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Temp\Trading\ClenowAdmin\"/>
    </mc:Choice>
  </mc:AlternateContent>
  <xr:revisionPtr revIDLastSave="0" documentId="13_ncr:1_{BE8BDE84-0EFB-4D33-8E25-5D4AD854D13F}" xr6:coauthVersionLast="47" xr6:coauthVersionMax="47" xr10:uidLastSave="{00000000-0000-0000-0000-000000000000}"/>
  <bookViews>
    <workbookView minimized="1" xWindow="6945" yWindow="2460" windowWidth="17280" windowHeight="9060" firstSheet="5" activeTab="7" xr2:uid="{0063361D-C2E8-454A-8914-C437E3BBAB99}"/>
  </bookViews>
  <sheets>
    <sheet name="US_long freshly screened" sheetId="1" r:id="rId1"/>
    <sheet name="PROCESS" sheetId="3" r:id="rId2"/>
    <sheet name="US_long actual position" sheetId="4" r:id="rId3"/>
    <sheet name="TEMP US" sheetId="13" r:id="rId4"/>
    <sheet name="DUMMY" sheetId="19" r:id="rId5"/>
    <sheet name="Neugesch" sheetId="20" r:id="rId6"/>
    <sheet name="Newbis" sheetId="18" r:id="rId7"/>
    <sheet name="Deutschland500 freshly screened" sheetId="8" r:id="rId8"/>
    <sheet name="Deutschland500 freshly exp" sheetId="21" r:id="rId9"/>
    <sheet name="Deutschland500 actual position" sheetId="2" r:id="rId10"/>
    <sheet name="TEMP Deutschland500" sheetId="14" r:id="rId11"/>
    <sheet name="rs_stocks" sheetId="16" r:id="rId12"/>
    <sheet name="rs_industries" sheetId="15" r:id="rId13"/>
    <sheet name="worldthemes" sheetId="6" r:id="rId14"/>
    <sheet name="styles" sheetId="24" r:id="rId15"/>
    <sheet name="France" sheetId="32" r:id="rId16"/>
    <sheet name="Laender" sheetId="25" r:id="rId17"/>
    <sheet name="USSectors" sheetId="26" r:id="rId18"/>
    <sheet name="EUsektoren" sheetId="28" r:id="rId19"/>
    <sheet name="europa" sheetId="27" r:id="rId20"/>
    <sheet name="Indices" sheetId="29" r:id="rId21"/>
    <sheet name="Rohstoffe" sheetId="30" r:id="rId22"/>
    <sheet name="asiapacificeast" sheetId="31" r:id="rId23"/>
    <sheet name="Tabelle3" sheetId="11" r:id="rId24"/>
    <sheet name="Hannah" sheetId="9" r:id="rId25"/>
    <sheet name="Tabelle1" sheetId="7" r:id="rId26"/>
  </sheets>
  <definedNames>
    <definedName name="ExterneDaten_1" localSheetId="12" hidden="1">'rs_industries'!$A$1:$I$164</definedName>
    <definedName name="ExterneDaten_1" localSheetId="11" hidden="1">'rs_stocks'!$A$1:$J$1429</definedName>
    <definedName name="Print_Area" localSheetId="22">asiapacificeast!$A$1:$AD$41</definedName>
    <definedName name="Print_Area" localSheetId="7">'Deutschland500 freshly screened'!$A$1:$AD$41</definedName>
    <definedName name="Print_Area" localSheetId="19">europa!$A$1:$AD$41</definedName>
    <definedName name="Print_Area" localSheetId="18">EUsektoren!$A$1:$AD$41</definedName>
    <definedName name="Print_Area" localSheetId="15">France!$A$1:$AD$41</definedName>
    <definedName name="Print_Area" localSheetId="16">Laender!$A$1:$AD$41</definedName>
    <definedName name="Print_Area" localSheetId="0">'US_long freshly screened'!$A$1:$AD$41</definedName>
    <definedName name="Print_Area" localSheetId="13">worldthemes!$A$1:$AA$41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4" i="3" l="1"/>
  <c r="K14" i="3"/>
  <c r="F4" i="3"/>
  <c r="D8" i="3" s="1"/>
  <c r="H4" i="3" s="1"/>
  <c r="E16" i="3" l="1"/>
  <c r="E14" i="3"/>
  <c r="E13" i="3"/>
  <c r="E15" i="3"/>
  <c r="H15" i="3" s="1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2" i="3"/>
  <c r="M6" i="3"/>
  <c r="F16" i="3" l="1"/>
  <c r="H16" i="3"/>
  <c r="F15" i="3"/>
  <c r="H13" i="3"/>
  <c r="F13" i="3"/>
  <c r="H14" i="3"/>
  <c r="F14" i="3"/>
  <c r="AK33" i="13" l="1"/>
  <c r="AK71" i="13"/>
  <c r="AK20" i="13"/>
  <c r="AK108" i="13"/>
  <c r="AK81" i="13"/>
  <c r="AK26" i="13"/>
  <c r="AK67" i="13"/>
  <c r="AK109" i="13"/>
  <c r="AK27" i="13"/>
  <c r="AK203" i="13"/>
  <c r="AK159" i="13"/>
  <c r="AK181" i="13"/>
  <c r="AK188" i="13"/>
  <c r="AK184" i="13"/>
  <c r="AK47" i="13"/>
  <c r="AK218" i="13"/>
  <c r="AK78" i="13"/>
  <c r="AK70" i="13"/>
  <c r="AK152" i="13"/>
  <c r="AK194" i="13"/>
  <c r="AK88" i="13"/>
  <c r="AK14" i="13"/>
  <c r="AK53" i="13"/>
  <c r="AK74" i="13"/>
  <c r="AK207" i="13"/>
  <c r="AK139" i="13"/>
  <c r="AK64" i="13"/>
  <c r="AK97" i="13"/>
  <c r="AK103" i="13"/>
  <c r="AK75" i="13"/>
  <c r="AK9" i="13"/>
  <c r="AK28" i="13"/>
  <c r="AK124" i="13"/>
  <c r="AK19" i="13"/>
  <c r="AK82" i="13"/>
  <c r="AK170" i="13"/>
  <c r="AK59" i="13"/>
  <c r="AK104" i="13"/>
  <c r="AK125" i="13"/>
  <c r="AK77" i="13"/>
  <c r="AK187" i="13"/>
  <c r="AK21" i="13"/>
  <c r="AK142" i="13"/>
  <c r="AK162" i="13"/>
  <c r="AK128" i="13"/>
  <c r="AK50" i="13"/>
  <c r="AK206" i="13"/>
  <c r="AK41" i="13"/>
  <c r="AK140" i="13"/>
  <c r="AK217" i="13"/>
  <c r="AK85" i="13"/>
  <c r="AK38" i="13"/>
  <c r="AK165" i="13"/>
  <c r="AK155" i="13"/>
  <c r="AK145" i="13"/>
  <c r="AK174" i="13"/>
  <c r="AK121" i="13"/>
  <c r="AK219" i="13"/>
  <c r="AK150" i="13"/>
  <c r="AK61" i="13"/>
  <c r="AK65" i="13"/>
  <c r="AK111" i="13"/>
  <c r="AK48" i="13"/>
  <c r="AK225" i="13"/>
  <c r="AK84" i="13"/>
  <c r="AK10" i="13"/>
  <c r="AK160" i="13"/>
  <c r="AK87" i="13"/>
  <c r="AK106" i="13"/>
  <c r="AK177" i="13"/>
  <c r="AK123" i="13"/>
  <c r="AK37" i="13"/>
  <c r="AK212" i="13"/>
  <c r="AK171" i="13"/>
  <c r="AK179" i="13"/>
  <c r="AK114" i="13"/>
  <c r="AK153" i="13"/>
  <c r="AK163" i="13"/>
  <c r="AK185" i="13"/>
  <c r="AK39" i="13"/>
  <c r="AK98" i="13"/>
  <c r="AK229" i="13"/>
  <c r="AK101" i="13"/>
  <c r="AK204" i="13"/>
  <c r="AK32" i="13"/>
  <c r="AK186" i="13"/>
  <c r="AK30" i="13"/>
  <c r="AK133" i="13"/>
  <c r="AK4" i="13"/>
  <c r="AK40" i="13"/>
  <c r="AK68" i="13"/>
  <c r="AK221" i="13"/>
  <c r="AK118" i="13"/>
  <c r="AK193" i="13"/>
  <c r="AK180" i="13"/>
  <c r="AK191" i="13"/>
  <c r="AK209" i="13"/>
  <c r="AK54" i="13"/>
  <c r="AK213" i="13"/>
  <c r="AK22" i="13"/>
  <c r="AK147" i="13"/>
  <c r="AK17" i="13"/>
  <c r="AK55" i="13"/>
  <c r="AK214" i="13"/>
  <c r="AK12" i="13"/>
  <c r="AK189" i="13"/>
  <c r="AK192" i="13"/>
  <c r="AK23" i="13"/>
  <c r="AK167" i="13"/>
  <c r="AK112" i="13"/>
  <c r="AK6" i="13"/>
  <c r="AK91" i="13"/>
  <c r="AK173" i="13"/>
  <c r="AK95" i="13"/>
  <c r="AK7" i="13"/>
  <c r="AK126" i="13"/>
  <c r="AK168" i="13"/>
  <c r="AK13" i="13"/>
  <c r="AK156" i="13"/>
  <c r="AK131" i="13"/>
  <c r="AK5" i="13"/>
  <c r="AK223" i="13"/>
  <c r="AK228" i="13"/>
  <c r="AK42" i="13"/>
  <c r="AK15" i="13"/>
  <c r="AK25" i="13"/>
  <c r="AK51" i="13"/>
  <c r="AK79" i="13"/>
  <c r="AK176" i="13"/>
  <c r="AK211" i="13"/>
  <c r="AK154" i="13"/>
  <c r="AK169" i="13"/>
  <c r="AK199" i="13"/>
  <c r="AK143" i="13"/>
  <c r="AK200" i="13"/>
  <c r="AK210" i="13"/>
  <c r="AK34" i="13"/>
  <c r="AK134" i="13"/>
  <c r="AK96" i="13"/>
  <c r="AK161" i="13"/>
  <c r="AK144" i="13"/>
  <c r="AK136" i="13"/>
  <c r="AK120" i="13"/>
  <c r="AK99" i="13"/>
  <c r="AK105" i="13"/>
  <c r="AK2" i="13"/>
  <c r="AK110" i="13"/>
  <c r="AK141" i="13"/>
  <c r="AK196" i="13"/>
  <c r="AK172" i="13"/>
  <c r="AK183" i="13"/>
  <c r="AK224" i="13"/>
  <c r="AK29" i="13"/>
  <c r="AK138" i="13"/>
  <c r="AK220" i="13"/>
  <c r="AK157" i="13"/>
  <c r="AK62" i="13"/>
  <c r="AK132" i="13"/>
  <c r="AK146" i="13"/>
  <c r="AK58" i="13"/>
  <c r="AK130" i="13"/>
  <c r="AK119" i="13"/>
  <c r="AK190" i="13"/>
  <c r="AK36" i="13"/>
  <c r="AK205" i="13"/>
  <c r="AK100" i="13"/>
  <c r="AK69" i="13"/>
  <c r="AK158" i="13"/>
  <c r="AK56" i="13"/>
  <c r="AK35" i="13"/>
  <c r="AK117" i="13"/>
  <c r="AK164" i="13"/>
  <c r="AK49" i="13"/>
  <c r="AK222" i="13"/>
  <c r="AK76" i="13"/>
  <c r="AK16" i="13"/>
  <c r="AK202" i="13"/>
  <c r="AK122" i="13"/>
  <c r="AK72" i="13"/>
  <c r="AK175" i="13"/>
  <c r="AK127" i="13"/>
  <c r="AK45" i="13"/>
  <c r="AK148" i="13"/>
  <c r="AK46" i="13"/>
  <c r="AK60" i="13"/>
  <c r="AK149" i="13"/>
  <c r="AK226" i="13"/>
  <c r="AK198" i="13"/>
  <c r="AK137" i="13"/>
  <c r="AK52" i="13"/>
  <c r="AK86" i="13"/>
  <c r="AK31" i="13"/>
  <c r="AK201" i="13"/>
  <c r="AK8" i="13"/>
  <c r="AK115" i="13"/>
  <c r="AK113" i="13"/>
  <c r="AK208" i="13"/>
  <c r="AK107" i="13"/>
  <c r="AK216" i="13"/>
  <c r="AK89" i="13"/>
  <c r="AK151" i="13"/>
  <c r="AK230" i="13"/>
  <c r="AK195" i="13"/>
  <c r="AK80" i="13"/>
  <c r="AK43" i="13"/>
  <c r="AK182" i="13"/>
  <c r="AK178" i="13"/>
  <c r="AK116" i="13"/>
  <c r="AK24" i="13"/>
  <c r="AK11" i="13"/>
  <c r="AK166" i="13"/>
  <c r="AK92" i="13"/>
  <c r="AK83" i="13"/>
  <c r="AK44" i="13"/>
  <c r="AK3" i="13"/>
  <c r="AK197" i="13"/>
  <c r="AK93" i="13"/>
  <c r="AK63" i="13"/>
  <c r="AK73" i="13"/>
  <c r="AK18" i="13"/>
  <c r="AK66" i="13"/>
  <c r="AK129" i="13"/>
  <c r="AK135" i="13"/>
  <c r="AK215" i="13"/>
  <c r="AK94" i="13"/>
  <c r="AK57" i="13"/>
  <c r="AK90" i="13"/>
  <c r="AK102" i="13"/>
  <c r="AL217" i="13"/>
  <c r="AL85" i="13"/>
  <c r="AL38" i="13"/>
  <c r="AL165" i="13"/>
  <c r="AL155" i="13"/>
  <c r="AL145" i="13"/>
  <c r="AL174" i="13"/>
  <c r="AL121" i="13"/>
  <c r="AL219" i="13"/>
  <c r="AL150" i="13"/>
  <c r="AL61" i="13"/>
  <c r="AL65" i="13"/>
  <c r="AL111" i="13"/>
  <c r="AL48" i="13"/>
  <c r="AL225" i="13"/>
  <c r="AL84" i="13"/>
  <c r="AL10" i="13"/>
  <c r="AL160" i="13"/>
  <c r="AL87" i="13"/>
  <c r="AL106" i="13"/>
  <c r="AL177" i="13"/>
  <c r="AL123" i="13"/>
  <c r="AL37" i="13"/>
  <c r="AL212" i="13"/>
  <c r="AL171" i="13"/>
  <c r="AL179" i="13"/>
  <c r="AL114" i="13"/>
  <c r="AL153" i="13"/>
  <c r="AL163" i="13"/>
  <c r="AL185" i="13"/>
  <c r="AL39" i="13"/>
  <c r="AL98" i="13"/>
  <c r="AL229" i="13"/>
  <c r="AL101" i="13"/>
  <c r="AL204" i="13"/>
  <c r="AL32" i="13"/>
  <c r="AL186" i="13"/>
  <c r="AL30" i="13"/>
  <c r="AL133" i="13"/>
  <c r="AL4" i="13"/>
  <c r="AL40" i="13"/>
  <c r="AL68" i="13"/>
  <c r="AL221" i="13"/>
  <c r="AL118" i="13"/>
  <c r="AL193" i="13"/>
  <c r="AL180" i="13"/>
  <c r="AL191" i="13"/>
  <c r="AL209" i="13"/>
  <c r="AL54" i="13"/>
  <c r="AL213" i="13"/>
  <c r="AL22" i="13"/>
  <c r="AL147" i="13"/>
  <c r="AL17" i="13"/>
  <c r="AL55" i="13"/>
  <c r="AL214" i="13"/>
  <c r="AL12" i="13"/>
  <c r="AL189" i="13"/>
  <c r="AL192" i="13"/>
  <c r="AL23" i="13"/>
  <c r="AL167" i="13"/>
  <c r="AL112" i="13"/>
  <c r="AL6" i="13"/>
  <c r="AL91" i="13"/>
  <c r="AL173" i="13"/>
  <c r="AL95" i="13"/>
  <c r="AL7" i="13"/>
  <c r="AL126" i="13"/>
  <c r="AL168" i="13"/>
  <c r="AL13" i="13"/>
  <c r="AL156" i="13"/>
  <c r="AL131" i="13"/>
  <c r="AL5" i="13"/>
  <c r="AL223" i="13"/>
  <c r="AL228" i="13"/>
  <c r="AL42" i="13"/>
  <c r="AL15" i="13"/>
  <c r="AL25" i="13"/>
  <c r="AL51" i="13"/>
  <c r="AL79" i="13"/>
  <c r="AL176" i="13"/>
  <c r="AL211" i="13"/>
  <c r="AL154" i="13"/>
  <c r="AL169" i="13"/>
  <c r="AL199" i="13"/>
  <c r="AL143" i="13"/>
  <c r="AL200" i="13"/>
  <c r="AL210" i="13"/>
  <c r="AL34" i="13"/>
  <c r="AL134" i="13"/>
  <c r="AL96" i="13"/>
  <c r="AL161" i="13"/>
  <c r="AL144" i="13"/>
  <c r="AL136" i="13"/>
  <c r="AL120" i="13"/>
  <c r="AL99" i="13"/>
  <c r="AL105" i="13"/>
  <c r="AL2" i="13"/>
  <c r="AL110" i="13"/>
  <c r="AL141" i="13"/>
  <c r="AL196" i="13"/>
  <c r="AL172" i="13"/>
  <c r="AL183" i="13"/>
  <c r="AL224" i="13"/>
  <c r="AL29" i="13"/>
  <c r="AL138" i="13"/>
  <c r="AL220" i="13"/>
  <c r="AL157" i="13"/>
  <c r="AL62" i="13"/>
  <c r="AL132" i="13"/>
  <c r="AL146" i="13"/>
  <c r="AL58" i="13"/>
  <c r="AL130" i="13"/>
  <c r="AL119" i="13"/>
  <c r="AL190" i="13"/>
  <c r="AL36" i="13"/>
  <c r="AL205" i="13"/>
  <c r="AL100" i="13"/>
  <c r="AL69" i="13"/>
  <c r="AL158" i="13"/>
  <c r="AL56" i="13"/>
  <c r="AL35" i="13"/>
  <c r="AL117" i="13"/>
  <c r="AL164" i="13"/>
  <c r="AL49" i="13"/>
  <c r="AL222" i="13"/>
  <c r="AL76" i="13"/>
  <c r="AL16" i="13"/>
  <c r="AL202" i="13"/>
  <c r="AL122" i="13"/>
  <c r="AL72" i="13"/>
  <c r="AL175" i="13"/>
  <c r="AL127" i="13"/>
  <c r="AL45" i="13"/>
  <c r="AL148" i="13"/>
  <c r="AL46" i="13"/>
  <c r="AL60" i="13"/>
  <c r="AL149" i="13"/>
  <c r="AL226" i="13"/>
  <c r="AL198" i="13"/>
  <c r="AL137" i="13"/>
  <c r="AL52" i="13"/>
  <c r="AL86" i="13"/>
  <c r="AL31" i="13"/>
  <c r="AL201" i="13"/>
  <c r="AL8" i="13"/>
  <c r="AL115" i="13"/>
  <c r="AL113" i="13"/>
  <c r="AL208" i="13"/>
  <c r="AL107" i="13"/>
  <c r="AL216" i="13"/>
  <c r="AL89" i="13"/>
  <c r="AL151" i="13"/>
  <c r="AL230" i="13"/>
  <c r="AL195" i="13"/>
  <c r="AL80" i="13"/>
  <c r="AL43" i="13"/>
  <c r="AL182" i="13"/>
  <c r="AL178" i="13"/>
  <c r="AL116" i="13"/>
  <c r="AL24" i="13"/>
  <c r="AL11" i="13"/>
  <c r="AL166" i="13"/>
  <c r="AL92" i="13"/>
  <c r="AL83" i="13"/>
  <c r="AL44" i="13"/>
  <c r="AL3" i="13"/>
  <c r="AL197" i="13"/>
  <c r="AL93" i="13"/>
  <c r="AL63" i="13"/>
  <c r="AL73" i="13"/>
  <c r="AL18" i="13"/>
  <c r="AL66" i="13"/>
  <c r="AL129" i="13"/>
  <c r="AL135" i="13"/>
  <c r="AL215" i="13"/>
  <c r="AL94" i="13"/>
  <c r="AL57" i="13"/>
  <c r="AL90" i="13"/>
  <c r="AL102" i="13"/>
  <c r="AL140" i="13"/>
  <c r="AL139" i="13"/>
  <c r="AL64" i="13"/>
  <c r="AL97" i="13"/>
  <c r="AL103" i="13"/>
  <c r="AL75" i="13"/>
  <c r="AL9" i="13"/>
  <c r="AL28" i="13"/>
  <c r="AL124" i="13"/>
  <c r="AL19" i="13"/>
  <c r="AL82" i="13"/>
  <c r="AL170" i="13"/>
  <c r="AL59" i="13"/>
  <c r="AL104" i="13"/>
  <c r="AL125" i="13"/>
  <c r="AL77" i="13"/>
  <c r="AL187" i="13"/>
  <c r="AL21" i="13"/>
  <c r="AL142" i="13"/>
  <c r="AL162" i="13"/>
  <c r="AL128" i="13"/>
  <c r="AL50" i="13"/>
  <c r="AL206" i="13"/>
  <c r="AL41" i="13"/>
  <c r="AL207" i="13"/>
  <c r="AL33" i="13"/>
  <c r="AL71" i="13"/>
  <c r="AL20" i="13"/>
  <c r="AL108" i="13"/>
  <c r="AL81" i="13"/>
  <c r="AL26" i="13"/>
  <c r="AL67" i="13"/>
  <c r="AL109" i="13"/>
  <c r="AL27" i="13"/>
  <c r="AL203" i="13"/>
  <c r="AL159" i="13"/>
  <c r="AL181" i="13"/>
  <c r="AL188" i="13"/>
  <c r="AL184" i="13"/>
  <c r="AL47" i="13"/>
  <c r="AL218" i="13"/>
  <c r="AL78" i="13"/>
  <c r="AL70" i="13"/>
  <c r="AL152" i="13"/>
  <c r="AL194" i="13"/>
  <c r="AL88" i="13"/>
  <c r="AL14" i="13"/>
  <c r="AL53" i="13"/>
  <c r="AL74" i="13"/>
  <c r="AL227" i="13"/>
  <c r="AK227" i="13"/>
  <c r="E8" i="3"/>
  <c r="F5" i="3"/>
  <c r="L23" i="29"/>
  <c r="E12" i="20" l="1"/>
  <c r="H25" i="20"/>
  <c r="G25" i="20"/>
  <c r="H21" i="20"/>
  <c r="G21" i="20"/>
  <c r="E21" i="20"/>
  <c r="AE13" i="4"/>
  <c r="AE3" i="21"/>
  <c r="AE4" i="21"/>
  <c r="AE5" i="21"/>
  <c r="AE6" i="21"/>
  <c r="AE7" i="21"/>
  <c r="AE8" i="21"/>
  <c r="AE9" i="21"/>
  <c r="AE10" i="21"/>
  <c r="AE11" i="21"/>
  <c r="AE12" i="21"/>
  <c r="AE13" i="21"/>
  <c r="AE14" i="21"/>
  <c r="AE15" i="21"/>
  <c r="AE16" i="21"/>
  <c r="AE17" i="21"/>
  <c r="AE18" i="21"/>
  <c r="AE19" i="21"/>
  <c r="AE20" i="21"/>
  <c r="AE21" i="21"/>
  <c r="AE22" i="21"/>
  <c r="AE23" i="21"/>
  <c r="AE24" i="21"/>
  <c r="AE25" i="21"/>
  <c r="AE26" i="21"/>
  <c r="AE27" i="21"/>
  <c r="AE28" i="21"/>
  <c r="AE29" i="21"/>
  <c r="AE30" i="21"/>
  <c r="AE31" i="21"/>
  <c r="AE32" i="21"/>
  <c r="AE33" i="21"/>
  <c r="AE34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47" i="21"/>
  <c r="AE48" i="21"/>
  <c r="AE49" i="21"/>
  <c r="AE50" i="21"/>
  <c r="AE51" i="21"/>
  <c r="AE52" i="21"/>
  <c r="AE53" i="21"/>
  <c r="AE54" i="21"/>
  <c r="AE55" i="21"/>
  <c r="AE56" i="21"/>
  <c r="AE57" i="21"/>
  <c r="AE58" i="21"/>
  <c r="AE59" i="21"/>
  <c r="AE60" i="21"/>
  <c r="AE61" i="21"/>
  <c r="AE62" i="21"/>
  <c r="AE63" i="21"/>
  <c r="AE64" i="21"/>
  <c r="AE65" i="21"/>
  <c r="AE66" i="21"/>
  <c r="AE67" i="21"/>
  <c r="AE68" i="21"/>
  <c r="AE69" i="21"/>
  <c r="AE70" i="21"/>
  <c r="AE71" i="21"/>
  <c r="AE72" i="21"/>
  <c r="AE73" i="21"/>
  <c r="AE74" i="21"/>
  <c r="AE75" i="21"/>
  <c r="AE76" i="21"/>
  <c r="AE77" i="21"/>
  <c r="AE78" i="21"/>
  <c r="AE79" i="21"/>
  <c r="AE80" i="21"/>
  <c r="AE81" i="21"/>
  <c r="AE82" i="21"/>
  <c r="AE83" i="21"/>
  <c r="AE84" i="21"/>
  <c r="AE85" i="21"/>
  <c r="AE86" i="21"/>
  <c r="AE87" i="21"/>
  <c r="AE88" i="21"/>
  <c r="AE89" i="21"/>
  <c r="AE90" i="21"/>
  <c r="AE91" i="21"/>
  <c r="AE92" i="21"/>
  <c r="AE93" i="21"/>
  <c r="AE94" i="21"/>
  <c r="AE95" i="21"/>
  <c r="AE96" i="21"/>
  <c r="AE97" i="21"/>
  <c r="AE98" i="21"/>
  <c r="AE99" i="21"/>
  <c r="AE100" i="21"/>
  <c r="AE101" i="21"/>
  <c r="AE102" i="21"/>
  <c r="AE103" i="21"/>
  <c r="AE104" i="21"/>
  <c r="AE105" i="21"/>
  <c r="AE106" i="21"/>
  <c r="AE107" i="21"/>
  <c r="AE108" i="21"/>
  <c r="AE109" i="21"/>
  <c r="AE110" i="21"/>
  <c r="AE111" i="21"/>
  <c r="AE112" i="21"/>
  <c r="AE113" i="21"/>
  <c r="AE114" i="21"/>
  <c r="AE115" i="21"/>
  <c r="AE116" i="21"/>
  <c r="AE117" i="21"/>
  <c r="AE118" i="21"/>
  <c r="AE119" i="21"/>
  <c r="AE120" i="21"/>
  <c r="AE121" i="21"/>
  <c r="AE122" i="21"/>
  <c r="AE123" i="21"/>
  <c r="AE124" i="21"/>
  <c r="AE125" i="21"/>
  <c r="AE126" i="21"/>
  <c r="AE127" i="21"/>
  <c r="AE128" i="21"/>
  <c r="AE129" i="21"/>
  <c r="AE130" i="21"/>
  <c r="AE131" i="21"/>
  <c r="AE132" i="21"/>
  <c r="AE133" i="21"/>
  <c r="AE134" i="21"/>
  <c r="AE135" i="21"/>
  <c r="AE136" i="21"/>
  <c r="AE137" i="21"/>
  <c r="AE138" i="21"/>
  <c r="AE139" i="21"/>
  <c r="AE140" i="21"/>
  <c r="AE141" i="21"/>
  <c r="AE142" i="21"/>
  <c r="AE143" i="21"/>
  <c r="AE144" i="21"/>
  <c r="AE145" i="21"/>
  <c r="AE146" i="21"/>
  <c r="AE147" i="21"/>
  <c r="AE148" i="21"/>
  <c r="AE149" i="21"/>
  <c r="AE150" i="21"/>
  <c r="AE151" i="21"/>
  <c r="AE152" i="21"/>
  <c r="AE153" i="21"/>
  <c r="AE154" i="21"/>
  <c r="AE155" i="21"/>
  <c r="AE156" i="21"/>
  <c r="AE2" i="21"/>
  <c r="AJ229" i="1" a="1"/>
  <c r="AJ229" i="1" l="1"/>
  <c r="AF31" i="20"/>
  <c r="AE31" i="20"/>
  <c r="AF30" i="20"/>
  <c r="AE30" i="20"/>
  <c r="AF29" i="20"/>
  <c r="AE29" i="20"/>
  <c r="AF28" i="20"/>
  <c r="AE28" i="20"/>
  <c r="AF27" i="20"/>
  <c r="AE27" i="20"/>
  <c r="AF26" i="20"/>
  <c r="AE26" i="20"/>
  <c r="AF25" i="20"/>
  <c r="AE25" i="20"/>
  <c r="AF24" i="20"/>
  <c r="AE24" i="20"/>
  <c r="AF23" i="20"/>
  <c r="AE23" i="20"/>
  <c r="AF22" i="20"/>
  <c r="AE22" i="20"/>
  <c r="AF21" i="20"/>
  <c r="AE21" i="20"/>
  <c r="AF20" i="20"/>
  <c r="AE20" i="20"/>
  <c r="AF19" i="20"/>
  <c r="AE19" i="20"/>
  <c r="AF18" i="20"/>
  <c r="AE18" i="20"/>
  <c r="AF17" i="20"/>
  <c r="AE17" i="20"/>
  <c r="AF16" i="20"/>
  <c r="AE16" i="20"/>
  <c r="AF15" i="20"/>
  <c r="AE15" i="20"/>
  <c r="AF14" i="20"/>
  <c r="AE14" i="20"/>
  <c r="AF13" i="20"/>
  <c r="AE13" i="20"/>
  <c r="AF12" i="20"/>
  <c r="AE12" i="20"/>
  <c r="AF11" i="20"/>
  <c r="AE11" i="20"/>
  <c r="AF10" i="20"/>
  <c r="AE10" i="20"/>
  <c r="AF9" i="20"/>
  <c r="AE9" i="20"/>
  <c r="AF8" i="20"/>
  <c r="AE8" i="20"/>
  <c r="AF7" i="20"/>
  <c r="AE7" i="20"/>
  <c r="AF6" i="20"/>
  <c r="AE6" i="20"/>
  <c r="AF5" i="20"/>
  <c r="AE5" i="20"/>
  <c r="AF4" i="20"/>
  <c r="AE4" i="20"/>
  <c r="AF3" i="20"/>
  <c r="AE3" i="20"/>
  <c r="AF2" i="20"/>
  <c r="AE2" i="20"/>
  <c r="AE20" i="4"/>
  <c r="AE21" i="4"/>
  <c r="AE22" i="4"/>
  <c r="AE23" i="4"/>
  <c r="AE24" i="4"/>
  <c r="AE25" i="4"/>
  <c r="AE26" i="4"/>
  <c r="AE27" i="4"/>
  <c r="AE28" i="4"/>
  <c r="AE3" i="2" l="1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" i="2"/>
  <c r="AD7" i="2"/>
  <c r="AD8" i="2"/>
  <c r="AD9" i="2"/>
  <c r="AD10" i="2"/>
  <c r="AE8" i="4" l="1"/>
  <c r="AE5" i="14"/>
  <c r="AF5" i="14" s="1"/>
  <c r="AE16" i="14"/>
  <c r="AF16" i="14" s="1"/>
  <c r="AE12" i="14"/>
  <c r="AF12" i="14" s="1"/>
  <c r="AE13" i="14"/>
  <c r="AF13" i="14" s="1"/>
  <c r="AE25" i="14"/>
  <c r="AF25" i="14" s="1"/>
  <c r="AE4" i="14"/>
  <c r="AF4" i="14" s="1"/>
  <c r="AE28" i="14"/>
  <c r="AF28" i="14" s="1"/>
  <c r="AE14" i="14"/>
  <c r="AF14" i="14" s="1"/>
  <c r="AE29" i="14"/>
  <c r="AF29" i="14" s="1"/>
  <c r="AE18" i="14"/>
  <c r="AF18" i="14" s="1"/>
  <c r="AE19" i="14"/>
  <c r="AF19" i="14" s="1"/>
  <c r="AE17" i="14"/>
  <c r="AF17" i="14" s="1"/>
  <c r="AE6" i="14"/>
  <c r="AF6" i="14" s="1"/>
  <c r="AE9" i="14"/>
  <c r="AF9" i="14" s="1"/>
  <c r="AE10" i="14"/>
  <c r="AF10" i="14" s="1"/>
  <c r="AE2" i="14"/>
  <c r="AF2" i="14" s="1"/>
  <c r="AE24" i="14"/>
  <c r="AF24" i="14" s="1"/>
  <c r="AE30" i="14"/>
  <c r="AF30" i="14" s="1"/>
  <c r="AE31" i="14"/>
  <c r="AF31" i="14" s="1"/>
  <c r="AE23" i="14"/>
  <c r="AF23" i="14" s="1"/>
  <c r="AE26" i="14"/>
  <c r="AF26" i="14" s="1"/>
  <c r="AE32" i="14"/>
  <c r="AF32" i="14" s="1"/>
  <c r="AE3" i="14"/>
  <c r="AF3" i="14" s="1"/>
  <c r="AE7" i="14"/>
  <c r="AF7" i="14" s="1"/>
  <c r="AE11" i="14"/>
  <c r="AF11" i="14" s="1"/>
  <c r="AE20" i="14"/>
  <c r="AF20" i="14" s="1"/>
  <c r="AE27" i="14"/>
  <c r="AF27" i="14" s="1"/>
  <c r="AE15" i="14"/>
  <c r="AF15" i="14" s="1"/>
  <c r="AE33" i="14"/>
  <c r="AF33" i="14" s="1"/>
  <c r="AE21" i="14"/>
  <c r="AF21" i="14" s="1"/>
  <c r="AE8" i="14"/>
  <c r="AF8" i="14" s="1"/>
  <c r="AE34" i="14"/>
  <c r="AF34" i="14" s="1"/>
  <c r="AE35" i="14"/>
  <c r="AF35" i="14" s="1"/>
  <c r="AE36" i="14"/>
  <c r="AF36" i="14" s="1"/>
  <c r="AE37" i="14"/>
  <c r="AF37" i="14" s="1"/>
  <c r="AE38" i="14"/>
  <c r="AF38" i="14" s="1"/>
  <c r="AE39" i="14"/>
  <c r="AF39" i="14" s="1"/>
  <c r="AE40" i="14"/>
  <c r="AF40" i="14" s="1"/>
  <c r="AE41" i="14"/>
  <c r="AF41" i="14" s="1"/>
  <c r="AE42" i="14"/>
  <c r="AF42" i="14" s="1"/>
  <c r="AE43" i="14"/>
  <c r="AF43" i="14" s="1"/>
  <c r="AE44" i="14"/>
  <c r="AF44" i="14" s="1"/>
  <c r="AE45" i="14"/>
  <c r="AF45" i="14" s="1"/>
  <c r="AE46" i="14"/>
  <c r="AF46" i="14" s="1"/>
  <c r="AE47" i="14"/>
  <c r="AF47" i="14" s="1"/>
  <c r="AE48" i="14"/>
  <c r="AF48" i="14" s="1"/>
  <c r="AE49" i="14"/>
  <c r="AF49" i="14" s="1"/>
  <c r="AE50" i="14"/>
  <c r="AF50" i="14" s="1"/>
  <c r="AE51" i="14"/>
  <c r="AF51" i="14" s="1"/>
  <c r="AE52" i="14"/>
  <c r="AF52" i="14" s="1"/>
  <c r="AE53" i="14"/>
  <c r="AF53" i="14" s="1"/>
  <c r="AE54" i="14"/>
  <c r="AF54" i="14" s="1"/>
  <c r="AE55" i="14"/>
  <c r="AF55" i="14" s="1"/>
  <c r="AE56" i="14"/>
  <c r="AF56" i="14" s="1"/>
  <c r="AE57" i="14"/>
  <c r="AF57" i="14" s="1"/>
  <c r="AE58" i="14"/>
  <c r="AF58" i="14" s="1"/>
  <c r="AE59" i="14"/>
  <c r="AF59" i="14" s="1"/>
  <c r="AE60" i="14"/>
  <c r="AF60" i="14" s="1"/>
  <c r="AE61" i="14"/>
  <c r="AF61" i="14" s="1"/>
  <c r="AE62" i="14"/>
  <c r="AF62" i="14" s="1"/>
  <c r="AE63" i="14"/>
  <c r="AF63" i="14" s="1"/>
  <c r="AE64" i="14"/>
  <c r="AF64" i="14" s="1"/>
  <c r="AE65" i="14"/>
  <c r="AF65" i="14" s="1"/>
  <c r="AE66" i="14"/>
  <c r="AF66" i="14" s="1"/>
  <c r="AE67" i="14"/>
  <c r="AF67" i="14" s="1"/>
  <c r="AE68" i="14"/>
  <c r="AF68" i="14" s="1"/>
  <c r="AE69" i="14"/>
  <c r="AF69" i="14" s="1"/>
  <c r="AE70" i="14"/>
  <c r="AF70" i="14" s="1"/>
  <c r="AE71" i="14"/>
  <c r="AF71" i="14" s="1"/>
  <c r="AE72" i="14"/>
  <c r="AF72" i="14" s="1"/>
  <c r="AE73" i="14"/>
  <c r="AF73" i="14" s="1"/>
  <c r="AE74" i="14"/>
  <c r="AF74" i="14" s="1"/>
  <c r="AE75" i="14"/>
  <c r="AF75" i="14" s="1"/>
  <c r="AE76" i="14"/>
  <c r="AF76" i="14" s="1"/>
  <c r="AE77" i="14"/>
  <c r="AF77" i="14" s="1"/>
  <c r="AE78" i="14"/>
  <c r="AF78" i="14" s="1"/>
  <c r="AE79" i="14"/>
  <c r="AF79" i="14" s="1"/>
  <c r="AE80" i="14"/>
  <c r="AF80" i="14" s="1"/>
  <c r="AE81" i="14"/>
  <c r="AF81" i="14" s="1"/>
  <c r="AE82" i="14"/>
  <c r="AF82" i="14" s="1"/>
  <c r="AE83" i="14"/>
  <c r="AF83" i="14" s="1"/>
  <c r="AE84" i="14"/>
  <c r="AF84" i="14" s="1"/>
  <c r="AE85" i="14"/>
  <c r="AF85" i="14" s="1"/>
  <c r="AE86" i="14"/>
  <c r="AF86" i="14" s="1"/>
  <c r="AE87" i="14"/>
  <c r="AF87" i="14" s="1"/>
  <c r="AE88" i="14"/>
  <c r="AF88" i="14" s="1"/>
  <c r="AE89" i="14"/>
  <c r="AF89" i="14" s="1"/>
  <c r="AE90" i="14"/>
  <c r="AF90" i="14" s="1"/>
  <c r="AE91" i="14"/>
  <c r="AF91" i="14" s="1"/>
  <c r="AE92" i="14"/>
  <c r="AF92" i="14" s="1"/>
  <c r="AE93" i="14"/>
  <c r="AF93" i="14" s="1"/>
  <c r="AE94" i="14"/>
  <c r="AF94" i="14" s="1"/>
  <c r="AE95" i="14"/>
  <c r="AF95" i="14" s="1"/>
  <c r="AE96" i="14"/>
  <c r="AF96" i="14" s="1"/>
  <c r="AE97" i="14"/>
  <c r="AF97" i="14" s="1"/>
  <c r="AE98" i="14"/>
  <c r="AF98" i="14" s="1"/>
  <c r="AE99" i="14"/>
  <c r="AF99" i="14" s="1"/>
  <c r="AE100" i="14"/>
  <c r="AF100" i="14" s="1"/>
  <c r="AE101" i="14"/>
  <c r="AF101" i="14" s="1"/>
  <c r="AE102" i="14"/>
  <c r="AF102" i="14" s="1"/>
  <c r="AE103" i="14"/>
  <c r="AF103" i="14" s="1"/>
  <c r="AE104" i="14"/>
  <c r="AF104" i="14" s="1"/>
  <c r="AE105" i="14"/>
  <c r="AF105" i="14" s="1"/>
  <c r="AE106" i="14"/>
  <c r="AF106" i="14" s="1"/>
  <c r="AE107" i="14"/>
  <c r="AF107" i="14" s="1"/>
  <c r="AE108" i="14"/>
  <c r="AF108" i="14" s="1"/>
  <c r="AE109" i="14"/>
  <c r="AF109" i="14" s="1"/>
  <c r="AE110" i="14"/>
  <c r="AF110" i="14" s="1"/>
  <c r="AE111" i="14"/>
  <c r="AF111" i="14" s="1"/>
  <c r="AE112" i="14"/>
  <c r="AF112" i="14" s="1"/>
  <c r="AE113" i="14"/>
  <c r="AF113" i="14" s="1"/>
  <c r="AE114" i="14"/>
  <c r="AF114" i="14" s="1"/>
  <c r="AE115" i="14"/>
  <c r="AF115" i="14" s="1"/>
  <c r="AE116" i="14"/>
  <c r="AF116" i="14" s="1"/>
  <c r="AE117" i="14"/>
  <c r="AF117" i="14" s="1"/>
  <c r="AE118" i="14"/>
  <c r="AF118" i="14" s="1"/>
  <c r="AE119" i="14"/>
  <c r="AF119" i="14" s="1"/>
  <c r="AE120" i="14"/>
  <c r="AF120" i="14" s="1"/>
  <c r="AE121" i="14"/>
  <c r="AF121" i="14" s="1"/>
  <c r="AE122" i="14"/>
  <c r="AF122" i="14" s="1"/>
  <c r="AE123" i="14"/>
  <c r="AF123" i="14" s="1"/>
  <c r="AE124" i="14"/>
  <c r="AF124" i="14" s="1"/>
  <c r="AE125" i="14"/>
  <c r="AF125" i="14" s="1"/>
  <c r="AE126" i="14"/>
  <c r="AF126" i="14" s="1"/>
  <c r="AE127" i="14"/>
  <c r="AF127" i="14" s="1"/>
  <c r="AE128" i="14"/>
  <c r="AF128" i="14" s="1"/>
  <c r="AE129" i="14"/>
  <c r="AF129" i="14" s="1"/>
  <c r="AE130" i="14"/>
  <c r="AF130" i="14" s="1"/>
  <c r="AE131" i="14"/>
  <c r="AF131" i="14" s="1"/>
  <c r="AE132" i="14"/>
  <c r="AF132" i="14" s="1"/>
  <c r="AE133" i="14"/>
  <c r="AF133" i="14" s="1"/>
  <c r="AE134" i="14"/>
  <c r="AF134" i="14" s="1"/>
  <c r="AE22" i="14"/>
  <c r="AF22" i="14" s="1"/>
  <c r="AE11" i="4" l="1"/>
  <c r="AE7" i="4"/>
  <c r="AE4" i="4"/>
  <c r="AE3" i="4"/>
  <c r="AE12" i="4"/>
  <c r="AE2" i="4"/>
  <c r="AE9" i="4"/>
  <c r="AE5" i="4"/>
  <c r="AE10" i="4"/>
  <c r="AE6" i="4"/>
  <c r="AD11" i="2" l="1"/>
  <c r="AD12" i="2"/>
  <c r="AD13" i="2"/>
  <c r="AD14" i="2"/>
  <c r="AD15" i="2"/>
  <c r="AD16" i="2"/>
  <c r="AD17" i="2"/>
  <c r="AD18" i="2"/>
  <c r="AD19" i="2"/>
  <c r="AD20" i="2"/>
  <c r="AD21" i="2"/>
  <c r="AD22" i="2"/>
  <c r="AD23" i="2"/>
  <c r="Q69" i="2"/>
  <c r="N69" i="2"/>
  <c r="S69" i="2" s="1"/>
  <c r="Q68" i="2"/>
  <c r="N68" i="2"/>
  <c r="S68" i="2" s="1"/>
  <c r="Q67" i="2"/>
  <c r="N67" i="2"/>
  <c r="S67" i="2" s="1"/>
  <c r="Q66" i="2"/>
  <c r="N66" i="2"/>
  <c r="S66" i="2" s="1"/>
  <c r="Q65" i="2"/>
  <c r="N65" i="2"/>
  <c r="S65" i="2" s="1"/>
  <c r="Q64" i="2"/>
  <c r="N64" i="2"/>
  <c r="S64" i="2" s="1"/>
  <c r="Q63" i="2"/>
  <c r="N63" i="2"/>
  <c r="S63" i="2" s="1"/>
  <c r="Q62" i="2"/>
  <c r="N62" i="2"/>
  <c r="S62" i="2" s="1"/>
  <c r="Q61" i="2"/>
  <c r="N61" i="2"/>
  <c r="S61" i="2" s="1"/>
  <c r="Q60" i="2"/>
  <c r="N60" i="2"/>
  <c r="S60" i="2" s="1"/>
  <c r="Q59" i="2"/>
  <c r="N59" i="2"/>
  <c r="S59" i="2" s="1"/>
  <c r="Q58" i="2"/>
  <c r="N58" i="2"/>
  <c r="S58" i="2" s="1"/>
  <c r="Q57" i="2"/>
  <c r="N57" i="2"/>
  <c r="S57" i="2" s="1"/>
  <c r="Q56" i="2"/>
  <c r="N56" i="2"/>
  <c r="S56" i="2" s="1"/>
  <c r="Q55" i="2"/>
  <c r="N55" i="2"/>
  <c r="S55" i="2" s="1"/>
  <c r="Q54" i="2"/>
  <c r="N54" i="2"/>
  <c r="S54" i="2" s="1"/>
  <c r="Q53" i="2"/>
  <c r="N53" i="2"/>
  <c r="S53" i="2" s="1"/>
  <c r="N52" i="2"/>
  <c r="S52" i="2" s="1"/>
  <c r="N51" i="2"/>
  <c r="S51" i="2" s="1"/>
  <c r="N50" i="2"/>
  <c r="S50" i="2" s="1"/>
  <c r="N49" i="2"/>
  <c r="S49" i="2" s="1"/>
  <c r="A48" i="2"/>
  <c r="T48" i="2" s="1"/>
  <c r="A47" i="2"/>
  <c r="A68" i="2" s="1"/>
  <c r="A46" i="2"/>
  <c r="U46" i="2" s="1"/>
  <c r="G46" i="2" s="1"/>
  <c r="A45" i="2"/>
  <c r="T45" i="2" s="1"/>
  <c r="A44" i="2"/>
  <c r="U44" i="2" s="1"/>
  <c r="G44" i="2" s="1"/>
  <c r="A43" i="2"/>
  <c r="A64" i="2" s="1"/>
  <c r="A42" i="2"/>
  <c r="U42" i="2" s="1"/>
  <c r="G42" i="2" s="1"/>
  <c r="A41" i="2"/>
  <c r="T41" i="2" s="1"/>
  <c r="A40" i="2"/>
  <c r="A61" i="2" s="1"/>
  <c r="A39" i="2"/>
  <c r="T39" i="2" s="1"/>
  <c r="A38" i="2"/>
  <c r="U38" i="2" s="1"/>
  <c r="G38" i="2" s="1"/>
  <c r="A37" i="2"/>
  <c r="U37" i="2" s="1"/>
  <c r="H58" i="2" s="1"/>
  <c r="I58" i="2" s="1"/>
  <c r="A36" i="2"/>
  <c r="U36" i="2" s="1"/>
  <c r="G36" i="2" s="1"/>
  <c r="A35" i="2"/>
  <c r="A56" i="2" s="1"/>
  <c r="A34" i="2"/>
  <c r="A55" i="2" s="1"/>
  <c r="A33" i="2"/>
  <c r="U33" i="2" s="1"/>
  <c r="G33" i="2" s="1"/>
  <c r="A32" i="2"/>
  <c r="U32" i="2" s="1"/>
  <c r="V32" i="2" s="1"/>
  <c r="A31" i="2"/>
  <c r="T31" i="2" s="1"/>
  <c r="A30" i="2"/>
  <c r="U30" i="2" s="1"/>
  <c r="G30" i="2" s="1"/>
  <c r="A29" i="2"/>
  <c r="A50" i="2" s="1"/>
  <c r="A28" i="2"/>
  <c r="T28" i="2" s="1"/>
  <c r="A62" i="2" l="1"/>
  <c r="U62" i="2" s="1"/>
  <c r="V62" i="2" s="1"/>
  <c r="A66" i="2"/>
  <c r="U66" i="2" s="1"/>
  <c r="V66" i="2" s="1"/>
  <c r="G32" i="2"/>
  <c r="G37" i="2"/>
  <c r="U28" i="2"/>
  <c r="G28" i="2" s="1"/>
  <c r="T40" i="2"/>
  <c r="U45" i="2"/>
  <c r="V45" i="2" s="1"/>
  <c r="U41" i="2"/>
  <c r="G41" i="2" s="1"/>
  <c r="T32" i="2"/>
  <c r="U50" i="2"/>
  <c r="T50" i="2"/>
  <c r="T29" i="2"/>
  <c r="U29" i="2"/>
  <c r="U64" i="2"/>
  <c r="V64" i="2" s="1"/>
  <c r="T64" i="2"/>
  <c r="U61" i="2"/>
  <c r="V61" i="2" s="1"/>
  <c r="T61" i="2"/>
  <c r="A69" i="2"/>
  <c r="U69" i="2" s="1"/>
  <c r="V69" i="2" s="1"/>
  <c r="U43" i="2"/>
  <c r="U48" i="2"/>
  <c r="U40" i="2"/>
  <c r="U47" i="2"/>
  <c r="G47" i="2" s="1"/>
  <c r="U39" i="2"/>
  <c r="G39" i="2" s="1"/>
  <c r="A58" i="2"/>
  <c r="T37" i="2"/>
  <c r="T56" i="2"/>
  <c r="U56" i="2"/>
  <c r="V56" i="2" s="1"/>
  <c r="T33" i="2"/>
  <c r="U35" i="2"/>
  <c r="A54" i="2"/>
  <c r="U54" i="2" s="1"/>
  <c r="V54" i="2" s="1"/>
  <c r="U34" i="2"/>
  <c r="G34" i="2" s="1"/>
  <c r="A53" i="2"/>
  <c r="U31" i="2"/>
  <c r="G31" i="2" s="1"/>
  <c r="V46" i="2"/>
  <c r="H67" i="2"/>
  <c r="I67" i="2" s="1"/>
  <c r="U68" i="2"/>
  <c r="V68" i="2" s="1"/>
  <c r="T68" i="2"/>
  <c r="H63" i="2"/>
  <c r="I63" i="2" s="1"/>
  <c r="V42" i="2"/>
  <c r="H54" i="2"/>
  <c r="I54" i="2" s="1"/>
  <c r="V33" i="2"/>
  <c r="V38" i="2"/>
  <c r="H59" i="2"/>
  <c r="I59" i="2" s="1"/>
  <c r="V44" i="2"/>
  <c r="H65" i="2"/>
  <c r="I65" i="2" s="1"/>
  <c r="T55" i="2"/>
  <c r="U55" i="2"/>
  <c r="V55" i="2" s="1"/>
  <c r="H51" i="2"/>
  <c r="I51" i="2" s="1"/>
  <c r="V36" i="2"/>
  <c r="H57" i="2"/>
  <c r="I57" i="2" s="1"/>
  <c r="T36" i="2"/>
  <c r="T44" i="2"/>
  <c r="A49" i="2"/>
  <c r="A57" i="2"/>
  <c r="A65" i="2"/>
  <c r="H53" i="2"/>
  <c r="I53" i="2" s="1"/>
  <c r="A63" i="2"/>
  <c r="T34" i="2"/>
  <c r="T42" i="2"/>
  <c r="V37" i="2"/>
  <c r="T47" i="2"/>
  <c r="T30" i="2"/>
  <c r="T38" i="2"/>
  <c r="T46" i="2"/>
  <c r="A51" i="2"/>
  <c r="A59" i="2"/>
  <c r="A67" i="2"/>
  <c r="T35" i="2"/>
  <c r="T43" i="2"/>
  <c r="A52" i="2"/>
  <c r="A60" i="2"/>
  <c r="T66" i="2" l="1"/>
  <c r="T54" i="2"/>
  <c r="T62" i="2"/>
  <c r="T69" i="2"/>
  <c r="H49" i="2"/>
  <c r="I49" i="2" s="1"/>
  <c r="H62" i="2"/>
  <c r="I62" i="2" s="1"/>
  <c r="V41" i="2"/>
  <c r="H61" i="2"/>
  <c r="I61" i="2" s="1"/>
  <c r="G40" i="2"/>
  <c r="H66" i="2"/>
  <c r="I66" i="2" s="1"/>
  <c r="G45" i="2"/>
  <c r="H56" i="2"/>
  <c r="I56" i="2" s="1"/>
  <c r="G35" i="2"/>
  <c r="V48" i="2"/>
  <c r="G48" i="2"/>
  <c r="H50" i="2"/>
  <c r="I50" i="2" s="1"/>
  <c r="G29" i="2"/>
  <c r="V43" i="2"/>
  <c r="G43" i="2"/>
  <c r="H69" i="2"/>
  <c r="I69" i="2" s="1"/>
  <c r="V35" i="2"/>
  <c r="V40" i="2"/>
  <c r="H64" i="2"/>
  <c r="I64" i="2" s="1"/>
  <c r="U58" i="2"/>
  <c r="V58" i="2" s="1"/>
  <c r="T58" i="2"/>
  <c r="U53" i="2"/>
  <c r="V53" i="2" s="1"/>
  <c r="T53" i="2"/>
  <c r="U59" i="2"/>
  <c r="V59" i="2" s="1"/>
  <c r="T59" i="2"/>
  <c r="H55" i="2"/>
  <c r="I55" i="2" s="1"/>
  <c r="V34" i="2"/>
  <c r="H68" i="2"/>
  <c r="I68" i="2" s="1"/>
  <c r="V47" i="2"/>
  <c r="U67" i="2"/>
  <c r="V67" i="2" s="1"/>
  <c r="T67" i="2"/>
  <c r="T49" i="2"/>
  <c r="U49" i="2"/>
  <c r="U60" i="2"/>
  <c r="V60" i="2" s="1"/>
  <c r="T60" i="2"/>
  <c r="U52" i="2"/>
  <c r="T52" i="2"/>
  <c r="T63" i="2"/>
  <c r="U63" i="2"/>
  <c r="V63" i="2" s="1"/>
  <c r="H60" i="2"/>
  <c r="I60" i="2" s="1"/>
  <c r="V39" i="2"/>
  <c r="H52" i="2"/>
  <c r="I52" i="2" s="1"/>
  <c r="U65" i="2"/>
  <c r="V65" i="2" s="1"/>
  <c r="T65" i="2"/>
  <c r="U51" i="2"/>
  <c r="T51" i="2"/>
  <c r="T57" i="2"/>
  <c r="U57" i="2"/>
  <c r="V57" i="2" s="1"/>
  <c r="AE135" i="14" l="1"/>
  <c r="AE136" i="14"/>
  <c r="AE137" i="14"/>
  <c r="AE138" i="14"/>
  <c r="AE139" i="14"/>
  <c r="AE140" i="14"/>
  <c r="AE141" i="14"/>
  <c r="AE142" i="14"/>
  <c r="AE143" i="14"/>
  <c r="AE144" i="14"/>
  <c r="AE145" i="14"/>
  <c r="AE146" i="14"/>
  <c r="AE147" i="14"/>
  <c r="AE148" i="14"/>
  <c r="AE149" i="14"/>
  <c r="AE150" i="14"/>
  <c r="AE151" i="14"/>
  <c r="AE152" i="14"/>
  <c r="AE153" i="14"/>
  <c r="AE154" i="14"/>
  <c r="AE155" i="14"/>
  <c r="AE156" i="14"/>
  <c r="AE157" i="14"/>
  <c r="AE158" i="14"/>
  <c r="AE159" i="14"/>
  <c r="AE160" i="14"/>
  <c r="AE161" i="14"/>
  <c r="AE162" i="14"/>
  <c r="AE163" i="14"/>
  <c r="AE164" i="14"/>
  <c r="AE165" i="14"/>
  <c r="AE166" i="14"/>
  <c r="AE167" i="14"/>
  <c r="AE168" i="14"/>
  <c r="AE169" i="14"/>
  <c r="AE170" i="14"/>
  <c r="AE171" i="14"/>
  <c r="AE172" i="14"/>
  <c r="AE173" i="14"/>
  <c r="AE174" i="14"/>
  <c r="AE175" i="14"/>
  <c r="AE176" i="14"/>
  <c r="AE177" i="14"/>
  <c r="AE178" i="14"/>
  <c r="AE179" i="14"/>
  <c r="AE180" i="14"/>
  <c r="AE181" i="14"/>
  <c r="AE182" i="14"/>
  <c r="AE183" i="14"/>
  <c r="AE184" i="14"/>
  <c r="AE185" i="14"/>
  <c r="AE186" i="14"/>
  <c r="AE187" i="14"/>
  <c r="AE188" i="14"/>
  <c r="AE189" i="14"/>
  <c r="AE190" i="14"/>
  <c r="AE191" i="14"/>
  <c r="AE192" i="14"/>
  <c r="AE193" i="14"/>
  <c r="AE194" i="14"/>
  <c r="AE195" i="14"/>
  <c r="AE196" i="14"/>
  <c r="AE197" i="14"/>
  <c r="AE198" i="14"/>
  <c r="AE199" i="14"/>
  <c r="AE200" i="14"/>
  <c r="AE201" i="14"/>
  <c r="AE202" i="14"/>
  <c r="AE203" i="14"/>
  <c r="AE204" i="14"/>
  <c r="AE205" i="14"/>
  <c r="AE206" i="14"/>
  <c r="AE207" i="14"/>
  <c r="AE208" i="14"/>
  <c r="AE209" i="14"/>
  <c r="AE210" i="14"/>
  <c r="AE211" i="14"/>
  <c r="AE212" i="14"/>
  <c r="AE213" i="14"/>
  <c r="AE214" i="14"/>
  <c r="AE215" i="14"/>
  <c r="AE216" i="14"/>
  <c r="AE217" i="14"/>
  <c r="AE218" i="14"/>
  <c r="AE219" i="14"/>
  <c r="AE220" i="14"/>
  <c r="AE221" i="14"/>
  <c r="AE222" i="14"/>
  <c r="AE223" i="14"/>
  <c r="AE224" i="14"/>
  <c r="AE225" i="14"/>
  <c r="AE226" i="14"/>
  <c r="G22" i="9" l="1"/>
  <c r="G21" i="9"/>
  <c r="G20" i="9"/>
  <c r="G19" i="9"/>
  <c r="G18" i="9"/>
  <c r="G17" i="9"/>
  <c r="G16" i="9"/>
  <c r="K3" i="9"/>
  <c r="K2" i="9" l="1"/>
  <c r="K8" i="9"/>
  <c r="K7" i="9"/>
  <c r="K6" i="9"/>
  <c r="K5" i="9"/>
  <c r="K4" i="9"/>
  <c r="Q49" i="2" l="1"/>
  <c r="V49" i="2" s="1"/>
  <c r="Q52" i="2"/>
  <c r="V52" i="2" s="1"/>
  <c r="Q51" i="2"/>
  <c r="V51" i="2" s="1"/>
  <c r="Q50" i="2"/>
  <c r="V50" i="2" s="1"/>
  <c r="V31" i="2"/>
  <c r="V29" i="2"/>
  <c r="V30" i="2"/>
  <c r="V28" i="2"/>
  <c r="V25" i="2" l="1"/>
  <c r="X25" i="2" s="1"/>
  <c r="X32" i="2" s="1"/>
  <c r="X33" i="2" l="1"/>
  <c r="X31" i="2"/>
  <c r="X28" i="2"/>
  <c r="X34" i="2"/>
  <c r="X37" i="2"/>
  <c r="X30" i="2"/>
  <c r="X47" i="2"/>
  <c r="X36" i="2"/>
  <c r="X46" i="2"/>
  <c r="X39" i="2"/>
  <c r="X38" i="2"/>
  <c r="X45" i="2"/>
  <c r="X41" i="2"/>
  <c r="X43" i="2"/>
  <c r="X35" i="2"/>
  <c r="X40" i="2"/>
  <c r="X48" i="2"/>
  <c r="X29" i="2"/>
  <c r="X42" i="2"/>
  <c r="X44" i="2"/>
  <c r="AI2091" i="1" l="1" a="1"/>
  <c r="AI1100" i="1" a="1"/>
  <c r="AH2296" i="1" a="1"/>
  <c r="AH1936" i="1" a="1"/>
  <c r="AH902" i="1" a="1"/>
  <c r="AJ148" i="1" a="1"/>
  <c r="AI107" i="1" a="1"/>
  <c r="AH1914" i="1" a="1"/>
  <c r="AI1524" i="1" a="1"/>
  <c r="AJ650" i="1" a="1"/>
  <c r="AH1160" i="1" a="1"/>
  <c r="AH1479" i="1" a="1"/>
  <c r="AJ311" i="1" a="1"/>
  <c r="AI673" i="1" a="1"/>
  <c r="AI1906" i="1" a="1"/>
  <c r="AJ613" i="1" a="1"/>
  <c r="AJ37" i="1" a="1"/>
  <c r="AI1208" i="1" a="1"/>
  <c r="AH2177" i="1" a="1"/>
  <c r="AI337" i="1" a="1"/>
  <c r="AH1280" i="1" a="1"/>
  <c r="AH1095" i="1" a="1"/>
  <c r="AJ328" i="1" a="1"/>
  <c r="AI1679" i="1" a="1"/>
  <c r="AH1309" i="1" a="1"/>
  <c r="AH795" i="1" a="1"/>
  <c r="AI522" i="1" a="1"/>
  <c r="AI116" i="1" a="1"/>
  <c r="AH1742" i="1" a="1"/>
  <c r="AH842" i="1" a="1"/>
  <c r="AH1605" i="1" a="1"/>
  <c r="AH2188" i="1" a="1"/>
  <c r="AI132" i="1" a="1"/>
  <c r="AJ228" i="1" a="1"/>
  <c r="AH1612" i="1" a="1"/>
  <c r="AI1991" i="1" a="1"/>
  <c r="AI2313" i="1" a="1"/>
  <c r="AI2115" i="1" a="1"/>
  <c r="AI1091" i="1" a="1"/>
  <c r="AH1681" i="1" a="1"/>
  <c r="AJ129" i="1" a="1"/>
  <c r="AH887" i="1" a="1"/>
  <c r="AI1984" i="1" a="1"/>
  <c r="AI2088" i="1" a="1"/>
  <c r="AI1637" i="1" a="1"/>
  <c r="AJ333" i="1" a="1"/>
  <c r="AJ444" i="1" a="1"/>
  <c r="AH1777" i="1" a="1"/>
  <c r="AI1263" i="1" a="1"/>
  <c r="AI739" i="1" a="1"/>
  <c r="AI1579" i="1" a="1"/>
  <c r="AI1147" i="1" a="1"/>
  <c r="AH1108" i="1" a="1"/>
  <c r="AI995" i="1" a="1"/>
  <c r="AI205" i="1" a="1"/>
  <c r="AI1962" i="1" a="1"/>
  <c r="AI1487" i="1" a="1"/>
  <c r="AI1597" i="1" a="1"/>
  <c r="AJ353" i="1" a="1"/>
  <c r="AH2382" i="1" a="1"/>
  <c r="AI2009" i="1" a="1"/>
  <c r="AI1155" i="1" a="1"/>
  <c r="AJ590" i="1" a="1"/>
  <c r="AH2235" i="1" a="1"/>
  <c r="AH1546" i="1" a="1"/>
  <c r="AI360" i="1" a="1"/>
  <c r="AI1902" i="1" a="1"/>
  <c r="AJ337" i="1" a="1"/>
  <c r="AH1476" i="1" a="1"/>
  <c r="AJ33" i="1" a="1"/>
  <c r="AI933" i="1" a="1"/>
  <c r="AI769" i="1" a="1"/>
  <c r="AJ606" i="1" a="1"/>
  <c r="AI144" i="1" a="1"/>
  <c r="AI2208" i="1" a="1"/>
  <c r="AI111" i="1" a="1"/>
  <c r="AI935" i="1" a="1"/>
  <c r="AI340" i="1" a="1"/>
  <c r="AH2183" i="1" a="1"/>
  <c r="AJ207" i="1" a="1"/>
  <c r="AI169" i="1" a="1"/>
  <c r="AH1666" i="1" a="1"/>
  <c r="AH1021" i="1" a="1"/>
  <c r="AI2229" i="1" a="1"/>
  <c r="AH1761" i="1" a="1"/>
  <c r="AH1565" i="1" a="1"/>
  <c r="AJ685" i="1" a="1"/>
  <c r="AI1864" i="1" a="1"/>
  <c r="AJ163" i="1" a="1"/>
  <c r="AJ538" i="1" a="1"/>
  <c r="AI432" i="1" a="1"/>
  <c r="AH2219" i="1" a="1"/>
  <c r="AJ192" i="1" a="1"/>
  <c r="AH2200" i="1" a="1"/>
  <c r="AI2262" i="1" a="1"/>
  <c r="AI964" i="1" a="1"/>
  <c r="AI1901" i="1" a="1"/>
  <c r="AH1257" i="1" a="1"/>
  <c r="AH2173" i="1" a="1"/>
  <c r="AJ448" i="1" a="1"/>
  <c r="AI1252" i="1" a="1"/>
  <c r="AJ277" i="1" a="1"/>
  <c r="AI719" i="1" a="1"/>
  <c r="AI214" i="1" a="1"/>
  <c r="AI492" i="1" a="1"/>
  <c r="AI131" i="1" a="1"/>
  <c r="AH1571" i="1" a="1"/>
  <c r="AH713" i="1" a="1"/>
  <c r="AH1135" i="1" a="1"/>
  <c r="AI1449" i="1" a="1"/>
  <c r="AI1201" i="1" a="1"/>
  <c r="AI574" i="1" a="1"/>
  <c r="AI1019" i="1" a="1"/>
  <c r="AH1848" i="1" a="1"/>
  <c r="AI1074" i="1" a="1"/>
  <c r="AI1742" i="1" a="1"/>
  <c r="AI6" i="1" a="1"/>
  <c r="AI2151" i="1" a="1"/>
  <c r="AI784" i="1" a="1"/>
  <c r="AJ559" i="1" a="1"/>
  <c r="AH2149" i="1" a="1"/>
  <c r="AH1040" i="1" a="1"/>
  <c r="AH1488" i="1" a="1"/>
  <c r="AI2036" i="1" a="1"/>
  <c r="AH1800" i="1" a="1"/>
  <c r="AH1898" i="1" a="1"/>
  <c r="AH1980" i="1" a="1"/>
  <c r="AH2388" i="1" a="1"/>
  <c r="AH2303" i="1" a="1"/>
  <c r="AJ3" i="1" a="1"/>
  <c r="AH954" i="1" a="1"/>
  <c r="AH756" i="1" a="1"/>
  <c r="AJ94" i="1" a="1"/>
  <c r="AI858" i="1" a="1"/>
  <c r="AI1307" i="1" a="1"/>
  <c r="AJ373" i="1" a="1"/>
  <c r="AH2038" i="1" a="1"/>
  <c r="AH2094" i="1" a="1"/>
  <c r="AH1668" i="1" a="1"/>
  <c r="AH1177" i="1" a="1"/>
  <c r="AI1789" i="1" a="1"/>
  <c r="AI77" i="1" a="1"/>
  <c r="AH1139" i="1" a="1"/>
  <c r="AI1553" i="1" a="1"/>
  <c r="AI503" i="1" a="1"/>
  <c r="AI576" i="1" a="1"/>
  <c r="AI998" i="1" a="1"/>
  <c r="AI153" i="1" a="1"/>
  <c r="AI945" i="1" a="1"/>
  <c r="AI1110" i="1" a="1"/>
  <c r="AI965" i="1" a="1"/>
  <c r="AI1247" i="1" a="1"/>
  <c r="AH2217" i="1" a="1"/>
  <c r="AH1310" i="1" a="1"/>
  <c r="AI377" i="1" a="1"/>
  <c r="AH1486" i="1" a="1"/>
  <c r="AI398" i="1" a="1"/>
  <c r="AH1632" i="1" a="1"/>
  <c r="AI1326" i="1" a="1"/>
  <c r="AI159" i="1" a="1"/>
  <c r="AI1454" i="1" a="1"/>
  <c r="AH1519" i="1" a="1"/>
  <c r="AH1127" i="1" a="1"/>
  <c r="AI973" i="1" a="1"/>
  <c r="AI1432" i="1" a="1"/>
  <c r="AI1130" i="1" a="1"/>
  <c r="AH2096" i="1" a="1"/>
  <c r="AH1056" i="1" a="1"/>
  <c r="AI2343" i="1" a="1"/>
  <c r="AI5" i="1" a="1"/>
  <c r="AI1458" i="1" a="1"/>
  <c r="AI2311" i="1" a="1"/>
  <c r="AH2191" i="1" a="1"/>
  <c r="AJ342" i="1" a="1"/>
  <c r="AI2274" i="1" a="1"/>
  <c r="AH2041" i="1" a="1"/>
  <c r="AI513" i="1" a="1"/>
  <c r="AI475" i="1" a="1"/>
  <c r="AI535" i="1" a="1"/>
  <c r="AH1268" i="1" a="1"/>
  <c r="AJ580" i="1" a="1"/>
  <c r="AH1518" i="1" a="1"/>
  <c r="AI1724" i="1" a="1"/>
  <c r="AI199" i="1" a="1"/>
  <c r="AJ309" i="1" a="1"/>
  <c r="AJ465" i="1" a="1"/>
  <c r="AI52" i="1" a="1"/>
  <c r="AI2290" i="1" a="1"/>
  <c r="AH1751" i="1" a="1"/>
  <c r="AI27" i="1" a="1"/>
  <c r="AI2084" i="1" a="1"/>
  <c r="AH1263" i="1" a="1"/>
  <c r="AI2389" i="1" a="1"/>
  <c r="AI161" i="1" a="1"/>
  <c r="AH1971" i="1" a="1"/>
  <c r="AH1051" i="1" a="1"/>
  <c r="AI1455" i="1" a="1"/>
  <c r="AH1877" i="1" a="1"/>
  <c r="AH1061" i="1" a="1"/>
  <c r="AH1795" i="1" a="1"/>
  <c r="AH1986" i="1" a="1"/>
  <c r="AH1622" i="1" a="1"/>
  <c r="AH1500" i="1" a="1"/>
  <c r="AH1819" i="1" a="1"/>
  <c r="AH1494" i="1" a="1"/>
  <c r="AI2223" i="1" a="1"/>
  <c r="AJ443" i="1" a="1"/>
  <c r="AH2352" i="1" a="1"/>
  <c r="AJ267" i="1" a="1"/>
  <c r="AH926" i="1" a="1"/>
  <c r="AI715" i="1" a="1"/>
  <c r="AH2027" i="1" a="1"/>
  <c r="AI128" i="1" a="1"/>
  <c r="AI402" i="1" a="1"/>
  <c r="AH1383" i="1" a="1"/>
  <c r="AI1480" i="1" a="1"/>
  <c r="AI728" i="1" a="1"/>
  <c r="AJ340" i="1" a="1"/>
  <c r="AI1551" i="1" a="1"/>
  <c r="AI1910" i="1" a="1"/>
  <c r="AI315" i="1" a="1"/>
  <c r="AI1144" i="1" a="1"/>
  <c r="AI1387" i="1" a="1"/>
  <c r="AJ79" i="1" a="1"/>
  <c r="AH1289" i="1" a="1"/>
  <c r="AH1920" i="1" a="1"/>
  <c r="AI239" i="1" a="1"/>
  <c r="AI1012" i="1" a="1"/>
  <c r="AH2249" i="1" a="1"/>
  <c r="AH1300" i="1" a="1"/>
  <c r="AI1234" i="1" a="1"/>
  <c r="AJ177" i="1" a="1"/>
  <c r="AI700" i="1" a="1"/>
  <c r="AH2008" i="1" a="1"/>
  <c r="AI865" i="1" a="1"/>
  <c r="AI1240" i="1" a="1"/>
  <c r="AH896" i="1" a="1"/>
  <c r="AH1968" i="1" a="1"/>
  <c r="AI1928" i="1" a="1"/>
  <c r="AJ605" i="1" a="1"/>
  <c r="AJ589" i="1" a="1"/>
  <c r="AH1883" i="1" a="1"/>
  <c r="AI2207" i="1" a="1"/>
  <c r="AI2272" i="1" a="1"/>
  <c r="AJ690" i="1" a="1"/>
  <c r="AH1346" i="1" a="1"/>
  <c r="AI1728" i="1" a="1"/>
  <c r="AI1998" i="1" a="1"/>
  <c r="AI2269" i="1" a="1"/>
  <c r="AH1640" i="1" a="1"/>
  <c r="AH1347" i="1" a="1"/>
  <c r="AI343" i="1" a="1"/>
  <c r="AI2136" i="1" a="1"/>
  <c r="AH797" i="1" a="1"/>
  <c r="AH1405" i="1" a="1"/>
  <c r="AI99" i="1" a="1"/>
  <c r="AI2247" i="1" a="1"/>
  <c r="AI1767" i="1" a="1"/>
  <c r="AI2328" i="1" a="1"/>
  <c r="AH1166" i="1" a="1"/>
  <c r="AI1964" i="1" a="1"/>
  <c r="AJ560" i="1" a="1"/>
  <c r="AI1360" i="1" a="1"/>
  <c r="AH1270" i="1" a="1"/>
  <c r="AI1687" i="1" a="1"/>
  <c r="AI1335" i="1" a="1"/>
  <c r="AI1665" i="1" a="1"/>
  <c r="AH1283" i="1" a="1"/>
  <c r="AH1258" i="1" a="1"/>
  <c r="AH846" i="1" a="1"/>
  <c r="AI1177" i="1" a="1"/>
  <c r="AH2233" i="1" a="1"/>
  <c r="AJ698" i="1" a="1"/>
  <c r="AH2164" i="1" a="1"/>
  <c r="AI1296" i="1" a="1"/>
  <c r="AI1001" i="1" a="1"/>
  <c r="AI307" i="1" a="1"/>
  <c r="AI1982" i="1" a="1"/>
  <c r="AH1865" i="1" a="1"/>
  <c r="AI1005" i="1" a="1"/>
  <c r="AJ352" i="1" a="1"/>
  <c r="AI2017" i="1" a="1"/>
  <c r="AI1754" i="1" a="1"/>
  <c r="AI586" i="1" a="1"/>
  <c r="AI1453" i="1" a="1"/>
  <c r="AH2325" i="1" a="1"/>
  <c r="AI1766" i="1" a="1"/>
  <c r="AH1999" i="1" a="1"/>
  <c r="AI796" i="1" a="1"/>
  <c r="AJ69" i="1" a="1"/>
  <c r="AJ513" i="1" a="1"/>
  <c r="AJ90" i="1" a="1"/>
  <c r="AI996" i="1" a="1"/>
  <c r="AH1744" i="1" a="1"/>
  <c r="AI411" i="1" a="1"/>
  <c r="AI1141" i="1" a="1"/>
  <c r="AI600" i="1" a="1"/>
  <c r="AH2061" i="1" a="1"/>
  <c r="AH1646" i="1" a="1"/>
  <c r="AI283" i="1" a="1"/>
  <c r="AI269" i="1" a="1"/>
  <c r="AI399" i="1" a="1"/>
  <c r="AJ442" i="1" a="1"/>
  <c r="AI2345" i="1" a="1"/>
  <c r="AH1121" i="1" a="1"/>
  <c r="AJ507" i="1" a="1"/>
  <c r="AI1995" i="1" a="1"/>
  <c r="AH1706" i="1" a="1"/>
  <c r="AH1782" i="1" a="1"/>
  <c r="AH2220" i="1" a="1"/>
  <c r="AJ662" i="1" a="1"/>
  <c r="AH1163" i="1" a="1"/>
  <c r="AI517" i="1" a="1"/>
  <c r="AI711" i="1" a="1"/>
  <c r="AJ646" i="1" a="1"/>
  <c r="AH2091" i="1" a="1"/>
  <c r="AH1965" i="1" a="1"/>
  <c r="AI2098" i="1" a="1"/>
  <c r="AH1858" i="1" a="1"/>
  <c r="AH2158" i="1" a="1"/>
  <c r="AI1380" i="1" a="1"/>
  <c r="AJ287" i="1" a="1"/>
  <c r="AI1331" i="1" a="1"/>
  <c r="AI645" i="1" a="1"/>
  <c r="AJ25" i="1" a="1"/>
  <c r="AH1740" i="1" a="1"/>
  <c r="AH1420" i="1" a="1"/>
  <c r="AH1834" i="1" a="1"/>
  <c r="AJ622" i="1" a="1"/>
  <c r="AJ552" i="1" a="1"/>
  <c r="AH2152" i="1" a="1"/>
  <c r="AH871" i="1" a="1"/>
  <c r="AH975" i="1" a="1"/>
  <c r="AI2203" i="1" a="1"/>
  <c r="AI1621" i="1" a="1"/>
  <c r="AJ550" i="1" a="1"/>
  <c r="AI448" i="1" a="1"/>
  <c r="AI127" i="1" a="1"/>
  <c r="AI2057" i="1" a="1"/>
  <c r="AI1585" i="1" a="1"/>
  <c r="AI1061" i="1" a="1"/>
  <c r="AI748" i="1" a="1"/>
  <c r="AJ430" i="1" a="1"/>
  <c r="AI235" i="1" a="1"/>
  <c r="AI1354" i="1" a="1"/>
  <c r="AJ409" i="1" a="1"/>
  <c r="AJ119" i="1" a="1"/>
  <c r="AI1452" i="1" a="1"/>
  <c r="AH2182" i="1" a="1"/>
  <c r="AH1436" i="1" a="1"/>
  <c r="AI632" i="1" a="1"/>
  <c r="AI938" i="1" a="1"/>
  <c r="AJ314" i="1" a="1"/>
  <c r="AH2385" i="1" a="1"/>
  <c r="AI1365" i="1" a="1"/>
  <c r="AI490" i="1" a="1"/>
  <c r="AH1772" i="1" a="1"/>
  <c r="AI968" i="1" a="1"/>
  <c r="AI591" i="1" a="1"/>
  <c r="AI2165" i="1" a="1"/>
  <c r="AJ22" i="1" a="1"/>
  <c r="AI550" i="1" a="1"/>
  <c r="AI1021" i="1" a="1"/>
  <c r="AI394" i="1" a="1"/>
  <c r="AH1562" i="1" a="1"/>
  <c r="AI1931" i="1" a="1"/>
  <c r="AJ5" i="1" a="1"/>
  <c r="AH1125" i="1" a="1"/>
  <c r="AI2260" i="1" a="1"/>
  <c r="AI703" i="1" a="1"/>
  <c r="AI2395" i="1" a="1"/>
  <c r="AI939" i="1" a="1"/>
  <c r="AI1791" i="1" a="1"/>
  <c r="AJ670" i="1" a="1"/>
  <c r="AJ446" i="1" a="1"/>
  <c r="AJ260" i="1" a="1"/>
  <c r="AI2319" i="1" a="1"/>
  <c r="AH2044" i="1" a="1"/>
  <c r="AH925" i="1" a="1"/>
  <c r="AI579" i="1" a="1"/>
  <c r="AH2308" i="1" a="1"/>
  <c r="AI1128" i="1" a="1"/>
  <c r="AI2361" i="1" a="1"/>
  <c r="AH2206" i="1" a="1"/>
  <c r="AH1348" i="1" a="1"/>
  <c r="AI2134" i="1" a="1"/>
  <c r="AH2068" i="1" a="1"/>
  <c r="AI365" i="1" a="1"/>
  <c r="AJ470" i="1" a="1"/>
  <c r="AJ603" i="1" a="1"/>
  <c r="AI236" i="1" a="1"/>
  <c r="AI1764" i="1" a="1"/>
  <c r="AH1675" i="1" a="1"/>
  <c r="AI2044" i="1" a="1"/>
  <c r="AI551" i="1" a="1"/>
  <c r="AI1109" i="1" a="1"/>
  <c r="AH2104" i="1" a="1"/>
  <c r="AJ557" i="1" a="1"/>
  <c r="AH1086" i="1" a="1"/>
  <c r="AJ588" i="1" a="1"/>
  <c r="AI1342" i="1" a="1"/>
  <c r="AH1840" i="1" a="1"/>
  <c r="AH2309" i="1" a="1"/>
  <c r="AI1006" i="1" a="1"/>
  <c r="AJ73" i="1" a="1"/>
  <c r="AI428" i="1" a="1"/>
  <c r="AI1285" i="1" a="1"/>
  <c r="AI1576" i="1" a="1"/>
  <c r="AH1204" i="1" a="1"/>
  <c r="AH752" i="1" a="1"/>
  <c r="AI404" i="1" a="1"/>
  <c r="AH1198" i="1" a="1"/>
  <c r="AH1554" i="1" a="1"/>
  <c r="AI1265" i="1" a="1"/>
  <c r="AI2388" i="1" a="1"/>
  <c r="AI1255" i="1" a="1"/>
  <c r="AI2304" i="1" a="1"/>
  <c r="AH1923" i="1" a="1"/>
  <c r="AI388" i="1" a="1"/>
  <c r="AI1659" i="1" a="1"/>
  <c r="AJ471" i="1" a="1"/>
  <c r="AI1639" i="1" a="1"/>
  <c r="AJ147" i="1" a="1"/>
  <c r="AJ506" i="1" a="1"/>
  <c r="AH2210" i="1" a="1"/>
  <c r="AH875" i="1" a="1"/>
  <c r="AI1505" i="1" a="1"/>
  <c r="AH1731" i="1" a="1"/>
  <c r="AH1929" i="1" a="1"/>
  <c r="AH1545" i="1" a="1"/>
  <c r="AH1269" i="1" a="1"/>
  <c r="AH1556" i="1" a="1"/>
  <c r="AH2161" i="1" a="1"/>
  <c r="AH868" i="1" a="1"/>
  <c r="AI2053" i="1" a="1"/>
  <c r="AI1305" i="1" a="1"/>
  <c r="AH1758" i="1" a="1"/>
  <c r="AI508" i="1" a="1"/>
  <c r="AI590" i="1" a="1"/>
  <c r="AJ407" i="1" a="1"/>
  <c r="AH968" i="1" a="1"/>
  <c r="AH2204" i="1" a="1"/>
  <c r="AH938" i="1" a="1"/>
  <c r="AI1874" i="1" a="1"/>
  <c r="AI188" i="1" a="1"/>
  <c r="AH1737" i="1" a="1"/>
  <c r="AI599" i="1" a="1"/>
  <c r="AI1357" i="1" a="1"/>
  <c r="AI765" i="1" a="1"/>
  <c r="AH2023" i="1" a="1"/>
  <c r="AI1685" i="1" a="1"/>
  <c r="AI43" i="1" a="1"/>
  <c r="AH2340" i="1" a="1"/>
  <c r="AH1978" i="1" a="1"/>
  <c r="AH1192" i="1" a="1"/>
  <c r="AJ139" i="1" a="1"/>
  <c r="AH1157" i="1" a="1"/>
  <c r="AI1490" i="1" a="1"/>
  <c r="AH1189" i="1" a="1"/>
  <c r="AI596" i="1" a="1"/>
  <c r="AI1994" i="1" a="1"/>
  <c r="AJ241" i="1" a="1"/>
  <c r="AH1703" i="1" a="1"/>
  <c r="AI1558" i="1" a="1"/>
  <c r="AI1512" i="1" a="1"/>
  <c r="AH1712" i="1" a="1"/>
  <c r="AI173" i="1" a="1"/>
  <c r="AH2304" i="1" a="1"/>
  <c r="AI852" i="1" a="1"/>
  <c r="AI942" i="1" a="1"/>
  <c r="AI812" i="1" a="1"/>
  <c r="AH2180" i="1" a="1"/>
  <c r="AI1048" i="1" a="1"/>
  <c r="AH2049" i="1" a="1"/>
  <c r="AI2143" i="1" a="1"/>
  <c r="AH782" i="1" a="1"/>
  <c r="AI1582" i="1" a="1"/>
  <c r="AI1922" i="1" a="1"/>
  <c r="AH1969" i="1" a="1"/>
  <c r="AJ395" i="1" a="1"/>
  <c r="AI1273" i="1" a="1"/>
  <c r="AJ154" i="1" a="1"/>
  <c r="AI888" i="1" a="1"/>
  <c r="AI321" i="1" a="1"/>
  <c r="AJ666" i="1" a="1"/>
  <c r="AJ699" i="1" a="1"/>
  <c r="AJ549" i="1" a="1"/>
  <c r="AI1523" i="1" a="1"/>
  <c r="AI1286" i="1" a="1"/>
  <c r="AI923" i="1" a="1"/>
  <c r="AI2120" i="1" a="1"/>
  <c r="AJ362" i="1" a="1"/>
  <c r="AI1808" i="1" a="1"/>
  <c r="AI345" i="1" a="1"/>
  <c r="AI103" i="1" a="1"/>
  <c r="AJ618" i="1" a="1"/>
  <c r="AH1918" i="1" a="1"/>
  <c r="AJ308" i="1" a="1"/>
  <c r="AH2314" i="1" a="1"/>
  <c r="AI2027" i="1" a="1"/>
  <c r="AI541" i="1" a="1"/>
  <c r="AH1421" i="1" a="1"/>
  <c r="AJ528" i="1" a="1"/>
  <c r="AI461" i="1" a="1"/>
  <c r="AJ594" i="1" a="1"/>
  <c r="AH1723" i="1" a="1"/>
  <c r="AI1057" i="1" a="1"/>
  <c r="AI970" i="1" a="1"/>
  <c r="AJ611" i="1" a="1"/>
  <c r="AH1582" i="1" a="1"/>
  <c r="AH1627" i="1" a="1"/>
  <c r="AH1284" i="1" a="1"/>
  <c r="AI1905" i="1" a="1"/>
  <c r="AI1336" i="1" a="1"/>
  <c r="AH2070" i="1" a="1"/>
  <c r="AI335" i="1" a="1"/>
  <c r="AH1419" i="1" a="1"/>
  <c r="AH1429" i="1" a="1"/>
  <c r="AI686" i="1" a="1"/>
  <c r="AH2368" i="1" a="1"/>
  <c r="AH1900" i="1" a="1"/>
  <c r="AI1159" i="1" a="1"/>
  <c r="AI1786" i="1" a="1"/>
  <c r="AI1421" i="1" a="1"/>
  <c r="AI1319" i="1" a="1"/>
  <c r="AJ13" i="1" a="1"/>
  <c r="AH1567" i="1" a="1"/>
  <c r="AH891" i="1" a="1"/>
  <c r="AH1919" i="1" a="1"/>
  <c r="AI2264" i="1" a="1"/>
  <c r="AI1381" i="1" a="1"/>
  <c r="AI752" i="1" a="1"/>
  <c r="AJ116" i="1" a="1"/>
  <c r="AJ593" i="1" a="1"/>
  <c r="AI1282" i="1" a="1"/>
  <c r="AI2043" i="1" a="1"/>
  <c r="AH2306" i="1" a="1"/>
  <c r="AI981" i="1" a="1"/>
  <c r="AH921" i="1" a="1"/>
  <c r="AJ600" i="1" a="1"/>
  <c r="AH884" i="1" a="1"/>
  <c r="AH1928" i="1" a="1"/>
  <c r="AH718" i="1" a="1"/>
  <c r="AJ561" i="1" a="1"/>
  <c r="AI1820" i="1" a="1"/>
  <c r="AH1218" i="1" a="1"/>
  <c r="AH946" i="1" a="1"/>
  <c r="AI431" i="1" a="1"/>
  <c r="AI37" i="1" a="1"/>
  <c r="AH1497" i="1" a="1"/>
  <c r="AH748" i="1" a="1"/>
  <c r="AH1101" i="1" a="1"/>
  <c r="AI1894" i="1" a="1"/>
  <c r="AI1717" i="1" a="1"/>
  <c r="AI1020" i="1" a="1"/>
  <c r="AJ640" i="1" a="1"/>
  <c r="AI506" i="1" a="1"/>
  <c r="AI1783" i="1" a="1"/>
  <c r="AH1407" i="1" a="1"/>
  <c r="AI1328" i="1" a="1"/>
  <c r="AI864" i="1" a="1"/>
  <c r="AI652" i="1" a="1"/>
  <c r="AJ14" i="1" a="1"/>
  <c r="AH788" i="1" a="1"/>
  <c r="AH1433" i="1" a="1"/>
  <c r="AH1359" i="1" a="1"/>
  <c r="AJ545" i="1" a="1"/>
  <c r="AJ65" i="1" a="1"/>
  <c r="AJ568" i="1" a="1"/>
  <c r="AI1191" i="1" a="1"/>
  <c r="AI1862" i="1" a="1"/>
  <c r="AI135" i="1" a="1"/>
  <c r="AI1745" i="1" a="1"/>
  <c r="AH1077" i="1" a="1"/>
  <c r="AI2015" i="1" a="1"/>
  <c r="AH1459" i="1" a="1"/>
  <c r="AJ304" i="1" a="1"/>
  <c r="AH1664" i="1" a="1"/>
  <c r="AI1918" i="1" a="1"/>
  <c r="AJ271" i="1" a="1"/>
  <c r="AI1010" i="1" a="1"/>
  <c r="AI1114" i="1" a="1"/>
  <c r="AI783" i="1" a="1"/>
  <c r="AI891" i="1" a="1"/>
  <c r="AI282" i="1" a="1"/>
  <c r="AI1763" i="1" a="1"/>
  <c r="AI879" i="1" a="1"/>
  <c r="AH1794" i="1" a="1"/>
  <c r="AJ451" i="1" a="1"/>
  <c r="AJ627" i="1" a="1"/>
  <c r="AI232" i="1" a="1"/>
  <c r="AH880" i="1" a="1"/>
  <c r="AI1279" i="1" a="1"/>
  <c r="AI1299" i="1" a="1"/>
  <c r="AI1544" i="1" a="1"/>
  <c r="AI963" i="1" a="1"/>
  <c r="AI2031" i="1" a="1"/>
  <c r="AJ598" i="1" a="1"/>
  <c r="AI1157" i="1" a="1"/>
  <c r="AH947" i="1" a="1"/>
  <c r="AH2328" i="1" a="1"/>
  <c r="AI588" i="1" a="1"/>
  <c r="AH1607" i="1" a="1"/>
  <c r="AI2321" i="1" a="1"/>
  <c r="AI1821" i="1" a="1"/>
  <c r="AH719" i="1" a="1"/>
  <c r="AI773" i="1" a="1"/>
  <c r="AI565" i="1" a="1"/>
  <c r="AJ272" i="1" a="1"/>
  <c r="AI2042" i="1" a="1"/>
  <c r="AI1712" i="1" a="1"/>
  <c r="AH2260" i="1" a="1"/>
  <c r="AI665" i="1" a="1"/>
  <c r="AH965" i="1" a="1"/>
  <c r="AH2037" i="1" a="1"/>
  <c r="AH2241" i="1" a="1"/>
  <c r="AH1902" i="1" a="1"/>
  <c r="AI18" i="1" a="1"/>
  <c r="AH1326" i="1" a="1"/>
  <c r="AH1847" i="1" a="1"/>
  <c r="AH939" i="1" a="1"/>
  <c r="AI1824" i="1" a="1"/>
  <c r="AH2247" i="1" a="1"/>
  <c r="AI1942" i="1" a="1"/>
  <c r="AH1698" i="1" a="1"/>
  <c r="AI2079" i="1" a="1"/>
  <c r="AJ609" i="1" a="1"/>
  <c r="AH819" i="1" a="1"/>
  <c r="AJ137" i="1" a="1"/>
  <c r="AI1399" i="1" a="1"/>
  <c r="AH2080" i="1" a="1"/>
  <c r="AH936" i="1" a="1"/>
  <c r="AI1697" i="1" a="1"/>
  <c r="AH898" i="1" a="1"/>
  <c r="AI2317" i="1" a="1"/>
  <c r="AH1491" i="1" a="1"/>
  <c r="AI1173" i="1" a="1"/>
  <c r="AJ125" i="1" a="1"/>
  <c r="AI2080" i="1" a="1"/>
  <c r="AI1957" i="1" a="1"/>
  <c r="AI1660" i="1" a="1"/>
  <c r="AI2291" i="1" a="1"/>
  <c r="AI592" i="1" a="1"/>
  <c r="AH1314" i="1" a="1"/>
  <c r="AH1807" i="1" a="1"/>
  <c r="AI1298" i="1" a="1"/>
  <c r="AI1429" i="1" a="1"/>
  <c r="AI819" i="1" a="1"/>
  <c r="AJ664" i="1" a="1"/>
  <c r="AI350" i="1" a="1"/>
  <c r="AJ276" i="1" a="1"/>
  <c r="AI1121" i="1" a="1"/>
  <c r="AH1906" i="1" a="1"/>
  <c r="AH1425" i="1" a="1"/>
  <c r="AI30" i="1" a="1"/>
  <c r="AH1058" i="1" a="1"/>
  <c r="AH1223" i="1" a="1"/>
  <c r="AH1071" i="1" a="1"/>
  <c r="AH1724" i="1" a="1"/>
  <c r="AI2296" i="1" a="1"/>
  <c r="AH1942" i="1" a="1"/>
  <c r="AJ167" i="1" a="1"/>
  <c r="AH1219" i="1" a="1"/>
  <c r="AI1648" i="1" a="1"/>
  <c r="AI2350" i="1" a="1"/>
  <c r="AH1458" i="1" a="1"/>
  <c r="AH995" i="1" a="1"/>
  <c r="AH1156" i="1" a="1"/>
  <c r="AI1699" i="1" a="1"/>
  <c r="AH888" i="1" a="1"/>
  <c r="AI488" i="1" a="1"/>
  <c r="AH2110" i="1" a="1"/>
  <c r="AH2339" i="1" a="1"/>
  <c r="AI245" i="1" a="1"/>
  <c r="AH833" i="1" a="1"/>
  <c r="AI318" i="1" a="1"/>
  <c r="AI296" i="1" a="1"/>
  <c r="AI1526" i="1" a="1"/>
  <c r="AI927" i="1" a="1"/>
  <c r="AH2126" i="1" a="1"/>
  <c r="AH908" i="1" a="1"/>
  <c r="AI1000" i="1" a="1"/>
  <c r="AI1046" i="1" a="1"/>
  <c r="AI670" i="1" a="1"/>
  <c r="AH2010" i="1" a="1"/>
  <c r="AI1561" i="1" a="1"/>
  <c r="AJ612" i="1" a="1"/>
  <c r="AH1084" i="1" a="1"/>
  <c r="AI1564" i="1" a="1"/>
  <c r="AH2174" i="1" a="1"/>
  <c r="AH2312" i="1" a="1"/>
  <c r="AJ350" i="1" a="1"/>
  <c r="AI896" i="1" a="1"/>
  <c r="AJ55" i="1" a="1"/>
  <c r="AH931" i="1" a="1"/>
  <c r="AI1673" i="1" a="1"/>
  <c r="AJ433" i="1" a="1"/>
  <c r="AH726" i="1" a="1"/>
  <c r="AH2282" i="1" a="1"/>
  <c r="AH2013" i="1" a="1"/>
  <c r="AJ145" i="1" a="1"/>
  <c r="AI281" i="1" a="1"/>
  <c r="AI837" i="1" a="1"/>
  <c r="AI774" i="1" a="1"/>
  <c r="AH2205" i="1" a="1"/>
  <c r="AI660" i="1" a="1"/>
  <c r="AI514" i="1" a="1"/>
  <c r="AI1760" i="1" a="1"/>
  <c r="AI851" i="1" a="1"/>
  <c r="AH1931" i="1" a="1"/>
  <c r="AI1205" i="1" a="1"/>
  <c r="AI966" i="1" a="1"/>
  <c r="AH1045" i="1" a="1"/>
  <c r="AI1949" i="1" a="1"/>
  <c r="AI1238" i="1" a="1"/>
  <c r="AH1451" i="1" a="1"/>
  <c r="AH1067" i="1" a="1"/>
  <c r="AH2284" i="1" a="1"/>
  <c r="AI1574" i="1" a="1"/>
  <c r="AI2259" i="1" a="1"/>
  <c r="AJ387" i="1" a="1"/>
  <c r="AI395" i="1" a="1"/>
  <c r="AH1860" i="1" a="1"/>
  <c r="AI278" i="1" a="1"/>
  <c r="AI2354" i="1" a="1"/>
  <c r="AH732" i="1" a="1"/>
  <c r="AI1653" i="1" a="1"/>
  <c r="AJ697" i="1" a="1"/>
  <c r="AI273" i="1" a="1"/>
  <c r="AJ206" i="1" a="1"/>
  <c r="AH1265" i="1" a="1"/>
  <c r="AJ643" i="1" a="1"/>
  <c r="AI1185" i="1" a="1"/>
  <c r="AI1802" i="1" a="1"/>
  <c r="AI1051" i="1" a="1"/>
  <c r="AH1982" i="1" a="1"/>
  <c r="AH2317" i="1" a="1"/>
  <c r="AI732" i="1" a="1"/>
  <c r="AI743" i="1" a="1"/>
  <c r="AJ378" i="1" a="1"/>
  <c r="AH2248" i="1" a="1"/>
  <c r="AI2166" i="1" a="1"/>
  <c r="AJ447" i="1" a="1"/>
  <c r="AJ466" i="1" a="1"/>
  <c r="AJ469" i="1" a="1"/>
  <c r="AH899" i="1" a="1"/>
  <c r="AI384" i="1" a="1"/>
  <c r="AI2285" i="1" a="1"/>
  <c r="AI805" i="1" a="1"/>
  <c r="AH1616" i="1" a="1"/>
  <c r="AH1702" i="1" a="1"/>
  <c r="AH720" i="1" a="1"/>
  <c r="AH1704" i="1" a="1"/>
  <c r="AH1575" i="1" a="1"/>
  <c r="AH2168" i="1" a="1"/>
  <c r="AH1158" i="1" a="1"/>
  <c r="AI1932" i="1" a="1"/>
  <c r="AH924" i="1" a="1"/>
  <c r="AH1452" i="1" a="1"/>
  <c r="AI1930" i="1" a="1"/>
  <c r="AH1674" i="1" a="1"/>
  <c r="AH2169" i="1" a="1"/>
  <c r="AI1534" i="1" a="1"/>
  <c r="AH2136" i="1" a="1"/>
  <c r="AJ203" i="1" a="1"/>
  <c r="AI288" i="1" a="1"/>
  <c r="AH2356" i="1" a="1"/>
  <c r="AI2367" i="1" a="1"/>
  <c r="AI735" i="1" a="1"/>
  <c r="AJ537" i="1" a="1"/>
  <c r="AJ191" i="1" a="1"/>
  <c r="AH716" i="1" a="1"/>
  <c r="AH2318" i="1" a="1"/>
  <c r="AI756" i="1" a="1"/>
  <c r="AI481" i="1" a="1"/>
  <c r="AI1899" i="1" a="1"/>
  <c r="AI1884" i="1" a="1"/>
  <c r="AH2003" i="1" a="1"/>
  <c r="AH1685" i="1" a="1"/>
  <c r="AH933" i="1" a="1"/>
  <c r="AI1037" i="1" a="1"/>
  <c r="AH937" i="1" a="1"/>
  <c r="AJ266" i="1" a="1"/>
  <c r="AH1507" i="1" a="1"/>
  <c r="AH1643" i="1" a="1"/>
  <c r="AJ615" i="1" a="1"/>
  <c r="AH1034" i="1" a="1"/>
  <c r="AI1391" i="1" a="1"/>
  <c r="AI203" i="1" a="1"/>
  <c r="AI759" i="1" a="1"/>
  <c r="AH1793" i="1" a="1"/>
  <c r="AI439" i="1" a="1"/>
  <c r="AH1876" i="1" a="1"/>
  <c r="AI1878" i="1" a="1"/>
  <c r="AI2390" i="1" a="1"/>
  <c r="AH1601" i="1" a="1"/>
  <c r="AJ597" i="1" a="1"/>
  <c r="AH1916" i="1" a="1"/>
  <c r="AI1726" i="1" a="1"/>
  <c r="AI60" i="1" a="1"/>
  <c r="AJ253" i="1" a="1"/>
  <c r="AH841" i="1" a="1"/>
  <c r="AI1068" i="1" a="1"/>
  <c r="AJ310" i="1" a="1"/>
  <c r="AI1521" i="1" a="1"/>
  <c r="AI191" i="1" a="1"/>
  <c r="AI1616" i="1" a="1"/>
  <c r="AJ351" i="1" a="1"/>
  <c r="AH1378" i="1" a="1"/>
  <c r="AI971" i="1" a="1"/>
  <c r="AI823" i="1" a="1"/>
  <c r="AH1559" i="1" a="1"/>
  <c r="AI856" i="1" a="1"/>
  <c r="AI1373" i="1" a="1"/>
  <c r="AI1797" i="1" a="1"/>
  <c r="AH2281" i="1" a="1"/>
  <c r="AI1060" i="1" a="1"/>
  <c r="AH928" i="1" a="1"/>
  <c r="AJ365" i="1" a="1"/>
  <c r="AI1415" i="1" a="1"/>
  <c r="AH2221" i="1" a="1"/>
  <c r="AI651" i="1" a="1"/>
  <c r="AJ431" i="1" a="1"/>
  <c r="AI521" i="1" a="1"/>
  <c r="AJ660" i="1" a="1"/>
  <c r="AH2250" i="1" a="1"/>
  <c r="AI907" i="1" a="1"/>
  <c r="AJ435" i="1" a="1"/>
  <c r="AH2085" i="1" a="1"/>
  <c r="AH1608" i="1" a="1"/>
  <c r="AJ396" i="1" a="1"/>
  <c r="AJ49" i="1" a="1"/>
  <c r="AI527" i="1" a="1"/>
  <c r="AH1555" i="1" a="1"/>
  <c r="AH2142" i="1" a="1"/>
  <c r="AH1550" i="1" a="1"/>
  <c r="AJ367" i="1" a="1"/>
  <c r="AI2275" i="1" a="1"/>
  <c r="AJ408" i="1" a="1"/>
  <c r="AI2228" i="1" a="1"/>
  <c r="AI940" i="1" a="1"/>
  <c r="AH1431" i="1" a="1"/>
  <c r="AH2120" i="1" a="1"/>
  <c r="AI7" i="1" a="1"/>
  <c r="AI2147" i="1" a="1"/>
  <c r="AI639" i="1" a="1"/>
  <c r="AH2237" i="1" a="1"/>
  <c r="AJ534" i="1" a="1"/>
  <c r="AH1104" i="1" a="1"/>
  <c r="AI83" i="1" a="1"/>
  <c r="AH934" i="1" a="1"/>
  <c r="AI482" i="1" a="1"/>
  <c r="AH2179" i="1" a="1"/>
  <c r="AI2068" i="1" a="1"/>
  <c r="AI1847" i="1" a="1"/>
  <c r="AI1607" i="1" a="1"/>
  <c r="AI1071" i="1" a="1"/>
  <c r="AI876" i="1" a="1"/>
  <c r="AI2026" i="1" a="1"/>
  <c r="AJ185" i="1" a="1"/>
  <c r="AH2043" i="1" a="1"/>
  <c r="AI2097" i="1" a="1"/>
  <c r="AH1756" i="1" a="1"/>
  <c r="AI2081" i="1" a="1"/>
  <c r="AH1651" i="1" a="1"/>
  <c r="AH2194" i="1" a="1"/>
  <c r="AI1740" i="1" a="1"/>
  <c r="AH2389" i="1" a="1"/>
  <c r="AH1821" i="1" a="1"/>
  <c r="AH1707" i="1" a="1"/>
  <c r="AH1701" i="1" a="1"/>
  <c r="AH1453" i="1" a="1"/>
  <c r="AI937" i="1" a="1"/>
  <c r="AI70" i="1" a="1"/>
  <c r="AI1227" i="1" a="1"/>
  <c r="AJ631" i="1" a="1"/>
  <c r="AI1916" i="1" a="1"/>
  <c r="AI547" i="1" a="1"/>
  <c r="AH1247" i="1" a="1"/>
  <c r="AH976" i="1" a="1"/>
  <c r="AH2112" i="1" a="1"/>
  <c r="AI567" i="1" a="1"/>
  <c r="AI1044" i="1" a="1"/>
  <c r="AH754" i="1" a="1"/>
  <c r="AI1134" i="1" a="1"/>
  <c r="AI1903" i="1" a="1"/>
  <c r="AI944" i="1" a="1"/>
  <c r="AH2285" i="1" a="1"/>
  <c r="AI2082" i="1" a="1"/>
  <c r="AI1971" i="1" a="1"/>
  <c r="AI478" i="1" a="1"/>
  <c r="AI855" i="1" a="1"/>
  <c r="AI1017" i="1" a="1"/>
  <c r="AI1443" i="1" a="1"/>
  <c r="AH1369" i="1" a="1"/>
  <c r="AI1243" i="1" a="1"/>
  <c r="AI641" i="1" a="1"/>
  <c r="AH1690" i="1" a="1"/>
  <c r="AJ581" i="1" a="1"/>
  <c r="AH1463" i="1" a="1"/>
  <c r="AH1143" i="1" a="1"/>
  <c r="AI2227" i="1" a="1"/>
  <c r="AI61" i="1" a="1"/>
  <c r="AI778" i="1" a="1"/>
  <c r="AI716" i="1" a="1"/>
  <c r="AI699" i="1" a="1"/>
  <c r="AI1944" i="1" a="1"/>
  <c r="AH761" i="1" a="1"/>
  <c r="AH1261" i="1" a="1"/>
  <c r="AI874" i="1" a="1"/>
  <c r="AI889" i="1" a="1"/>
  <c r="AI659" i="1" a="1"/>
  <c r="AI511" i="1" a="1"/>
  <c r="AI255" i="1" a="1"/>
  <c r="AH1366" i="1" a="1"/>
  <c r="AI230" i="1" a="1"/>
  <c r="AI2237" i="1" a="1"/>
  <c r="AI1554" i="1" a="1"/>
  <c r="AI559" i="1" a="1"/>
  <c r="AJ200" i="1" a="1"/>
  <c r="AH1897" i="1" a="1"/>
  <c r="AI121" i="1" a="1"/>
  <c r="AJ120" i="1" a="1"/>
  <c r="AH1903" i="1" a="1"/>
  <c r="AI675" i="1" a="1"/>
  <c r="AH827" i="1" a="1"/>
  <c r="AH1090" i="1" a="1"/>
  <c r="AH2305" i="1" a="1"/>
  <c r="AH734" i="1" a="1"/>
  <c r="AI1577" i="1" a="1"/>
  <c r="AH1416" i="1" a="1"/>
  <c r="AI824" i="1" a="1"/>
  <c r="AH2018" i="1" a="1"/>
  <c r="AI1230" i="1" a="1"/>
  <c r="AI2040" i="1" a="1"/>
  <c r="AJ482" i="1" a="1"/>
  <c r="AI2288" i="1" a="1"/>
  <c r="AH1932" i="1" a="1"/>
  <c r="AJ108" i="1" a="1"/>
  <c r="AI130" i="1" a="1"/>
  <c r="AH1342" i="1" a="1"/>
  <c r="AI2162" i="1" a="1"/>
  <c r="AH1796" i="1" a="1"/>
  <c r="AJ275" i="1" a="1"/>
  <c r="AJ237" i="1" a="1"/>
  <c r="AI1081" i="1" a="1"/>
  <c r="AJ540" i="1" a="1"/>
  <c r="AI1368" i="1" a="1"/>
  <c r="AI2119" i="1" a="1"/>
  <c r="AH1349" i="1" a="1"/>
  <c r="AI498" i="1" a="1"/>
  <c r="AH790" i="1" a="1"/>
  <c r="AH2202" i="1" a="1"/>
  <c r="AI458" i="1" a="1"/>
  <c r="AI979" i="1" a="1"/>
  <c r="AJ301" i="1" a="1"/>
  <c r="AH1614" i="1" a="1"/>
  <c r="AI617" i="1" a="1"/>
  <c r="AI1085" i="1" a="1"/>
  <c r="AI184" i="1" a="1"/>
  <c r="AH893" i="1" a="1"/>
  <c r="AJ165" i="1" a="1"/>
  <c r="AH229" i="1" a="1"/>
  <c r="AI1055" i="1" a="1"/>
  <c r="AJ368" i="1" a="1"/>
  <c r="AI1973" i="1" a="1"/>
  <c r="AI1743" i="1" a="1"/>
  <c r="AH1238" i="1" a="1"/>
  <c r="AI1555" i="1" a="1"/>
  <c r="AI1093" i="1" a="1"/>
  <c r="AJ432" i="1" a="1"/>
  <c r="AI1852" i="1" a="1"/>
  <c r="AH1642" i="1" a="1"/>
  <c r="AJ453" i="1" a="1"/>
  <c r="AH2214" i="1" a="1"/>
  <c r="AJ335" i="1" a="1"/>
  <c r="AH1472" i="1" a="1"/>
  <c r="AI532" i="1" a="1"/>
  <c r="AH972" i="1" a="1"/>
  <c r="AI726" i="1" a="1"/>
  <c r="AH1734" i="1" a="1"/>
  <c r="AI770" i="1" a="1"/>
  <c r="AJ653" i="1" a="1"/>
  <c r="AI1422" i="1" a="1"/>
  <c r="AH2299" i="1" a="1"/>
  <c r="AI688" i="1" a="1"/>
  <c r="AI1542" i="1" a="1"/>
  <c r="AI2303" i="1" a="1"/>
  <c r="AI873" i="1" a="1"/>
  <c r="AH1535" i="1" a="1"/>
  <c r="AH1008" i="1" a="1"/>
  <c r="AI471" i="1" a="1"/>
  <c r="AJ617" i="1" a="1"/>
  <c r="AJ336" i="1" a="1"/>
  <c r="AH1776" i="1" a="1"/>
  <c r="AH2315" i="1" a="1"/>
  <c r="AH1713" i="1" a="1"/>
  <c r="AI314" i="1" a="1"/>
  <c r="AH1244" i="1" a="1"/>
  <c r="AH1662" i="1" a="1"/>
  <c r="AI1529" i="1" a="1"/>
  <c r="AJ11" i="1" a="1"/>
  <c r="AI1250" i="1" a="1"/>
  <c r="AJ281" i="1" a="1"/>
  <c r="AH1123" i="1" a="1"/>
  <c r="AH1100" i="1" a="1"/>
  <c r="AI3" i="1" a="1"/>
  <c r="AJ63" i="1" a="1"/>
  <c r="AH1635" i="1" a="1"/>
  <c r="AI2385" i="1" a="1"/>
  <c r="AH1474" i="1" a="1"/>
  <c r="AH977" i="1" a="1"/>
  <c r="AI630" i="1" a="1"/>
  <c r="AI1315" i="1" a="1"/>
  <c r="AH1154" i="1" a="1"/>
  <c r="AI1738" i="1" a="1"/>
  <c r="AH1449" i="1" a="1"/>
  <c r="AJ641" i="1" a="1"/>
  <c r="AH1230" i="1" a="1"/>
  <c r="AH1881" i="1" a="1"/>
  <c r="AH2199" i="1" a="1"/>
  <c r="AI444" i="1" a="1"/>
  <c r="AH1811" i="1" a="1"/>
  <c r="AH1864" i="1" a="1"/>
  <c r="AI2376" i="1" a="1"/>
  <c r="AI669" i="1" a="1"/>
  <c r="AH1119" i="1" a="1"/>
  <c r="AI1602" i="1" a="1"/>
  <c r="AH1937" i="1" a="1"/>
  <c r="AI1729" i="1" a="1"/>
  <c r="AI1813" i="1" a="1"/>
  <c r="AH714" i="1" a="1"/>
  <c r="AI1274" i="1" a="1"/>
  <c r="AH1755" i="1" a="1"/>
  <c r="AI2331" i="1" a="1"/>
  <c r="AI501" i="1" a="1"/>
  <c r="AH1483" i="1" a="1"/>
  <c r="AI1447" i="1" a="1"/>
  <c r="AI1409" i="1" a="1"/>
  <c r="AH1909" i="1" a="1"/>
  <c r="AH1879" i="1" a="1"/>
  <c r="AH2000" i="1" a="1"/>
  <c r="AJ39" i="1" a="1"/>
  <c r="AH1683" i="1" a="1"/>
  <c r="AI1709" i="1" a="1"/>
  <c r="AJ313" i="1" a="1"/>
  <c r="AI2177" i="1" a="1"/>
  <c r="AJ155" i="1" a="1"/>
  <c r="AH1757" i="1" a="1"/>
  <c r="AJ280" i="1" a="1"/>
  <c r="AI1302" i="1" a="1"/>
  <c r="AJ678" i="1" a="1"/>
  <c r="AH1631" i="1" a="1"/>
  <c r="AH1997" i="1" a="1"/>
  <c r="AJ642" i="1" a="1"/>
  <c r="AI1780" i="1" a="1"/>
  <c r="AH1530" i="1" a="1"/>
  <c r="AI1338" i="1" a="1"/>
  <c r="AI818" i="1" a="1"/>
  <c r="AH1039" i="1" a="1"/>
  <c r="AH2105" i="1" a="1"/>
  <c r="AI1341" i="1" a="1"/>
  <c r="AI370" i="1" a="1"/>
  <c r="AI403" i="1" a="1"/>
  <c r="AH2047" i="1" a="1"/>
  <c r="AI1397" i="1" a="1"/>
  <c r="AH1009" i="1" a="1"/>
  <c r="AI426" i="1" a="1"/>
  <c r="AH1295" i="1" a="1"/>
  <c r="AI1592" i="1" a="1"/>
  <c r="AI69" i="1" a="1"/>
  <c r="AH1290" i="1" a="1"/>
  <c r="AI1993" i="1" a="1"/>
  <c r="AJ114" i="1" a="1"/>
  <c r="AI1189" i="1" a="1"/>
  <c r="AI2357" i="1" a="1"/>
  <c r="AI1075" i="1" a="1"/>
  <c r="AI594" i="1" a="1"/>
  <c r="AH1019" i="1" a="1"/>
  <c r="AH1312" i="1" a="1"/>
  <c r="AI1275" i="1" a="1"/>
  <c r="AH1888" i="1" a="1"/>
  <c r="AI24" i="1" a="1"/>
  <c r="AJ595" i="1" a="1"/>
  <c r="AJ472" i="1" a="1"/>
  <c r="AI1755" i="1" a="1"/>
  <c r="AH1857" i="1" a="1"/>
  <c r="AJ255" i="1" a="1"/>
  <c r="AH959" i="1" a="1"/>
  <c r="AI1491" i="1" a="1"/>
  <c r="AH2186" i="1" a="1"/>
  <c r="AI1778" i="1" a="1"/>
  <c r="AH1070" i="1" a="1"/>
  <c r="AI324" i="1" a="1"/>
  <c r="AJ236" i="1" a="1"/>
  <c r="AI1939" i="1" a="1"/>
  <c r="AI1026" i="1" a="1"/>
  <c r="AI1898" i="1" a="1"/>
  <c r="AI2019" i="1" a="1"/>
  <c r="AI2073" i="1" a="1"/>
  <c r="AJ665" i="1" a="1"/>
  <c r="AH824" i="1" a="1"/>
  <c r="AH1276" i="1" a="1"/>
  <c r="AI2332" i="1" a="1"/>
  <c r="AJ259" i="1" a="1"/>
  <c r="AI1613" i="1" a="1"/>
  <c r="AI1835" i="1" a="1"/>
  <c r="AH2338" i="1" a="1"/>
  <c r="AH1391" i="1" a="1"/>
  <c r="AH1743" i="1" a="1"/>
  <c r="AH856" i="1" a="1"/>
  <c r="AH1173" i="1" a="1"/>
  <c r="AI1171" i="1" a="1"/>
  <c r="AJ571" i="1" a="1"/>
  <c r="AH1193" i="1" a="1"/>
  <c r="AJ533" i="1" a="1"/>
  <c r="AI931" i="1" a="1"/>
  <c r="AI286" i="1" a="1"/>
  <c r="AI2089" i="1" a="1"/>
  <c r="AI525" i="1" a="1"/>
  <c r="AH853" i="1" a="1"/>
  <c r="AI1503" i="1" a="1"/>
  <c r="AH1237" i="1" a="1"/>
  <c r="AI1477" i="1" a="1"/>
  <c r="AH2374" i="1" a="1"/>
  <c r="AJ187" i="1" a="1"/>
  <c r="AH1656" i="1" a="1"/>
  <c r="AH1002" i="1" a="1"/>
  <c r="AH2170" i="1" a="1"/>
  <c r="AJ437" i="1" a="1"/>
  <c r="AJ625" i="1" a="1"/>
  <c r="AI992" i="1" a="1"/>
  <c r="AI15" i="1" a="1"/>
  <c r="AI597" i="1" a="1"/>
  <c r="AH1587" i="1" a="1"/>
  <c r="AI1145" i="1" a="1"/>
  <c r="AJ608" i="1" a="1"/>
  <c r="AI753" i="1" a="1"/>
  <c r="AH1561" i="1" a="1"/>
  <c r="AI887" i="1" a="1"/>
  <c r="AI2374" i="1" a="1"/>
  <c r="AH1799" i="1" a="1"/>
  <c r="AI1511" i="1" a="1"/>
  <c r="AH767" i="1" a="1"/>
  <c r="AH1657" i="1" a="1"/>
  <c r="AI831" i="1" a="1"/>
  <c r="AI913" i="1" a="1"/>
  <c r="AH785" i="1" a="1"/>
  <c r="AH2181" i="1" a="1"/>
  <c r="AI990" i="1" a="1"/>
  <c r="AI741" i="1" a="1"/>
  <c r="AH2347" i="1" a="1"/>
  <c r="AI1154" i="1" a="1"/>
  <c r="AI2048" i="1" a="1"/>
  <c r="AH2215" i="1" a="1"/>
  <c r="AI1090" i="1" a="1"/>
  <c r="AI954" i="1" a="1"/>
  <c r="AJ157" i="1" a="1"/>
  <c r="AH829" i="1" a="1"/>
  <c r="AI687" i="1" a="1"/>
  <c r="AI2271" i="1" a="1"/>
  <c r="AI1468" i="1" a="1"/>
  <c r="AH1527" i="1" a="1"/>
  <c r="AI1885" i="1" a="1"/>
  <c r="AI1124" i="1" a="1"/>
  <c r="AI557" i="1" a="1"/>
  <c r="AH1710" i="1" a="1"/>
  <c r="AI50" i="1" a="1"/>
  <c r="AI381" i="1" a="1"/>
  <c r="AH2262" i="1" a="1"/>
  <c r="AJ356" i="1" a="1"/>
  <c r="AH826" i="1" a="1"/>
  <c r="AH1208" i="1" a="1"/>
  <c r="AI451" i="1" a="1"/>
  <c r="AI2377" i="1" a="1"/>
  <c r="AH2184" i="1" a="1"/>
  <c r="AI201" i="1" a="1"/>
  <c r="AI572" i="1" a="1"/>
  <c r="AH1469" i="1" a="1"/>
  <c r="AI2393" i="1" a="1"/>
  <c r="AI1310" i="1" a="1"/>
  <c r="AI734" i="1" a="1"/>
  <c r="AI1301" i="1" a="1"/>
  <c r="AJ375" i="1" a="1"/>
  <c r="AI1531" i="1" a="1"/>
  <c r="AI1466" i="1" a="1"/>
  <c r="AI2193" i="1" a="1"/>
  <c r="AJ329" i="1" a="1"/>
  <c r="AH2212" i="1" a="1"/>
  <c r="AJ256" i="1" a="1"/>
  <c r="AH1603" i="1" a="1"/>
  <c r="AJ113" i="1" a="1"/>
  <c r="AI1919" i="1" a="1"/>
  <c r="AH850" i="1" a="1"/>
  <c r="AI2092" i="1" a="1"/>
  <c r="AI1059" i="1" a="1"/>
  <c r="AH863" i="1" a="1"/>
  <c r="AI2270" i="1" a="1"/>
  <c r="AI1684" i="1" a="1"/>
  <c r="AI2323" i="1" a="1"/>
  <c r="AI1016" i="1" a="1"/>
  <c r="AH794" i="1" a="1"/>
  <c r="AI610" i="1" a="1"/>
  <c r="AI914" i="1" a="1"/>
  <c r="AI176" i="1" a="1"/>
  <c r="AI1562" i="1" a="1"/>
  <c r="AI1809" i="1" a="1"/>
  <c r="AH2311" i="1" a="1"/>
  <c r="AJ445" i="1" a="1"/>
  <c r="AI1178" i="1" a="1"/>
  <c r="AJ224" i="1" a="1"/>
  <c r="AH2232" i="1" a="1"/>
  <c r="AI1473" i="1" a="1"/>
  <c r="AH1387" i="1" a="1"/>
  <c r="AH2005" i="1" a="1"/>
  <c r="AJ592" i="1" a="1"/>
  <c r="AH1399" i="1" a="1"/>
  <c r="AH1467" i="1" a="1"/>
  <c r="AI2251" i="1" a="1"/>
  <c r="AI717" i="1" a="1"/>
  <c r="AH1484" i="1" a="1"/>
  <c r="AI1604" i="1" a="1"/>
  <c r="AJ363" i="1" a="1"/>
  <c r="AI1179" i="1" a="1"/>
  <c r="AJ512" i="1" a="1"/>
  <c r="AH1282" i="1" a="1"/>
  <c r="AI1525" i="1" a="1"/>
  <c r="AJ668" i="1" a="1"/>
  <c r="AH2039" i="1" a="1"/>
  <c r="AI1122" i="1" a="1"/>
  <c r="AI206" i="1" a="1"/>
  <c r="AH1042" i="1" a="1"/>
  <c r="AH1109" i="1" a="1"/>
  <c r="AH897" i="1" a="1"/>
  <c r="AI1420" i="1" a="1"/>
  <c r="AJ456" i="1" a="1"/>
  <c r="AI870" i="1" a="1"/>
  <c r="AI2064" i="1" a="1"/>
  <c r="AI2347" i="1" a="1"/>
  <c r="AI400" i="1" a="1"/>
  <c r="AI850" i="1" a="1"/>
  <c r="AH2197" i="1" a="1"/>
  <c r="AJ347" i="1" a="1"/>
  <c r="AH907" i="1" a="1"/>
  <c r="AI519" i="1" a="1"/>
  <c r="AI1788" i="1" a="1"/>
  <c r="AI692" i="1" a="1"/>
  <c r="AJ610" i="1" a="1"/>
  <c r="AH1586" i="1" a="1"/>
  <c r="AI346" i="1" a="1"/>
  <c r="AI164" i="1" a="1"/>
  <c r="AI2164" i="1" a="1"/>
  <c r="AI1799" i="1" a="1"/>
  <c r="AH1178" i="1" a="1"/>
  <c r="AI2109" i="1" a="1"/>
  <c r="AI1979" i="1" a="1"/>
  <c r="AI2051" i="1" a="1"/>
  <c r="AH1408" i="1" a="1"/>
  <c r="AI861" i="1" a="1"/>
  <c r="AI33" i="1" a="1"/>
  <c r="AH828" i="1" a="1"/>
  <c r="AH1534" i="1" a="1"/>
  <c r="AH1889" i="1" a="1"/>
  <c r="AI2096" i="1" a="1"/>
  <c r="AI1908" i="1" a="1"/>
  <c r="AI433" i="1" a="1"/>
  <c r="AJ563" i="1" a="1"/>
  <c r="AI270" i="1" a="1"/>
  <c r="AH1115" i="1" a="1"/>
  <c r="AJ525" i="1" a="1"/>
  <c r="AI2032" i="1" a="1"/>
  <c r="AJ648" i="1" a="1"/>
  <c r="AI1469" i="1" a="1"/>
  <c r="AI1541" i="1" a="1"/>
  <c r="AJ463" i="1" a="1"/>
  <c r="AI146" i="1" a="1"/>
  <c r="AI1424" i="1" a="1"/>
  <c r="AJ621" i="1" a="1"/>
  <c r="AI740" i="1" a="1"/>
  <c r="AH2196" i="1" a="1"/>
  <c r="AJ238" i="1" a="1"/>
  <c r="AI648" i="1" a="1"/>
  <c r="AI351" i="1" a="1"/>
  <c r="AH1803" i="1" a="1"/>
  <c r="AJ284" i="1" a="1"/>
  <c r="AH2033" i="1" a="1"/>
  <c r="AI1425" i="1" a="1"/>
  <c r="AH739" i="1" a="1"/>
  <c r="AI382" i="1" a="1"/>
  <c r="AH1046" i="1" a="1"/>
  <c r="AI1635" i="1" a="1"/>
  <c r="AH923" i="1" a="1"/>
  <c r="AH2165" i="1" a="1"/>
  <c r="AH852" i="1" a="1"/>
  <c r="AI249" i="1" a="1"/>
  <c r="AI1629" i="1" a="1"/>
  <c r="AH1882" i="1" a="1"/>
  <c r="AI2102" i="1" a="1"/>
  <c r="AH1705" i="1" a="1"/>
  <c r="AI2371" i="1" a="1"/>
  <c r="AH1489" i="1" a="1"/>
  <c r="AH1741" i="1" a="1"/>
  <c r="AI1441" i="1" a="1"/>
  <c r="AH2113" i="1" a="1"/>
  <c r="AH2346" i="1" a="1"/>
  <c r="AI1314" i="1" a="1"/>
  <c r="AI308" i="1" a="1"/>
  <c r="AJ677" i="1" a="1"/>
  <c r="AH1254" i="1" a="1"/>
  <c r="AJ225" i="1" a="1"/>
  <c r="AI2352" i="1" a="1"/>
  <c r="AH1148" i="1" a="1"/>
  <c r="AH1319" i="1" a="1"/>
  <c r="AI762" i="1" a="1"/>
  <c r="AI2295" i="1" a="1"/>
  <c r="AH2009" i="1" a="1"/>
  <c r="AH2030" i="1" a="1"/>
  <c r="AI2180" i="1" a="1"/>
  <c r="AI1567" i="1" a="1"/>
  <c r="AI543" i="1" a="1"/>
  <c r="AH1409" i="1" a="1"/>
  <c r="AI1107" i="1" a="1"/>
  <c r="AI953" i="1" a="1"/>
  <c r="AH957" i="1" a="1"/>
  <c r="AJ541" i="1" a="1"/>
  <c r="AH2366" i="1" a="1"/>
  <c r="AI2104" i="1" a="1"/>
  <c r="AI768" i="1" a="1"/>
  <c r="AH2016" i="1" a="1"/>
  <c r="AH1764" i="1" a="1"/>
  <c r="AH1138" i="1" a="1"/>
  <c r="AH1667" i="1" a="1"/>
  <c r="AI2137" i="1" a="1"/>
  <c r="AI1844" i="1" a="1"/>
  <c r="AI826" i="1" a="1"/>
  <c r="AI2155" i="1" a="1"/>
  <c r="AI2179" i="1" a="1"/>
  <c r="AH1196" i="1" a="1"/>
  <c r="AI279" i="1" a="1"/>
  <c r="AI2174" i="1" a="1"/>
  <c r="AH730" i="1" a="1"/>
  <c r="AI2378" i="1" a="1"/>
  <c r="AI338" i="1" a="1"/>
  <c r="AH1568" i="1" a="1"/>
  <c r="AH2108" i="1" a="1"/>
  <c r="AI621" i="1" a="1"/>
  <c r="AH1524" i="1" a="1"/>
  <c r="AH969" i="1" a="1"/>
  <c r="AJ180" i="1" a="1"/>
  <c r="AJ616" i="1" a="1"/>
  <c r="AH1232" i="1" a="1"/>
  <c r="AH1946" i="1" a="1"/>
  <c r="AI789" i="1" a="1"/>
  <c r="AH927" i="1" a="1"/>
  <c r="AH2289" i="1" a="1"/>
  <c r="AH1871" i="1" a="1"/>
  <c r="AH2259" i="1" a="1"/>
  <c r="AI48" i="1" a="1"/>
  <c r="AI1708" i="1" a="1"/>
  <c r="AJ196" i="1" a="1"/>
  <c r="AJ325" i="1" a="1"/>
  <c r="AH1626" i="1" a="1"/>
  <c r="AI46" i="1" a="1"/>
  <c r="AI202" i="1" a="1"/>
  <c r="AI195" i="1" a="1"/>
  <c r="AI825" i="1" a="1"/>
  <c r="AI2298" i="1" a="1"/>
  <c r="AJ290" i="1" a="1"/>
  <c r="AH2379" i="1" a="1"/>
  <c r="AI56" i="1" a="1"/>
  <c r="AH1372" i="1" a="1"/>
  <c r="AH1770" i="1" a="1"/>
  <c r="AI460" i="1" a="1"/>
  <c r="AI1344" i="1" a="1"/>
  <c r="AJ138" i="1" a="1"/>
  <c r="AI186" i="1" a="1"/>
  <c r="AI368" i="1" a="1"/>
  <c r="AI901" i="1" a="1"/>
  <c r="AI366" i="1" a="1"/>
  <c r="AH2101" i="1" a="1"/>
  <c r="AI2280" i="1" a="1"/>
  <c r="AH855" i="1" a="1"/>
  <c r="AJ282" i="1" a="1"/>
  <c r="AH791" i="1" a="1"/>
  <c r="AH1850" i="1" a="1"/>
  <c r="AJ274" i="1" a="1"/>
  <c r="AI2086" i="1" a="1"/>
  <c r="AH2326" i="1" a="1"/>
  <c r="AH1695" i="1" a="1"/>
  <c r="AI1857" i="1" a="1"/>
  <c r="AI1225" i="1" a="1"/>
  <c r="AI139" i="1" a="1"/>
  <c r="AI2283" i="1" a="1"/>
  <c r="AI2333" i="1" a="1"/>
  <c r="AI2240" i="1" a="1"/>
  <c r="AI1181" i="1" a="1"/>
  <c r="AI1533" i="1" a="1"/>
  <c r="AI2012" i="1" a="1"/>
  <c r="AI137" i="1" a="1"/>
  <c r="AJ406" i="1" a="1"/>
  <c r="AI1953" i="1" a="1"/>
  <c r="AI416" i="1" a="1"/>
  <c r="AI1968" i="1" a="1"/>
  <c r="AI1355" i="1" a="1"/>
  <c r="AI1294" i="1" a="1"/>
  <c r="AI113" i="1" a="1"/>
  <c r="AH2058" i="1" a="1"/>
  <c r="AJ331" i="1" a="1"/>
  <c r="AH2392" i="1" a="1"/>
  <c r="AJ424" i="1" a="1"/>
  <c r="AJ324" i="1" a="1"/>
  <c r="AH1242" i="1" a="1"/>
  <c r="AI1967" i="1" a="1"/>
  <c r="AH1658" i="1" a="1"/>
  <c r="AH1050" i="1" a="1"/>
  <c r="AI1119" i="1" a="1"/>
  <c r="AI2348" i="1" a="1"/>
  <c r="AJ291" i="1" a="1"/>
  <c r="AI581" i="1" a="1"/>
  <c r="AI1833" i="1" a="1"/>
  <c r="AH1960" i="1" a="1"/>
  <c r="AI983" i="1" a="1"/>
  <c r="AH707" i="1" a="1"/>
  <c r="AI1681" i="1" a="1"/>
  <c r="AI297" i="1" a="1"/>
  <c r="AH1522" i="1" a="1"/>
  <c r="AJ604" i="1" a="1"/>
  <c r="AH2355" i="1" a="1"/>
  <c r="AI1018" i="1" a="1"/>
  <c r="AH1162" i="1" a="1"/>
  <c r="AH2244" i="1" a="1"/>
  <c r="AH1596" i="1" a="1"/>
  <c r="AH1273" i="1" a="1"/>
  <c r="AJ107" i="1" a="1"/>
  <c r="AH1175" i="1" a="1"/>
  <c r="AJ286" i="1" a="1"/>
  <c r="AH874" i="1" a="1"/>
  <c r="AH2146" i="1" a="1"/>
  <c r="AI2282" i="1" a="1"/>
  <c r="AI1839" i="1" a="1"/>
  <c r="AI583" i="1" a="1"/>
  <c r="AH1661" i="1" a="1"/>
  <c r="AH1862" i="1" a="1"/>
  <c r="AI605" i="1" a="1"/>
  <c r="AI1030" i="1" a="1"/>
  <c r="AI1850" i="1" a="1"/>
  <c r="AI200" i="1" a="1"/>
  <c r="AH1792" i="1" a="1"/>
  <c r="AI1262" i="1" a="1"/>
  <c r="AI96" i="1" a="1"/>
  <c r="AI1099" i="1" a="1"/>
  <c r="AH2359" i="1" a="1"/>
  <c r="AI628" i="1" a="1"/>
  <c r="AI197" i="1" a="1"/>
  <c r="AH1412" i="1" a="1"/>
  <c r="AJ391" i="1" a="1"/>
  <c r="AH982" i="1" a="1"/>
  <c r="AH1203" i="1" a="1"/>
  <c r="AJ501" i="1" a="1"/>
  <c r="AI489" i="1" a="1"/>
  <c r="AH1775" i="1" a="1"/>
  <c r="AH932" i="1" a="1"/>
  <c r="AH961" i="1" a="1"/>
  <c r="AJ369" i="1" a="1"/>
  <c r="AI147" i="1" a="1"/>
  <c r="AH1096" i="1" a="1"/>
  <c r="AH2028" i="1" a="1"/>
  <c r="AH2254" i="1" a="1"/>
  <c r="AJ346" i="1" a="1"/>
  <c r="AJ688" i="1" a="1"/>
  <c r="AH793" i="1" a="1"/>
  <c r="AH1528" i="1" a="1"/>
  <c r="AI2312" i="1" a="1"/>
  <c r="AI528" i="1" a="1"/>
  <c r="AI29" i="1" a="1"/>
  <c r="AJ6" i="1" a="1"/>
  <c r="AJ250" i="1" a="1"/>
  <c r="AI872" i="1" a="1"/>
  <c r="AI484" i="1" a="1"/>
  <c r="AH2360" i="1" a="1"/>
  <c r="AI1785" i="1" a="1"/>
  <c r="AI143" i="1" a="1"/>
  <c r="AH1736" i="1" a="1"/>
  <c r="AI2324" i="1" a="1"/>
  <c r="AJ46" i="1" a="1"/>
  <c r="AH1719" i="1" a="1"/>
  <c r="AI119" i="1" a="1"/>
  <c r="AJ644" i="1" a="1"/>
  <c r="AI2226" i="1" a="1"/>
  <c r="AI702" i="1" a="1"/>
  <c r="AJ249" i="1" a="1"/>
  <c r="AI287" i="1" a="1"/>
  <c r="AI975" i="1" a="1"/>
  <c r="AI272" i="1" a="1"/>
  <c r="AI1598" i="1" a="1"/>
  <c r="AH2322" i="1" a="1"/>
  <c r="AI1165" i="1" a="1"/>
  <c r="AI264" i="1" a="1"/>
  <c r="AH1951" i="1" a="1"/>
  <c r="AI2307" i="1" a="1"/>
  <c r="AI194" i="1" a="1"/>
  <c r="AI393" i="1" a="1"/>
  <c r="AH2086" i="1" a="1"/>
  <c r="AI1843" i="1" a="1"/>
  <c r="AH2316" i="1" a="1"/>
  <c r="AI764" i="1" a="1"/>
  <c r="AI839" i="1" a="1"/>
  <c r="AJ16" i="1" a="1"/>
  <c r="AH2176" i="1" a="1"/>
  <c r="AH1224" i="1" a="1"/>
  <c r="AI1838" i="1" a="1"/>
  <c r="AI210" i="1" a="1"/>
  <c r="AH747" i="1" a="1"/>
  <c r="AI1345" i="1" a="1"/>
  <c r="AI1414" i="1" a="1"/>
  <c r="AI317" i="1" a="1"/>
  <c r="AI1807" i="1" a="1"/>
  <c r="AI238" i="1" a="1"/>
  <c r="AI430" i="1" a="1"/>
  <c r="AI2000" i="1" a="1"/>
  <c r="AI811" i="1" a="1"/>
  <c r="AI1593" i="1" a="1"/>
  <c r="AJ244" i="1" a="1"/>
  <c r="AH2344" i="1" a="1"/>
  <c r="AJ21" i="1" a="1"/>
  <c r="AI570" i="1" a="1"/>
  <c r="AH2371" i="1" a="1"/>
  <c r="AI1893" i="1" a="1"/>
  <c r="AH916" i="1" a="1"/>
  <c r="AH1762" i="1" a="1"/>
  <c r="AJ543" i="1" a="1"/>
  <c r="AH2075" i="1" a="1"/>
  <c r="AH1302" i="1" a="1"/>
  <c r="AI1402" i="1" a="1"/>
  <c r="AH2208" i="1" a="1"/>
  <c r="AH1485" i="1" a="1"/>
  <c r="AH1887" i="1" a="1"/>
  <c r="AH812" i="1" a="1"/>
  <c r="AH838" i="1" a="1"/>
  <c r="AI1568" i="1" a="1"/>
  <c r="AH1634" i="1" a="1"/>
  <c r="AJ72" i="1" a="1"/>
  <c r="AH762" i="1" a="1"/>
  <c r="AI795" i="1" a="1"/>
  <c r="AI2103" i="1" a="1"/>
  <c r="AI972" i="1" a="1"/>
  <c r="AI356" i="1" a="1"/>
  <c r="AH1543" i="1" a="1"/>
  <c r="AH1462" i="1" a="1"/>
  <c r="AI731" i="1" a="1"/>
  <c r="AH1870" i="1" a="1"/>
  <c r="AI1164" i="1" a="1"/>
  <c r="AI97" i="1" a="1"/>
  <c r="AI32" i="1" a="1"/>
  <c r="AH1098" i="1" a="1"/>
  <c r="AI1693" i="1" a="1"/>
  <c r="AJ493" i="1" a="1"/>
  <c r="AI2067" i="1" a="1"/>
  <c r="AH1785" i="1" a="1"/>
  <c r="AH1752" i="1" a="1"/>
  <c r="AH820" i="1" a="1"/>
  <c r="AI1438" i="1" a="1"/>
  <c r="AI614" i="1" a="1"/>
  <c r="AH1155" i="1" a="1"/>
  <c r="AI821" i="1" a="1"/>
  <c r="AH1584" i="1" a="1"/>
  <c r="AI1151" i="1" a="1"/>
  <c r="AJ289" i="1" a="1"/>
  <c r="AI49" i="1" a="1"/>
  <c r="AI767" i="1" a="1"/>
  <c r="AI487" i="1" a="1"/>
  <c r="AI878" i="1" a="1"/>
  <c r="AI1351" i="1" a="1"/>
  <c r="AJ635" i="1" a="1"/>
  <c r="AI229" i="1" a="1"/>
  <c r="AI785" i="1" a="1"/>
  <c r="AH1315" i="1" a="1"/>
  <c r="AH2334" i="1" a="1"/>
  <c r="AI2194" i="1" a="1"/>
  <c r="AI1396" i="1" a="1"/>
  <c r="AI1340" i="1" a="1"/>
  <c r="AH1609" i="1" a="1"/>
  <c r="AJ630" i="1" a="1"/>
  <c r="AJ565" i="1" a="1"/>
  <c r="AI1914" i="1" a="1"/>
  <c r="AH1356" i="1" a="1"/>
  <c r="AJ381" i="1" a="1"/>
  <c r="AJ539" i="1" a="1"/>
  <c r="AI1527" i="1" a="1"/>
  <c r="AI2387" i="1" a="1"/>
  <c r="AI2215" i="1" a="1"/>
  <c r="AH978" i="1" a="1"/>
  <c r="AI910" i="1" a="1"/>
  <c r="AH1820" i="1" a="1"/>
  <c r="AJ359" i="1" a="1"/>
  <c r="AI1652" i="1" a="1"/>
  <c r="AJ103" i="1" a="1"/>
  <c r="AI1566" i="1" a="1"/>
  <c r="AJ388" i="1" a="1"/>
  <c r="AI1056" i="1" a="1"/>
  <c r="AI900" i="1" a="1"/>
  <c r="AH1727" i="1" a="1"/>
  <c r="AI378" i="1" a="1"/>
  <c r="AI1411" i="1" a="1"/>
  <c r="AH1404" i="1" a="1"/>
  <c r="AH1124" i="1" a="1"/>
  <c r="AI1434" i="1" a="1"/>
  <c r="AI28" i="1" a="1"/>
  <c r="AI148" i="1" a="1"/>
  <c r="AI2178" i="1" a="1"/>
  <c r="AI595" i="1" a="1"/>
  <c r="AH1996" i="1" a="1"/>
  <c r="AI936" i="1" a="1"/>
  <c r="AJ131" i="1" a="1"/>
  <c r="AI585" i="1" a="1"/>
  <c r="AI1872" i="1" a="1"/>
  <c r="AI666" i="1" a="1"/>
  <c r="AH2118" i="1" a="1"/>
  <c r="AH2132" i="1" a="1"/>
  <c r="AI344" i="1" a="1"/>
  <c r="AI1504" i="1" a="1"/>
  <c r="AH1186" i="1" a="1"/>
  <c r="AI817" i="1" a="1"/>
  <c r="AI1482" i="1" a="1"/>
  <c r="AH1716" i="1" a="1"/>
  <c r="AH1355" i="1" a="1"/>
  <c r="AI1988" i="1" a="1"/>
  <c r="AH2053" i="1" a="1"/>
  <c r="AH2082" i="1" a="1"/>
  <c r="AJ262" i="1" a="1"/>
  <c r="AI787" i="1" a="1"/>
  <c r="AJ572" i="1" a="1"/>
  <c r="AI962" i="1" a="1"/>
  <c r="AJ121" i="1" a="1"/>
  <c r="AI1926" i="1" a="1"/>
  <c r="AJ673" i="1" a="1"/>
  <c r="AH774" i="1" a="1"/>
  <c r="AI1501" i="1" a="1"/>
  <c r="AH1892" i="1" a="1"/>
  <c r="AJ429" i="1" a="1"/>
  <c r="AH750" i="1" a="1"/>
  <c r="AH1068" i="1" a="1"/>
  <c r="AH2258" i="1" a="1"/>
  <c r="AI361" i="1" a="1"/>
  <c r="AJ52" i="1" a="1"/>
  <c r="AH1195" i="1" a="1"/>
  <c r="AI804" i="1" a="1"/>
  <c r="AH952" i="1" a="1"/>
  <c r="AH2006" i="1" a="1"/>
  <c r="AH763" i="1" a="1"/>
  <c r="AI207" i="1" a="1"/>
  <c r="AI2070" i="1" a="1"/>
  <c r="AH1027" i="1" a="1"/>
  <c r="AH1471" i="1" a="1"/>
  <c r="AH2031" i="1" a="1"/>
  <c r="AJ214" i="1" a="1"/>
  <c r="AH817" i="1" a="1"/>
  <c r="AJ168" i="1" a="1"/>
  <c r="AI136" i="1" a="1"/>
  <c r="AH966" i="1" a="1"/>
  <c r="AH705" i="1" a="1"/>
  <c r="AH1814" i="1" a="1"/>
  <c r="AI830" i="1" a="1"/>
  <c r="AI746" i="1" a="1"/>
  <c r="AI1686" i="1" a="1"/>
  <c r="AI520" i="1" a="1"/>
  <c r="AI649" i="1" a="1"/>
  <c r="AI1437" i="1" a="1"/>
  <c r="AJ586" i="1" a="1"/>
  <c r="AI1115" i="1" a="1"/>
  <c r="AI1829" i="1" a="1"/>
  <c r="AI1644" i="1" a="1"/>
  <c r="AJ95" i="1" a="1"/>
  <c r="AH823" i="1" a="1"/>
  <c r="AI604" i="1" a="1"/>
  <c r="AI518" i="1" a="1"/>
  <c r="AJ686" i="1" a="1"/>
  <c r="AI464" i="1" a="1"/>
  <c r="AI67" i="1" a="1"/>
  <c r="AJ536" i="1" a="1"/>
  <c r="AI2359" i="1" a="1"/>
  <c r="AI2379" i="1" a="1"/>
  <c r="AH1398" i="1" a="1"/>
  <c r="AI10" i="1" a="1"/>
  <c r="AH1993" i="1" a="1"/>
  <c r="AH1478" i="1" a="1"/>
  <c r="AI226" i="1" a="1"/>
  <c r="AH1092" i="1" a="1"/>
  <c r="AI1588" i="1" a="1"/>
  <c r="AI421" i="1" a="1"/>
  <c r="AI2301" i="1" a="1"/>
  <c r="AJ508" i="1" a="1"/>
  <c r="AI1761" i="1" a="1"/>
  <c r="AI718" i="1" a="1"/>
  <c r="AI1888" i="1" a="1"/>
  <c r="AH789" i="1" a="1"/>
  <c r="AJ51" i="1" a="1"/>
  <c r="AI75" i="1" a="1"/>
  <c r="AI1149" i="1" a="1"/>
  <c r="AJ212" i="1" a="1"/>
  <c r="AH1088" i="1" a="1"/>
  <c r="AI1622" i="1" a="1"/>
  <c r="AH942" i="1" a="1"/>
  <c r="AI2241" i="1" a="1"/>
  <c r="AH1033" i="1" a="1"/>
  <c r="AH1225" i="1" a="1"/>
  <c r="AI1707" i="1" a="1"/>
  <c r="AI311" i="1" a="1"/>
  <c r="AI2183" i="1" a="1"/>
  <c r="AH2123" i="1" a="1"/>
  <c r="AI1716" i="1" a="1"/>
  <c r="AH1842" i="1" a="1"/>
  <c r="AI1450" i="1" a="1"/>
  <c r="AI1746" i="1" a="1"/>
  <c r="AI1986" i="1" a="1"/>
  <c r="AJ12" i="1" a="1"/>
  <c r="AI151" i="1" a="1"/>
  <c r="AI1246" i="1" a="1"/>
  <c r="AI2204" i="1" a="1"/>
  <c r="AH1838" i="1" a="1"/>
  <c r="AH2024" i="1" a="1"/>
  <c r="AJ305" i="1" a="1"/>
  <c r="AI608" i="1" a="1"/>
  <c r="AI1730" i="1" a="1"/>
  <c r="AI1188" i="1" a="1"/>
  <c r="AJ628" i="1" a="1"/>
  <c r="AI364" i="1" a="1"/>
  <c r="AI788" i="1" a="1"/>
  <c r="AH919" i="1" a="1"/>
  <c r="AJ516" i="1" a="1"/>
  <c r="AI1989" i="1" a="1"/>
  <c r="AH988" i="1" a="1"/>
  <c r="AI1756" i="1" a="1"/>
  <c r="AI349" i="1" a="1"/>
  <c r="AH1274" i="1" a="1"/>
  <c r="AI1153" i="1" a="1"/>
  <c r="AI1470" i="1" a="1"/>
  <c r="AI922" i="1" a="1"/>
  <c r="AI1651" i="1" a="1"/>
  <c r="AI1474" i="1" a="1"/>
  <c r="AH2345" i="1" a="1"/>
  <c r="AI158" i="1" a="1"/>
  <c r="AH1502" i="1" a="1"/>
  <c r="AI2242" i="1" a="1"/>
  <c r="AH2048" i="1" a="1"/>
  <c r="AH1337" i="1" a="1"/>
  <c r="AH2062" i="1" a="1"/>
  <c r="AJ78" i="1" a="1"/>
  <c r="AI2276" i="1" a="1"/>
  <c r="AH2077" i="1" a="1"/>
  <c r="AH1886" i="1" a="1"/>
  <c r="AI549" i="1" a="1"/>
  <c r="AI42" i="1" a="1"/>
  <c r="AJ257" i="1" a="1"/>
  <c r="AI2002" i="1" a="1"/>
  <c r="AI625" i="1" a="1"/>
  <c r="AH1313" i="1" a="1"/>
  <c r="AI2309" i="1" a="1"/>
  <c r="AH2034" i="1" a="1"/>
  <c r="AJ62" i="1" a="1"/>
  <c r="AI2113" i="1" a="1"/>
  <c r="AI1983" i="1" a="1"/>
  <c r="AH1382" i="1" a="1"/>
  <c r="AH1977" i="1" a="1"/>
  <c r="AI693" i="1" a="1"/>
  <c r="AH1548" i="1" a="1"/>
  <c r="AI846" i="1" a="1"/>
  <c r="AI2189" i="1" a="1"/>
  <c r="AJ36" i="1" a="1"/>
  <c r="AJ226" i="1" a="1"/>
  <c r="AJ136" i="1" a="1"/>
  <c r="AH1846" i="1" a="1"/>
  <c r="AI2118" i="1" a="1"/>
  <c r="AH1866" i="1" a="1"/>
  <c r="AI1810" i="1" a="1"/>
  <c r="AI2326" i="1" a="1"/>
  <c r="AJ197" i="1" a="1"/>
  <c r="AH1368" i="1" a="1"/>
  <c r="AI1304" i="1" a="1"/>
  <c r="AH1994" i="1" a="1"/>
  <c r="AH2252" i="1" a="1"/>
  <c r="AI149" i="1" a="1"/>
  <c r="AH2079" i="1" a="1"/>
  <c r="AI2308" i="1" a="1"/>
  <c r="AI1590" i="1" a="1"/>
  <c r="AI615" i="1" a="1"/>
  <c r="AI2383" i="1" a="1"/>
  <c r="AH996" i="1" a="1"/>
  <c r="AI755" i="1" a="1"/>
  <c r="AJ490" i="1" a="1"/>
  <c r="AJ345" i="1" a="1"/>
  <c r="AI1823" i="1" a="1"/>
  <c r="AH1069" i="1" a="1"/>
  <c r="AI1846" i="1" a="1"/>
  <c r="AI187" i="1" a="1"/>
  <c r="AH2226" i="1" a="1"/>
  <c r="AI126" i="1" a="1"/>
  <c r="AI529" i="1" a="1"/>
  <c r="AI622" i="1" a="1"/>
  <c r="AH1572" i="1" a="1"/>
  <c r="AI2054" i="1" a="1"/>
  <c r="AI208" i="1" a="1"/>
  <c r="AN13" i="1" a="1"/>
  <c r="AI523" i="1" a="1"/>
  <c r="AI2201" i="1" a="1"/>
  <c r="AH2224" i="1" a="1"/>
  <c r="AI1625" i="1" a="1"/>
  <c r="AH1647" i="1" a="1"/>
  <c r="AJ218" i="1" a="1"/>
  <c r="AJ389" i="1" a="1"/>
  <c r="AH2092" i="1" a="1"/>
  <c r="AI1550" i="1" a="1"/>
  <c r="AI2305" i="1" a="1"/>
  <c r="AI1459" i="1" a="1"/>
  <c r="AI23" i="1" a="1"/>
  <c r="AI1891" i="1" a="1"/>
  <c r="AH1202" i="1" a="1"/>
  <c r="AH1509" i="1" a="1"/>
  <c r="AI1643" i="1" a="1"/>
  <c r="AI263" i="1" a="1"/>
  <c r="AJ93" i="1" a="1"/>
  <c r="AI2356" i="1" a="1"/>
  <c r="AI2392" i="1" a="1"/>
  <c r="AH2335" i="1" a="1"/>
  <c r="AI493" i="1" a="1"/>
  <c r="AH1126" i="1" a="1"/>
  <c r="AI563" i="1" a="1"/>
  <c r="AI2355" i="1" a="1"/>
  <c r="AH1979" i="1" a="1"/>
  <c r="AH840" i="1" a="1"/>
  <c r="AI112" i="1" a="1"/>
  <c r="AI417" i="1" a="1"/>
  <c r="AH1733" i="1" a="1"/>
  <c r="AH830" i="1" a="1"/>
  <c r="AH1292" i="1" a="1"/>
  <c r="AJ515" i="1" a="1"/>
  <c r="AH912" i="1" a="1"/>
  <c r="AH1574" i="1" a="1"/>
  <c r="AI2364" i="1" a="1"/>
  <c r="AH1190" i="1" a="1"/>
  <c r="AI1913" i="1" a="1"/>
  <c r="AH1321" i="1" a="1"/>
  <c r="AH1174" i="1" a="1"/>
  <c r="AH744" i="1" a="1"/>
  <c r="AH806" i="1" a="1"/>
  <c r="AI1221" i="1" a="1"/>
  <c r="AI312" i="1" a="1"/>
  <c r="AI620" i="1" a="1"/>
  <c r="AH1320" i="1" a="1"/>
  <c r="AI844" i="1" a="1"/>
  <c r="AH2321" i="1" a="1"/>
  <c r="AH2251" i="1" a="1"/>
  <c r="AH1338" i="1" a="1"/>
  <c r="AH1904" i="1" a="1"/>
  <c r="AH1217" i="1" a="1"/>
  <c r="AI1476" i="1" a="1"/>
  <c r="AH2032" i="1" a="1"/>
  <c r="AH2394" i="1" a="1"/>
  <c r="AI1772" i="1" a="1"/>
  <c r="AI436" i="1" a="1"/>
  <c r="AI1658" i="1" a="1"/>
  <c r="AI510" i="1" a="1"/>
  <c r="AI1410" i="1" a="1"/>
  <c r="AH1428" i="1" a="1"/>
  <c r="AI2327" i="1" a="1"/>
  <c r="AI2130" i="1" a="1"/>
  <c r="AI1086" i="1" a="1"/>
  <c r="AH1205" i="1" a="1"/>
  <c r="AI2046" i="1" a="1"/>
  <c r="AJ312" i="1" a="1"/>
  <c r="AH2246" i="1" a="1"/>
  <c r="AH2239" i="1" a="1"/>
  <c r="AH1721" i="1" a="1"/>
  <c r="AJ170" i="1" a="1"/>
  <c r="AI606" i="1" a="1"/>
  <c r="AI1828" i="1" a="1"/>
  <c r="AI407" i="1" a="1"/>
  <c r="AI2202" i="1" a="1"/>
  <c r="AI1058" i="1" a="1"/>
  <c r="AI681" i="1" a="1"/>
  <c r="AI2135" i="1" a="1"/>
  <c r="AI2294" i="1" a="1"/>
  <c r="AH2370" i="1" a="1"/>
  <c r="AH1990" i="1" a="1"/>
  <c r="AH2131" i="1" a="1"/>
  <c r="AI683" i="1" a="1"/>
  <c r="AI1346" i="1" a="1"/>
  <c r="AI1494" i="1" a="1"/>
  <c r="AJ484" i="1" a="1"/>
  <c r="AI2129" i="1" a="1"/>
  <c r="AJ219" i="1" a="1"/>
  <c r="AH1895" i="1" a="1"/>
  <c r="AI647" i="1" a="1"/>
  <c r="AH2121" i="1" a="1"/>
  <c r="AI2191" i="1" a="1"/>
  <c r="AH929" i="1" a="1"/>
  <c r="AI2142" i="1" a="1"/>
  <c r="AJ400" i="1" a="1"/>
  <c r="AI730" i="1" a="1"/>
  <c r="AH2106" i="1" a="1"/>
  <c r="AH1397" i="1" a="1"/>
  <c r="AH1324" i="1" a="1"/>
  <c r="AJ182" i="1" a="1"/>
  <c r="AI1261" i="1" a="1"/>
  <c r="AI761" i="1" a="1"/>
  <c r="AH784" i="1" a="1"/>
  <c r="AH1964" i="1" a="1"/>
  <c r="AH1352" i="1" a="1"/>
  <c r="AI1500" i="1" a="1"/>
  <c r="AI2173" i="1" a="1"/>
  <c r="AJ509" i="1" a="1"/>
  <c r="AI932" i="1" a="1"/>
  <c r="AH2307" i="1" a="1"/>
  <c r="AI733" i="1" a="1"/>
  <c r="AH901" i="1" a="1"/>
  <c r="AI676" i="1" a="1"/>
  <c r="AH2192" i="1" a="1"/>
  <c r="AI884" i="1" a="1"/>
  <c r="AH2342" i="1" a="1"/>
  <c r="AH742" i="1" a="1"/>
  <c r="AH1592" i="1" a="1"/>
  <c r="AH1099" i="1" a="1"/>
  <c r="AI2266" i="1" a="1"/>
  <c r="AH2138" i="1" a="1"/>
  <c r="AI1103" i="1" a="1"/>
  <c r="AH1001" i="1" a="1"/>
  <c r="AI1845" i="1" a="1"/>
  <c r="AI1372" i="1" a="1"/>
  <c r="AH1239" i="1" a="1"/>
  <c r="AJ149" i="1" a="1"/>
  <c r="AJ524" i="1" a="1"/>
  <c r="AI1790" i="1" a="1"/>
  <c r="AH1311" i="1" a="1"/>
  <c r="AI2335" i="1" a="1"/>
  <c r="AI709" i="1" a="1"/>
  <c r="AH1013" i="1" a="1"/>
  <c r="AI473" i="1" a="1"/>
  <c r="AH1249" i="1" a="1"/>
  <c r="AJ638" i="1" a="1"/>
  <c r="AJ554" i="1" a="1"/>
  <c r="AH1952" i="1" a="1"/>
  <c r="AH1336" i="1" a="1"/>
  <c r="AH1210" i="1" a="1"/>
  <c r="AH2343" i="1" a="1"/>
  <c r="AJ518" i="1" a="1"/>
  <c r="AJ303" i="1" a="1"/>
  <c r="AI848" i="1" a="1"/>
  <c r="AI102" i="1" a="1"/>
  <c r="AI1536" i="1" a="1"/>
  <c r="AI1749" i="1" a="1"/>
  <c r="AI1856" i="1" a="1"/>
  <c r="AH1949" i="1" a="1"/>
  <c r="AH1714" i="1" a="1"/>
  <c r="AJ126" i="1" a="1"/>
  <c r="AI1605" i="1" a="1"/>
  <c r="AI2139" i="1" a="1"/>
  <c r="AI2239" i="1" a="1"/>
  <c r="AH1908" i="1" a="1"/>
  <c r="AH2185" i="1" a="1"/>
  <c r="AH1697" i="1" a="1"/>
  <c r="AH882" i="1" a="1"/>
  <c r="AH736" i="1" a="1"/>
  <c r="AI1617" i="1" a="1"/>
  <c r="AI1705" i="1" a="1"/>
  <c r="AH2203" i="1" a="1"/>
  <c r="AI1146" i="1" a="1"/>
  <c r="AI988" i="1" a="1"/>
  <c r="AH1183" i="1" a="1"/>
  <c r="AI2246" i="1" a="1"/>
  <c r="AI515" i="1" a="1"/>
  <c r="AH777" i="1" a="1"/>
  <c r="AH1541" i="1" a="1"/>
  <c r="AJ576" i="1" a="1"/>
  <c r="AI2153" i="1" a="1"/>
  <c r="AH1580" i="1" a="1"/>
  <c r="AI2190" i="1" a="1"/>
  <c r="AJ700" i="1" a="1"/>
  <c r="AH1317" i="1" a="1"/>
  <c r="AI38" i="1" a="1"/>
  <c r="AI1207" i="1" a="1"/>
  <c r="AI2121" i="1" a="1"/>
  <c r="AI534" i="1" a="1"/>
  <c r="AI252" i="1" a="1"/>
  <c r="AI155" i="1" a="1"/>
  <c r="AI125" i="1" a="1"/>
  <c r="AH808" i="1" a="1"/>
  <c r="AH2159" i="1" a="1"/>
  <c r="AH1251" i="1" a="1"/>
  <c r="AJ298" i="1" a="1"/>
  <c r="AH832" i="1" a="1"/>
  <c r="AI722" i="1" a="1"/>
  <c r="AJ398" i="1" a="1"/>
  <c r="AI1881" i="1" a="1"/>
  <c r="AI2337" i="1" a="1"/>
  <c r="AJ669" i="1" a="1"/>
  <c r="AH1679" i="1" a="1"/>
  <c r="AI1834" i="1" a="1"/>
  <c r="AI1619" i="1" a="1"/>
  <c r="AI316" i="1" a="1"/>
  <c r="AH837" i="1" a="1"/>
  <c r="AJ82" i="1" a="1"/>
  <c r="AJ254" i="1" a="1"/>
  <c r="AH1759" i="1" a="1"/>
  <c r="AH1020" i="1" a="1"/>
  <c r="AI1887" i="1" a="1"/>
  <c r="AJ222" i="1" a="1"/>
  <c r="AH1553" i="1" a="1"/>
  <c r="AI171" i="1" a="1"/>
  <c r="AH1992" i="1" a="1"/>
  <c r="AI2024" i="1" a="1"/>
  <c r="AH1670" i="1" a="1"/>
  <c r="AJ215" i="1" a="1"/>
  <c r="AI1377" i="1" a="1"/>
  <c r="AI1667" i="1" a="1"/>
  <c r="AI1645" i="1" a="1"/>
  <c r="AJ164" i="1" a="1"/>
  <c r="AH2072" i="1" a="1"/>
  <c r="AJ473" i="1" a="1"/>
  <c r="AJ127" i="1" a="1"/>
  <c r="AH2367" i="1" a="1"/>
  <c r="AI380" i="1" a="1"/>
  <c r="AI211" i="1" a="1"/>
  <c r="AJ258" i="1" a="1"/>
  <c r="AI1352" i="1" a="1"/>
  <c r="AH1294" i="1" a="1"/>
  <c r="AH1062" i="1" a="1"/>
  <c r="AI1718" i="1" a="1"/>
  <c r="AI2286" i="1" a="1"/>
  <c r="AI334" i="1" a="1"/>
  <c r="AJ64" i="1" a="1"/>
  <c r="AI2062" i="1" a="1"/>
  <c r="AI926" i="1" a="1"/>
  <c r="AH1505" i="1" a="1"/>
  <c r="AH1511" i="1" a="1"/>
  <c r="AH803" i="1" a="1"/>
  <c r="AI602" i="1" a="1"/>
  <c r="AJ452" i="1" a="1"/>
  <c r="AI1442" i="1" a="1"/>
  <c r="AH1513" i="1" a="1"/>
  <c r="AJ405" i="1" a="1"/>
  <c r="AI385" i="1" a="1"/>
  <c r="AH1763" i="1" a="1"/>
  <c r="AH1935" i="1" a="1"/>
  <c r="AI1632" i="1" a="1"/>
  <c r="AI1195" i="1" a="1"/>
  <c r="AH839" i="1" a="1"/>
  <c r="AI35" i="1" a="1"/>
  <c r="AH772" i="1" a="1"/>
  <c r="AI1633" i="1" a="1"/>
  <c r="AH1437" i="1" a="1"/>
  <c r="AH2353" i="1" a="1"/>
  <c r="AI544" i="1" a="1"/>
  <c r="AI1769" i="1" a="1"/>
  <c r="AH1089" i="1" a="1"/>
  <c r="AI2273" i="1" a="1"/>
  <c r="AI141" i="1" a="1"/>
  <c r="AH2393" i="1" a="1"/>
  <c r="AI1193" i="1" a="1"/>
  <c r="AJ54" i="1" a="1"/>
  <c r="AI2010" i="1" a="1"/>
  <c r="AI104" i="1" a="1"/>
  <c r="AI198" i="1" a="1"/>
  <c r="AI724" i="1" a="1"/>
  <c r="AI1129" i="1" a="1"/>
  <c r="AH2271" i="1" a="1"/>
  <c r="AJ495" i="1" a="1"/>
  <c r="AI919" i="1" a="1"/>
  <c r="AH1473" i="1" a="1"/>
  <c r="AH2115" i="1" a="1"/>
  <c r="AI1741" i="1" a="1"/>
  <c r="AI383" i="1" a="1"/>
  <c r="AI847" i="1" a="1"/>
  <c r="AH1335" i="1" a="1"/>
  <c r="AI797" i="1" a="1"/>
  <c r="AJ316" i="1" a="1"/>
  <c r="AI2344" i="1" a="1"/>
  <c r="AH1036" i="1" a="1"/>
  <c r="AJ35" i="1" a="1"/>
  <c r="AH1076" i="1" a="1"/>
  <c r="AH870" i="1" a="1"/>
  <c r="AJ317" i="1" a="1"/>
  <c r="AI2018" i="1" a="1"/>
  <c r="AJ419" i="1" a="1"/>
  <c r="AI290" i="1" a="1"/>
  <c r="AH2231" i="1" a="1"/>
  <c r="AJ526" i="1" a="1"/>
  <c r="AH1164" i="1" a="1"/>
  <c r="AI903" i="1" a="1"/>
  <c r="AI929" i="1" a="1"/>
  <c r="AJ322" i="1" a="1"/>
  <c r="AI2248" i="1" a="1"/>
  <c r="AH915" i="1" a="1"/>
  <c r="AI1877" i="1" a="1"/>
  <c r="AI25" i="1" a="1"/>
  <c r="AH878" i="1" a="1"/>
  <c r="AI1406" i="1" a="1"/>
  <c r="AI477" i="1" a="1"/>
  <c r="AI1003" i="1" a="1"/>
  <c r="AI220" i="1" a="1"/>
  <c r="AH1779" i="1" a="1"/>
  <c r="AH1912" i="1" a="1"/>
  <c r="AH1252" i="1" a="1"/>
  <c r="AJ85" i="1" a="1"/>
  <c r="AI494" i="1" a="1"/>
  <c r="AH2153" i="1" a="1"/>
  <c r="AH2363" i="1" a="1"/>
  <c r="AH1496" i="1" a="1"/>
  <c r="AI1174" i="1" a="1"/>
  <c r="AJ591" i="1" a="1"/>
  <c r="AH2151" i="1" a="1"/>
  <c r="AJ264" i="1" a="1"/>
  <c r="AH815" i="1" a="1"/>
  <c r="AI1573" i="1" a="1"/>
  <c r="AI476" i="1" a="1"/>
  <c r="AI342" i="1" a="1"/>
  <c r="AH1783" i="1" a="1"/>
  <c r="AJ227" i="1" a="1"/>
  <c r="AI2199" i="1" a="1"/>
  <c r="AI443" i="1" a="1"/>
  <c r="AH2298" i="1" a="1"/>
  <c r="AI542" i="1" a="1"/>
  <c r="AJ161" i="1" a="1"/>
  <c r="AI902" i="1" a="1"/>
  <c r="AJ334" i="1" a="1"/>
  <c r="AI627" i="1" a="1"/>
  <c r="AI1854" i="1" a="1"/>
  <c r="AI414" i="1" a="1"/>
  <c r="AH2354" i="1" a="1"/>
  <c r="AI1992" i="1" a="1"/>
  <c r="AI618" i="1" a="1"/>
  <c r="AH2189" i="1" a="1"/>
  <c r="AH1633" i="1" a="1"/>
  <c r="AJ100" i="1" a="1"/>
  <c r="AI330" i="1" a="1"/>
  <c r="AH1246" i="1" a="1"/>
  <c r="AH709" i="1" a="1"/>
  <c r="AH1816" i="1" a="1"/>
  <c r="AH1823" i="1" a="1"/>
  <c r="AH1065" i="1" a="1"/>
  <c r="AI2049" i="1" a="1"/>
  <c r="AI1235" i="1" a="1"/>
  <c r="AJ124" i="1" a="1"/>
  <c r="AH2358" i="1" a="1"/>
  <c r="AJ140" i="1" a="1"/>
  <c r="AH2240" i="1" a="1"/>
  <c r="AH749" i="1" a="1"/>
  <c r="AI359" i="1" a="1"/>
  <c r="AI1609" i="1" a="1"/>
  <c r="AI2339" i="1" a="1"/>
  <c r="AI386" i="1" a="1"/>
  <c r="AI174" i="1" a="1"/>
  <c r="AI682" i="1" a="1"/>
  <c r="AI1848" i="1" a="1"/>
  <c r="AI1485" i="1" a="1"/>
  <c r="AH2134" i="1" a="1"/>
  <c r="AI2123" i="1" a="1"/>
  <c r="AI1366" i="1" a="1"/>
  <c r="AI1032" i="1" a="1"/>
  <c r="AI1364" i="1" a="1"/>
  <c r="AJ32" i="1" a="1"/>
  <c r="AI1934" i="1" a="1"/>
  <c r="AJ414" i="1" a="1"/>
  <c r="AI1762" i="1" a="1"/>
  <c r="AJ467" i="1" a="1"/>
  <c r="AI218" i="1" a="1"/>
  <c r="AH1874" i="1" a="1"/>
  <c r="AI9" i="1" a="1"/>
  <c r="AH1417" i="1" a="1"/>
  <c r="AI894" i="1" a="1"/>
  <c r="AH1715" i="1" a="1"/>
  <c r="AH1532" i="1" a="1"/>
  <c r="AI1072" i="1" a="1"/>
  <c r="AI1430" i="1" a="1"/>
  <c r="AH2331" i="1" a="1"/>
  <c r="AI40" i="1" a="1"/>
  <c r="AI185" i="1" a="1"/>
  <c r="AI1229" i="1" a="1"/>
  <c r="AI193" i="1" a="1"/>
  <c r="AI1720" i="1" a="1"/>
  <c r="AH1655" i="1" a="1"/>
  <c r="AH1038" i="1" a="1"/>
  <c r="AH1327" i="1" a="1"/>
  <c r="AH1824" i="1" a="1"/>
  <c r="AI1118" i="1" a="1"/>
  <c r="AI1900" i="1" a="1"/>
  <c r="AI253" i="1" a="1"/>
  <c r="AI685" i="1" a="1"/>
  <c r="AI561" i="1" a="1"/>
  <c r="AI1826" i="1" a="1"/>
  <c r="AI1405" i="1" a="1"/>
  <c r="AJ683" i="1" a="1"/>
  <c r="AI845" i="1" a="1"/>
  <c r="AH727" i="1" a="1"/>
  <c r="AI533" i="1" a="1"/>
  <c r="AI462" i="1" a="1"/>
  <c r="AI2302" i="1" a="1"/>
  <c r="AH847" i="1" a="1"/>
  <c r="AJ551" i="1" a="1"/>
  <c r="AH1901" i="1" a="1"/>
  <c r="AH1512" i="1" a="1"/>
  <c r="AI1600" i="1" a="1"/>
  <c r="AH2102" i="1" a="1"/>
  <c r="AJ384" i="1" a="1"/>
  <c r="AI285" i="1" a="1"/>
  <c r="AH2071" i="1" a="1"/>
  <c r="AH1285" i="1" a="1"/>
  <c r="AI1842" i="1" a="1"/>
  <c r="AI882" i="1" a="1"/>
  <c r="AI358" i="1" a="1"/>
  <c r="AI1175" i="1" a="1"/>
  <c r="AI1959" i="1" a="1"/>
  <c r="AI2133" i="1" a="1"/>
  <c r="AJ704" i="1" a="1"/>
  <c r="AI2006" i="1" a="1"/>
  <c r="AI1516" i="1" a="1"/>
  <c r="AI1581" i="1" a="1"/>
  <c r="AI1214" i="1" a="1"/>
  <c r="AH2150" i="1" a="1"/>
  <c r="AI82" i="1" a="1"/>
  <c r="AH1041" i="1" a="1"/>
  <c r="AJ60" i="1" a="1"/>
  <c r="AI1105" i="1" a="1"/>
  <c r="AH715" i="1" a="1"/>
  <c r="AH1537" i="1" a="1"/>
  <c r="AH1558" i="1" a="1"/>
  <c r="AJ104" i="1" a="1"/>
  <c r="AH1091" i="1" a="1"/>
  <c r="AI373" i="1" a="1"/>
  <c r="AJ402" i="1" a="1"/>
  <c r="AI415" i="1" a="1"/>
  <c r="AI1896" i="1" a="1"/>
  <c r="AI1509" i="1" a="1"/>
  <c r="AH844" i="1" a="1"/>
  <c r="AH1446" i="1" a="1"/>
  <c r="AI984" i="1" a="1"/>
  <c r="AI987" i="1" a="1"/>
  <c r="AI1325" i="1" a="1"/>
  <c r="AH1844" i="1" a="1"/>
  <c r="AI1190" i="1" a="1"/>
  <c r="AH735" i="1" a="1"/>
  <c r="AI822" i="1" a="1"/>
  <c r="AH776" i="1" a="1"/>
  <c r="AH1475" i="1" a="1"/>
  <c r="AI1557" i="1" a="1"/>
  <c r="AH1136" i="1" a="1"/>
  <c r="AI1804" i="1" a="1"/>
  <c r="AI1952" i="1" a="1"/>
  <c r="AI1586" i="1" a="1"/>
  <c r="AI2182" i="1" a="1"/>
  <c r="AH1066" i="1" a="1"/>
  <c r="AI1320" i="1" a="1"/>
  <c r="AI2039" i="1" a="1"/>
  <c r="AH1899" i="1" a="1"/>
  <c r="AH2029" i="1" a="1"/>
  <c r="AI437" i="1" a="1"/>
  <c r="AH2035" i="1" a="1"/>
  <c r="AI587" i="1" a="1"/>
  <c r="AH1620" i="1" a="1"/>
  <c r="AH1804" i="1" a="1"/>
  <c r="AI470" i="1" a="1"/>
  <c r="AJ176" i="1" a="1"/>
  <c r="AI536" i="1" a="1"/>
  <c r="AI754" i="1" a="1"/>
  <c r="AH1520" i="1" a="1"/>
  <c r="AH1933" i="1" a="1"/>
  <c r="AI1965" i="1" a="1"/>
  <c r="AH2020" i="1" a="1"/>
  <c r="AH858" i="1" a="1"/>
  <c r="AJ602" i="1" a="1"/>
  <c r="AI1135" i="1" a="1"/>
  <c r="AJ321" i="1" a="1"/>
  <c r="AH721" i="1" a="1"/>
  <c r="AI369" i="1" a="1"/>
  <c r="AH787" i="1" a="1"/>
  <c r="AH2349" i="1" a="1"/>
  <c r="AI1311" i="1" a="1"/>
  <c r="AH1182" i="1" a="1"/>
  <c r="AI802" i="1" a="1"/>
  <c r="AH1438" i="1" a="1"/>
  <c r="AI499" i="1" a="1"/>
  <c r="AI2234" i="1" a="1"/>
  <c r="AH765" i="1" a="1"/>
  <c r="AH1402" i="1" a="1"/>
  <c r="AH1427" i="1" a="1"/>
  <c r="AH1590" i="1" a="1"/>
  <c r="AH1330" i="1" a="1"/>
  <c r="AH993" i="1" a="1"/>
  <c r="AI2023" i="1" a="1"/>
  <c r="AI2126" i="1" a="1"/>
  <c r="AH2059" i="1" a="1"/>
  <c r="AJ220" i="1" a="1"/>
  <c r="AH1120" i="1" a="1"/>
  <c r="AI1248" i="1" a="1"/>
  <c r="AI2318" i="1" a="1"/>
  <c r="AI2029" i="1" a="1"/>
  <c r="AH1611" i="1" a="1"/>
  <c r="AH2278" i="1" a="1"/>
  <c r="AI1196" i="1" a="1"/>
  <c r="AI689" i="1" a="1"/>
  <c r="AI1539" i="1" a="1"/>
  <c r="AJ211" i="1" a="1"/>
  <c r="AI1108" i="1" a="1"/>
  <c r="AH1262" i="1" a="1"/>
  <c r="AH1087" i="1" a="1"/>
  <c r="AI2292" i="1" a="1"/>
  <c r="AI1853" i="1" a="1"/>
  <c r="AI1435" i="1" a="1"/>
  <c r="AI1805" i="1" a="1"/>
  <c r="AH1322" i="1" a="1"/>
  <c r="AH706" i="1" a="1"/>
  <c r="AI2329" i="1" a="1"/>
  <c r="AH1129" i="1" a="1"/>
  <c r="AI1972" i="1" a="1"/>
  <c r="AI2011" i="1" a="1"/>
  <c r="AI909" i="1" a="1"/>
  <c r="AH1957" i="1" a="1"/>
  <c r="AI1757" i="1" a="1"/>
  <c r="AH1460" i="1" a="1"/>
  <c r="AI216" i="1" a="1"/>
  <c r="AJ492" i="1" a="1"/>
  <c r="AI1624" i="1" a="1"/>
  <c r="AH1797" i="1" a="1"/>
  <c r="AJ2" i="1" a="1"/>
  <c r="AH2238" i="1" a="1"/>
  <c r="AI1216" i="1" a="1"/>
  <c r="AI1401" i="1" a="1"/>
  <c r="AH1784" i="1" a="1"/>
  <c r="AJ31" i="1" a="1"/>
  <c r="AH2377" i="1" a="1"/>
  <c r="AJ458" i="1" a="1"/>
  <c r="AH1913" i="1" a="1"/>
  <c r="AH1828" i="1" a="1"/>
  <c r="AI1349" i="1" a="1"/>
  <c r="AI524" i="1" a="1"/>
  <c r="AJ29" i="1" a="1"/>
  <c r="AH1769" i="1" a="1"/>
  <c r="AJ647" i="1" a="1"/>
  <c r="AH758" i="1" a="1"/>
  <c r="AI2353" i="1" a="1"/>
  <c r="AJ86" i="1" a="1"/>
  <c r="AH1250" i="1" a="1"/>
  <c r="AI2116" i="1" a="1"/>
  <c r="AH1826" i="1" a="1"/>
  <c r="AH1845" i="1" a="1"/>
  <c r="AJ555" i="1" a="1"/>
  <c r="AI1688" i="1" a="1"/>
  <c r="AH1854" i="1" a="1"/>
  <c r="AI2141" i="1" a="1"/>
  <c r="AJ58" i="1" a="1"/>
  <c r="AJ548" i="1" a="1"/>
  <c r="AH2387" i="1" a="1"/>
  <c r="AH1227" i="1" a="1"/>
  <c r="AI854" i="1" a="1"/>
  <c r="AI467" i="1" a="1"/>
  <c r="AH2076" i="1" a="1"/>
  <c r="AI452" i="1" a="1"/>
  <c r="AJ633" i="1" a="1"/>
  <c r="AI749" i="1" a="1"/>
  <c r="AI1969" i="1" a="1"/>
  <c r="AH1983" i="1" a="1"/>
  <c r="AI661" i="1" a="1"/>
  <c r="AH1726" i="1" a="1"/>
  <c r="AJ146" i="1" a="1"/>
  <c r="AI2125" i="1" a="1"/>
  <c r="AH1506" i="1" a="1"/>
  <c r="AI2224" i="1" a="1"/>
  <c r="AI2132" i="1" a="1"/>
  <c r="AI2078" i="1" a="1"/>
  <c r="AI1398" i="1" a="1"/>
  <c r="AH757" i="1" a="1"/>
  <c r="AH1961" i="1" a="1"/>
  <c r="AJ268" i="1" a="1"/>
  <c r="AH1645" i="1" a="1"/>
  <c r="AH712" i="1" a="1"/>
  <c r="AH2211" i="1" a="1"/>
  <c r="AI609" i="1" a="1"/>
  <c r="AI2316" i="1" a="1"/>
  <c r="AH2350" i="1" a="1"/>
  <c r="AJ97" i="1" a="1"/>
  <c r="AI1489" i="1" a="1"/>
  <c r="AH1728" i="1" a="1"/>
  <c r="AI794" i="1" a="1"/>
  <c r="AH951" i="1" a="1"/>
  <c r="AI1871" i="1" a="1"/>
  <c r="AJ477" i="1" a="1"/>
  <c r="AH1641" i="1" a="1"/>
  <c r="AI1981" i="1" a="1"/>
  <c r="AI1669" i="1" a="1"/>
  <c r="AJ315" i="1" a="1"/>
  <c r="AI1463" i="1" a="1"/>
  <c r="AH1059" i="1" a="1"/>
  <c r="AJ462" i="1" a="1"/>
  <c r="AH1388" i="1" a="1"/>
  <c r="AH1149" i="1" a="1"/>
  <c r="AH1735" i="1" a="1"/>
  <c r="AI958" i="1" a="1"/>
  <c r="AH2330" i="1" a="1"/>
  <c r="AH2362" i="1" a="1"/>
  <c r="AI1556" i="1" a="1"/>
  <c r="AH1773" i="1" a="1"/>
  <c r="AI1172" i="1" a="1"/>
  <c r="AH1748" i="1" a="1"/>
  <c r="AI1879" i="1" a="1"/>
  <c r="AI640" i="1" a="1"/>
  <c r="AH1014" i="1" a="1"/>
  <c r="AI950" i="1" a="1"/>
  <c r="AI1116" i="1" a="1"/>
  <c r="AI2231" i="1" a="1"/>
  <c r="AI1517" i="1" a="1"/>
  <c r="AJ672" i="1" a="1"/>
  <c r="AH1570" i="1" a="1"/>
  <c r="AI2349" i="1" a="1"/>
  <c r="AJ160" i="1" a="1"/>
  <c r="AH1781" i="1" a="1"/>
  <c r="AI26" i="1" a="1"/>
  <c r="AJ343" i="1" a="1"/>
  <c r="AI1333" i="1" a="1"/>
  <c r="AI2083" i="1" a="1"/>
  <c r="AI657" i="1" a="1"/>
  <c r="AH845" i="1" a="1"/>
  <c r="AJ657" i="1" a="1"/>
  <c r="AH861" i="1" a="1"/>
  <c r="AH903" i="1" a="1"/>
  <c r="AH1985" i="1" a="1"/>
  <c r="AH894" i="1" a="1"/>
  <c r="AI2185" i="1" a="1"/>
  <c r="AI1375" i="1" a="1"/>
  <c r="AI1484" i="1" a="1"/>
  <c r="AI1251" i="1" a="1"/>
  <c r="AH764" i="1" a="1"/>
  <c r="AI712" i="1" a="1"/>
  <c r="AI1985" i="1" a="1"/>
  <c r="AI1739" i="1" a="1"/>
  <c r="AH2122" i="1" a="1"/>
  <c r="AI1300" i="1" a="1"/>
  <c r="AI1035" i="1" a="1"/>
  <c r="AI2038" i="1" a="1"/>
  <c r="AH1503" i="1" a="1"/>
  <c r="AJ213" i="1" a="1"/>
  <c r="AI980" i="1" a="1"/>
  <c r="AJ209" i="1" a="1"/>
  <c r="AH973" i="1" a="1"/>
  <c r="AH1569" i="1" a="1"/>
  <c r="AI157" i="1" a="1"/>
  <c r="AH1861" i="1" a="1"/>
  <c r="AH1746" i="1" a="1"/>
  <c r="AH2375" i="1" a="1"/>
  <c r="AI629" i="1" a="1"/>
  <c r="AH2234" i="1" a="1"/>
  <c r="AH2022" i="1" a="1"/>
  <c r="AJ479" i="1" a="1"/>
  <c r="AI772" i="1" a="1"/>
  <c r="AH1544" i="1" a="1"/>
  <c r="AJ374" i="1" a="1"/>
  <c r="AH980" i="1" a="1"/>
  <c r="AH967" i="1" a="1"/>
  <c r="AH1400" i="1" a="1"/>
  <c r="AJ521" i="1" a="1"/>
  <c r="AI1831" i="1" a="1"/>
  <c r="AI1472" i="1" a="1"/>
  <c r="AI1938" i="1" a="1"/>
  <c r="AI2252" i="1" a="1"/>
  <c r="AH1789" i="1" a="1"/>
  <c r="AI957" i="1" a="1"/>
  <c r="AH1810" i="1" a="1"/>
  <c r="AI1977" i="1" a="1"/>
  <c r="AJ489" i="1" a="1"/>
  <c r="AJ659" i="1" a="1"/>
  <c r="AI1737" i="1" a="1"/>
  <c r="AJ457" i="1" a="1"/>
  <c r="AI704" i="1" a="1"/>
  <c r="AI2056" i="1" a="1"/>
  <c r="AJ397" i="1" a="1"/>
  <c r="AI1077" i="1" a="1"/>
  <c r="AJ68" i="1" a="1"/>
  <c r="AI917" i="1" a="1"/>
  <c r="AJ517" i="1" a="1"/>
  <c r="AJ510" i="1" a="1"/>
  <c r="AJ693" i="1" a="1"/>
  <c r="AH1393" i="1" a="1"/>
  <c r="AI1608" i="1" a="1"/>
  <c r="AI1233" i="1" a="1"/>
  <c r="AI1860" i="1" a="1"/>
  <c r="AH1754" i="1" a="1"/>
  <c r="AJ654" i="1" a="1"/>
  <c r="AI807" i="1" a="1"/>
  <c r="AI890" i="1" a="1"/>
  <c r="AH2069" i="1" a="1"/>
  <c r="AI1268" i="1" a="1"/>
  <c r="AI491" i="1" a="1"/>
  <c r="AI1050" i="1" a="1"/>
  <c r="AH1049" i="1" a="1"/>
  <c r="AH1170" i="1" a="1"/>
  <c r="AJ696" i="1" a="1"/>
  <c r="AI289" i="1" a="1"/>
  <c r="AJ332" i="1" a="1"/>
  <c r="AI1832" i="1" a="1"/>
  <c r="AI1303" i="1" a="1"/>
  <c r="AH1924" i="1" a="1"/>
  <c r="AH1167" i="1" a="1"/>
  <c r="AI2351" i="1" a="1"/>
  <c r="AH910" i="1" a="1"/>
  <c r="AI798" i="1" a="1"/>
  <c r="AI12" i="1" a="1"/>
  <c r="AJ111" i="1" a="1"/>
  <c r="AH1199" i="1" a="1"/>
  <c r="AH1750" i="1" a="1"/>
  <c r="AI280" i="1" a="1"/>
  <c r="AJ574" i="1" a="1"/>
  <c r="AJ344" i="1" a="1"/>
  <c r="AI1213" i="1" a="1"/>
  <c r="AH2357" i="1" a="1"/>
  <c r="AI1312" i="1" a="1"/>
  <c r="AH1159" i="1" a="1"/>
  <c r="AI833" i="1" a="1"/>
  <c r="AI51" i="1" a="1"/>
  <c r="AH2067" i="1" a="1"/>
  <c r="AJ475" i="1" a="1"/>
  <c r="AH955" i="1" a="1"/>
  <c r="AI1851" i="1" a="1"/>
  <c r="AH1922" i="1" a="1"/>
  <c r="AI775" i="1" a="1"/>
  <c r="AI650" i="1" a="1"/>
  <c r="AI1041" i="1" a="1"/>
  <c r="AH1132" i="1" a="1"/>
  <c r="AI1123" i="1" a="1"/>
  <c r="AH1995" i="1" a="1"/>
  <c r="AI1999" i="1" a="1"/>
  <c r="AI2219" i="1" a="1"/>
  <c r="AJ348" i="1" a="1"/>
  <c r="AI1947" i="1" a="1"/>
  <c r="AH1859" i="1" a="1"/>
  <c r="AJ599" i="1" a="1"/>
  <c r="AH2236" i="1" a="1"/>
  <c r="AH1788" i="1" a="1"/>
  <c r="AI548" i="1" a="1"/>
  <c r="AI425" i="1" a="1"/>
  <c r="AI1258" i="1" a="1"/>
  <c r="AJ297" i="1" a="1"/>
  <c r="AI497" i="1" a="1"/>
  <c r="AI225" i="1" a="1"/>
  <c r="AI974" i="1" a="1"/>
  <c r="AH1003" i="1" a="1"/>
  <c r="AI1271" i="1" a="1"/>
  <c r="AI2075" i="1" a="1"/>
  <c r="AI1416" i="1" a="1"/>
  <c r="AI1053" i="1" a="1"/>
  <c r="AH1984" i="1" a="1"/>
  <c r="AJ671" i="1" a="1"/>
  <c r="AI2230" i="1" a="1"/>
  <c r="AI154" i="1" a="1"/>
  <c r="AI248" i="1" a="1"/>
  <c r="AI951" i="1" a="1"/>
  <c r="AJ80" i="1" a="1"/>
  <c r="AH1490" i="1" a="1"/>
  <c r="AJ9" i="1" a="1"/>
  <c r="AI180" i="1" a="1"/>
  <c r="AH2336" i="1" a="1"/>
  <c r="AI1929" i="1" a="1"/>
  <c r="AH1353" i="1" a="1"/>
  <c r="AJ74" i="1" a="1"/>
  <c r="AI1702" i="1" a="1"/>
  <c r="AH1831" i="1" a="1"/>
  <c r="AH1589" i="1" a="1"/>
  <c r="AI1127" i="1" a="1"/>
  <c r="AI150" i="1" a="1"/>
  <c r="AH731" i="1" a="1"/>
  <c r="AI1259" i="1" a="1"/>
  <c r="AJ441" i="1" a="1"/>
  <c r="AI59" i="1" a="1"/>
  <c r="AI247" i="1" a="1"/>
  <c r="AI1615" i="1" a="1"/>
  <c r="AH1907" i="1" a="1"/>
  <c r="AH1597" i="1" a="1"/>
  <c r="AH909" i="1" a="1"/>
  <c r="AH1934" i="1" a="1"/>
  <c r="AH821" i="1" a="1"/>
  <c r="AH2017" i="1" a="1"/>
  <c r="AH1510" i="1" a="1"/>
  <c r="AH1080" i="1" a="1"/>
  <c r="AI1506" i="1" a="1"/>
  <c r="AJ498" i="1" a="1"/>
  <c r="AH1191" i="1" a="1"/>
  <c r="AI1672" i="1" a="1"/>
  <c r="AI1098" i="1" a="1"/>
  <c r="AJ496" i="1" a="1"/>
  <c r="AH1373" i="1" a="1"/>
  <c r="AJ474" i="1" a="1"/>
  <c r="AI1543" i="1" a="1"/>
  <c r="AI948" i="1" a="1"/>
  <c r="AH2166" i="1" a="1"/>
  <c r="AI1223" i="1" a="1"/>
  <c r="AI2277" i="1" a="1"/>
  <c r="AI912" i="1" a="1"/>
  <c r="AJ355" i="1" a="1"/>
  <c r="AI1722" i="1" a="1"/>
  <c r="AI2216" i="1" a="1"/>
  <c r="AI41" i="1" a="1"/>
  <c r="AH1169" i="1" a="1"/>
  <c r="AH1362" i="1" a="1"/>
  <c r="AI295" i="1" a="1"/>
  <c r="AH1654" i="1" a="1"/>
  <c r="AI2195" i="1" a="1"/>
  <c r="AI2146" i="1" a="1"/>
  <c r="AI1369" i="1" a="1"/>
  <c r="AJ658" i="1" a="1"/>
  <c r="AI1492" i="1" a="1"/>
  <c r="AI1033" i="1" a="1"/>
  <c r="AI2206" i="1" a="1"/>
  <c r="AH1684" i="1" a="1"/>
  <c r="AJ130" i="1" a="1"/>
  <c r="AI809" i="1" a="1"/>
  <c r="AI815" i="1" a="1"/>
  <c r="AH2052" i="1" a="1"/>
  <c r="AI655" i="1" a="1"/>
  <c r="AI1334" i="1" a="1"/>
  <c r="AH1371" i="1" a="1"/>
  <c r="AI405" i="1" a="1"/>
  <c r="AH2195" i="1" a="1"/>
  <c r="AI1909" i="1" a="1"/>
  <c r="AI73" i="1" a="1"/>
  <c r="AI11" i="1" a="1"/>
  <c r="AI1682" i="1" a="1"/>
  <c r="AH1868" i="1" a="1"/>
  <c r="AH1277" i="1" a="1"/>
  <c r="AI924" i="1" a="1"/>
  <c r="AJ520" i="1" a="1"/>
  <c r="AH1465" i="1" a="1"/>
  <c r="AI2381" i="1" a="1"/>
  <c r="AH2313" i="1" a="1"/>
  <c r="AI952" i="1" a="1"/>
  <c r="AI1066" i="1" a="1"/>
  <c r="AH1827" i="1" a="1"/>
  <c r="AI863" i="1" a="1"/>
  <c r="AI1163" i="1" a="1"/>
  <c r="AH2381" i="1" a="1"/>
  <c r="AJ701" i="1" a="1"/>
  <c r="AI2365" i="1" a="1"/>
  <c r="AH1206" i="1" a="1"/>
  <c r="AJ411" i="1" a="1"/>
  <c r="AH802" i="1" a="1"/>
  <c r="AI271" i="1" a="1"/>
  <c r="AH2056" i="1" a="1"/>
  <c r="AI1162" i="1" a="1"/>
  <c r="AH2081" i="1" a="1"/>
  <c r="AH1998" i="1" a="1"/>
  <c r="AI611" i="1" a="1"/>
  <c r="AI2087" i="1" a="1"/>
  <c r="AH1025" i="1" a="1"/>
  <c r="AH2125" i="1" a="1"/>
  <c r="AI1266" i="1" a="1"/>
  <c r="AI1936" i="1" a="1"/>
  <c r="AH1830" i="1" a="1"/>
  <c r="AI537" i="1" a="1"/>
  <c r="AH1147" i="1" a="1"/>
  <c r="AI299" i="1" a="1"/>
  <c r="AI483" i="1" a="1"/>
  <c r="AH889" i="1" a="1"/>
  <c r="AI2094" i="1" a="1"/>
  <c r="AH1464" i="1" a="1"/>
  <c r="AI751" i="1" a="1"/>
  <c r="AI2205" i="1" a="1"/>
  <c r="AH1015" i="1" a="1"/>
  <c r="AH1442" i="1" a="1"/>
  <c r="AI969" i="1" a="1"/>
  <c r="AI916" i="1" a="1"/>
  <c r="AH809" i="1" a="1"/>
  <c r="AH807" i="1" a="1"/>
  <c r="AH1434" i="1" a="1"/>
  <c r="AI181" i="1" a="1"/>
  <c r="AI2334" i="1" a="1"/>
  <c r="AI827" i="1" a="1"/>
  <c r="AH1341" i="1" a="1"/>
  <c r="AH740" i="1" a="1"/>
  <c r="AH1074" i="1" a="1"/>
  <c r="AH1010" i="1" a="1"/>
  <c r="AI509" i="1" a="1"/>
  <c r="AH1380" i="1" a="1"/>
  <c r="AI915" i="1" a="1"/>
  <c r="AI1182" i="1" a="1"/>
  <c r="AH895" i="1" a="1"/>
  <c r="AI1941" i="1" a="1"/>
  <c r="AI1427" i="1" a="1"/>
  <c r="AI1641" i="1" a="1"/>
  <c r="AH994" i="1" a="1"/>
  <c r="AI1752" i="1" a="1"/>
  <c r="AI634" i="1" a="1"/>
  <c r="AI1222" i="1" a="1"/>
  <c r="AI2149" i="1" a="1"/>
  <c r="AH1207" i="1" a="1"/>
  <c r="AI1732" i="1" a="1"/>
  <c r="AI1467" i="1" a="1"/>
  <c r="AH2167" i="1" a="1"/>
  <c r="AI1837" i="1" a="1"/>
  <c r="AJ118" i="1" a="1"/>
  <c r="AH1628" i="1" a="1"/>
  <c r="AH1880" i="1" a="1"/>
  <c r="AI1515" i="1" a="1"/>
  <c r="AI893" i="1" a="1"/>
  <c r="AH2046" i="1" a="1"/>
  <c r="AI1084" i="1" a="1"/>
  <c r="AI424" i="1" a="1"/>
  <c r="AJ279" i="1" a="1"/>
  <c r="AH1849" i="1" a="1"/>
  <c r="AH1381" i="1" a="1"/>
  <c r="AJ106" i="1" a="1"/>
  <c r="AH781" i="1" a="1"/>
  <c r="AJ34" i="1" a="1"/>
  <c r="AH962" i="1" a="1"/>
  <c r="AI480" i="1" a="1"/>
  <c r="AH2163" i="1" a="1"/>
  <c r="AH1659" i="1" a="1"/>
  <c r="AH1950" i="1" a="1"/>
  <c r="AI1636" i="1" a="1"/>
  <c r="AI1815" i="1" a="1"/>
  <c r="AJ38" i="1" a="1"/>
  <c r="AI2289" i="1" a="1"/>
  <c r="AI106" i="1" a="1"/>
  <c r="AI329" i="1" a="1"/>
  <c r="AI1139" i="1" a="1"/>
  <c r="AH773" i="1" a="1"/>
  <c r="AJ695" i="1" a="1"/>
  <c r="AI646" i="1" a="1"/>
  <c r="AI1393" i="1" a="1"/>
  <c r="AI624" i="1" a="1"/>
  <c r="AI1744" i="1" a="1"/>
  <c r="AJ84" i="1" a="1"/>
  <c r="AH1771" i="1" a="1"/>
  <c r="AI1104" i="1" a="1"/>
  <c r="AH1765" i="1" a="1"/>
  <c r="AI325" i="1" a="1"/>
  <c r="AJ326" i="1" a="1"/>
  <c r="AJ42" i="1" a="1"/>
  <c r="AJ233" i="1" a="1"/>
  <c r="AI806" i="1" a="1"/>
  <c r="AJ269" i="1" a="1"/>
  <c r="AI1407" i="1" a="1"/>
  <c r="AI98" i="1" a="1"/>
  <c r="AJ370" i="1" a="1"/>
  <c r="AH1117" i="1" a="1"/>
  <c r="AI2159" i="1" a="1"/>
  <c r="AJ655" i="1" a="1"/>
  <c r="AI925" i="1" a="1"/>
  <c r="AI1776" i="1" a="1"/>
  <c r="AJ578" i="1" a="1"/>
  <c r="AI440" i="1" a="1"/>
  <c r="AI1589" i="1" a="1"/>
  <c r="AI138" i="1" a="1"/>
  <c r="AI2394" i="1" a="1"/>
  <c r="AI1654" i="1" a="1"/>
  <c r="AH1915" i="1" a="1"/>
  <c r="AH1718" i="1" a="1"/>
  <c r="AH1011" i="1" a="1"/>
  <c r="AH1424" i="1" a="1"/>
  <c r="AI1036" i="1" a="1"/>
  <c r="AI419" i="1" a="1"/>
  <c r="AI1281" i="1" a="1"/>
  <c r="AI1935" i="1" a="1"/>
  <c r="AH804" i="1" a="1"/>
  <c r="AI469" i="1" a="1"/>
  <c r="AI1611" i="1" a="1"/>
  <c r="AI738" i="1" a="1"/>
  <c r="AI828" i="1" a="1"/>
  <c r="AI2325" i="1" a="1"/>
  <c r="AH1514" i="1" a="1"/>
  <c r="AI495" i="1" a="1"/>
  <c r="AI1479" i="1" a="1"/>
  <c r="AH1332" i="1" a="1"/>
  <c r="AI898" i="1" a="1"/>
  <c r="AI539" i="1" a="1"/>
  <c r="AI1859" i="1" a="1"/>
  <c r="AH2116" i="1" a="1"/>
  <c r="AH1078" i="1" a="1"/>
  <c r="AI1540" i="1" a="1"/>
  <c r="AI1666" i="1" a="1"/>
  <c r="AI1895" i="1" a="1"/>
  <c r="AJ123" i="1" a="1"/>
  <c r="AI941" i="1" a="1"/>
  <c r="AH1623" i="1" a="1"/>
  <c r="AH1780" i="1" a="1"/>
  <c r="AH1652" i="1" a="1"/>
  <c r="AI1292" i="1" a="1"/>
  <c r="AI2261" i="1" a="1"/>
  <c r="AH2137" i="1" a="1"/>
  <c r="AI1404" i="1" a="1"/>
  <c r="AI303" i="1" a="1"/>
  <c r="AI2106" i="1" a="1"/>
  <c r="AI1714" i="1" a="1"/>
  <c r="AH1540" i="1" a="1"/>
  <c r="AI1822" i="1" a="1"/>
  <c r="AH1855" i="1" a="1"/>
  <c r="AI961" i="1" a="1"/>
  <c r="AI911" i="1" a="1"/>
  <c r="AH1579" i="1" a="1"/>
  <c r="AJ532" i="1" a="1"/>
  <c r="AI2090" i="1" a="1"/>
  <c r="AH2201" i="1" a="1"/>
  <c r="AI1218" i="1" a="1"/>
  <c r="AI294" i="1" a="1"/>
  <c r="AH1448" i="1" a="1"/>
  <c r="AH1296" i="1" a="1"/>
  <c r="AI261" i="1" a="1"/>
  <c r="AH1082" i="1" a="1"/>
  <c r="AH2064" i="1" a="1"/>
  <c r="AI1209" i="1" a="1"/>
  <c r="AI1596" i="1" a="1"/>
  <c r="AI2218" i="1" a="1"/>
  <c r="AH1360" i="1" a="1"/>
  <c r="AI2076" i="1" a="1"/>
  <c r="AJ110" i="1" a="1"/>
  <c r="AI1627" i="1" a="1"/>
  <c r="AI736" i="1" a="1"/>
  <c r="AH1004" i="1" a="1"/>
  <c r="AH2216" i="1" a="1"/>
  <c r="AH1905" i="1" a="1"/>
  <c r="AH1766" i="1" a="1"/>
  <c r="AJ319" i="1" a="1"/>
  <c r="AH811" i="1" a="1"/>
  <c r="AI1912" i="1" a="1"/>
  <c r="AH953" i="1" a="1"/>
  <c r="AI291" i="1" a="1"/>
  <c r="AI1792" i="1" a="1"/>
  <c r="AH1264" i="1" a="1"/>
  <c r="AI1210" i="1" a="1"/>
  <c r="AI1423" i="1" a="1"/>
  <c r="AH2295" i="1" a="1"/>
  <c r="AI246" i="1" a="1"/>
  <c r="AI1284" i="1" a="1"/>
  <c r="AI1028" i="1" a="1"/>
  <c r="AH2051" i="1" a="1"/>
  <c r="AI1715" i="1" a="1"/>
  <c r="AH775" i="1" a="1"/>
  <c r="AI1733" i="1" a="1"/>
  <c r="AJ529" i="1" a="1"/>
  <c r="AH1023" i="1" a="1"/>
  <c r="AI816" i="1" a="1"/>
  <c r="AJ544" i="1" a="1"/>
  <c r="AI799" i="1" a="1"/>
  <c r="AH1812" i="1" a="1"/>
  <c r="AI662" i="1" a="1"/>
  <c r="AH801" i="1" a="1"/>
  <c r="AI2008" i="1" a="1"/>
  <c r="AH1440" i="1" a="1"/>
  <c r="AI701" i="1" a="1"/>
  <c r="AI976" i="1" a="1"/>
  <c r="AI163" i="1" a="1"/>
  <c r="AI1701" i="1" a="1"/>
  <c r="AI2196" i="1" a="1"/>
  <c r="AH1426" i="1" a="1"/>
  <c r="AH2380" i="1" a="1"/>
  <c r="AI1587" i="1" a="1"/>
  <c r="AI2267" i="1" a="1"/>
  <c r="AI2238" i="1" a="1"/>
  <c r="AJ307" i="1" a="1"/>
  <c r="AJ703" i="1" a="1"/>
  <c r="AH1271" i="1" a="1"/>
  <c r="AI2016" i="1" a="1"/>
  <c r="AI2236" i="1" a="1"/>
  <c r="AH944" i="1" a="1"/>
  <c r="AI1927" i="1" a="1"/>
  <c r="AI2168" i="1" a="1"/>
  <c r="AH1629" i="1" a="1"/>
  <c r="AI223" i="1" a="1"/>
  <c r="AH2287" i="1" a="1"/>
  <c r="AI320" i="1" a="1"/>
  <c r="AI1948" i="1" a="1"/>
  <c r="AH920" i="1" a="1"/>
  <c r="AH2276" i="1" a="1"/>
  <c r="AI1565" i="1" a="1"/>
  <c r="AH1228" i="1" a="1"/>
  <c r="AJ680" i="1" a="1"/>
  <c r="AH1006" i="1" a="1"/>
  <c r="AI172" i="1" a="1"/>
  <c r="AH1318" i="1" a="1"/>
  <c r="AH2141" i="1" a="1"/>
  <c r="AI1488" i="1" a="1"/>
  <c r="AJ522" i="1" a="1"/>
  <c r="AI727" i="1" a="1"/>
  <c r="AJ523" i="1" a="1"/>
  <c r="AH1480" i="1" a="1"/>
  <c r="AH1815" i="1" a="1"/>
  <c r="AJ629" i="1" a="1"/>
  <c r="AH2148" i="1" a="1"/>
  <c r="AH1030" i="1" a="1"/>
  <c r="AI1578" i="1" a="1"/>
  <c r="AH738" i="1" a="1"/>
  <c r="AJ247" i="1" a="1"/>
  <c r="AI1827" i="1" a="1"/>
  <c r="AI2138" i="1" a="1"/>
  <c r="AI457" i="1" a="1"/>
  <c r="AH1604" i="1" a="1"/>
  <c r="AH1418" i="1" a="1"/>
  <c r="AH2294" i="1" a="1"/>
  <c r="AH2290" i="1" a="1"/>
  <c r="AH810" i="1" a="1"/>
  <c r="AI1385" i="1" a="1"/>
  <c r="AI2263" i="1" a="1"/>
  <c r="AJ273" i="1" a="1"/>
  <c r="AJ56" i="1" a="1"/>
  <c r="AJ109" i="1" a="1"/>
  <c r="AI401" i="1" a="1"/>
  <c r="AI129" i="1" a="1"/>
  <c r="AH913" i="1" a="1"/>
  <c r="AJ476" i="1" a="1"/>
  <c r="AI626" i="1" a="1"/>
  <c r="AI2297" i="1" a="1"/>
  <c r="AH1896" i="1" a="1"/>
  <c r="AJ376" i="1" a="1"/>
  <c r="AI1514" i="1" a="1"/>
  <c r="AJ434" i="1" a="1"/>
  <c r="AI1002" i="1" a="1"/>
  <c r="AI1773" i="1" a="1"/>
  <c r="AH1637" i="1" a="1"/>
  <c r="AH2293" i="1" a="1"/>
  <c r="AI2233" i="1" a="1"/>
  <c r="AH1833" i="1" a="1"/>
  <c r="AH1552" i="1" a="1"/>
  <c r="AJ151" i="1" a="1"/>
  <c r="AI58" i="1" a="1"/>
  <c r="AI777" i="1" a="1"/>
  <c r="AI244" i="1" a="1"/>
  <c r="AJ299" i="1" a="1"/>
  <c r="AH1891" i="1" a="1"/>
  <c r="AH1410" i="1" a="1"/>
  <c r="AJ245" i="1" a="1"/>
  <c r="AJ547" i="1" a="1"/>
  <c r="AI2033" i="1" a="1"/>
  <c r="AH1354" i="1" a="1"/>
  <c r="AI177" i="1" a="1"/>
  <c r="AH2277" i="1" a="1"/>
  <c r="AI2249" i="1" a="1"/>
  <c r="AI1640" i="1" a="1"/>
  <c r="AI1323" i="1" a="1"/>
  <c r="AI569" i="1" a="1"/>
  <c r="AI1779" i="1" a="1"/>
  <c r="AH2087" i="1" a="1"/>
  <c r="AJ263" i="1" a="1"/>
  <c r="AH1836" i="1" a="1"/>
  <c r="AI1691" i="1" a="1"/>
  <c r="AH2268" i="1" a="1"/>
  <c r="AH1240" i="1" a="1"/>
  <c r="AI1580" i="1" a="1"/>
  <c r="AI2176" i="1" a="1"/>
  <c r="AH2327" i="1" a="1"/>
  <c r="AH2230" i="1" a="1"/>
  <c r="AH987" i="1" a="1"/>
  <c r="AI435" i="1" a="1"/>
  <c r="AI930" i="1" a="1"/>
  <c r="AI593" i="1" a="1"/>
  <c r="AI215" i="1" a="1"/>
  <c r="AH1144" i="1" a="1"/>
  <c r="AI1125" i="1" a="1"/>
  <c r="AH717" i="1" a="1"/>
  <c r="AI250" i="1" a="1"/>
  <c r="AI1276" i="1" a="1"/>
  <c r="AI1419" i="1" a="1"/>
  <c r="AI1148" i="1" a="1"/>
  <c r="AI780" i="1" a="1"/>
  <c r="AH1818" i="1" a="1"/>
  <c r="AH1884" i="1" a="1"/>
  <c r="AH1259" i="1" a="1"/>
  <c r="AH1577" i="1" a="1"/>
  <c r="AI531" i="1" a="1"/>
  <c r="AH851" i="1" a="1"/>
  <c r="AI1456" i="1" a="1"/>
  <c r="AH779" i="1" a="1"/>
  <c r="AH1689" i="1" a="1"/>
  <c r="AI1132" i="1" a="1"/>
  <c r="AH1981" i="1" a="1"/>
  <c r="AH1468" i="1" a="1"/>
  <c r="AI679" i="1" a="1"/>
  <c r="AI2258" i="1" a="1"/>
  <c r="AI422" i="1" a="1"/>
  <c r="AH1943" i="1" a="1"/>
  <c r="AH2372" i="1" a="1"/>
  <c r="AI182" i="1" a="1"/>
  <c r="AI1237" i="1" a="1"/>
  <c r="AH1529" i="1" a="1"/>
  <c r="AH1291" i="1" a="1"/>
  <c r="AI744" i="1" a="1"/>
  <c r="AI1618" i="1" a="1"/>
  <c r="AH1171" i="1" a="1"/>
  <c r="AI63" i="1" a="1"/>
  <c r="AI1599" i="1" a="1"/>
  <c r="AI566" i="1" a="1"/>
  <c r="AI2004" i="1" a="1"/>
  <c r="AI2060" i="1" a="1"/>
  <c r="AI2047" i="1" a="1"/>
  <c r="AJ502" i="1" a="1"/>
  <c r="AI1440" i="1" a="1"/>
  <c r="AH2050" i="1" a="1"/>
  <c r="AI2037" i="1" a="1"/>
  <c r="AI1184" i="1" a="1"/>
  <c r="AI1194" i="1" a="1"/>
  <c r="AI2256" i="1" a="1"/>
  <c r="AI1519" i="1" a="1"/>
  <c r="AI2375" i="1" a="1"/>
  <c r="AH2337" i="1" a="1"/>
  <c r="AI2131" i="1" a="1"/>
  <c r="AI31" i="1" a="1"/>
  <c r="AH1044" i="1" a="1"/>
  <c r="AJ421" i="1" a="1"/>
  <c r="AI100" i="1" a="1"/>
  <c r="AI2045" i="1" a="1"/>
  <c r="AH746" i="1" a="1"/>
  <c r="AI1308" i="1" a="1"/>
  <c r="AH2011" i="1" a="1"/>
  <c r="AH1660" i="1" a="1"/>
  <c r="AI1924" i="1" a="1"/>
  <c r="AH1316" i="1" a="1"/>
  <c r="AH2333" i="1" a="1"/>
  <c r="AJ88" i="1" a="1"/>
  <c r="AH2190" i="1" a="1"/>
  <c r="AI999" i="1" a="1"/>
  <c r="AJ583" i="1" a="1"/>
  <c r="AH1445" i="1" a="1"/>
  <c r="AH771" i="1" a="1"/>
  <c r="AH1753" i="1" a="1"/>
  <c r="AH1461" i="1" a="1"/>
  <c r="AH1927" i="1" a="1"/>
  <c r="AJ556" i="1" a="1"/>
  <c r="AH1179" i="1" a="1"/>
  <c r="AI836" i="1" a="1"/>
  <c r="AH1281" i="1" a="1"/>
  <c r="AH1671" i="1" a="1"/>
  <c r="AJ175" i="1" a="1"/>
  <c r="AI2122" i="1" a="1"/>
  <c r="AH1211" i="1" a="1"/>
  <c r="AH2109" i="1" a="1"/>
  <c r="AH1333" i="1" a="1"/>
  <c r="AI1946" i="1" a="1"/>
  <c r="AI1841" i="1" a="1"/>
  <c r="AI1358" i="1" a="1"/>
  <c r="AH960" i="1" a="1"/>
  <c r="AH2099" i="1" a="1"/>
  <c r="AI1890" i="1" a="1"/>
  <c r="AI1960" i="1" a="1"/>
  <c r="AH1954" i="1" a="1"/>
  <c r="AI1546" i="1" a="1"/>
  <c r="AI2217" i="1" a="1"/>
  <c r="AJ193" i="1" a="1"/>
  <c r="AH1581" i="1" a="1"/>
  <c r="AI1787" i="1" a="1"/>
  <c r="AJ278" i="1" a="1"/>
  <c r="AH1987" i="1" a="1"/>
  <c r="AI905" i="1" a="1"/>
  <c r="AI1137" i="1" a="1"/>
  <c r="AH1573" i="1" a="1"/>
  <c r="AH1344" i="1" a="1"/>
  <c r="AI880" i="1" a="1"/>
  <c r="AH890" i="1" a="1"/>
  <c r="AH711" i="1" a="1"/>
  <c r="AH2273" i="1" a="1"/>
  <c r="AH1588" i="1" a="1"/>
  <c r="AI118" i="1" a="1"/>
  <c r="AI22" i="1" a="1"/>
  <c r="AJ172" i="1" a="1"/>
  <c r="AI1997" i="1" a="1"/>
  <c r="AH1806" i="1" a="1"/>
  <c r="AI1603" i="1" a="1"/>
  <c r="AH1677" i="1" a="1"/>
  <c r="AH1768" i="1" a="1"/>
  <c r="AI1008" i="1" a="1"/>
  <c r="AJ143" i="1" a="1"/>
  <c r="AH1930" i="1" a="1"/>
  <c r="AH1576" i="1" a="1"/>
  <c r="AH873" i="1" a="1"/>
  <c r="AI1353" i="1" a="1"/>
  <c r="AI598" i="1" a="1"/>
  <c r="AI1591" i="1" a="1"/>
  <c r="AH1959" i="1" a="1"/>
  <c r="AH917" i="1" a="1"/>
  <c r="AI284" i="1" a="1"/>
  <c r="AJ83" i="1" a="1"/>
  <c r="AJ652" i="1" a="1"/>
  <c r="AI1015" i="1" a="1"/>
  <c r="AH945" i="1" a="1"/>
  <c r="AI2158" i="1" a="1"/>
  <c r="AJ4" i="1" a="1"/>
  <c r="AI2235" i="1" a="1"/>
  <c r="AH723" i="1" a="1"/>
  <c r="AI485" i="1" a="1"/>
  <c r="AJ415" i="1" a="1"/>
  <c r="AJ361" i="1" a="1"/>
  <c r="AH1248" i="1" a="1"/>
  <c r="AI1446" i="1" a="1"/>
  <c r="AH950" i="1" a="1"/>
  <c r="AJ128" i="1" a="1"/>
  <c r="AH2083" i="1" a="1"/>
  <c r="AJ183" i="1" a="1"/>
  <c r="AI1920" i="1" a="1"/>
  <c r="AI949" i="1" a="1"/>
  <c r="AI921" i="1" a="1"/>
  <c r="AI800" i="1" a="1"/>
  <c r="AI2300" i="1" a="1"/>
  <c r="AH1029" i="1" a="1"/>
  <c r="AI2100" i="1" a="1"/>
  <c r="AI664" i="1" a="1"/>
  <c r="AI1758" i="1" a="1"/>
  <c r="AI1793" i="1" a="1"/>
  <c r="AJ178" i="1" a="1"/>
  <c r="AI1042" i="1" a="1"/>
  <c r="AI1497" i="1" a="1"/>
  <c r="AI1700" i="1" a="1"/>
  <c r="AI2128" i="1" a="1"/>
  <c r="AH892" i="1" a="1"/>
  <c r="AI1532" i="1" a="1"/>
  <c r="AH1843" i="1" a="1"/>
  <c r="AI1510" i="1" a="1"/>
  <c r="AI20" i="1" a="1"/>
  <c r="AI1727" i="1" a="1"/>
  <c r="AI603" i="1" a="1"/>
  <c r="AI2059" i="1" a="1"/>
  <c r="AH1893" i="1" a="1"/>
  <c r="AJ491" i="1" a="1"/>
  <c r="AH1267" i="1" a="1"/>
  <c r="AI2101" i="1" a="1"/>
  <c r="AI866" i="1" a="1"/>
  <c r="AI1283" i="1" a="1"/>
  <c r="AH2057" i="1" a="1"/>
  <c r="AI2253" i="1" a="1"/>
  <c r="AI371" i="1" a="1"/>
  <c r="AH1725" i="1" a="1"/>
  <c r="AI1735" i="1" a="1"/>
  <c r="AI1460" i="1" a="1"/>
  <c r="AJ450" i="1" a="1"/>
  <c r="AH1401" i="1" a="1"/>
  <c r="AH1563" i="1" a="1"/>
  <c r="AI1875" i="1" a="1"/>
  <c r="AJ134" i="1" a="1"/>
  <c r="AI1321" i="1" a="1"/>
  <c r="AH2341" i="1" a="1"/>
  <c r="AH970" i="1" a="1"/>
  <c r="AI262" i="1" a="1"/>
  <c r="AH1145" i="1" a="1"/>
  <c r="AH1455" i="1" a="1"/>
  <c r="AI2066" i="1" a="1"/>
  <c r="AH2261" i="1" a="1"/>
  <c r="AH2256" i="1" a="1"/>
  <c r="AH2297" i="1" a="1"/>
  <c r="AI1777" i="1" a="1"/>
  <c r="AI1911" i="1" a="1"/>
  <c r="AI1049" i="1" a="1"/>
  <c r="AH1133" i="1" a="1"/>
  <c r="AI1925" i="1" a="1"/>
  <c r="AI1158" i="1" a="1"/>
  <c r="AI1166" i="1" a="1"/>
  <c r="AI2172" i="1" a="1"/>
  <c r="AI275" i="1" a="1"/>
  <c r="AI1211" i="1" a="1"/>
  <c r="AJ28" i="1" a="1"/>
  <c r="AI105" i="1" a="1"/>
  <c r="AI1088" i="1" a="1"/>
  <c r="AH1197" i="1" a="1"/>
  <c r="AI1475" i="1" a="1"/>
  <c r="AJ171" i="1" a="1"/>
  <c r="AI654" i="1" a="1"/>
  <c r="AH1720" i="1" a="1"/>
  <c r="AI1933" i="1" a="1"/>
  <c r="AH2383" i="1" a="1"/>
  <c r="AI684" i="1" a="1"/>
  <c r="AH1107" i="1" a="1"/>
  <c r="AH1498" i="1" a="1"/>
  <c r="AI776" i="1" a="1"/>
  <c r="AH956" i="1" a="1"/>
  <c r="AI1811" i="1" a="1"/>
  <c r="AH1856" i="1" a="1"/>
  <c r="AI1677" i="1" a="1"/>
  <c r="AI1374" i="1" a="1"/>
  <c r="AH2084" i="1" a="1"/>
  <c r="AH2225" i="1" a="1"/>
  <c r="AH1790" i="1" a="1"/>
  <c r="AI1522" i="1" a="1"/>
  <c r="AH1128" i="1" a="1"/>
  <c r="AH1477" i="1" a="1"/>
  <c r="AI1073" i="1" a="1"/>
  <c r="AJ189" i="1" a="1"/>
  <c r="AI1798" i="1" a="1"/>
  <c r="AI729" i="1" a="1"/>
  <c r="AI1383" i="1" a="1"/>
  <c r="AI1886" i="1" a="1"/>
  <c r="AI623" i="1" a="1"/>
  <c r="AI2110" i="1" a="1"/>
  <c r="AH1299" i="1" a="1"/>
  <c r="AI1595" i="1" a="1"/>
  <c r="AH1150" i="1" a="1"/>
  <c r="AI1444" i="1" a="1"/>
  <c r="AH1487" i="1" a="1"/>
  <c r="AI2072" i="1" a="1"/>
  <c r="AH1672" i="1" a="1"/>
  <c r="AH1873" i="1" a="1"/>
  <c r="AI1770" i="1" a="1"/>
  <c r="AH2095" i="1" a="1"/>
  <c r="AH859" i="1" a="1"/>
  <c r="AH1085" i="1" a="1"/>
  <c r="AI1094" i="1" a="1"/>
  <c r="AH1649" i="1" a="1"/>
  <c r="AI1882" i="1" a="1"/>
  <c r="AH1443" i="1" a="1"/>
  <c r="AI653" i="1" a="1"/>
  <c r="AI1996" i="1" a="1"/>
  <c r="AI1063" i="1" a="1"/>
  <c r="AJ637" i="1" a="1"/>
  <c r="AI946" i="1" a="1"/>
  <c r="AI1198" i="1" a="1"/>
  <c r="AI2025" i="1" a="1"/>
  <c r="AI1376" i="1" a="1"/>
  <c r="AJ480" i="1" a="1"/>
  <c r="AI1518" i="1" a="1"/>
  <c r="AI123" i="1" a="1"/>
  <c r="AJ487" i="1" a="1"/>
  <c r="AI160" i="1" a="1"/>
  <c r="AH1028" i="1" a="1"/>
  <c r="AH2320" i="1" a="1"/>
  <c r="AI2020" i="1" a="1"/>
  <c r="AJ656" i="1" a="1"/>
  <c r="AI906" i="1" a="1"/>
  <c r="AI94" i="1" a="1"/>
  <c r="AI1029" i="1" a="1"/>
  <c r="AI87" i="1" a="1"/>
  <c r="AI391" i="1" a="1"/>
  <c r="AI725" i="1" a="1"/>
  <c r="AI710" i="1" a="1"/>
  <c r="AJ436" i="1" a="1"/>
  <c r="AI1904" i="1" a="1"/>
  <c r="AI750" i="1" a="1"/>
  <c r="AH1738" i="1" a="1"/>
  <c r="AH1801" i="1" a="1"/>
  <c r="AH2310" i="1" a="1"/>
  <c r="AI1013" i="1" a="1"/>
  <c r="AI584" i="1" a="1"/>
  <c r="AI1318" i="1" a="1"/>
  <c r="AJ412" i="1" a="1"/>
  <c r="AH1798" i="1" a="1"/>
  <c r="AI1413" i="1" a="1"/>
  <c r="AI1117" i="1" a="1"/>
  <c r="AI1316" i="1" a="1"/>
  <c r="AH1007" i="1" a="1"/>
  <c r="AH2269" i="1" a="1"/>
  <c r="AI1371" i="1" a="1"/>
  <c r="AI786" i="1" a="1"/>
  <c r="AJ596" i="1" a="1"/>
  <c r="AI387" i="1" a="1"/>
  <c r="AI1436" i="1" a="1"/>
  <c r="AI363" i="1" a="1"/>
  <c r="AH1606" i="1" a="1"/>
  <c r="AH1940" i="1" a="1"/>
  <c r="AJ392" i="1" a="1"/>
  <c r="AH1493" i="1" a="1"/>
  <c r="AH848" i="1" a="1"/>
  <c r="AJ144" i="1" a="1"/>
  <c r="AH2012" i="1" a="1"/>
  <c r="AI1612" i="1" a="1"/>
  <c r="AH1386" i="1" a="1"/>
  <c r="AJ156" i="1" a="1"/>
  <c r="AJ48" i="1" a="1"/>
  <c r="AH1180" i="1" a="1"/>
  <c r="AJ500" i="1" a="1"/>
  <c r="AI1545" i="1" a="1"/>
  <c r="AI1293" i="1" a="1"/>
  <c r="AI1291" i="1" a="1"/>
  <c r="AI2058" i="1" a="1"/>
  <c r="AI1572" i="1" a="1"/>
  <c r="AH1231" i="1" a="1"/>
  <c r="AI1278" i="1" a="1"/>
  <c r="AH2140" i="1" a="1"/>
  <c r="AI1322" i="1" a="1"/>
  <c r="AJ181" i="1" a="1"/>
  <c r="AH1692" i="1" a="1"/>
  <c r="AI13" i="1" a="1"/>
  <c r="AI1825" i="1" a="1"/>
  <c r="AI1867" i="1" a="1"/>
  <c r="AH2270" i="1" a="1"/>
  <c r="AH1538" i="1" a="1"/>
  <c r="AH1005" i="1" a="1"/>
  <c r="AH2143" i="1" a="1"/>
  <c r="AI1547" i="1" a="1"/>
  <c r="AH2090" i="1" a="1"/>
  <c r="AH1422" i="1" a="1"/>
  <c r="AH1621" i="1" a="1"/>
  <c r="AJ242" i="1" a="1"/>
  <c r="AJ117" i="1" a="1"/>
  <c r="AI538" i="1" a="1"/>
  <c r="AI16" i="1" a="1"/>
  <c r="AJ385" i="1" a="1"/>
  <c r="AI2085" i="1" a="1"/>
  <c r="AH1301" i="1" a="1"/>
  <c r="AI1339" i="1" a="1"/>
  <c r="AI1801" i="1" a="1"/>
  <c r="AI1634" i="1" a="1"/>
  <c r="AI1039" i="1" a="1"/>
  <c r="AH1536" i="1" a="1"/>
  <c r="AI1083" i="1" a="1"/>
  <c r="AH2066" i="1" a="1"/>
  <c r="AH1375" i="1" a="1"/>
  <c r="AH857" i="1" a="1"/>
  <c r="AH2119" i="1" a="1"/>
  <c r="AH1220" i="1" a="1"/>
  <c r="AI1361" i="1" a="1"/>
  <c r="AI832" i="1" a="1"/>
  <c r="AI166" i="1" a="1"/>
  <c r="AI1538" i="1" a="1"/>
  <c r="AI1089" i="1" a="1"/>
  <c r="AI224" i="1" a="1"/>
  <c r="AI1803" i="1" a="1"/>
  <c r="AI237" i="1" a="1"/>
  <c r="AI1362" i="1" a="1"/>
  <c r="AI418" i="1" a="1"/>
  <c r="AI354" i="1" a="1"/>
  <c r="AI2" i="1" a="1"/>
  <c r="AH991" i="1" a="1"/>
  <c r="AH1613" i="1" a="1"/>
  <c r="AH2133" i="1" a="1"/>
  <c r="AI1520" i="1" a="1"/>
  <c r="AI1858" i="1" a="1"/>
  <c r="AI1689" i="1" a="1"/>
  <c r="AJ417" i="1" a="1"/>
  <c r="AI771" i="1" a="1"/>
  <c r="AI1814" i="1" a="1"/>
  <c r="AH2265" i="1" a="1"/>
  <c r="AH1973" i="1" a="1"/>
  <c r="AI276" i="1" a="1"/>
  <c r="AI221" i="1" a="1"/>
  <c r="AI504" i="1" a="1"/>
  <c r="AH1447" i="1" a="1"/>
  <c r="AH1578" i="1" a="1"/>
  <c r="AI1937" i="1" a="1"/>
  <c r="AI219" i="1" a="1"/>
  <c r="AI1794" i="1" a="1"/>
  <c r="AH1411" i="1" a="1"/>
  <c r="AI1062" i="1" a="1"/>
  <c r="AI1830" i="1" a="1"/>
  <c r="AH2213" i="1" a="1"/>
  <c r="AI408" i="1" a="1"/>
  <c r="AI114" i="1" a="1"/>
  <c r="AH818" i="1" a="1"/>
  <c r="AI2222" i="1" a="1"/>
  <c r="AH1630" i="1" a="1"/>
  <c r="AI1649" i="1" a="1"/>
  <c r="AH1110" i="1" a="1"/>
  <c r="AI2281" i="1" a="1"/>
  <c r="AH1331" i="1" a="1"/>
  <c r="AI1750" i="1" a="1"/>
  <c r="AH1134" i="1" a="1"/>
  <c r="AJ77" i="1" a="1"/>
  <c r="AH1778" i="1" a="1"/>
  <c r="AH940" i="1" a="1"/>
  <c r="AI2074" i="1" a="1"/>
  <c r="AI2369" i="1" a="1"/>
  <c r="AJ318" i="1" a="1"/>
  <c r="AJ59" i="1" a="1"/>
  <c r="AI613" i="1" a="1"/>
  <c r="AI2212" i="1" a="1"/>
  <c r="AI1496" i="1" a="1"/>
  <c r="AJ202" i="1" a="1"/>
  <c r="AI638" i="1" a="1"/>
  <c r="AJ601" i="1" a="1"/>
  <c r="AI91" i="1" a="1"/>
  <c r="AH1392" i="1" a="1"/>
  <c r="AI696" i="1" a="1"/>
  <c r="AH1890" i="1" a="1"/>
  <c r="AI843" i="1" a="1"/>
  <c r="AI21" i="1" a="1"/>
  <c r="AI1678" i="1" a="1"/>
  <c r="AI1759" i="1" a="1"/>
  <c r="AI1168" i="1" a="1"/>
  <c r="AJ413" i="1" a="1"/>
  <c r="AI2112" i="1" a="1"/>
  <c r="AI2187" i="1" a="1"/>
  <c r="AH2222" i="1" a="1"/>
  <c r="AH2361" i="1" a="1"/>
  <c r="AH1560" i="1" a="1"/>
  <c r="AI698" i="1" a="1"/>
  <c r="AI1202" i="1" a="1"/>
  <c r="AH1377" i="1" a="1"/>
  <c r="AI251" i="1" a="1"/>
  <c r="AI1131" i="1" a="1"/>
  <c r="AI1253" i="1" a="1"/>
  <c r="AH1732" i="1" a="1"/>
  <c r="AI353" i="1" a="1"/>
  <c r="AI2030" i="1" a="1"/>
  <c r="AH1306" i="1" a="1"/>
  <c r="AH831" i="1" a="1"/>
  <c r="AH1925" i="1" a="1"/>
  <c r="AI857" i="1" a="1"/>
  <c r="AJ504" i="1" a="1"/>
  <c r="AJ614" i="1" a="1"/>
  <c r="AH2279" i="1" a="1"/>
  <c r="AI993" i="1" a="1"/>
  <c r="AH2395" i="1" a="1"/>
  <c r="AI2175" i="1" a="1"/>
  <c r="AH2042" i="1" a="1"/>
  <c r="AI1219" i="1" a="1"/>
  <c r="AI486" i="1" a="1"/>
  <c r="AH1172" i="1" a="1"/>
  <c r="AI674" i="1" a="1"/>
  <c r="AH1566" i="1" a="1"/>
  <c r="AH1146" i="1" a="1"/>
  <c r="AI1955" i="1" a="1"/>
  <c r="AI1395" i="1" a="1"/>
  <c r="AI1753" i="1" a="1"/>
  <c r="AI589" i="1" a="1"/>
  <c r="AH1450" i="1" a="1"/>
  <c r="AH2111" i="1" a="1"/>
  <c r="AH1432" i="1" a="1"/>
  <c r="AH2228" i="1" a="1"/>
  <c r="AH1430" i="1" a="1"/>
  <c r="AH1325" i="1" a="1"/>
  <c r="AI779" i="1" a="1"/>
  <c r="AH2245" i="1" a="1"/>
  <c r="AI1277" i="1" a="1"/>
  <c r="AJ440" i="1" a="1"/>
  <c r="AI1231" i="1" a="1"/>
  <c r="AH1395" i="1" a="1"/>
  <c r="AJ514" i="1" a="1"/>
  <c r="AI1014" i="1" a="1"/>
  <c r="AJ360" i="1" a="1"/>
  <c r="AJ10" i="1" a="1"/>
  <c r="AI1359" i="1" a="1"/>
  <c r="AI663" i="1" a="1"/>
  <c r="AH1303" i="1" a="1"/>
  <c r="AJ292" i="1" a="1"/>
  <c r="AH1678" i="1" a="1"/>
  <c r="AI1045" i="1" a="1"/>
  <c r="AH1308" i="1" a="1"/>
  <c r="AI1217" i="1" a="1"/>
  <c r="AI175" i="1" a="1"/>
  <c r="AH1053" i="1" a="1"/>
  <c r="AH1970" i="1" a="1"/>
  <c r="AI2198" i="1" a="1"/>
  <c r="AJ519" i="1" a="1"/>
  <c r="AI1186" i="1" a="1"/>
  <c r="AI1009" i="1" a="1"/>
  <c r="AI95" i="1" a="1"/>
  <c r="AJ349" i="1" a="1"/>
  <c r="AI212" i="1" a="1"/>
  <c r="AI2243" i="1" a="1"/>
  <c r="AH1435" i="1" a="1"/>
  <c r="AJ651" i="1" a="1"/>
  <c r="AJ449" i="1" a="1"/>
  <c r="AI2245" i="1" a="1"/>
  <c r="AJ27" i="1" a="1"/>
  <c r="AH2364" i="1" a="1"/>
  <c r="AI2221" i="1" a="1"/>
  <c r="AJ587" i="1" a="1"/>
  <c r="AH1229" i="1" a="1"/>
  <c r="AH971" i="1" a="1"/>
  <c r="AJ410" i="1" a="1"/>
  <c r="AJ394" i="1" a="1"/>
  <c r="AI1161" i="1" a="1"/>
  <c r="AH885" i="1" a="1"/>
  <c r="AH1687" i="1" a="1"/>
  <c r="AI1152" i="1" a="1"/>
  <c r="AH729" i="1" a="1"/>
  <c r="AI2200" i="1" a="1"/>
  <c r="AH1669" i="1" a="1"/>
  <c r="AI1478" i="1" a="1"/>
  <c r="AI2041" i="1" a="1"/>
  <c r="AI745" i="1" a="1"/>
  <c r="AI265" i="1" a="1"/>
  <c r="AI899" i="1" a="1"/>
  <c r="AI1287" i="1" a="1"/>
  <c r="AH1216" i="1" a="1"/>
  <c r="AI834" i="1" a="1"/>
  <c r="AJ92" i="1" a="1"/>
  <c r="AJ26" i="1" a="1"/>
  <c r="AH979" i="1" a="1"/>
  <c r="AI908" i="1" a="1"/>
  <c r="AI1451" i="1" a="1"/>
  <c r="AI943" i="1" a="1"/>
  <c r="AH2078" i="1" a="1"/>
  <c r="AI667" i="1" a="1"/>
  <c r="AH1813" i="1" a="1"/>
  <c r="AJ531" i="1" a="1"/>
  <c r="AH1542" i="1" a="1"/>
  <c r="AH2014" i="1" a="1"/>
  <c r="AJ162" i="1" a="1"/>
  <c r="AI1200" i="1" a="1"/>
  <c r="AH2218" i="1" a="1"/>
  <c r="AI1133" i="1" a="1"/>
  <c r="AI1047" i="1" a="1"/>
  <c r="AI2014" i="1" a="1"/>
  <c r="AI1236" i="1" a="1"/>
  <c r="AJ386" i="1" a="1"/>
  <c r="AJ486" i="1" a="1"/>
  <c r="AI336" i="1" a="1"/>
  <c r="AI1548" i="1" a="1"/>
  <c r="AJ115" i="1" a="1"/>
  <c r="AH2332" i="1" a="1"/>
  <c r="AI2363" i="1" a="1"/>
  <c r="AH1722" i="1" a="1"/>
  <c r="AI78" i="1" a="1"/>
  <c r="AI2372" i="1" a="1"/>
  <c r="AH1851" i="1" a="1"/>
  <c r="AH1279" i="1" a="1"/>
  <c r="AH2025" i="1" a="1"/>
  <c r="AJ423" i="1" a="1"/>
  <c r="AH737" i="1" a="1"/>
  <c r="AH2227" i="1" a="1"/>
  <c r="AI2022" i="1" a="1"/>
  <c r="AJ67" i="1" a="1"/>
  <c r="AH1272" i="1" a="1"/>
  <c r="AH2055" i="1" a="1"/>
  <c r="AI2391" i="1" a="1"/>
  <c r="AH1243" i="1" a="1"/>
  <c r="AH2255" i="1" a="1"/>
  <c r="AI1403" i="1" a="1"/>
  <c r="AI72" i="1" a="1"/>
  <c r="AJ239" i="1" a="1"/>
  <c r="AH986" i="1" a="1"/>
  <c r="AI2268" i="1" a="1"/>
  <c r="AH1415" i="1" a="1"/>
  <c r="AI1297" i="1" a="1"/>
  <c r="AI2250" i="1" a="1"/>
  <c r="AI1818" i="1" a="1"/>
  <c r="AI1138" i="1" a="1"/>
  <c r="AI1332" i="1" a="1"/>
  <c r="AH1374" i="1" a="1"/>
  <c r="AI2171" i="1" a="1"/>
  <c r="AJ285" i="1" a="1"/>
  <c r="AI1897" i="1" a="1"/>
  <c r="AI705" i="1" a="1"/>
  <c r="AI607" i="1" a="1"/>
  <c r="AI162" i="1" a="1"/>
  <c r="AI1747" i="1" a="1"/>
  <c r="AI474" i="1" a="1"/>
  <c r="AH1367" i="1" a="1"/>
  <c r="AI694" i="1" a="1"/>
  <c r="AJ251" i="1" a="1"/>
  <c r="AH1142" i="1" a="1"/>
  <c r="AI1343" i="1" a="1"/>
  <c r="AH1598" i="1" a="1"/>
  <c r="AH1054" i="1" a="1"/>
  <c r="AJ624" i="1" a="1"/>
  <c r="AI564" i="1" a="1"/>
  <c r="AI454" i="1" a="1"/>
  <c r="AI1295" i="1" a="1"/>
  <c r="AI1142" i="1" a="1"/>
  <c r="AJ102" i="1" a="1"/>
  <c r="AI1768" i="1" a="1"/>
  <c r="AI1630" i="1" a="1"/>
  <c r="AH1012" i="1" a="1"/>
  <c r="AI1683" i="1" a="1"/>
  <c r="AI392" i="1" a="1"/>
  <c r="AI304" i="1" a="1"/>
  <c r="AJ153" i="1" a="1"/>
  <c r="AI810" i="1" a="1"/>
  <c r="AJ20" i="1" a="1"/>
  <c r="AI1499" i="1" a="1"/>
  <c r="AH1638" i="1" a="1"/>
  <c r="AJ564" i="1" a="1"/>
  <c r="AH1209" i="1" a="1"/>
  <c r="AJ152" i="1" a="1"/>
  <c r="AI1254" i="1" a="1"/>
  <c r="AI2167" i="1" a="1"/>
  <c r="AJ99" i="1" a="1"/>
  <c r="AI2386" i="1" a="1"/>
  <c r="AJ89" i="1" a="1"/>
  <c r="AI1111" i="1" a="1"/>
  <c r="AJ530" i="1" a="1"/>
  <c r="AH1241" i="1" a="1"/>
  <c r="AH1717" i="1" a="1"/>
  <c r="AJ8" i="1" a="1"/>
  <c r="AI68" i="1" a="1"/>
  <c r="AH1947" i="1" a="1"/>
  <c r="AJ44" i="1" a="1"/>
  <c r="AI1317" i="1" a="1"/>
  <c r="AI84" i="1" a="1"/>
  <c r="AJ687" i="1" a="1"/>
  <c r="AI714" i="1" a="1"/>
  <c r="AH911" i="1" a="1"/>
  <c r="AI170" i="1" a="1"/>
  <c r="AI1958" i="1" a="1"/>
  <c r="AJ485" i="1" a="1"/>
  <c r="AI2157" i="1" a="1"/>
  <c r="AH1234" i="1" a="1"/>
  <c r="AI1575" i="1" a="1"/>
  <c r="AH2089" i="1" a="1"/>
  <c r="AH1749" i="1" a="1"/>
  <c r="AH1441" i="1" a="1"/>
  <c r="AH1786" i="1" a="1"/>
  <c r="AI2213" i="1" a="1"/>
  <c r="AI1880" i="1" a="1"/>
  <c r="AH1482" i="1" a="1"/>
  <c r="AH1531" i="1" a="1"/>
  <c r="AI1065" i="1" a="1"/>
  <c r="AJ505" i="1" a="1"/>
  <c r="AH1941" i="1" a="1"/>
  <c r="AI1513" i="1" a="1"/>
  <c r="AI302" i="1" a="1"/>
  <c r="AH1602" i="1" a="1"/>
  <c r="AH2264" i="1" a="1"/>
  <c r="AH1852" i="1" a="1"/>
  <c r="AH1233" i="1" a="1"/>
  <c r="AI2077" i="1" a="1"/>
  <c r="AI45" i="1" a="1"/>
  <c r="AH751" i="1" a="1"/>
  <c r="AI459" i="1" a="1"/>
  <c r="AH1595" i="1" a="1"/>
  <c r="AI331" i="1" a="1"/>
  <c r="AJ70" i="1" a="1"/>
  <c r="AI859" i="1" a="1"/>
  <c r="AI2366" i="1" a="1"/>
  <c r="AH990" i="1" a="1"/>
  <c r="AI500" i="1" a="1"/>
  <c r="AI1027" i="1" a="1"/>
  <c r="AH1213" i="1" a="1"/>
  <c r="AJ679" i="1" a="1"/>
  <c r="AI2093" i="1" a="1"/>
  <c r="AI1280" i="1" a="1"/>
  <c r="AJ380" i="1" a="1"/>
  <c r="AJ607" i="1" a="1"/>
  <c r="AH1470" i="1" a="1"/>
  <c r="AI266" i="1" a="1"/>
  <c r="AI323" i="1" a="1"/>
  <c r="AI1412" i="1" a="1"/>
  <c r="AH1939" i="1" a="1"/>
  <c r="AH2391" i="1" a="1"/>
  <c r="AJ61" i="1" a="1"/>
  <c r="AH1414" i="1" a="1"/>
  <c r="AH860" i="1" a="1"/>
  <c r="AI472" i="1" a="1"/>
  <c r="AH1105" i="1" a="1"/>
  <c r="AH1817" i="1" a="1"/>
  <c r="AI1951" i="1" a="1"/>
  <c r="AJ45" i="1" a="1"/>
  <c r="AI441" i="1" a="1"/>
  <c r="AH1275" i="1" a="1"/>
  <c r="AI2055" i="1" a="1"/>
  <c r="AI1978" i="1" a="1"/>
  <c r="AI697" i="1" a="1"/>
  <c r="AH1221" i="1" a="1"/>
  <c r="AI1706" i="1" a="1"/>
  <c r="AJ198" i="1" a="1"/>
  <c r="AI877" i="1" a="1"/>
  <c r="AH1504" i="1" a="1"/>
  <c r="AH766" i="1" a="1"/>
  <c r="AH1648" i="1" a="1"/>
  <c r="AH2002" i="1" a="1"/>
  <c r="AI1674" i="1" a="1"/>
  <c r="AI372" i="1" a="1"/>
  <c r="AH935" i="1" a="1"/>
  <c r="AH1260" i="1" a="1"/>
  <c r="AI1774" i="1" a="1"/>
  <c r="AJ240" i="1" a="1"/>
  <c r="AH1111" i="1" a="1"/>
  <c r="AI326" i="1" a="1"/>
  <c r="AI1943" i="1" a="1"/>
  <c r="AI2144" i="1" a="1"/>
  <c r="AI1530" i="1" a="1"/>
  <c r="AH989" i="1" a="1"/>
  <c r="AJ66" i="1" a="1"/>
  <c r="AH1116" i="1" a="1"/>
  <c r="AJ201" i="1" a="1"/>
  <c r="AH1037" i="1" a="1"/>
  <c r="AI841" i="1" a="1"/>
  <c r="AJ217" i="1" a="1"/>
  <c r="AH1822" i="1" a="1"/>
  <c r="AI1507" i="1" a="1"/>
  <c r="AI167" i="1" a="1"/>
  <c r="AH1948" i="1" a="1"/>
  <c r="AH1131" i="1" a="1"/>
  <c r="AI2306" i="1" a="1"/>
  <c r="AI1703" i="1" a="1"/>
  <c r="AH2373" i="1" a="1"/>
  <c r="AH1444" i="1" a="1"/>
  <c r="AH1122" i="1" a="1"/>
  <c r="AH1686" i="1" a="1"/>
  <c r="AI455" i="1" a="1"/>
  <c r="AJ454" i="1" a="1"/>
  <c r="AI1313" i="1" a="1"/>
  <c r="AH2045" i="1" a="1"/>
  <c r="AH918" i="1" a="1"/>
  <c r="AI747" i="1" a="1"/>
  <c r="AH1439" i="1" a="1"/>
  <c r="AI2150" i="1" a="1"/>
  <c r="AH1168" i="1" a="1"/>
  <c r="AJ546" i="1" a="1"/>
  <c r="AH2351" i="1" a="1"/>
  <c r="AI140" i="1" a="1"/>
  <c r="AI2095" i="1" a="1"/>
  <c r="AI53" i="1" a="1"/>
  <c r="AI1781" i="1" a="1"/>
  <c r="AH1137" i="1" a="1"/>
  <c r="AH2369" i="1" a="1"/>
  <c r="AI668" i="1" a="1"/>
  <c r="AH1618" i="1" a="1"/>
  <c r="AH1035" i="1" a="1"/>
  <c r="AJ50" i="1" a="1"/>
  <c r="AI1054" i="1" a="1"/>
  <c r="AI814" i="1" a="1"/>
  <c r="AI466" i="1" a="1"/>
  <c r="AI959" i="1" a="1"/>
  <c r="AH2178" i="1" a="1"/>
  <c r="AJ383" i="1" a="1"/>
  <c r="AI231" i="1" a="1"/>
  <c r="AJ40" i="1" a="1"/>
  <c r="AH1287" i="1" a="1"/>
  <c r="AH2103" i="1" a="1"/>
  <c r="AH1151" i="1" a="1"/>
  <c r="AI90" i="1" a="1"/>
  <c r="AI1379" i="1" a="1"/>
  <c r="AH1967" i="1" a="1"/>
  <c r="AH1456" i="1" a="1"/>
  <c r="AI1224" i="1" a="1"/>
  <c r="AI553" i="1" a="1"/>
  <c r="AI2340" i="1" a="1"/>
  <c r="AI1031" i="1" a="1"/>
  <c r="AH2229" i="1" a="1"/>
  <c r="AI183" i="1" a="1"/>
  <c r="AI2310" i="1" a="1"/>
  <c r="AI292" i="1" a="1"/>
  <c r="AH1515" i="1" a="1"/>
  <c r="AH805" i="1" a="1"/>
  <c r="AI1269" i="1" a="1"/>
  <c r="AH2147" i="1" a="1"/>
  <c r="AI1631" i="1" a="1"/>
  <c r="AI2148" i="1" a="1"/>
  <c r="AI1076" i="1" a="1"/>
  <c r="AJ43" i="1" a="1"/>
  <c r="AI552" i="1" a="1"/>
  <c r="AH2026" i="1" a="1"/>
  <c r="AI2145" i="1" a="1"/>
  <c r="AI2061" i="1" a="1"/>
  <c r="AH922" i="1" a="1"/>
  <c r="AI1169" i="1" a="1"/>
  <c r="AH722" i="1" a="1"/>
  <c r="AI64" i="1" a="1"/>
  <c r="AI1486" i="1" a="1"/>
  <c r="AH1653" i="1" a="1"/>
  <c r="AH1700" i="1" a="1"/>
  <c r="AI1257" i="1" a="1"/>
  <c r="AI1270" i="1" a="1"/>
  <c r="AH2124" i="1" a="1"/>
  <c r="AH724" i="1" a="1"/>
  <c r="AH2160" i="1" a="1"/>
  <c r="AI409" i="1" a="1"/>
  <c r="AH1837" i="1" a="1"/>
  <c r="AH1615" i="1" a="1"/>
  <c r="AH904" i="1" a="1"/>
  <c r="AH798" i="1" a="1"/>
  <c r="AI526" i="1" a="1"/>
  <c r="AI1734" i="1" a="1"/>
  <c r="AI642" i="1" a="1"/>
  <c r="AI1011" i="1" a="1"/>
  <c r="AJ577" i="1" a="1"/>
  <c r="AH1200" i="1" a="1"/>
  <c r="AI2052" i="1" a="1"/>
  <c r="AI1883" i="1" a="1"/>
  <c r="AH963" i="1" a="1"/>
  <c r="AJ141" i="1" a="1"/>
  <c r="AH1357" i="1" a="1"/>
  <c r="AI222" i="1" a="1"/>
  <c r="AH792" i="1" a="1"/>
  <c r="AJ488" i="1" a="1"/>
  <c r="AH1079" i="1" a="1"/>
  <c r="AI81" i="1" a="1"/>
  <c r="AI644" i="1" a="1"/>
  <c r="AI168" i="1" a="1"/>
  <c r="AH1481" i="1" a="1"/>
  <c r="AI867" i="1" a="1"/>
  <c r="AI2314" i="1" a="1"/>
  <c r="AH1016" i="1" a="1"/>
  <c r="AJ570" i="1" a="1"/>
  <c r="AH2283" i="1" a="1"/>
  <c r="AJ585" i="1" a="1"/>
  <c r="AI1671" i="1" a="1"/>
  <c r="AI110" i="1" a="1"/>
  <c r="AH753" i="1" a="1"/>
  <c r="AH1791" i="1" a="1"/>
  <c r="AI2257" i="1" a="1"/>
  <c r="AI79" i="1" a="1"/>
  <c r="AI2140" i="1" a="1"/>
  <c r="AH1747" i="1" a="1"/>
  <c r="AJ682" i="1" a="1"/>
  <c r="AH2275" i="1" a="1"/>
  <c r="AI1954" i="1" a="1"/>
  <c r="AI413" i="1" a="1"/>
  <c r="AI1199" i="1" a="1"/>
  <c r="AH2036" i="1" a="1"/>
  <c r="AI1528" i="1" a="1"/>
  <c r="AH1026" i="1" a="1"/>
  <c r="AI2161" i="1" a="1"/>
  <c r="AI1855" i="1" a="1"/>
  <c r="AI57" i="1" a="1"/>
  <c r="AI446" i="1" a="1"/>
  <c r="AI2063" i="1" a="1"/>
  <c r="AH1297" i="1" a="1"/>
  <c r="AI956" i="1" a="1"/>
  <c r="AJ634" i="1" a="1"/>
  <c r="AI656" i="1" a="1"/>
  <c r="AH1022" i="1" a="1"/>
  <c r="AI1417" i="1" a="1"/>
  <c r="AI450" i="1" a="1"/>
  <c r="AI2152" i="1" a="1"/>
  <c r="AI1990" i="1" a="1"/>
  <c r="AI434" i="1" a="1"/>
  <c r="AJ169" i="1" a="1"/>
  <c r="AI465" i="1" a="1"/>
  <c r="AI268" i="1" a="1"/>
  <c r="AJ535" i="1" a="1"/>
  <c r="AI332" i="1" a="1"/>
  <c r="AI256" i="1" a="1"/>
  <c r="AI1812" i="1" a="1"/>
  <c r="AH2266" i="1" a="1"/>
  <c r="AH1760" i="1" a="1"/>
  <c r="AH2348" i="1" a="1"/>
  <c r="AI1736" i="1" a="1"/>
  <c r="AH1364" i="1" a="1"/>
  <c r="AH745" i="1" a="1"/>
  <c r="AI1204" i="1" a="1"/>
  <c r="AI1650" i="1" a="1"/>
  <c r="AH1403" i="1" a="1"/>
  <c r="AH759" i="1" a="1"/>
  <c r="AJ455" i="1" a="1"/>
  <c r="AI1508" i="1" a="1"/>
  <c r="AI447" i="1" a="1"/>
  <c r="AJ694" i="1" a="1"/>
  <c r="AI1606" i="1" a="1"/>
  <c r="AI1309" i="1" a="1"/>
  <c r="AH1181" i="1" a="1"/>
  <c r="AI1560" i="1" a="1"/>
  <c r="AI1079" i="1" a="1"/>
  <c r="AH1663" i="1" a="1"/>
  <c r="AI820" i="1" a="1"/>
  <c r="AI1584" i="1" a="1"/>
  <c r="AI540" i="1" a="1"/>
  <c r="AH1636" i="1" a="1"/>
  <c r="AI1594" i="1" a="1"/>
  <c r="AH1253" i="1" a="1"/>
  <c r="AI766" i="1" a="1"/>
  <c r="AJ216" i="1" a="1"/>
  <c r="AJ623" i="1" a="1"/>
  <c r="AI2111" i="1" a="1"/>
  <c r="AH866" i="1" a="1"/>
  <c r="AI152" i="1" a="1"/>
  <c r="AI2163" i="1" a="1"/>
  <c r="AI2028" i="1" a="1"/>
  <c r="AI994" i="1" a="1"/>
  <c r="AI2373" i="1" a="1"/>
  <c r="AH867" i="1" a="1"/>
  <c r="AI1232" i="1" a="1"/>
  <c r="AH2280" i="1" a="1"/>
  <c r="AI1356" i="1" a="1"/>
  <c r="AH1140" i="1" a="1"/>
  <c r="AH1501" i="1" a="1"/>
  <c r="AH2060" i="1" a="1"/>
  <c r="AJ323" i="1" a="1"/>
  <c r="AI1704" i="1" a="1"/>
  <c r="AJ689" i="1" a="1"/>
  <c r="AJ401" i="1" a="1"/>
  <c r="AI1498" i="1" a="1"/>
  <c r="AI803" i="1" a="1"/>
  <c r="AI1272" i="1" a="1"/>
  <c r="AH1226" i="1" a="1"/>
  <c r="AI578" i="1" a="1"/>
  <c r="AJ364" i="1" a="1"/>
  <c r="AH1673" i="1" a="1"/>
  <c r="AI1680" i="1" a="1"/>
  <c r="AH1457" i="1" a="1"/>
  <c r="AI2384" i="1" a="1"/>
  <c r="AH1625" i="1" a="1"/>
  <c r="AJ427" i="1" a="1"/>
  <c r="AH1944" i="1" a="1"/>
  <c r="AI1915" i="1" a="1"/>
  <c r="AI1626" i="1" a="1"/>
  <c r="AI2336" i="1" a="1"/>
  <c r="AI1795" i="1" a="1"/>
  <c r="AI1628" i="1" a="1"/>
  <c r="AH836" i="1" a="1"/>
  <c r="AI1537" i="1" a="1"/>
  <c r="AI2368" i="1" a="1"/>
  <c r="AI117" i="1" a="1"/>
  <c r="AH1112" i="1" a="1"/>
  <c r="AH1835" i="1" a="1"/>
  <c r="AI145" i="1" a="1"/>
  <c r="AH1094" i="1" a="1"/>
  <c r="AI322" i="1" a="1"/>
  <c r="AJ371" i="1" a="1"/>
  <c r="AJ639" i="1" a="1"/>
  <c r="AI1483" i="1" a="1"/>
  <c r="AJ575" i="1" a="1"/>
  <c r="AI2001" i="1" a="1"/>
  <c r="AI1363" i="1" a="1"/>
  <c r="AI1264" i="1" a="1"/>
  <c r="AJ341" i="1" a="1"/>
  <c r="AH2162" i="1" a="1"/>
  <c r="AI868" i="1" a="1"/>
  <c r="AH1910" i="1" a="1"/>
  <c r="AH1682" i="1" a="1"/>
  <c r="AI8" i="1" a="1"/>
  <c r="AH999" i="1" a="1"/>
  <c r="AH2207" i="1" a="1"/>
  <c r="AI881" i="1" a="1"/>
  <c r="AI367" i="1" a="1"/>
  <c r="AI1748" i="1" a="1"/>
  <c r="AI1289" i="1" a="1"/>
  <c r="AH1097" i="1" a="1"/>
  <c r="AI1378" i="1" a="1"/>
  <c r="AH2097" i="1" a="1"/>
  <c r="AH1802" i="1" a="1"/>
  <c r="AH814" i="1" a="1"/>
  <c r="AH1194" i="1" a="1"/>
  <c r="AI109" i="1" a="1"/>
  <c r="AH760" i="1" a="1"/>
  <c r="AI1150" i="1" a="1"/>
  <c r="AI2114" i="1" a="1"/>
  <c r="AI357" i="1" a="1"/>
  <c r="AH862" i="1" a="1"/>
  <c r="AI862" i="1" a="1"/>
  <c r="AJ494" i="1" a="1"/>
  <c r="AI601" i="1" a="1"/>
  <c r="AI1876" i="1" a="1"/>
  <c r="AI427" i="1" a="1"/>
  <c r="AH1676" i="1" a="1"/>
  <c r="AH1853" i="1" a="1"/>
  <c r="AI14" i="1" a="1"/>
  <c r="AH1867" i="1" a="1"/>
  <c r="AI737" i="1" a="1"/>
  <c r="AH2384" i="1" a="1"/>
  <c r="AJ248" i="1" a="1"/>
  <c r="AI516" i="1" a="1"/>
  <c r="AI479" i="1" a="1"/>
  <c r="AI928" i="1" a="1"/>
  <c r="AI568" i="1" a="1"/>
  <c r="AI257" i="1" a="1"/>
  <c r="AI835" i="1" a="1"/>
  <c r="AJ23" i="1" a="1"/>
  <c r="AI2293" i="1" a="1"/>
  <c r="AI757" i="1" a="1"/>
  <c r="AH1304" i="1" a="1"/>
  <c r="AH2324" i="1" a="1"/>
  <c r="AH1730" i="1" a="1"/>
  <c r="AI708" i="1" a="1"/>
  <c r="AI227" i="1" a="1"/>
  <c r="AJ675" i="1" a="1"/>
  <c r="AJ231" i="1" a="1"/>
  <c r="AH2107" i="1" a="1"/>
  <c r="AI2099" i="1" a="1"/>
  <c r="AI2105" i="1" a="1"/>
  <c r="AJ393" i="1" a="1"/>
  <c r="AI233" i="1" a="1"/>
  <c r="AI298" i="1" a="1"/>
  <c r="AH1921" i="1" a="1"/>
  <c r="AI1024" i="1" a="1"/>
  <c r="AI619" i="1" a="1"/>
  <c r="AH1691" i="1" a="1"/>
  <c r="AJ674" i="1" a="1"/>
  <c r="AJ573" i="1" a="1"/>
  <c r="AI1180" i="1" a="1"/>
  <c r="AH1917" i="1" a="1"/>
  <c r="AH1696" i="1" a="1"/>
  <c r="AI1569" i="1" a="1"/>
  <c r="AI1961" i="1" a="1"/>
  <c r="AH948" i="1" a="1"/>
  <c r="AH1564" i="1" a="1"/>
  <c r="AH2209" i="1" a="1"/>
  <c r="AI156" i="1" a="1"/>
  <c r="AJ483" i="1" a="1"/>
  <c r="AI991" i="1" a="1"/>
  <c r="AI1676" i="1" a="1"/>
  <c r="AI892" i="1" a="1"/>
  <c r="AI305" i="1" a="1"/>
  <c r="AH2129" i="1" a="1"/>
  <c r="AH1583" i="1" a="1"/>
  <c r="AH2093" i="1" a="1"/>
  <c r="AH1974" i="1" a="1"/>
  <c r="AI293" i="1" a="1"/>
  <c r="AH1057" i="1" a="1"/>
  <c r="AI838" i="1" a="1"/>
  <c r="AI643" i="1" a="1"/>
  <c r="AI706" i="1" a="1"/>
  <c r="AH1594" i="1" a="1"/>
  <c r="AH2155" i="1" a="1"/>
  <c r="AI1388" i="1" a="1"/>
  <c r="AI1907" i="1" a="1"/>
  <c r="AH2128" i="1" a="1"/>
  <c r="AH992" i="1" a="1"/>
  <c r="AI1816" i="1" a="1"/>
  <c r="AI1327" i="1" a="1"/>
  <c r="AJ464" i="1" a="1"/>
  <c r="AI1392" i="1" a="1"/>
  <c r="AI1495" i="1" a="1"/>
  <c r="AI1106" i="1" a="1"/>
  <c r="AH2187" i="1" a="1"/>
  <c r="AH1305" i="1" a="1"/>
  <c r="AI496" i="1" a="1"/>
  <c r="AH1214" i="1" a="1"/>
  <c r="AI677" i="1" a="1"/>
  <c r="AI1428" i="1" a="1"/>
  <c r="AI2013" i="1" a="1"/>
  <c r="AI1187" i="1" a="1"/>
  <c r="AI720" i="1" a="1"/>
  <c r="AI1330" i="1" a="1"/>
  <c r="AI108" i="1" a="1"/>
  <c r="AI967" i="1" a="1"/>
  <c r="AH2390" i="1" a="1"/>
  <c r="AI1771" i="1" a="1"/>
  <c r="AJ302" i="1" a="1"/>
  <c r="AI985" i="1" a="1"/>
  <c r="AH2263" i="1" a="1"/>
  <c r="AJ584" i="1" a="1"/>
  <c r="AH1466" i="1" a="1"/>
  <c r="AI71" i="1" a="1"/>
  <c r="AH1389" i="1" a="1"/>
  <c r="AI1043" i="1" a="1"/>
  <c r="AJ283" i="1" a="1"/>
  <c r="AH2288" i="1" a="1"/>
  <c r="AI1457" i="1" a="1"/>
  <c r="AJ684" i="1" a="1"/>
  <c r="AI742" i="1" a="1"/>
  <c r="AJ184" i="1" a="1"/>
  <c r="AI2382" i="1" a="1"/>
  <c r="AH816" i="1" a="1"/>
  <c r="AI2069" i="1" a="1"/>
  <c r="AI412" i="1" a="1"/>
  <c r="AH1533" i="1" a="1"/>
  <c r="AH2300" i="1" a="1"/>
  <c r="AI1849" i="1" a="1"/>
  <c r="AJ306" i="1" a="1"/>
  <c r="AI801" i="1" a="1"/>
  <c r="AH984" i="1" a="1"/>
  <c r="AJ270" i="1" a="1"/>
  <c r="AJ288" i="1" a="1"/>
  <c r="AI1022" i="1" a="1"/>
  <c r="AI2186" i="1" a="1"/>
  <c r="AJ47" i="1" a="1"/>
  <c r="AH1141" i="1" a="1"/>
  <c r="AI420" i="1" a="1"/>
  <c r="AI54" i="1" a="1"/>
  <c r="AH1361" i="1" a="1"/>
  <c r="AH974" i="1" a="1"/>
  <c r="AH1390" i="1" a="1"/>
  <c r="AI849" i="1" a="1"/>
  <c r="AH1547" i="1" a="1"/>
  <c r="AH843" i="1" a="1"/>
  <c r="AI36" i="1" a="1"/>
  <c r="AI934" i="1" a="1"/>
  <c r="AI763" i="1" a="1"/>
  <c r="AI1176" i="1" a="1"/>
  <c r="AH2292" i="1" a="1"/>
  <c r="AI86" i="1" a="1"/>
  <c r="AI1956" i="1" a="1"/>
  <c r="AI1244" i="1" a="1"/>
  <c r="AI1863" i="1" a="1"/>
  <c r="AI142" i="1" a="1"/>
  <c r="AI406" i="1" a="1"/>
  <c r="AI1389" i="1" a="1"/>
  <c r="AI204" i="1" a="1"/>
  <c r="AJ122" i="1" a="1"/>
  <c r="AH1075" i="1" a="1"/>
  <c r="AH2386" i="1" a="1"/>
  <c r="AH2365" i="1" a="1"/>
  <c r="AJ681" i="1" a="1"/>
  <c r="AH958" i="1" a="1"/>
  <c r="AI258" i="1" a="1"/>
  <c r="AH768" i="1" a="1"/>
  <c r="AJ300" i="1" a="1"/>
  <c r="AH2098" i="1" a="1"/>
  <c r="AI2007" i="1" a="1"/>
  <c r="AH1953" i="1" a="1"/>
  <c r="AH1600" i="1" a="1"/>
  <c r="AI379" i="1" a="1"/>
  <c r="AJ645" i="1" a="1"/>
  <c r="AI1940" i="1" a="1"/>
  <c r="AI1069" i="1" a="1"/>
  <c r="AI1040" i="1" a="1"/>
  <c r="AJ632" i="1" a="1"/>
  <c r="AH1878" i="1" a="1"/>
  <c r="AI1976" i="1" a="1"/>
  <c r="AJ620" i="1" a="1"/>
  <c r="AI1390" i="1" a="1"/>
  <c r="AI2181" i="1" a="1"/>
  <c r="AI101" i="1" a="1"/>
  <c r="AJ265" i="1" a="1"/>
  <c r="AI860" i="1" a="1"/>
  <c r="AI920" i="1" a="1"/>
  <c r="AJ190" i="1" a="1"/>
  <c r="AI165" i="1" a="1"/>
  <c r="AI1601" i="1" a="1"/>
  <c r="AI2154" i="1" a="1"/>
  <c r="AI2071" i="1" a="1"/>
  <c r="AH1825" i="1" a="1"/>
  <c r="AH1557" i="1" a="1"/>
  <c r="AH1350" i="1" a="1"/>
  <c r="AJ293" i="1" a="1"/>
  <c r="AI2005" i="1" a="1"/>
  <c r="AH743" i="1" a="1"/>
  <c r="AI530" i="1" a="1"/>
  <c r="AI1695" i="1" a="1"/>
  <c r="AI997" i="1" a="1"/>
  <c r="AH1201" i="1" a="1"/>
  <c r="AJ399" i="1" a="1"/>
  <c r="AJ173" i="1" a="1"/>
  <c r="AH2319" i="1" a="1"/>
  <c r="AI1655" i="1" a="1"/>
  <c r="AJ166" i="1" a="1"/>
  <c r="AH1894" i="1" a="1"/>
  <c r="AI74" i="1" a="1"/>
  <c r="AI2065" i="1" a="1"/>
  <c r="AH2172" i="1" a="1"/>
  <c r="AH985" i="1" a="1"/>
  <c r="AH1975" i="1" a="1"/>
  <c r="AH1956" i="1" a="1"/>
  <c r="AH1293" i="1" a="1"/>
  <c r="AI1038" i="1" a="1"/>
  <c r="AH2019" i="1" a="1"/>
  <c r="AI612" i="1" a="1"/>
  <c r="AI1620" i="1" a="1"/>
  <c r="AI977" i="1" a="1"/>
  <c r="AH1585" i="1" a="1"/>
  <c r="AJ649" i="1" a="1"/>
  <c r="AI672" i="1" a="1"/>
  <c r="AH2193" i="1" a="1"/>
  <c r="AI1583" i="1" a="1"/>
  <c r="AI1975" i="1" a="1"/>
  <c r="AJ71" i="1" a="1"/>
  <c r="AJ232" i="1" a="1"/>
  <c r="AI853" i="1" a="1"/>
  <c r="AI1796" i="1" a="1"/>
  <c r="AJ420" i="1" a="1"/>
  <c r="AI580" i="1" a="1"/>
  <c r="AJ18" i="1" a="1"/>
  <c r="AI842" i="1" a="1"/>
  <c r="AH864" i="1" a="1"/>
  <c r="AH796" i="1" a="1"/>
  <c r="AI85" i="1" a="1"/>
  <c r="AI1865" i="1" a="1"/>
  <c r="AI1102" i="1" a="1"/>
  <c r="AI2232" i="1" a="1"/>
  <c r="AI1868" i="1" a="1"/>
  <c r="AH1307" i="1" a="1"/>
  <c r="AH1235" i="1" a="1"/>
  <c r="AI1571" i="1" a="1"/>
  <c r="AI1690" i="1" a="1"/>
  <c r="AI1800" i="1" a="1"/>
  <c r="AH2286" i="1" a="1"/>
  <c r="AI89" i="1" a="1"/>
  <c r="AJ159" i="1" a="1"/>
  <c r="AJ425" i="1" a="1"/>
  <c r="AJ382" i="1" a="1"/>
  <c r="AH2267" i="1" a="1"/>
  <c r="AH1406" i="1" a="1"/>
  <c r="AH2139" i="1" a="1"/>
  <c r="AI1570" i="1" a="1"/>
  <c r="AH1926" i="1" a="1"/>
  <c r="AI1064" i="1" a="1"/>
  <c r="AH1396" i="1" a="1"/>
  <c r="AJ53" i="1" a="1"/>
  <c r="AH800" i="1" a="1"/>
  <c r="AI1675" i="1" a="1"/>
  <c r="AJ135" i="1" a="1"/>
  <c r="AI1980" i="1" a="1"/>
  <c r="AI124" i="1" a="1"/>
  <c r="AH2040" i="1" a="1"/>
  <c r="AI2127" i="1" a="1"/>
  <c r="AI791" i="1" a="1"/>
  <c r="AJ379" i="1" a="1"/>
  <c r="AH2291" i="1" a="1"/>
  <c r="AI885" i="1" a="1"/>
  <c r="AI760" i="1" a="1"/>
  <c r="AH1212" i="1" a="1"/>
  <c r="AI310" i="1" a="1"/>
  <c r="AI2225" i="1" a="1"/>
  <c r="AJ81" i="1" a="1"/>
  <c r="AI1418" i="1" a="1"/>
  <c r="AH949" i="1" a="1"/>
  <c r="AJ439" i="1" a="1"/>
  <c r="AI555" i="1" a="1"/>
  <c r="AI758" i="1" a="1"/>
  <c r="AH2156" i="1" a="1"/>
  <c r="AJ418" i="1" a="1"/>
  <c r="AH708" i="1" a="1"/>
  <c r="AH1113" i="1" a="1"/>
  <c r="AI397" i="1" a="1"/>
  <c r="AI19" i="1" a="1"/>
  <c r="AI560" i="1" a="1"/>
  <c r="AH2323" i="1" a="1"/>
  <c r="AH2127" i="1" a="1"/>
  <c r="AI2255" i="1" a="1"/>
  <c r="AJ188" i="1" a="1"/>
  <c r="AH1081" i="1" a="1"/>
  <c r="AI978" i="1" a="1"/>
  <c r="AI1840" i="1" a="1"/>
  <c r="AI1465" i="1" a="1"/>
  <c r="AI1052" i="1" a="1"/>
  <c r="AH1593" i="1" a="1"/>
  <c r="AH1083" i="1" a="1"/>
  <c r="AI1462" i="1" a="1"/>
  <c r="AH1739" i="1" a="1"/>
  <c r="AH1188" i="1" a="1"/>
  <c r="AI1657" i="1" a="1"/>
  <c r="AJ208" i="1" a="1"/>
  <c r="AH2015" i="1" a="1"/>
  <c r="AI2342" i="1" a="1"/>
  <c r="AJ691" i="1" a="1"/>
  <c r="AI1249" i="1" a="1"/>
  <c r="AH1102" i="1" a="1"/>
  <c r="AI1559" i="1" a="1"/>
  <c r="AH2088" i="1" a="1"/>
  <c r="AJ199" i="1" a="1"/>
  <c r="AI179" i="1" a="1"/>
  <c r="AI463" i="1" a="1"/>
  <c r="AI1751" i="1" a="1"/>
  <c r="AH1539" i="1" a="1"/>
  <c r="AH883" i="1" a="1"/>
  <c r="AH1839" i="1" a="1"/>
  <c r="AI2330" i="1" a="1"/>
  <c r="AI562" i="1" a="1"/>
  <c r="AJ582" i="1" a="1"/>
  <c r="AI1464" i="1" a="1"/>
  <c r="AI1095" i="1" a="1"/>
  <c r="AH2198" i="1" a="1"/>
  <c r="AI2184" i="1" a="1"/>
  <c r="AI277" i="1" a="1"/>
  <c r="AI4" i="1" a="1"/>
  <c r="AJ295" i="1" a="1"/>
  <c r="AH2073" i="1" a="1"/>
  <c r="AI2254" i="1" a="1"/>
  <c r="AJ210" i="1" a="1"/>
  <c r="AH1394" i="1" a="1"/>
  <c r="AI1806" i="1" a="1"/>
  <c r="AH1693" i="1" a="1"/>
  <c r="AI1007" i="1" a="1"/>
  <c r="AI1097" i="1" a="1"/>
  <c r="AH822" i="1" a="1"/>
  <c r="AJ261" i="1" a="1"/>
  <c r="AI1288" i="1" a="1"/>
  <c r="AI2380" i="1" a="1"/>
  <c r="AJ101" i="1" a="1"/>
  <c r="AH1358" i="1" a="1"/>
  <c r="AH1288" i="1" a="1"/>
  <c r="AI1721" i="1" a="1"/>
  <c r="AI1267" i="1" a="1"/>
  <c r="AH2063" i="1" a="1"/>
  <c r="AI695" i="1" a="1"/>
  <c r="AI1078" i="1" a="1"/>
  <c r="AJ566" i="1" a="1"/>
  <c r="AI1987" i="1" a="1"/>
  <c r="AI240" i="1" a="1"/>
  <c r="AH865" i="1" a="1"/>
  <c r="AH964" i="1" a="1"/>
  <c r="AI1610" i="1" a="1"/>
  <c r="AH1060" i="1" a="1"/>
  <c r="AJ562" i="1" a="1"/>
  <c r="AI319" i="1" a="1"/>
  <c r="AH770" i="1" a="1"/>
  <c r="AI2197" i="1" a="1"/>
  <c r="AH780" i="1" a="1"/>
  <c r="AJ497" i="1" a="1"/>
  <c r="AH1863" i="1" a="1"/>
  <c r="AJ461" i="1" a="1"/>
  <c r="AJ460" i="1" a="1"/>
  <c r="AH1103" i="1" a="1"/>
  <c r="AI1448" i="1" a="1"/>
  <c r="AI2210" i="1" a="1"/>
  <c r="AJ57" i="1" a="1"/>
  <c r="AI300" i="1" a="1"/>
  <c r="AI76" i="1" a="1"/>
  <c r="AH1708" i="1" a="1"/>
  <c r="AI2021" i="1" a="1"/>
  <c r="AI1817" i="1" a="1"/>
  <c r="AI1870" i="1" a="1"/>
  <c r="AJ569" i="1" a="1"/>
  <c r="AI1023" i="1" a="1"/>
  <c r="AJ438" i="1" a="1"/>
  <c r="AI545" i="1" a="1"/>
  <c r="AI34" i="1" a="1"/>
  <c r="AI192" i="1" a="1"/>
  <c r="AI2322" i="1" a="1"/>
  <c r="AI1431" i="1" a="1"/>
  <c r="AJ327" i="1" a="1"/>
  <c r="AI1170" i="1" a="1"/>
  <c r="AH1256" i="1" a="1"/>
  <c r="AJ246" i="1" a="1"/>
  <c r="AI1067" i="1" a="1"/>
  <c r="AI1445" i="1" a="1"/>
  <c r="AI713" i="1" a="1"/>
  <c r="AH2065" i="1" a="1"/>
  <c r="AI2192" i="1" a="1"/>
  <c r="AI390" i="1" a="1"/>
  <c r="AI886" i="1" a="1"/>
  <c r="AI1087" i="1" a="1"/>
  <c r="AJ234" i="1" a="1"/>
  <c r="AH1869" i="1" a="1"/>
  <c r="AI1502" i="1" a="1"/>
  <c r="AJ87" i="1" a="1"/>
  <c r="AH2054" i="1" a="1"/>
  <c r="AJ174" i="1" a="1"/>
  <c r="AI1723" i="1" a="1"/>
  <c r="AI189" i="1" a="1"/>
  <c r="AI2170" i="1" a="1"/>
  <c r="AH1963" i="1" a="1"/>
  <c r="AI2315" i="1" a="1"/>
  <c r="AH1526" i="1" a="1"/>
  <c r="AI558" i="1" a="1"/>
  <c r="AI228" i="1" a="1"/>
  <c r="AH1680" i="1" a="1"/>
  <c r="AI1206" i="1" a="1"/>
  <c r="AI505" i="1" a="1"/>
  <c r="AH2329" i="1" a="1"/>
  <c r="AH877" i="1" a="1"/>
  <c r="AH2257" i="1" a="1"/>
  <c r="AI1070" i="1" a="1"/>
  <c r="AH1619" i="1" a="1"/>
  <c r="AI1394" i="1" a="1"/>
  <c r="AH1017" i="1" a="1"/>
  <c r="AH997" i="1" a="1"/>
  <c r="AJ320" i="1" a="1"/>
  <c r="AI259" i="1" a="1"/>
  <c r="AJ558" i="1" a="1"/>
  <c r="AI507" i="1" a="1"/>
  <c r="AI2169" i="1" a="1"/>
  <c r="AI1711" i="1" a="1"/>
  <c r="AI260" i="1" a="1"/>
  <c r="AI1433" i="1" a="1"/>
  <c r="AH2007" i="1" a="1"/>
  <c r="AH2001" i="1" a="1"/>
  <c r="AI62" i="1" a="1"/>
  <c r="AJ179" i="1" a="1"/>
  <c r="AI1623" i="1" a="1"/>
  <c r="AI1260" i="1" a="1"/>
  <c r="AH1222" i="1" a="1"/>
  <c r="AH1591" i="1" a="1"/>
  <c r="AI633" i="1" a="1"/>
  <c r="AH1376" i="1" a="1"/>
  <c r="AI960" i="1" a="1"/>
  <c r="AH1063" i="1" a="1"/>
  <c r="AI691" i="1" a="1"/>
  <c r="AH2378" i="1" a="1"/>
  <c r="AJ158" i="1" a="1"/>
  <c r="AI883" i="1" a="1"/>
  <c r="AI88" i="1" a="1"/>
  <c r="AH1624" i="1" a="1"/>
  <c r="AI918" i="1" a="1"/>
  <c r="AI1092" i="1" a="1"/>
  <c r="AI1661" i="1" a="1"/>
  <c r="AI1664" i="1" a="1"/>
  <c r="AH1966" i="1" a="1"/>
  <c r="AI396" i="1" a="1"/>
  <c r="AI327" i="1" a="1"/>
  <c r="AI2050" i="1" a="1"/>
  <c r="AI2284" i="1" a="1"/>
  <c r="AI2279" i="1" a="1"/>
  <c r="AH1688" i="1" a="1"/>
  <c r="AJ230" i="1" a="1"/>
  <c r="AI1306" i="1" a="1"/>
  <c r="AH1549" i="1" a="1"/>
  <c r="AH1521" i="1" a="1"/>
  <c r="AH2021" i="1" a="1"/>
  <c r="AI1156" i="1" a="1"/>
  <c r="AI575" i="1" a="1"/>
  <c r="AH769" i="1" a="1"/>
  <c r="AI1382" i="1" a="1"/>
  <c r="AJ354" i="1" a="1"/>
  <c r="AH943" i="1" a="1"/>
  <c r="AI1239" i="1" a="1"/>
  <c r="AI2265" i="1" a="1"/>
  <c r="AH1945" i="1" a="1"/>
  <c r="AH905" i="1" a="1"/>
  <c r="AI986" i="1" a="1"/>
  <c r="AI438" i="1" a="1"/>
  <c r="AI429" i="1" a="1"/>
  <c r="AI1892" i="1" a="1"/>
  <c r="AI2244" i="1" a="1"/>
  <c r="AI93" i="1" a="1"/>
  <c r="AI1136" i="1" a="1"/>
  <c r="AI1384" i="1" a="1"/>
  <c r="AH849" i="1" a="1"/>
  <c r="AJ579" i="1" a="1"/>
  <c r="AJ511" i="1" a="1"/>
  <c r="AH1343" i="1" a="1"/>
  <c r="AH1152" i="1" a="1"/>
  <c r="AH1385" i="1" a="1"/>
  <c r="AI1549" i="1" a="1"/>
  <c r="AH1610" i="1" a="1"/>
  <c r="AH1298" i="1" a="1"/>
  <c r="AH900" i="1" a="1"/>
  <c r="AH2130" i="1" a="1"/>
  <c r="AI1784" i="1" a="1"/>
  <c r="AH1709" i="1" a="1"/>
  <c r="AJ372" i="1" a="1"/>
  <c r="AH2376" i="1" a="1"/>
  <c r="AI793" i="1" a="1"/>
  <c r="AH1745" i="1" a="1"/>
  <c r="AI2211" i="1" a="1"/>
  <c r="AH1911" i="1" a="1"/>
  <c r="AH2074" i="1" a="1"/>
  <c r="AI1663" i="1" a="1"/>
  <c r="AJ142" i="1" a="1"/>
  <c r="AI445" i="1" a="1"/>
  <c r="AI2287" i="1" a="1"/>
  <c r="AI2214" i="1" a="1"/>
  <c r="AH1774" i="1" a="1"/>
  <c r="AI274" i="1" a="1"/>
  <c r="AH983" i="1" a="1"/>
  <c r="AH1650" i="1" a="1"/>
  <c r="AI1220" i="1" a="1"/>
  <c r="AI234" i="1" a="1"/>
  <c r="AJ98" i="1" a="1"/>
  <c r="AJ204" i="1" a="1"/>
  <c r="AI1324" i="1" a="1"/>
  <c r="AM13" i="1" a="1"/>
  <c r="AH2114" i="1" a="1"/>
  <c r="AH998" i="1" a="1"/>
  <c r="AI721" i="1" a="1"/>
  <c r="AI955" i="1" a="1"/>
  <c r="AI1535" i="1" a="1"/>
  <c r="AH1808" i="1" a="1"/>
  <c r="AI2338" i="1" a="1"/>
  <c r="AI1025" i="1" a="1"/>
  <c r="AH906" i="1" a="1"/>
  <c r="AH2004" i="1" a="1"/>
  <c r="AI895" i="1" a="1"/>
  <c r="AI1350" i="1" a="1"/>
  <c r="AH2253" i="1" a="1"/>
  <c r="AI582" i="1" a="1"/>
  <c r="AI2370" i="1" a="1"/>
  <c r="AI267" i="1" a="1"/>
  <c r="AI44" i="1" a="1"/>
  <c r="AI904" i="1" a="1"/>
  <c r="AI631" i="1" a="1"/>
  <c r="AI122" i="1" a="1"/>
  <c r="AI453" i="1" a="1"/>
  <c r="AI348" i="1" a="1"/>
  <c r="AJ330" i="1" a="1"/>
  <c r="AH1379" i="1" a="1"/>
  <c r="AI829" i="1" a="1"/>
  <c r="AH786" i="1" a="1"/>
  <c r="AJ416" i="1" a="1"/>
  <c r="AI1921" i="1" a="1"/>
  <c r="AH1245" i="1" a="1"/>
  <c r="AI1869" i="1" a="1"/>
  <c r="AH1161" i="1" a="1"/>
  <c r="AI190" i="1" a="1"/>
  <c r="AH941" i="1" a="1"/>
  <c r="AJ17" i="1" a="1"/>
  <c r="AI339" i="1" a="1"/>
  <c r="AI1662" i="1" a="1"/>
  <c r="AH1363" i="1" a="1"/>
  <c r="AI1656" i="1" a="1"/>
  <c r="AI2278" i="1" a="1"/>
  <c r="AH1073" i="1" a="1"/>
  <c r="AH1000" i="1" a="1"/>
  <c r="AI47" i="1" a="1"/>
  <c r="AH1841" i="1" a="1"/>
  <c r="AI512" i="1" a="1"/>
  <c r="AI80" i="1" a="1"/>
  <c r="AI1241" i="1" a="1"/>
  <c r="AJ7" i="1" a="1"/>
  <c r="AI635" i="1" a="1"/>
  <c r="AJ667" i="1" a="1"/>
  <c r="AI1923" i="1" a="1"/>
  <c r="AJ75" i="1" a="1"/>
  <c r="AI1765" i="1" a="1"/>
  <c r="AI1950" i="1" a="1"/>
  <c r="AH1523" i="1" a="1"/>
  <c r="AH778" i="1" a="1"/>
  <c r="AJ150" i="1" a="1"/>
  <c r="AI782" i="1" a="1"/>
  <c r="AH1875" i="1" a="1"/>
  <c r="AI1646" i="1" a="1"/>
  <c r="AI658" i="1" a="1"/>
  <c r="AH1832" i="1" a="1"/>
  <c r="AI65" i="1" a="1"/>
  <c r="AI1668" i="1" a="1"/>
  <c r="AI1775" i="1" a="1"/>
  <c r="AI17" i="1" a="1"/>
  <c r="AI1861" i="1" a="1"/>
  <c r="AI790" i="1" a="1"/>
  <c r="AI573" i="1" a="1"/>
  <c r="AH1339" i="1" a="1"/>
  <c r="AJ186" i="1" a="1"/>
  <c r="AI2003" i="1" a="1"/>
  <c r="AH1767" i="1" a="1"/>
  <c r="AI792" i="1" a="1"/>
  <c r="AI449" i="1" a="1"/>
  <c r="AI1866" i="1" a="1"/>
  <c r="AH1351" i="1" a="1"/>
  <c r="AI1167" i="1" a="1"/>
  <c r="AH728" i="1" a="1"/>
  <c r="AI707" i="1" a="1"/>
  <c r="AH1787" i="1" a="1"/>
  <c r="AH1699" i="1" a="1"/>
  <c r="AI1290" i="1" a="1"/>
  <c r="AH2272" i="1" a="1"/>
  <c r="AI2108" i="1" a="1"/>
  <c r="AI66" i="1" a="1"/>
  <c r="AH1106" i="1" a="1"/>
  <c r="AI1710" i="1" a="1"/>
  <c r="AI347" i="1" a="1"/>
  <c r="AI1782" i="1" a="1"/>
  <c r="AI1096" i="1" a="1"/>
  <c r="AH725" i="1" a="1"/>
  <c r="AI242" i="1" a="1"/>
  <c r="AH1185" i="1" a="1"/>
  <c r="AI468" i="1" a="1"/>
  <c r="AI1614" i="1" a="1"/>
  <c r="AJ15" i="1" a="1"/>
  <c r="AI989" i="1" a="1"/>
  <c r="AJ357" i="1" a="1"/>
  <c r="AH2223" i="1" a="1"/>
  <c r="AH1328" i="1" a="1"/>
  <c r="AI2107" i="1" a="1"/>
  <c r="AI1228" i="1" a="1"/>
  <c r="AI39" i="1" a="1"/>
  <c r="AH1805" i="1" a="1"/>
  <c r="AH1323" i="1" a="1"/>
  <c r="AI636" i="1" a="1"/>
  <c r="AH1413" i="1" a="1"/>
  <c r="AI1256" i="1" a="1"/>
  <c r="AH872" i="1" a="1"/>
  <c r="AI313" i="1" a="1"/>
  <c r="AI1963" i="1" a="1"/>
  <c r="AI2346" i="1" a="1"/>
  <c r="AI2341" i="1" a="1"/>
  <c r="AJ377" i="1" a="1"/>
  <c r="AH886" i="1" a="1"/>
  <c r="AH834" i="1" a="1"/>
  <c r="AJ235" i="1" a="1"/>
  <c r="AI376" i="1" a="1"/>
  <c r="AH1055" i="1" a="1"/>
  <c r="AJ19" i="1" a="1"/>
  <c r="AH1031" i="1" a="1"/>
  <c r="AH2175" i="1" a="1"/>
  <c r="AI115" i="1" a="1"/>
  <c r="AH1958" i="1" a="1"/>
  <c r="AI2160" i="1" a="1"/>
  <c r="AI1143" i="1" a="1"/>
  <c r="AH755" i="1" a="1"/>
  <c r="AI423" i="1" a="1"/>
  <c r="AH2135" i="1" a="1"/>
  <c r="AJ661" i="1" a="1"/>
  <c r="AI1552" i="1" a="1"/>
  <c r="AI362" i="1" a="1"/>
  <c r="AI1215" i="1" a="1"/>
  <c r="AJ619" i="1" a="1"/>
  <c r="AJ481" i="1" a="1"/>
  <c r="AH1047" i="1" a="1"/>
  <c r="AH1599" i="1" a="1"/>
  <c r="AJ422" i="1" a="1"/>
  <c r="AI1245" i="1" a="1"/>
  <c r="AI341" i="1" a="1"/>
  <c r="AH1729" i="1" a="1"/>
  <c r="AI1696" i="1" a="1"/>
  <c r="AI671" i="1" a="1"/>
  <c r="AI442" i="1" a="1"/>
  <c r="AI2188" i="1" a="1"/>
  <c r="AI209" i="1" a="1"/>
  <c r="AH1184" i="1" a="1"/>
  <c r="AJ296" i="1" a="1"/>
  <c r="AI2156" i="1" a="1"/>
  <c r="AJ41" i="1" a="1"/>
  <c r="AI1113" i="1" a="1"/>
  <c r="AH1130" i="1" a="1"/>
  <c r="AH930" i="1" a="1"/>
  <c r="AI1140" i="1" a="1"/>
  <c r="AH2301" i="1" a="1"/>
  <c r="AI1082" i="1" a="1"/>
  <c r="AI1889" i="1" a="1"/>
  <c r="AH1694" i="1" a="1"/>
  <c r="AH1176" i="1" a="1"/>
  <c r="AI1731" i="1" a="1"/>
  <c r="AI1725" i="1" a="1"/>
  <c r="AI374" i="1" a="1"/>
  <c r="AI1347" i="1" a="1"/>
  <c r="AH914" i="1" a="1"/>
  <c r="AJ390" i="1" a="1"/>
  <c r="AH1872" i="1" a="1"/>
  <c r="AH1495" i="1" a="1"/>
  <c r="AJ403" i="1" a="1"/>
  <c r="AH1809" i="1" a="1"/>
  <c r="AI723" i="1" a="1"/>
  <c r="AH1829" i="1" a="1"/>
  <c r="AH1165" i="1" a="1"/>
  <c r="AH2243" i="1" a="1"/>
  <c r="AI1120" i="1" a="1"/>
  <c r="AH2100" i="1" a="1"/>
  <c r="AJ499" i="1" a="1"/>
  <c r="AJ626" i="1" a="1"/>
  <c r="AI897" i="1" a="1"/>
  <c r="AI1112" i="1" a="1"/>
  <c r="AI1873" i="1" a="1"/>
  <c r="AH1991" i="1" a="1"/>
  <c r="AH1153" i="1" a="1"/>
  <c r="AI1836" i="1" a="1"/>
  <c r="AI1966" i="1" a="1"/>
  <c r="AH1423" i="1" a="1"/>
  <c r="AI1647" i="1" a="1"/>
  <c r="AI213" i="1" a="1"/>
  <c r="AI1242" i="1" a="1"/>
  <c r="AI1945" i="1" a="1"/>
  <c r="AI1408" i="1" a="1"/>
  <c r="AI2209" i="1" a="1"/>
  <c r="AH733" i="1" a="1"/>
  <c r="AH2171" i="1" a="1"/>
  <c r="AH879" i="1" a="1"/>
  <c r="AH981" i="1" a="1"/>
  <c r="AH2154" i="1" a="1"/>
  <c r="AI306" i="1" a="1"/>
  <c r="AJ223" i="1" a="1"/>
  <c r="AI1101" i="1" a="1"/>
  <c r="AI947" i="1" a="1"/>
  <c r="AH1988" i="1" a="1"/>
  <c r="AJ428" i="1" a="1"/>
  <c r="AH710" i="1" a="1"/>
  <c r="AI309" i="1" a="1"/>
  <c r="AI352" i="1" a="1"/>
  <c r="AH1976" i="1" a="1"/>
  <c r="AH876" i="1" a="1"/>
  <c r="AH1329" i="1" a="1"/>
  <c r="AI577" i="1" a="1"/>
  <c r="AH813" i="1" a="1"/>
  <c r="AJ252" i="1" a="1"/>
  <c r="AH1517" i="1" a="1"/>
  <c r="AJ76" i="1" a="1"/>
  <c r="AH1962" i="1" a="1"/>
  <c r="AI2117" i="1" a="1"/>
  <c r="AI869" i="1" a="1"/>
  <c r="AI616" i="1" a="1"/>
  <c r="AH1551" i="1" a="1"/>
  <c r="AI678" i="1" a="1"/>
  <c r="AI1698" i="1" a="1"/>
  <c r="AI328" i="1" a="1"/>
  <c r="AH1048" i="1" a="1"/>
  <c r="AI2358" i="1" a="1"/>
  <c r="AI982" i="1" a="1"/>
  <c r="AH1215" i="1" a="1"/>
  <c r="AI1400" i="1" a="1"/>
  <c r="AJ553" i="1" a="1"/>
  <c r="AI1203" i="1" a="1"/>
  <c r="AJ692" i="1" a="1"/>
  <c r="AJ132" i="1" a="1"/>
  <c r="AJ133" i="1" a="1"/>
  <c r="AH1617" i="1" a="1"/>
  <c r="AI637" i="1" a="1"/>
  <c r="AI410" i="1" a="1"/>
  <c r="AI1192" i="1" a="1"/>
  <c r="AI2320" i="1" a="1"/>
  <c r="AH1938" i="1" a="1"/>
  <c r="AJ338" i="1" a="1"/>
  <c r="AI840" i="1" a="1"/>
  <c r="AH2145" i="1" a="1"/>
  <c r="AI2299" i="1" a="1"/>
  <c r="AH1236" i="1" a="1"/>
  <c r="AI178" i="1" a="1"/>
  <c r="AH799" i="1" a="1"/>
  <c r="AH1989" i="1" a="1"/>
  <c r="AH1024" i="1" a="1"/>
  <c r="AJ404" i="1" a="1"/>
  <c r="AI2034" i="1" a="1"/>
  <c r="AH1286" i="1" a="1"/>
  <c r="AH1187" i="1" a="1"/>
  <c r="AI2360" i="1" a="1"/>
  <c r="AH1052" i="1" a="1"/>
  <c r="AH2117" i="1" a="1"/>
  <c r="AH1032" i="1" a="1"/>
  <c r="AI92" i="1" a="1"/>
  <c r="AI1481" i="1" a="1"/>
  <c r="AI1426" i="1" a="1"/>
  <c r="AI1160" i="1" a="1"/>
  <c r="AI355" i="1" a="1"/>
  <c r="AH1114" i="1" a="1"/>
  <c r="AI1471" i="1" a="1"/>
  <c r="AH1278" i="1" a="1"/>
  <c r="AI2035" i="1" a="1"/>
  <c r="AJ339" i="1" a="1"/>
  <c r="AJ636" i="1" a="1"/>
  <c r="AJ468" i="1" a="1"/>
  <c r="AI1004" i="1" a="1"/>
  <c r="AI375" i="1" a="1"/>
  <c r="AJ663" i="1" a="1"/>
  <c r="AI1183" i="1" a="1"/>
  <c r="AI1638" i="1" a="1"/>
  <c r="AH1955" i="1" a="1"/>
  <c r="AJ503" i="1" a="1"/>
  <c r="AI781" i="1" a="1"/>
  <c r="AI333" i="1" a="1"/>
  <c r="AJ112" i="1" a="1"/>
  <c r="AI1337" i="1" a="1"/>
  <c r="AH2302" i="1" a="1"/>
  <c r="AH2274" i="1" a="1"/>
  <c r="AI243" i="1" a="1"/>
  <c r="AH1093" i="1" a="1"/>
  <c r="AI1642" i="1" a="1"/>
  <c r="AH1072" i="1" a="1"/>
  <c r="AH1639" i="1" a="1"/>
  <c r="AH1516" i="1" a="1"/>
  <c r="AI554" i="1" a="1"/>
  <c r="AH1340" i="1" a="1"/>
  <c r="AJ459" i="1" a="1"/>
  <c r="AJ91" i="1" a="1"/>
  <c r="AH1711" i="1" a="1"/>
  <c r="AH1365" i="1" a="1"/>
  <c r="AI1329" i="1" a="1"/>
  <c r="AI1439" i="1" a="1"/>
  <c r="AI133" i="1" a="1"/>
  <c r="AI546" i="1" a="1"/>
  <c r="AI1034" i="1" a="1"/>
  <c r="AI389" i="1" a="1"/>
  <c r="AI2124" i="1" a="1"/>
  <c r="AH2242" i="1" a="1"/>
  <c r="AI196" i="1" a="1"/>
  <c r="AI1080" i="1" a="1"/>
  <c r="AI1197" i="1" a="1"/>
  <c r="AJ676" i="1" a="1"/>
  <c r="AJ702" i="1" a="1"/>
  <c r="AI1692" i="1" a="1"/>
  <c r="AI1493" i="1" a="1"/>
  <c r="AJ105" i="1" a="1"/>
  <c r="AJ30" i="1" a="1"/>
  <c r="AJ243" i="1" a="1"/>
  <c r="AH1525" i="1" a="1"/>
  <c r="AI2220" i="1" a="1"/>
  <c r="AI871" i="1" a="1"/>
  <c r="AH1665" i="1" a="1"/>
  <c r="AH825" i="1" a="1"/>
  <c r="AI1694" i="1" a="1"/>
  <c r="AI502" i="1" a="1"/>
  <c r="AI120" i="1" a="1"/>
  <c r="AI1348" i="1" a="1"/>
  <c r="AI1563" i="1" a="1"/>
  <c r="AI241" i="1" a="1"/>
  <c r="AI1370" i="1" a="1"/>
  <c r="AH2157" i="1" a="1"/>
  <c r="AJ194" i="1" a="1"/>
  <c r="AI1917" i="1" a="1"/>
  <c r="AI301" i="1" a="1"/>
  <c r="AH1885" i="1" a="1"/>
  <c r="AH1255" i="1" a="1"/>
  <c r="AH1972" i="1" a="1"/>
  <c r="AH1499" i="1" a="1"/>
  <c r="AJ542" i="1" a="1"/>
  <c r="AI217" i="1" a="1"/>
  <c r="AH1043" i="1" a="1"/>
  <c r="AI456" i="1" a="1"/>
  <c r="AI1367" i="1" a="1"/>
  <c r="AI254" i="1" a="1"/>
  <c r="AH1018" i="1" a="1"/>
  <c r="AJ221" i="1" a="1"/>
  <c r="AI134" i="1" a="1"/>
  <c r="AH1370" i="1" a="1"/>
  <c r="AH783" i="1" a="1"/>
  <c r="AI2362" i="1" a="1"/>
  <c r="AJ478" i="1" a="1"/>
  <c r="AJ527" i="1" a="1"/>
  <c r="AI1226" i="1" a="1"/>
  <c r="AH835" i="1" a="1"/>
  <c r="AJ567" i="1" a="1"/>
  <c r="AH1334" i="1" a="1"/>
  <c r="AI690" i="1" a="1"/>
  <c r="AI1386" i="1" a="1"/>
  <c r="AH1266" i="1" a="1"/>
  <c r="AI1719" i="1" a="1"/>
  <c r="AI1974" i="1" a="1"/>
  <c r="AH741" i="1" a="1"/>
  <c r="AH1454" i="1" a="1"/>
  <c r="AJ358" i="1" a="1"/>
  <c r="AH1508" i="1" a="1"/>
  <c r="AH1064" i="1" a="1"/>
  <c r="AI571" i="1" a="1"/>
  <c r="AH2144" i="1" a="1"/>
  <c r="AI680" i="1" a="1"/>
  <c r="AH1644" i="1" a="1"/>
  <c r="AH1384" i="1" a="1"/>
  <c r="AJ96" i="1" a="1"/>
  <c r="AI1970" i="1" a="1"/>
  <c r="AH1345" i="1" a="1"/>
  <c r="AH881" i="1" a="1"/>
  <c r="AJ366" i="1" a="1"/>
  <c r="AI808" i="1" a="1"/>
  <c r="AI1713" i="1" a="1"/>
  <c r="AI1819" i="1" a="1"/>
  <c r="AH854" i="1" a="1"/>
  <c r="AH1492" i="1" a="1"/>
  <c r="AI813" i="1" a="1"/>
  <c r="AI1212" i="1" a="1"/>
  <c r="AJ24" i="1" a="1"/>
  <c r="AJ205" i="1" a="1"/>
  <c r="AI556" i="1" a="1"/>
  <c r="AI55" i="1" a="1"/>
  <c r="AH1118" i="1" a="1"/>
  <c r="AJ294" i="1" a="1"/>
  <c r="AI1126" i="1" a="1"/>
  <c r="AJ426" i="1" a="1"/>
  <c r="AI1670" i="1" a="1"/>
  <c r="AI875" i="1" a="1"/>
  <c r="AH869" i="1" a="1"/>
  <c r="AJ195" i="1" a="1"/>
  <c r="AI1461" i="1" a="1"/>
  <c r="AI1461" i="1" l="1"/>
  <c r="AJ195" i="1"/>
  <c r="AH869" i="1"/>
  <c r="AI875" i="1"/>
  <c r="AI1670" i="1"/>
  <c r="AJ426" i="1"/>
  <c r="AI1126" i="1"/>
  <c r="AJ294" i="1"/>
  <c r="AH1118" i="1"/>
  <c r="AI55" i="1"/>
  <c r="AI556" i="1"/>
  <c r="AJ205" i="1"/>
  <c r="AJ24" i="1"/>
  <c r="AI1212" i="1"/>
  <c r="AI813" i="1"/>
  <c r="AH1492" i="1"/>
  <c r="AH854" i="1"/>
  <c r="AI1819" i="1"/>
  <c r="AI1713" i="1"/>
  <c r="AI808" i="1"/>
  <c r="AJ366" i="1"/>
  <c r="AH881" i="1"/>
  <c r="AH1345" i="1"/>
  <c r="AI1970" i="1"/>
  <c r="AJ96" i="1"/>
  <c r="AH1384" i="1"/>
  <c r="AH1644" i="1"/>
  <c r="AI680" i="1"/>
  <c r="AH2144" i="1"/>
  <c r="AI571" i="1"/>
  <c r="AH1064" i="1"/>
  <c r="AH1508" i="1"/>
  <c r="AJ358" i="1"/>
  <c r="AH1454" i="1"/>
  <c r="AH741" i="1"/>
  <c r="AI1974" i="1"/>
  <c r="AI1719" i="1"/>
  <c r="AH1266" i="1"/>
  <c r="AI1386" i="1"/>
  <c r="AI690" i="1"/>
  <c r="AH1334" i="1"/>
  <c r="AJ567" i="1"/>
  <c r="AH835" i="1"/>
  <c r="AI1226" i="1"/>
  <c r="AJ527" i="1"/>
  <c r="AJ478" i="1"/>
  <c r="AI2362" i="1"/>
  <c r="AH783" i="1"/>
  <c r="AH1370" i="1"/>
  <c r="AI134" i="1"/>
  <c r="AJ221" i="1"/>
  <c r="AH1018" i="1"/>
  <c r="AI254" i="1"/>
  <c r="AI1367" i="1"/>
  <c r="AI456" i="1"/>
  <c r="AH1043" i="1"/>
  <c r="AI217" i="1"/>
  <c r="AJ542" i="1"/>
  <c r="AH1499" i="1"/>
  <c r="AH1972" i="1"/>
  <c r="AH1255" i="1"/>
  <c r="AH1885" i="1"/>
  <c r="AI301" i="1"/>
  <c r="AI1917" i="1"/>
  <c r="AJ194" i="1"/>
  <c r="AH2157" i="1"/>
  <c r="AI1370" i="1"/>
  <c r="AI241" i="1"/>
  <c r="AI1563" i="1"/>
  <c r="AI1348" i="1"/>
  <c r="AI120" i="1"/>
  <c r="AI502" i="1"/>
  <c r="AI1694" i="1"/>
  <c r="AH825" i="1"/>
  <c r="AH1665" i="1"/>
  <c r="AI871" i="1"/>
  <c r="AI2220" i="1"/>
  <c r="AH1525" i="1"/>
  <c r="AJ243" i="1"/>
  <c r="AJ30" i="1"/>
  <c r="AJ105" i="1"/>
  <c r="AI1493" i="1"/>
  <c r="AI1692" i="1"/>
  <c r="AJ702" i="1"/>
  <c r="AJ676" i="1"/>
  <c r="AI1197" i="1"/>
  <c r="AI1080" i="1"/>
  <c r="AI196" i="1"/>
  <c r="AH2242" i="1"/>
  <c r="AI2124" i="1"/>
  <c r="AI389" i="1"/>
  <c r="AI1034" i="1"/>
  <c r="AI546" i="1"/>
  <c r="AI133" i="1"/>
  <c r="AI1439" i="1"/>
  <c r="AI1329" i="1"/>
  <c r="AH1365" i="1"/>
  <c r="AH1711" i="1"/>
  <c r="AJ91" i="1"/>
  <c r="AJ459" i="1"/>
  <c r="AH1340" i="1"/>
  <c r="AI554" i="1"/>
  <c r="AH1516" i="1"/>
  <c r="AH1639" i="1"/>
  <c r="AH1072" i="1"/>
  <c r="AI1642" i="1"/>
  <c r="AH1093" i="1"/>
  <c r="AI243" i="1"/>
  <c r="AH2274" i="1"/>
  <c r="AH2302" i="1"/>
  <c r="AI1337" i="1"/>
  <c r="AJ112" i="1"/>
  <c r="AI333" i="1"/>
  <c r="AI781" i="1"/>
  <c r="AJ503" i="1"/>
  <c r="AH1955" i="1"/>
  <c r="AI1638" i="1"/>
  <c r="AI1183" i="1"/>
  <c r="AJ663" i="1"/>
  <c r="AI375" i="1"/>
  <c r="AI1004" i="1"/>
  <c r="AJ468" i="1"/>
  <c r="AJ636" i="1"/>
  <c r="AJ339" i="1"/>
  <c r="AI2035" i="1"/>
  <c r="AH1278" i="1"/>
  <c r="AI1471" i="1"/>
  <c r="AH1114" i="1"/>
  <c r="AI355" i="1"/>
  <c r="AI1160" i="1"/>
  <c r="AI1426" i="1"/>
  <c r="AI1481" i="1"/>
  <c r="AI92" i="1"/>
  <c r="AH1032" i="1"/>
  <c r="AH2117" i="1"/>
  <c r="AH1052" i="1"/>
  <c r="AI2360" i="1"/>
  <c r="AH1187" i="1"/>
  <c r="AH1286" i="1"/>
  <c r="AI2034" i="1"/>
  <c r="AJ404" i="1"/>
  <c r="AH1024" i="1"/>
  <c r="AH1989" i="1"/>
  <c r="AH799" i="1"/>
  <c r="AI178" i="1"/>
  <c r="AH1236" i="1"/>
  <c r="AI2299" i="1"/>
  <c r="AH2145" i="1"/>
  <c r="AI840" i="1"/>
  <c r="AJ338" i="1"/>
  <c r="AH1938" i="1"/>
  <c r="AI2320" i="1"/>
  <c r="AI1192" i="1"/>
  <c r="AI410" i="1"/>
  <c r="AI637" i="1"/>
  <c r="AH1617" i="1"/>
  <c r="AJ133" i="1"/>
  <c r="AJ132" i="1"/>
  <c r="AJ692" i="1"/>
  <c r="AI1203" i="1"/>
  <c r="AJ553" i="1"/>
  <c r="AI1400" i="1"/>
  <c r="AH1215" i="1"/>
  <c r="AI982" i="1"/>
  <c r="AI2358" i="1"/>
  <c r="AH1048" i="1"/>
  <c r="AI328" i="1"/>
  <c r="AI1698" i="1"/>
  <c r="AI678" i="1"/>
  <c r="AH1551" i="1"/>
  <c r="AI616" i="1"/>
  <c r="AI869" i="1"/>
  <c r="AI2117" i="1"/>
  <c r="AH1962" i="1"/>
  <c r="AJ76" i="1"/>
  <c r="AH1517" i="1"/>
  <c r="AJ252" i="1"/>
  <c r="AH813" i="1"/>
  <c r="AI577" i="1"/>
  <c r="AH1329" i="1"/>
  <c r="AH876" i="1"/>
  <c r="AH1976" i="1"/>
  <c r="AI352" i="1"/>
  <c r="AI309" i="1"/>
  <c r="AH710" i="1"/>
  <c r="AJ428" i="1"/>
  <c r="AH1988" i="1"/>
  <c r="AI947" i="1"/>
  <c r="AI1101" i="1"/>
  <c r="AJ223" i="1"/>
  <c r="AI306" i="1"/>
  <c r="AH2154" i="1"/>
  <c r="AH981" i="1"/>
  <c r="AH879" i="1"/>
  <c r="AH2171" i="1"/>
  <c r="AH733" i="1"/>
  <c r="AI2209" i="1"/>
  <c r="AI1408" i="1"/>
  <c r="AI1945" i="1"/>
  <c r="AI1242" i="1"/>
  <c r="AI213" i="1"/>
  <c r="AI1647" i="1"/>
  <c r="AH1423" i="1"/>
  <c r="AI1966" i="1"/>
  <c r="AI1836" i="1"/>
  <c r="AH1153" i="1"/>
  <c r="AH1991" i="1"/>
  <c r="AI1873" i="1"/>
  <c r="AI1112" i="1"/>
  <c r="AI897" i="1"/>
  <c r="AJ626" i="1"/>
  <c r="AJ499" i="1"/>
  <c r="AH2100" i="1"/>
  <c r="AI1120" i="1"/>
  <c r="AH2243" i="1"/>
  <c r="AH1165" i="1"/>
  <c r="AH1829" i="1"/>
  <c r="AI723" i="1"/>
  <c r="AH1809" i="1"/>
  <c r="AJ403" i="1"/>
  <c r="AH1495" i="1"/>
  <c r="AH1872" i="1"/>
  <c r="AJ390" i="1"/>
  <c r="AH914" i="1"/>
  <c r="AI1347" i="1"/>
  <c r="AI374" i="1"/>
  <c r="AI1725" i="1"/>
  <c r="AI1731" i="1"/>
  <c r="AH1176" i="1"/>
  <c r="AH1694" i="1"/>
  <c r="AI1889" i="1"/>
  <c r="AI1082" i="1"/>
  <c r="AH2301" i="1"/>
  <c r="AI1140" i="1"/>
  <c r="AH930" i="1"/>
  <c r="AH1130" i="1"/>
  <c r="AI1113" i="1"/>
  <c r="AJ41" i="1"/>
  <c r="AI2156" i="1"/>
  <c r="AJ296" i="1"/>
  <c r="AH1184" i="1"/>
  <c r="AI209" i="1"/>
  <c r="AI2188" i="1"/>
  <c r="AI442" i="1"/>
  <c r="AI671" i="1"/>
  <c r="AI1696" i="1"/>
  <c r="AH1729" i="1"/>
  <c r="AI341" i="1"/>
  <c r="AI1245" i="1"/>
  <c r="AJ422" i="1"/>
  <c r="AH1599" i="1"/>
  <c r="AH1047" i="1"/>
  <c r="AJ481" i="1"/>
  <c r="AJ619" i="1"/>
  <c r="AI1215" i="1"/>
  <c r="AI362" i="1"/>
  <c r="AI1552" i="1"/>
  <c r="AJ661" i="1"/>
  <c r="AH2135" i="1"/>
  <c r="AI423" i="1"/>
  <c r="AH755" i="1"/>
  <c r="AI1143" i="1"/>
  <c r="AI2160" i="1"/>
  <c r="AH1958" i="1"/>
  <c r="AI115" i="1"/>
  <c r="AH2175" i="1"/>
  <c r="AH1031" i="1"/>
  <c r="AJ19" i="1"/>
  <c r="AH1055" i="1"/>
  <c r="AI376" i="1"/>
  <c r="AJ235" i="1"/>
  <c r="AH834" i="1"/>
  <c r="AH886" i="1"/>
  <c r="AJ377" i="1"/>
  <c r="AI2341" i="1"/>
  <c r="AI2346" i="1"/>
  <c r="AI1963" i="1"/>
  <c r="AI313" i="1"/>
  <c r="AH872" i="1"/>
  <c r="AI1256" i="1"/>
  <c r="AH1413" i="1"/>
  <c r="AI636" i="1"/>
  <c r="AH1323" i="1"/>
  <c r="AH1805" i="1"/>
  <c r="AI39" i="1"/>
  <c r="AI1228" i="1"/>
  <c r="AI2107" i="1"/>
  <c r="AH1328" i="1"/>
  <c r="AH2223" i="1"/>
  <c r="AJ357" i="1"/>
  <c r="AI989" i="1"/>
  <c r="AJ15" i="1"/>
  <c r="AI1614" i="1"/>
  <c r="AI468" i="1"/>
  <c r="AH1185" i="1"/>
  <c r="AI242" i="1"/>
  <c r="AH725" i="1"/>
  <c r="AI1096" i="1"/>
  <c r="AI1782" i="1"/>
  <c r="AI347" i="1"/>
  <c r="AI1710" i="1"/>
  <c r="AH1106" i="1"/>
  <c r="AI66" i="1"/>
  <c r="AI2108" i="1"/>
  <c r="AH2272" i="1"/>
  <c r="AI1290" i="1"/>
  <c r="AH1699" i="1"/>
  <c r="AH1787" i="1"/>
  <c r="AI707" i="1"/>
  <c r="AH728" i="1"/>
  <c r="AI1167" i="1"/>
  <c r="AH1351" i="1"/>
  <c r="AI1866" i="1"/>
  <c r="AI449" i="1"/>
  <c r="AI792" i="1"/>
  <c r="AH1767" i="1"/>
  <c r="AI2003" i="1"/>
  <c r="AJ186" i="1"/>
  <c r="AH1339" i="1"/>
  <c r="AI573" i="1"/>
  <c r="AI790" i="1"/>
  <c r="AI1861" i="1"/>
  <c r="AI17" i="1"/>
  <c r="AI1775" i="1"/>
  <c r="AI1668" i="1"/>
  <c r="AI65" i="1"/>
  <c r="AH1832" i="1"/>
  <c r="AI658" i="1"/>
  <c r="AI1646" i="1"/>
  <c r="AH1875" i="1"/>
  <c r="AI782" i="1"/>
  <c r="AJ150" i="1"/>
  <c r="AH778" i="1"/>
  <c r="AH1523" i="1"/>
  <c r="AI1950" i="1"/>
  <c r="AI1765" i="1"/>
  <c r="AJ75" i="1"/>
  <c r="AI1923" i="1"/>
  <c r="AJ667" i="1"/>
  <c r="AI635" i="1"/>
  <c r="AJ7" i="1"/>
  <c r="AI1241" i="1"/>
  <c r="AI80" i="1"/>
  <c r="AI512" i="1"/>
  <c r="AH1841" i="1"/>
  <c r="AI47" i="1"/>
  <c r="AH1000" i="1"/>
  <c r="AH1073" i="1"/>
  <c r="AI2278" i="1"/>
  <c r="AI1656" i="1"/>
  <c r="AH1363" i="1"/>
  <c r="AI1662" i="1"/>
  <c r="AI339" i="1"/>
  <c r="AJ17" i="1"/>
  <c r="AH941" i="1"/>
  <c r="AI190" i="1"/>
  <c r="AH1161" i="1"/>
  <c r="AI1869" i="1"/>
  <c r="AH1245" i="1"/>
  <c r="AI1921" i="1"/>
  <c r="AJ416" i="1"/>
  <c r="AH786" i="1"/>
  <c r="AI829" i="1"/>
  <c r="AH1379" i="1"/>
  <c r="AJ330" i="1"/>
  <c r="AI348" i="1"/>
  <c r="AI453" i="1"/>
  <c r="AI122" i="1"/>
  <c r="AI631" i="1"/>
  <c r="AI904" i="1"/>
  <c r="AI44" i="1"/>
  <c r="AI267" i="1"/>
  <c r="AI2370" i="1"/>
  <c r="AI582" i="1"/>
  <c r="AH2253" i="1"/>
  <c r="AI1350" i="1"/>
  <c r="AI895" i="1"/>
  <c r="AH2004" i="1"/>
  <c r="AH906" i="1"/>
  <c r="AI1025" i="1"/>
  <c r="AI2338" i="1"/>
  <c r="AH1808" i="1"/>
  <c r="AI1535" i="1"/>
  <c r="AI955" i="1"/>
  <c r="AI721" i="1"/>
  <c r="AH998" i="1"/>
  <c r="AH2114" i="1"/>
  <c r="AM13" i="1"/>
  <c r="AI1324" i="1"/>
  <c r="AJ204" i="1"/>
  <c r="AJ98" i="1"/>
  <c r="AI234" i="1"/>
  <c r="AI1220" i="1"/>
  <c r="AH1650" i="1"/>
  <c r="AH983" i="1"/>
  <c r="AI274" i="1"/>
  <c r="AH1774" i="1"/>
  <c r="AI2214" i="1"/>
  <c r="AI2287" i="1"/>
  <c r="AI445" i="1"/>
  <c r="AJ142" i="1"/>
  <c r="AI1663" i="1"/>
  <c r="AH2074" i="1"/>
  <c r="AH1911" i="1"/>
  <c r="AI2211" i="1"/>
  <c r="AH1745" i="1"/>
  <c r="AI793" i="1"/>
  <c r="AH2376" i="1"/>
  <c r="AJ372" i="1"/>
  <c r="AH1709" i="1"/>
  <c r="AI1784" i="1"/>
  <c r="AH2130" i="1"/>
  <c r="AH900" i="1"/>
  <c r="AH1298" i="1"/>
  <c r="AH1610" i="1"/>
  <c r="AI1549" i="1"/>
  <c r="AH1385" i="1"/>
  <c r="AH1152" i="1"/>
  <c r="AH1343" i="1"/>
  <c r="AJ511" i="1"/>
  <c r="AJ579" i="1"/>
  <c r="AH849" i="1"/>
  <c r="AI1384" i="1"/>
  <c r="AI1136" i="1"/>
  <c r="AI93" i="1"/>
  <c r="AI2244" i="1"/>
  <c r="AI1892" i="1"/>
  <c r="AI429" i="1"/>
  <c r="AI438" i="1"/>
  <c r="AI986" i="1"/>
  <c r="AH905" i="1"/>
  <c r="AH1945" i="1"/>
  <c r="AI2265" i="1"/>
  <c r="AI1239" i="1"/>
  <c r="AH943" i="1"/>
  <c r="AJ354" i="1"/>
  <c r="AI1382" i="1"/>
  <c r="AH769" i="1"/>
  <c r="AI575" i="1"/>
  <c r="AI1156" i="1"/>
  <c r="AH2021" i="1"/>
  <c r="AH1521" i="1"/>
  <c r="AH1549" i="1"/>
  <c r="AI1306" i="1"/>
  <c r="AJ230" i="1"/>
  <c r="AH1688" i="1"/>
  <c r="AI2279" i="1"/>
  <c r="AI2284" i="1"/>
  <c r="AI2050" i="1"/>
  <c r="AI327" i="1"/>
  <c r="AI396" i="1"/>
  <c r="AH1966" i="1"/>
  <c r="AI1664" i="1"/>
  <c r="AI1661" i="1"/>
  <c r="AI1092" i="1"/>
  <c r="AI918" i="1"/>
  <c r="AH1624" i="1"/>
  <c r="AI88" i="1"/>
  <c r="AI883" i="1"/>
  <c r="AJ158" i="1"/>
  <c r="AH2378" i="1"/>
  <c r="AI691" i="1"/>
  <c r="AH1063" i="1"/>
  <c r="AI960" i="1"/>
  <c r="AH1376" i="1"/>
  <c r="AI633" i="1"/>
  <c r="AH1591" i="1"/>
  <c r="AH1222" i="1"/>
  <c r="AI1260" i="1"/>
  <c r="AI1623" i="1"/>
  <c r="AJ179" i="1"/>
  <c r="AI62" i="1"/>
  <c r="AH2001" i="1"/>
  <c r="AH2007" i="1"/>
  <c r="AI1433" i="1"/>
  <c r="AI260" i="1"/>
  <c r="AI1711" i="1"/>
  <c r="AI2169" i="1"/>
  <c r="AI507" i="1"/>
  <c r="AJ558" i="1"/>
  <c r="AI259" i="1"/>
  <c r="AJ320" i="1"/>
  <c r="AH997" i="1"/>
  <c r="AH1017" i="1"/>
  <c r="AI1394" i="1"/>
  <c r="AH1619" i="1"/>
  <c r="AI1070" i="1"/>
  <c r="AH2257" i="1"/>
  <c r="AH877" i="1"/>
  <c r="AH2329" i="1"/>
  <c r="AI505" i="1"/>
  <c r="AI1206" i="1"/>
  <c r="AH1680" i="1"/>
  <c r="AI228" i="1"/>
  <c r="AI558" i="1"/>
  <c r="AH1526" i="1"/>
  <c r="AI2315" i="1"/>
  <c r="AH1963" i="1"/>
  <c r="AI2170" i="1"/>
  <c r="AI189" i="1"/>
  <c r="AI1723" i="1"/>
  <c r="AJ174" i="1"/>
  <c r="AH2054" i="1"/>
  <c r="AJ87" i="1"/>
  <c r="AI1502" i="1"/>
  <c r="AH1869" i="1"/>
  <c r="AJ234" i="1"/>
  <c r="AI1087" i="1"/>
  <c r="AI886" i="1"/>
  <c r="AI390" i="1"/>
  <c r="AI2192" i="1"/>
  <c r="AH2065" i="1"/>
  <c r="AI713" i="1"/>
  <c r="AI1445" i="1"/>
  <c r="AI1067" i="1"/>
  <c r="AJ246" i="1"/>
  <c r="AH1256" i="1"/>
  <c r="AI1170" i="1"/>
  <c r="AJ327" i="1"/>
  <c r="AI1431" i="1"/>
  <c r="AI2322" i="1"/>
  <c r="AI192" i="1"/>
  <c r="AI34" i="1"/>
  <c r="AI545" i="1"/>
  <c r="AJ438" i="1"/>
  <c r="AI1023" i="1"/>
  <c r="AJ569" i="1"/>
  <c r="AI1870" i="1"/>
  <c r="AI1817" i="1"/>
  <c r="AI2021" i="1"/>
  <c r="AH1708" i="1"/>
  <c r="AI76" i="1"/>
  <c r="AI300" i="1"/>
  <c r="AJ57" i="1"/>
  <c r="AI2210" i="1"/>
  <c r="AI1448" i="1"/>
  <c r="AH1103" i="1"/>
  <c r="AJ460" i="1"/>
  <c r="AJ461" i="1"/>
  <c r="AH1863" i="1"/>
  <c r="AJ497" i="1"/>
  <c r="AH780" i="1"/>
  <c r="AI2197" i="1"/>
  <c r="AH770" i="1"/>
  <c r="AI319" i="1"/>
  <c r="AJ562" i="1"/>
  <c r="AH1060" i="1"/>
  <c r="AI1610" i="1"/>
  <c r="AH964" i="1"/>
  <c r="AH865" i="1"/>
  <c r="AI240" i="1"/>
  <c r="AI1987" i="1"/>
  <c r="AJ566" i="1"/>
  <c r="AI1078" i="1"/>
  <c r="AI695" i="1"/>
  <c r="AH2063" i="1"/>
  <c r="AI1267" i="1"/>
  <c r="AI1721" i="1"/>
  <c r="AH1288" i="1"/>
  <c r="AH1358" i="1"/>
  <c r="AJ101" i="1"/>
  <c r="AI2380" i="1"/>
  <c r="AI1288" i="1"/>
  <c r="AJ261" i="1"/>
  <c r="AH822" i="1"/>
  <c r="AI1097" i="1"/>
  <c r="AI1007" i="1"/>
  <c r="AH1693" i="1"/>
  <c r="AI1806" i="1"/>
  <c r="AH1394" i="1"/>
  <c r="AJ210" i="1"/>
  <c r="AI2254" i="1"/>
  <c r="AH2073" i="1"/>
  <c r="AJ295" i="1"/>
  <c r="AI4" i="1"/>
  <c r="AI277" i="1"/>
  <c r="AI2184" i="1"/>
  <c r="AH2198" i="1"/>
  <c r="AI1095" i="1"/>
  <c r="AI1464" i="1"/>
  <c r="AJ582" i="1"/>
  <c r="AI562" i="1"/>
  <c r="AI2330" i="1"/>
  <c r="AH1839" i="1"/>
  <c r="AH883" i="1"/>
  <c r="AH1539" i="1"/>
  <c r="AI1751" i="1"/>
  <c r="AI463" i="1"/>
  <c r="AI179" i="1"/>
  <c r="AJ199" i="1"/>
  <c r="AH2088" i="1"/>
  <c r="AI1559" i="1"/>
  <c r="AH1102" i="1"/>
  <c r="AI1249" i="1"/>
  <c r="AJ691" i="1"/>
  <c r="AI2342" i="1"/>
  <c r="AH2015" i="1"/>
  <c r="AJ208" i="1"/>
  <c r="AI1657" i="1"/>
  <c r="AH1188" i="1"/>
  <c r="AH1739" i="1"/>
  <c r="AI1462" i="1"/>
  <c r="AH1083" i="1"/>
  <c r="AH1593" i="1"/>
  <c r="AI1052" i="1"/>
  <c r="AI1465" i="1"/>
  <c r="AI1840" i="1"/>
  <c r="AI978" i="1"/>
  <c r="AH1081" i="1"/>
  <c r="AJ188" i="1"/>
  <c r="AI2255" i="1"/>
  <c r="AH2127" i="1"/>
  <c r="AH2323" i="1"/>
  <c r="AI560" i="1"/>
  <c r="AI19" i="1"/>
  <c r="AI397" i="1"/>
  <c r="AH1113" i="1"/>
  <c r="AH708" i="1"/>
  <c r="AJ418" i="1"/>
  <c r="AH2156" i="1"/>
  <c r="AI758" i="1"/>
  <c r="AI555" i="1"/>
  <c r="AJ439" i="1"/>
  <c r="AH949" i="1"/>
  <c r="AI1418" i="1"/>
  <c r="AJ81" i="1"/>
  <c r="AI2225" i="1"/>
  <c r="AI310" i="1"/>
  <c r="AH1212" i="1"/>
  <c r="AI760" i="1"/>
  <c r="AI885" i="1"/>
  <c r="AH2291" i="1"/>
  <c r="AJ379" i="1"/>
  <c r="AI791" i="1"/>
  <c r="AI2127" i="1"/>
  <c r="AH2040" i="1"/>
  <c r="AI124" i="1"/>
  <c r="AI1980" i="1"/>
  <c r="AJ135" i="1"/>
  <c r="AI1675" i="1"/>
  <c r="AH800" i="1"/>
  <c r="AJ53" i="1"/>
  <c r="AH1396" i="1"/>
  <c r="AI1064" i="1"/>
  <c r="AH1926" i="1"/>
  <c r="AI1570" i="1"/>
  <c r="AH2139" i="1"/>
  <c r="AH1406" i="1"/>
  <c r="AH2267" i="1"/>
  <c r="AJ382" i="1"/>
  <c r="AJ425" i="1"/>
  <c r="AJ159" i="1"/>
  <c r="AI89" i="1"/>
  <c r="AH2286" i="1"/>
  <c r="AI1800" i="1"/>
  <c r="AI1690" i="1"/>
  <c r="AI1571" i="1"/>
  <c r="AH1235" i="1"/>
  <c r="AH1307" i="1"/>
  <c r="AI1868" i="1"/>
  <c r="AI2232" i="1"/>
  <c r="AI1102" i="1"/>
  <c r="AI1865" i="1"/>
  <c r="AI85" i="1"/>
  <c r="AH796" i="1"/>
  <c r="AH864" i="1"/>
  <c r="AI842" i="1"/>
  <c r="AJ18" i="1"/>
  <c r="AI580" i="1"/>
  <c r="AJ420" i="1"/>
  <c r="AI1796" i="1"/>
  <c r="AI853" i="1"/>
  <c r="AJ232" i="1"/>
  <c r="AJ71" i="1"/>
  <c r="AI1975" i="1"/>
  <c r="AI1583" i="1"/>
  <c r="AH2193" i="1"/>
  <c r="AI672" i="1"/>
  <c r="AJ649" i="1"/>
  <c r="AH1585" i="1"/>
  <c r="AI977" i="1"/>
  <c r="AI1620" i="1"/>
  <c r="AI612" i="1"/>
  <c r="AH2019" i="1"/>
  <c r="AI1038" i="1"/>
  <c r="AH1293" i="1"/>
  <c r="AH1956" i="1"/>
  <c r="AH1975" i="1"/>
  <c r="AH985" i="1"/>
  <c r="AH2172" i="1"/>
  <c r="AI2065" i="1"/>
  <c r="AI74" i="1"/>
  <c r="AH1894" i="1"/>
  <c r="AJ166" i="1"/>
  <c r="AI1655" i="1"/>
  <c r="AH2319" i="1"/>
  <c r="AJ173" i="1"/>
  <c r="AJ399" i="1"/>
  <c r="AH1201" i="1"/>
  <c r="AI997" i="1"/>
  <c r="AI1695" i="1"/>
  <c r="AI530" i="1"/>
  <c r="AH743" i="1"/>
  <c r="AI2005" i="1"/>
  <c r="AJ293" i="1"/>
  <c r="AH1350" i="1"/>
  <c r="AH1557" i="1"/>
  <c r="AH1825" i="1"/>
  <c r="AI2071" i="1"/>
  <c r="AI2154" i="1"/>
  <c r="AI1601" i="1"/>
  <c r="AI165" i="1"/>
  <c r="AJ190" i="1"/>
  <c r="AI920" i="1"/>
  <c r="AI860" i="1"/>
  <c r="AJ265" i="1"/>
  <c r="AI101" i="1"/>
  <c r="AI2181" i="1"/>
  <c r="AI1390" i="1"/>
  <c r="AJ620" i="1"/>
  <c r="AI1976" i="1"/>
  <c r="AH1878" i="1"/>
  <c r="AJ632" i="1"/>
  <c r="AI1040" i="1"/>
  <c r="AI1069" i="1"/>
  <c r="AI1940" i="1"/>
  <c r="AJ645" i="1"/>
  <c r="AI379" i="1"/>
  <c r="AH1600" i="1"/>
  <c r="AH1953" i="1"/>
  <c r="AI2007" i="1"/>
  <c r="AH2098" i="1"/>
  <c r="AJ300" i="1"/>
  <c r="AH768" i="1"/>
  <c r="AI258" i="1"/>
  <c r="AH958" i="1"/>
  <c r="AJ681" i="1"/>
  <c r="AH2365" i="1"/>
  <c r="AH2386" i="1"/>
  <c r="AH1075" i="1"/>
  <c r="AJ122" i="1"/>
  <c r="AI204" i="1"/>
  <c r="AI1389" i="1"/>
  <c r="AI406" i="1"/>
  <c r="AI142" i="1"/>
  <c r="AI1863" i="1"/>
  <c r="AI1244" i="1"/>
  <c r="AI1956" i="1"/>
  <c r="AI86" i="1"/>
  <c r="AH2292" i="1"/>
  <c r="AI1176" i="1"/>
  <c r="AI763" i="1"/>
  <c r="AI934" i="1"/>
  <c r="AI36" i="1"/>
  <c r="AH843" i="1"/>
  <c r="AH1547" i="1"/>
  <c r="AI849" i="1"/>
  <c r="AH1390" i="1"/>
  <c r="AH974" i="1"/>
  <c r="AH1361" i="1"/>
  <c r="AI54" i="1"/>
  <c r="AI420" i="1"/>
  <c r="AH1141" i="1"/>
  <c r="AJ47" i="1"/>
  <c r="AI2186" i="1"/>
  <c r="AI1022" i="1"/>
  <c r="AJ288" i="1"/>
  <c r="AJ270" i="1"/>
  <c r="AH984" i="1"/>
  <c r="AI801" i="1"/>
  <c r="AJ306" i="1"/>
  <c r="AI1849" i="1"/>
  <c r="AH2300" i="1"/>
  <c r="AH1533" i="1"/>
  <c r="AI412" i="1"/>
  <c r="AI2069" i="1"/>
  <c r="AH816" i="1"/>
  <c r="AI2382" i="1"/>
  <c r="AJ184" i="1"/>
  <c r="AI742" i="1"/>
  <c r="AJ684" i="1"/>
  <c r="AI1457" i="1"/>
  <c r="AH2288" i="1"/>
  <c r="AJ283" i="1"/>
  <c r="AI1043" i="1"/>
  <c r="AH1389" i="1"/>
  <c r="AI71" i="1"/>
  <c r="AH1466" i="1"/>
  <c r="AJ584" i="1"/>
  <c r="AH2263" i="1"/>
  <c r="AI985" i="1"/>
  <c r="AJ302" i="1"/>
  <c r="AI1771" i="1"/>
  <c r="AH2390" i="1"/>
  <c r="AI967" i="1"/>
  <c r="AI108" i="1"/>
  <c r="AI1330" i="1"/>
  <c r="AI720" i="1"/>
  <c r="AI1187" i="1"/>
  <c r="AI2013" i="1"/>
  <c r="AI1428" i="1"/>
  <c r="AI677" i="1"/>
  <c r="AH1214" i="1"/>
  <c r="AI496" i="1"/>
  <c r="AH1305" i="1"/>
  <c r="AH2187" i="1"/>
  <c r="AI1106" i="1"/>
  <c r="AI1495" i="1"/>
  <c r="AI1392" i="1"/>
  <c r="AJ464" i="1"/>
  <c r="AI1327" i="1"/>
  <c r="AI1816" i="1"/>
  <c r="AH992" i="1"/>
  <c r="AH2128" i="1"/>
  <c r="AI1907" i="1"/>
  <c r="AI1388" i="1"/>
  <c r="AH2155" i="1"/>
  <c r="AH1594" i="1"/>
  <c r="AI706" i="1"/>
  <c r="AI643" i="1"/>
  <c r="AI838" i="1"/>
  <c r="AH1057" i="1"/>
  <c r="AI293" i="1"/>
  <c r="AH1974" i="1"/>
  <c r="AH2093" i="1"/>
  <c r="AH1583" i="1"/>
  <c r="AH2129" i="1"/>
  <c r="AI305" i="1"/>
  <c r="AI892" i="1"/>
  <c r="AI1676" i="1"/>
  <c r="AI991" i="1"/>
  <c r="AJ483" i="1"/>
  <c r="AI156" i="1"/>
  <c r="AH2209" i="1"/>
  <c r="AH1564" i="1"/>
  <c r="AH948" i="1"/>
  <c r="AI1961" i="1"/>
  <c r="AI1569" i="1"/>
  <c r="AH1696" i="1"/>
  <c r="AH1917" i="1"/>
  <c r="AI1180" i="1"/>
  <c r="AJ573" i="1"/>
  <c r="AJ674" i="1"/>
  <c r="AH1691" i="1"/>
  <c r="AI619" i="1"/>
  <c r="AI1024" i="1"/>
  <c r="AH1921" i="1"/>
  <c r="AI298" i="1"/>
  <c r="AI233" i="1"/>
  <c r="AJ393" i="1"/>
  <c r="AI2105" i="1"/>
  <c r="AI2099" i="1"/>
  <c r="AH2107" i="1"/>
  <c r="AJ231" i="1"/>
  <c r="AJ675" i="1"/>
  <c r="AI227" i="1"/>
  <c r="AI708" i="1"/>
  <c r="AH1730" i="1"/>
  <c r="AH2324" i="1"/>
  <c r="AH1304" i="1"/>
  <c r="AI757" i="1"/>
  <c r="AI2293" i="1"/>
  <c r="AJ23" i="1"/>
  <c r="AI835" i="1"/>
  <c r="AI257" i="1"/>
  <c r="AI568" i="1"/>
  <c r="AI928" i="1"/>
  <c r="AI479" i="1"/>
  <c r="AI516" i="1"/>
  <c r="AJ248" i="1"/>
  <c r="AH2384" i="1"/>
  <c r="AI737" i="1"/>
  <c r="AH1867" i="1"/>
  <c r="AI14" i="1"/>
  <c r="AH1853" i="1"/>
  <c r="AH1676" i="1"/>
  <c r="AI427" i="1"/>
  <c r="AI1876" i="1"/>
  <c r="AI601" i="1"/>
  <c r="AJ494" i="1"/>
  <c r="AI862" i="1"/>
  <c r="AH862" i="1"/>
  <c r="AI357" i="1"/>
  <c r="AI2114" i="1"/>
  <c r="AI1150" i="1"/>
  <c r="AH760" i="1"/>
  <c r="AI109" i="1"/>
  <c r="AH1194" i="1"/>
  <c r="AH814" i="1"/>
  <c r="AH1802" i="1"/>
  <c r="AH2097" i="1"/>
  <c r="AI1378" i="1"/>
  <c r="AH1097" i="1"/>
  <c r="AI1289" i="1"/>
  <c r="AI1748" i="1"/>
  <c r="AI367" i="1"/>
  <c r="AI881" i="1"/>
  <c r="AH2207" i="1"/>
  <c r="AH999" i="1"/>
  <c r="AI8" i="1"/>
  <c r="AH1682" i="1"/>
  <c r="AH1910" i="1"/>
  <c r="AI868" i="1"/>
  <c r="AH2162" i="1"/>
  <c r="AJ341" i="1"/>
  <c r="AI1264" i="1"/>
  <c r="AI1363" i="1"/>
  <c r="AI2001" i="1"/>
  <c r="AJ575" i="1"/>
  <c r="AI1483" i="1"/>
  <c r="AJ639" i="1"/>
  <c r="AJ371" i="1"/>
  <c r="AI322" i="1"/>
  <c r="AH1094" i="1"/>
  <c r="AI145" i="1"/>
  <c r="AH1835" i="1"/>
  <c r="AH1112" i="1"/>
  <c r="AI117" i="1"/>
  <c r="AI2368" i="1"/>
  <c r="AI1537" i="1"/>
  <c r="AH836" i="1"/>
  <c r="AI1628" i="1"/>
  <c r="AI1795" i="1"/>
  <c r="AI2336" i="1"/>
  <c r="AI1626" i="1"/>
  <c r="AI1915" i="1"/>
  <c r="AH1944" i="1"/>
  <c r="AJ427" i="1"/>
  <c r="AH1625" i="1"/>
  <c r="AI2384" i="1"/>
  <c r="AH1457" i="1"/>
  <c r="AI1680" i="1"/>
  <c r="AH1673" i="1"/>
  <c r="AJ364" i="1"/>
  <c r="AI578" i="1"/>
  <c r="AH1226" i="1"/>
  <c r="AI1272" i="1"/>
  <c r="AI803" i="1"/>
  <c r="AI1498" i="1"/>
  <c r="AJ401" i="1"/>
  <c r="AJ689" i="1"/>
  <c r="AI1704" i="1"/>
  <c r="AJ323" i="1"/>
  <c r="AH2060" i="1"/>
  <c r="AH1501" i="1"/>
  <c r="AH1140" i="1"/>
  <c r="AI1356" i="1"/>
  <c r="AH2280" i="1"/>
  <c r="AI1232" i="1"/>
  <c r="AH867" i="1"/>
  <c r="AI2373" i="1"/>
  <c r="AI994" i="1"/>
  <c r="AI2028" i="1"/>
  <c r="AI2163" i="1"/>
  <c r="AI152" i="1"/>
  <c r="AH866" i="1"/>
  <c r="AI2111" i="1"/>
  <c r="AJ623" i="1"/>
  <c r="AJ216" i="1"/>
  <c r="AI766" i="1"/>
  <c r="AH1253" i="1"/>
  <c r="AI1594" i="1"/>
  <c r="AH1636" i="1"/>
  <c r="AI540" i="1"/>
  <c r="AI1584" i="1"/>
  <c r="AI820" i="1"/>
  <c r="AH1663" i="1"/>
  <c r="AI1079" i="1"/>
  <c r="AI1560" i="1"/>
  <c r="AH1181" i="1"/>
  <c r="AI1309" i="1"/>
  <c r="AI1606" i="1"/>
  <c r="AJ694" i="1"/>
  <c r="AI447" i="1"/>
  <c r="AI1508" i="1"/>
  <c r="AJ455" i="1"/>
  <c r="AH759" i="1"/>
  <c r="AH1403" i="1"/>
  <c r="AI1650" i="1"/>
  <c r="AI1204" i="1"/>
  <c r="AH745" i="1"/>
  <c r="AH1364" i="1"/>
  <c r="AI1736" i="1"/>
  <c r="AH2348" i="1"/>
  <c r="AH1760" i="1"/>
  <c r="AH2266" i="1"/>
  <c r="AI1812" i="1"/>
  <c r="AI256" i="1"/>
  <c r="AI332" i="1"/>
  <c r="AJ535" i="1"/>
  <c r="AI268" i="1"/>
  <c r="AI465" i="1"/>
  <c r="AJ169" i="1"/>
  <c r="AI434" i="1"/>
  <c r="AI1990" i="1"/>
  <c r="AI2152" i="1"/>
  <c r="AI450" i="1"/>
  <c r="AI1417" i="1"/>
  <c r="AH1022" i="1"/>
  <c r="AI656" i="1"/>
  <c r="AJ634" i="1"/>
  <c r="AI956" i="1"/>
  <c r="AH1297" i="1"/>
  <c r="AI2063" i="1"/>
  <c r="AI446" i="1"/>
  <c r="AI57" i="1"/>
  <c r="AI1855" i="1"/>
  <c r="AI2161" i="1"/>
  <c r="AH1026" i="1"/>
  <c r="AI1528" i="1"/>
  <c r="AH2036" i="1"/>
  <c r="AI1199" i="1"/>
  <c r="AI413" i="1"/>
  <c r="AI1954" i="1"/>
  <c r="AH2275" i="1"/>
  <c r="AJ682" i="1"/>
  <c r="AH1747" i="1"/>
  <c r="AI2140" i="1"/>
  <c r="AI79" i="1"/>
  <c r="AI2257" i="1"/>
  <c r="AH1791" i="1"/>
  <c r="AH753" i="1"/>
  <c r="AI110" i="1"/>
  <c r="AI1671" i="1"/>
  <c r="AJ585" i="1"/>
  <c r="AH2283" i="1"/>
  <c r="AJ570" i="1"/>
  <c r="AH1016" i="1"/>
  <c r="AI2314" i="1"/>
  <c r="AI867" i="1"/>
  <c r="AH1481" i="1"/>
  <c r="AI168" i="1"/>
  <c r="AI644" i="1"/>
  <c r="AI81" i="1"/>
  <c r="AH1079" i="1"/>
  <c r="AJ488" i="1"/>
  <c r="AH792" i="1"/>
  <c r="AI222" i="1"/>
  <c r="AH1357" i="1"/>
  <c r="AJ141" i="1"/>
  <c r="AH963" i="1"/>
  <c r="AI1883" i="1"/>
  <c r="AI2052" i="1"/>
  <c r="AH1200" i="1"/>
  <c r="AJ577" i="1"/>
  <c r="AI1011" i="1"/>
  <c r="AI642" i="1"/>
  <c r="AI1734" i="1"/>
  <c r="AI526" i="1"/>
  <c r="AH798" i="1"/>
  <c r="AH904" i="1"/>
  <c r="AH1615" i="1"/>
  <c r="AH1837" i="1"/>
  <c r="AI409" i="1"/>
  <c r="AH2160" i="1"/>
  <c r="AH724" i="1"/>
  <c r="AH2124" i="1"/>
  <c r="AI1270" i="1"/>
  <c r="AI1257" i="1"/>
  <c r="AH1700" i="1"/>
  <c r="AH1653" i="1"/>
  <c r="AI1486" i="1"/>
  <c r="AI64" i="1"/>
  <c r="AH722" i="1"/>
  <c r="AI1169" i="1"/>
  <c r="AH922" i="1"/>
  <c r="AI2061" i="1"/>
  <c r="AI2145" i="1"/>
  <c r="AH2026" i="1"/>
  <c r="AI552" i="1"/>
  <c r="AJ43" i="1"/>
  <c r="AI1076" i="1"/>
  <c r="AI2148" i="1"/>
  <c r="AI1631" i="1"/>
  <c r="AH2147" i="1"/>
  <c r="AI1269" i="1"/>
  <c r="AH805" i="1"/>
  <c r="AH1515" i="1"/>
  <c r="AI292" i="1"/>
  <c r="AI2310" i="1"/>
  <c r="AI183" i="1"/>
  <c r="AH2229" i="1"/>
  <c r="AI1031" i="1"/>
  <c r="AI2340" i="1"/>
  <c r="AI553" i="1"/>
  <c r="AI1224" i="1"/>
  <c r="AH1456" i="1"/>
  <c r="AH1967" i="1"/>
  <c r="AI1379" i="1"/>
  <c r="AI90" i="1"/>
  <c r="AH1151" i="1"/>
  <c r="AH2103" i="1"/>
  <c r="AH1287" i="1"/>
  <c r="AJ40" i="1"/>
  <c r="AI231" i="1"/>
  <c r="AJ383" i="1"/>
  <c r="AH2178" i="1"/>
  <c r="AI959" i="1"/>
  <c r="AI466" i="1"/>
  <c r="AI814" i="1"/>
  <c r="AI1054" i="1"/>
  <c r="AJ50" i="1"/>
  <c r="AH1035" i="1"/>
  <c r="AH1618" i="1"/>
  <c r="AI668" i="1"/>
  <c r="AH2369" i="1"/>
  <c r="AH1137" i="1"/>
  <c r="AI1781" i="1"/>
  <c r="AI53" i="1"/>
  <c r="AI2095" i="1"/>
  <c r="AI140" i="1"/>
  <c r="AH2351" i="1"/>
  <c r="AJ546" i="1"/>
  <c r="AH1168" i="1"/>
  <c r="AI2150" i="1"/>
  <c r="AH1439" i="1"/>
  <c r="AI747" i="1"/>
  <c r="AH918" i="1"/>
  <c r="AH2045" i="1"/>
  <c r="AI1313" i="1"/>
  <c r="AJ454" i="1"/>
  <c r="AI455" i="1"/>
  <c r="AH1686" i="1"/>
  <c r="AH1122" i="1"/>
  <c r="AH1444" i="1"/>
  <c r="AH2373" i="1"/>
  <c r="AI1703" i="1"/>
  <c r="AI2306" i="1"/>
  <c r="AH1131" i="1"/>
  <c r="AH1948" i="1"/>
  <c r="AI167" i="1"/>
  <c r="AI1507" i="1"/>
  <c r="AH1822" i="1"/>
  <c r="AJ217" i="1"/>
  <c r="AI841" i="1"/>
  <c r="AH1037" i="1"/>
  <c r="AJ201" i="1"/>
  <c r="AH1116" i="1"/>
  <c r="AJ66" i="1"/>
  <c r="AH989" i="1"/>
  <c r="AI1530" i="1"/>
  <c r="AI2144" i="1"/>
  <c r="AI1943" i="1"/>
  <c r="AI326" i="1"/>
  <c r="AH1111" i="1"/>
  <c r="AJ240" i="1"/>
  <c r="AI1774" i="1"/>
  <c r="AH1260" i="1"/>
  <c r="AH935" i="1"/>
  <c r="AI372" i="1"/>
  <c r="AI1674" i="1"/>
  <c r="AH2002" i="1"/>
  <c r="AH1648" i="1"/>
  <c r="AH766" i="1"/>
  <c r="AH1504" i="1"/>
  <c r="AI877" i="1"/>
  <c r="AJ198" i="1"/>
  <c r="AI1706" i="1"/>
  <c r="AH1221" i="1"/>
  <c r="AI697" i="1"/>
  <c r="AI1978" i="1"/>
  <c r="AI2055" i="1"/>
  <c r="AH1275" i="1"/>
  <c r="AI441" i="1"/>
  <c r="AJ45" i="1"/>
  <c r="AI1951" i="1"/>
  <c r="AH1817" i="1"/>
  <c r="AH1105" i="1"/>
  <c r="AI472" i="1"/>
  <c r="AH860" i="1"/>
  <c r="AH1414" i="1"/>
  <c r="AJ61" i="1"/>
  <c r="AH2391" i="1"/>
  <c r="AH1939" i="1"/>
  <c r="AI1412" i="1"/>
  <c r="AI323" i="1"/>
  <c r="AI266" i="1"/>
  <c r="AH1470" i="1"/>
  <c r="AJ607" i="1"/>
  <c r="AJ380" i="1"/>
  <c r="AI1280" i="1"/>
  <c r="AI2093" i="1"/>
  <c r="AJ679" i="1"/>
  <c r="AH1213" i="1"/>
  <c r="AI1027" i="1"/>
  <c r="AI500" i="1"/>
  <c r="AH990" i="1"/>
  <c r="AI2366" i="1"/>
  <c r="AI859" i="1"/>
  <c r="AJ70" i="1"/>
  <c r="AI331" i="1"/>
  <c r="AH1595" i="1"/>
  <c r="AI459" i="1"/>
  <c r="AH751" i="1"/>
  <c r="AI45" i="1"/>
  <c r="AI2077" i="1"/>
  <c r="AH1233" i="1"/>
  <c r="AH1852" i="1"/>
  <c r="AH2264" i="1"/>
  <c r="AH1602" i="1"/>
  <c r="AI302" i="1"/>
  <c r="AI1513" i="1"/>
  <c r="AH1941" i="1"/>
  <c r="AJ505" i="1"/>
  <c r="AI1065" i="1"/>
  <c r="AH1531" i="1"/>
  <c r="AH1482" i="1"/>
  <c r="AI1880" i="1"/>
  <c r="AI2213" i="1"/>
  <c r="AH1786" i="1"/>
  <c r="AH1441" i="1"/>
  <c r="AH1749" i="1"/>
  <c r="AH2089" i="1"/>
  <c r="AI1575" i="1"/>
  <c r="AH1234" i="1"/>
  <c r="AI2157" i="1"/>
  <c r="AJ485" i="1"/>
  <c r="AI1958" i="1"/>
  <c r="AI170" i="1"/>
  <c r="AH911" i="1"/>
  <c r="AI714" i="1"/>
  <c r="AJ687" i="1"/>
  <c r="AI84" i="1"/>
  <c r="AI1317" i="1"/>
  <c r="AJ44" i="1"/>
  <c r="AH1947" i="1"/>
  <c r="AI68" i="1"/>
  <c r="AJ8" i="1"/>
  <c r="AH1717" i="1"/>
  <c r="AH1241" i="1"/>
  <c r="AJ530" i="1"/>
  <c r="AI1111" i="1"/>
  <c r="AJ89" i="1"/>
  <c r="AI2386" i="1"/>
  <c r="AJ99" i="1"/>
  <c r="AI2167" i="1"/>
  <c r="AI1254" i="1"/>
  <c r="AJ152" i="1"/>
  <c r="AH1209" i="1"/>
  <c r="AJ564" i="1"/>
  <c r="AH1638" i="1"/>
  <c r="AI1499" i="1"/>
  <c r="AJ20" i="1"/>
  <c r="AI810" i="1"/>
  <c r="AJ153" i="1"/>
  <c r="AI304" i="1"/>
  <c r="AI392" i="1"/>
  <c r="AI1683" i="1"/>
  <c r="AH1012" i="1"/>
  <c r="AI1630" i="1"/>
  <c r="AI1768" i="1"/>
  <c r="AJ102" i="1"/>
  <c r="AI1142" i="1"/>
  <c r="AI1295" i="1"/>
  <c r="AI454" i="1"/>
  <c r="AI564" i="1"/>
  <c r="AJ624" i="1"/>
  <c r="AH1054" i="1"/>
  <c r="AH1598" i="1"/>
  <c r="AI1343" i="1"/>
  <c r="AH1142" i="1"/>
  <c r="AJ251" i="1"/>
  <c r="AI694" i="1"/>
  <c r="AH1367" i="1"/>
  <c r="AI474" i="1"/>
  <c r="AI1747" i="1"/>
  <c r="AI162" i="1"/>
  <c r="AI607" i="1"/>
  <c r="AI705" i="1"/>
  <c r="AI1897" i="1"/>
  <c r="AJ285" i="1"/>
  <c r="AI2171" i="1"/>
  <c r="AH1374" i="1"/>
  <c r="AI1332" i="1"/>
  <c r="AI1138" i="1"/>
  <c r="AI1818" i="1"/>
  <c r="AI2250" i="1"/>
  <c r="AI1297" i="1"/>
  <c r="AH1415" i="1"/>
  <c r="AI2268" i="1"/>
  <c r="AH986" i="1"/>
  <c r="AJ239" i="1"/>
  <c r="AI72" i="1"/>
  <c r="AI1403" i="1"/>
  <c r="AH2255" i="1"/>
  <c r="AH1243" i="1"/>
  <c r="AI2391" i="1"/>
  <c r="AH2055" i="1"/>
  <c r="AH1272" i="1"/>
  <c r="AJ67" i="1"/>
  <c r="AI2022" i="1"/>
  <c r="AH2227" i="1"/>
  <c r="AH737" i="1"/>
  <c r="AJ423" i="1"/>
  <c r="AH2025" i="1"/>
  <c r="AH1279" i="1"/>
  <c r="AH1851" i="1"/>
  <c r="AI2372" i="1"/>
  <c r="AI78" i="1"/>
  <c r="AH1722" i="1"/>
  <c r="AI2363" i="1"/>
  <c r="AH2332" i="1"/>
  <c r="AJ115" i="1"/>
  <c r="AI1548" i="1"/>
  <c r="AI336" i="1"/>
  <c r="AJ486" i="1"/>
  <c r="AJ386" i="1"/>
  <c r="AI1236" i="1"/>
  <c r="AI2014" i="1"/>
  <c r="AI1047" i="1"/>
  <c r="AI1133" i="1"/>
  <c r="AH2218" i="1"/>
  <c r="AI1200" i="1"/>
  <c r="AJ162" i="1"/>
  <c r="AH2014" i="1"/>
  <c r="AH1542" i="1"/>
  <c r="AJ531" i="1"/>
  <c r="AH1813" i="1"/>
  <c r="AI667" i="1"/>
  <c r="AH2078" i="1"/>
  <c r="AI943" i="1"/>
  <c r="AI1451" i="1"/>
  <c r="AI908" i="1"/>
  <c r="AH979" i="1"/>
  <c r="AJ26" i="1"/>
  <c r="AJ92" i="1"/>
  <c r="AI834" i="1"/>
  <c r="AH1216" i="1"/>
  <c r="AI1287" i="1"/>
  <c r="AI899" i="1"/>
  <c r="AI265" i="1"/>
  <c r="AI745" i="1"/>
  <c r="AI2041" i="1"/>
  <c r="AI1478" i="1"/>
  <c r="AH1669" i="1"/>
  <c r="AI2200" i="1"/>
  <c r="AH729" i="1"/>
  <c r="AI1152" i="1"/>
  <c r="AH1687" i="1"/>
  <c r="AH885" i="1"/>
  <c r="AI1161" i="1"/>
  <c r="AJ394" i="1"/>
  <c r="AJ410" i="1"/>
  <c r="AH971" i="1"/>
  <c r="AH1229" i="1"/>
  <c r="AJ587" i="1"/>
  <c r="AI2221" i="1"/>
  <c r="AH2364" i="1"/>
  <c r="AJ27" i="1"/>
  <c r="AI2245" i="1"/>
  <c r="AJ449" i="1"/>
  <c r="AJ651" i="1"/>
  <c r="AH1435" i="1"/>
  <c r="AI2243" i="1"/>
  <c r="AI212" i="1"/>
  <c r="AJ349" i="1"/>
  <c r="AI95" i="1"/>
  <c r="AI1009" i="1"/>
  <c r="AI1186" i="1"/>
  <c r="AJ519" i="1"/>
  <c r="AI2198" i="1"/>
  <c r="AH1970" i="1"/>
  <c r="AH1053" i="1"/>
  <c r="AI175" i="1"/>
  <c r="AI1217" i="1"/>
  <c r="AH1308" i="1"/>
  <c r="AI1045" i="1"/>
  <c r="AH1678" i="1"/>
  <c r="AJ292" i="1"/>
  <c r="AH1303" i="1"/>
  <c r="AI663" i="1"/>
  <c r="AI1359" i="1"/>
  <c r="AJ10" i="1"/>
  <c r="AJ360" i="1"/>
  <c r="AI1014" i="1"/>
  <c r="AJ514" i="1"/>
  <c r="AH1395" i="1"/>
  <c r="AI1231" i="1"/>
  <c r="AJ440" i="1"/>
  <c r="AI1277" i="1"/>
  <c r="AH2245" i="1"/>
  <c r="AI779" i="1"/>
  <c r="AH1325" i="1"/>
  <c r="AH1430" i="1"/>
  <c r="AH2228" i="1"/>
  <c r="AH1432" i="1"/>
  <c r="AH2111" i="1"/>
  <c r="AH1450" i="1"/>
  <c r="AI589" i="1"/>
  <c r="AI1753" i="1"/>
  <c r="AI1395" i="1"/>
  <c r="AI1955" i="1"/>
  <c r="AH1146" i="1"/>
  <c r="AH1566" i="1"/>
  <c r="AI674" i="1"/>
  <c r="AH1172" i="1"/>
  <c r="AI486" i="1"/>
  <c r="AI1219" i="1"/>
  <c r="AH2042" i="1"/>
  <c r="AI2175" i="1"/>
  <c r="AH2395" i="1"/>
  <c r="AI993" i="1"/>
  <c r="AH2279" i="1"/>
  <c r="AJ614" i="1"/>
  <c r="AJ504" i="1"/>
  <c r="AI857" i="1"/>
  <c r="AH1925" i="1"/>
  <c r="AH831" i="1"/>
  <c r="AH1306" i="1"/>
  <c r="AI2030" i="1"/>
  <c r="AI353" i="1"/>
  <c r="AH1732" i="1"/>
  <c r="AI1253" i="1"/>
  <c r="AI1131" i="1"/>
  <c r="AI251" i="1"/>
  <c r="AH1377" i="1"/>
  <c r="AI1202" i="1"/>
  <c r="AI698" i="1"/>
  <c r="AH1560" i="1"/>
  <c r="AH2361" i="1"/>
  <c r="AH2222" i="1"/>
  <c r="AI2187" i="1"/>
  <c r="AI2112" i="1"/>
  <c r="AJ413" i="1"/>
  <c r="AI1168" i="1"/>
  <c r="AI1759" i="1"/>
  <c r="AI1678" i="1"/>
  <c r="AI21" i="1"/>
  <c r="AI843" i="1"/>
  <c r="AH1890" i="1"/>
  <c r="AI696" i="1"/>
  <c r="AH1392" i="1"/>
  <c r="AI91" i="1"/>
  <c r="AJ601" i="1"/>
  <c r="AI638" i="1"/>
  <c r="AJ202" i="1"/>
  <c r="AI1496" i="1"/>
  <c r="AI2212" i="1"/>
  <c r="AI613" i="1"/>
  <c r="AJ59" i="1"/>
  <c r="AJ318" i="1"/>
  <c r="AI2369" i="1"/>
  <c r="AI2074" i="1"/>
  <c r="AH940" i="1"/>
  <c r="AH1778" i="1"/>
  <c r="AJ77" i="1"/>
  <c r="AH1134" i="1"/>
  <c r="AI1750" i="1"/>
  <c r="AH1331" i="1"/>
  <c r="AI2281" i="1"/>
  <c r="AH1110" i="1"/>
  <c r="AI1649" i="1"/>
  <c r="AH1630" i="1"/>
  <c r="AI2222" i="1"/>
  <c r="AH818" i="1"/>
  <c r="AI114" i="1"/>
  <c r="AI408" i="1"/>
  <c r="AH2213" i="1"/>
  <c r="AI1830" i="1"/>
  <c r="AI1062" i="1"/>
  <c r="AH1411" i="1"/>
  <c r="AI1794" i="1"/>
  <c r="AI219" i="1"/>
  <c r="AI1937" i="1"/>
  <c r="AH1578" i="1"/>
  <c r="AH1447" i="1"/>
  <c r="AI504" i="1"/>
  <c r="AI221" i="1"/>
  <c r="AI276" i="1"/>
  <c r="AH1973" i="1"/>
  <c r="AH2265" i="1"/>
  <c r="AI1814" i="1"/>
  <c r="AI771" i="1"/>
  <c r="AJ417" i="1"/>
  <c r="AI1689" i="1"/>
  <c r="AI1858" i="1"/>
  <c r="AI1520" i="1"/>
  <c r="AH2133" i="1"/>
  <c r="AH1613" i="1"/>
  <c r="AH991" i="1"/>
  <c r="AI2" i="1"/>
  <c r="AI354" i="1"/>
  <c r="AI418" i="1"/>
  <c r="AI1362" i="1"/>
  <c r="AI237" i="1"/>
  <c r="AI1803" i="1"/>
  <c r="AI224" i="1"/>
  <c r="AI1089" i="1"/>
  <c r="AI1538" i="1"/>
  <c r="AI166" i="1"/>
  <c r="AI832" i="1"/>
  <c r="AI1361" i="1"/>
  <c r="AH1220" i="1"/>
  <c r="AH2119" i="1"/>
  <c r="AH857" i="1"/>
  <c r="AH1375" i="1"/>
  <c r="AH2066" i="1"/>
  <c r="AI1083" i="1"/>
  <c r="AH1536" i="1"/>
  <c r="AI1039" i="1"/>
  <c r="AI1634" i="1"/>
  <c r="AI1801" i="1"/>
  <c r="AI1339" i="1"/>
  <c r="AH1301" i="1"/>
  <c r="AI2085" i="1"/>
  <c r="AJ385" i="1"/>
  <c r="AI16" i="1"/>
  <c r="AI538" i="1"/>
  <c r="AJ117" i="1"/>
  <c r="AJ242" i="1"/>
  <c r="AH1621" i="1"/>
  <c r="AH1422" i="1"/>
  <c r="AH2090" i="1"/>
  <c r="AI1547" i="1"/>
  <c r="AH2143" i="1"/>
  <c r="AH1005" i="1"/>
  <c r="AH1538" i="1"/>
  <c r="AH2270" i="1"/>
  <c r="AI1867" i="1"/>
  <c r="AI1825" i="1"/>
  <c r="AI13" i="1"/>
  <c r="AH1692" i="1"/>
  <c r="AJ181" i="1"/>
  <c r="AI1322" i="1"/>
  <c r="AH2140" i="1"/>
  <c r="AI1278" i="1"/>
  <c r="AH1231" i="1"/>
  <c r="AI1572" i="1"/>
  <c r="AI2058" i="1"/>
  <c r="AI1291" i="1"/>
  <c r="AI1293" i="1"/>
  <c r="AI1545" i="1"/>
  <c r="AJ500" i="1"/>
  <c r="AH1180" i="1"/>
  <c r="AJ48" i="1"/>
  <c r="AJ156" i="1"/>
  <c r="AH1386" i="1"/>
  <c r="AI1612" i="1"/>
  <c r="AH2012" i="1"/>
  <c r="AJ144" i="1"/>
  <c r="AH848" i="1"/>
  <c r="AH1493" i="1"/>
  <c r="AJ392" i="1"/>
  <c r="AH1940" i="1"/>
  <c r="AH1606" i="1"/>
  <c r="AI363" i="1"/>
  <c r="AI1436" i="1"/>
  <c r="AI387" i="1"/>
  <c r="AJ596" i="1"/>
  <c r="AI786" i="1"/>
  <c r="AI1371" i="1"/>
  <c r="AH2269" i="1"/>
  <c r="AH1007" i="1"/>
  <c r="AI1316" i="1"/>
  <c r="AI1117" i="1"/>
  <c r="AI1413" i="1"/>
  <c r="AH1798" i="1"/>
  <c r="AJ412" i="1"/>
  <c r="AI1318" i="1"/>
  <c r="AI584" i="1"/>
  <c r="AI1013" i="1"/>
  <c r="AH2310" i="1"/>
  <c r="AH1801" i="1"/>
  <c r="AH1738" i="1"/>
  <c r="AI750" i="1"/>
  <c r="AI1904" i="1"/>
  <c r="AJ436" i="1"/>
  <c r="AI710" i="1"/>
  <c r="AI725" i="1"/>
  <c r="AI391" i="1"/>
  <c r="AI87" i="1"/>
  <c r="AI1029" i="1"/>
  <c r="AI94" i="1"/>
  <c r="AI906" i="1"/>
  <c r="AJ656" i="1"/>
  <c r="AI2020" i="1"/>
  <c r="AH2320" i="1"/>
  <c r="AH1028" i="1"/>
  <c r="AI160" i="1"/>
  <c r="AJ487" i="1"/>
  <c r="AI123" i="1"/>
  <c r="AI1518" i="1"/>
  <c r="AJ480" i="1"/>
  <c r="AI1376" i="1"/>
  <c r="AI2025" i="1"/>
  <c r="AI1198" i="1"/>
  <c r="AI946" i="1"/>
  <c r="AJ637" i="1"/>
  <c r="AI1063" i="1"/>
  <c r="AI1996" i="1"/>
  <c r="AI653" i="1"/>
  <c r="AH1443" i="1"/>
  <c r="AI1882" i="1"/>
  <c r="AH1649" i="1"/>
  <c r="AI1094" i="1"/>
  <c r="AH1085" i="1"/>
  <c r="AH859" i="1"/>
  <c r="AH2095" i="1"/>
  <c r="AI1770" i="1"/>
  <c r="AH1873" i="1"/>
  <c r="AH1672" i="1"/>
  <c r="AI2072" i="1"/>
  <c r="AH1487" i="1"/>
  <c r="AI1444" i="1"/>
  <c r="AH1150" i="1"/>
  <c r="AI1595" i="1"/>
  <c r="AH1299" i="1"/>
  <c r="AI2110" i="1"/>
  <c r="AI623" i="1"/>
  <c r="AI1886" i="1"/>
  <c r="AI1383" i="1"/>
  <c r="AI729" i="1"/>
  <c r="AI1798" i="1"/>
  <c r="AJ189" i="1"/>
  <c r="AI1073" i="1"/>
  <c r="AH1477" i="1"/>
  <c r="AH1128" i="1"/>
  <c r="AI1522" i="1"/>
  <c r="AH1790" i="1"/>
  <c r="AH2225" i="1"/>
  <c r="AH2084" i="1"/>
  <c r="AI1374" i="1"/>
  <c r="AI1677" i="1"/>
  <c r="AH1856" i="1"/>
  <c r="AI1811" i="1"/>
  <c r="AH956" i="1"/>
  <c r="AI776" i="1"/>
  <c r="AH1498" i="1"/>
  <c r="AH1107" i="1"/>
  <c r="AI684" i="1"/>
  <c r="AH2383" i="1"/>
  <c r="AI1933" i="1"/>
  <c r="AH1720" i="1"/>
  <c r="AI654" i="1"/>
  <c r="AJ171" i="1"/>
  <c r="AI1475" i="1"/>
  <c r="AH1197" i="1"/>
  <c r="AI1088" i="1"/>
  <c r="AI105" i="1"/>
  <c r="AJ28" i="1"/>
  <c r="AI1211" i="1"/>
  <c r="AI275" i="1"/>
  <c r="AI2172" i="1"/>
  <c r="AI1166" i="1"/>
  <c r="AI1158" i="1"/>
  <c r="AI1925" i="1"/>
  <c r="AH1133" i="1"/>
  <c r="AI1049" i="1"/>
  <c r="AI1911" i="1"/>
  <c r="AI1777" i="1"/>
  <c r="AH2297" i="1"/>
  <c r="AH2256" i="1"/>
  <c r="AH2261" i="1"/>
  <c r="AI2066" i="1"/>
  <c r="AH1455" i="1"/>
  <c r="AH1145" i="1"/>
  <c r="AI262" i="1"/>
  <c r="AH970" i="1"/>
  <c r="AH2341" i="1"/>
  <c r="AI1321" i="1"/>
  <c r="AJ134" i="1"/>
  <c r="AI1875" i="1"/>
  <c r="AH1563" i="1"/>
  <c r="AH1401" i="1"/>
  <c r="AJ450" i="1"/>
  <c r="AI1460" i="1"/>
  <c r="AI1735" i="1"/>
  <c r="AH1725" i="1"/>
  <c r="AI371" i="1"/>
  <c r="AI2253" i="1"/>
  <c r="AH2057" i="1"/>
  <c r="AI1283" i="1"/>
  <c r="AI866" i="1"/>
  <c r="AI2101" i="1"/>
  <c r="AH1267" i="1"/>
  <c r="AJ491" i="1"/>
  <c r="AH1893" i="1"/>
  <c r="AI2059" i="1"/>
  <c r="AI603" i="1"/>
  <c r="AI1727" i="1"/>
  <c r="AI20" i="1"/>
  <c r="AI1510" i="1"/>
  <c r="AH1843" i="1"/>
  <c r="AI1532" i="1"/>
  <c r="AH892" i="1"/>
  <c r="AI2128" i="1"/>
  <c r="AI1700" i="1"/>
  <c r="AI1497" i="1"/>
  <c r="AI1042" i="1"/>
  <c r="AJ178" i="1"/>
  <c r="AI1793" i="1"/>
  <c r="AI1758" i="1"/>
  <c r="AI664" i="1"/>
  <c r="AI2100" i="1"/>
  <c r="AH1029" i="1"/>
  <c r="AI2300" i="1"/>
  <c r="AI800" i="1"/>
  <c r="AI921" i="1"/>
  <c r="AI949" i="1"/>
  <c r="AI1920" i="1"/>
  <c r="AJ183" i="1"/>
  <c r="AH2083" i="1"/>
  <c r="AJ128" i="1"/>
  <c r="AH950" i="1"/>
  <c r="AI1446" i="1"/>
  <c r="AH1248" i="1"/>
  <c r="AJ361" i="1"/>
  <c r="AJ415" i="1"/>
  <c r="AI485" i="1"/>
  <c r="AH723" i="1"/>
  <c r="AI2235" i="1"/>
  <c r="AJ4" i="1"/>
  <c r="AI2158" i="1"/>
  <c r="AH945" i="1"/>
  <c r="AI1015" i="1"/>
  <c r="AJ652" i="1"/>
  <c r="AJ83" i="1"/>
  <c r="AI284" i="1"/>
  <c r="AH917" i="1"/>
  <c r="AH1959" i="1"/>
  <c r="AI1591" i="1"/>
  <c r="AI598" i="1"/>
  <c r="AI1353" i="1"/>
  <c r="AH873" i="1"/>
  <c r="AH1576" i="1"/>
  <c r="AH1930" i="1"/>
  <c r="AJ143" i="1"/>
  <c r="AI1008" i="1"/>
  <c r="AH1768" i="1"/>
  <c r="AH1677" i="1"/>
  <c r="AI1603" i="1"/>
  <c r="AH1806" i="1"/>
  <c r="AI1997" i="1"/>
  <c r="AJ172" i="1"/>
  <c r="AI22" i="1"/>
  <c r="AI118" i="1"/>
  <c r="AH1588" i="1"/>
  <c r="AH2273" i="1"/>
  <c r="AH711" i="1"/>
  <c r="AH890" i="1"/>
  <c r="AI880" i="1"/>
  <c r="AH1344" i="1"/>
  <c r="AH1573" i="1"/>
  <c r="AI1137" i="1"/>
  <c r="AI905" i="1"/>
  <c r="AH1987" i="1"/>
  <c r="AJ278" i="1"/>
  <c r="AI1787" i="1"/>
  <c r="AH1581" i="1"/>
  <c r="AJ193" i="1"/>
  <c r="AI2217" i="1"/>
  <c r="AI1546" i="1"/>
  <c r="AH1954" i="1"/>
  <c r="AI1960" i="1"/>
  <c r="AI1890" i="1"/>
  <c r="AH2099" i="1"/>
  <c r="AH960" i="1"/>
  <c r="AI1358" i="1"/>
  <c r="AI1841" i="1"/>
  <c r="AI1946" i="1"/>
  <c r="AH1333" i="1"/>
  <c r="AH2109" i="1"/>
  <c r="AH1211" i="1"/>
  <c r="AI2122" i="1"/>
  <c r="AJ175" i="1"/>
  <c r="AH1671" i="1"/>
  <c r="AH1281" i="1"/>
  <c r="AI836" i="1"/>
  <c r="AH1179" i="1"/>
  <c r="AJ556" i="1"/>
  <c r="AH1927" i="1"/>
  <c r="AH1461" i="1"/>
  <c r="AH1753" i="1"/>
  <c r="AH771" i="1"/>
  <c r="AH1445" i="1"/>
  <c r="AJ583" i="1"/>
  <c r="AI999" i="1"/>
  <c r="AH2190" i="1"/>
  <c r="AJ88" i="1"/>
  <c r="AH2333" i="1"/>
  <c r="AH1316" i="1"/>
  <c r="AI1924" i="1"/>
  <c r="AH1660" i="1"/>
  <c r="AH2011" i="1"/>
  <c r="AI1308" i="1"/>
  <c r="AH746" i="1"/>
  <c r="AI2045" i="1"/>
  <c r="AI100" i="1"/>
  <c r="AJ421" i="1"/>
  <c r="AH1044" i="1"/>
  <c r="AI31" i="1"/>
  <c r="AI2131" i="1"/>
  <c r="AH2337" i="1"/>
  <c r="AI2375" i="1"/>
  <c r="AI1519" i="1"/>
  <c r="AI2256" i="1"/>
  <c r="AI1194" i="1"/>
  <c r="AI1184" i="1"/>
  <c r="AI2037" i="1"/>
  <c r="AH2050" i="1"/>
  <c r="AI1440" i="1"/>
  <c r="AJ502" i="1"/>
  <c r="AI2047" i="1"/>
  <c r="AI2060" i="1"/>
  <c r="AI2004" i="1"/>
  <c r="AI566" i="1"/>
  <c r="AI1599" i="1"/>
  <c r="AI63" i="1"/>
  <c r="AH1171" i="1"/>
  <c r="AI1618" i="1"/>
  <c r="AI744" i="1"/>
  <c r="AH1291" i="1"/>
  <c r="AH1529" i="1"/>
  <c r="AI1237" i="1"/>
  <c r="AI182" i="1"/>
  <c r="AH2372" i="1"/>
  <c r="AH1943" i="1"/>
  <c r="AI422" i="1"/>
  <c r="AI2258" i="1"/>
  <c r="AI679" i="1"/>
  <c r="AH1468" i="1"/>
  <c r="AH1981" i="1"/>
  <c r="AI1132" i="1"/>
  <c r="AH1689" i="1"/>
  <c r="AH779" i="1"/>
  <c r="AI1456" i="1"/>
  <c r="AH851" i="1"/>
  <c r="AI531" i="1"/>
  <c r="AH1577" i="1"/>
  <c r="AH1259" i="1"/>
  <c r="AH1884" i="1"/>
  <c r="AH1818" i="1"/>
  <c r="AI780" i="1"/>
  <c r="AI1148" i="1"/>
  <c r="AI1419" i="1"/>
  <c r="AI1276" i="1"/>
  <c r="AI250" i="1"/>
  <c r="AH717" i="1"/>
  <c r="AI1125" i="1"/>
  <c r="AH1144" i="1"/>
  <c r="AI215" i="1"/>
  <c r="AI593" i="1"/>
  <c r="AI930" i="1"/>
  <c r="AI435" i="1"/>
  <c r="AH987" i="1"/>
  <c r="AH2230" i="1"/>
  <c r="AH2327" i="1"/>
  <c r="AI2176" i="1"/>
  <c r="AI1580" i="1"/>
  <c r="AH1240" i="1"/>
  <c r="AH2268" i="1"/>
  <c r="AI1691" i="1"/>
  <c r="AH1836" i="1"/>
  <c r="AJ263" i="1"/>
  <c r="AH2087" i="1"/>
  <c r="AI1779" i="1"/>
  <c r="AI569" i="1"/>
  <c r="AI1323" i="1"/>
  <c r="AI1640" i="1"/>
  <c r="AI2249" i="1"/>
  <c r="AH2277" i="1"/>
  <c r="AI177" i="1"/>
  <c r="AH1354" i="1"/>
  <c r="AI2033" i="1"/>
  <c r="AJ547" i="1"/>
  <c r="AJ245" i="1"/>
  <c r="AH1410" i="1"/>
  <c r="AH1891" i="1"/>
  <c r="AJ299" i="1"/>
  <c r="AI244" i="1"/>
  <c r="AI777" i="1"/>
  <c r="AI58" i="1"/>
  <c r="AJ151" i="1"/>
  <c r="AH1552" i="1"/>
  <c r="AH1833" i="1"/>
  <c r="AI2233" i="1"/>
  <c r="AH2293" i="1"/>
  <c r="AH1637" i="1"/>
  <c r="AI1773" i="1"/>
  <c r="AI1002" i="1"/>
  <c r="AJ434" i="1"/>
  <c r="AI1514" i="1"/>
  <c r="AJ376" i="1"/>
  <c r="AH1896" i="1"/>
  <c r="AI2297" i="1"/>
  <c r="AI626" i="1"/>
  <c r="AJ476" i="1"/>
  <c r="AH913" i="1"/>
  <c r="AI129" i="1"/>
  <c r="AI401" i="1"/>
  <c r="AJ109" i="1"/>
  <c r="AJ56" i="1"/>
  <c r="AJ273" i="1"/>
  <c r="AI2263" i="1"/>
  <c r="AI1385" i="1"/>
  <c r="AH810" i="1"/>
  <c r="AH2290" i="1"/>
  <c r="AH2294" i="1"/>
  <c r="AH1418" i="1"/>
  <c r="AH1604" i="1"/>
  <c r="AI457" i="1"/>
  <c r="AI2138" i="1"/>
  <c r="AI1827" i="1"/>
  <c r="AJ247" i="1"/>
  <c r="AH738" i="1"/>
  <c r="AI1578" i="1"/>
  <c r="AH1030" i="1"/>
  <c r="AH2148" i="1"/>
  <c r="AJ629" i="1"/>
  <c r="AH1815" i="1"/>
  <c r="AH1480" i="1"/>
  <c r="AJ523" i="1"/>
  <c r="AI727" i="1"/>
  <c r="AJ522" i="1"/>
  <c r="AI1488" i="1"/>
  <c r="AH2141" i="1"/>
  <c r="AH1318" i="1"/>
  <c r="AI172" i="1"/>
  <c r="AH1006" i="1"/>
  <c r="AJ680" i="1"/>
  <c r="AH1228" i="1"/>
  <c r="AI1565" i="1"/>
  <c r="AH2276" i="1"/>
  <c r="AH920" i="1"/>
  <c r="AI1948" i="1"/>
  <c r="AI320" i="1"/>
  <c r="AH2287" i="1"/>
  <c r="AI223" i="1"/>
  <c r="AH1629" i="1"/>
  <c r="AI2168" i="1"/>
  <c r="AI1927" i="1"/>
  <c r="AH944" i="1"/>
  <c r="AI2236" i="1"/>
  <c r="AI2016" i="1"/>
  <c r="AH1271" i="1"/>
  <c r="AJ703" i="1"/>
  <c r="AJ307" i="1"/>
  <c r="AI2238" i="1"/>
  <c r="AI2267" i="1"/>
  <c r="AI1587" i="1"/>
  <c r="AH2380" i="1"/>
  <c r="AH1426" i="1"/>
  <c r="AI2196" i="1"/>
  <c r="AI1701" i="1"/>
  <c r="AI163" i="1"/>
  <c r="AI976" i="1"/>
  <c r="AI701" i="1"/>
  <c r="AH1440" i="1"/>
  <c r="AI2008" i="1"/>
  <c r="AH801" i="1"/>
  <c r="AI662" i="1"/>
  <c r="AH1812" i="1"/>
  <c r="AI799" i="1"/>
  <c r="AJ544" i="1"/>
  <c r="AI816" i="1"/>
  <c r="AH1023" i="1"/>
  <c r="AJ529" i="1"/>
  <c r="AI1733" i="1"/>
  <c r="AH775" i="1"/>
  <c r="AI1715" i="1"/>
  <c r="AH2051" i="1"/>
  <c r="AI1028" i="1"/>
  <c r="AI1284" i="1"/>
  <c r="AI246" i="1"/>
  <c r="AH2295" i="1"/>
  <c r="AI1423" i="1"/>
  <c r="AI1210" i="1"/>
  <c r="AH1264" i="1"/>
  <c r="AI1792" i="1"/>
  <c r="AI291" i="1"/>
  <c r="AH953" i="1"/>
  <c r="AI1912" i="1"/>
  <c r="AH811" i="1"/>
  <c r="AJ319" i="1"/>
  <c r="AH1766" i="1"/>
  <c r="AH1905" i="1"/>
  <c r="AH2216" i="1"/>
  <c r="AH1004" i="1"/>
  <c r="AI736" i="1"/>
  <c r="AI1627" i="1"/>
  <c r="AJ110" i="1"/>
  <c r="AI2076" i="1"/>
  <c r="AH1360" i="1"/>
  <c r="AI2218" i="1"/>
  <c r="AI1596" i="1"/>
  <c r="AI1209" i="1"/>
  <c r="AH2064" i="1"/>
  <c r="AH1082" i="1"/>
  <c r="AI261" i="1"/>
  <c r="AH1296" i="1"/>
  <c r="AH1448" i="1"/>
  <c r="AI294" i="1"/>
  <c r="AI1218" i="1"/>
  <c r="AH2201" i="1"/>
  <c r="AI2090" i="1"/>
  <c r="AJ532" i="1"/>
  <c r="AH1579" i="1"/>
  <c r="AI911" i="1"/>
  <c r="AI961" i="1"/>
  <c r="AH1855" i="1"/>
  <c r="AI1822" i="1"/>
  <c r="AH1540" i="1"/>
  <c r="AI1714" i="1"/>
  <c r="AI2106" i="1"/>
  <c r="AI303" i="1"/>
  <c r="AI1404" i="1"/>
  <c r="AH2137" i="1"/>
  <c r="AI2261" i="1"/>
  <c r="AI1292" i="1"/>
  <c r="AH1652" i="1"/>
  <c r="AH1780" i="1"/>
  <c r="AH1623" i="1"/>
  <c r="AI941" i="1"/>
  <c r="AJ123" i="1"/>
  <c r="AI1895" i="1"/>
  <c r="AI1666" i="1"/>
  <c r="AI1540" i="1"/>
  <c r="AH1078" i="1"/>
  <c r="AH2116" i="1"/>
  <c r="AI1859" i="1"/>
  <c r="AI539" i="1"/>
  <c r="AI898" i="1"/>
  <c r="AH1332" i="1"/>
  <c r="AI1479" i="1"/>
  <c r="AI495" i="1"/>
  <c r="AH1514" i="1"/>
  <c r="AI2325" i="1"/>
  <c r="AI828" i="1"/>
  <c r="AI738" i="1"/>
  <c r="AI1611" i="1"/>
  <c r="AI469" i="1"/>
  <c r="AH804" i="1"/>
  <c r="AI1935" i="1"/>
  <c r="AI1281" i="1"/>
  <c r="AI419" i="1"/>
  <c r="AI1036" i="1"/>
  <c r="AH1424" i="1"/>
  <c r="AH1011" i="1"/>
  <c r="AH1718" i="1"/>
  <c r="AH1915" i="1"/>
  <c r="AI1654" i="1"/>
  <c r="AI2394" i="1"/>
  <c r="AI138" i="1"/>
  <c r="AI1589" i="1"/>
  <c r="AI440" i="1"/>
  <c r="AJ578" i="1"/>
  <c r="AI1776" i="1"/>
  <c r="AI925" i="1"/>
  <c r="AJ655" i="1"/>
  <c r="AI2159" i="1"/>
  <c r="AH1117" i="1"/>
  <c r="AJ370" i="1"/>
  <c r="AI98" i="1"/>
  <c r="AI1407" i="1"/>
  <c r="AJ269" i="1"/>
  <c r="AI806" i="1"/>
  <c r="AJ233" i="1"/>
  <c r="AJ42" i="1"/>
  <c r="AJ326" i="1"/>
  <c r="AI325" i="1"/>
  <c r="AH1765" i="1"/>
  <c r="AI1104" i="1"/>
  <c r="AH1771" i="1"/>
  <c r="AJ84" i="1"/>
  <c r="AI1744" i="1"/>
  <c r="AI624" i="1"/>
  <c r="AI1393" i="1"/>
  <c r="AI646" i="1"/>
  <c r="AJ695" i="1"/>
  <c r="AH773" i="1"/>
  <c r="AI1139" i="1"/>
  <c r="AI329" i="1"/>
  <c r="AI106" i="1"/>
  <c r="AI2289" i="1"/>
  <c r="AJ38" i="1"/>
  <c r="AI1815" i="1"/>
  <c r="AI1636" i="1"/>
  <c r="AH1950" i="1"/>
  <c r="AH1659" i="1"/>
  <c r="AH2163" i="1"/>
  <c r="AI480" i="1"/>
  <c r="AH962" i="1"/>
  <c r="AJ34" i="1"/>
  <c r="AH781" i="1"/>
  <c r="AJ106" i="1"/>
  <c r="AH1381" i="1"/>
  <c r="AH1849" i="1"/>
  <c r="AJ279" i="1"/>
  <c r="AI424" i="1"/>
  <c r="AI1084" i="1"/>
  <c r="AH2046" i="1"/>
  <c r="AI893" i="1"/>
  <c r="AI1515" i="1"/>
  <c r="AH1880" i="1"/>
  <c r="AH1628" i="1"/>
  <c r="AJ118" i="1"/>
  <c r="AI1837" i="1"/>
  <c r="AH2167" i="1"/>
  <c r="AI1467" i="1"/>
  <c r="AI1732" i="1"/>
  <c r="AH1207" i="1"/>
  <c r="AI2149" i="1"/>
  <c r="AI1222" i="1"/>
  <c r="AI634" i="1"/>
  <c r="AI1752" i="1"/>
  <c r="AH994" i="1"/>
  <c r="AI1641" i="1"/>
  <c r="AI1427" i="1"/>
  <c r="AI1941" i="1"/>
  <c r="AH895" i="1"/>
  <c r="AI1182" i="1"/>
  <c r="AI915" i="1"/>
  <c r="AH1380" i="1"/>
  <c r="AI509" i="1"/>
  <c r="AH1010" i="1"/>
  <c r="AH1074" i="1"/>
  <c r="AH740" i="1"/>
  <c r="AH1341" i="1"/>
  <c r="AI827" i="1"/>
  <c r="AI2334" i="1"/>
  <c r="AI181" i="1"/>
  <c r="AH1434" i="1"/>
  <c r="AH807" i="1"/>
  <c r="AH809" i="1"/>
  <c r="AI916" i="1"/>
  <c r="AI969" i="1"/>
  <c r="AH1442" i="1"/>
  <c r="AH1015" i="1"/>
  <c r="AI2205" i="1"/>
  <c r="AI751" i="1"/>
  <c r="AH1464" i="1"/>
  <c r="AI2094" i="1"/>
  <c r="AH889" i="1"/>
  <c r="AI483" i="1"/>
  <c r="AI299" i="1"/>
  <c r="AH1147" i="1"/>
  <c r="AI537" i="1"/>
  <c r="AH1830" i="1"/>
  <c r="AI1936" i="1"/>
  <c r="AI1266" i="1"/>
  <c r="AH2125" i="1"/>
  <c r="AH1025" i="1"/>
  <c r="AI2087" i="1"/>
  <c r="AI611" i="1"/>
  <c r="AH1998" i="1"/>
  <c r="AH2081" i="1"/>
  <c r="AI1162" i="1"/>
  <c r="AH2056" i="1"/>
  <c r="AI271" i="1"/>
  <c r="AH802" i="1"/>
  <c r="AJ411" i="1"/>
  <c r="AH1206" i="1"/>
  <c r="AI2365" i="1"/>
  <c r="AJ701" i="1"/>
  <c r="AH2381" i="1"/>
  <c r="AI1163" i="1"/>
  <c r="AI863" i="1"/>
  <c r="AH1827" i="1"/>
  <c r="AI1066" i="1"/>
  <c r="AI952" i="1"/>
  <c r="AH2313" i="1"/>
  <c r="AI2381" i="1"/>
  <c r="AH1465" i="1"/>
  <c r="AJ520" i="1"/>
  <c r="AI924" i="1"/>
  <c r="AH1277" i="1"/>
  <c r="AH1868" i="1"/>
  <c r="AI1682" i="1"/>
  <c r="AI11" i="1"/>
  <c r="AI73" i="1"/>
  <c r="AI1909" i="1"/>
  <c r="AH2195" i="1"/>
  <c r="AI405" i="1"/>
  <c r="AH1371" i="1"/>
  <c r="AI1334" i="1"/>
  <c r="AI655" i="1"/>
  <c r="AH2052" i="1"/>
  <c r="AI815" i="1"/>
  <c r="AI809" i="1"/>
  <c r="AJ130" i="1"/>
  <c r="AH1684" i="1"/>
  <c r="AI2206" i="1"/>
  <c r="AI1033" i="1"/>
  <c r="AI1492" i="1"/>
  <c r="AJ658" i="1"/>
  <c r="AI1369" i="1"/>
  <c r="AI2146" i="1"/>
  <c r="AI2195" i="1"/>
  <c r="AH1654" i="1"/>
  <c r="AI295" i="1"/>
  <c r="AH1362" i="1"/>
  <c r="AH1169" i="1"/>
  <c r="AI41" i="1"/>
  <c r="AI2216" i="1"/>
  <c r="AI1722" i="1"/>
  <c r="AJ355" i="1"/>
  <c r="AI912" i="1"/>
  <c r="AI2277" i="1"/>
  <c r="AI1223" i="1"/>
  <c r="AH2166" i="1"/>
  <c r="AI948" i="1"/>
  <c r="AI1543" i="1"/>
  <c r="AJ474" i="1"/>
  <c r="AH1373" i="1"/>
  <c r="AJ496" i="1"/>
  <c r="AI1098" i="1"/>
  <c r="AI1672" i="1"/>
  <c r="AH1191" i="1"/>
  <c r="AJ498" i="1"/>
  <c r="AI1506" i="1"/>
  <c r="AH1080" i="1"/>
  <c r="AH1510" i="1"/>
  <c r="AH2017" i="1"/>
  <c r="AH821" i="1"/>
  <c r="AH1934" i="1"/>
  <c r="AH909" i="1"/>
  <c r="AH1597" i="1"/>
  <c r="AH1907" i="1"/>
  <c r="AI1615" i="1"/>
  <c r="AI247" i="1"/>
  <c r="AI59" i="1"/>
  <c r="AJ441" i="1"/>
  <c r="AI1259" i="1"/>
  <c r="AH731" i="1"/>
  <c r="AI150" i="1"/>
  <c r="AI1127" i="1"/>
  <c r="AH1589" i="1"/>
  <c r="AH1831" i="1"/>
  <c r="AI1702" i="1"/>
  <c r="AJ74" i="1"/>
  <c r="AH1353" i="1"/>
  <c r="AI1929" i="1"/>
  <c r="AH2336" i="1"/>
  <c r="AI180" i="1"/>
  <c r="AJ9" i="1"/>
  <c r="AH1490" i="1"/>
  <c r="AJ80" i="1"/>
  <c r="AI951" i="1"/>
  <c r="AI248" i="1"/>
  <c r="AI154" i="1"/>
  <c r="AI2230" i="1"/>
  <c r="AJ671" i="1"/>
  <c r="AH1984" i="1"/>
  <c r="AI1053" i="1"/>
  <c r="AI1416" i="1"/>
  <c r="AI2075" i="1"/>
  <c r="AI1271" i="1"/>
  <c r="AH1003" i="1"/>
  <c r="AI974" i="1"/>
  <c r="AI225" i="1"/>
  <c r="AI497" i="1"/>
  <c r="AJ297" i="1"/>
  <c r="AI1258" i="1"/>
  <c r="AI425" i="1"/>
  <c r="AI548" i="1"/>
  <c r="AH1788" i="1"/>
  <c r="AH2236" i="1"/>
  <c r="AJ599" i="1"/>
  <c r="AH1859" i="1"/>
  <c r="AI1947" i="1"/>
  <c r="AJ348" i="1"/>
  <c r="AI2219" i="1"/>
  <c r="AI1999" i="1"/>
  <c r="AH1995" i="1"/>
  <c r="AI1123" i="1"/>
  <c r="AH1132" i="1"/>
  <c r="AI1041" i="1"/>
  <c r="AI650" i="1"/>
  <c r="AI775" i="1"/>
  <c r="AH1922" i="1"/>
  <c r="AI1851" i="1"/>
  <c r="AH955" i="1"/>
  <c r="AJ475" i="1"/>
  <c r="AH2067" i="1"/>
  <c r="AI51" i="1"/>
  <c r="AI833" i="1"/>
  <c r="AH1159" i="1"/>
  <c r="AI1312" i="1"/>
  <c r="AH2357" i="1"/>
  <c r="AI1213" i="1"/>
  <c r="AJ344" i="1"/>
  <c r="AJ574" i="1"/>
  <c r="AI280" i="1"/>
  <c r="AH1750" i="1"/>
  <c r="AH1199" i="1"/>
  <c r="AJ111" i="1"/>
  <c r="AI12" i="1"/>
  <c r="AI798" i="1"/>
  <c r="AH910" i="1"/>
  <c r="AI2351" i="1"/>
  <c r="AH1167" i="1"/>
  <c r="AH1924" i="1"/>
  <c r="AI1303" i="1"/>
  <c r="AI1832" i="1"/>
  <c r="AJ332" i="1"/>
  <c r="AI289" i="1"/>
  <c r="AJ696" i="1"/>
  <c r="AH1170" i="1"/>
  <c r="AH1049" i="1"/>
  <c r="AI1050" i="1"/>
  <c r="AI491" i="1"/>
  <c r="AI1268" i="1"/>
  <c r="AH2069" i="1"/>
  <c r="AI890" i="1"/>
  <c r="AI807" i="1"/>
  <c r="AJ654" i="1"/>
  <c r="AH1754" i="1"/>
  <c r="AI1860" i="1"/>
  <c r="AI1233" i="1"/>
  <c r="AI1608" i="1"/>
  <c r="AH1393" i="1"/>
  <c r="AJ693" i="1"/>
  <c r="AJ510" i="1"/>
  <c r="AJ517" i="1"/>
  <c r="AI917" i="1"/>
  <c r="AJ68" i="1"/>
  <c r="AI1077" i="1"/>
  <c r="AJ397" i="1"/>
  <c r="AI2056" i="1"/>
  <c r="AI704" i="1"/>
  <c r="AJ457" i="1"/>
  <c r="AI1737" i="1"/>
  <c r="AJ659" i="1"/>
  <c r="AJ489" i="1"/>
  <c r="AI1977" i="1"/>
  <c r="AH1810" i="1"/>
  <c r="AI957" i="1"/>
  <c r="AH1789" i="1"/>
  <c r="AI2252" i="1"/>
  <c r="AI1938" i="1"/>
  <c r="AI1472" i="1"/>
  <c r="AI1831" i="1"/>
  <c r="AJ521" i="1"/>
  <c r="AH1400" i="1"/>
  <c r="AH967" i="1"/>
  <c r="AH980" i="1"/>
  <c r="AJ374" i="1"/>
  <c r="AH1544" i="1"/>
  <c r="AI772" i="1"/>
  <c r="AJ479" i="1"/>
  <c r="AH2022" i="1"/>
  <c r="AH2234" i="1"/>
  <c r="AI629" i="1"/>
  <c r="AH2375" i="1"/>
  <c r="AH1746" i="1"/>
  <c r="AH1861" i="1"/>
  <c r="AI157" i="1"/>
  <c r="AH1569" i="1"/>
  <c r="AH973" i="1"/>
  <c r="AJ209" i="1"/>
  <c r="AI980" i="1"/>
  <c r="AJ213" i="1"/>
  <c r="AH1503" i="1"/>
  <c r="AI2038" i="1"/>
  <c r="AI1035" i="1"/>
  <c r="AI1300" i="1"/>
  <c r="AH2122" i="1"/>
  <c r="AI1739" i="1"/>
  <c r="AI1985" i="1"/>
  <c r="AI712" i="1"/>
  <c r="AH764" i="1"/>
  <c r="AI1251" i="1"/>
  <c r="AI1484" i="1"/>
  <c r="AI1375" i="1"/>
  <c r="AI2185" i="1"/>
  <c r="AH894" i="1"/>
  <c r="AH1985" i="1"/>
  <c r="AH903" i="1"/>
  <c r="AH861" i="1"/>
  <c r="AJ657" i="1"/>
  <c r="AH845" i="1"/>
  <c r="AI657" i="1"/>
  <c r="AI2083" i="1"/>
  <c r="AI1333" i="1"/>
  <c r="AJ343" i="1"/>
  <c r="AI26" i="1"/>
  <c r="AH1781" i="1"/>
  <c r="AJ160" i="1"/>
  <c r="AI2349" i="1"/>
  <c r="AH1570" i="1"/>
  <c r="AJ672" i="1"/>
  <c r="AI1517" i="1"/>
  <c r="AI2231" i="1"/>
  <c r="AI1116" i="1"/>
  <c r="AI950" i="1"/>
  <c r="AH1014" i="1"/>
  <c r="AI640" i="1"/>
  <c r="AI1879" i="1"/>
  <c r="AH1748" i="1"/>
  <c r="AI1172" i="1"/>
  <c r="AH1773" i="1"/>
  <c r="AI1556" i="1"/>
  <c r="AH2362" i="1"/>
  <c r="AH2330" i="1"/>
  <c r="AI958" i="1"/>
  <c r="AH1735" i="1"/>
  <c r="AH1149" i="1"/>
  <c r="AH1388" i="1"/>
  <c r="AJ462" i="1"/>
  <c r="AH1059" i="1"/>
  <c r="AI1463" i="1"/>
  <c r="AJ315" i="1"/>
  <c r="AI1669" i="1"/>
  <c r="AI1981" i="1"/>
  <c r="AH1641" i="1"/>
  <c r="AJ477" i="1"/>
  <c r="AI1871" i="1"/>
  <c r="AH951" i="1"/>
  <c r="AI794" i="1"/>
  <c r="AH1728" i="1"/>
  <c r="AI1489" i="1"/>
  <c r="AJ97" i="1"/>
  <c r="AH2350" i="1"/>
  <c r="AI2316" i="1"/>
  <c r="AI609" i="1"/>
  <c r="AH2211" i="1"/>
  <c r="AH712" i="1"/>
  <c r="AH1645" i="1"/>
  <c r="AJ268" i="1"/>
  <c r="AH1961" i="1"/>
  <c r="AH757" i="1"/>
  <c r="AI1398" i="1"/>
  <c r="AI2078" i="1"/>
  <c r="AI2132" i="1"/>
  <c r="AI2224" i="1"/>
  <c r="AH1506" i="1"/>
  <c r="AI2125" i="1"/>
  <c r="AJ146" i="1"/>
  <c r="AH1726" i="1"/>
  <c r="AI661" i="1"/>
  <c r="AH1983" i="1"/>
  <c r="AI1969" i="1"/>
  <c r="AI749" i="1"/>
  <c r="AJ633" i="1"/>
  <c r="AI452" i="1"/>
  <c r="AH2076" i="1"/>
  <c r="AI467" i="1"/>
  <c r="AI854" i="1"/>
  <c r="AH1227" i="1"/>
  <c r="AH2387" i="1"/>
  <c r="AJ548" i="1"/>
  <c r="AJ58" i="1"/>
  <c r="AI2141" i="1"/>
  <c r="AH1854" i="1"/>
  <c r="AI1688" i="1"/>
  <c r="AJ555" i="1"/>
  <c r="AH1845" i="1"/>
  <c r="AH1826" i="1"/>
  <c r="AI2116" i="1"/>
  <c r="AH1250" i="1"/>
  <c r="AJ86" i="1"/>
  <c r="AI2353" i="1"/>
  <c r="AH758" i="1"/>
  <c r="AJ647" i="1"/>
  <c r="AH1769" i="1"/>
  <c r="AJ29" i="1"/>
  <c r="AI524" i="1"/>
  <c r="AI1349" i="1"/>
  <c r="AH1828" i="1"/>
  <c r="AH1913" i="1"/>
  <c r="AJ458" i="1"/>
  <c r="AH2377" i="1"/>
  <c r="AJ31" i="1"/>
  <c r="AH1784" i="1"/>
  <c r="AI1401" i="1"/>
  <c r="AI1216" i="1"/>
  <c r="AH2238" i="1"/>
  <c r="AJ2" i="1"/>
  <c r="AH1797" i="1"/>
  <c r="AI1624" i="1"/>
  <c r="AJ492" i="1"/>
  <c r="AI216" i="1"/>
  <c r="AH1460" i="1"/>
  <c r="AI1757" i="1"/>
  <c r="AH1957" i="1"/>
  <c r="AI909" i="1"/>
  <c r="AI2011" i="1"/>
  <c r="AI1972" i="1"/>
  <c r="AH1129" i="1"/>
  <c r="AI2329" i="1"/>
  <c r="AH706" i="1"/>
  <c r="AH1322" i="1"/>
  <c r="AI1805" i="1"/>
  <c r="AI1435" i="1"/>
  <c r="AI1853" i="1"/>
  <c r="AI2292" i="1"/>
  <c r="AH1087" i="1"/>
  <c r="AH1262" i="1"/>
  <c r="AI1108" i="1"/>
  <c r="AJ211" i="1"/>
  <c r="AI1539" i="1"/>
  <c r="AI689" i="1"/>
  <c r="AI1196" i="1"/>
  <c r="AH2278" i="1"/>
  <c r="AH1611" i="1"/>
  <c r="AI2029" i="1"/>
  <c r="AI2318" i="1"/>
  <c r="AI1248" i="1"/>
  <c r="AH1120" i="1"/>
  <c r="AJ220" i="1"/>
  <c r="AH2059" i="1"/>
  <c r="AI2126" i="1"/>
  <c r="AI2023" i="1"/>
  <c r="AH993" i="1"/>
  <c r="AH1330" i="1"/>
  <c r="AH1590" i="1"/>
  <c r="AH1427" i="1"/>
  <c r="AH1402" i="1"/>
  <c r="AH765" i="1"/>
  <c r="AI2234" i="1"/>
  <c r="AI499" i="1"/>
  <c r="AH1438" i="1"/>
  <c r="AI802" i="1"/>
  <c r="AH1182" i="1"/>
  <c r="AI1311" i="1"/>
  <c r="AH2349" i="1"/>
  <c r="AH787" i="1"/>
  <c r="AI369" i="1"/>
  <c r="AH721" i="1"/>
  <c r="AJ321" i="1"/>
  <c r="AI1135" i="1"/>
  <c r="AJ602" i="1"/>
  <c r="AH858" i="1"/>
  <c r="AH2020" i="1"/>
  <c r="AI1965" i="1"/>
  <c r="AH1933" i="1"/>
  <c r="AH1520" i="1"/>
  <c r="AI754" i="1"/>
  <c r="AI536" i="1"/>
  <c r="AJ176" i="1"/>
  <c r="AI470" i="1"/>
  <c r="AH1804" i="1"/>
  <c r="AH1620" i="1"/>
  <c r="AI587" i="1"/>
  <c r="AH2035" i="1"/>
  <c r="AI437" i="1"/>
  <c r="AH2029" i="1"/>
  <c r="AH1899" i="1"/>
  <c r="AI2039" i="1"/>
  <c r="AI1320" i="1"/>
  <c r="AH1066" i="1"/>
  <c r="AI2182" i="1"/>
  <c r="AI1586" i="1"/>
  <c r="AI1952" i="1"/>
  <c r="AI1804" i="1"/>
  <c r="AH1136" i="1"/>
  <c r="AI1557" i="1"/>
  <c r="AH1475" i="1"/>
  <c r="AH776" i="1"/>
  <c r="AI822" i="1"/>
  <c r="AH735" i="1"/>
  <c r="AI1190" i="1"/>
  <c r="AH1844" i="1"/>
  <c r="AI1325" i="1"/>
  <c r="AI987" i="1"/>
  <c r="AI984" i="1"/>
  <c r="AH1446" i="1"/>
  <c r="AH844" i="1"/>
  <c r="AI1509" i="1"/>
  <c r="AI1896" i="1"/>
  <c r="AI415" i="1"/>
  <c r="AJ402" i="1"/>
  <c r="AI373" i="1"/>
  <c r="AH1091" i="1"/>
  <c r="AJ104" i="1"/>
  <c r="AH1558" i="1"/>
  <c r="AH1537" i="1"/>
  <c r="AH715" i="1"/>
  <c r="AI1105" i="1"/>
  <c r="AJ60" i="1"/>
  <c r="AH1041" i="1"/>
  <c r="AI82" i="1"/>
  <c r="AH2150" i="1"/>
  <c r="AI1214" i="1"/>
  <c r="AI1581" i="1"/>
  <c r="AI1516" i="1"/>
  <c r="AI2006" i="1"/>
  <c r="AJ704" i="1"/>
  <c r="AI2133" i="1"/>
  <c r="AI1959" i="1"/>
  <c r="AI1175" i="1"/>
  <c r="AI358" i="1"/>
  <c r="AI882" i="1"/>
  <c r="AI1842" i="1"/>
  <c r="AH1285" i="1"/>
  <c r="AH2071" i="1"/>
  <c r="AI285" i="1"/>
  <c r="AJ384" i="1"/>
  <c r="AH2102" i="1"/>
  <c r="AI1600" i="1"/>
  <c r="AH1512" i="1"/>
  <c r="AH1901" i="1"/>
  <c r="AJ551" i="1"/>
  <c r="AH847" i="1"/>
  <c r="AI2302" i="1"/>
  <c r="AI462" i="1"/>
  <c r="AI533" i="1"/>
  <c r="AH727" i="1"/>
  <c r="AI845" i="1"/>
  <c r="AJ683" i="1"/>
  <c r="AI1405" i="1"/>
  <c r="AI1826" i="1"/>
  <c r="AI561" i="1"/>
  <c r="AI685" i="1"/>
  <c r="AI253" i="1"/>
  <c r="AI1900" i="1"/>
  <c r="AI1118" i="1"/>
  <c r="AH1824" i="1"/>
  <c r="AH1327" i="1"/>
  <c r="AH1038" i="1"/>
  <c r="AH1655" i="1"/>
  <c r="AI1720" i="1"/>
  <c r="AI193" i="1"/>
  <c r="AI1229" i="1"/>
  <c r="AI185" i="1"/>
  <c r="AI40" i="1"/>
  <c r="AH2331" i="1"/>
  <c r="AI1430" i="1"/>
  <c r="AI1072" i="1"/>
  <c r="AH1532" i="1"/>
  <c r="AH1715" i="1"/>
  <c r="AI894" i="1"/>
  <c r="AH1417" i="1"/>
  <c r="AI9" i="1"/>
  <c r="AH1874" i="1"/>
  <c r="AI218" i="1"/>
  <c r="AJ467" i="1"/>
  <c r="AI1762" i="1"/>
  <c r="AJ414" i="1"/>
  <c r="AI1934" i="1"/>
  <c r="AJ32" i="1"/>
  <c r="AI1364" i="1"/>
  <c r="AI1032" i="1"/>
  <c r="AI1366" i="1"/>
  <c r="AI2123" i="1"/>
  <c r="AH2134" i="1"/>
  <c r="AI1485" i="1"/>
  <c r="AI1848" i="1"/>
  <c r="AI682" i="1"/>
  <c r="AI174" i="1"/>
  <c r="AI386" i="1"/>
  <c r="AI2339" i="1"/>
  <c r="AI1609" i="1"/>
  <c r="AI359" i="1"/>
  <c r="AH749" i="1"/>
  <c r="AH2240" i="1"/>
  <c r="AJ140" i="1"/>
  <c r="AH2358" i="1"/>
  <c r="AJ124" i="1"/>
  <c r="AI1235" i="1"/>
  <c r="AI2049" i="1"/>
  <c r="AH1065" i="1"/>
  <c r="AH1823" i="1"/>
  <c r="AH1816" i="1"/>
  <c r="AH709" i="1"/>
  <c r="AH1246" i="1"/>
  <c r="AI330" i="1"/>
  <c r="AJ100" i="1"/>
  <c r="AH1633" i="1"/>
  <c r="AH2189" i="1"/>
  <c r="AI618" i="1"/>
  <c r="AI1992" i="1"/>
  <c r="AH2354" i="1"/>
  <c r="AI414" i="1"/>
  <c r="AI1854" i="1"/>
  <c r="AI627" i="1"/>
  <c r="AJ334" i="1"/>
  <c r="AI902" i="1"/>
  <c r="AJ161" i="1"/>
  <c r="AI542" i="1"/>
  <c r="AH2298" i="1"/>
  <c r="AI443" i="1"/>
  <c r="AI2199" i="1"/>
  <c r="AJ227" i="1"/>
  <c r="AH1783" i="1"/>
  <c r="AI342" i="1"/>
  <c r="AI476" i="1"/>
  <c r="AI1573" i="1"/>
  <c r="AH815" i="1"/>
  <c r="AJ264" i="1"/>
  <c r="AH2151" i="1"/>
  <c r="AJ591" i="1"/>
  <c r="AI1174" i="1"/>
  <c r="AH1496" i="1"/>
  <c r="AH2363" i="1"/>
  <c r="AH2153" i="1"/>
  <c r="AI494" i="1"/>
  <c r="AJ85" i="1"/>
  <c r="AH1252" i="1"/>
  <c r="AH1912" i="1"/>
  <c r="AH1779" i="1"/>
  <c r="AI220" i="1"/>
  <c r="AI1003" i="1"/>
  <c r="AI477" i="1"/>
  <c r="AI1406" i="1"/>
  <c r="AH878" i="1"/>
  <c r="AI25" i="1"/>
  <c r="AI1877" i="1"/>
  <c r="AH915" i="1"/>
  <c r="AI2248" i="1"/>
  <c r="AJ322" i="1"/>
  <c r="AI929" i="1"/>
  <c r="AI903" i="1"/>
  <c r="AH1164" i="1"/>
  <c r="AJ526" i="1"/>
  <c r="AH2231" i="1"/>
  <c r="AI290" i="1"/>
  <c r="AJ419" i="1"/>
  <c r="AI2018" i="1"/>
  <c r="AJ317" i="1"/>
  <c r="AH870" i="1"/>
  <c r="AH1076" i="1"/>
  <c r="AJ35" i="1"/>
  <c r="AH1036" i="1"/>
  <c r="AI2344" i="1"/>
  <c r="AJ316" i="1"/>
  <c r="AI797" i="1"/>
  <c r="AH1335" i="1"/>
  <c r="AI847" i="1"/>
  <c r="AI383" i="1"/>
  <c r="AI1741" i="1"/>
  <c r="AH2115" i="1"/>
  <c r="AH1473" i="1"/>
  <c r="AI919" i="1"/>
  <c r="AJ495" i="1"/>
  <c r="AH2271" i="1"/>
  <c r="AI1129" i="1"/>
  <c r="AI724" i="1"/>
  <c r="AI198" i="1"/>
  <c r="AI104" i="1"/>
  <c r="AI2010" i="1"/>
  <c r="AJ54" i="1"/>
  <c r="AI1193" i="1"/>
  <c r="AH2393" i="1"/>
  <c r="AI141" i="1"/>
  <c r="AI2273" i="1"/>
  <c r="AH1089" i="1"/>
  <c r="AI1769" i="1"/>
  <c r="AI544" i="1"/>
  <c r="AH2353" i="1"/>
  <c r="AH1437" i="1"/>
  <c r="AI1633" i="1"/>
  <c r="AH772" i="1"/>
  <c r="AI35" i="1"/>
  <c r="AH839" i="1"/>
  <c r="AI1195" i="1"/>
  <c r="AI1632" i="1"/>
  <c r="AH1935" i="1"/>
  <c r="AH1763" i="1"/>
  <c r="AI385" i="1"/>
  <c r="AJ405" i="1"/>
  <c r="AH1513" i="1"/>
  <c r="AI1442" i="1"/>
  <c r="AJ452" i="1"/>
  <c r="AI602" i="1"/>
  <c r="AH803" i="1"/>
  <c r="AH1511" i="1"/>
  <c r="AH1505" i="1"/>
  <c r="AI926" i="1"/>
  <c r="AI2062" i="1"/>
  <c r="AJ64" i="1"/>
  <c r="AI334" i="1"/>
  <c r="AI2286" i="1"/>
  <c r="AI1718" i="1"/>
  <c r="AH1062" i="1"/>
  <c r="AH1294" i="1"/>
  <c r="AI1352" i="1"/>
  <c r="AJ258" i="1"/>
  <c r="AI211" i="1"/>
  <c r="AI380" i="1"/>
  <c r="AH2367" i="1"/>
  <c r="AJ127" i="1"/>
  <c r="AJ473" i="1"/>
  <c r="AH2072" i="1"/>
  <c r="AJ164" i="1"/>
  <c r="AI1645" i="1"/>
  <c r="AI1667" i="1"/>
  <c r="AI1377" i="1"/>
  <c r="AJ215" i="1"/>
  <c r="AH1670" i="1"/>
  <c r="AI2024" i="1"/>
  <c r="AH1992" i="1"/>
  <c r="AI171" i="1"/>
  <c r="AH1553" i="1"/>
  <c r="AJ222" i="1"/>
  <c r="AI1887" i="1"/>
  <c r="AH1020" i="1"/>
  <c r="AH1759" i="1"/>
  <c r="AJ254" i="1"/>
  <c r="AJ82" i="1"/>
  <c r="AH837" i="1"/>
  <c r="AI316" i="1"/>
  <c r="AI1619" i="1"/>
  <c r="AI1834" i="1"/>
  <c r="AH1679" i="1"/>
  <c r="AJ669" i="1"/>
  <c r="AI2337" i="1"/>
  <c r="AI1881" i="1"/>
  <c r="AJ398" i="1"/>
  <c r="AI722" i="1"/>
  <c r="AH832" i="1"/>
  <c r="AJ298" i="1"/>
  <c r="AH1251" i="1"/>
  <c r="AH2159" i="1"/>
  <c r="AH808" i="1"/>
  <c r="AI125" i="1"/>
  <c r="AI155" i="1"/>
  <c r="AI252" i="1"/>
  <c r="AI534" i="1"/>
  <c r="AI2121" i="1"/>
  <c r="AI1207" i="1"/>
  <c r="AI38" i="1"/>
  <c r="AH1317" i="1"/>
  <c r="AJ700" i="1"/>
  <c r="AI2190" i="1"/>
  <c r="AH1580" i="1"/>
  <c r="AI2153" i="1"/>
  <c r="AJ576" i="1"/>
  <c r="AH1541" i="1"/>
  <c r="AH777" i="1"/>
  <c r="AI515" i="1"/>
  <c r="AI2246" i="1"/>
  <c r="AH1183" i="1"/>
  <c r="AI988" i="1"/>
  <c r="AI1146" i="1"/>
  <c r="AH2203" i="1"/>
  <c r="AI1705" i="1"/>
  <c r="AI1617" i="1"/>
  <c r="AH736" i="1"/>
  <c r="AH882" i="1"/>
  <c r="AH1697" i="1"/>
  <c r="AH2185" i="1"/>
  <c r="AH1908" i="1"/>
  <c r="AI2239" i="1"/>
  <c r="AI2139" i="1"/>
  <c r="AI1605" i="1"/>
  <c r="AJ126" i="1"/>
  <c r="AH1714" i="1"/>
  <c r="AH1949" i="1"/>
  <c r="AI1856" i="1"/>
  <c r="AI1749" i="1"/>
  <c r="AI1536" i="1"/>
  <c r="AI102" i="1"/>
  <c r="AI848" i="1"/>
  <c r="AJ303" i="1"/>
  <c r="AJ518" i="1"/>
  <c r="AH2343" i="1"/>
  <c r="AH1210" i="1"/>
  <c r="AH1336" i="1"/>
  <c r="AH1952" i="1"/>
  <c r="AJ554" i="1"/>
  <c r="AJ638" i="1"/>
  <c r="AH1249" i="1"/>
  <c r="AI473" i="1"/>
  <c r="AH1013" i="1"/>
  <c r="AI709" i="1"/>
  <c r="AI2335" i="1"/>
  <c r="AH1311" i="1"/>
  <c r="AI1790" i="1"/>
  <c r="AJ524" i="1"/>
  <c r="AJ149" i="1"/>
  <c r="AH1239" i="1"/>
  <c r="AI1372" i="1"/>
  <c r="AI1845" i="1"/>
  <c r="AH1001" i="1"/>
  <c r="AI1103" i="1"/>
  <c r="AH2138" i="1"/>
  <c r="AI2266" i="1"/>
  <c r="AH1099" i="1"/>
  <c r="AH1592" i="1"/>
  <c r="AH742" i="1"/>
  <c r="AH2342" i="1"/>
  <c r="AI884" i="1"/>
  <c r="AH2192" i="1"/>
  <c r="AI676" i="1"/>
  <c r="AH901" i="1"/>
  <c r="AI733" i="1"/>
  <c r="AH2307" i="1"/>
  <c r="AI932" i="1"/>
  <c r="AJ509" i="1"/>
  <c r="AI2173" i="1"/>
  <c r="AI1500" i="1"/>
  <c r="AH1352" i="1"/>
  <c r="AH1964" i="1"/>
  <c r="AH784" i="1"/>
  <c r="AI761" i="1"/>
  <c r="AI1261" i="1"/>
  <c r="AJ182" i="1"/>
  <c r="AH1324" i="1"/>
  <c r="AH1397" i="1"/>
  <c r="AH2106" i="1"/>
  <c r="AI730" i="1"/>
  <c r="AJ400" i="1"/>
  <c r="AI2142" i="1"/>
  <c r="AH929" i="1"/>
  <c r="AI2191" i="1"/>
  <c r="AH2121" i="1"/>
  <c r="AI647" i="1"/>
  <c r="AH1895" i="1"/>
  <c r="AJ219" i="1"/>
  <c r="AI2129" i="1"/>
  <c r="AJ484" i="1"/>
  <c r="AI1494" i="1"/>
  <c r="AI1346" i="1"/>
  <c r="AI683" i="1"/>
  <c r="AH2131" i="1"/>
  <c r="AH1990" i="1"/>
  <c r="AH2370" i="1"/>
  <c r="AI2294" i="1"/>
  <c r="AI2135" i="1"/>
  <c r="AI681" i="1"/>
  <c r="AI1058" i="1"/>
  <c r="AI2202" i="1"/>
  <c r="AI407" i="1"/>
  <c r="AI1828" i="1"/>
  <c r="AI606" i="1"/>
  <c r="AJ170" i="1"/>
  <c r="AH1721" i="1"/>
  <c r="AH2239" i="1"/>
  <c r="AH2246" i="1"/>
  <c r="AJ312" i="1"/>
  <c r="AI2046" i="1"/>
  <c r="AH1205" i="1"/>
  <c r="AI1086" i="1"/>
  <c r="AI2130" i="1"/>
  <c r="AI2327" i="1"/>
  <c r="AH1428" i="1"/>
  <c r="AI1410" i="1"/>
  <c r="AI510" i="1"/>
  <c r="AI1658" i="1"/>
  <c r="AI436" i="1"/>
  <c r="AI1772" i="1"/>
  <c r="AH2394" i="1"/>
  <c r="AH2032" i="1"/>
  <c r="AI1476" i="1"/>
  <c r="AH1217" i="1"/>
  <c r="AH1904" i="1"/>
  <c r="AH1338" i="1"/>
  <c r="AH2251" i="1"/>
  <c r="AH2321" i="1"/>
  <c r="AI844" i="1"/>
  <c r="AH1320" i="1"/>
  <c r="AI620" i="1"/>
  <c r="AI312" i="1"/>
  <c r="AI1221" i="1"/>
  <c r="AH806" i="1"/>
  <c r="AH744" i="1"/>
  <c r="AH1174" i="1"/>
  <c r="AH1321" i="1"/>
  <c r="AI1913" i="1"/>
  <c r="AH1190" i="1"/>
  <c r="AI2364" i="1"/>
  <c r="AH1574" i="1"/>
  <c r="AH912" i="1"/>
  <c r="AJ515" i="1"/>
  <c r="AH1292" i="1"/>
  <c r="AH830" i="1"/>
  <c r="AH1733" i="1"/>
  <c r="AI417" i="1"/>
  <c r="AI112" i="1"/>
  <c r="AH840" i="1"/>
  <c r="AH1979" i="1"/>
  <c r="AI2355" i="1"/>
  <c r="AI563" i="1"/>
  <c r="AH1126" i="1"/>
  <c r="AI493" i="1"/>
  <c r="AH2335" i="1"/>
  <c r="AI2392" i="1"/>
  <c r="AI2356" i="1"/>
  <c r="AJ93" i="1"/>
  <c r="AI263" i="1"/>
  <c r="AI1643" i="1"/>
  <c r="AH1509" i="1"/>
  <c r="AH1202" i="1"/>
  <c r="AI1891" i="1"/>
  <c r="AI23" i="1"/>
  <c r="AI1459" i="1"/>
  <c r="AI2305" i="1"/>
  <c r="AI1550" i="1"/>
  <c r="AH2092" i="1"/>
  <c r="AJ389" i="1"/>
  <c r="AJ218" i="1"/>
  <c r="AH1647" i="1"/>
  <c r="AI1625" i="1"/>
  <c r="AH2224" i="1"/>
  <c r="AI2201" i="1"/>
  <c r="AI523" i="1"/>
  <c r="AN13" i="1"/>
  <c r="AI208" i="1"/>
  <c r="AI2054" i="1"/>
  <c r="AH1572" i="1"/>
  <c r="AI622" i="1"/>
  <c r="AI529" i="1"/>
  <c r="AI126" i="1"/>
  <c r="AH2226" i="1"/>
  <c r="AI187" i="1"/>
  <c r="AI1846" i="1"/>
  <c r="AH1069" i="1"/>
  <c r="AI1823" i="1"/>
  <c r="AJ345" i="1"/>
  <c r="AJ490" i="1"/>
  <c r="AI755" i="1"/>
  <c r="AH996" i="1"/>
  <c r="AI2383" i="1"/>
  <c r="AI615" i="1"/>
  <c r="AI1590" i="1"/>
  <c r="AI2308" i="1"/>
  <c r="AH2079" i="1"/>
  <c r="AI149" i="1"/>
  <c r="AH2252" i="1"/>
  <c r="AH1994" i="1"/>
  <c r="AI1304" i="1"/>
  <c r="AH1368" i="1"/>
  <c r="AJ197" i="1"/>
  <c r="AI2326" i="1"/>
  <c r="AI1810" i="1"/>
  <c r="AH1866" i="1"/>
  <c r="AI2118" i="1"/>
  <c r="AH1846" i="1"/>
  <c r="AJ136" i="1"/>
  <c r="AJ226" i="1"/>
  <c r="AJ36" i="1"/>
  <c r="AI2189" i="1"/>
  <c r="AI846" i="1"/>
  <c r="AH1548" i="1"/>
  <c r="AI693" i="1"/>
  <c r="AH1977" i="1"/>
  <c r="AH1382" i="1"/>
  <c r="AI1983" i="1"/>
  <c r="AI2113" i="1"/>
  <c r="AJ62" i="1"/>
  <c r="AH2034" i="1"/>
  <c r="AI2309" i="1"/>
  <c r="AH1313" i="1"/>
  <c r="AI625" i="1"/>
  <c r="AI2002" i="1"/>
  <c r="AJ257" i="1"/>
  <c r="AI42" i="1"/>
  <c r="AI549" i="1"/>
  <c r="AH1886" i="1"/>
  <c r="AH2077" i="1"/>
  <c r="AI2276" i="1"/>
  <c r="AJ78" i="1"/>
  <c r="AH2062" i="1"/>
  <c r="AH1337" i="1"/>
  <c r="AH2048" i="1"/>
  <c r="AI2242" i="1"/>
  <c r="AH1502" i="1"/>
  <c r="AI158" i="1"/>
  <c r="AH2345" i="1"/>
  <c r="AI1474" i="1"/>
  <c r="AI1651" i="1"/>
  <c r="AI922" i="1"/>
  <c r="AI1470" i="1"/>
  <c r="AI1153" i="1"/>
  <c r="AH1274" i="1"/>
  <c r="AI349" i="1"/>
  <c r="AI1756" i="1"/>
  <c r="AH988" i="1"/>
  <c r="AI1989" i="1"/>
  <c r="AJ516" i="1"/>
  <c r="AH919" i="1"/>
  <c r="AI788" i="1"/>
  <c r="AI364" i="1"/>
  <c r="AJ628" i="1"/>
  <c r="AI1188" i="1"/>
  <c r="AI1730" i="1"/>
  <c r="AI608" i="1"/>
  <c r="AJ305" i="1"/>
  <c r="AH2024" i="1"/>
  <c r="AH1838" i="1"/>
  <c r="AI2204" i="1"/>
  <c r="AI1246" i="1"/>
  <c r="AI151" i="1"/>
  <c r="AJ12" i="1"/>
  <c r="AI1986" i="1"/>
  <c r="AI1746" i="1"/>
  <c r="AI1450" i="1"/>
  <c r="AH1842" i="1"/>
  <c r="AI1716" i="1"/>
  <c r="AH2123" i="1"/>
  <c r="AI2183" i="1"/>
  <c r="AI311" i="1"/>
  <c r="AI1707" i="1"/>
  <c r="AH1225" i="1"/>
  <c r="AH1033" i="1"/>
  <c r="AI2241" i="1"/>
  <c r="AH942" i="1"/>
  <c r="AI1622" i="1"/>
  <c r="AH1088" i="1"/>
  <c r="AJ212" i="1"/>
  <c r="AI1149" i="1"/>
  <c r="AI75" i="1"/>
  <c r="AJ51" i="1"/>
  <c r="AH789" i="1"/>
  <c r="AI1888" i="1"/>
  <c r="AI718" i="1"/>
  <c r="AI1761" i="1"/>
  <c r="AJ508" i="1"/>
  <c r="AI2301" i="1"/>
  <c r="AI421" i="1"/>
  <c r="AI1588" i="1"/>
  <c r="AH1092" i="1"/>
  <c r="AI226" i="1"/>
  <c r="AH1478" i="1"/>
  <c r="AH1993" i="1"/>
  <c r="AI10" i="1"/>
  <c r="AH1398" i="1"/>
  <c r="AI2379" i="1"/>
  <c r="AI2359" i="1"/>
  <c r="AJ536" i="1"/>
  <c r="AI67" i="1"/>
  <c r="AI464" i="1"/>
  <c r="AJ686" i="1"/>
  <c r="AI518" i="1"/>
  <c r="AI604" i="1"/>
  <c r="AH823" i="1"/>
  <c r="AJ95" i="1"/>
  <c r="AI1644" i="1"/>
  <c r="AI1829" i="1"/>
  <c r="AI1115" i="1"/>
  <c r="AJ586" i="1"/>
  <c r="AI1437" i="1"/>
  <c r="AI649" i="1"/>
  <c r="AI520" i="1"/>
  <c r="AI1686" i="1"/>
  <c r="AI746" i="1"/>
  <c r="AI830" i="1"/>
  <c r="AH1814" i="1"/>
  <c r="AH705" i="1"/>
  <c r="AH966" i="1"/>
  <c r="AI136" i="1"/>
  <c r="AJ168" i="1"/>
  <c r="AH817" i="1"/>
  <c r="AJ214" i="1"/>
  <c r="AH2031" i="1"/>
  <c r="AH1471" i="1"/>
  <c r="AH1027" i="1"/>
  <c r="AI2070" i="1"/>
  <c r="AI207" i="1"/>
  <c r="AH763" i="1"/>
  <c r="AH2006" i="1"/>
  <c r="AH952" i="1"/>
  <c r="AI804" i="1"/>
  <c r="AH1195" i="1"/>
  <c r="AJ52" i="1"/>
  <c r="AI361" i="1"/>
  <c r="AH2258" i="1"/>
  <c r="AH1068" i="1"/>
  <c r="AH750" i="1"/>
  <c r="AJ429" i="1"/>
  <c r="AH1892" i="1"/>
  <c r="AI1501" i="1"/>
  <c r="AH774" i="1"/>
  <c r="AJ673" i="1"/>
  <c r="AI1926" i="1"/>
  <c r="AJ121" i="1"/>
  <c r="AI962" i="1"/>
  <c r="AJ572" i="1"/>
  <c r="AI787" i="1"/>
  <c r="AJ262" i="1"/>
  <c r="AH2082" i="1"/>
  <c r="AH2053" i="1"/>
  <c r="AI1988" i="1"/>
  <c r="AH1355" i="1"/>
  <c r="AH1716" i="1"/>
  <c r="AI1482" i="1"/>
  <c r="AI817" i="1"/>
  <c r="AH1186" i="1"/>
  <c r="AI1504" i="1"/>
  <c r="AI344" i="1"/>
  <c r="AH2132" i="1"/>
  <c r="AH2118" i="1"/>
  <c r="AI666" i="1"/>
  <c r="AI1872" i="1"/>
  <c r="AI585" i="1"/>
  <c r="AJ131" i="1"/>
  <c r="AI936" i="1"/>
  <c r="AH1996" i="1"/>
  <c r="AI595" i="1"/>
  <c r="AI2178" i="1"/>
  <c r="AI148" i="1"/>
  <c r="AI28" i="1"/>
  <c r="AI1434" i="1"/>
  <c r="AH1124" i="1"/>
  <c r="AH1404" i="1"/>
  <c r="AI1411" i="1"/>
  <c r="AI378" i="1"/>
  <c r="AH1727" i="1"/>
  <c r="AI900" i="1"/>
  <c r="AI1056" i="1"/>
  <c r="AJ388" i="1"/>
  <c r="AI1566" i="1"/>
  <c r="AJ103" i="1"/>
  <c r="AI1652" i="1"/>
  <c r="AJ359" i="1"/>
  <c r="AH1820" i="1"/>
  <c r="AI910" i="1"/>
  <c r="AH978" i="1"/>
  <c r="AI2215" i="1"/>
  <c r="AI2387" i="1"/>
  <c r="AI1527" i="1"/>
  <c r="AJ539" i="1"/>
  <c r="AJ381" i="1"/>
  <c r="AH1356" i="1"/>
  <c r="AI1914" i="1"/>
  <c r="AJ565" i="1"/>
  <c r="AJ630" i="1"/>
  <c r="AH1609" i="1"/>
  <c r="AI1340" i="1"/>
  <c r="AI1396" i="1"/>
  <c r="AI2194" i="1"/>
  <c r="AH2334" i="1"/>
  <c r="AH1315" i="1"/>
  <c r="AI785" i="1"/>
  <c r="AI229" i="1"/>
  <c r="AJ635" i="1"/>
  <c r="AI1351" i="1"/>
  <c r="AI878" i="1"/>
  <c r="AI487" i="1"/>
  <c r="AI767" i="1"/>
  <c r="AI49" i="1"/>
  <c r="AJ289" i="1"/>
  <c r="AI1151" i="1"/>
  <c r="AH1584" i="1"/>
  <c r="AI821" i="1"/>
  <c r="AH1155" i="1"/>
  <c r="AI614" i="1"/>
  <c r="AI1438" i="1"/>
  <c r="AH820" i="1"/>
  <c r="AH1752" i="1"/>
  <c r="AH1785" i="1"/>
  <c r="AI2067" i="1"/>
  <c r="AJ493" i="1"/>
  <c r="AI1693" i="1"/>
  <c r="AH1098" i="1"/>
  <c r="AI32" i="1"/>
  <c r="AI97" i="1"/>
  <c r="AI1164" i="1"/>
  <c r="AH1870" i="1"/>
  <c r="AI731" i="1"/>
  <c r="AH1462" i="1"/>
  <c r="AH1543" i="1"/>
  <c r="AI356" i="1"/>
  <c r="AI972" i="1"/>
  <c r="AI2103" i="1"/>
  <c r="AI795" i="1"/>
  <c r="AH762" i="1"/>
  <c r="AJ72" i="1"/>
  <c r="AH1634" i="1"/>
  <c r="AI1568" i="1"/>
  <c r="AH838" i="1"/>
  <c r="AH812" i="1"/>
  <c r="AH1887" i="1"/>
  <c r="AH1485" i="1"/>
  <c r="AH2208" i="1"/>
  <c r="AI1402" i="1"/>
  <c r="AH1302" i="1"/>
  <c r="AH2075" i="1"/>
  <c r="AJ543" i="1"/>
  <c r="AH1762" i="1"/>
  <c r="AH916" i="1"/>
  <c r="AI1893" i="1"/>
  <c r="AH2371" i="1"/>
  <c r="AI570" i="1"/>
  <c r="AJ21" i="1"/>
  <c r="AH2344" i="1"/>
  <c r="AJ244" i="1"/>
  <c r="AI1593" i="1"/>
  <c r="AI811" i="1"/>
  <c r="AI2000" i="1"/>
  <c r="AI430" i="1"/>
  <c r="AI238" i="1"/>
  <c r="AI1807" i="1"/>
  <c r="AI317" i="1"/>
  <c r="AI1414" i="1"/>
  <c r="AI1345" i="1"/>
  <c r="AH747" i="1"/>
  <c r="AI210" i="1"/>
  <c r="AI1838" i="1"/>
  <c r="AH1224" i="1"/>
  <c r="AH2176" i="1"/>
  <c r="AJ16" i="1"/>
  <c r="AI839" i="1"/>
  <c r="AI764" i="1"/>
  <c r="AH2316" i="1"/>
  <c r="AI1843" i="1"/>
  <c r="AH2086" i="1"/>
  <c r="AI393" i="1"/>
  <c r="AI194" i="1"/>
  <c r="AI2307" i="1"/>
  <c r="AH1951" i="1"/>
  <c r="AI264" i="1"/>
  <c r="AI1165" i="1"/>
  <c r="AH2322" i="1"/>
  <c r="AI1598" i="1"/>
  <c r="AI272" i="1"/>
  <c r="AI975" i="1"/>
  <c r="AI287" i="1"/>
  <c r="AJ249" i="1"/>
  <c r="AI702" i="1"/>
  <c r="AI2226" i="1"/>
  <c r="AJ644" i="1"/>
  <c r="AI119" i="1"/>
  <c r="AH1719" i="1"/>
  <c r="AJ46" i="1"/>
  <c r="AI2324" i="1"/>
  <c r="AH1736" i="1"/>
  <c r="AI143" i="1"/>
  <c r="AI1785" i="1"/>
  <c r="AH2360" i="1"/>
  <c r="AI484" i="1"/>
  <c r="AI872" i="1"/>
  <c r="AJ250" i="1"/>
  <c r="AJ6" i="1"/>
  <c r="AI29" i="1"/>
  <c r="AI528" i="1"/>
  <c r="AI2312" i="1"/>
  <c r="AH1528" i="1"/>
  <c r="AH793" i="1"/>
  <c r="AJ688" i="1"/>
  <c r="AJ346" i="1"/>
  <c r="AH2254" i="1"/>
  <c r="AH2028" i="1"/>
  <c r="AH1096" i="1"/>
  <c r="AI147" i="1"/>
  <c r="AJ369" i="1"/>
  <c r="AH961" i="1"/>
  <c r="AH932" i="1"/>
  <c r="AH1775" i="1"/>
  <c r="AI489" i="1"/>
  <c r="AJ501" i="1"/>
  <c r="AH1203" i="1"/>
  <c r="AH982" i="1"/>
  <c r="AJ391" i="1"/>
  <c r="AH1412" i="1"/>
  <c r="AI197" i="1"/>
  <c r="AI628" i="1"/>
  <c r="AH2359" i="1"/>
  <c r="AI1099" i="1"/>
  <c r="AI96" i="1"/>
  <c r="AI1262" i="1"/>
  <c r="AH1792" i="1"/>
  <c r="AI200" i="1"/>
  <c r="AI1850" i="1"/>
  <c r="AI1030" i="1"/>
  <c r="AI605" i="1"/>
  <c r="AH1862" i="1"/>
  <c r="AH1661" i="1"/>
  <c r="AI583" i="1"/>
  <c r="AI1839" i="1"/>
  <c r="AI2282" i="1"/>
  <c r="AH2146" i="1"/>
  <c r="AH874" i="1"/>
  <c r="AJ286" i="1"/>
  <c r="AH1175" i="1"/>
  <c r="AJ107" i="1"/>
  <c r="AH1273" i="1"/>
  <c r="AH1596" i="1"/>
  <c r="AH2244" i="1"/>
  <c r="AH1162" i="1"/>
  <c r="AI1018" i="1"/>
  <c r="AH2355" i="1"/>
  <c r="AJ604" i="1"/>
  <c r="AH1522" i="1"/>
  <c r="AI297" i="1"/>
  <c r="AI1681" i="1"/>
  <c r="AH707" i="1"/>
  <c r="AI983" i="1"/>
  <c r="AH1960" i="1"/>
  <c r="AI1833" i="1"/>
  <c r="AI581" i="1"/>
  <c r="AJ291" i="1"/>
  <c r="AI2348" i="1"/>
  <c r="AI1119" i="1"/>
  <c r="AH1050" i="1"/>
  <c r="AH1658" i="1"/>
  <c r="AI1967" i="1"/>
  <c r="AH1242" i="1"/>
  <c r="AJ324" i="1"/>
  <c r="AJ424" i="1"/>
  <c r="AH2392" i="1"/>
  <c r="AJ331" i="1"/>
  <c r="AH2058" i="1"/>
  <c r="AI113" i="1"/>
  <c r="AI1294" i="1"/>
  <c r="AI1355" i="1"/>
  <c r="AI1968" i="1"/>
  <c r="AI416" i="1"/>
  <c r="AI1953" i="1"/>
  <c r="AJ406" i="1"/>
  <c r="AI137" i="1"/>
  <c r="AI2012" i="1"/>
  <c r="AI1533" i="1"/>
  <c r="AI1181" i="1"/>
  <c r="AI2240" i="1"/>
  <c r="AI2333" i="1"/>
  <c r="AI2283" i="1"/>
  <c r="AI139" i="1"/>
  <c r="AI1225" i="1"/>
  <c r="AI1857" i="1"/>
  <c r="AH1695" i="1"/>
  <c r="AH2326" i="1"/>
  <c r="AI2086" i="1"/>
  <c r="AJ274" i="1"/>
  <c r="AH1850" i="1"/>
  <c r="AH791" i="1"/>
  <c r="AJ282" i="1"/>
  <c r="AH855" i="1"/>
  <c r="AI2280" i="1"/>
  <c r="AH2101" i="1"/>
  <c r="AI366" i="1"/>
  <c r="AI901" i="1"/>
  <c r="AI368" i="1"/>
  <c r="AI186" i="1"/>
  <c r="AJ138" i="1"/>
  <c r="AI1344" i="1"/>
  <c r="AI460" i="1"/>
  <c r="AH1770" i="1"/>
  <c r="AH1372" i="1"/>
  <c r="AI56" i="1"/>
  <c r="AH2379" i="1"/>
  <c r="AJ290" i="1"/>
  <c r="AI2298" i="1"/>
  <c r="AI825" i="1"/>
  <c r="AI195" i="1"/>
  <c r="AI202" i="1"/>
  <c r="AI46" i="1"/>
  <c r="AH1626" i="1"/>
  <c r="AJ325" i="1"/>
  <c r="AJ196" i="1"/>
  <c r="AI1708" i="1"/>
  <c r="AI48" i="1"/>
  <c r="AH2259" i="1"/>
  <c r="AH1871" i="1"/>
  <c r="AH2289" i="1"/>
  <c r="AH927" i="1"/>
  <c r="AI789" i="1"/>
  <c r="AH1946" i="1"/>
  <c r="AH1232" i="1"/>
  <c r="AJ616" i="1"/>
  <c r="AJ180" i="1"/>
  <c r="AH969" i="1"/>
  <c r="AH1524" i="1"/>
  <c r="AI621" i="1"/>
  <c r="AH2108" i="1"/>
  <c r="AH1568" i="1"/>
  <c r="AI338" i="1"/>
  <c r="AI2378" i="1"/>
  <c r="AH730" i="1"/>
  <c r="AI2174" i="1"/>
  <c r="AI279" i="1"/>
  <c r="AH1196" i="1"/>
  <c r="AI2179" i="1"/>
  <c r="AI2155" i="1"/>
  <c r="AI826" i="1"/>
  <c r="AI1844" i="1"/>
  <c r="AI2137" i="1"/>
  <c r="AH1667" i="1"/>
  <c r="AH1138" i="1"/>
  <c r="AH1764" i="1"/>
  <c r="AH2016" i="1"/>
  <c r="AI768" i="1"/>
  <c r="AI2104" i="1"/>
  <c r="AH2366" i="1"/>
  <c r="AJ541" i="1"/>
  <c r="AH957" i="1"/>
  <c r="AI953" i="1"/>
  <c r="AI1107" i="1"/>
  <c r="AH1409" i="1"/>
  <c r="AI543" i="1"/>
  <c r="AI1567" i="1"/>
  <c r="AI2180" i="1"/>
  <c r="AH2030" i="1"/>
  <c r="AH2009" i="1"/>
  <c r="AI2295" i="1"/>
  <c r="AI762" i="1"/>
  <c r="AH1319" i="1"/>
  <c r="AH1148" i="1"/>
  <c r="AI2352" i="1"/>
  <c r="AJ225" i="1"/>
  <c r="AH1254" i="1"/>
  <c r="AJ677" i="1"/>
  <c r="AI308" i="1"/>
  <c r="AI1314" i="1"/>
  <c r="AH2346" i="1"/>
  <c r="AH2113" i="1"/>
  <c r="AI1441" i="1"/>
  <c r="AH1741" i="1"/>
  <c r="AH1489" i="1"/>
  <c r="AI2371" i="1"/>
  <c r="AH1705" i="1"/>
  <c r="AI2102" i="1"/>
  <c r="AH1882" i="1"/>
  <c r="AI1629" i="1"/>
  <c r="AI249" i="1"/>
  <c r="AH852" i="1"/>
  <c r="AH2165" i="1"/>
  <c r="AH923" i="1"/>
  <c r="AI1635" i="1"/>
  <c r="AH1046" i="1"/>
  <c r="AI382" i="1"/>
  <c r="AH739" i="1"/>
  <c r="AI1425" i="1"/>
  <c r="AH2033" i="1"/>
  <c r="AJ284" i="1"/>
  <c r="AH1803" i="1"/>
  <c r="AI351" i="1"/>
  <c r="AI648" i="1"/>
  <c r="AJ238" i="1"/>
  <c r="AH2196" i="1"/>
  <c r="AI740" i="1"/>
  <c r="AJ621" i="1"/>
  <c r="AI1424" i="1"/>
  <c r="AI146" i="1"/>
  <c r="AJ463" i="1"/>
  <c r="AI1541" i="1"/>
  <c r="AI1469" i="1"/>
  <c r="AJ648" i="1"/>
  <c r="AI2032" i="1"/>
  <c r="AJ525" i="1"/>
  <c r="AH1115" i="1"/>
  <c r="AI270" i="1"/>
  <c r="AJ563" i="1"/>
  <c r="AI433" i="1"/>
  <c r="AI1908" i="1"/>
  <c r="AI2096" i="1"/>
  <c r="AH1889" i="1"/>
  <c r="AH1534" i="1"/>
  <c r="AH828" i="1"/>
  <c r="AI33" i="1"/>
  <c r="AI861" i="1"/>
  <c r="AH1408" i="1"/>
  <c r="AI2051" i="1"/>
  <c r="AI1979" i="1"/>
  <c r="AI2109" i="1"/>
  <c r="AH1178" i="1"/>
  <c r="AI1799" i="1"/>
  <c r="AI2164" i="1"/>
  <c r="AI164" i="1"/>
  <c r="AI346" i="1"/>
  <c r="AH1586" i="1"/>
  <c r="AJ610" i="1"/>
  <c r="AI692" i="1"/>
  <c r="AI1788" i="1"/>
  <c r="AI519" i="1"/>
  <c r="AH907" i="1"/>
  <c r="AJ347" i="1"/>
  <c r="AH2197" i="1"/>
  <c r="AI850" i="1"/>
  <c r="AI400" i="1"/>
  <c r="AI2347" i="1"/>
  <c r="AI2064" i="1"/>
  <c r="AI870" i="1"/>
  <c r="AJ456" i="1"/>
  <c r="AI1420" i="1"/>
  <c r="AH897" i="1"/>
  <c r="AH1109" i="1"/>
  <c r="AH1042" i="1"/>
  <c r="AI206" i="1"/>
  <c r="AI1122" i="1"/>
  <c r="AH2039" i="1"/>
  <c r="AJ668" i="1"/>
  <c r="AI1525" i="1"/>
  <c r="AH1282" i="1"/>
  <c r="AJ512" i="1"/>
  <c r="AI1179" i="1"/>
  <c r="AJ363" i="1"/>
  <c r="AI1604" i="1"/>
  <c r="AH1484" i="1"/>
  <c r="AI717" i="1"/>
  <c r="AI2251" i="1"/>
  <c r="AH1467" i="1"/>
  <c r="AH1399" i="1"/>
  <c r="AJ592" i="1"/>
  <c r="AH2005" i="1"/>
  <c r="AH1387" i="1"/>
  <c r="AI1473" i="1"/>
  <c r="AH2232" i="1"/>
  <c r="AJ224" i="1"/>
  <c r="AI1178" i="1"/>
  <c r="AJ445" i="1"/>
  <c r="AH2311" i="1"/>
  <c r="AI1809" i="1"/>
  <c r="AI1562" i="1"/>
  <c r="AI176" i="1"/>
  <c r="AI914" i="1"/>
  <c r="AI610" i="1"/>
  <c r="AH794" i="1"/>
  <c r="AI1016" i="1"/>
  <c r="AI2323" i="1"/>
  <c r="AI1684" i="1"/>
  <c r="AI2270" i="1"/>
  <c r="AH863" i="1"/>
  <c r="AI1059" i="1"/>
  <c r="AI2092" i="1"/>
  <c r="AH850" i="1"/>
  <c r="AI1919" i="1"/>
  <c r="AJ113" i="1"/>
  <c r="AH1603" i="1"/>
  <c r="AJ256" i="1"/>
  <c r="AH2212" i="1"/>
  <c r="AJ329" i="1"/>
  <c r="AI2193" i="1"/>
  <c r="AI1466" i="1"/>
  <c r="AI1531" i="1"/>
  <c r="AJ375" i="1"/>
  <c r="AI1301" i="1"/>
  <c r="AI734" i="1"/>
  <c r="AI1310" i="1"/>
  <c r="AI2393" i="1"/>
  <c r="AH1469" i="1"/>
  <c r="AI572" i="1"/>
  <c r="AI201" i="1"/>
  <c r="AH2184" i="1"/>
  <c r="AI2377" i="1"/>
  <c r="AI451" i="1"/>
  <c r="AH1208" i="1"/>
  <c r="AH826" i="1"/>
  <c r="AJ356" i="1"/>
  <c r="AH2262" i="1"/>
  <c r="AI381" i="1"/>
  <c r="AI50" i="1"/>
  <c r="AH1710" i="1"/>
  <c r="AI557" i="1"/>
  <c r="AI1124" i="1"/>
  <c r="AI1885" i="1"/>
  <c r="AH1527" i="1"/>
  <c r="AI1468" i="1"/>
  <c r="AI2271" i="1"/>
  <c r="AI687" i="1"/>
  <c r="AH829" i="1"/>
  <c r="AJ157" i="1"/>
  <c r="AI954" i="1"/>
  <c r="AI1090" i="1"/>
  <c r="AH2215" i="1"/>
  <c r="AI2048" i="1"/>
  <c r="AI1154" i="1"/>
  <c r="AH2347" i="1"/>
  <c r="AI741" i="1"/>
  <c r="AI990" i="1"/>
  <c r="AH2181" i="1"/>
  <c r="AH785" i="1"/>
  <c r="AI913" i="1"/>
  <c r="AI831" i="1"/>
  <c r="AH1657" i="1"/>
  <c r="AH767" i="1"/>
  <c r="AI1511" i="1"/>
  <c r="AH1799" i="1"/>
  <c r="AI2374" i="1"/>
  <c r="AI887" i="1"/>
  <c r="AH1561" i="1"/>
  <c r="AI753" i="1"/>
  <c r="AJ608" i="1"/>
  <c r="AI1145" i="1"/>
  <c r="AH1587" i="1"/>
  <c r="AI597" i="1"/>
  <c r="AI15" i="1"/>
  <c r="AI992" i="1"/>
  <c r="AJ625" i="1"/>
  <c r="AJ437" i="1"/>
  <c r="AH2170" i="1"/>
  <c r="AH1002" i="1"/>
  <c r="AH1656" i="1"/>
  <c r="AJ187" i="1"/>
  <c r="AH2374" i="1"/>
  <c r="AI1477" i="1"/>
  <c r="AH1237" i="1"/>
  <c r="AI1503" i="1"/>
  <c r="AH853" i="1"/>
  <c r="AI525" i="1"/>
  <c r="AI2089" i="1"/>
  <c r="AI286" i="1"/>
  <c r="AI931" i="1"/>
  <c r="AJ533" i="1"/>
  <c r="AH1193" i="1"/>
  <c r="AJ571" i="1"/>
  <c r="AI1171" i="1"/>
  <c r="AH1173" i="1"/>
  <c r="AH856" i="1"/>
  <c r="AH1743" i="1"/>
  <c r="AH1391" i="1"/>
  <c r="AH2338" i="1"/>
  <c r="AI1835" i="1"/>
  <c r="AI1613" i="1"/>
  <c r="AJ259" i="1"/>
  <c r="AI2332" i="1"/>
  <c r="AH1276" i="1"/>
  <c r="AH824" i="1"/>
  <c r="AJ665" i="1"/>
  <c r="AI2073" i="1"/>
  <c r="AI2019" i="1"/>
  <c r="AI1898" i="1"/>
  <c r="AI1026" i="1"/>
  <c r="AI1939" i="1"/>
  <c r="AJ236" i="1"/>
  <c r="AI324" i="1"/>
  <c r="AH1070" i="1"/>
  <c r="AI1778" i="1"/>
  <c r="AH2186" i="1"/>
  <c r="AI1491" i="1"/>
  <c r="AH959" i="1"/>
  <c r="AJ255" i="1"/>
  <c r="AH1857" i="1"/>
  <c r="AI1755" i="1"/>
  <c r="AJ472" i="1"/>
  <c r="AJ595" i="1"/>
  <c r="AI24" i="1"/>
  <c r="AH1888" i="1"/>
  <c r="AI1275" i="1"/>
  <c r="AH1312" i="1"/>
  <c r="AH1019" i="1"/>
  <c r="AI594" i="1"/>
  <c r="AI1075" i="1"/>
  <c r="AI2357" i="1"/>
  <c r="AI1189" i="1"/>
  <c r="AJ114" i="1"/>
  <c r="AI1993" i="1"/>
  <c r="AH1290" i="1"/>
  <c r="AI69" i="1"/>
  <c r="AI1592" i="1"/>
  <c r="AH1295" i="1"/>
  <c r="AI426" i="1"/>
  <c r="AH1009" i="1"/>
  <c r="AI1397" i="1"/>
  <c r="AH2047" i="1"/>
  <c r="AI403" i="1"/>
  <c r="AI370" i="1"/>
  <c r="AI1341" i="1"/>
  <c r="AH2105" i="1"/>
  <c r="AH1039" i="1"/>
  <c r="AI818" i="1"/>
  <c r="AI1338" i="1"/>
  <c r="AH1530" i="1"/>
  <c r="AI1780" i="1"/>
  <c r="AJ642" i="1"/>
  <c r="AH1997" i="1"/>
  <c r="AH1631" i="1"/>
  <c r="AJ678" i="1"/>
  <c r="AI1302" i="1"/>
  <c r="AJ280" i="1"/>
  <c r="AH1757" i="1"/>
  <c r="AJ155" i="1"/>
  <c r="AI2177" i="1"/>
  <c r="AJ313" i="1"/>
  <c r="AI1709" i="1"/>
  <c r="AH1683" i="1"/>
  <c r="AJ39" i="1"/>
  <c r="AH2000" i="1"/>
  <c r="AH1879" i="1"/>
  <c r="AH1909" i="1"/>
  <c r="AI1409" i="1"/>
  <c r="AI1447" i="1"/>
  <c r="AH1483" i="1"/>
  <c r="AI501" i="1"/>
  <c r="AI2331" i="1"/>
  <c r="AH1755" i="1"/>
  <c r="AI1274" i="1"/>
  <c r="AH714" i="1"/>
  <c r="AI1813" i="1"/>
  <c r="AI1729" i="1"/>
  <c r="AH1937" i="1"/>
  <c r="AI1602" i="1"/>
  <c r="AH1119" i="1"/>
  <c r="AI669" i="1"/>
  <c r="AI2376" i="1"/>
  <c r="AH1864" i="1"/>
  <c r="AH1811" i="1"/>
  <c r="AI444" i="1"/>
  <c r="AH2199" i="1"/>
  <c r="AH1881" i="1"/>
  <c r="AH1230" i="1"/>
  <c r="AJ641" i="1"/>
  <c r="AH1449" i="1"/>
  <c r="AI1738" i="1"/>
  <c r="AH1154" i="1"/>
  <c r="AI1315" i="1"/>
  <c r="AI630" i="1"/>
  <c r="AH977" i="1"/>
  <c r="AH1474" i="1"/>
  <c r="AI2385" i="1"/>
  <c r="AH1635" i="1"/>
  <c r="AJ63" i="1"/>
  <c r="AI3" i="1"/>
  <c r="AH1100" i="1"/>
  <c r="AH1123" i="1"/>
  <c r="AJ281" i="1"/>
  <c r="AI1250" i="1"/>
  <c r="AJ11" i="1"/>
  <c r="AI1529" i="1"/>
  <c r="AH1662" i="1"/>
  <c r="AH1244" i="1"/>
  <c r="AI314" i="1"/>
  <c r="AH1713" i="1"/>
  <c r="AH2315" i="1"/>
  <c r="AH1776" i="1"/>
  <c r="AJ336" i="1"/>
  <c r="AJ617" i="1"/>
  <c r="AI471" i="1"/>
  <c r="AH1008" i="1"/>
  <c r="AH1535" i="1"/>
  <c r="AI873" i="1"/>
  <c r="AI2303" i="1"/>
  <c r="AI1542" i="1"/>
  <c r="AI688" i="1"/>
  <c r="AH2299" i="1"/>
  <c r="AI1422" i="1"/>
  <c r="AJ653" i="1"/>
  <c r="AI770" i="1"/>
  <c r="AH1734" i="1"/>
  <c r="AI726" i="1"/>
  <c r="AH972" i="1"/>
  <c r="AI532" i="1"/>
  <c r="AH1472" i="1"/>
  <c r="AJ335" i="1"/>
  <c r="AH2214" i="1"/>
  <c r="AJ453" i="1"/>
  <c r="AH1642" i="1"/>
  <c r="AI1852" i="1"/>
  <c r="AJ432" i="1"/>
  <c r="AI1093" i="1"/>
  <c r="AI1555" i="1"/>
  <c r="AH1238" i="1"/>
  <c r="AI1743" i="1"/>
  <c r="AI1973" i="1"/>
  <c r="AJ368" i="1"/>
  <c r="AI1055" i="1"/>
  <c r="AH229" i="1"/>
  <c r="AJ165" i="1"/>
  <c r="AH893" i="1"/>
  <c r="AI184" i="1"/>
  <c r="AI1085" i="1"/>
  <c r="AI617" i="1"/>
  <c r="AH1614" i="1"/>
  <c r="AJ301" i="1"/>
  <c r="AI979" i="1"/>
  <c r="AI458" i="1"/>
  <c r="AH2202" i="1"/>
  <c r="AH790" i="1"/>
  <c r="AI498" i="1"/>
  <c r="AH1349" i="1"/>
  <c r="AI2119" i="1"/>
  <c r="AI1368" i="1"/>
  <c r="AJ540" i="1"/>
  <c r="AI1081" i="1"/>
  <c r="AJ237" i="1"/>
  <c r="AJ275" i="1"/>
  <c r="AH1796" i="1"/>
  <c r="AI2162" i="1"/>
  <c r="AH1342" i="1"/>
  <c r="AI130" i="1"/>
  <c r="AJ108" i="1"/>
  <c r="AH1932" i="1"/>
  <c r="AI2288" i="1"/>
  <c r="AJ482" i="1"/>
  <c r="AI2040" i="1"/>
  <c r="AI1230" i="1"/>
  <c r="AH2018" i="1"/>
  <c r="AI824" i="1"/>
  <c r="AH1416" i="1"/>
  <c r="AI1577" i="1"/>
  <c r="AH734" i="1"/>
  <c r="AH2305" i="1"/>
  <c r="AH1090" i="1"/>
  <c r="AH827" i="1"/>
  <c r="AI675" i="1"/>
  <c r="AH1903" i="1"/>
  <c r="AJ120" i="1"/>
  <c r="AI121" i="1"/>
  <c r="AH1897" i="1"/>
  <c r="AJ200" i="1"/>
  <c r="AI559" i="1"/>
  <c r="AI1554" i="1"/>
  <c r="AI2237" i="1"/>
  <c r="AI230" i="1"/>
  <c r="AH1366" i="1"/>
  <c r="AI255" i="1"/>
  <c r="AI511" i="1"/>
  <c r="AI659" i="1"/>
  <c r="AI889" i="1"/>
  <c r="AI874" i="1"/>
  <c r="AH1261" i="1"/>
  <c r="AH761" i="1"/>
  <c r="AI1944" i="1"/>
  <c r="AI699" i="1"/>
  <c r="AI716" i="1"/>
  <c r="AI778" i="1"/>
  <c r="AI61" i="1"/>
  <c r="AI2227" i="1"/>
  <c r="AH1143" i="1"/>
  <c r="AH1463" i="1"/>
  <c r="AJ581" i="1"/>
  <c r="AH1690" i="1"/>
  <c r="AI641" i="1"/>
  <c r="AI1243" i="1"/>
  <c r="AH1369" i="1"/>
  <c r="AI1443" i="1"/>
  <c r="AI1017" i="1"/>
  <c r="AI855" i="1"/>
  <c r="AI478" i="1"/>
  <c r="AI1971" i="1"/>
  <c r="AI2082" i="1"/>
  <c r="AH2285" i="1"/>
  <c r="AI944" i="1"/>
  <c r="AI1903" i="1"/>
  <c r="AI1134" i="1"/>
  <c r="AH754" i="1"/>
  <c r="AI1044" i="1"/>
  <c r="AI567" i="1"/>
  <c r="AH2112" i="1"/>
  <c r="AH976" i="1"/>
  <c r="AH1247" i="1"/>
  <c r="AI547" i="1"/>
  <c r="AI1916" i="1"/>
  <c r="AJ631" i="1"/>
  <c r="AI1227" i="1"/>
  <c r="AI70" i="1"/>
  <c r="AI937" i="1"/>
  <c r="AH1453" i="1"/>
  <c r="AH1701" i="1"/>
  <c r="AH1707" i="1"/>
  <c r="AH1821" i="1"/>
  <c r="AH2389" i="1"/>
  <c r="AI1740" i="1"/>
  <c r="AH2194" i="1"/>
  <c r="AH1651" i="1"/>
  <c r="AI2081" i="1"/>
  <c r="AH1756" i="1"/>
  <c r="AI2097" i="1"/>
  <c r="AH2043" i="1"/>
  <c r="AJ185" i="1"/>
  <c r="AI2026" i="1"/>
  <c r="AI876" i="1"/>
  <c r="AI1071" i="1"/>
  <c r="AI1607" i="1"/>
  <c r="AI1847" i="1"/>
  <c r="AI2068" i="1"/>
  <c r="AH2179" i="1"/>
  <c r="AI482" i="1"/>
  <c r="AH934" i="1"/>
  <c r="AI83" i="1"/>
  <c r="AH1104" i="1"/>
  <c r="AJ534" i="1"/>
  <c r="AH2237" i="1"/>
  <c r="AI639" i="1"/>
  <c r="AI2147" i="1"/>
  <c r="AI7" i="1"/>
  <c r="AH2120" i="1"/>
  <c r="AH1431" i="1"/>
  <c r="AI940" i="1"/>
  <c r="AI2228" i="1"/>
  <c r="AJ408" i="1"/>
  <c r="AI2275" i="1"/>
  <c r="AJ367" i="1"/>
  <c r="AH1550" i="1"/>
  <c r="AH2142" i="1"/>
  <c r="AH1555" i="1"/>
  <c r="AI527" i="1"/>
  <c r="AJ49" i="1"/>
  <c r="AJ396" i="1"/>
  <c r="AH1608" i="1"/>
  <c r="AH2085" i="1"/>
  <c r="AJ435" i="1"/>
  <c r="AI907" i="1"/>
  <c r="AH2250" i="1"/>
  <c r="AJ660" i="1"/>
  <c r="AI521" i="1"/>
  <c r="AJ431" i="1"/>
  <c r="AI651" i="1"/>
  <c r="AH2221" i="1"/>
  <c r="AI1415" i="1"/>
  <c r="AJ365" i="1"/>
  <c r="AH928" i="1"/>
  <c r="AI1060" i="1"/>
  <c r="AH2281" i="1"/>
  <c r="AI1797" i="1"/>
  <c r="AI1373" i="1"/>
  <c r="AI856" i="1"/>
  <c r="AH1559" i="1"/>
  <c r="AI823" i="1"/>
  <c r="AI971" i="1"/>
  <c r="AH1378" i="1"/>
  <c r="AJ351" i="1"/>
  <c r="AI1616" i="1"/>
  <c r="AI191" i="1"/>
  <c r="AI1521" i="1"/>
  <c r="AJ310" i="1"/>
  <c r="AI1068" i="1"/>
  <c r="AH841" i="1"/>
  <c r="AJ253" i="1"/>
  <c r="AI60" i="1"/>
  <c r="AI1726" i="1"/>
  <c r="AH1916" i="1"/>
  <c r="AJ597" i="1"/>
  <c r="AH1601" i="1"/>
  <c r="AI2390" i="1"/>
  <c r="AI1878" i="1"/>
  <c r="AH1876" i="1"/>
  <c r="AI439" i="1"/>
  <c r="AH1793" i="1"/>
  <c r="AI759" i="1"/>
  <c r="AI203" i="1"/>
  <c r="AI1391" i="1"/>
  <c r="AH1034" i="1"/>
  <c r="AJ615" i="1"/>
  <c r="AH1643" i="1"/>
  <c r="AH1507" i="1"/>
  <c r="AJ266" i="1"/>
  <c r="AH937" i="1"/>
  <c r="AI1037" i="1"/>
  <c r="AH933" i="1"/>
  <c r="AH1685" i="1"/>
  <c r="AH2003" i="1"/>
  <c r="AI1884" i="1"/>
  <c r="AI1899" i="1"/>
  <c r="AI481" i="1"/>
  <c r="AI756" i="1"/>
  <c r="AH2318" i="1"/>
  <c r="AH716" i="1"/>
  <c r="AJ191" i="1"/>
  <c r="AJ537" i="1"/>
  <c r="AI735" i="1"/>
  <c r="AI2367" i="1"/>
  <c r="AH2356" i="1"/>
  <c r="AI288" i="1"/>
  <c r="AJ203" i="1"/>
  <c r="AH2136" i="1"/>
  <c r="AI1534" i="1"/>
  <c r="AH2169" i="1"/>
  <c r="AH1674" i="1"/>
  <c r="AI1930" i="1"/>
  <c r="AH1452" i="1"/>
  <c r="AH924" i="1"/>
  <c r="AI1932" i="1"/>
  <c r="AH1158" i="1"/>
  <c r="AH2168" i="1"/>
  <c r="AH1575" i="1"/>
  <c r="AH1704" i="1"/>
  <c r="AH720" i="1"/>
  <c r="AH1702" i="1"/>
  <c r="AH1616" i="1"/>
  <c r="AI805" i="1"/>
  <c r="AI2285" i="1"/>
  <c r="AI384" i="1"/>
  <c r="AH899" i="1"/>
  <c r="AJ469" i="1"/>
  <c r="AJ466" i="1"/>
  <c r="AJ447" i="1"/>
  <c r="AI2166" i="1"/>
  <c r="AH2248" i="1"/>
  <c r="AJ378" i="1"/>
  <c r="AI743" i="1"/>
  <c r="AI732" i="1"/>
  <c r="AH2317" i="1"/>
  <c r="AH1982" i="1"/>
  <c r="AI1051" i="1"/>
  <c r="AI1802" i="1"/>
  <c r="AI1185" i="1"/>
  <c r="AJ643" i="1"/>
  <c r="AH1265" i="1"/>
  <c r="AJ206" i="1"/>
  <c r="AI273" i="1"/>
  <c r="AJ697" i="1"/>
  <c r="AI1653" i="1"/>
  <c r="AH732" i="1"/>
  <c r="AI2354" i="1"/>
  <c r="AI278" i="1"/>
  <c r="AH1860" i="1"/>
  <c r="AI395" i="1"/>
  <c r="AJ387" i="1"/>
  <c r="AI2259" i="1"/>
  <c r="AI1574" i="1"/>
  <c r="AH2284" i="1"/>
  <c r="AH1067" i="1"/>
  <c r="AH1451" i="1"/>
  <c r="AI1238" i="1"/>
  <c r="AI1949" i="1"/>
  <c r="AH1045" i="1"/>
  <c r="AI966" i="1"/>
  <c r="AI1205" i="1"/>
  <c r="AH1931" i="1"/>
  <c r="AI851" i="1"/>
  <c r="AI1760" i="1"/>
  <c r="AI514" i="1"/>
  <c r="AI660" i="1"/>
  <c r="AH2205" i="1"/>
  <c r="AI774" i="1"/>
  <c r="AI837" i="1"/>
  <c r="AI281" i="1"/>
  <c r="AJ145" i="1"/>
  <c r="AH2013" i="1"/>
  <c r="AH2282" i="1"/>
  <c r="AH726" i="1"/>
  <c r="AJ433" i="1"/>
  <c r="AI1673" i="1"/>
  <c r="AH931" i="1"/>
  <c r="AJ55" i="1"/>
  <c r="AI896" i="1"/>
  <c r="AJ350" i="1"/>
  <c r="AH2312" i="1"/>
  <c r="AH2174" i="1"/>
  <c r="AI1564" i="1"/>
  <c r="AH1084" i="1"/>
  <c r="AJ612" i="1"/>
  <c r="AI1561" i="1"/>
  <c r="AH2010" i="1"/>
  <c r="AI670" i="1"/>
  <c r="AI1046" i="1"/>
  <c r="AI1000" i="1"/>
  <c r="AH908" i="1"/>
  <c r="AH2126" i="1"/>
  <c r="AI927" i="1"/>
  <c r="AI1526" i="1"/>
  <c r="AI296" i="1"/>
  <c r="AI318" i="1"/>
  <c r="AH833" i="1"/>
  <c r="AI245" i="1"/>
  <c r="AH2339" i="1"/>
  <c r="AH2110" i="1"/>
  <c r="AI488" i="1"/>
  <c r="AH888" i="1"/>
  <c r="AI1699" i="1"/>
  <c r="AH1156" i="1"/>
  <c r="AH995" i="1"/>
  <c r="AH1458" i="1"/>
  <c r="AI2350" i="1"/>
  <c r="AI1648" i="1"/>
  <c r="AH1219" i="1"/>
  <c r="AJ167" i="1"/>
  <c r="AH1942" i="1"/>
  <c r="AI2296" i="1"/>
  <c r="AH1724" i="1"/>
  <c r="AH1071" i="1"/>
  <c r="AH1223" i="1"/>
  <c r="AH1058" i="1"/>
  <c r="AI30" i="1"/>
  <c r="AH1425" i="1"/>
  <c r="AH1906" i="1"/>
  <c r="AI1121" i="1"/>
  <c r="AJ276" i="1"/>
  <c r="AI350" i="1"/>
  <c r="AJ664" i="1"/>
  <c r="AI819" i="1"/>
  <c r="AI1429" i="1"/>
  <c r="AI1298" i="1"/>
  <c r="AH1807" i="1"/>
  <c r="AH1314" i="1"/>
  <c r="AI592" i="1"/>
  <c r="AI2291" i="1"/>
  <c r="AI1660" i="1"/>
  <c r="AI1957" i="1"/>
  <c r="AI2080" i="1"/>
  <c r="AJ125" i="1"/>
  <c r="AI1173" i="1"/>
  <c r="AH1491" i="1"/>
  <c r="AI2317" i="1"/>
  <c r="AH898" i="1"/>
  <c r="AI1697" i="1"/>
  <c r="AH936" i="1"/>
  <c r="AH2080" i="1"/>
  <c r="AI1399" i="1"/>
  <c r="AJ137" i="1"/>
  <c r="AH819" i="1"/>
  <c r="AJ609" i="1"/>
  <c r="AI2079" i="1"/>
  <c r="AH1698" i="1"/>
  <c r="AI1942" i="1"/>
  <c r="AH2247" i="1"/>
  <c r="AI1824" i="1"/>
  <c r="AH939" i="1"/>
  <c r="AH1847" i="1"/>
  <c r="AH1326" i="1"/>
  <c r="AI18" i="1"/>
  <c r="AH1902" i="1"/>
  <c r="AH2241" i="1"/>
  <c r="AH2037" i="1"/>
  <c r="AH965" i="1"/>
  <c r="AI665" i="1"/>
  <c r="AH2260" i="1"/>
  <c r="AI1712" i="1"/>
  <c r="AI2042" i="1"/>
  <c r="AJ272" i="1"/>
  <c r="AI565" i="1"/>
  <c r="AI773" i="1"/>
  <c r="AH719" i="1"/>
  <c r="AI1821" i="1"/>
  <c r="AI2321" i="1"/>
  <c r="AH1607" i="1"/>
  <c r="AI588" i="1"/>
  <c r="AH2328" i="1"/>
  <c r="AH947" i="1"/>
  <c r="AI1157" i="1"/>
  <c r="AJ598" i="1"/>
  <c r="AI2031" i="1"/>
  <c r="AI963" i="1"/>
  <c r="AI1544" i="1"/>
  <c r="AI1299" i="1"/>
  <c r="AI1279" i="1"/>
  <c r="AH880" i="1"/>
  <c r="AI232" i="1"/>
  <c r="AJ627" i="1"/>
  <c r="AJ451" i="1"/>
  <c r="AH1794" i="1"/>
  <c r="AI879" i="1"/>
  <c r="AI1763" i="1"/>
  <c r="AI282" i="1"/>
  <c r="AI891" i="1"/>
  <c r="AI783" i="1"/>
  <c r="AI1114" i="1"/>
  <c r="AI1010" i="1"/>
  <c r="AJ271" i="1"/>
  <c r="AI1918" i="1"/>
  <c r="AH1664" i="1"/>
  <c r="AJ304" i="1"/>
  <c r="AH1459" i="1"/>
  <c r="AI2015" i="1"/>
  <c r="AH1077" i="1"/>
  <c r="AI1745" i="1"/>
  <c r="AI135" i="1"/>
  <c r="AI1862" i="1"/>
  <c r="AI1191" i="1"/>
  <c r="AJ568" i="1"/>
  <c r="AJ65" i="1"/>
  <c r="AJ545" i="1"/>
  <c r="AH1359" i="1"/>
  <c r="AH1433" i="1"/>
  <c r="AH788" i="1"/>
  <c r="AJ14" i="1"/>
  <c r="AI652" i="1"/>
  <c r="AI864" i="1"/>
  <c r="AI1328" i="1"/>
  <c r="AH1407" i="1"/>
  <c r="AI1783" i="1"/>
  <c r="AI506" i="1"/>
  <c r="AJ640" i="1"/>
  <c r="AI1020" i="1"/>
  <c r="AI1717" i="1"/>
  <c r="AI1894" i="1"/>
  <c r="AH1101" i="1"/>
  <c r="AH748" i="1"/>
  <c r="AH1497" i="1"/>
  <c r="AI37" i="1"/>
  <c r="AI431" i="1"/>
  <c r="AH946" i="1"/>
  <c r="AH1218" i="1"/>
  <c r="AI1820" i="1"/>
  <c r="AJ561" i="1"/>
  <c r="AH718" i="1"/>
  <c r="AH1928" i="1"/>
  <c r="AH884" i="1"/>
  <c r="AJ600" i="1"/>
  <c r="AH921" i="1"/>
  <c r="AI981" i="1"/>
  <c r="AH2306" i="1"/>
  <c r="AI2043" i="1"/>
  <c r="AI1282" i="1"/>
  <c r="AJ593" i="1"/>
  <c r="AJ116" i="1"/>
  <c r="AI752" i="1"/>
  <c r="AI1381" i="1"/>
  <c r="AI2264" i="1"/>
  <c r="AH1919" i="1"/>
  <c r="AH891" i="1"/>
  <c r="AH1567" i="1"/>
  <c r="AJ13" i="1"/>
  <c r="AI1319" i="1"/>
  <c r="AI1421" i="1"/>
  <c r="AI1786" i="1"/>
  <c r="AI1159" i="1"/>
  <c r="AH1900" i="1"/>
  <c r="AH2368" i="1"/>
  <c r="AI686" i="1"/>
  <c r="AH1429" i="1"/>
  <c r="AH1419" i="1"/>
  <c r="AI335" i="1"/>
  <c r="AH2070" i="1"/>
  <c r="AI1336" i="1"/>
  <c r="AI1905" i="1"/>
  <c r="AH1284" i="1"/>
  <c r="AH1627" i="1"/>
  <c r="AH1582" i="1"/>
  <c r="AJ611" i="1"/>
  <c r="AI970" i="1"/>
  <c r="AI1057" i="1"/>
  <c r="AH1723" i="1"/>
  <c r="AJ594" i="1"/>
  <c r="AI461" i="1"/>
  <c r="AJ528" i="1"/>
  <c r="AH1421" i="1"/>
  <c r="AI541" i="1"/>
  <c r="AI2027" i="1"/>
  <c r="AH2314" i="1"/>
  <c r="AJ308" i="1"/>
  <c r="AH1918" i="1"/>
  <c r="AJ618" i="1"/>
  <c r="AI103" i="1"/>
  <c r="AI345" i="1"/>
  <c r="AI1808" i="1"/>
  <c r="AJ362" i="1"/>
  <c r="AI2120" i="1"/>
  <c r="AI923" i="1"/>
  <c r="AI1286" i="1"/>
  <c r="AI1523" i="1"/>
  <c r="AJ549" i="1"/>
  <c r="AJ699" i="1"/>
  <c r="AJ666" i="1"/>
  <c r="AI321" i="1"/>
  <c r="AI888" i="1"/>
  <c r="AJ154" i="1"/>
  <c r="AI1273" i="1"/>
  <c r="AJ395" i="1"/>
  <c r="AH1969" i="1"/>
  <c r="AI1922" i="1"/>
  <c r="AI1582" i="1"/>
  <c r="AH782" i="1"/>
  <c r="AI2143" i="1"/>
  <c r="AH2049" i="1"/>
  <c r="AI1048" i="1"/>
  <c r="AH2180" i="1"/>
  <c r="AI812" i="1"/>
  <c r="AI942" i="1"/>
  <c r="AI852" i="1"/>
  <c r="AH2304" i="1"/>
  <c r="AI173" i="1"/>
  <c r="AH1712" i="1"/>
  <c r="AI1512" i="1"/>
  <c r="AI1558" i="1"/>
  <c r="AH1703" i="1"/>
  <c r="AJ241" i="1"/>
  <c r="AI1994" i="1"/>
  <c r="AI596" i="1"/>
  <c r="AH1189" i="1"/>
  <c r="AI1490" i="1"/>
  <c r="AH1157" i="1"/>
  <c r="AJ139" i="1"/>
  <c r="AH1192" i="1"/>
  <c r="AH1978" i="1"/>
  <c r="AH2340" i="1"/>
  <c r="AI43" i="1"/>
  <c r="AI1685" i="1"/>
  <c r="AH2023" i="1"/>
  <c r="AI765" i="1"/>
  <c r="AI1357" i="1"/>
  <c r="AI599" i="1"/>
  <c r="AH1737" i="1"/>
  <c r="AI188" i="1"/>
  <c r="AI1874" i="1"/>
  <c r="AH938" i="1"/>
  <c r="AH2204" i="1"/>
  <c r="AH968" i="1"/>
  <c r="AJ407" i="1"/>
  <c r="AI590" i="1"/>
  <c r="AI508" i="1"/>
  <c r="AH1758" i="1"/>
  <c r="AI1305" i="1"/>
  <c r="AI2053" i="1"/>
  <c r="AH868" i="1"/>
  <c r="AH2161" i="1"/>
  <c r="AH1556" i="1"/>
  <c r="AH1269" i="1"/>
  <c r="AH1545" i="1"/>
  <c r="AH1929" i="1"/>
  <c r="AH1731" i="1"/>
  <c r="AI1505" i="1"/>
  <c r="AH875" i="1"/>
  <c r="AH2210" i="1"/>
  <c r="AJ506" i="1"/>
  <c r="AJ147" i="1"/>
  <c r="AI1639" i="1"/>
  <c r="AJ471" i="1"/>
  <c r="AI1659" i="1"/>
  <c r="AI388" i="1"/>
  <c r="AH1923" i="1"/>
  <c r="AI2304" i="1"/>
  <c r="AI1255" i="1"/>
  <c r="AI2388" i="1"/>
  <c r="AI1265" i="1"/>
  <c r="AH1554" i="1"/>
  <c r="AH1198" i="1"/>
  <c r="AI404" i="1"/>
  <c r="AH752" i="1"/>
  <c r="AH1204" i="1"/>
  <c r="AI1576" i="1"/>
  <c r="AI1285" i="1"/>
  <c r="AI428" i="1"/>
  <c r="AJ73" i="1"/>
  <c r="AI1006" i="1"/>
  <c r="AH2309" i="1"/>
  <c r="AH1840" i="1"/>
  <c r="AI1342" i="1"/>
  <c r="AJ588" i="1"/>
  <c r="AH1086" i="1"/>
  <c r="AJ557" i="1"/>
  <c r="AH2104" i="1"/>
  <c r="AI1109" i="1"/>
  <c r="AI551" i="1"/>
  <c r="AI2044" i="1"/>
  <c r="AH1675" i="1"/>
  <c r="AI1764" i="1"/>
  <c r="AI236" i="1"/>
  <c r="AJ603" i="1"/>
  <c r="AJ470" i="1"/>
  <c r="AI365" i="1"/>
  <c r="AH2068" i="1"/>
  <c r="AI2134" i="1"/>
  <c r="AH1348" i="1"/>
  <c r="AH2206" i="1"/>
  <c r="AI2361" i="1"/>
  <c r="AI1128" i="1"/>
  <c r="AH2308" i="1"/>
  <c r="AI579" i="1"/>
  <c r="AH925" i="1"/>
  <c r="AH2044" i="1"/>
  <c r="AI2319" i="1"/>
  <c r="AJ260" i="1"/>
  <c r="AJ446" i="1"/>
  <c r="AJ670" i="1"/>
  <c r="AI1791" i="1"/>
  <c r="AI939" i="1"/>
  <c r="AI2395" i="1"/>
  <c r="AI703" i="1"/>
  <c r="AI2260" i="1"/>
  <c r="AH1125" i="1"/>
  <c r="AJ5" i="1"/>
  <c r="AI1931" i="1"/>
  <c r="AH1562" i="1"/>
  <c r="AI394" i="1"/>
  <c r="AI1021" i="1"/>
  <c r="AI550" i="1"/>
  <c r="AJ22" i="1"/>
  <c r="AI2165" i="1"/>
  <c r="AI591" i="1"/>
  <c r="AI968" i="1"/>
  <c r="AH1772" i="1"/>
  <c r="AI490" i="1"/>
  <c r="AI1365" i="1"/>
  <c r="AH2385" i="1"/>
  <c r="AJ314" i="1"/>
  <c r="AI938" i="1"/>
  <c r="AI632" i="1"/>
  <c r="AH1436" i="1"/>
  <c r="AH2182" i="1"/>
  <c r="AI1452" i="1"/>
  <c r="AJ119" i="1"/>
  <c r="AJ409" i="1"/>
  <c r="AI1354" i="1"/>
  <c r="AI235" i="1"/>
  <c r="AJ430" i="1"/>
  <c r="AI748" i="1"/>
  <c r="AI1061" i="1"/>
  <c r="AI1585" i="1"/>
  <c r="AI2057" i="1"/>
  <c r="AI127" i="1"/>
  <c r="AI448" i="1"/>
  <c r="AJ550" i="1"/>
  <c r="AI1621" i="1"/>
  <c r="AI2203" i="1"/>
  <c r="AH975" i="1"/>
  <c r="AH871" i="1"/>
  <c r="AH2152" i="1"/>
  <c r="AJ552" i="1"/>
  <c r="AJ622" i="1"/>
  <c r="AH1834" i="1"/>
  <c r="AH1420" i="1"/>
  <c r="AH1740" i="1"/>
  <c r="AJ25" i="1"/>
  <c r="AI645" i="1"/>
  <c r="AI1331" i="1"/>
  <c r="AJ287" i="1"/>
  <c r="AI1380" i="1"/>
  <c r="AH2158" i="1"/>
  <c r="AH1858" i="1"/>
  <c r="AI2098" i="1"/>
  <c r="AH1965" i="1"/>
  <c r="AH2091" i="1"/>
  <c r="AJ646" i="1"/>
  <c r="AI711" i="1"/>
  <c r="AI517" i="1"/>
  <c r="AH1163" i="1"/>
  <c r="AJ662" i="1"/>
  <c r="AH2220" i="1"/>
  <c r="AH1782" i="1"/>
  <c r="AH1706" i="1"/>
  <c r="AI1995" i="1"/>
  <c r="AJ507" i="1"/>
  <c r="AH1121" i="1"/>
  <c r="AI2345" i="1"/>
  <c r="AJ442" i="1"/>
  <c r="AI399" i="1"/>
  <c r="AI269" i="1"/>
  <c r="AI283" i="1"/>
  <c r="AH1646" i="1"/>
  <c r="AH2061" i="1"/>
  <c r="AI600" i="1"/>
  <c r="AI1141" i="1"/>
  <c r="AI411" i="1"/>
  <c r="AH1744" i="1"/>
  <c r="AI996" i="1"/>
  <c r="AJ90" i="1"/>
  <c r="AJ513" i="1"/>
  <c r="AJ69" i="1"/>
  <c r="AI796" i="1"/>
  <c r="AH1999" i="1"/>
  <c r="AI1766" i="1"/>
  <c r="AH2325" i="1"/>
  <c r="AI1453" i="1"/>
  <c r="AI586" i="1"/>
  <c r="AI1754" i="1"/>
  <c r="AI2017" i="1"/>
  <c r="AJ352" i="1"/>
  <c r="AI1005" i="1"/>
  <c r="AH1865" i="1"/>
  <c r="AI1982" i="1"/>
  <c r="AI307" i="1"/>
  <c r="AI1001" i="1"/>
  <c r="AI1296" i="1"/>
  <c r="AH2164" i="1"/>
  <c r="AJ698" i="1"/>
  <c r="AH2233" i="1"/>
  <c r="AI1177" i="1"/>
  <c r="AH846" i="1"/>
  <c r="AH1258" i="1"/>
  <c r="AH1283" i="1"/>
  <c r="AI1665" i="1"/>
  <c r="AI1335" i="1"/>
  <c r="AI1687" i="1"/>
  <c r="AH1270" i="1"/>
  <c r="AI1360" i="1"/>
  <c r="AJ560" i="1"/>
  <c r="AI1964" i="1"/>
  <c r="AH1166" i="1"/>
  <c r="AI2328" i="1"/>
  <c r="AI1767" i="1"/>
  <c r="AI2247" i="1"/>
  <c r="AI99" i="1"/>
  <c r="AH1405" i="1"/>
  <c r="AH797" i="1"/>
  <c r="AI2136" i="1"/>
  <c r="AI343" i="1"/>
  <c r="AH1347" i="1"/>
  <c r="AH1640" i="1"/>
  <c r="AI2269" i="1"/>
  <c r="AI1998" i="1"/>
  <c r="AI1728" i="1"/>
  <c r="AH1346" i="1"/>
  <c r="AJ690" i="1"/>
  <c r="AI2272" i="1"/>
  <c r="AI2207" i="1"/>
  <c r="AH1883" i="1"/>
  <c r="AJ589" i="1"/>
  <c r="AJ605" i="1"/>
  <c r="AI1928" i="1"/>
  <c r="AH1968" i="1"/>
  <c r="AH896" i="1"/>
  <c r="AI1240" i="1"/>
  <c r="AI865" i="1"/>
  <c r="AH2008" i="1"/>
  <c r="AI700" i="1"/>
  <c r="AJ177" i="1"/>
  <c r="AI1234" i="1"/>
  <c r="AH1300" i="1"/>
  <c r="AH2249" i="1"/>
  <c r="AI1012" i="1"/>
  <c r="AI239" i="1"/>
  <c r="AH1920" i="1"/>
  <c r="AH1289" i="1"/>
  <c r="AJ79" i="1"/>
  <c r="AI1387" i="1"/>
  <c r="AI1144" i="1"/>
  <c r="AI315" i="1"/>
  <c r="AI1910" i="1"/>
  <c r="AI1551" i="1"/>
  <c r="AJ340" i="1"/>
  <c r="AI728" i="1"/>
  <c r="AI1480" i="1"/>
  <c r="AH1383" i="1"/>
  <c r="AI402" i="1"/>
  <c r="AI128" i="1"/>
  <c r="AH2027" i="1"/>
  <c r="AI715" i="1"/>
  <c r="AH926" i="1"/>
  <c r="AJ267" i="1"/>
  <c r="AH2352" i="1"/>
  <c r="AJ443" i="1"/>
  <c r="AI2223" i="1"/>
  <c r="AH1494" i="1"/>
  <c r="AH1819" i="1"/>
  <c r="AH1500" i="1"/>
  <c r="AH1622" i="1"/>
  <c r="AH1986" i="1"/>
  <c r="AH1795" i="1"/>
  <c r="AH1061" i="1"/>
  <c r="AH1877" i="1"/>
  <c r="AI1455" i="1"/>
  <c r="AH1051" i="1"/>
  <c r="AH1971" i="1"/>
  <c r="AI161" i="1"/>
  <c r="AI2389" i="1"/>
  <c r="AH1263" i="1"/>
  <c r="AI2084" i="1"/>
  <c r="AI27" i="1"/>
  <c r="AH1751" i="1"/>
  <c r="AI2290" i="1"/>
  <c r="AI52" i="1"/>
  <c r="AJ465" i="1"/>
  <c r="AJ309" i="1"/>
  <c r="AI199" i="1"/>
  <c r="AI1724" i="1"/>
  <c r="AH1518" i="1"/>
  <c r="AJ580" i="1"/>
  <c r="AH1268" i="1"/>
  <c r="AI535" i="1"/>
  <c r="AI475" i="1"/>
  <c r="AI513" i="1"/>
  <c r="AH2041" i="1"/>
  <c r="AI2274" i="1"/>
  <c r="AJ342" i="1"/>
  <c r="AH2191" i="1"/>
  <c r="AI2311" i="1"/>
  <c r="AI1458" i="1"/>
  <c r="AI5" i="1"/>
  <c r="AI2343" i="1"/>
  <c r="AH1056" i="1"/>
  <c r="AH2096" i="1"/>
  <c r="AI1130" i="1"/>
  <c r="AI1432" i="1"/>
  <c r="AI973" i="1"/>
  <c r="AH1127" i="1"/>
  <c r="AH1519" i="1"/>
  <c r="AI1454" i="1"/>
  <c r="AI159" i="1"/>
  <c r="AI1326" i="1"/>
  <c r="AH1632" i="1"/>
  <c r="AI398" i="1"/>
  <c r="AH1486" i="1"/>
  <c r="AI377" i="1"/>
  <c r="AH1310" i="1"/>
  <c r="AH2217" i="1"/>
  <c r="AI1247" i="1"/>
  <c r="AI965" i="1"/>
  <c r="AI1110" i="1"/>
  <c r="AI945" i="1"/>
  <c r="AI153" i="1"/>
  <c r="AI998" i="1"/>
  <c r="AI576" i="1"/>
  <c r="AI503" i="1"/>
  <c r="AI1553" i="1"/>
  <c r="AH1139" i="1"/>
  <c r="AI77" i="1"/>
  <c r="AI1789" i="1"/>
  <c r="AH1177" i="1"/>
  <c r="AH1668" i="1"/>
  <c r="AH2094" i="1"/>
  <c r="AH2038" i="1"/>
  <c r="AJ373" i="1"/>
  <c r="AI1307" i="1"/>
  <c r="AI858" i="1"/>
  <c r="AJ94" i="1"/>
  <c r="AH756" i="1"/>
  <c r="AH954" i="1"/>
  <c r="AJ3" i="1"/>
  <c r="AH2303" i="1"/>
  <c r="AH2388" i="1"/>
  <c r="AH1980" i="1"/>
  <c r="AH1898" i="1"/>
  <c r="AH1800" i="1"/>
  <c r="AI2036" i="1"/>
  <c r="AH1488" i="1"/>
  <c r="AH1040" i="1"/>
  <c r="AH2149" i="1"/>
  <c r="AJ559" i="1"/>
  <c r="AI784" i="1"/>
  <c r="AI2151" i="1"/>
  <c r="AI6" i="1"/>
  <c r="AI1742" i="1"/>
  <c r="AI1074" i="1"/>
  <c r="AH1848" i="1"/>
  <c r="AI1019" i="1"/>
  <c r="AI574" i="1"/>
  <c r="AI1201" i="1"/>
  <c r="AI1449" i="1"/>
  <c r="AH1135" i="1"/>
  <c r="AH713" i="1"/>
  <c r="AH1571" i="1"/>
  <c r="AI131" i="1"/>
  <c r="AI492" i="1"/>
  <c r="AI214" i="1"/>
  <c r="AI719" i="1"/>
  <c r="AJ277" i="1"/>
  <c r="AI1252" i="1"/>
  <c r="AJ448" i="1"/>
  <c r="AH2173" i="1"/>
  <c r="AH1257" i="1"/>
  <c r="AI1901" i="1"/>
  <c r="AI964" i="1"/>
  <c r="AI2262" i="1"/>
  <c r="AH2200" i="1"/>
  <c r="AJ192" i="1"/>
  <c r="AH2219" i="1"/>
  <c r="AI432" i="1"/>
  <c r="AJ538" i="1"/>
  <c r="AJ163" i="1"/>
  <c r="AI1864" i="1"/>
  <c r="AJ685" i="1"/>
  <c r="AH1565" i="1"/>
  <c r="AH1761" i="1"/>
  <c r="AI2229" i="1"/>
  <c r="AH1021" i="1"/>
  <c r="AH1666" i="1"/>
  <c r="AI169" i="1"/>
  <c r="AJ207" i="1"/>
  <c r="AH2183" i="1"/>
  <c r="AI340" i="1"/>
  <c r="AI935" i="1"/>
  <c r="AI111" i="1"/>
  <c r="AI2208" i="1"/>
  <c r="AI144" i="1"/>
  <c r="AJ606" i="1"/>
  <c r="AI769" i="1"/>
  <c r="AI933" i="1"/>
  <c r="AJ33" i="1"/>
  <c r="AH1476" i="1"/>
  <c r="AJ337" i="1"/>
  <c r="AI1902" i="1"/>
  <c r="AI360" i="1"/>
  <c r="AH1546" i="1"/>
  <c r="AH2235" i="1"/>
  <c r="AJ590" i="1"/>
  <c r="AI1155" i="1"/>
  <c r="AI2009" i="1"/>
  <c r="AH2382" i="1"/>
  <c r="AJ353" i="1"/>
  <c r="AI1597" i="1"/>
  <c r="AI1487" i="1"/>
  <c r="AI1962" i="1"/>
  <c r="AI205" i="1"/>
  <c r="AI995" i="1"/>
  <c r="AH1108" i="1"/>
  <c r="AI1147" i="1"/>
  <c r="AI1579" i="1"/>
  <c r="AI739" i="1"/>
  <c r="AI1263" i="1"/>
  <c r="AH1777" i="1"/>
  <c r="AJ444" i="1"/>
  <c r="AJ333" i="1"/>
  <c r="AI1637" i="1"/>
  <c r="AI2088" i="1"/>
  <c r="AI1984" i="1"/>
  <c r="AH887" i="1"/>
  <c r="AJ129" i="1"/>
  <c r="AH1681" i="1"/>
  <c r="AI1091" i="1"/>
  <c r="AI2115" i="1"/>
  <c r="AI2313" i="1"/>
  <c r="AI1991" i="1"/>
  <c r="AH1612" i="1"/>
  <c r="AJ228" i="1"/>
  <c r="AI132" i="1"/>
  <c r="AH2188" i="1"/>
  <c r="AH1605" i="1"/>
  <c r="AH842" i="1"/>
  <c r="AH1742" i="1"/>
  <c r="AI116" i="1"/>
  <c r="AI522" i="1"/>
  <c r="AH795" i="1"/>
  <c r="AH1309" i="1"/>
  <c r="AI1679" i="1"/>
  <c r="AJ328" i="1"/>
  <c r="AH1095" i="1"/>
  <c r="AH1280" i="1"/>
  <c r="AI337" i="1"/>
  <c r="AH2177" i="1"/>
  <c r="AI1208" i="1"/>
  <c r="AJ37" i="1"/>
  <c r="AJ613" i="1"/>
  <c r="AI1906" i="1"/>
  <c r="AI673" i="1"/>
  <c r="AJ311" i="1"/>
  <c r="AH1479" i="1"/>
  <c r="AH1160" i="1"/>
  <c r="AJ650" i="1"/>
  <c r="AI1524" i="1"/>
  <c r="AH1914" i="1"/>
  <c r="AI107" i="1"/>
  <c r="AJ148" i="1"/>
  <c r="AH902" i="1"/>
  <c r="AH1936" i="1"/>
  <c r="AH2296" i="1"/>
  <c r="AI1100" i="1"/>
  <c r="AI2091" i="1"/>
  <c r="AH96" i="1" a="1"/>
  <c r="AH358" i="1" a="1"/>
  <c r="AH194" i="1" a="1"/>
  <c r="AH105" i="1" a="1"/>
  <c r="AH553" i="1" a="1"/>
  <c r="AH252" i="1" a="1"/>
  <c r="AH75" i="1" a="1"/>
  <c r="AH416" i="1" a="1"/>
  <c r="AH142" i="1" a="1"/>
  <c r="AH372" i="1" a="1"/>
  <c r="AH566" i="1" a="1"/>
  <c r="AH101" i="1" a="1"/>
  <c r="AH379" i="1" a="1"/>
  <c r="AH232" i="1" a="1"/>
  <c r="AH173" i="1" a="1"/>
  <c r="AH293" i="1" a="1"/>
  <c r="AH190" i="1" a="1"/>
  <c r="AH681" i="1" a="1"/>
  <c r="AH341" i="1" a="1"/>
  <c r="AH169" i="1" a="1"/>
  <c r="AH634" i="1" a="1"/>
  <c r="AH585" i="1" a="1"/>
  <c r="AH546" i="1" a="1"/>
  <c r="AH454" i="1" a="1"/>
  <c r="AH201" i="1" a="1"/>
  <c r="AH485" i="1" a="1"/>
  <c r="AH44" i="1" a="1"/>
  <c r="AH89" i="1" a="1"/>
  <c r="AH624" i="1" a="1"/>
  <c r="AH292" i="1" a="1"/>
  <c r="AH318" i="1" a="1"/>
  <c r="AH450" i="1" a="1"/>
  <c r="AH547" i="1" a="1"/>
  <c r="AH151" i="1" a="1"/>
  <c r="AH434" i="1" a="1"/>
  <c r="AH307" i="1" a="1"/>
  <c r="AH655" i="1" a="1"/>
  <c r="AH233" i="1" a="1"/>
  <c r="AH658" i="1" a="1"/>
  <c r="AH498" i="1" a="1"/>
  <c r="AH475" i="1" a="1"/>
  <c r="AH344" i="1" a="1"/>
  <c r="AH696" i="1" a="1"/>
  <c r="AH510" i="1" a="1"/>
  <c r="AH457" i="1" a="1"/>
  <c r="AH374" i="1" a="1"/>
  <c r="AH548" i="1" a="1"/>
  <c r="AH551" i="1" a="1"/>
  <c r="AH124" i="1" a="1"/>
  <c r="AH526" i="1" a="1"/>
  <c r="AH35" i="1" a="1"/>
  <c r="AH64" i="1" a="1"/>
  <c r="AH222" i="1" a="1"/>
  <c r="AH312" i="1" a="1"/>
  <c r="AH490" i="1" a="1"/>
  <c r="AH628" i="1" a="1"/>
  <c r="AH262" i="1" a="1"/>
  <c r="AH131" i="1" a="1"/>
  <c r="AH635" i="1" a="1"/>
  <c r="AH72" i="1" a="1"/>
  <c r="AH688" i="1" a="1"/>
  <c r="AH616" i="1" a="1"/>
  <c r="AH225" i="1" a="1"/>
  <c r="AH621" i="1" a="1"/>
  <c r="AH525" i="1" a="1"/>
  <c r="AH256" i="1" a="1"/>
  <c r="AH157" i="1" a="1"/>
  <c r="AH187" i="1" a="1"/>
  <c r="AH313" i="1" a="1"/>
  <c r="AH453" i="1" a="1"/>
  <c r="AH55" i="1" a="1"/>
  <c r="AH167" i="1" a="1"/>
  <c r="AH125" i="1" a="1"/>
  <c r="AH598" i="1" a="1"/>
  <c r="AH627" i="1" a="1"/>
  <c r="AH593" i="1" a="1"/>
  <c r="AH13" i="1" a="1"/>
  <c r="AH699" i="1" a="1"/>
  <c r="AH241" i="1" a="1"/>
  <c r="AH557" i="1" a="1"/>
  <c r="AH603" i="1" a="1"/>
  <c r="AH670" i="1" a="1"/>
  <c r="AH560" i="1" a="1"/>
  <c r="AH342" i="1" a="1"/>
  <c r="AH277" i="1" a="1"/>
  <c r="AH33" i="1" a="1"/>
  <c r="AH333" i="1" a="1"/>
  <c r="AH148" i="1" a="1"/>
  <c r="AH103" i="1" a="1"/>
  <c r="AH21" i="1" a="1"/>
  <c r="AH250" i="1" a="1"/>
  <c r="AH180" i="1" a="1"/>
  <c r="AH472" i="1" a="1"/>
  <c r="AH597" i="1" a="1"/>
  <c r="AH203" i="1" a="1"/>
  <c r="AH145" i="1" a="1"/>
  <c r="AH137" i="1" a="1"/>
  <c r="AH611" i="1" a="1"/>
  <c r="AH666" i="1" a="1"/>
  <c r="AH471" i="1" a="1"/>
  <c r="AH73" i="1" a="1"/>
  <c r="AH25" i="1" a="1"/>
  <c r="AH580" i="1" a="1"/>
  <c r="AH192" i="1" a="1"/>
  <c r="AH600" i="1" a="1"/>
  <c r="AH90" i="1" a="1"/>
  <c r="AH353" i="1" a="1"/>
  <c r="AH308" i="1" a="1"/>
  <c r="AH552" i="1" a="1"/>
  <c r="AH650" i="1" a="1"/>
  <c r="AH309" i="1" a="1"/>
  <c r="AH195" i="1" a="1"/>
  <c r="AH567" i="1" a="1"/>
  <c r="AH542" i="1" a="1"/>
  <c r="AH468" i="1" a="1"/>
  <c r="AH428" i="1" a="1"/>
  <c r="AH422" i="1" a="1"/>
  <c r="AH661" i="1" a="1"/>
  <c r="AH377" i="1" a="1"/>
  <c r="AH357" i="1" a="1"/>
  <c r="AH17" i="1" a="1"/>
  <c r="AH320" i="1" a="1"/>
  <c r="AH460" i="1" a="1"/>
  <c r="AH562" i="1" a="1"/>
  <c r="AH188" i="1" a="1"/>
  <c r="AH81" i="1" a="1"/>
  <c r="AH53" i="1" a="1"/>
  <c r="AH382" i="1" a="1"/>
  <c r="AH71" i="1" a="1"/>
  <c r="AH399" i="1" a="1"/>
  <c r="AH464" i="1" a="1"/>
  <c r="AH573" i="1" a="1"/>
  <c r="AH393" i="1" a="1"/>
  <c r="AH240" i="1" a="1"/>
  <c r="AH239" i="1" a="1"/>
  <c r="AH67" i="1" a="1"/>
  <c r="AH486" i="1" a="1"/>
  <c r="AH162" i="1" a="1"/>
  <c r="AH587" i="1" a="1"/>
  <c r="AH601" i="1" a="1"/>
  <c r="AH417" i="1" a="1"/>
  <c r="AH385" i="1" a="1"/>
  <c r="AH178" i="1" a="1"/>
  <c r="AH556" i="1" a="1"/>
  <c r="AH502" i="1" a="1"/>
  <c r="AH245" i="1" a="1"/>
  <c r="AH522" i="1" a="1"/>
  <c r="AH544" i="1" a="1"/>
  <c r="AH42" i="1" a="1"/>
  <c r="AH701" i="1" a="1"/>
  <c r="AH671" i="1" a="1"/>
  <c r="AH599" i="1" a="1"/>
  <c r="AH574" i="1" a="1"/>
  <c r="AH654" i="1" a="1"/>
  <c r="AH517" i="1" a="1"/>
  <c r="AH657" i="1" a="1"/>
  <c r="AH160" i="1" a="1"/>
  <c r="AH315" i="1" a="1"/>
  <c r="AH633" i="1" a="1"/>
  <c r="AH58" i="1" a="1"/>
  <c r="AH211" i="1" a="1"/>
  <c r="AH602" i="1" a="1"/>
  <c r="AH176" i="1" a="1"/>
  <c r="AH402" i="1" a="1"/>
  <c r="AH60" i="1" a="1"/>
  <c r="AH704" i="1" a="1"/>
  <c r="AH100" i="1" a="1"/>
  <c r="AH227" i="1" a="1"/>
  <c r="AH591" i="1" a="1"/>
  <c r="AH452" i="1" a="1"/>
  <c r="AH298" i="1" a="1"/>
  <c r="AH576" i="1" a="1"/>
  <c r="AH93" i="1" a="1"/>
  <c r="AH686" i="1" a="1"/>
  <c r="AH586" i="1" a="1"/>
  <c r="AH52" i="1" a="1"/>
  <c r="AH493" i="1" a="1"/>
  <c r="AH46" i="1" a="1"/>
  <c r="AH346" i="1" a="1"/>
  <c r="AH541" i="1" a="1"/>
  <c r="AH284" i="1" a="1"/>
  <c r="AH665" i="1" a="1"/>
  <c r="AH368" i="1" a="1"/>
  <c r="AH367" i="1" a="1"/>
  <c r="AH451" i="1" a="1"/>
  <c r="AH116" i="1" a="1"/>
  <c r="AH470" i="1" a="1"/>
  <c r="AH690" i="1" a="1"/>
  <c r="AH94" i="1" a="1"/>
  <c r="AH311" i="1" a="1"/>
  <c r="AH640" i="1" a="1"/>
  <c r="AH362" i="1" a="1"/>
  <c r="AH646" i="1" a="1"/>
  <c r="AH154" i="1" a="1"/>
  <c r="AH622" i="1" a="1"/>
  <c r="AH37" i="1" a="1"/>
  <c r="AH221" i="1" a="1"/>
  <c r="AH91" i="1" a="1"/>
  <c r="AH503" i="1" a="1"/>
  <c r="AH636" i="1" a="1"/>
  <c r="AH626" i="1" a="1"/>
  <c r="AH667" i="1" a="1"/>
  <c r="AH234" i="1" a="1"/>
  <c r="AH461" i="1" a="1"/>
  <c r="AH210" i="1" a="1"/>
  <c r="AH691" i="1" a="1"/>
  <c r="AH418" i="1" a="1"/>
  <c r="AH425" i="1" a="1"/>
  <c r="AH632" i="1" a="1"/>
  <c r="AH306" i="1" a="1"/>
  <c r="AH184" i="1" a="1"/>
  <c r="AH674" i="1" a="1"/>
  <c r="AH570" i="1" a="1"/>
  <c r="AH66" i="1" a="1"/>
  <c r="AH607" i="1" a="1"/>
  <c r="AH99" i="1" a="1"/>
  <c r="AH20" i="1" a="1"/>
  <c r="AH386" i="1" a="1"/>
  <c r="AH440" i="1" a="1"/>
  <c r="AH181" i="1" a="1"/>
  <c r="AH171" i="1" a="1"/>
  <c r="AH361" i="1" a="1"/>
  <c r="AH278" i="1" a="1"/>
  <c r="AH88" i="1" a="1"/>
  <c r="AH376" i="1" a="1"/>
  <c r="AH109" i="1" a="1"/>
  <c r="AH326" i="1" a="1"/>
  <c r="AH38" i="1" a="1"/>
  <c r="AH34" i="1" a="1"/>
  <c r="AH474" i="1" a="1"/>
  <c r="AH9" i="1" a="1"/>
  <c r="AH659" i="1" a="1"/>
  <c r="AH268" i="1" a="1"/>
  <c r="AH86" i="1" a="1"/>
  <c r="AH467" i="1" a="1"/>
  <c r="AH334" i="1" a="1"/>
  <c r="AH215" i="1" a="1"/>
  <c r="AH554" i="1" a="1"/>
  <c r="AH515" i="1" a="1"/>
  <c r="AH78" i="1" a="1"/>
  <c r="AH12" i="1" a="1"/>
  <c r="AH212" i="1" a="1"/>
  <c r="AH508" i="1" a="1"/>
  <c r="AH673" i="1" a="1"/>
  <c r="AH539" i="1" a="1"/>
  <c r="AH16" i="1" a="1"/>
  <c r="AH6" i="1" a="1"/>
  <c r="AH286" i="1" a="1"/>
  <c r="AH677" i="1" a="1"/>
  <c r="AH456" i="1" a="1"/>
  <c r="AH668" i="1" a="1"/>
  <c r="AH329" i="1" a="1"/>
  <c r="AH533" i="1" a="1"/>
  <c r="AH595" i="1" a="1"/>
  <c r="AH678" i="1" a="1"/>
  <c r="AH281" i="1" a="1"/>
  <c r="AH301" i="1" a="1"/>
  <c r="AH631" i="1" a="1"/>
  <c r="AH185" i="1" a="1"/>
  <c r="AH435" i="1" a="1"/>
  <c r="AH310" i="1" a="1"/>
  <c r="AH378" i="1" a="1"/>
  <c r="AH643" i="1" a="1"/>
  <c r="AH350" i="1" a="1"/>
  <c r="AH271" i="1" a="1"/>
  <c r="AH448" i="1" a="1"/>
  <c r="AH206" i="1" a="1"/>
  <c r="AH465" i="1" a="1"/>
  <c r="AH3" i="1" a="1"/>
  <c r="AH698" i="1" a="1"/>
  <c r="AH606" i="1" a="1"/>
  <c r="AH205" i="1" a="1"/>
  <c r="AH702" i="1" a="1"/>
  <c r="AH459" i="1" a="1"/>
  <c r="AH339" i="1" a="1"/>
  <c r="AH499" i="1" a="1"/>
  <c r="AH403" i="1" a="1"/>
  <c r="AH19" i="1" a="1"/>
  <c r="AH15" i="1" a="1"/>
  <c r="AH150" i="1" a="1"/>
  <c r="AH511" i="1" a="1"/>
  <c r="AH354" i="1" a="1"/>
  <c r="AH158" i="1" a="1"/>
  <c r="AH246" i="1" a="1"/>
  <c r="AH261" i="1" a="1"/>
  <c r="AH159" i="1" a="1"/>
  <c r="AH18" i="1" a="1"/>
  <c r="AH265" i="1" a="1"/>
  <c r="AH47" i="1" a="1"/>
  <c r="AH401" i="1" a="1"/>
  <c r="AH488" i="1" a="1"/>
  <c r="AH61" i="1" a="1"/>
  <c r="AH380" i="1" a="1"/>
  <c r="AH505" i="1" a="1"/>
  <c r="AH8" i="1" a="1"/>
  <c r="AH102" i="1" a="1"/>
  <c r="AH349" i="1" a="1"/>
  <c r="AH614" i="1" a="1"/>
  <c r="AH202" i="1" a="1"/>
  <c r="AH144" i="1" a="1"/>
  <c r="AH487" i="1" a="1"/>
  <c r="AH637" i="1" a="1"/>
  <c r="AH491" i="1" a="1"/>
  <c r="AH415" i="1" a="1"/>
  <c r="AH652" i="1" a="1"/>
  <c r="AH56" i="1" a="1"/>
  <c r="AH532" i="1" a="1"/>
  <c r="AH370" i="1" a="1"/>
  <c r="AH520" i="1" a="1"/>
  <c r="AH130" i="1" a="1"/>
  <c r="AH355" i="1" a="1"/>
  <c r="AH297" i="1" a="1"/>
  <c r="AH68" i="1" a="1"/>
  <c r="AH489" i="1" a="1"/>
  <c r="AH479" i="1" a="1"/>
  <c r="AH97" i="1" a="1"/>
  <c r="AH146" i="1" a="1"/>
  <c r="AH220" i="1" a="1"/>
  <c r="AH384" i="1" a="1"/>
  <c r="AH419" i="1" a="1"/>
  <c r="AH316" i="1" a="1"/>
  <c r="AH54" i="1" a="1"/>
  <c r="AH127" i="1" a="1"/>
  <c r="AH669" i="1" a="1"/>
  <c r="AH638" i="1" a="1"/>
  <c r="AH524" i="1" a="1"/>
  <c r="AH219" i="1" a="1"/>
  <c r="AH136" i="1" a="1"/>
  <c r="AH359" i="1" a="1"/>
  <c r="AH381" i="1" a="1"/>
  <c r="AH543" i="1" a="1"/>
  <c r="AH244" i="1" a="1"/>
  <c r="AH249" i="1" a="1"/>
  <c r="AH501" i="1" a="1"/>
  <c r="AH604" i="1" a="1"/>
  <c r="AH324" i="1" a="1"/>
  <c r="AH463" i="1" a="1"/>
  <c r="AH563" i="1" a="1"/>
  <c r="AH347" i="1" a="1"/>
  <c r="AH224" i="1" a="1"/>
  <c r="AH356" i="1" a="1"/>
  <c r="AH625" i="1" a="1"/>
  <c r="AH39" i="1" a="1"/>
  <c r="AH432" i="1" a="1"/>
  <c r="AH540" i="1" a="1"/>
  <c r="AH108" i="1" a="1"/>
  <c r="AH120" i="1" a="1"/>
  <c r="AH581" i="1" a="1"/>
  <c r="AH365" i="1" a="1"/>
  <c r="AH191" i="1" a="1"/>
  <c r="AH276" i="1" a="1"/>
  <c r="AH609" i="1" a="1"/>
  <c r="AH14" i="1" a="1"/>
  <c r="AH513" i="1" a="1"/>
  <c r="AH287" i="1" a="1"/>
  <c r="AH69" i="1" a="1"/>
  <c r="AH538" i="1" a="1"/>
  <c r="AH163" i="1" a="1"/>
  <c r="AH24" i="1" a="1"/>
  <c r="AH366" i="1" a="1"/>
  <c r="AH527" i="1" a="1"/>
  <c r="AH676" i="1" a="1"/>
  <c r="AH404" i="1" a="1"/>
  <c r="AH133" i="1" a="1"/>
  <c r="AH481" i="1" a="1"/>
  <c r="AH7" i="1" a="1"/>
  <c r="AH330" i="1" a="1"/>
  <c r="AH579" i="1" a="1"/>
  <c r="AH230" i="1" a="1"/>
  <c r="AH438" i="1" a="1"/>
  <c r="AH497" i="1" a="1"/>
  <c r="AH582" i="1" a="1"/>
  <c r="AH300" i="1" a="1"/>
  <c r="AH122" i="1" a="1"/>
  <c r="AH684" i="1" a="1"/>
  <c r="AH584" i="1" a="1"/>
  <c r="AH575" i="1" a="1"/>
  <c r="AH689" i="1" a="1"/>
  <c r="AH694" i="1" a="1"/>
  <c r="AH577" i="1" a="1"/>
  <c r="AH198" i="1" a="1"/>
  <c r="AH45" i="1" a="1"/>
  <c r="AH153" i="1" a="1"/>
  <c r="AH531" i="1" a="1"/>
  <c r="AH26" i="1" a="1"/>
  <c r="AH27" i="1" a="1"/>
  <c r="AH10" i="1" a="1"/>
  <c r="AH504" i="1" a="1"/>
  <c r="AH117" i="1" a="1"/>
  <c r="AH500" i="1" a="1"/>
  <c r="AH596" i="1" a="1"/>
  <c r="AH134" i="1" a="1"/>
  <c r="AH183" i="1" a="1"/>
  <c r="AH83" i="1" a="1"/>
  <c r="AH175" i="1" a="1"/>
  <c r="AH421" i="1" a="1"/>
  <c r="AH299" i="1" a="1"/>
  <c r="AH273" i="1" a="1"/>
  <c r="AH629" i="1" a="1"/>
  <c r="AH529" i="1" a="1"/>
  <c r="AH110" i="1" a="1"/>
  <c r="AH695" i="1" a="1"/>
  <c r="AH106" i="1" a="1"/>
  <c r="AH496" i="1" a="1"/>
  <c r="AH80" i="1" a="1"/>
  <c r="AH348" i="1" a="1"/>
  <c r="AH521" i="1" a="1"/>
  <c r="AH672" i="1" a="1"/>
  <c r="AH458" i="1" a="1"/>
  <c r="AH104" i="1" a="1"/>
  <c r="AH414" i="1" a="1"/>
  <c r="AH161" i="1" a="1"/>
  <c r="AH322" i="1" a="1"/>
  <c r="AH495" i="1" a="1"/>
  <c r="AH473" i="1" a="1"/>
  <c r="AH254" i="1" a="1"/>
  <c r="AH126" i="1" a="1"/>
  <c r="AH303" i="1" a="1"/>
  <c r="AH149" i="1" a="1"/>
  <c r="AH400" i="1" a="1"/>
  <c r="AH170" i="1" a="1"/>
  <c r="AH389" i="1" a="1"/>
  <c r="AH226" i="1" a="1"/>
  <c r="AH257" i="1" a="1"/>
  <c r="AH516" i="1" a="1"/>
  <c r="AH305" i="1" a="1"/>
  <c r="AH168" i="1" a="1"/>
  <c r="AH121" i="1" a="1"/>
  <c r="AH107" i="1" a="1"/>
  <c r="AH291" i="1" a="1"/>
  <c r="AH424" i="1" a="1"/>
  <c r="AH274" i="1" a="1"/>
  <c r="AH437" i="1" a="1"/>
  <c r="AH571" i="1" a="1"/>
  <c r="AH114" i="1" a="1"/>
  <c r="AH280" i="1" a="1"/>
  <c r="AH641" i="1" a="1"/>
  <c r="AH11" i="1" a="1"/>
  <c r="AH336" i="1" a="1"/>
  <c r="AH165" i="1" a="1"/>
  <c r="AH615" i="1" a="1"/>
  <c r="AH537" i="1" a="1"/>
  <c r="AH340" i="1" a="1"/>
  <c r="AH267" i="1" a="1"/>
  <c r="AH426" i="1" a="1"/>
  <c r="AH478" i="1" a="1"/>
  <c r="AH338" i="1" a="1"/>
  <c r="AH132" i="1" a="1"/>
  <c r="AH223" i="1" a="1"/>
  <c r="AH41" i="1" a="1"/>
  <c r="AH619" i="1" a="1"/>
  <c r="AH186" i="1" a="1"/>
  <c r="AH204" i="1" a="1"/>
  <c r="AH174" i="1" a="1"/>
  <c r="AH57" i="1" a="1"/>
  <c r="AH295" i="1" a="1"/>
  <c r="AH199" i="1" a="1"/>
  <c r="AH208" i="1" a="1"/>
  <c r="AH420" i="1" a="1"/>
  <c r="AH166" i="1" a="1"/>
  <c r="AH231" i="1" a="1"/>
  <c r="AH248" i="1" a="1"/>
  <c r="AH364" i="1" a="1"/>
  <c r="AH623" i="1" a="1"/>
  <c r="AH535" i="1" a="1"/>
  <c r="AH40" i="1" a="1"/>
  <c r="AH50" i="1" a="1"/>
  <c r="AH217" i="1" a="1"/>
  <c r="AH70" i="1" a="1"/>
  <c r="AH687" i="1" a="1"/>
  <c r="AH152" i="1" a="1"/>
  <c r="AH251" i="1" a="1"/>
  <c r="AH423" i="1" a="1"/>
  <c r="AH92" i="1" a="1"/>
  <c r="AH394" i="1" a="1"/>
  <c r="AH360" i="1" a="1"/>
  <c r="AH77" i="1" a="1"/>
  <c r="AH242" i="1" a="1"/>
  <c r="AH412" i="1" a="1"/>
  <c r="AH189" i="1" a="1"/>
  <c r="AH172" i="1" a="1"/>
  <c r="AH193" i="1" a="1"/>
  <c r="AH263" i="1" a="1"/>
  <c r="AH319" i="1" a="1"/>
  <c r="AH123" i="1" a="1"/>
  <c r="AH578" i="1" a="1"/>
  <c r="AH441" i="1" a="1"/>
  <c r="AH74" i="1" a="1"/>
  <c r="AH111" i="1" a="1"/>
  <c r="AH397" i="1" a="1"/>
  <c r="AH209" i="1" a="1"/>
  <c r="AH477" i="1" a="1"/>
  <c r="AH555" i="1" a="1"/>
  <c r="AH647" i="1" a="1"/>
  <c r="AH317" i="1" a="1"/>
  <c r="AH82" i="1" a="1"/>
  <c r="AH700" i="1" a="1"/>
  <c r="AH518" i="1" a="1"/>
  <c r="AH484" i="1" a="1"/>
  <c r="AH218" i="1" a="1"/>
  <c r="AH197" i="1" a="1"/>
  <c r="AH36" i="1" a="1"/>
  <c r="AH51" i="1" a="1"/>
  <c r="AH95" i="1" a="1"/>
  <c r="AH325" i="1" a="1"/>
  <c r="AH238" i="1" a="1"/>
  <c r="AH512" i="1" a="1"/>
  <c r="AH445" i="1" a="1"/>
  <c r="AH608" i="1" a="1"/>
  <c r="AH259" i="1" a="1"/>
  <c r="AH617" i="1" a="1"/>
  <c r="AH237" i="1" a="1"/>
  <c r="AH660" i="1" a="1"/>
  <c r="AH253" i="1" a="1"/>
  <c r="AH469" i="1" a="1"/>
  <c r="AH387" i="1" a="1"/>
  <c r="AH433" i="1" a="1"/>
  <c r="AH664" i="1" a="1"/>
  <c r="AH272" i="1" a="1"/>
  <c r="AH304" i="1" a="1"/>
  <c r="AH568" i="1" a="1"/>
  <c r="AH594" i="1" a="1"/>
  <c r="AH22" i="1" a="1"/>
  <c r="AH314" i="1" a="1"/>
  <c r="AH352" i="1" a="1"/>
  <c r="AH589" i="1" a="1"/>
  <c r="AH243" i="1" a="1"/>
  <c r="AH663" i="1" a="1"/>
  <c r="AH692" i="1" a="1"/>
  <c r="AH76" i="1" a="1"/>
  <c r="AH390" i="1" a="1"/>
  <c r="AH235" i="1" a="1"/>
  <c r="AH98" i="1" a="1"/>
  <c r="AH179" i="1" a="1"/>
  <c r="AH327" i="1" a="1"/>
  <c r="AH569" i="1" a="1"/>
  <c r="AH439" i="1" a="1"/>
  <c r="AH135" i="1" a="1"/>
  <c r="AH649" i="1" a="1"/>
  <c r="AH645" i="1" a="1"/>
  <c r="AH288" i="1" a="1"/>
  <c r="AH675" i="1" a="1"/>
  <c r="AH23" i="1" a="1"/>
  <c r="AH639" i="1" a="1"/>
  <c r="AH323" i="1" a="1"/>
  <c r="AH216" i="1" a="1"/>
  <c r="AH43" i="1" a="1"/>
  <c r="AH679" i="1" a="1"/>
  <c r="AH530" i="1" a="1"/>
  <c r="AH285" i="1" a="1"/>
  <c r="AH115" i="1" a="1"/>
  <c r="AH410" i="1" a="1"/>
  <c r="AH449" i="1" a="1"/>
  <c r="AH48" i="1" a="1"/>
  <c r="AH392" i="1" a="1"/>
  <c r="AH436" i="1" a="1"/>
  <c r="AH656" i="1" a="1"/>
  <c r="AH480" i="1" a="1"/>
  <c r="AH128" i="1" a="1"/>
  <c r="AH143" i="1" a="1"/>
  <c r="AH476" i="1" a="1"/>
  <c r="AH269" i="1" a="1"/>
  <c r="AH411" i="1" a="1"/>
  <c r="AH332" i="1" a="1"/>
  <c r="AH343" i="1" a="1"/>
  <c r="AH462" i="1" a="1"/>
  <c r="AH31" i="1" a="1"/>
  <c r="AH492" i="1" a="1"/>
  <c r="AH32" i="1" a="1"/>
  <c r="AH140" i="1" a="1"/>
  <c r="AH405" i="1" a="1"/>
  <c r="AH164" i="1" a="1"/>
  <c r="AH398" i="1" a="1"/>
  <c r="AH62" i="1" a="1"/>
  <c r="AH536" i="1" a="1"/>
  <c r="AH214" i="1" a="1"/>
  <c r="AH429" i="1" a="1"/>
  <c r="AH572" i="1" a="1"/>
  <c r="AH565" i="1" a="1"/>
  <c r="AH289" i="1" a="1"/>
  <c r="AH644" i="1" a="1"/>
  <c r="AH369" i="1" a="1"/>
  <c r="AH391" i="1" a="1"/>
  <c r="AH331" i="1" a="1"/>
  <c r="AH406" i="1" a="1"/>
  <c r="AH290" i="1" a="1"/>
  <c r="AH196" i="1" a="1"/>
  <c r="AH648" i="1" a="1"/>
  <c r="AH610" i="1" a="1"/>
  <c r="AH592" i="1" a="1"/>
  <c r="AH113" i="1" a="1"/>
  <c r="AH375" i="1" a="1"/>
  <c r="AH255" i="1" a="1"/>
  <c r="AH155" i="1" a="1"/>
  <c r="AH63" i="1" a="1"/>
  <c r="AH335" i="1" a="1"/>
  <c r="AH275" i="1" a="1"/>
  <c r="AH482" i="1" a="1"/>
  <c r="AH200" i="1" a="1"/>
  <c r="AH534" i="1" a="1"/>
  <c r="AH49" i="1" a="1"/>
  <c r="AH351" i="1" a="1"/>
  <c r="AH466" i="1" a="1"/>
  <c r="AH697" i="1" a="1"/>
  <c r="AH65" i="1" a="1"/>
  <c r="AH561" i="1" a="1"/>
  <c r="AH618" i="1" a="1"/>
  <c r="AH395" i="1" a="1"/>
  <c r="AH139" i="1" a="1"/>
  <c r="AH407" i="1" a="1"/>
  <c r="AH506" i="1" a="1"/>
  <c r="AH588" i="1" a="1"/>
  <c r="AH260" i="1" a="1"/>
  <c r="AH550" i="1" a="1"/>
  <c r="AH605" i="1" a="1"/>
  <c r="AH177" i="1" a="1"/>
  <c r="AH79" i="1" a="1"/>
  <c r="AH373" i="1" a="1"/>
  <c r="AH559" i="1" a="1"/>
  <c r="AH207" i="1" a="1"/>
  <c r="AH613" i="1" a="1"/>
  <c r="AH294" i="1" a="1"/>
  <c r="AH30" i="1" a="1"/>
  <c r="AH112" i="1" a="1"/>
  <c r="AH296" i="1" a="1"/>
  <c r="AH558" i="1" a="1"/>
  <c r="AH87" i="1" a="1"/>
  <c r="AH620" i="1" a="1"/>
  <c r="AH270" i="1" a="1"/>
  <c r="AH283" i="1" a="1"/>
  <c r="AH302" i="1" a="1"/>
  <c r="AH483" i="1" a="1"/>
  <c r="AH494" i="1" a="1"/>
  <c r="AH371" i="1" a="1"/>
  <c r="AH427" i="1" a="1"/>
  <c r="AH455" i="1" a="1"/>
  <c r="AH682" i="1" a="1"/>
  <c r="AH141" i="1" a="1"/>
  <c r="AH383" i="1" a="1"/>
  <c r="AH564" i="1" a="1"/>
  <c r="AH651" i="1" a="1"/>
  <c r="AH519" i="1" a="1"/>
  <c r="AH514" i="1" a="1"/>
  <c r="AH413" i="1" a="1"/>
  <c r="AH59" i="1" a="1"/>
  <c r="AH156" i="1" a="1"/>
  <c r="AH28" i="1" a="1"/>
  <c r="AH4" i="1" a="1"/>
  <c r="AH583" i="1" a="1"/>
  <c r="AH247" i="1" a="1"/>
  <c r="AH523" i="1" a="1"/>
  <c r="AH680" i="1" a="1"/>
  <c r="AH703" i="1" a="1"/>
  <c r="AH84" i="1" a="1"/>
  <c r="AH279" i="1" a="1"/>
  <c r="AH118" i="1" a="1"/>
  <c r="AH693" i="1" a="1"/>
  <c r="AH213" i="1" a="1"/>
  <c r="AH29" i="1" a="1"/>
  <c r="AH321" i="1" a="1"/>
  <c r="AH683" i="1" a="1"/>
  <c r="AH264" i="1" a="1"/>
  <c r="AH85" i="1" a="1"/>
  <c r="AH258" i="1" a="1"/>
  <c r="AH509" i="1" a="1"/>
  <c r="AH182" i="1" a="1"/>
  <c r="AH345" i="1" a="1"/>
  <c r="AH388" i="1" a="1"/>
  <c r="AH630" i="1" a="1"/>
  <c r="AH282" i="1" a="1"/>
  <c r="AH138" i="1" a="1"/>
  <c r="AH363" i="1" a="1"/>
  <c r="AH236" i="1" a="1"/>
  <c r="AH642" i="1" a="1"/>
  <c r="AH653" i="1" a="1"/>
  <c r="AH408" i="1" a="1"/>
  <c r="AH396" i="1" a="1"/>
  <c r="AH431" i="1" a="1"/>
  <c r="AH266" i="1" a="1"/>
  <c r="AH447" i="1" a="1"/>
  <c r="AH612" i="1" a="1"/>
  <c r="AH545" i="1" a="1"/>
  <c r="AH528" i="1" a="1"/>
  <c r="AH549" i="1" a="1"/>
  <c r="AH147" i="1" a="1"/>
  <c r="AH446" i="1" a="1"/>
  <c r="AH5" i="1" a="1"/>
  <c r="AH430" i="1" a="1"/>
  <c r="AH662" i="1" a="1"/>
  <c r="AH442" i="1" a="1"/>
  <c r="AH443" i="1" a="1"/>
  <c r="AH685" i="1" a="1"/>
  <c r="AH590" i="1" a="1"/>
  <c r="AH444" i="1" a="1"/>
  <c r="AH328" i="1" a="1"/>
  <c r="AH337" i="1" a="1"/>
  <c r="AH119" i="1" a="1"/>
  <c r="AH409" i="1" a="1"/>
  <c r="AH507" i="1" a="1"/>
  <c r="AH228" i="1" a="1"/>
  <c r="AH129" i="1" a="1"/>
  <c r="AH129" i="1" l="1"/>
  <c r="AH228" i="1"/>
  <c r="AH507" i="1"/>
  <c r="AH409" i="1"/>
  <c r="AH119" i="1"/>
  <c r="AH337" i="1"/>
  <c r="AH328" i="1"/>
  <c r="AH444" i="1"/>
  <c r="AH590" i="1"/>
  <c r="AH685" i="1"/>
  <c r="AH443" i="1"/>
  <c r="AH442" i="1"/>
  <c r="AH662" i="1"/>
  <c r="AH430" i="1"/>
  <c r="AH5" i="1"/>
  <c r="AH446" i="1"/>
  <c r="AH147" i="1"/>
  <c r="AH549" i="1"/>
  <c r="AH528" i="1"/>
  <c r="AH545" i="1"/>
  <c r="AH612" i="1"/>
  <c r="AH447" i="1"/>
  <c r="AH266" i="1"/>
  <c r="AH431" i="1"/>
  <c r="AH396" i="1"/>
  <c r="AH408" i="1"/>
  <c r="AH653" i="1"/>
  <c r="AH642" i="1"/>
  <c r="AH236" i="1"/>
  <c r="AH363" i="1"/>
  <c r="AH138" i="1"/>
  <c r="AH282" i="1"/>
  <c r="AH630" i="1"/>
  <c r="AH388" i="1"/>
  <c r="AH345" i="1"/>
  <c r="AH182" i="1"/>
  <c r="AH509" i="1"/>
  <c r="AH258" i="1"/>
  <c r="AH85" i="1"/>
  <c r="AH264" i="1"/>
  <c r="AH683" i="1"/>
  <c r="AH321" i="1"/>
  <c r="AH29" i="1"/>
  <c r="AH213" i="1"/>
  <c r="AH693" i="1"/>
  <c r="AH118" i="1"/>
  <c r="AH279" i="1"/>
  <c r="AH84" i="1"/>
  <c r="AH703" i="1"/>
  <c r="AH680" i="1"/>
  <c r="AH523" i="1"/>
  <c r="AH247" i="1"/>
  <c r="AH583" i="1"/>
  <c r="AH4" i="1"/>
  <c r="AH28" i="1"/>
  <c r="AH156" i="1"/>
  <c r="AH59" i="1"/>
  <c r="AH413" i="1"/>
  <c r="AH514" i="1"/>
  <c r="AH519" i="1"/>
  <c r="AH651" i="1"/>
  <c r="AH564" i="1"/>
  <c r="AH383" i="1"/>
  <c r="AH141" i="1"/>
  <c r="AH682" i="1"/>
  <c r="AH455" i="1"/>
  <c r="AH427" i="1"/>
  <c r="AH371" i="1"/>
  <c r="AH494" i="1"/>
  <c r="AH483" i="1"/>
  <c r="AH302" i="1"/>
  <c r="AH283" i="1"/>
  <c r="AH270" i="1"/>
  <c r="AH620" i="1"/>
  <c r="AH87" i="1"/>
  <c r="AH558" i="1"/>
  <c r="AH296" i="1"/>
  <c r="AH112" i="1"/>
  <c r="AH30" i="1"/>
  <c r="AH294" i="1"/>
  <c r="AH613" i="1"/>
  <c r="AH207" i="1"/>
  <c r="AH559" i="1"/>
  <c r="AH373" i="1"/>
  <c r="AH79" i="1"/>
  <c r="AH177" i="1"/>
  <c r="AH605" i="1"/>
  <c r="AH550" i="1"/>
  <c r="AH260" i="1"/>
  <c r="AH588" i="1"/>
  <c r="AH506" i="1"/>
  <c r="AH407" i="1"/>
  <c r="AH139" i="1"/>
  <c r="AH395" i="1"/>
  <c r="AH618" i="1"/>
  <c r="AH561" i="1"/>
  <c r="AH65" i="1"/>
  <c r="AH697" i="1"/>
  <c r="AH466" i="1"/>
  <c r="AH351" i="1"/>
  <c r="AH49" i="1"/>
  <c r="AH534" i="1"/>
  <c r="AH200" i="1"/>
  <c r="AH482" i="1"/>
  <c r="AH275" i="1"/>
  <c r="AH335" i="1"/>
  <c r="AH63" i="1"/>
  <c r="AH155" i="1"/>
  <c r="AH255" i="1"/>
  <c r="AH375" i="1"/>
  <c r="AH113" i="1"/>
  <c r="AH592" i="1"/>
  <c r="AH610" i="1"/>
  <c r="AH648" i="1"/>
  <c r="AH196" i="1"/>
  <c r="AH290" i="1"/>
  <c r="AH406" i="1"/>
  <c r="AH331" i="1"/>
  <c r="AH391" i="1"/>
  <c r="AH369" i="1"/>
  <c r="AH644" i="1"/>
  <c r="AH289" i="1"/>
  <c r="AH565" i="1"/>
  <c r="AH572" i="1"/>
  <c r="AH429" i="1"/>
  <c r="AH214" i="1"/>
  <c r="AH536" i="1"/>
  <c r="AH62" i="1"/>
  <c r="AH398" i="1"/>
  <c r="AH164" i="1"/>
  <c r="AH405" i="1"/>
  <c r="AH140" i="1"/>
  <c r="AH32" i="1"/>
  <c r="AH492" i="1"/>
  <c r="AH31" i="1"/>
  <c r="AH462" i="1"/>
  <c r="AH343" i="1"/>
  <c r="AH332" i="1"/>
  <c r="AH411" i="1"/>
  <c r="AH269" i="1"/>
  <c r="AH476" i="1"/>
  <c r="AH143" i="1"/>
  <c r="AH128" i="1"/>
  <c r="AH480" i="1"/>
  <c r="AH656" i="1"/>
  <c r="AH436" i="1"/>
  <c r="AH392" i="1"/>
  <c r="AH48" i="1"/>
  <c r="AH449" i="1"/>
  <c r="AH410" i="1"/>
  <c r="AH115" i="1"/>
  <c r="AH285" i="1"/>
  <c r="AH530" i="1"/>
  <c r="AH679" i="1"/>
  <c r="AH43" i="1"/>
  <c r="AH216" i="1"/>
  <c r="AH323" i="1"/>
  <c r="AH639" i="1"/>
  <c r="AH23" i="1"/>
  <c r="AH675" i="1"/>
  <c r="AH288" i="1"/>
  <c r="AH645" i="1"/>
  <c r="AH649" i="1"/>
  <c r="AH135" i="1"/>
  <c r="AH439" i="1"/>
  <c r="AH569" i="1"/>
  <c r="AH327" i="1"/>
  <c r="AH179" i="1"/>
  <c r="AH98" i="1"/>
  <c r="AH235" i="1"/>
  <c r="AH390" i="1"/>
  <c r="AH76" i="1"/>
  <c r="AH692" i="1"/>
  <c r="AH663" i="1"/>
  <c r="AH243" i="1"/>
  <c r="AH589" i="1"/>
  <c r="AH352" i="1"/>
  <c r="AH314" i="1"/>
  <c r="AH22" i="1"/>
  <c r="AH594" i="1"/>
  <c r="AH568" i="1"/>
  <c r="AH304" i="1"/>
  <c r="AH272" i="1"/>
  <c r="AH664" i="1"/>
  <c r="AH433" i="1"/>
  <c r="AH387" i="1"/>
  <c r="AH469" i="1"/>
  <c r="AH253" i="1"/>
  <c r="AH660" i="1"/>
  <c r="AH237" i="1"/>
  <c r="AH617" i="1"/>
  <c r="AH259" i="1"/>
  <c r="AH608" i="1"/>
  <c r="AH445" i="1"/>
  <c r="AH512" i="1"/>
  <c r="AH238" i="1"/>
  <c r="AH325" i="1"/>
  <c r="AH95" i="1"/>
  <c r="AH51" i="1"/>
  <c r="AH36" i="1"/>
  <c r="AH197" i="1"/>
  <c r="AH218" i="1"/>
  <c r="AH484" i="1"/>
  <c r="AH518" i="1"/>
  <c r="AH700" i="1"/>
  <c r="AH82" i="1"/>
  <c r="AH317" i="1"/>
  <c r="AH647" i="1"/>
  <c r="AH555" i="1"/>
  <c r="AH477" i="1"/>
  <c r="AH209" i="1"/>
  <c r="AH397" i="1"/>
  <c r="AH111" i="1"/>
  <c r="AH74" i="1"/>
  <c r="AH441" i="1"/>
  <c r="AH578" i="1"/>
  <c r="AH123" i="1"/>
  <c r="AH319" i="1"/>
  <c r="AH263" i="1"/>
  <c r="AH193" i="1"/>
  <c r="AH172" i="1"/>
  <c r="AH189" i="1"/>
  <c r="AH412" i="1"/>
  <c r="AH242" i="1"/>
  <c r="AH77" i="1"/>
  <c r="AH360" i="1"/>
  <c r="AH394" i="1"/>
  <c r="AH92" i="1"/>
  <c r="AH423" i="1"/>
  <c r="AH251" i="1"/>
  <c r="AH152" i="1"/>
  <c r="AH687" i="1"/>
  <c r="AH70" i="1"/>
  <c r="AH217" i="1"/>
  <c r="AH50" i="1"/>
  <c r="AH40" i="1"/>
  <c r="AH535" i="1"/>
  <c r="AH623" i="1"/>
  <c r="AH364" i="1"/>
  <c r="AH248" i="1"/>
  <c r="AH231" i="1"/>
  <c r="AH166" i="1"/>
  <c r="AH420" i="1"/>
  <c r="AH208" i="1"/>
  <c r="AH199" i="1"/>
  <c r="AH295" i="1"/>
  <c r="AH57" i="1"/>
  <c r="AH174" i="1"/>
  <c r="AH204" i="1"/>
  <c r="AH186" i="1"/>
  <c r="AH619" i="1"/>
  <c r="AH41" i="1"/>
  <c r="AH223" i="1"/>
  <c r="AH132" i="1"/>
  <c r="AH338" i="1"/>
  <c r="AH478" i="1"/>
  <c r="AH426" i="1"/>
  <c r="AH267" i="1"/>
  <c r="AH340" i="1"/>
  <c r="AH537" i="1"/>
  <c r="AH615" i="1"/>
  <c r="AH165" i="1"/>
  <c r="AH336" i="1"/>
  <c r="AH11" i="1"/>
  <c r="AH641" i="1"/>
  <c r="AH280" i="1"/>
  <c r="AH114" i="1"/>
  <c r="AH571" i="1"/>
  <c r="AH437" i="1"/>
  <c r="AH274" i="1"/>
  <c r="AH424" i="1"/>
  <c r="AH291" i="1"/>
  <c r="AH107" i="1"/>
  <c r="AH121" i="1"/>
  <c r="AH168" i="1"/>
  <c r="AH305" i="1"/>
  <c r="AH516" i="1"/>
  <c r="AH257" i="1"/>
  <c r="AH226" i="1"/>
  <c r="AH389" i="1"/>
  <c r="AH170" i="1"/>
  <c r="AH400" i="1"/>
  <c r="AH149" i="1"/>
  <c r="AH303" i="1"/>
  <c r="AH126" i="1"/>
  <c r="AH254" i="1"/>
  <c r="AH473" i="1"/>
  <c r="AH495" i="1"/>
  <c r="AH322" i="1"/>
  <c r="AH161" i="1"/>
  <c r="AH414" i="1"/>
  <c r="AH104" i="1"/>
  <c r="AH458" i="1"/>
  <c r="AH672" i="1"/>
  <c r="AH521" i="1"/>
  <c r="AH348" i="1"/>
  <c r="AH80" i="1"/>
  <c r="AH496" i="1"/>
  <c r="AH106" i="1"/>
  <c r="AH695" i="1"/>
  <c r="AH110" i="1"/>
  <c r="AH529" i="1"/>
  <c r="AH629" i="1"/>
  <c r="AH273" i="1"/>
  <c r="AH299" i="1"/>
  <c r="AH421" i="1"/>
  <c r="AH175" i="1"/>
  <c r="AH83" i="1"/>
  <c r="AH183" i="1"/>
  <c r="AH134" i="1"/>
  <c r="AH596" i="1"/>
  <c r="AH500" i="1"/>
  <c r="AH117" i="1"/>
  <c r="AH504" i="1"/>
  <c r="AH10" i="1"/>
  <c r="AH27" i="1"/>
  <c r="AH26" i="1"/>
  <c r="AH531" i="1"/>
  <c r="AH153" i="1"/>
  <c r="AH45" i="1"/>
  <c r="AH198" i="1"/>
  <c r="AH577" i="1"/>
  <c r="AH694" i="1"/>
  <c r="AH689" i="1"/>
  <c r="AH575" i="1"/>
  <c r="AH584" i="1"/>
  <c r="AH684" i="1"/>
  <c r="AH122" i="1"/>
  <c r="AH300" i="1"/>
  <c r="AH582" i="1"/>
  <c r="AH497" i="1"/>
  <c r="AH438" i="1"/>
  <c r="AH230" i="1"/>
  <c r="AH579" i="1"/>
  <c r="AH330" i="1"/>
  <c r="AH7" i="1"/>
  <c r="AH481" i="1"/>
  <c r="AH133" i="1"/>
  <c r="AH404" i="1"/>
  <c r="AH676" i="1"/>
  <c r="AH527" i="1"/>
  <c r="AH366" i="1"/>
  <c r="AH24" i="1"/>
  <c r="AH163" i="1"/>
  <c r="AH538" i="1"/>
  <c r="AH69" i="1"/>
  <c r="AH287" i="1"/>
  <c r="AH513" i="1"/>
  <c r="AH14" i="1"/>
  <c r="AH609" i="1"/>
  <c r="AH276" i="1"/>
  <c r="AH191" i="1"/>
  <c r="AH365" i="1"/>
  <c r="AH581" i="1"/>
  <c r="AH120" i="1"/>
  <c r="AH108" i="1"/>
  <c r="AH540" i="1"/>
  <c r="AH432" i="1"/>
  <c r="AH39" i="1"/>
  <c r="AH625" i="1"/>
  <c r="AH356" i="1"/>
  <c r="AH224" i="1"/>
  <c r="AH347" i="1"/>
  <c r="AH563" i="1"/>
  <c r="AH463" i="1"/>
  <c r="AH324" i="1"/>
  <c r="AH604" i="1"/>
  <c r="AH501" i="1"/>
  <c r="AH249" i="1"/>
  <c r="AH244" i="1"/>
  <c r="AH543" i="1"/>
  <c r="AH381" i="1"/>
  <c r="AH359" i="1"/>
  <c r="AH136" i="1"/>
  <c r="AH219" i="1"/>
  <c r="AH524" i="1"/>
  <c r="AH638" i="1"/>
  <c r="AH669" i="1"/>
  <c r="AH127" i="1"/>
  <c r="AH54" i="1"/>
  <c r="AH316" i="1"/>
  <c r="AH419" i="1"/>
  <c r="AH384" i="1"/>
  <c r="AH220" i="1"/>
  <c r="AH146" i="1"/>
  <c r="AH97" i="1"/>
  <c r="AH479" i="1"/>
  <c r="AH489" i="1"/>
  <c r="AH68" i="1"/>
  <c r="AH297" i="1"/>
  <c r="AH355" i="1"/>
  <c r="AH130" i="1"/>
  <c r="AH520" i="1"/>
  <c r="AH370" i="1"/>
  <c r="AH532" i="1"/>
  <c r="AH56" i="1"/>
  <c r="AH652" i="1"/>
  <c r="AH415" i="1"/>
  <c r="AH491" i="1"/>
  <c r="AH637" i="1"/>
  <c r="AH487" i="1"/>
  <c r="AH144" i="1"/>
  <c r="AH202" i="1"/>
  <c r="AH614" i="1"/>
  <c r="AH349" i="1"/>
  <c r="AH102" i="1"/>
  <c r="AH8" i="1"/>
  <c r="AH505" i="1"/>
  <c r="AH380" i="1"/>
  <c r="AH61" i="1"/>
  <c r="AH488" i="1"/>
  <c r="AH401" i="1"/>
  <c r="AH47" i="1"/>
  <c r="AH265" i="1"/>
  <c r="AH18" i="1"/>
  <c r="AH159" i="1"/>
  <c r="AH261" i="1"/>
  <c r="AH246" i="1"/>
  <c r="AH158" i="1"/>
  <c r="AH354" i="1"/>
  <c r="AH511" i="1"/>
  <c r="AH150" i="1"/>
  <c r="AH15" i="1"/>
  <c r="AH19" i="1"/>
  <c r="AH403" i="1"/>
  <c r="AH499" i="1"/>
  <c r="AH339" i="1"/>
  <c r="AH459" i="1"/>
  <c r="AH702" i="1"/>
  <c r="AH205" i="1"/>
  <c r="AH606" i="1"/>
  <c r="AH698" i="1"/>
  <c r="AH3" i="1"/>
  <c r="AH465" i="1"/>
  <c r="AH206" i="1"/>
  <c r="AH448" i="1"/>
  <c r="AH271" i="1"/>
  <c r="AH350" i="1"/>
  <c r="AH643" i="1"/>
  <c r="AH378" i="1"/>
  <c r="AH310" i="1"/>
  <c r="AH435" i="1"/>
  <c r="AH185" i="1"/>
  <c r="AH631" i="1"/>
  <c r="AH301" i="1"/>
  <c r="AH281" i="1"/>
  <c r="AH678" i="1"/>
  <c r="AH595" i="1"/>
  <c r="AH533" i="1"/>
  <c r="AH329" i="1"/>
  <c r="AH668" i="1"/>
  <c r="AH456" i="1"/>
  <c r="AH677" i="1"/>
  <c r="AH286" i="1"/>
  <c r="AH6" i="1"/>
  <c r="AH16" i="1"/>
  <c r="AH539" i="1"/>
  <c r="AH673" i="1"/>
  <c r="AH508" i="1"/>
  <c r="AH212" i="1"/>
  <c r="AH12" i="1"/>
  <c r="AH78" i="1"/>
  <c r="AH515" i="1"/>
  <c r="AH554" i="1"/>
  <c r="AH215" i="1"/>
  <c r="AH334" i="1"/>
  <c r="AH467" i="1"/>
  <c r="AH86" i="1"/>
  <c r="AH268" i="1"/>
  <c r="AH659" i="1"/>
  <c r="AH9" i="1"/>
  <c r="AH474" i="1"/>
  <c r="AH34" i="1"/>
  <c r="AH38" i="1"/>
  <c r="AH326" i="1"/>
  <c r="AH109" i="1"/>
  <c r="AH376" i="1"/>
  <c r="AH88" i="1"/>
  <c r="AH278" i="1"/>
  <c r="AH361" i="1"/>
  <c r="AH171" i="1"/>
  <c r="AH181" i="1"/>
  <c r="AH440" i="1"/>
  <c r="AH386" i="1"/>
  <c r="AH20" i="1"/>
  <c r="AH99" i="1"/>
  <c r="AH607" i="1"/>
  <c r="AH66" i="1"/>
  <c r="AH570" i="1"/>
  <c r="AH674" i="1"/>
  <c r="AH184" i="1"/>
  <c r="AH306" i="1"/>
  <c r="AH632" i="1"/>
  <c r="AH425" i="1"/>
  <c r="AH418" i="1"/>
  <c r="AH691" i="1"/>
  <c r="AH210" i="1"/>
  <c r="AH461" i="1"/>
  <c r="AH234" i="1"/>
  <c r="AH667" i="1"/>
  <c r="AH626" i="1"/>
  <c r="AH636" i="1"/>
  <c r="AH503" i="1"/>
  <c r="AH91" i="1"/>
  <c r="AH221" i="1"/>
  <c r="AH37" i="1"/>
  <c r="AH622" i="1"/>
  <c r="AH154" i="1"/>
  <c r="AH646" i="1"/>
  <c r="AH362" i="1"/>
  <c r="AH640" i="1"/>
  <c r="AH311" i="1"/>
  <c r="AH94" i="1"/>
  <c r="AH690" i="1"/>
  <c r="AH470" i="1"/>
  <c r="AH116" i="1"/>
  <c r="AH451" i="1"/>
  <c r="AH367" i="1"/>
  <c r="AH368" i="1"/>
  <c r="AH665" i="1"/>
  <c r="AH284" i="1"/>
  <c r="AH541" i="1"/>
  <c r="AH346" i="1"/>
  <c r="AH46" i="1"/>
  <c r="AH493" i="1"/>
  <c r="AH52" i="1"/>
  <c r="AH586" i="1"/>
  <c r="AH686" i="1"/>
  <c r="AH93" i="1"/>
  <c r="AH576" i="1"/>
  <c r="AH298" i="1"/>
  <c r="AH452" i="1"/>
  <c r="AH591" i="1"/>
  <c r="AH227" i="1"/>
  <c r="AH100" i="1"/>
  <c r="AH704" i="1"/>
  <c r="AH60" i="1"/>
  <c r="AH402" i="1"/>
  <c r="AH176" i="1"/>
  <c r="AH602" i="1"/>
  <c r="AH211" i="1"/>
  <c r="AH58" i="1"/>
  <c r="AH633" i="1"/>
  <c r="AH315" i="1"/>
  <c r="AH160" i="1"/>
  <c r="AH657" i="1"/>
  <c r="AH517" i="1"/>
  <c r="AH654" i="1"/>
  <c r="AH574" i="1"/>
  <c r="AH599" i="1"/>
  <c r="AH671" i="1"/>
  <c r="AH701" i="1"/>
  <c r="AH42" i="1"/>
  <c r="AH544" i="1"/>
  <c r="AH522" i="1"/>
  <c r="AH245" i="1"/>
  <c r="AH502" i="1"/>
  <c r="AH556" i="1"/>
  <c r="AH178" i="1"/>
  <c r="AH385" i="1"/>
  <c r="AH417" i="1"/>
  <c r="AH601" i="1"/>
  <c r="AH587" i="1"/>
  <c r="AH162" i="1"/>
  <c r="AH486" i="1"/>
  <c r="AH67" i="1"/>
  <c r="AH239" i="1"/>
  <c r="AH240" i="1"/>
  <c r="AH393" i="1"/>
  <c r="AH573" i="1"/>
  <c r="AH464" i="1"/>
  <c r="AH399" i="1"/>
  <c r="AH71" i="1"/>
  <c r="AH382" i="1"/>
  <c r="AH53" i="1"/>
  <c r="AH81" i="1"/>
  <c r="AH188" i="1"/>
  <c r="AH562" i="1"/>
  <c r="AH460" i="1"/>
  <c r="AH320" i="1"/>
  <c r="AH17" i="1"/>
  <c r="AH357" i="1"/>
  <c r="AH377" i="1"/>
  <c r="AH661" i="1"/>
  <c r="AH422" i="1"/>
  <c r="AH428" i="1"/>
  <c r="AH468" i="1"/>
  <c r="AH542" i="1"/>
  <c r="AH567" i="1"/>
  <c r="AH195" i="1"/>
  <c r="AH309" i="1"/>
  <c r="AH650" i="1"/>
  <c r="AH552" i="1"/>
  <c r="AH308" i="1"/>
  <c r="AH353" i="1"/>
  <c r="AH90" i="1"/>
  <c r="AH600" i="1"/>
  <c r="AH192" i="1"/>
  <c r="AH580" i="1"/>
  <c r="AH25" i="1"/>
  <c r="AH73" i="1"/>
  <c r="AH471" i="1"/>
  <c r="AH666" i="1"/>
  <c r="AH611" i="1"/>
  <c r="AH137" i="1"/>
  <c r="AH145" i="1"/>
  <c r="AH203" i="1"/>
  <c r="AH597" i="1"/>
  <c r="AH472" i="1"/>
  <c r="AH180" i="1"/>
  <c r="AH250" i="1"/>
  <c r="AH21" i="1"/>
  <c r="AH103" i="1"/>
  <c r="AH148" i="1"/>
  <c r="AH333" i="1"/>
  <c r="AH33" i="1"/>
  <c r="AH277" i="1"/>
  <c r="AH342" i="1"/>
  <c r="AH560" i="1"/>
  <c r="AH670" i="1"/>
  <c r="AH603" i="1"/>
  <c r="AH557" i="1"/>
  <c r="AH241" i="1"/>
  <c r="AH699" i="1"/>
  <c r="AH13" i="1"/>
  <c r="AH593" i="1"/>
  <c r="AH627" i="1"/>
  <c r="AH598" i="1"/>
  <c r="AH125" i="1"/>
  <c r="AH167" i="1"/>
  <c r="AH55" i="1"/>
  <c r="AH453" i="1"/>
  <c r="AH313" i="1"/>
  <c r="AH187" i="1"/>
  <c r="AH157" i="1"/>
  <c r="AH256" i="1"/>
  <c r="AH525" i="1"/>
  <c r="AH621" i="1"/>
  <c r="AH225" i="1"/>
  <c r="AH616" i="1"/>
  <c r="AH688" i="1"/>
  <c r="AH72" i="1"/>
  <c r="AH635" i="1"/>
  <c r="AH131" i="1"/>
  <c r="AH262" i="1"/>
  <c r="AH628" i="1"/>
  <c r="AH490" i="1"/>
  <c r="AH312" i="1"/>
  <c r="AH222" i="1"/>
  <c r="AH64" i="1"/>
  <c r="AH35" i="1"/>
  <c r="AH526" i="1"/>
  <c r="AH124" i="1"/>
  <c r="AH551" i="1"/>
  <c r="AH548" i="1"/>
  <c r="AH374" i="1"/>
  <c r="AH457" i="1"/>
  <c r="AH510" i="1"/>
  <c r="AH696" i="1"/>
  <c r="AH344" i="1"/>
  <c r="AH475" i="1"/>
  <c r="AH498" i="1"/>
  <c r="AH658" i="1"/>
  <c r="AH233" i="1"/>
  <c r="AH655" i="1"/>
  <c r="AH307" i="1"/>
  <c r="AH434" i="1"/>
  <c r="AH151" i="1"/>
  <c r="AH547" i="1"/>
  <c r="AH450" i="1"/>
  <c r="AH318" i="1"/>
  <c r="AH292" i="1"/>
  <c r="AH624" i="1"/>
  <c r="AH89" i="1"/>
  <c r="AH44" i="1"/>
  <c r="AH485" i="1"/>
  <c r="AH201" i="1"/>
  <c r="AH454" i="1"/>
  <c r="AH546" i="1"/>
  <c r="AH585" i="1"/>
  <c r="AH634" i="1"/>
  <c r="AH169" i="1"/>
  <c r="AH341" i="1"/>
  <c r="AH681" i="1"/>
  <c r="AH190" i="1"/>
  <c r="AH293" i="1"/>
  <c r="AH173" i="1"/>
  <c r="AH232" i="1"/>
  <c r="AH379" i="1"/>
  <c r="AH101" i="1"/>
  <c r="AH566" i="1"/>
  <c r="AH372" i="1"/>
  <c r="AH142" i="1"/>
  <c r="AH416" i="1"/>
  <c r="AH75" i="1"/>
  <c r="AH252" i="1"/>
  <c r="AH553" i="1"/>
  <c r="AH105" i="1"/>
  <c r="AH194" i="1"/>
  <c r="AH358" i="1"/>
  <c r="AH96" i="1"/>
  <c r="AL13" i="1"/>
  <c r="AH2" i="1" a="1"/>
  <c r="AH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DA0583-9F8E-4045-BE0A-033E5E7BE3CB}" keepAlive="1" name="Abfrage - rs_industries" description="Verbindung mit der Abfrage 'rs_industries' in der Arbeitsmappe." type="5" refreshedVersion="8" background="1" saveData="1">
    <dbPr connection="Provider=Microsoft.Mashup.OleDb.1;Data Source=$Workbook$;Location=rs_industries;Extended Properties=&quot;&quot;" command="SELECT * FROM [rs_industries]"/>
  </connection>
  <connection id="2" xr16:uid="{3E60919E-BB39-4880-9A8C-CB87D9BD527F}" keepAlive="1" name="Abfrage - rs_stocks" description="Verbindung mit der Abfrage 'rs_stocks' in der Arbeitsmappe." type="5" refreshedVersion="8" background="1" saveData="1">
    <dbPr connection="Provider=Microsoft.Mashup.OleDb.1;Data Source=$Workbook$;Location=rs_stocks;Extended Properties=&quot;&quot;" command="SELECT * FROM [rs_stock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<sst xmlns="http://schemas.openxmlformats.org/spreadsheetml/2006/main" count="43951" uniqueCount="9474">
  <si>
    <t>return_90</t>
  </si>
  <si>
    <t>return_50</t>
  </si>
  <si>
    <t>return_21</t>
  </si>
  <si>
    <t>return_5</t>
  </si>
  <si>
    <t>Name</t>
  </si>
  <si>
    <t>Industry</t>
  </si>
  <si>
    <t>Sector</t>
  </si>
  <si>
    <t>marketCap</t>
  </si>
  <si>
    <t>DrawDown</t>
  </si>
  <si>
    <t>DrawDownActual</t>
  </si>
  <si>
    <t>Valid</t>
  </si>
  <si>
    <t>SlopeFit</t>
  </si>
  <si>
    <t>SigmaFit</t>
  </si>
  <si>
    <t>Fitness</t>
  </si>
  <si>
    <t>ATR20</t>
  </si>
  <si>
    <t>LastCloseinATR%</t>
  </si>
  <si>
    <t>NofStocks</t>
  </si>
  <si>
    <t>Rank</t>
  </si>
  <si>
    <t>sector</t>
  </si>
  <si>
    <t>industry</t>
  </si>
  <si>
    <t>longName</t>
  </si>
  <si>
    <t>shortName</t>
  </si>
  <si>
    <t>OC</t>
  </si>
  <si>
    <t>Building Products &amp; Equipment</t>
  </si>
  <si>
    <t>Industrials</t>
  </si>
  <si>
    <t>True</t>
  </si>
  <si>
    <t>XP</t>
  </si>
  <si>
    <t>Capital Markets</t>
  </si>
  <si>
    <t>Financial Services</t>
  </si>
  <si>
    <t>AAPL</t>
  </si>
  <si>
    <t>Consumer Electronics</t>
  </si>
  <si>
    <t>Technology</t>
  </si>
  <si>
    <t>TRU</t>
  </si>
  <si>
    <t>Consulting Services</t>
  </si>
  <si>
    <t>PHM</t>
  </si>
  <si>
    <t>Residential Construction</t>
  </si>
  <si>
    <t>Consumer Cyclical</t>
  </si>
  <si>
    <t>BLDR</t>
  </si>
  <si>
    <t>WMS</t>
  </si>
  <si>
    <t>Industrial Distribution</t>
  </si>
  <si>
    <t>TOL</t>
  </si>
  <si>
    <t>XPO</t>
  </si>
  <si>
    <t>Integrated Freight &amp; Logistics</t>
  </si>
  <si>
    <t>Diagnostics &amp; Research</t>
  </si>
  <si>
    <t>Healthcare</t>
  </si>
  <si>
    <t>False</t>
  </si>
  <si>
    <t>VMC</t>
  </si>
  <si>
    <t>Building Materials</t>
  </si>
  <si>
    <t>Basic Materials</t>
  </si>
  <si>
    <t>LII</t>
  </si>
  <si>
    <t>AIG</t>
  </si>
  <si>
    <t>RCL</t>
  </si>
  <si>
    <t>Travel Services</t>
  </si>
  <si>
    <t>PWR</t>
  </si>
  <si>
    <t>Engineering &amp; Construction</t>
  </si>
  <si>
    <t>GE</t>
  </si>
  <si>
    <t>Specialty Industrial Machinery</t>
  </si>
  <si>
    <t>UBER</t>
  </si>
  <si>
    <t>MLM</t>
  </si>
  <si>
    <t>SMCI</t>
  </si>
  <si>
    <t>Computer Hardware</t>
  </si>
  <si>
    <t>FERG</t>
  </si>
  <si>
    <t>DELL</t>
  </si>
  <si>
    <t>JHX</t>
  </si>
  <si>
    <t>TTWO</t>
  </si>
  <si>
    <t>Electronic Gaming &amp; Multimedia</t>
  </si>
  <si>
    <t>Communication Services</t>
  </si>
  <si>
    <t>TTD</t>
  </si>
  <si>
    <t>NU</t>
  </si>
  <si>
    <t>VRT</t>
  </si>
  <si>
    <t>Electrical Equipment &amp; Parts</t>
  </si>
  <si>
    <t>HSBC</t>
  </si>
  <si>
    <t>UNM</t>
  </si>
  <si>
    <t>FICO</t>
  </si>
  <si>
    <t>ETN</t>
  </si>
  <si>
    <t>DKNG</t>
  </si>
  <si>
    <t>Gambling</t>
  </si>
  <si>
    <t>DHI</t>
  </si>
  <si>
    <t>AMZN</t>
  </si>
  <si>
    <t>Internet Retail</t>
  </si>
  <si>
    <t>TDG</t>
  </si>
  <si>
    <t>Aerospace &amp; Defense</t>
  </si>
  <si>
    <t>BBDO</t>
  </si>
  <si>
    <t>LI</t>
  </si>
  <si>
    <t>Auto Manufacturers</t>
  </si>
  <si>
    <t>MDB</t>
  </si>
  <si>
    <t>BILL</t>
  </si>
  <si>
    <t>NVDA</t>
  </si>
  <si>
    <t>Semiconductors</t>
  </si>
  <si>
    <t>APP</t>
  </si>
  <si>
    <t>PNR</t>
  </si>
  <si>
    <t>AER</t>
  </si>
  <si>
    <t>Rental &amp; Leasing Services</t>
  </si>
  <si>
    <t>SLF</t>
  </si>
  <si>
    <t>MCO</t>
  </si>
  <si>
    <t>Financial Data &amp; Stock Exchanges</t>
  </si>
  <si>
    <t>RACE</t>
  </si>
  <si>
    <t>DASH</t>
  </si>
  <si>
    <t>Internet Content &amp; Information</t>
  </si>
  <si>
    <t>Medical Distribution</t>
  </si>
  <si>
    <t>USFD</t>
  </si>
  <si>
    <t>Food Distribution</t>
  </si>
  <si>
    <t>Consumer Defensive</t>
  </si>
  <si>
    <t>HUBS</t>
  </si>
  <si>
    <t>KMX</t>
  </si>
  <si>
    <t>Auto &amp; Truck Dealerships</t>
  </si>
  <si>
    <t>CarMax Inc</t>
  </si>
  <si>
    <t>DDOG</t>
  </si>
  <si>
    <t>BR</t>
  </si>
  <si>
    <t>Information Technology Services</t>
  </si>
  <si>
    <t>ROIV</t>
  </si>
  <si>
    <t>Biotechnology</t>
  </si>
  <si>
    <t>GRFS</t>
  </si>
  <si>
    <t>CCJ</t>
  </si>
  <si>
    <t>Uranium</t>
  </si>
  <si>
    <t>Energy</t>
  </si>
  <si>
    <t>STZ</t>
  </si>
  <si>
    <t>Security &amp; Protection Services</t>
  </si>
  <si>
    <t>VRSK</t>
  </si>
  <si>
    <t>CAH</t>
  </si>
  <si>
    <t>EQT</t>
  </si>
  <si>
    <t>Oil &amp; Gas E&amp;P</t>
  </si>
  <si>
    <t>PTC</t>
  </si>
  <si>
    <t>BSY</t>
  </si>
  <si>
    <t>PLTR</t>
  </si>
  <si>
    <t>AEG</t>
  </si>
  <si>
    <t>STE</t>
  </si>
  <si>
    <t>Medical Devices</t>
  </si>
  <si>
    <t>MANH</t>
  </si>
  <si>
    <t>LRCX</t>
  </si>
  <si>
    <t>Semiconductor Equipment &amp; Materials</t>
  </si>
  <si>
    <t>HWM</t>
  </si>
  <si>
    <t>UAL</t>
  </si>
  <si>
    <t>Airlines</t>
  </si>
  <si>
    <t>NTAP</t>
  </si>
  <si>
    <t>NYCB</t>
  </si>
  <si>
    <t>APO</t>
  </si>
  <si>
    <t>Asset Management</t>
  </si>
  <si>
    <t>AVGO</t>
  </si>
  <si>
    <t>LECO</t>
  </si>
  <si>
    <t>Tools &amp; Accessories</t>
  </si>
  <si>
    <t>FMX</t>
  </si>
  <si>
    <t>ALC</t>
  </si>
  <si>
    <t>Medical Instruments &amp; Supplies</t>
  </si>
  <si>
    <t>SPGI</t>
  </si>
  <si>
    <t>CTAS</t>
  </si>
  <si>
    <t>Specialty Business Services</t>
  </si>
  <si>
    <t>ITUB</t>
  </si>
  <si>
    <t>W</t>
  </si>
  <si>
    <t>CX</t>
  </si>
  <si>
    <t>Real Estate</t>
  </si>
  <si>
    <t>Household &amp; Personal Products</t>
  </si>
  <si>
    <t>SHW</t>
  </si>
  <si>
    <t>Specialty Chemicals</t>
  </si>
  <si>
    <t>AME</t>
  </si>
  <si>
    <t>IR</t>
  </si>
  <si>
    <t>HUBB</t>
  </si>
  <si>
    <t>EXAS</t>
  </si>
  <si>
    <t>CCL</t>
  </si>
  <si>
    <t>LYV</t>
  </si>
  <si>
    <t>Entertainment</t>
  </si>
  <si>
    <t>IX</t>
  </si>
  <si>
    <t>Credit Services</t>
  </si>
  <si>
    <t>ON</t>
  </si>
  <si>
    <t>COLD</t>
  </si>
  <si>
    <t>CPRT</t>
  </si>
  <si>
    <t>CUK</t>
  </si>
  <si>
    <t>Leisure</t>
  </si>
  <si>
    <t>CLH</t>
  </si>
  <si>
    <t>Waste Management</t>
  </si>
  <si>
    <t>ARES</t>
  </si>
  <si>
    <t>ECL</t>
  </si>
  <si>
    <t>BLD</t>
  </si>
  <si>
    <t>EXPD</t>
  </si>
  <si>
    <t>AMH</t>
  </si>
  <si>
    <t>HMC</t>
  </si>
  <si>
    <t>NSC</t>
  </si>
  <si>
    <t>Railroads</t>
  </si>
  <si>
    <t>DBX</t>
  </si>
  <si>
    <t>NDSN</t>
  </si>
  <si>
    <t>PH</t>
  </si>
  <si>
    <t>BRO</t>
  </si>
  <si>
    <t>Insurance Brokers</t>
  </si>
  <si>
    <t>MSFT</t>
  </si>
  <si>
    <t>ROP</t>
  </si>
  <si>
    <t>CSGP</t>
  </si>
  <si>
    <t>Real Estate Services</t>
  </si>
  <si>
    <t>LAD</t>
  </si>
  <si>
    <t>NWS</t>
  </si>
  <si>
    <t>MAS</t>
  </si>
  <si>
    <t>LOW</t>
  </si>
  <si>
    <t>Home Improvement Retail</t>
  </si>
  <si>
    <t>ESS</t>
  </si>
  <si>
    <t>EQIX</t>
  </si>
  <si>
    <t>DT</t>
  </si>
  <si>
    <t>MUFG</t>
  </si>
  <si>
    <t>LEN</t>
  </si>
  <si>
    <t>BBD</t>
  </si>
  <si>
    <t>STVN</t>
  </si>
  <si>
    <t>CBRE</t>
  </si>
  <si>
    <t>Oil &amp; Gas Midstream</t>
  </si>
  <si>
    <t>QSR</t>
  </si>
  <si>
    <t>Restaurants</t>
  </si>
  <si>
    <t>DAL</t>
  </si>
  <si>
    <t>DLR</t>
  </si>
  <si>
    <t>ESLT</t>
  </si>
  <si>
    <t>EME</t>
  </si>
  <si>
    <t>ORCL</t>
  </si>
  <si>
    <t>DVA</t>
  </si>
  <si>
    <t>Medical Care Facilities</t>
  </si>
  <si>
    <t>KNSL</t>
  </si>
  <si>
    <t>CELH</t>
  </si>
  <si>
    <t>FCNCA</t>
  </si>
  <si>
    <t>NWSA</t>
  </si>
  <si>
    <t>KLAC</t>
  </si>
  <si>
    <t>NVT</t>
  </si>
  <si>
    <t>FAST</t>
  </si>
  <si>
    <t>COST</t>
  </si>
  <si>
    <t>Discount Stores</t>
  </si>
  <si>
    <t>NOW</t>
  </si>
  <si>
    <t>FTI</t>
  </si>
  <si>
    <t>Oil &amp; Gas Equipment &amp; Services</t>
  </si>
  <si>
    <t>FLEX</t>
  </si>
  <si>
    <t>Electronic Components</t>
  </si>
  <si>
    <t>TM</t>
  </si>
  <si>
    <t>Specialty Retail</t>
  </si>
  <si>
    <t>NFLX</t>
  </si>
  <si>
    <t>SAIA</t>
  </si>
  <si>
    <t>Trucking</t>
  </si>
  <si>
    <t>BAH</t>
  </si>
  <si>
    <t>BAP</t>
  </si>
  <si>
    <t>MRVL</t>
  </si>
  <si>
    <t>MCK</t>
  </si>
  <si>
    <t>CRM</t>
  </si>
  <si>
    <t>AMAT</t>
  </si>
  <si>
    <t>HAS</t>
  </si>
  <si>
    <t>CACI</t>
  </si>
  <si>
    <t>TAP</t>
  </si>
  <si>
    <t>ADBE</t>
  </si>
  <si>
    <t>JBL</t>
  </si>
  <si>
    <t>IBN</t>
  </si>
  <si>
    <t>AKAM</t>
  </si>
  <si>
    <t>DECK</t>
  </si>
  <si>
    <t>Footwear &amp; Accessories</t>
  </si>
  <si>
    <t>EBR</t>
  </si>
  <si>
    <t>Utilities</t>
  </si>
  <si>
    <t>EXPE</t>
  </si>
  <si>
    <t>Packaging &amp; Containers</t>
  </si>
  <si>
    <t>AVB</t>
  </si>
  <si>
    <t>RSG</t>
  </si>
  <si>
    <t>ISRG</t>
  </si>
  <si>
    <t>CFLT</t>
  </si>
  <si>
    <t>PAA</t>
  </si>
  <si>
    <t>WSO</t>
  </si>
  <si>
    <t>LLY</t>
  </si>
  <si>
    <t>MAR</t>
  </si>
  <si>
    <t>Lodging</t>
  </si>
  <si>
    <t>VST</t>
  </si>
  <si>
    <t>CMCSA</t>
  </si>
  <si>
    <t>Telecom Services</t>
  </si>
  <si>
    <t>Electronics &amp; Computer Distribution</t>
  </si>
  <si>
    <t>KBR</t>
  </si>
  <si>
    <t>CTSH</t>
  </si>
  <si>
    <t>SWK</t>
  </si>
  <si>
    <t>CSL</t>
  </si>
  <si>
    <t>JPM</t>
  </si>
  <si>
    <t>ELP</t>
  </si>
  <si>
    <t>PSTG</t>
  </si>
  <si>
    <t>JLL</t>
  </si>
  <si>
    <t>IRM</t>
  </si>
  <si>
    <t>PANW</t>
  </si>
  <si>
    <t>PAG</t>
  </si>
  <si>
    <t>INVH</t>
  </si>
  <si>
    <t>MMC</t>
  </si>
  <si>
    <t>DRI</t>
  </si>
  <si>
    <t>TJX</t>
  </si>
  <si>
    <t>Apparel Retail</t>
  </si>
  <si>
    <t>PBR</t>
  </si>
  <si>
    <t>Oil &amp; Gas Integrated</t>
  </si>
  <si>
    <t>PCAR</t>
  </si>
  <si>
    <t>Farm &amp; Heavy Construction Machinery</t>
  </si>
  <si>
    <t>EQR</t>
  </si>
  <si>
    <t>NXPI</t>
  </si>
  <si>
    <t>SYF</t>
  </si>
  <si>
    <t>ICE</t>
  </si>
  <si>
    <t>TTEK</t>
  </si>
  <si>
    <t>ARMK</t>
  </si>
  <si>
    <t>PCOR</t>
  </si>
  <si>
    <t>Health Information Services</t>
  </si>
  <si>
    <t>ALLE</t>
  </si>
  <si>
    <t>Z</t>
  </si>
  <si>
    <t>ZS</t>
  </si>
  <si>
    <t>NVR</t>
  </si>
  <si>
    <t>ZG</t>
  </si>
  <si>
    <t>U</t>
  </si>
  <si>
    <t>SNA</t>
  </si>
  <si>
    <t>ENTG</t>
  </si>
  <si>
    <t>WFC</t>
  </si>
  <si>
    <t>ING</t>
  </si>
  <si>
    <t>TOST</t>
  </si>
  <si>
    <t>FTV</t>
  </si>
  <si>
    <t>Scientific &amp; Technical Instruments</t>
  </si>
  <si>
    <t>SOFI</t>
  </si>
  <si>
    <t>GOOGL</t>
  </si>
  <si>
    <t>GRAB</t>
  </si>
  <si>
    <t>GOOG</t>
  </si>
  <si>
    <t>ACN</t>
  </si>
  <si>
    <t>SNPS</t>
  </si>
  <si>
    <t>TSLA</t>
  </si>
  <si>
    <t>ROK</t>
  </si>
  <si>
    <t>COF</t>
  </si>
  <si>
    <t>IQV</t>
  </si>
  <si>
    <t>AAL</t>
  </si>
  <si>
    <t>ARCC</t>
  </si>
  <si>
    <t>L</t>
  </si>
  <si>
    <t>ICLR</t>
  </si>
  <si>
    <t>CRH</t>
  </si>
  <si>
    <t>AMP</t>
  </si>
  <si>
    <t>GRMN</t>
  </si>
  <si>
    <t>WDAY</t>
  </si>
  <si>
    <t>SUZ</t>
  </si>
  <si>
    <t>Paper &amp; Paper Products</t>
  </si>
  <si>
    <t>IT</t>
  </si>
  <si>
    <t>WELL</t>
  </si>
  <si>
    <t>HD</t>
  </si>
  <si>
    <t>DAR</t>
  </si>
  <si>
    <t>Packaged Foods</t>
  </si>
  <si>
    <t>CDNS</t>
  </si>
  <si>
    <t>VIV</t>
  </si>
  <si>
    <t>OTIS</t>
  </si>
  <si>
    <t>MFG</t>
  </si>
  <si>
    <t>YPF</t>
  </si>
  <si>
    <t>RRX</t>
  </si>
  <si>
    <t>AFL</t>
  </si>
  <si>
    <t>CCK</t>
  </si>
  <si>
    <t>CE</t>
  </si>
  <si>
    <t>Chemicals</t>
  </si>
  <si>
    <t>WMB</t>
  </si>
  <si>
    <t>KKR</t>
  </si>
  <si>
    <t>JKHY</t>
  </si>
  <si>
    <t>ITT</t>
  </si>
  <si>
    <t>CAT</t>
  </si>
  <si>
    <t>GWW</t>
  </si>
  <si>
    <t>MA</t>
  </si>
  <si>
    <t>BKR</t>
  </si>
  <si>
    <t>RJF</t>
  </si>
  <si>
    <t>WMT</t>
  </si>
  <si>
    <t>CARR</t>
  </si>
  <si>
    <t>RYAN</t>
  </si>
  <si>
    <t>IOT</t>
  </si>
  <si>
    <t>GGB</t>
  </si>
  <si>
    <t>Steel</t>
  </si>
  <si>
    <t>BX</t>
  </si>
  <si>
    <t>NTES</t>
  </si>
  <si>
    <t>EQH</t>
  </si>
  <si>
    <t>LPLA</t>
  </si>
  <si>
    <t>WIT</t>
  </si>
  <si>
    <t>TEL</t>
  </si>
  <si>
    <t>WAB</t>
  </si>
  <si>
    <t>CI</t>
  </si>
  <si>
    <t>Healthcare Plans</t>
  </si>
  <si>
    <t>HPQ</t>
  </si>
  <si>
    <t>RIVN</t>
  </si>
  <si>
    <t>MKL</t>
  </si>
  <si>
    <t>VIPS</t>
  </si>
  <si>
    <t>Auto Parts</t>
  </si>
  <si>
    <t>FDX</t>
  </si>
  <si>
    <t>SEIC</t>
  </si>
  <si>
    <t>SCHW</t>
  </si>
  <si>
    <t>MGA</t>
  </si>
  <si>
    <t>LIN</t>
  </si>
  <si>
    <t>HII</t>
  </si>
  <si>
    <t>SMFG</t>
  </si>
  <si>
    <t>AOS</t>
  </si>
  <si>
    <t>QRVO</t>
  </si>
  <si>
    <t>FMS</t>
  </si>
  <si>
    <t>Fresenius Medical Care AG &amp; Co. KGaA</t>
  </si>
  <si>
    <t>MTCH</t>
  </si>
  <si>
    <t>ALLY</t>
  </si>
  <si>
    <t>CRWD</t>
  </si>
  <si>
    <t>AJG</t>
  </si>
  <si>
    <t>CAR</t>
  </si>
  <si>
    <t>CZR</t>
  </si>
  <si>
    <t>Resorts &amp; Casinos</t>
  </si>
  <si>
    <t>RS</t>
  </si>
  <si>
    <t>URI</t>
  </si>
  <si>
    <t>BBY</t>
  </si>
  <si>
    <t>BXP</t>
  </si>
  <si>
    <t>CASY</t>
  </si>
  <si>
    <t>J</t>
  </si>
  <si>
    <t>Personal Services</t>
  </si>
  <si>
    <t>BLK</t>
  </si>
  <si>
    <t>HIG</t>
  </si>
  <si>
    <t>ABNB</t>
  </si>
  <si>
    <t>MCHP</t>
  </si>
  <si>
    <t>MTB</t>
  </si>
  <si>
    <t>POOL</t>
  </si>
  <si>
    <t>ROST</t>
  </si>
  <si>
    <t>APH</t>
  </si>
  <si>
    <t>PRU</t>
  </si>
  <si>
    <t>INTU</t>
  </si>
  <si>
    <t>CPNG</t>
  </si>
  <si>
    <t>adidas AG</t>
  </si>
  <si>
    <t>PAYX</t>
  </si>
  <si>
    <t>Staffing &amp; Employment Services</t>
  </si>
  <si>
    <t>UNP</t>
  </si>
  <si>
    <t>WY</t>
  </si>
  <si>
    <t>RL</t>
  </si>
  <si>
    <t>Apparel Manufacturing</t>
  </si>
  <si>
    <t>IBM</t>
  </si>
  <si>
    <t>WSM</t>
  </si>
  <si>
    <t>ACI</t>
  </si>
  <si>
    <t>Grocery Stores</t>
  </si>
  <si>
    <t>VEEV</t>
  </si>
  <si>
    <t>FNF</t>
  </si>
  <si>
    <t>HOOD</t>
  </si>
  <si>
    <t>SPG</t>
  </si>
  <si>
    <t>ADSK</t>
  </si>
  <si>
    <t>JBHT</t>
  </si>
  <si>
    <t>CHK</t>
  </si>
  <si>
    <t>BKNG</t>
  </si>
  <si>
    <t>PKX</t>
  </si>
  <si>
    <t>ADP</t>
  </si>
  <si>
    <t>NRG</t>
  </si>
  <si>
    <t>RPM</t>
  </si>
  <si>
    <t>TRMB</t>
  </si>
  <si>
    <t>TT</t>
  </si>
  <si>
    <t>Trane Technologies plc</t>
  </si>
  <si>
    <t>XPEV</t>
  </si>
  <si>
    <t>ITW</t>
  </si>
  <si>
    <t>FND</t>
  </si>
  <si>
    <t>IHG</t>
  </si>
  <si>
    <t>LEA</t>
  </si>
  <si>
    <t>KIM</t>
  </si>
  <si>
    <t>WDC</t>
  </si>
  <si>
    <t>HPE</t>
  </si>
  <si>
    <t>Communication Equipment</t>
  </si>
  <si>
    <t>MPWR</t>
  </si>
  <si>
    <t>SAP SE</t>
  </si>
  <si>
    <t>EMR</t>
  </si>
  <si>
    <t>NUE</t>
  </si>
  <si>
    <t>Conglomerates</t>
  </si>
  <si>
    <t>TER</t>
  </si>
  <si>
    <t>COIN</t>
  </si>
  <si>
    <t>FFIV</t>
  </si>
  <si>
    <t>LH</t>
  </si>
  <si>
    <t>ODFL</t>
  </si>
  <si>
    <t>ARGX</t>
  </si>
  <si>
    <t>ROKU</t>
  </si>
  <si>
    <t>RDY</t>
  </si>
  <si>
    <t>WLK</t>
  </si>
  <si>
    <t>OWL</t>
  </si>
  <si>
    <t>BG</t>
  </si>
  <si>
    <t>Farm Products</t>
  </si>
  <si>
    <t>Infineon Technologies AG</t>
  </si>
  <si>
    <t>ACM</t>
  </si>
  <si>
    <t>CRL</t>
  </si>
  <si>
    <t>VTRS</t>
  </si>
  <si>
    <t>INTC</t>
  </si>
  <si>
    <t>CHTR</t>
  </si>
  <si>
    <t>DPZ</t>
  </si>
  <si>
    <t>EDU</t>
  </si>
  <si>
    <t>Education &amp; Training Services</t>
  </si>
  <si>
    <t>DE</t>
  </si>
  <si>
    <t>REG</t>
  </si>
  <si>
    <t>HAL</t>
  </si>
  <si>
    <t>BA</t>
  </si>
  <si>
    <t>SNX</t>
  </si>
  <si>
    <t>NIO</t>
  </si>
  <si>
    <t>TEAM</t>
  </si>
  <si>
    <t>TS</t>
  </si>
  <si>
    <t>PDD</t>
  </si>
  <si>
    <t>COP</t>
  </si>
  <si>
    <t>GL</t>
  </si>
  <si>
    <t>OVV</t>
  </si>
  <si>
    <t>Ovintiv Inc. (DE)</t>
  </si>
  <si>
    <t>DD</t>
  </si>
  <si>
    <t>CSCO</t>
  </si>
  <si>
    <t>BIDU</t>
  </si>
  <si>
    <t>vol_boot</t>
  </si>
  <si>
    <t>vol_last</t>
  </si>
  <si>
    <t>sharp_boot</t>
  </si>
  <si>
    <t>anzahlIST</t>
  </si>
  <si>
    <t>value</t>
  </si>
  <si>
    <t>Volval_boot_1mth</t>
  </si>
  <si>
    <t>Volval_last_1mth</t>
  </si>
  <si>
    <t>ETF</t>
  </si>
  <si>
    <t>Ticker</t>
  </si>
  <si>
    <t>SPY</t>
  </si>
  <si>
    <t>IQQH.DE</t>
  </si>
  <si>
    <t>SPDR S&amp;P 500 ETF Trust</t>
  </si>
  <si>
    <t>iShares Global Clean Energy UCITS ETF USD (Dist)</t>
  </si>
  <si>
    <t>LastClose</t>
  </si>
  <si>
    <t>Covestro AG</t>
  </si>
  <si>
    <t>AIXTRON SE</t>
  </si>
  <si>
    <t>BASF SE</t>
  </si>
  <si>
    <t>Hugo Boss AG</t>
  </si>
  <si>
    <t>Deutsche Bank Aktiengesellschaft</t>
  </si>
  <si>
    <t>Deutsche Telekom AG</t>
  </si>
  <si>
    <t>DEUTSCHE TELEKOM AG</t>
  </si>
  <si>
    <t>Evotec SE</t>
  </si>
  <si>
    <t>unknown</t>
  </si>
  <si>
    <t>Airports &amp; Air Services</t>
  </si>
  <si>
    <t>Gerresheimer AG</t>
  </si>
  <si>
    <t>Marine Shipping</t>
  </si>
  <si>
    <t>HOCHTIEF Aktiengesellschaft</t>
  </si>
  <si>
    <t>Deutsche Lufthansa AG</t>
  </si>
  <si>
    <t>Copper</t>
  </si>
  <si>
    <t>Solar</t>
  </si>
  <si>
    <t>Advertising Agencies</t>
  </si>
  <si>
    <t>Agricultural Inputs</t>
  </si>
  <si>
    <t>K+S Aktiengesellschaft</t>
  </si>
  <si>
    <t>Metal Fabrication</t>
  </si>
  <si>
    <t>Talanx AG</t>
  </si>
  <si>
    <t>name</t>
  </si>
  <si>
    <t>TLX.DE</t>
  </si>
  <si>
    <t>GXI.DE</t>
  </si>
  <si>
    <t>FME.DE</t>
  </si>
  <si>
    <t>ADS.DE</t>
  </si>
  <si>
    <t>MUV2.DE</t>
  </si>
  <si>
    <t>EJAH.DE</t>
  </si>
  <si>
    <t>BNP Easy MSCI Japan ESG Filtered EUR hedged</t>
  </si>
  <si>
    <t>VGEJ.DE</t>
  </si>
  <si>
    <t>Vanguard FTSE Developed Asia ex Japan Distr</t>
  </si>
  <si>
    <t>IUSC.DE</t>
  </si>
  <si>
    <t>Ishares MSCI EM Latin America</t>
  </si>
  <si>
    <t>XRS2.DE</t>
  </si>
  <si>
    <t>Xtrackers Russel2000 Acc</t>
  </si>
  <si>
    <t>SXR8.DE</t>
  </si>
  <si>
    <t>SP500 ETF</t>
  </si>
  <si>
    <t>LYP6.DE</t>
  </si>
  <si>
    <t>Lyxor Europa Stoxx 600 inkl UK</t>
  </si>
  <si>
    <t>SXRT.DE</t>
  </si>
  <si>
    <t xml:space="preserve">iShares Core EURO Stoxx 50 ex UK </t>
  </si>
  <si>
    <t>^GDAXI</t>
  </si>
  <si>
    <t>DAX PERFORMANCE-INDEX</t>
  </si>
  <si>
    <t>^STOXX</t>
  </si>
  <si>
    <t>STOXX 600 PR.EUR</t>
  </si>
  <si>
    <t>^STOXX50E</t>
  </si>
  <si>
    <t>STOXX 50 PR.EUR</t>
  </si>
  <si>
    <t>Dev</t>
  </si>
  <si>
    <t>EM</t>
  </si>
  <si>
    <t>EU</t>
  </si>
  <si>
    <t>UK</t>
  </si>
  <si>
    <t>Japan</t>
  </si>
  <si>
    <t>USA Sp500</t>
  </si>
  <si>
    <t>USA Russel 2000</t>
  </si>
  <si>
    <t>Latin AM</t>
  </si>
  <si>
    <t>Asien ex China</t>
  </si>
  <si>
    <t>EMXC.DE</t>
  </si>
  <si>
    <t xml:space="preserve">Lyxor MSCI Emerging MArkets ex China </t>
  </si>
  <si>
    <t>Euro in Sparplan</t>
  </si>
  <si>
    <t>1COV.DE</t>
  </si>
  <si>
    <t>AIXA.DE</t>
  </si>
  <si>
    <t>HOT.DE</t>
  </si>
  <si>
    <t>ALSN</t>
  </si>
  <si>
    <t>MEDP</t>
  </si>
  <si>
    <t>APG</t>
  </si>
  <si>
    <t>CNM</t>
  </si>
  <si>
    <t>PRI</t>
  </si>
  <si>
    <t>EXP</t>
  </si>
  <si>
    <t>FIX</t>
  </si>
  <si>
    <t>MSM</t>
  </si>
  <si>
    <t>MSA</t>
  </si>
  <si>
    <t>UFPI</t>
  </si>
  <si>
    <t>Lumber &amp; Wood Production</t>
  </si>
  <si>
    <t>ESNT</t>
  </si>
  <si>
    <t>GXO</t>
  </si>
  <si>
    <t>Department Stores</t>
  </si>
  <si>
    <t>SSD</t>
  </si>
  <si>
    <t>WWD</t>
  </si>
  <si>
    <t>WTS</t>
  </si>
  <si>
    <t>THO</t>
  </si>
  <si>
    <t>Recreational Vehicles</t>
  </si>
  <si>
    <t>APPF</t>
  </si>
  <si>
    <t>TREX</t>
  </si>
  <si>
    <t>CSAN</t>
  </si>
  <si>
    <t>Oil &amp; Gas Refining &amp; Marketing</t>
  </si>
  <si>
    <t>ELF</t>
  </si>
  <si>
    <t>RH</t>
  </si>
  <si>
    <t>OHI</t>
  </si>
  <si>
    <t>ONTO</t>
  </si>
  <si>
    <t>ACLS</t>
  </si>
  <si>
    <t>MUSA</t>
  </si>
  <si>
    <t>AM</t>
  </si>
  <si>
    <t>PII</t>
  </si>
  <si>
    <t>GLBE</t>
  </si>
  <si>
    <t>STWD</t>
  </si>
  <si>
    <t>LSTR</t>
  </si>
  <si>
    <t>INFA</t>
  </si>
  <si>
    <t>SWN</t>
  </si>
  <si>
    <t>STN</t>
  </si>
  <si>
    <t>BERY</t>
  </si>
  <si>
    <t>SITE</t>
  </si>
  <si>
    <t>MAT</t>
  </si>
  <si>
    <t>GTLS</t>
  </si>
  <si>
    <t>NCLH</t>
  </si>
  <si>
    <t>FRSH</t>
  </si>
  <si>
    <t>BFAM</t>
  </si>
  <si>
    <t>SNDR</t>
  </si>
  <si>
    <t>EHC</t>
  </si>
  <si>
    <t>TNET</t>
  </si>
  <si>
    <t>CHX</t>
  </si>
  <si>
    <t>GNTX</t>
  </si>
  <si>
    <t>TPX</t>
  </si>
  <si>
    <t>Furnishings# Fixtures &amp; Appliances</t>
  </si>
  <si>
    <t>MKSI</t>
  </si>
  <si>
    <t>DOOO</t>
  </si>
  <si>
    <t>RRC</t>
  </si>
  <si>
    <t>HLI</t>
  </si>
  <si>
    <t>OSK</t>
  </si>
  <si>
    <t>ATKR</t>
  </si>
  <si>
    <t>BWXT</t>
  </si>
  <si>
    <t>HQY</t>
  </si>
  <si>
    <t>CCCS</t>
  </si>
  <si>
    <t>AN</t>
  </si>
  <si>
    <t>FSK</t>
  </si>
  <si>
    <t>STAG</t>
  </si>
  <si>
    <t>GTLB</t>
  </si>
  <si>
    <t>SBS</t>
  </si>
  <si>
    <t>BRX</t>
  </si>
  <si>
    <t>CMC</t>
  </si>
  <si>
    <t>NE</t>
  </si>
  <si>
    <t>Oil &amp; Gas Drilling</t>
  </si>
  <si>
    <t>JEF</t>
  </si>
  <si>
    <t>AMKR</t>
  </si>
  <si>
    <t>IGT</t>
  </si>
  <si>
    <t>WFRD</t>
  </si>
  <si>
    <t>FSV</t>
  </si>
  <si>
    <t>CYBR</t>
  </si>
  <si>
    <t>ATI</t>
  </si>
  <si>
    <t>NTNX</t>
  </si>
  <si>
    <t>ELAN</t>
  </si>
  <si>
    <t>ARW</t>
  </si>
  <si>
    <t>TIMB</t>
  </si>
  <si>
    <t>EGP</t>
  </si>
  <si>
    <t>SPSC</t>
  </si>
  <si>
    <t>RCM</t>
  </si>
  <si>
    <t>WH</t>
  </si>
  <si>
    <t>RIG</t>
  </si>
  <si>
    <t>WAL</t>
  </si>
  <si>
    <t>MTZ</t>
  </si>
  <si>
    <t>THC</t>
  </si>
  <si>
    <t>SAIC</t>
  </si>
  <si>
    <t>WBS</t>
  </si>
  <si>
    <t>PSN</t>
  </si>
  <si>
    <t>WCC</t>
  </si>
  <si>
    <t>EVR</t>
  </si>
  <si>
    <t>CW</t>
  </si>
  <si>
    <t>MNDY</t>
  </si>
  <si>
    <t>PBF</t>
  </si>
  <si>
    <t>DV</t>
  </si>
  <si>
    <t>AIZ</t>
  </si>
  <si>
    <t>ALK</t>
  </si>
  <si>
    <t>HESM</t>
  </si>
  <si>
    <t>AIT</t>
  </si>
  <si>
    <t>COKE</t>
  </si>
  <si>
    <t>HALO</t>
  </si>
  <si>
    <t>QLYS</t>
  </si>
  <si>
    <t>MUR</t>
  </si>
  <si>
    <t>CMA</t>
  </si>
  <si>
    <t>Action</t>
  </si>
  <si>
    <t>ENLC</t>
  </si>
  <si>
    <t>DDS</t>
  </si>
  <si>
    <t>MTSI</t>
  </si>
  <si>
    <t>MNSO</t>
  </si>
  <si>
    <t>MTDR</t>
  </si>
  <si>
    <t>VAL</t>
  </si>
  <si>
    <t>CDW</t>
  </si>
  <si>
    <t>Symbol</t>
  </si>
  <si>
    <t>Currency</t>
  </si>
  <si>
    <t>Exchange</t>
  </si>
  <si>
    <t>Account</t>
  </si>
  <si>
    <t>OrderRef</t>
  </si>
  <si>
    <t>OrderType</t>
  </si>
  <si>
    <t>LmtPrice</t>
  </si>
  <si>
    <t>AuxPrice</t>
  </si>
  <si>
    <t>StopPrice</t>
  </si>
  <si>
    <t>SecType</t>
  </si>
  <si>
    <t>TimeInForce</t>
  </si>
  <si>
    <t>Quantity</t>
  </si>
  <si>
    <t>DU4015892</t>
  </si>
  <si>
    <t>whatever.csv</t>
  </si>
  <si>
    <t>MKT</t>
  </si>
  <si>
    <t>STK</t>
  </si>
  <si>
    <t>DAY</t>
  </si>
  <si>
    <t>BUY</t>
  </si>
  <si>
    <t>SELL</t>
  </si>
  <si>
    <t>HEI</t>
  </si>
  <si>
    <t>USD</t>
  </si>
  <si>
    <t>SMART/AMEX</t>
  </si>
  <si>
    <t>MACDStop</t>
  </si>
  <si>
    <t>MACDStop_price</t>
  </si>
  <si>
    <t>Insuranceâ€”Diversified</t>
  </si>
  <si>
    <t>Drug Manufacturersâ€”General</t>
  </si>
  <si>
    <t>BanksÃ¢Â€Â”Regional</t>
  </si>
  <si>
    <t>Banksâ€”Regional</t>
  </si>
  <si>
    <t>Drug Manufacturersâ€”Specialty &amp; Generic</t>
  </si>
  <si>
    <t>Utilitiesâ€”Diversified</t>
  </si>
  <si>
    <t>Utilitiesâ€”Renewable</t>
  </si>
  <si>
    <t>SoftwareÃ¢Â€Â”Application</t>
  </si>
  <si>
    <t>Softwareâ€”Application</t>
  </si>
  <si>
    <t>SoftwareÃ¢Â€Â”Infrastructure</t>
  </si>
  <si>
    <t>Softwareâ€”Infrastructure</t>
  </si>
  <si>
    <t>Utilitiesâ€”Independent Power Producers</t>
  </si>
  <si>
    <t>Insuranceâ€”Life</t>
  </si>
  <si>
    <t>Insuranceâ€”Specialty</t>
  </si>
  <si>
    <t>Beveragesâ€”Wineries &amp; Distilleries</t>
  </si>
  <si>
    <t>REITâ€”Specialty</t>
  </si>
  <si>
    <t>Banksâ€”Diversified</t>
  </si>
  <si>
    <t>REITâ€”Residential</t>
  </si>
  <si>
    <t>REITâ€”Mortgage</t>
  </si>
  <si>
    <t>Insuranceâ€”Property &amp; Casualty</t>
  </si>
  <si>
    <t>REITâ€”Retail</t>
  </si>
  <si>
    <t>INFY</t>
  </si>
  <si>
    <t>SSB</t>
  </si>
  <si>
    <t>SLB</t>
  </si>
  <si>
    <t>LBRDK</t>
  </si>
  <si>
    <t>CQP</t>
  </si>
  <si>
    <t>SIRI</t>
  </si>
  <si>
    <t>RF</t>
  </si>
  <si>
    <t>LBRDA</t>
  </si>
  <si>
    <t>USB</t>
  </si>
  <si>
    <t>EWBC</t>
  </si>
  <si>
    <t>LNG</t>
  </si>
  <si>
    <t>FAF</t>
  </si>
  <si>
    <t>FIVN</t>
  </si>
  <si>
    <t>ORI</t>
  </si>
  <si>
    <t>WK</t>
  </si>
  <si>
    <t>BBVA</t>
  </si>
  <si>
    <t>UWMC</t>
  </si>
  <si>
    <t>Mortgage Finance</t>
  </si>
  <si>
    <t>TRGP</t>
  </si>
  <si>
    <t>AR</t>
  </si>
  <si>
    <t>BDX</t>
  </si>
  <si>
    <t>WES</t>
  </si>
  <si>
    <t>BOKF</t>
  </si>
  <si>
    <t>MORN</t>
  </si>
  <si>
    <t>HLT</t>
  </si>
  <si>
    <t>TXT</t>
  </si>
  <si>
    <t>KB</t>
  </si>
  <si>
    <t>KB Financial Group Inc</t>
  </si>
  <si>
    <t>CG</t>
  </si>
  <si>
    <t>ANET</t>
  </si>
  <si>
    <t>AMD</t>
  </si>
  <si>
    <t>TFII</t>
  </si>
  <si>
    <t>WST</t>
  </si>
  <si>
    <t>TCOM</t>
  </si>
  <si>
    <t>Utilitiesâ€”Regulated Electric</t>
  </si>
  <si>
    <t>IONS</t>
  </si>
  <si>
    <t>SF</t>
  </si>
  <si>
    <t>PLUG</t>
  </si>
  <si>
    <t>EXEL</t>
  </si>
  <si>
    <t>VRTX</t>
  </si>
  <si>
    <t>CVE</t>
  </si>
  <si>
    <t>EQNR</t>
  </si>
  <si>
    <t>Equinor ASA</t>
  </si>
  <si>
    <t>MOH</t>
  </si>
  <si>
    <t>PNC</t>
  </si>
  <si>
    <t>LEGN</t>
  </si>
  <si>
    <t>CBOE</t>
  </si>
  <si>
    <t>GLOB</t>
  </si>
  <si>
    <t>HTZ</t>
  </si>
  <si>
    <t>CTRA</t>
  </si>
  <si>
    <t>CACC</t>
  </si>
  <si>
    <t>UBS</t>
  </si>
  <si>
    <t>IDXX</t>
  </si>
  <si>
    <t>LUV</t>
  </si>
  <si>
    <t>TD</t>
  </si>
  <si>
    <t>BEN</t>
  </si>
  <si>
    <t>WFG</t>
  </si>
  <si>
    <t>MHK</t>
  </si>
  <si>
    <t>TSM</t>
  </si>
  <si>
    <t>BAC</t>
  </si>
  <si>
    <t>V</t>
  </si>
  <si>
    <t>Visa Inc.</t>
  </si>
  <si>
    <t>LFUS</t>
  </si>
  <si>
    <t>CMI</t>
  </si>
  <si>
    <t>PFG</t>
  </si>
  <si>
    <t>ALV</t>
  </si>
  <si>
    <t>WEX</t>
  </si>
  <si>
    <t>GM</t>
  </si>
  <si>
    <t>EOG</t>
  </si>
  <si>
    <t>FOX</t>
  </si>
  <si>
    <t>KEYS</t>
  </si>
  <si>
    <t>GNRC</t>
  </si>
  <si>
    <t>JCI</t>
  </si>
  <si>
    <t>TKR</t>
  </si>
  <si>
    <t>MIDD</t>
  </si>
  <si>
    <t>OPCH</t>
  </si>
  <si>
    <t>SHOP</t>
  </si>
  <si>
    <t>GPN</t>
  </si>
  <si>
    <t>WRK</t>
  </si>
  <si>
    <t>EMN</t>
  </si>
  <si>
    <t>STLA</t>
  </si>
  <si>
    <t>ET</t>
  </si>
  <si>
    <t>ACGL</t>
  </si>
  <si>
    <t>CIGI</t>
  </si>
  <si>
    <t>PCTY</t>
  </si>
  <si>
    <t>GGG</t>
  </si>
  <si>
    <t>ATO</t>
  </si>
  <si>
    <t>FITB</t>
  </si>
  <si>
    <t>PSX</t>
  </si>
  <si>
    <t>SKX</t>
  </si>
  <si>
    <t>SAP</t>
  </si>
  <si>
    <t>NYT</t>
  </si>
  <si>
    <t>Publishing</t>
  </si>
  <si>
    <t>PPC</t>
  </si>
  <si>
    <t>JNJ</t>
  </si>
  <si>
    <t>TW</t>
  </si>
  <si>
    <t>LOGI</t>
  </si>
  <si>
    <t>AXP</t>
  </si>
  <si>
    <t>TROW</t>
  </si>
  <si>
    <t>ACHC</t>
  </si>
  <si>
    <t>WHR</t>
  </si>
  <si>
    <t>FRT</t>
  </si>
  <si>
    <t>PHG</t>
  </si>
  <si>
    <t>CIB</t>
  </si>
  <si>
    <t>CME</t>
  </si>
  <si>
    <t>BSAC</t>
  </si>
  <si>
    <t>STM</t>
  </si>
  <si>
    <t>TWLO</t>
  </si>
  <si>
    <t>UTHR</t>
  </si>
  <si>
    <t>HBAN</t>
  </si>
  <si>
    <t>CIVI</t>
  </si>
  <si>
    <t>TENB</t>
  </si>
  <si>
    <t>NET</t>
  </si>
  <si>
    <t>Other Industrial Metals &amp; Mining</t>
  </si>
  <si>
    <t>ORLY</t>
  </si>
  <si>
    <t>NMR</t>
  </si>
  <si>
    <t>ALGN</t>
  </si>
  <si>
    <t>CHD</t>
  </si>
  <si>
    <t>RHI</t>
  </si>
  <si>
    <t>NLY</t>
  </si>
  <si>
    <t>MGM</t>
  </si>
  <si>
    <t>NOV</t>
  </si>
  <si>
    <t>WOLF</t>
  </si>
  <si>
    <t>SQ</t>
  </si>
  <si>
    <t>ZM</t>
  </si>
  <si>
    <t>PAYC</t>
  </si>
  <si>
    <t>BK</t>
  </si>
  <si>
    <t>Broadcasting</t>
  </si>
  <si>
    <t>PCG</t>
  </si>
  <si>
    <t>LDOS</t>
  </si>
  <si>
    <t>MPC</t>
  </si>
  <si>
    <t>APA</t>
  </si>
  <si>
    <t>RBA</t>
  </si>
  <si>
    <t>CF</t>
  </si>
  <si>
    <t>MU</t>
  </si>
  <si>
    <t>FCX</t>
  </si>
  <si>
    <t>TYL</t>
  </si>
  <si>
    <t>RYAAY</t>
  </si>
  <si>
    <t>F</t>
  </si>
  <si>
    <t>ADM</t>
  </si>
  <si>
    <t>SWKS</t>
  </si>
  <si>
    <t>EC</t>
  </si>
  <si>
    <t>MRO</t>
  </si>
  <si>
    <t>FDS</t>
  </si>
  <si>
    <t>AGCO</t>
  </si>
  <si>
    <t>STX</t>
  </si>
  <si>
    <t>NOVT</t>
  </si>
  <si>
    <t>ASML</t>
  </si>
  <si>
    <t>SNAP</t>
  </si>
  <si>
    <t>ABEV</t>
  </si>
  <si>
    <t>CSX</t>
  </si>
  <si>
    <t>FUTU</t>
  </si>
  <si>
    <t>KT</t>
  </si>
  <si>
    <t>PSO</t>
  </si>
  <si>
    <t>SAN</t>
  </si>
  <si>
    <t>FIS</t>
  </si>
  <si>
    <t>BABA</t>
  </si>
  <si>
    <t>PKG</t>
  </si>
  <si>
    <t>ROL</t>
  </si>
  <si>
    <t>ONON</t>
  </si>
  <si>
    <t>PPG</t>
  </si>
  <si>
    <t>TRI</t>
  </si>
  <si>
    <t>RMBS</t>
  </si>
  <si>
    <t>ASX</t>
  </si>
  <si>
    <t>KEP</t>
  </si>
  <si>
    <t>SNOW</t>
  </si>
  <si>
    <t>ALGM</t>
  </si>
  <si>
    <t>CIG</t>
  </si>
  <si>
    <t>AVY</t>
  </si>
  <si>
    <t>Business Equipment &amp; Supplies</t>
  </si>
  <si>
    <t>BC</t>
  </si>
  <si>
    <t>SPOT</t>
  </si>
  <si>
    <t>MET</t>
  </si>
  <si>
    <t>FOXA</t>
  </si>
  <si>
    <t>WRB</t>
  </si>
  <si>
    <t>KNX</t>
  </si>
  <si>
    <t>Knight-Swift Transportation Holdings Inc.</t>
  </si>
  <si>
    <t>SSNC</t>
  </si>
  <si>
    <t>HES</t>
  </si>
  <si>
    <t>OLED</t>
  </si>
  <si>
    <t>PINS</t>
  </si>
  <si>
    <t>AVTR</t>
  </si>
  <si>
    <t>XYL</t>
  </si>
  <si>
    <t>PATH</t>
  </si>
  <si>
    <t>BRBR</t>
  </si>
  <si>
    <t>DHR</t>
  </si>
  <si>
    <t>BWA</t>
  </si>
  <si>
    <t>QCOM</t>
  </si>
  <si>
    <t>BCH</t>
  </si>
  <si>
    <t>MNST</t>
  </si>
  <si>
    <t>Monster Beverage Corporation</t>
  </si>
  <si>
    <t>X</t>
  </si>
  <si>
    <t>AGNC</t>
  </si>
  <si>
    <t>VLO</t>
  </si>
  <si>
    <t>WSC</t>
  </si>
  <si>
    <t>ELS</t>
  </si>
  <si>
    <t>CFR</t>
  </si>
  <si>
    <t>BBWI</t>
  </si>
  <si>
    <t>H</t>
  </si>
  <si>
    <t>CFG</t>
  </si>
  <si>
    <t>LSCC</t>
  </si>
  <si>
    <t>ADI</t>
  </si>
  <si>
    <t>MSCI</t>
  </si>
  <si>
    <t>IEX</t>
  </si>
  <si>
    <t>APTV</t>
  </si>
  <si>
    <t>YMM</t>
  </si>
  <si>
    <t>CGNX</t>
  </si>
  <si>
    <t>HST</t>
  </si>
  <si>
    <t>REITâ€”Hotel &amp; Motel</t>
  </si>
  <si>
    <t>HRB</t>
  </si>
  <si>
    <t>APD</t>
  </si>
  <si>
    <t>FANG</t>
  </si>
  <si>
    <t>GWRE</t>
  </si>
  <si>
    <t>TXG</t>
  </si>
  <si>
    <t>SCCO</t>
  </si>
  <si>
    <t>ALB</t>
  </si>
  <si>
    <t>GMED</t>
  </si>
  <si>
    <t>SSL</t>
  </si>
  <si>
    <t>ESTC</t>
  </si>
  <si>
    <t>JD</t>
  </si>
  <si>
    <t>CPT</t>
  </si>
  <si>
    <t>DFS</t>
  </si>
  <si>
    <t>BSBR</t>
  </si>
  <si>
    <t>NICE</t>
  </si>
  <si>
    <t>LYB</t>
  </si>
  <si>
    <t>EPD</t>
  </si>
  <si>
    <t>ZTS</t>
  </si>
  <si>
    <t>GS</t>
  </si>
  <si>
    <t>MS</t>
  </si>
  <si>
    <t>LULU</t>
  </si>
  <si>
    <t>RELX</t>
  </si>
  <si>
    <t>CCEP</t>
  </si>
  <si>
    <t>IMO</t>
  </si>
  <si>
    <t>CP</t>
  </si>
  <si>
    <t>WMG</t>
  </si>
  <si>
    <t>CHKP</t>
  </si>
  <si>
    <t>MPLX</t>
  </si>
  <si>
    <t>REYN</t>
  </si>
  <si>
    <t>DB</t>
  </si>
  <si>
    <t>KMI</t>
  </si>
  <si>
    <t>ERIE</t>
  </si>
  <si>
    <t>BYD</t>
  </si>
  <si>
    <t>PNW</t>
  </si>
  <si>
    <t>NVS</t>
  </si>
  <si>
    <t>STLD</t>
  </si>
  <si>
    <t>FTNT</t>
  </si>
  <si>
    <t>HRL</t>
  </si>
  <si>
    <t>SIGI</t>
  </si>
  <si>
    <t>TPL</t>
  </si>
  <si>
    <t>BMBL</t>
  </si>
  <si>
    <t>ANSS</t>
  </si>
  <si>
    <t>TX</t>
  </si>
  <si>
    <t>CNA</t>
  </si>
  <si>
    <t>EA</t>
  </si>
  <si>
    <t>NXST</t>
  </si>
  <si>
    <t>GIB</t>
  </si>
  <si>
    <t>DXCM</t>
  </si>
  <si>
    <t>EFX</t>
  </si>
  <si>
    <t>TEVA</t>
  </si>
  <si>
    <t>TXN</t>
  </si>
  <si>
    <t>DUOL</t>
  </si>
  <si>
    <t>EBAY</t>
  </si>
  <si>
    <t>GLW</t>
  </si>
  <si>
    <t>IVZ</t>
  </si>
  <si>
    <t>CHH</t>
  </si>
  <si>
    <t>TFC</t>
  </si>
  <si>
    <t>COTY</t>
  </si>
  <si>
    <t>BAX</t>
  </si>
  <si>
    <t>OXY</t>
  </si>
  <si>
    <t>CLF</t>
  </si>
  <si>
    <t>VTR</t>
  </si>
  <si>
    <t>GD</t>
  </si>
  <si>
    <t>DLO</t>
  </si>
  <si>
    <t>CNHI</t>
  </si>
  <si>
    <t>OLN</t>
  </si>
  <si>
    <t>ATR</t>
  </si>
  <si>
    <t>OKE</t>
  </si>
  <si>
    <t>CMG</t>
  </si>
  <si>
    <t>HXL</t>
  </si>
  <si>
    <t>COO</t>
  </si>
  <si>
    <t>KEY</t>
  </si>
  <si>
    <t>MMM</t>
  </si>
  <si>
    <t>E</t>
  </si>
  <si>
    <t>UHS</t>
  </si>
  <si>
    <t>TECH</t>
  </si>
  <si>
    <t>AMGN</t>
  </si>
  <si>
    <t>CVS</t>
  </si>
  <si>
    <t>BMO</t>
  </si>
  <si>
    <t>CM</t>
  </si>
  <si>
    <t>OTEX</t>
  </si>
  <si>
    <t>CNQ</t>
  </si>
  <si>
    <t>HCA</t>
  </si>
  <si>
    <t>TXRH</t>
  </si>
  <si>
    <t>DOV</t>
  </si>
  <si>
    <t>INSP</t>
  </si>
  <si>
    <t>LSXMK</t>
  </si>
  <si>
    <t>BCS</t>
  </si>
  <si>
    <t>GME</t>
  </si>
  <si>
    <t>WF</t>
  </si>
  <si>
    <t>LSXMA</t>
  </si>
  <si>
    <t>CTLT</t>
  </si>
  <si>
    <t>GFS</t>
  </si>
  <si>
    <t>FWONK</t>
  </si>
  <si>
    <t>NBIX</t>
  </si>
  <si>
    <t>PG</t>
  </si>
  <si>
    <t>SU</t>
  </si>
  <si>
    <t>HON</t>
  </si>
  <si>
    <t>CHWY</t>
  </si>
  <si>
    <t>PAC</t>
  </si>
  <si>
    <t>SHG</t>
  </si>
  <si>
    <t>RGEN</t>
  </si>
  <si>
    <t>PM</t>
  </si>
  <si>
    <t>Tobacco</t>
  </si>
  <si>
    <t>UNH</t>
  </si>
  <si>
    <t>NVO</t>
  </si>
  <si>
    <t>ICL</t>
  </si>
  <si>
    <t>UDR</t>
  </si>
  <si>
    <t>PLD</t>
  </si>
  <si>
    <t>AON</t>
  </si>
  <si>
    <t>SQM</t>
  </si>
  <si>
    <t>LEVI</t>
  </si>
  <si>
    <t>MKC</t>
  </si>
  <si>
    <t>BHP</t>
  </si>
  <si>
    <t>ABT</t>
  </si>
  <si>
    <t>ZI</t>
  </si>
  <si>
    <t>DOW</t>
  </si>
  <si>
    <t>IP</t>
  </si>
  <si>
    <t>LBTYK</t>
  </si>
  <si>
    <t>GIL</t>
  </si>
  <si>
    <t>CB</t>
  </si>
  <si>
    <t>UPS</t>
  </si>
  <si>
    <t>FWONA</t>
  </si>
  <si>
    <t>DKS</t>
  </si>
  <si>
    <t>VOYA</t>
  </si>
  <si>
    <t>Financial Conglomerates</t>
  </si>
  <si>
    <t>RLI</t>
  </si>
  <si>
    <t>DLB</t>
  </si>
  <si>
    <t>QGEN</t>
  </si>
  <si>
    <t>PFGC</t>
  </si>
  <si>
    <t>STT</t>
  </si>
  <si>
    <t>KR</t>
  </si>
  <si>
    <t>FIVE</t>
  </si>
  <si>
    <t>FCN</t>
  </si>
  <si>
    <t>CAE</t>
  </si>
  <si>
    <t>ARE</t>
  </si>
  <si>
    <t>MCD</t>
  </si>
  <si>
    <t>AXTA</t>
  </si>
  <si>
    <t>WCN</t>
  </si>
  <si>
    <t>FR</t>
  </si>
  <si>
    <t>TPR</t>
  </si>
  <si>
    <t>Luxury Goods</t>
  </si>
  <si>
    <t>ZBRA</t>
  </si>
  <si>
    <t>MFC</t>
  </si>
  <si>
    <t>BSX</t>
  </si>
  <si>
    <t>DOX</t>
  </si>
  <si>
    <t>INGR</t>
  </si>
  <si>
    <t>LBTYA</t>
  </si>
  <si>
    <t>PB</t>
  </si>
  <si>
    <t>ADT</t>
  </si>
  <si>
    <t>RIO</t>
  </si>
  <si>
    <t>CINF</t>
  </si>
  <si>
    <t>PEN</t>
  </si>
  <si>
    <t>GDDY</t>
  </si>
  <si>
    <t>DOCU</t>
  </si>
  <si>
    <t>CNC</t>
  </si>
  <si>
    <t>NTRS</t>
  </si>
  <si>
    <t>MDT</t>
  </si>
  <si>
    <t>MDLZ</t>
  </si>
  <si>
    <t>Confectioners</t>
  </si>
  <si>
    <t>ENSG</t>
  </si>
  <si>
    <t>CPRI</t>
  </si>
  <si>
    <t>MAA</t>
  </si>
  <si>
    <t>HTHT</t>
  </si>
  <si>
    <t>SYK</t>
  </si>
  <si>
    <t>HCP</t>
  </si>
  <si>
    <t>EW</t>
  </si>
  <si>
    <t>ZBH</t>
  </si>
  <si>
    <t>WM</t>
  </si>
  <si>
    <t>RGA</t>
  </si>
  <si>
    <t>LHX</t>
  </si>
  <si>
    <t>DGX</t>
  </si>
  <si>
    <t>GFL</t>
  </si>
  <si>
    <t>BEKE</t>
  </si>
  <si>
    <t>FSLR</t>
  </si>
  <si>
    <t>CBSH</t>
  </si>
  <si>
    <t>DLTR</t>
  </si>
  <si>
    <t>DVN</t>
  </si>
  <si>
    <t>RY</t>
  </si>
  <si>
    <t>CHRW</t>
  </si>
  <si>
    <t>SYY</t>
  </si>
  <si>
    <t>TMO</t>
  </si>
  <si>
    <t>HDB</t>
  </si>
  <si>
    <t>EDR</t>
  </si>
  <si>
    <t>LKQ</t>
  </si>
  <si>
    <t>KDP</t>
  </si>
  <si>
    <t>MOS</t>
  </si>
  <si>
    <t>YUM</t>
  </si>
  <si>
    <t>PYPL</t>
  </si>
  <si>
    <t>MT</t>
  </si>
  <si>
    <t>PEP</t>
  </si>
  <si>
    <t>OGN</t>
  </si>
  <si>
    <t>WAT</t>
  </si>
  <si>
    <t>UHAL</t>
  </si>
  <si>
    <t>NTR</t>
  </si>
  <si>
    <t>NTRA</t>
  </si>
  <si>
    <t>PEG</t>
  </si>
  <si>
    <t>RBLX</t>
  </si>
  <si>
    <t>HSIC</t>
  </si>
  <si>
    <t>SMAR</t>
  </si>
  <si>
    <t>BZ</t>
  </si>
  <si>
    <t>ST</t>
  </si>
  <si>
    <t>EIX</t>
  </si>
  <si>
    <t>MELI</t>
  </si>
  <si>
    <t>ITCI</t>
  </si>
  <si>
    <t>SONY</t>
  </si>
  <si>
    <t>CNP</t>
  </si>
  <si>
    <t>XRAY</t>
  </si>
  <si>
    <t>DTE</t>
  </si>
  <si>
    <t>AFG</t>
  </si>
  <si>
    <t>AZPN</t>
  </si>
  <si>
    <t>FHN</t>
  </si>
  <si>
    <t>DCI</t>
  </si>
  <si>
    <t>REGN</t>
  </si>
  <si>
    <t>IPG</t>
  </si>
  <si>
    <t>OKTA</t>
  </si>
  <si>
    <t>KOF</t>
  </si>
  <si>
    <t>TSN</t>
  </si>
  <si>
    <t>CVX</t>
  </si>
  <si>
    <t>TTC</t>
  </si>
  <si>
    <t>EXC</t>
  </si>
  <si>
    <t>ABBV</t>
  </si>
  <si>
    <t>CL</t>
  </si>
  <si>
    <t>C</t>
  </si>
  <si>
    <t>POST</t>
  </si>
  <si>
    <t>PSA</t>
  </si>
  <si>
    <t>MTN</t>
  </si>
  <si>
    <t>VALE</t>
  </si>
  <si>
    <t>CNI</t>
  </si>
  <si>
    <t>BIP</t>
  </si>
  <si>
    <t>CMS</t>
  </si>
  <si>
    <t>SKM</t>
  </si>
  <si>
    <t>LAMR</t>
  </si>
  <si>
    <t>BURL</t>
  </si>
  <si>
    <t>BIO</t>
  </si>
  <si>
    <t>LCID</t>
  </si>
  <si>
    <t>HR</t>
  </si>
  <si>
    <t>O</t>
  </si>
  <si>
    <t>TTE</t>
  </si>
  <si>
    <t>TotalEnergies SE</t>
  </si>
  <si>
    <t>LU</t>
  </si>
  <si>
    <t>DSGX</t>
  </si>
  <si>
    <t>NFE</t>
  </si>
  <si>
    <t>UL</t>
  </si>
  <si>
    <t>KGC</t>
  </si>
  <si>
    <t>Gold</t>
  </si>
  <si>
    <t>BP</t>
  </si>
  <si>
    <t>BNS</t>
  </si>
  <si>
    <t>REXR</t>
  </si>
  <si>
    <t>WYNN</t>
  </si>
  <si>
    <t>LVS</t>
  </si>
  <si>
    <t>LNT</t>
  </si>
  <si>
    <t>NOC</t>
  </si>
  <si>
    <t>LW</t>
  </si>
  <si>
    <t>TMUS</t>
  </si>
  <si>
    <t>GPC</t>
  </si>
  <si>
    <t>NNN</t>
  </si>
  <si>
    <t>JAZZ</t>
  </si>
  <si>
    <t>SNY</t>
  </si>
  <si>
    <t>JNPR</t>
  </si>
  <si>
    <t>SUI</t>
  </si>
  <si>
    <t>XOM</t>
  </si>
  <si>
    <t>VRSN</t>
  </si>
  <si>
    <t>SNN</t>
  </si>
  <si>
    <t>CLX</t>
  </si>
  <si>
    <t>ALNY</t>
  </si>
  <si>
    <t>AMX</t>
  </si>
  <si>
    <t>CHDN</t>
  </si>
  <si>
    <t>MO</t>
  </si>
  <si>
    <t>FE</t>
  </si>
  <si>
    <t>A</t>
  </si>
  <si>
    <t>OMC</t>
  </si>
  <si>
    <t>TECK</t>
  </si>
  <si>
    <t>ADC</t>
  </si>
  <si>
    <t>VICI</t>
  </si>
  <si>
    <t>REITâ€”Diversified</t>
  </si>
  <si>
    <t>BJ</t>
  </si>
  <si>
    <t>BNTX</t>
  </si>
  <si>
    <t>EPAM</t>
  </si>
  <si>
    <t>LMT</t>
  </si>
  <si>
    <t>NVST</t>
  </si>
  <si>
    <t>GILD</t>
  </si>
  <si>
    <t>VFC</t>
  </si>
  <si>
    <t>ETSY</t>
  </si>
  <si>
    <t>GSK</t>
  </si>
  <si>
    <t>NI</t>
  </si>
  <si>
    <t>TME</t>
  </si>
  <si>
    <t>AZO</t>
  </si>
  <si>
    <t>GMAB</t>
  </si>
  <si>
    <t>ENPH</t>
  </si>
  <si>
    <t>CROX</t>
  </si>
  <si>
    <t>KO</t>
  </si>
  <si>
    <t>DUK</t>
  </si>
  <si>
    <t>SJM</t>
  </si>
  <si>
    <t>SO</t>
  </si>
  <si>
    <t>ASR</t>
  </si>
  <si>
    <t>TFX</t>
  </si>
  <si>
    <t>PAAS</t>
  </si>
  <si>
    <t>Silver</t>
  </si>
  <si>
    <t>AWK</t>
  </si>
  <si>
    <t>NOK</t>
  </si>
  <si>
    <t>SCI</t>
  </si>
  <si>
    <t>AEE</t>
  </si>
  <si>
    <t>INCY</t>
  </si>
  <si>
    <t>WTRG</t>
  </si>
  <si>
    <t>LYG</t>
  </si>
  <si>
    <t>ZTO</t>
  </si>
  <si>
    <t>GFI</t>
  </si>
  <si>
    <t>SBUX</t>
  </si>
  <si>
    <t>HUM</t>
  </si>
  <si>
    <t>EVRG</t>
  </si>
  <si>
    <t>PGR</t>
  </si>
  <si>
    <t>ERIC</t>
  </si>
  <si>
    <t>IEP</t>
  </si>
  <si>
    <t>TSCO</t>
  </si>
  <si>
    <t>GPK</t>
  </si>
  <si>
    <t>Graphic Packaging Holding Company</t>
  </si>
  <si>
    <t>K</t>
  </si>
  <si>
    <t>UMC</t>
  </si>
  <si>
    <t>ALL</t>
  </si>
  <si>
    <t>TDY</t>
  </si>
  <si>
    <t>BTI</t>
  </si>
  <si>
    <t>RMD</t>
  </si>
  <si>
    <t>RNR</t>
  </si>
  <si>
    <t>SBAC</t>
  </si>
  <si>
    <t>BILI</t>
  </si>
  <si>
    <t>UI</t>
  </si>
  <si>
    <t>ULTA</t>
  </si>
  <si>
    <t>DEO</t>
  </si>
  <si>
    <t>SON</t>
  </si>
  <si>
    <t>TRV</t>
  </si>
  <si>
    <t>AES</t>
  </si>
  <si>
    <t>AMT</t>
  </si>
  <si>
    <t>CHE</t>
  </si>
  <si>
    <t>Chemed Corp</t>
  </si>
  <si>
    <t>PBA</t>
  </si>
  <si>
    <t>SRE</t>
  </si>
  <si>
    <t>SRPT</t>
  </si>
  <si>
    <t>AZN</t>
  </si>
  <si>
    <t>WPC</t>
  </si>
  <si>
    <t>W. P. Carey Inc. REIT</t>
  </si>
  <si>
    <t>CUBE</t>
  </si>
  <si>
    <t>IRDM</t>
  </si>
  <si>
    <t>PPL</t>
  </si>
  <si>
    <t>VMI</t>
  </si>
  <si>
    <t>BUD</t>
  </si>
  <si>
    <t>Aluminum</t>
  </si>
  <si>
    <t>AA</t>
  </si>
  <si>
    <t>BMRN</t>
  </si>
  <si>
    <t>NWG</t>
  </si>
  <si>
    <t>ETR</t>
  </si>
  <si>
    <t>WEC</t>
  </si>
  <si>
    <t>G</t>
  </si>
  <si>
    <t>ED</t>
  </si>
  <si>
    <t>BIIB</t>
  </si>
  <si>
    <t>EXR</t>
  </si>
  <si>
    <t>GLPI</t>
  </si>
  <si>
    <t>RTX</t>
  </si>
  <si>
    <t>AXON</t>
  </si>
  <si>
    <t>CIEN</t>
  </si>
  <si>
    <t>IFF</t>
  </si>
  <si>
    <t>D</t>
  </si>
  <si>
    <t>OGE</t>
  </si>
  <si>
    <t>PUK</t>
  </si>
  <si>
    <t>YUMC</t>
  </si>
  <si>
    <t>FTS</t>
  </si>
  <si>
    <t>NKE</t>
  </si>
  <si>
    <t>PLNT</t>
  </si>
  <si>
    <t>CTVA</t>
  </si>
  <si>
    <t>BEP</t>
  </si>
  <si>
    <t>NDAQ</t>
  </si>
  <si>
    <t>NEM</t>
  </si>
  <si>
    <t>Newmont Corporation</t>
  </si>
  <si>
    <t>AMCR</t>
  </si>
  <si>
    <t>FNV</t>
  </si>
  <si>
    <t>Franco-Nevada Corporation</t>
  </si>
  <si>
    <t>AEP</t>
  </si>
  <si>
    <t>PFE</t>
  </si>
  <si>
    <t>ENB</t>
  </si>
  <si>
    <t>KMB</t>
  </si>
  <si>
    <t>SE</t>
  </si>
  <si>
    <t>WPP</t>
  </si>
  <si>
    <t>ES</t>
  </si>
  <si>
    <t>GOLD</t>
  </si>
  <si>
    <t>VOD</t>
  </si>
  <si>
    <t>AEM</t>
  </si>
  <si>
    <t>HOLX</t>
  </si>
  <si>
    <t>SEDG</t>
  </si>
  <si>
    <t>MRK</t>
  </si>
  <si>
    <t>NGG</t>
  </si>
  <si>
    <t>WBA</t>
  </si>
  <si>
    <t>Pharmaceutical Retailers</t>
  </si>
  <si>
    <t>BRKR</t>
  </si>
  <si>
    <t>WPM</t>
  </si>
  <si>
    <t>TEF</t>
  </si>
  <si>
    <t>DG</t>
  </si>
  <si>
    <t>AGL</t>
  </si>
  <si>
    <t>ORAN</t>
  </si>
  <si>
    <t>Orange</t>
  </si>
  <si>
    <t>EL</t>
  </si>
  <si>
    <t>DIS</t>
  </si>
  <si>
    <t>ILMN</t>
  </si>
  <si>
    <t>NEE</t>
  </si>
  <si>
    <t>CCI</t>
  </si>
  <si>
    <t>TRP</t>
  </si>
  <si>
    <t>MTD</t>
  </si>
  <si>
    <t>PODD</t>
  </si>
  <si>
    <t>TGT</t>
  </si>
  <si>
    <t>BGNE</t>
  </si>
  <si>
    <t>RCI</t>
  </si>
  <si>
    <t>RGLD</t>
  </si>
  <si>
    <t>VZ</t>
  </si>
  <si>
    <t>HSY</t>
  </si>
  <si>
    <t>AGR</t>
  </si>
  <si>
    <t>MRNA</t>
  </si>
  <si>
    <t>CHT</t>
  </si>
  <si>
    <t>XEL</t>
  </si>
  <si>
    <t>KHC</t>
  </si>
  <si>
    <t>T</t>
  </si>
  <si>
    <t>AT&amp;T Inc.</t>
  </si>
  <si>
    <t>MKTX</t>
  </si>
  <si>
    <t>AU</t>
  </si>
  <si>
    <t>Thermal Coal</t>
  </si>
  <si>
    <t>RPRX</t>
  </si>
  <si>
    <t>CPB</t>
  </si>
  <si>
    <t>MASI</t>
  </si>
  <si>
    <t>BMY</t>
  </si>
  <si>
    <t>TLK</t>
  </si>
  <si>
    <t>BCE</t>
  </si>
  <si>
    <t>GIS</t>
  </si>
  <si>
    <t>TAK</t>
  </si>
  <si>
    <t>TU</t>
  </si>
  <si>
    <t>FMC</t>
  </si>
  <si>
    <t>CAG</t>
  </si>
  <si>
    <t>DTM</t>
  </si>
  <si>
    <t>NSIT</t>
  </si>
  <si>
    <t>FN</t>
  </si>
  <si>
    <t>COHR</t>
  </si>
  <si>
    <t>ASND</t>
  </si>
  <si>
    <t>WIX</t>
  </si>
  <si>
    <t>FRHC</t>
  </si>
  <si>
    <t>AQN</t>
  </si>
  <si>
    <t>QDEL</t>
  </si>
  <si>
    <t>ZWS</t>
  </si>
  <si>
    <t>Pollution &amp; Treatment Controls</t>
  </si>
  <si>
    <t>PAM</t>
  </si>
  <si>
    <t>FLS</t>
  </si>
  <si>
    <t>PNFP</t>
  </si>
  <si>
    <t>ZION</t>
  </si>
  <si>
    <t>GGAL</t>
  </si>
  <si>
    <t>BMA</t>
  </si>
  <si>
    <t>CWAN</t>
  </si>
  <si>
    <t>JOBY</t>
  </si>
  <si>
    <t>AFRM</t>
  </si>
  <si>
    <t>IPGP</t>
  </si>
  <si>
    <t>ALTR</t>
  </si>
  <si>
    <t>SEE</t>
  </si>
  <si>
    <t>RHP</t>
  </si>
  <si>
    <t>AIRC</t>
  </si>
  <si>
    <t>TRNO</t>
  </si>
  <si>
    <t>AGI</t>
  </si>
  <si>
    <t>APLS</t>
  </si>
  <si>
    <t>BEPC</t>
  </si>
  <si>
    <t>EUR</t>
  </si>
  <si>
    <t>SMART/FWB</t>
  </si>
  <si>
    <t>STP</t>
  </si>
  <si>
    <t>AAON</t>
  </si>
  <si>
    <t>AYI</t>
  </si>
  <si>
    <t>BECN</t>
  </si>
  <si>
    <t>CC</t>
  </si>
  <si>
    <t>HLNE</t>
  </si>
  <si>
    <t>HUN</t>
  </si>
  <si>
    <t>KRG</t>
  </si>
  <si>
    <t>MSTR</t>
  </si>
  <si>
    <t>MTG</t>
  </si>
  <si>
    <t>MTH</t>
  </si>
  <si>
    <t>OMAB</t>
  </si>
  <si>
    <t>PVH</t>
  </si>
  <si>
    <t>SLGN</t>
  </si>
  <si>
    <t>TMHC</t>
  </si>
  <si>
    <t>Real Estateâ€”Development</t>
  </si>
  <si>
    <t>BCC</t>
  </si>
  <si>
    <t>PRIM</t>
  </si>
  <si>
    <t>MOD</t>
  </si>
  <si>
    <t>SM</t>
  </si>
  <si>
    <t>ACHR</t>
  </si>
  <si>
    <t>AZZ</t>
  </si>
  <si>
    <t>AZZ Inc.</t>
  </si>
  <si>
    <t>CLBT</t>
  </si>
  <si>
    <t>CLS</t>
  </si>
  <si>
    <t>DVAX</t>
  </si>
  <si>
    <t>CSWI</t>
  </si>
  <si>
    <t>CRC</t>
  </si>
  <si>
    <t>CNX</t>
  </si>
  <si>
    <t>AMRX</t>
  </si>
  <si>
    <t>FTAI</t>
  </si>
  <si>
    <t>CAMT</t>
  </si>
  <si>
    <t>VTEX</t>
  </si>
  <si>
    <t>PAGP</t>
  </si>
  <si>
    <t>STRL</t>
  </si>
  <si>
    <t>MHO</t>
  </si>
  <si>
    <t>PLUS</t>
  </si>
  <si>
    <t>STEP</t>
  </si>
  <si>
    <t>ROCK</t>
  </si>
  <si>
    <t>PARR</t>
  </si>
  <si>
    <t>VNO</t>
  </si>
  <si>
    <t>IESC</t>
  </si>
  <si>
    <t>ESRT</t>
  </si>
  <si>
    <t>AIR</t>
  </si>
  <si>
    <t>YELP</t>
  </si>
  <si>
    <t>ACT</t>
  </si>
  <si>
    <t>ANIP</t>
  </si>
  <si>
    <t>UEC</t>
  </si>
  <si>
    <t>OGCP</t>
  </si>
  <si>
    <t>DNN</t>
  </si>
  <si>
    <t>MQ</t>
  </si>
  <si>
    <t>JOE</t>
  </si>
  <si>
    <t>NEU</t>
  </si>
  <si>
    <t>ANF</t>
  </si>
  <si>
    <t>UNIT</t>
  </si>
  <si>
    <t>DFH</t>
  </si>
  <si>
    <t>ADX</t>
  </si>
  <si>
    <t>KEX</t>
  </si>
  <si>
    <t>RAMP</t>
  </si>
  <si>
    <t>TALO</t>
  </si>
  <si>
    <t>COOP</t>
  </si>
  <si>
    <t>WOR</t>
  </si>
  <si>
    <t>VRNS</t>
  </si>
  <si>
    <t>SLG</t>
  </si>
  <si>
    <t>TDW</t>
  </si>
  <si>
    <t>SPNS</t>
  </si>
  <si>
    <t>COUR</t>
  </si>
  <si>
    <t>CNXN</t>
  </si>
  <si>
    <t>NXE</t>
  </si>
  <si>
    <t>AGM</t>
  </si>
  <si>
    <t>NEOG</t>
  </si>
  <si>
    <t>VECO</t>
  </si>
  <si>
    <t>USLM</t>
  </si>
  <si>
    <t>AUR</t>
  </si>
  <si>
    <t>MATX</t>
  </si>
  <si>
    <t>HTGC</t>
  </si>
  <si>
    <t>LBRT</t>
  </si>
  <si>
    <t>KRC</t>
  </si>
  <si>
    <t>NOG</t>
  </si>
  <si>
    <t>TSLX</t>
  </si>
  <si>
    <t>NMIH</t>
  </si>
  <si>
    <t>QTWO</t>
  </si>
  <si>
    <t>MGPI</t>
  </si>
  <si>
    <t>PX</t>
  </si>
  <si>
    <t>HLX</t>
  </si>
  <si>
    <t>DBRG</t>
  </si>
  <si>
    <t>GIC</t>
  </si>
  <si>
    <t>JBI</t>
  </si>
  <si>
    <t>WHD</t>
  </si>
  <si>
    <t>ANDE</t>
  </si>
  <si>
    <t>VIST</t>
  </si>
  <si>
    <t>GFF</t>
  </si>
  <si>
    <t>FOR</t>
  </si>
  <si>
    <t>RUSHA</t>
  </si>
  <si>
    <t>GPI</t>
  </si>
  <si>
    <t>SKT</t>
  </si>
  <si>
    <t>CMPR</t>
  </si>
  <si>
    <t>PRO</t>
  </si>
  <si>
    <t>EXTR</t>
  </si>
  <si>
    <t>AZEK</t>
  </si>
  <si>
    <t>ACMR</t>
  </si>
  <si>
    <t>IONQ</t>
  </si>
  <si>
    <t>R</t>
  </si>
  <si>
    <t>AFYA</t>
  </si>
  <si>
    <t>SKYW</t>
  </si>
  <si>
    <t>INSM</t>
  </si>
  <si>
    <t>GBX</t>
  </si>
  <si>
    <t>SWI</t>
  </si>
  <si>
    <t>MMYT</t>
  </si>
  <si>
    <t>LOB</t>
  </si>
  <si>
    <t>ABR</t>
  </si>
  <si>
    <t>BOOT</t>
  </si>
  <si>
    <t>SFL</t>
  </si>
  <si>
    <t>SFL Corporation Ltd</t>
  </si>
  <si>
    <t>BMI</t>
  </si>
  <si>
    <t>DK</t>
  </si>
  <si>
    <t>CEIX</t>
  </si>
  <si>
    <t>TBLA</t>
  </si>
  <si>
    <t>PAY</t>
  </si>
  <si>
    <t>EVTC</t>
  </si>
  <si>
    <t>GKOS</t>
  </si>
  <si>
    <t>AGRO</t>
  </si>
  <si>
    <t>PSMT</t>
  </si>
  <si>
    <t>GPOR</t>
  </si>
  <si>
    <t>ASGN</t>
  </si>
  <si>
    <t>CVI</t>
  </si>
  <si>
    <t>MBIN</t>
  </si>
  <si>
    <t>FSLY</t>
  </si>
  <si>
    <t>LIVN</t>
  </si>
  <si>
    <t>CUBI</t>
  </si>
  <si>
    <t>IIPR</t>
  </si>
  <si>
    <t>AMR</t>
  </si>
  <si>
    <t>Coking Coal</t>
  </si>
  <si>
    <t>TTMI</t>
  </si>
  <si>
    <t>FLR</t>
  </si>
  <si>
    <t>NVMI</t>
  </si>
  <si>
    <t>NMFC</t>
  </si>
  <si>
    <t>CENT</t>
  </si>
  <si>
    <t>AEIS</t>
  </si>
  <si>
    <t>TCBI</t>
  </si>
  <si>
    <t>SPB</t>
  </si>
  <si>
    <t>HNI</t>
  </si>
  <si>
    <t>PTEN</t>
  </si>
  <si>
    <t>SUM</t>
  </si>
  <si>
    <t>FBP</t>
  </si>
  <si>
    <t>HP</t>
  </si>
  <si>
    <t>PDCO</t>
  </si>
  <si>
    <t>ABCB</t>
  </si>
  <si>
    <t>ACA</t>
  </si>
  <si>
    <t>KSS</t>
  </si>
  <si>
    <t>NWLI</t>
  </si>
  <si>
    <t>AMWD</t>
  </si>
  <si>
    <t>FINV</t>
  </si>
  <si>
    <t>CAAP</t>
  </si>
  <si>
    <t>ODP</t>
  </si>
  <si>
    <t>GBDC</t>
  </si>
  <si>
    <t>PATK</t>
  </si>
  <si>
    <t>TFSL</t>
  </si>
  <si>
    <t>CXW</t>
  </si>
  <si>
    <t>SG</t>
  </si>
  <si>
    <t>OII</t>
  </si>
  <si>
    <t>AROC</t>
  </si>
  <si>
    <t>ALRM</t>
  </si>
  <si>
    <t>MGY</t>
  </si>
  <si>
    <t>KALU</t>
  </si>
  <si>
    <t>PJT</t>
  </si>
  <si>
    <t>VET</t>
  </si>
  <si>
    <t>AWI</t>
  </si>
  <si>
    <t>UPWK</t>
  </si>
  <si>
    <t>IBP</t>
  </si>
  <si>
    <t>DAC</t>
  </si>
  <si>
    <t>RUSHB</t>
  </si>
  <si>
    <t>AGO</t>
  </si>
  <si>
    <t>CMRE</t>
  </si>
  <si>
    <t>BXMT</t>
  </si>
  <si>
    <t>CRS</t>
  </si>
  <si>
    <t>GMS</t>
  </si>
  <si>
    <t>EBC</t>
  </si>
  <si>
    <t>URBN</t>
  </si>
  <si>
    <t>WD</t>
  </si>
  <si>
    <t>RNW</t>
  </si>
  <si>
    <t>BBIO</t>
  </si>
  <si>
    <t>ONB</t>
  </si>
  <si>
    <t>BKE</t>
  </si>
  <si>
    <t>SAH</t>
  </si>
  <si>
    <t>LNC</t>
  </si>
  <si>
    <t>SITM</t>
  </si>
  <si>
    <t>OFG</t>
  </si>
  <si>
    <t>NPO</t>
  </si>
  <si>
    <t>BANF</t>
  </si>
  <si>
    <t>PLXS</t>
  </si>
  <si>
    <t>GEF</t>
  </si>
  <si>
    <t>CSTM</t>
  </si>
  <si>
    <t>CENTA</t>
  </si>
  <si>
    <t>WTFC</t>
  </si>
  <si>
    <t>HEES</t>
  </si>
  <si>
    <t>BXSL</t>
  </si>
  <si>
    <t>ESI</t>
  </si>
  <si>
    <t>BRZE</t>
  </si>
  <si>
    <t>SXI</t>
  </si>
  <si>
    <t>ARCO</t>
  </si>
  <si>
    <t>ESE</t>
  </si>
  <si>
    <t>HAYW</t>
  </si>
  <si>
    <t>CDRE</t>
  </si>
  <si>
    <t>RVMD</t>
  </si>
  <si>
    <t>CVBF</t>
  </si>
  <si>
    <t>BKU</t>
  </si>
  <si>
    <t>BRFS</t>
  </si>
  <si>
    <t>BRF S.A.</t>
  </si>
  <si>
    <t>AZTA</t>
  </si>
  <si>
    <t>GH</t>
  </si>
  <si>
    <t>BHF</t>
  </si>
  <si>
    <t>HWKN</t>
  </si>
  <si>
    <t>WSFS</t>
  </si>
  <si>
    <t>BVN</t>
  </si>
  <si>
    <t>Other Precious Metals &amp; Mining</t>
  </si>
  <si>
    <t>RELY</t>
  </si>
  <si>
    <t>VRE</t>
  </si>
  <si>
    <t>SWX</t>
  </si>
  <si>
    <t>AAT</t>
  </si>
  <si>
    <t>MorphoSys AG</t>
  </si>
  <si>
    <t>TWST</t>
  </si>
  <si>
    <t>ALKT</t>
  </si>
  <si>
    <t>GVA</t>
  </si>
  <si>
    <t>SMTC</t>
  </si>
  <si>
    <t>IBTX</t>
  </si>
  <si>
    <t>KYN</t>
  </si>
  <si>
    <t>BPOP</t>
  </si>
  <si>
    <t>HELE</t>
  </si>
  <si>
    <t>PECO</t>
  </si>
  <si>
    <t>TY</t>
  </si>
  <si>
    <t>GSBD</t>
  </si>
  <si>
    <t>UCBI</t>
  </si>
  <si>
    <t>CADE</t>
  </si>
  <si>
    <t>ETRN</t>
  </si>
  <si>
    <t>RXST</t>
  </si>
  <si>
    <t>TRN</t>
  </si>
  <si>
    <t>CBZ</t>
  </si>
  <si>
    <t>HURN</t>
  </si>
  <si>
    <t>XPRO</t>
  </si>
  <si>
    <t>CATY</t>
  </si>
  <si>
    <t>MC</t>
  </si>
  <si>
    <t>NFJ</t>
  </si>
  <si>
    <t>GOLF</t>
  </si>
  <si>
    <t>FROG</t>
  </si>
  <si>
    <t>AMED</t>
  </si>
  <si>
    <t>RDN</t>
  </si>
  <si>
    <t>KNSA</t>
  </si>
  <si>
    <t>TEX</t>
  </si>
  <si>
    <t>ARCB</t>
  </si>
  <si>
    <t>OCSL</t>
  </si>
  <si>
    <t>CRK</t>
  </si>
  <si>
    <t>CNS</t>
  </si>
  <si>
    <t>KFY</t>
  </si>
  <si>
    <t>VCTR</t>
  </si>
  <si>
    <t>AMPH</t>
  </si>
  <si>
    <t>EXPI</t>
  </si>
  <si>
    <t>CPG</t>
  </si>
  <si>
    <t>ACAD</t>
  </si>
  <si>
    <t>RVT</t>
  </si>
  <si>
    <t>MAC</t>
  </si>
  <si>
    <t>TBBK</t>
  </si>
  <si>
    <t>DNOW</t>
  </si>
  <si>
    <t>PRDO</t>
  </si>
  <si>
    <t>RKLB</t>
  </si>
  <si>
    <t>NMRK</t>
  </si>
  <si>
    <t>CSGS</t>
  </si>
  <si>
    <t>WDFC</t>
  </si>
  <si>
    <t>ICFI</t>
  </si>
  <si>
    <t>NTB</t>
  </si>
  <si>
    <t>HOLI</t>
  </si>
  <si>
    <t>AKR</t>
  </si>
  <si>
    <t>GPS</t>
  </si>
  <si>
    <t>GIII</t>
  </si>
  <si>
    <t>FULT</t>
  </si>
  <si>
    <t>BOH</t>
  </si>
  <si>
    <t>VICR</t>
  </si>
  <si>
    <t>BCO</t>
  </si>
  <si>
    <t>OZK</t>
  </si>
  <si>
    <t>ZGN</t>
  </si>
  <si>
    <t>HLMN</t>
  </si>
  <si>
    <t>XPEL</t>
  </si>
  <si>
    <t>NCNO</t>
  </si>
  <si>
    <t>MGRC</t>
  </si>
  <si>
    <t>UE</t>
  </si>
  <si>
    <t>PTVE</t>
  </si>
  <si>
    <t>KTOS</t>
  </si>
  <si>
    <t>DFIN</t>
  </si>
  <si>
    <t>YY</t>
  </si>
  <si>
    <t>WABC</t>
  </si>
  <si>
    <t>LAZ</t>
  </si>
  <si>
    <t>CSQ</t>
  </si>
  <si>
    <t>RES</t>
  </si>
  <si>
    <t>IOSP</t>
  </si>
  <si>
    <t>MYRG</t>
  </si>
  <si>
    <t>SBRA</t>
  </si>
  <si>
    <t>FRO</t>
  </si>
  <si>
    <t>PPBI</t>
  </si>
  <si>
    <t>Pacific Premier Bancorp Inc</t>
  </si>
  <si>
    <t>HWC</t>
  </si>
  <si>
    <t>CET</t>
  </si>
  <si>
    <t>ARHS</t>
  </si>
  <si>
    <t>AVT</t>
  </si>
  <si>
    <t>FUL</t>
  </si>
  <si>
    <t>DEI</t>
  </si>
  <si>
    <t>LAUR</t>
  </si>
  <si>
    <t>OTTR</t>
  </si>
  <si>
    <t>TAL</t>
  </si>
  <si>
    <t>EDN</t>
  </si>
  <si>
    <t>LPG</t>
  </si>
  <si>
    <t>PIPR</t>
  </si>
  <si>
    <t>LZB</t>
  </si>
  <si>
    <t>LCII</t>
  </si>
  <si>
    <t>LCI Industries</t>
  </si>
  <si>
    <t>PGRE</t>
  </si>
  <si>
    <t>LADR</t>
  </si>
  <si>
    <t>AUB</t>
  </si>
  <si>
    <t>HRI</t>
  </si>
  <si>
    <t>FRME</t>
  </si>
  <si>
    <t>HOPE</t>
  </si>
  <si>
    <t>FTDR</t>
  </si>
  <si>
    <t>KAI</t>
  </si>
  <si>
    <t>OPEN</t>
  </si>
  <si>
    <t>GDRX</t>
  </si>
  <si>
    <t>PFSI</t>
  </si>
  <si>
    <t>PLAB</t>
  </si>
  <si>
    <t>BCPC</t>
  </si>
  <si>
    <t>CUZ</t>
  </si>
  <si>
    <t>SCS</t>
  </si>
  <si>
    <t>GENI</t>
  </si>
  <si>
    <t>BSM</t>
  </si>
  <si>
    <t>ROAD</t>
  </si>
  <si>
    <t>CCS</t>
  </si>
  <si>
    <t>CXM</t>
  </si>
  <si>
    <t>USM</t>
  </si>
  <si>
    <t>WTM</t>
  </si>
  <si>
    <t>WINA</t>
  </si>
  <si>
    <t>UGP</t>
  </si>
  <si>
    <t>BUSE</t>
  </si>
  <si>
    <t>KBH</t>
  </si>
  <si>
    <t>CORT</t>
  </si>
  <si>
    <t>HCC</t>
  </si>
  <si>
    <t>MMI</t>
  </si>
  <si>
    <t>VLY</t>
  </si>
  <si>
    <t>BOX</t>
  </si>
  <si>
    <t>WGO</t>
  </si>
  <si>
    <t>FBK</t>
  </si>
  <si>
    <t>BATRA</t>
  </si>
  <si>
    <t>SITC</t>
  </si>
  <si>
    <t>CLM</t>
  </si>
  <si>
    <t>TDS</t>
  </si>
  <si>
    <t>CAL</t>
  </si>
  <si>
    <t>HUBG</t>
  </si>
  <si>
    <t>DSL</t>
  </si>
  <si>
    <t>ETV</t>
  </si>
  <si>
    <t>CIM</t>
  </si>
  <si>
    <t>VBTX</t>
  </si>
  <si>
    <t>FOLD</t>
  </si>
  <si>
    <t>ENVA</t>
  </si>
  <si>
    <t>KOS</t>
  </si>
  <si>
    <t>AEO</t>
  </si>
  <si>
    <t>RDNT</t>
  </si>
  <si>
    <t>HBI</t>
  </si>
  <si>
    <t>SFM</t>
  </si>
  <si>
    <t>CNO</t>
  </si>
  <si>
    <t>RYTM</t>
  </si>
  <si>
    <t>NHC</t>
  </si>
  <si>
    <t>BLMN</t>
  </si>
  <si>
    <t>KRYS</t>
  </si>
  <si>
    <t>VSTO</t>
  </si>
  <si>
    <t>IVT</t>
  </si>
  <si>
    <t>DNA</t>
  </si>
  <si>
    <t>FWRG</t>
  </si>
  <si>
    <t>BFS</t>
  </si>
  <si>
    <t>CODI</t>
  </si>
  <si>
    <t>LYFT</t>
  </si>
  <si>
    <t>APPN</t>
  </si>
  <si>
    <t>PWSC</t>
  </si>
  <si>
    <t>PAR</t>
  </si>
  <si>
    <t>MLKN</t>
  </si>
  <si>
    <t>GO</t>
  </si>
  <si>
    <t>GES</t>
  </si>
  <si>
    <t>GSHD</t>
  </si>
  <si>
    <t>SFBS</t>
  </si>
  <si>
    <t>SPNT</t>
  </si>
  <si>
    <t>SNV</t>
  </si>
  <si>
    <t>DCBO</t>
  </si>
  <si>
    <t>SATS</t>
  </si>
  <si>
    <t>SFNC</t>
  </si>
  <si>
    <t>ADNT</t>
  </si>
  <si>
    <t>UDMY</t>
  </si>
  <si>
    <t>VRRM</t>
  </si>
  <si>
    <t>SBCF</t>
  </si>
  <si>
    <t>VIAV</t>
  </si>
  <si>
    <t>FSS</t>
  </si>
  <si>
    <t>FORM</t>
  </si>
  <si>
    <t>APAM</t>
  </si>
  <si>
    <t>DAN</t>
  </si>
  <si>
    <t>INSW</t>
  </si>
  <si>
    <t>OLLI</t>
  </si>
  <si>
    <t>FLYW</t>
  </si>
  <si>
    <t>NUVL</t>
  </si>
  <si>
    <t>MOMO</t>
  </si>
  <si>
    <t>CRI</t>
  </si>
  <si>
    <t>IDYA</t>
  </si>
  <si>
    <t>EVO</t>
  </si>
  <si>
    <t>ENIC</t>
  </si>
  <si>
    <t>ROIC</t>
  </si>
  <si>
    <t>MANU</t>
  </si>
  <si>
    <t>DHT</t>
  </si>
  <si>
    <t>UMBF</t>
  </si>
  <si>
    <t>INMD</t>
  </si>
  <si>
    <t>TARO</t>
  </si>
  <si>
    <t>TNC</t>
  </si>
  <si>
    <t>PRG</t>
  </si>
  <si>
    <t>ENS</t>
  </si>
  <si>
    <t>BHC</t>
  </si>
  <si>
    <t>FFBC</t>
  </si>
  <si>
    <t>TNL</t>
  </si>
  <si>
    <t>NAVI</t>
  </si>
  <si>
    <t>FIBK</t>
  </si>
  <si>
    <t>ASB</t>
  </si>
  <si>
    <t>PRGS</t>
  </si>
  <si>
    <t>FA</t>
  </si>
  <si>
    <t>SHAK</t>
  </si>
  <si>
    <t>HAE</t>
  </si>
  <si>
    <t>BRP</t>
  </si>
  <si>
    <t>PAYO</t>
  </si>
  <si>
    <t>FRPT</t>
  </si>
  <si>
    <t>LSPD</t>
  </si>
  <si>
    <t>FHB</t>
  </si>
  <si>
    <t>SRCE</t>
  </si>
  <si>
    <t>PMT</t>
  </si>
  <si>
    <t>VSH</t>
  </si>
  <si>
    <t>UUUU</t>
  </si>
  <si>
    <t>STC</t>
  </si>
  <si>
    <t>FNB</t>
  </si>
  <si>
    <t>AVPT</t>
  </si>
  <si>
    <t>HIW</t>
  </si>
  <si>
    <t>SAM</t>
  </si>
  <si>
    <t>ETY</t>
  </si>
  <si>
    <t>SCHL</t>
  </si>
  <si>
    <t>STBA</t>
  </si>
  <si>
    <t>LZ</t>
  </si>
  <si>
    <t>CASH</t>
  </si>
  <si>
    <t>PGTI</t>
  </si>
  <si>
    <t>IFS</t>
  </si>
  <si>
    <t>TKC</t>
  </si>
  <si>
    <t>AVDX</t>
  </si>
  <si>
    <t>UPST</t>
  </si>
  <si>
    <t>ERO</t>
  </si>
  <si>
    <t>MAN</t>
  </si>
  <si>
    <t>AX</t>
  </si>
  <si>
    <t>XRX</t>
  </si>
  <si>
    <t>MARA</t>
  </si>
  <si>
    <t>PLAY</t>
  </si>
  <si>
    <t>RNST</t>
  </si>
  <si>
    <t>ITGR</t>
  </si>
  <si>
    <t>BBAR</t>
  </si>
  <si>
    <t>IBOC</t>
  </si>
  <si>
    <t>UFPT</t>
  </si>
  <si>
    <t>ETG</t>
  </si>
  <si>
    <t>JELD</t>
  </si>
  <si>
    <t>FFIN</t>
  </si>
  <si>
    <t>ABG</t>
  </si>
  <si>
    <t>SYNA</t>
  </si>
  <si>
    <t>GLP</t>
  </si>
  <si>
    <t>RXRX</t>
  </si>
  <si>
    <t>BLKB</t>
  </si>
  <si>
    <t>LKFN</t>
  </si>
  <si>
    <t>FLNC</t>
  </si>
  <si>
    <t>JJSF</t>
  </si>
  <si>
    <t>CTRE</t>
  </si>
  <si>
    <t>KFRC</t>
  </si>
  <si>
    <t>GDV</t>
  </si>
  <si>
    <t>YETI</t>
  </si>
  <si>
    <t>TRMK</t>
  </si>
  <si>
    <t>AGIO</t>
  </si>
  <si>
    <t>LILA</t>
  </si>
  <si>
    <t>COCO</t>
  </si>
  <si>
    <t>CVLT</t>
  </si>
  <si>
    <t>JWN</t>
  </si>
  <si>
    <t>AIN</t>
  </si>
  <si>
    <t>Textile Manufacturing</t>
  </si>
  <si>
    <t>INDB</t>
  </si>
  <si>
    <t>HOMB</t>
  </si>
  <si>
    <t>OMF</t>
  </si>
  <si>
    <t>EPAC</t>
  </si>
  <si>
    <t>WRBY</t>
  </si>
  <si>
    <t>SPXC</t>
  </si>
  <si>
    <t>FOXF</t>
  </si>
  <si>
    <t>AL</t>
  </si>
  <si>
    <t>FCF</t>
  </si>
  <si>
    <t>KTB</t>
  </si>
  <si>
    <t>AMPL</t>
  </si>
  <si>
    <t>NVGS</t>
  </si>
  <si>
    <t>LILAK</t>
  </si>
  <si>
    <t>TNK</t>
  </si>
  <si>
    <t>Teekay Tankers Ltd.</t>
  </si>
  <si>
    <t>SNEX</t>
  </si>
  <si>
    <t>CWK</t>
  </si>
  <si>
    <t>NBHC</t>
  </si>
  <si>
    <t>EVT</t>
  </si>
  <si>
    <t>VNT</t>
  </si>
  <si>
    <t>NVEE</t>
  </si>
  <si>
    <t>ARCH</t>
  </si>
  <si>
    <t>NVTS</t>
  </si>
  <si>
    <t>UCTT</t>
  </si>
  <si>
    <t>TAC</t>
  </si>
  <si>
    <t>CEPU</t>
  </si>
  <si>
    <t>FBRT</t>
  </si>
  <si>
    <t>PZZA</t>
  </si>
  <si>
    <t>WSBC</t>
  </si>
  <si>
    <t>ENVX</t>
  </si>
  <si>
    <t>ATUS</t>
  </si>
  <si>
    <t>IMVT</t>
  </si>
  <si>
    <t>NBTB</t>
  </si>
  <si>
    <t>BORR</t>
  </si>
  <si>
    <t>USAC</t>
  </si>
  <si>
    <t>GNW</t>
  </si>
  <si>
    <t>KD</t>
  </si>
  <si>
    <t>ASAI</t>
  </si>
  <si>
    <t>ITRI</t>
  </si>
  <si>
    <t>MDU</t>
  </si>
  <si>
    <t>ASAN</t>
  </si>
  <si>
    <t>SHC</t>
  </si>
  <si>
    <t>KAR</t>
  </si>
  <si>
    <t>WAFD</t>
  </si>
  <si>
    <t>PEGA</t>
  </si>
  <si>
    <t>JBGS</t>
  </si>
  <si>
    <t>ARI</t>
  </si>
  <si>
    <t>AI</t>
  </si>
  <si>
    <t>STER</t>
  </si>
  <si>
    <t>GATX</t>
  </si>
  <si>
    <t>TEO</t>
  </si>
  <si>
    <t>Telecom Argentina SA</t>
  </si>
  <si>
    <t>VCYT</t>
  </si>
  <si>
    <t>BST</t>
  </si>
  <si>
    <t>BDC</t>
  </si>
  <si>
    <t>PGNY</t>
  </si>
  <si>
    <t>TCBK</t>
  </si>
  <si>
    <t>AXNX</t>
  </si>
  <si>
    <t>ABM</t>
  </si>
  <si>
    <t>CHCO</t>
  </si>
  <si>
    <t>SHOO</t>
  </si>
  <si>
    <t>HTLF</t>
  </si>
  <si>
    <t>TWO</t>
  </si>
  <si>
    <t>Two Harbors Investment Corp</t>
  </si>
  <si>
    <t>PDI</t>
  </si>
  <si>
    <t>SUN</t>
  </si>
  <si>
    <t>LNN</t>
  </si>
  <si>
    <t>TOWN</t>
  </si>
  <si>
    <t>GSAT</t>
  </si>
  <si>
    <t>MRTN</t>
  </si>
  <si>
    <t>JXN</t>
  </si>
  <si>
    <t>INST</t>
  </si>
  <si>
    <t>TPH</t>
  </si>
  <si>
    <t>NWBI</t>
  </si>
  <si>
    <t>LGIH</t>
  </si>
  <si>
    <t>CLBK</t>
  </si>
  <si>
    <t>EPR</t>
  </si>
  <si>
    <t>TROX</t>
  </si>
  <si>
    <t>SANM</t>
  </si>
  <si>
    <t>PRGO</t>
  </si>
  <si>
    <t>SPT</t>
  </si>
  <si>
    <t>PCH</t>
  </si>
  <si>
    <t>EVV</t>
  </si>
  <si>
    <t>SDGR</t>
  </si>
  <si>
    <t>RC</t>
  </si>
  <si>
    <t>EURN</t>
  </si>
  <si>
    <t>CRVL</t>
  </si>
  <si>
    <t>CARS</t>
  </si>
  <si>
    <t>SEMR</t>
  </si>
  <si>
    <t>QS</t>
  </si>
  <si>
    <t>PFS</t>
  </si>
  <si>
    <t>OSIS</t>
  </si>
  <si>
    <t>CMCO</t>
  </si>
  <si>
    <t>RIOT</t>
  </si>
  <si>
    <t>IDCC</t>
  </si>
  <si>
    <t>ATRC</t>
  </si>
  <si>
    <t>SQSP</t>
  </si>
  <si>
    <t>KMPR</t>
  </si>
  <si>
    <t>Kemper Corporation</t>
  </si>
  <si>
    <t>SIG</t>
  </si>
  <si>
    <t>GLNG</t>
  </si>
  <si>
    <t>ZUO</t>
  </si>
  <si>
    <t>LOMA</t>
  </si>
  <si>
    <t>TGNA</t>
  </si>
  <si>
    <t>TEGNA Inc</t>
  </si>
  <si>
    <t>DNB</t>
  </si>
  <si>
    <t>MAIN</t>
  </si>
  <si>
    <t>FIZZ</t>
  </si>
  <si>
    <t>RYN</t>
  </si>
  <si>
    <t>RQI</t>
  </si>
  <si>
    <t>COHU</t>
  </si>
  <si>
    <t>MRUS</t>
  </si>
  <si>
    <t>PEB</t>
  </si>
  <si>
    <t>KLIC</t>
  </si>
  <si>
    <t>FELE</t>
  </si>
  <si>
    <t>PLMR</t>
  </si>
  <si>
    <t>SYBT</t>
  </si>
  <si>
    <t>HBM</t>
  </si>
  <si>
    <t>NWL</t>
  </si>
  <si>
    <t>THRM</t>
  </si>
  <si>
    <t>COMP</t>
  </si>
  <si>
    <t>PYCR</t>
  </si>
  <si>
    <t>LITE</t>
  </si>
  <si>
    <t>GRBK</t>
  </si>
  <si>
    <t>TDC</t>
  </si>
  <si>
    <t>IMCR</t>
  </si>
  <si>
    <t>WU</t>
  </si>
  <si>
    <t>CNNE</t>
  </si>
  <si>
    <t>PBH</t>
  </si>
  <si>
    <t>VIRT</t>
  </si>
  <si>
    <t>PERI</t>
  </si>
  <si>
    <t>SWTX</t>
  </si>
  <si>
    <t>CWH</t>
  </si>
  <si>
    <t>ENR</t>
  </si>
  <si>
    <t>VC</t>
  </si>
  <si>
    <t>TRUP</t>
  </si>
  <si>
    <t>RNG</t>
  </si>
  <si>
    <t>JBT</t>
  </si>
  <si>
    <t>ZD</t>
  </si>
  <si>
    <t>ECPG</t>
  </si>
  <si>
    <t>JHG</t>
  </si>
  <si>
    <t>MLNK</t>
  </si>
  <si>
    <t>POWI</t>
  </si>
  <si>
    <t>CAKE</t>
  </si>
  <si>
    <t>IAC</t>
  </si>
  <si>
    <t>PRCT</t>
  </si>
  <si>
    <t>GNL</t>
  </si>
  <si>
    <t>AVAL</t>
  </si>
  <si>
    <t>GT</t>
  </si>
  <si>
    <t>LPX</t>
  </si>
  <si>
    <t>ARLP</t>
  </si>
  <si>
    <t>PRMW</t>
  </si>
  <si>
    <t>CTS</t>
  </si>
  <si>
    <t>HGV</t>
  </si>
  <si>
    <t>ERJ</t>
  </si>
  <si>
    <t>FBNC</t>
  </si>
  <si>
    <t>TGS</t>
  </si>
  <si>
    <t>KW</t>
  </si>
  <si>
    <t>RCUS</t>
  </si>
  <si>
    <t>MLI</t>
  </si>
  <si>
    <t>KMT</t>
  </si>
  <si>
    <t>ATEC</t>
  </si>
  <si>
    <t>GPRE</t>
  </si>
  <si>
    <t>BNL</t>
  </si>
  <si>
    <t>GBCI</t>
  </si>
  <si>
    <t>ZIP</t>
  </si>
  <si>
    <t>QFIN</t>
  </si>
  <si>
    <t>VNOM</t>
  </si>
  <si>
    <t>CPA</t>
  </si>
  <si>
    <t>MFA</t>
  </si>
  <si>
    <t>ATGE</t>
  </si>
  <si>
    <t>MTRN</t>
  </si>
  <si>
    <t>Materion Corporation</t>
  </si>
  <si>
    <t>OXLC</t>
  </si>
  <si>
    <t>SRAD</t>
  </si>
  <si>
    <t>GHC</t>
  </si>
  <si>
    <t>CARG</t>
  </si>
  <si>
    <t>CTOS</t>
  </si>
  <si>
    <t>ACVA</t>
  </si>
  <si>
    <t>BL</t>
  </si>
  <si>
    <t>ESGR</t>
  </si>
  <si>
    <t>PRK</t>
  </si>
  <si>
    <t>HLIO</t>
  </si>
  <si>
    <t>NHI</t>
  </si>
  <si>
    <t>UBSI</t>
  </si>
  <si>
    <t>BROS</t>
  </si>
  <si>
    <t>MWA</t>
  </si>
  <si>
    <t>DMLP</t>
  </si>
  <si>
    <t>NFG</t>
  </si>
  <si>
    <t>HCM</t>
  </si>
  <si>
    <t>SMMT</t>
  </si>
  <si>
    <t>TRS</t>
  </si>
  <si>
    <t>AMBA</t>
  </si>
  <si>
    <t>ADUS</t>
  </si>
  <si>
    <t>ARVN</t>
  </si>
  <si>
    <t>KRO</t>
  </si>
  <si>
    <t>EXG</t>
  </si>
  <si>
    <t>HTLD</t>
  </si>
  <si>
    <t>STNG</t>
  </si>
  <si>
    <t>AVNT</t>
  </si>
  <si>
    <t>TLRY</t>
  </si>
  <si>
    <t>ATHM</t>
  </si>
  <si>
    <t>AHH</t>
  </si>
  <si>
    <t>SEM</t>
  </si>
  <si>
    <t>HOG</t>
  </si>
  <si>
    <t>CCOI</t>
  </si>
  <si>
    <t>BXMX</t>
  </si>
  <si>
    <t>VCEL</t>
  </si>
  <si>
    <t>BTU</t>
  </si>
  <si>
    <t>BAK</t>
  </si>
  <si>
    <t>LMND</t>
  </si>
  <si>
    <t>CBU</t>
  </si>
  <si>
    <t>BE</t>
  </si>
  <si>
    <t>CMTG</t>
  </si>
  <si>
    <t>BUR</t>
  </si>
  <si>
    <t>COLB</t>
  </si>
  <si>
    <t>LOPE</t>
  </si>
  <si>
    <t>MP</t>
  </si>
  <si>
    <t>KN</t>
  </si>
  <si>
    <t>DY</t>
  </si>
  <si>
    <t>JAMF</t>
  </si>
  <si>
    <t>CRCT</t>
  </si>
  <si>
    <t>DOCN</t>
  </si>
  <si>
    <t>HI</t>
  </si>
  <si>
    <t>MCRI</t>
  </si>
  <si>
    <t>UNF</t>
  </si>
  <si>
    <t>CRUS</t>
  </si>
  <si>
    <t>AMK</t>
  </si>
  <si>
    <t>AXS</t>
  </si>
  <si>
    <t>LTC</t>
  </si>
  <si>
    <t>OSW</t>
  </si>
  <si>
    <t>PLTK</t>
  </si>
  <si>
    <t>SRCL</t>
  </si>
  <si>
    <t>USPH</t>
  </si>
  <si>
    <t>RPD</t>
  </si>
  <si>
    <t>ARRY</t>
  </si>
  <si>
    <t>LFST</t>
  </si>
  <si>
    <t>ALGT</t>
  </si>
  <si>
    <t>PHI</t>
  </si>
  <si>
    <t>ALG</t>
  </si>
  <si>
    <t>MSGS</t>
  </si>
  <si>
    <t>MMS</t>
  </si>
  <si>
    <t>DEA</t>
  </si>
  <si>
    <t>MORF</t>
  </si>
  <si>
    <t>AMN</t>
  </si>
  <si>
    <t>CLMT</t>
  </si>
  <si>
    <t>ANGI</t>
  </si>
  <si>
    <t>AXSM</t>
  </si>
  <si>
    <t>DOLE</t>
  </si>
  <si>
    <t>MTX</t>
  </si>
  <si>
    <t>PK</t>
  </si>
  <si>
    <t>PAX</t>
  </si>
  <si>
    <t>LXP</t>
  </si>
  <si>
    <t>PCVX</t>
  </si>
  <si>
    <t>OXM</t>
  </si>
  <si>
    <t>MPW</t>
  </si>
  <si>
    <t>AVDL</t>
  </si>
  <si>
    <t>CNK</t>
  </si>
  <si>
    <t>RLAY</t>
  </si>
  <si>
    <t>NEXT</t>
  </si>
  <si>
    <t>MGEE</t>
  </si>
  <si>
    <t>BB</t>
  </si>
  <si>
    <t>MEOH</t>
  </si>
  <si>
    <t>CBT</t>
  </si>
  <si>
    <t>IQ</t>
  </si>
  <si>
    <t>CPRX</t>
  </si>
  <si>
    <t>REZI</t>
  </si>
  <si>
    <t>WIRE</t>
  </si>
  <si>
    <t>DAWN</t>
  </si>
  <si>
    <t>MGNI</t>
  </si>
  <si>
    <t>OMI</t>
  </si>
  <si>
    <t>EFSC</t>
  </si>
  <si>
    <t>SLVM</t>
  </si>
  <si>
    <t>AKRO</t>
  </si>
  <si>
    <t>NNI</t>
  </si>
  <si>
    <t>VERX</t>
  </si>
  <si>
    <t>NARI</t>
  </si>
  <si>
    <t>PDFS</t>
  </si>
  <si>
    <t>SLAB</t>
  </si>
  <si>
    <t>DOC</t>
  </si>
  <si>
    <t>BRC</t>
  </si>
  <si>
    <t>OSCR</t>
  </si>
  <si>
    <t>STNE</t>
  </si>
  <si>
    <t>GAB</t>
  </si>
  <si>
    <t>SHLS</t>
  </si>
  <si>
    <t>AIV</t>
  </si>
  <si>
    <t>BATRK</t>
  </si>
  <si>
    <t>SVC</t>
  </si>
  <si>
    <t>ETWO</t>
  </si>
  <si>
    <t>MCY</t>
  </si>
  <si>
    <t>UTF</t>
  </si>
  <si>
    <t>EXPO</t>
  </si>
  <si>
    <t>GOF</t>
  </si>
  <si>
    <t>SLM</t>
  </si>
  <si>
    <t>MIR</t>
  </si>
  <si>
    <t>CABO</t>
  </si>
  <si>
    <t>NABL</t>
  </si>
  <si>
    <t>ENV</t>
  </si>
  <si>
    <t>BANR</t>
  </si>
  <si>
    <t>IPAR</t>
  </si>
  <si>
    <t>TRIP</t>
  </si>
  <si>
    <t>MLCO</t>
  </si>
  <si>
    <t>CLVT</t>
  </si>
  <si>
    <t>PRVA</t>
  </si>
  <si>
    <t>VRNT</t>
  </si>
  <si>
    <t>SGRY</t>
  </si>
  <si>
    <t>APLE</t>
  </si>
  <si>
    <t>TMDX</t>
  </si>
  <si>
    <t>GOGO</t>
  </si>
  <si>
    <t>ECVT</t>
  </si>
  <si>
    <t>FCPT</t>
  </si>
  <si>
    <t>JBLU</t>
  </si>
  <si>
    <t>SKY</t>
  </si>
  <si>
    <t>NOMD</t>
  </si>
  <si>
    <t>PTON</t>
  </si>
  <si>
    <t>STGW</t>
  </si>
  <si>
    <t>CVCO</t>
  </si>
  <si>
    <t>HTH</t>
  </si>
  <si>
    <t>Hilltop Holdings Inc.</t>
  </si>
  <si>
    <t>ABCL</t>
  </si>
  <si>
    <t>SIMO</t>
  </si>
  <si>
    <t>UAA</t>
  </si>
  <si>
    <t>MXL</t>
  </si>
  <si>
    <t>EQX</t>
  </si>
  <si>
    <t>IRT</t>
  </si>
  <si>
    <t>NSSC</t>
  </si>
  <si>
    <t>AG</t>
  </si>
  <si>
    <t>ALIT</t>
  </si>
  <si>
    <t>BPMC</t>
  </si>
  <si>
    <t>ASO</t>
  </si>
  <si>
    <t>PACB</t>
  </si>
  <si>
    <t>CLDX</t>
  </si>
  <si>
    <t>SEAT</t>
  </si>
  <si>
    <t>NGVT</t>
  </si>
  <si>
    <t>DORM</t>
  </si>
  <si>
    <t>UA</t>
  </si>
  <si>
    <t>PSEC</t>
  </si>
  <si>
    <t>FLNG</t>
  </si>
  <si>
    <t>QQQX</t>
  </si>
  <si>
    <t>AMG</t>
  </si>
  <si>
    <t>DIOD</t>
  </si>
  <si>
    <t>TDOC</t>
  </si>
  <si>
    <t>DXC</t>
  </si>
  <si>
    <t>CHGG</t>
  </si>
  <si>
    <t>ARDX</t>
  </si>
  <si>
    <t>NZF</t>
  </si>
  <si>
    <t>TNDM</t>
  </si>
  <si>
    <t>IAS</t>
  </si>
  <si>
    <t>NTCT</t>
  </si>
  <si>
    <t>SCL</t>
  </si>
  <si>
    <t>CGAU</t>
  </si>
  <si>
    <t>CALX</t>
  </si>
  <si>
    <t>DRH</t>
  </si>
  <si>
    <t>IOVA</t>
  </si>
  <si>
    <t>VGR</t>
  </si>
  <si>
    <t>M</t>
  </si>
  <si>
    <t>ALEX</t>
  </si>
  <si>
    <t>PRFT</t>
  </si>
  <si>
    <t>SMPL</t>
  </si>
  <si>
    <t>WERN</t>
  </si>
  <si>
    <t>RYI</t>
  </si>
  <si>
    <t>RUN</t>
  </si>
  <si>
    <t>GTES</t>
  </si>
  <si>
    <t>VVV</t>
  </si>
  <si>
    <t>ACIW</t>
  </si>
  <si>
    <t>FDP</t>
  </si>
  <si>
    <t>TGLS</t>
  </si>
  <si>
    <t>CTKB</t>
  </si>
  <si>
    <t>EPRT</t>
  </si>
  <si>
    <t>CHEF</t>
  </si>
  <si>
    <t>ALKS</t>
  </si>
  <si>
    <t>NTLA</t>
  </si>
  <si>
    <t>LRN</t>
  </si>
  <si>
    <t>FWRD</t>
  </si>
  <si>
    <t>DAVA</t>
  </si>
  <si>
    <t>LMAT</t>
  </si>
  <si>
    <t>TV</t>
  </si>
  <si>
    <t>NXRT</t>
  </si>
  <si>
    <t>GDEN</t>
  </si>
  <si>
    <t>ULCC</t>
  </si>
  <si>
    <t>MYGN</t>
  </si>
  <si>
    <t>SID</t>
  </si>
  <si>
    <t>CALM</t>
  </si>
  <si>
    <t>ASH</t>
  </si>
  <si>
    <t>RVLV</t>
  </si>
  <si>
    <t>RRR</t>
  </si>
  <si>
    <t>CCU</t>
  </si>
  <si>
    <t>SAFT</t>
  </si>
  <si>
    <t>HPK</t>
  </si>
  <si>
    <t>HRMY</t>
  </si>
  <si>
    <t>SPR</t>
  </si>
  <si>
    <t>MIRM</t>
  </si>
  <si>
    <t>S</t>
  </si>
  <si>
    <t>FOUR</t>
  </si>
  <si>
    <t>MUC</t>
  </si>
  <si>
    <t>WMK</t>
  </si>
  <si>
    <t>DKL</t>
  </si>
  <si>
    <t>AMBP</t>
  </si>
  <si>
    <t>CRTO</t>
  </si>
  <si>
    <t>IMKTA</t>
  </si>
  <si>
    <t>IART</t>
  </si>
  <si>
    <t>ALHC</t>
  </si>
  <si>
    <t>JACK</t>
  </si>
  <si>
    <t>ROG</t>
  </si>
  <si>
    <t>NMZ</t>
  </si>
  <si>
    <t>OI</t>
  </si>
  <si>
    <t>KRP</t>
  </si>
  <si>
    <t>NVG</t>
  </si>
  <si>
    <t>SSRM</t>
  </si>
  <si>
    <t>CNMD</t>
  </si>
  <si>
    <t>FYBR</t>
  </si>
  <si>
    <t>NAC</t>
  </si>
  <si>
    <t>Nuveen California Quality Municipal Income Fund</t>
  </si>
  <si>
    <t>NEO</t>
  </si>
  <si>
    <t>TRMD</t>
  </si>
  <si>
    <t>MCW</t>
  </si>
  <si>
    <t>SGML</t>
  </si>
  <si>
    <t>BBU</t>
  </si>
  <si>
    <t>STRA</t>
  </si>
  <si>
    <t>SANA</t>
  </si>
  <si>
    <t>IRWD</t>
  </si>
  <si>
    <t>OLPX</t>
  </si>
  <si>
    <t>AGYS</t>
  </si>
  <si>
    <t>TASK</t>
  </si>
  <si>
    <t>PINC</t>
  </si>
  <si>
    <t>GTX</t>
  </si>
  <si>
    <t>ZETA</t>
  </si>
  <si>
    <t>EAT</t>
  </si>
  <si>
    <t>B</t>
  </si>
  <si>
    <t>PRTA</t>
  </si>
  <si>
    <t>DNLI</t>
  </si>
  <si>
    <t>XHR</t>
  </si>
  <si>
    <t>OMCL</t>
  </si>
  <si>
    <t>PHR</t>
  </si>
  <si>
    <t>JBSS</t>
  </si>
  <si>
    <t>NTST</t>
  </si>
  <si>
    <t>PENN</t>
  </si>
  <si>
    <t>PAGS</t>
  </si>
  <si>
    <t>HASI</t>
  </si>
  <si>
    <t>BIPC</t>
  </si>
  <si>
    <t>GLPG</t>
  </si>
  <si>
    <t>WNC</t>
  </si>
  <si>
    <t>MRCY</t>
  </si>
  <si>
    <t>DNUT</t>
  </si>
  <si>
    <t>BDJ</t>
  </si>
  <si>
    <t>AVAV</t>
  </si>
  <si>
    <t>SBH</t>
  </si>
  <si>
    <t>PD</t>
  </si>
  <si>
    <t>INTA</t>
  </si>
  <si>
    <t>SNDX</t>
  </si>
  <si>
    <t>CRSP</t>
  </si>
  <si>
    <t>SIX</t>
  </si>
  <si>
    <t>SONO</t>
  </si>
  <si>
    <t>HGTY</t>
  </si>
  <si>
    <t>EYE</t>
  </si>
  <si>
    <t>GEL</t>
  </si>
  <si>
    <t>SBLK</t>
  </si>
  <si>
    <t>GEO</t>
  </si>
  <si>
    <t>Geo Group Inc (The) REIT</t>
  </si>
  <si>
    <t>NSP</t>
  </si>
  <si>
    <t>RLJ</t>
  </si>
  <si>
    <t>THS</t>
  </si>
  <si>
    <t>SHO</t>
  </si>
  <si>
    <t>KEN</t>
  </si>
  <si>
    <t>UTG</t>
  </si>
  <si>
    <t>LPL</t>
  </si>
  <si>
    <t>GOOS</t>
  </si>
  <si>
    <t>COLM</t>
  </si>
  <si>
    <t>DOCS</t>
  </si>
  <si>
    <t>OUT</t>
  </si>
  <si>
    <t>NAD</t>
  </si>
  <si>
    <t>LTH</t>
  </si>
  <si>
    <t>IRTC</t>
  </si>
  <si>
    <t>HL</t>
  </si>
  <si>
    <t>KWR</t>
  </si>
  <si>
    <t>AWR</t>
  </si>
  <si>
    <t>ZIM</t>
  </si>
  <si>
    <t>HE</t>
  </si>
  <si>
    <t>SMG</t>
  </si>
  <si>
    <t>VRNA</t>
  </si>
  <si>
    <t>HLIT</t>
  </si>
  <si>
    <t>NEA</t>
  </si>
  <si>
    <t>EGO</t>
  </si>
  <si>
    <t>OEC</t>
  </si>
  <si>
    <t>VSCO</t>
  </si>
  <si>
    <t>EXLS</t>
  </si>
  <si>
    <t>OGS</t>
  </si>
  <si>
    <t>VSAT</t>
  </si>
  <si>
    <t>FUN</t>
  </si>
  <si>
    <t>RCKT</t>
  </si>
  <si>
    <t>VZIO</t>
  </si>
  <si>
    <t>XENE</t>
  </si>
  <si>
    <t>CSIQ</t>
  </si>
  <si>
    <t>PTGX</t>
  </si>
  <si>
    <t>EEFT</t>
  </si>
  <si>
    <t>BCRX</t>
  </si>
  <si>
    <t>SPH</t>
  </si>
  <si>
    <t>NEP</t>
  </si>
  <si>
    <t>CRSR</t>
  </si>
  <si>
    <t>SSTK</t>
  </si>
  <si>
    <t>BTT</t>
  </si>
  <si>
    <t>VAC</t>
  </si>
  <si>
    <t>SBSW</t>
  </si>
  <si>
    <t>YOU</t>
  </si>
  <si>
    <t>SEB</t>
  </si>
  <si>
    <t>FCFS</t>
  </si>
  <si>
    <t>VEON</t>
  </si>
  <si>
    <t>GOGL</t>
  </si>
  <si>
    <t>RARE</t>
  </si>
  <si>
    <t>AAP</t>
  </si>
  <si>
    <t>Advance Auto Parts Inc.</t>
  </si>
  <si>
    <t>SUPN</t>
  </si>
  <si>
    <t>CERE</t>
  </si>
  <si>
    <t>GTY</t>
  </si>
  <si>
    <t>DNP</t>
  </si>
  <si>
    <t>WB</t>
  </si>
  <si>
    <t>AB</t>
  </si>
  <si>
    <t>BOWL</t>
  </si>
  <si>
    <t>NVEI</t>
  </si>
  <si>
    <t>FHI</t>
  </si>
  <si>
    <t>DQ</t>
  </si>
  <si>
    <t>UTZ</t>
  </si>
  <si>
    <t>CWT</t>
  </si>
  <si>
    <t>FLO</t>
  </si>
  <si>
    <t>KROS</t>
  </si>
  <si>
    <t>IAG</t>
  </si>
  <si>
    <t>EVCM</t>
  </si>
  <si>
    <t>CYTK</t>
  </si>
  <si>
    <t>PTCT</t>
  </si>
  <si>
    <t>TIGO</t>
  </si>
  <si>
    <t>FL</t>
  </si>
  <si>
    <t>PCRX</t>
  </si>
  <si>
    <t>PI</t>
  </si>
  <si>
    <t>LUMN</t>
  </si>
  <si>
    <t>JKS</t>
  </si>
  <si>
    <t>CERT</t>
  </si>
  <si>
    <t>HMY</t>
  </si>
  <si>
    <t>Harmony Gold Mining Company Limited</t>
  </si>
  <si>
    <t>DRVN</t>
  </si>
  <si>
    <t>MMSI</t>
  </si>
  <si>
    <t>EQC</t>
  </si>
  <si>
    <t>BEAM</t>
  </si>
  <si>
    <t>ORA</t>
  </si>
  <si>
    <t>LNTH</t>
  </si>
  <si>
    <t>CRNX</t>
  </si>
  <si>
    <t>WEN</t>
  </si>
  <si>
    <t>NUV</t>
  </si>
  <si>
    <t>ZLAB</t>
  </si>
  <si>
    <t>ARWR</t>
  </si>
  <si>
    <t>ICUI</t>
  </si>
  <si>
    <t>CNXC</t>
  </si>
  <si>
    <t>HMN</t>
  </si>
  <si>
    <t>CDE</t>
  </si>
  <si>
    <t>NWE</t>
  </si>
  <si>
    <t>CPK</t>
  </si>
  <si>
    <t>PNM</t>
  </si>
  <si>
    <t>VRDN</t>
  </si>
  <si>
    <t>MRVI</t>
  </si>
  <si>
    <t>VIR</t>
  </si>
  <si>
    <t>EVH</t>
  </si>
  <si>
    <t>CBRL</t>
  </si>
  <si>
    <t>LANC</t>
  </si>
  <si>
    <t>VKTX</t>
  </si>
  <si>
    <t>EPC</t>
  </si>
  <si>
    <t>SAFE</t>
  </si>
  <si>
    <t>NWN</t>
  </si>
  <si>
    <t>THG</t>
  </si>
  <si>
    <t>Hanover Insurance Group Inc</t>
  </si>
  <si>
    <t>CWST</t>
  </si>
  <si>
    <t>OLK</t>
  </si>
  <si>
    <t>AY</t>
  </si>
  <si>
    <t>POR</t>
  </si>
  <si>
    <t>LGND</t>
  </si>
  <si>
    <t>STAA</t>
  </si>
  <si>
    <t>NSA</t>
  </si>
  <si>
    <t>UGI</t>
  </si>
  <si>
    <t>LEG</t>
  </si>
  <si>
    <t>NVCR</t>
  </si>
  <si>
    <t>RLX</t>
  </si>
  <si>
    <t>SJW</t>
  </si>
  <si>
    <t>PLYA</t>
  </si>
  <si>
    <t>HIMS</t>
  </si>
  <si>
    <t>TSEM</t>
  </si>
  <si>
    <t>IDA</t>
  </si>
  <si>
    <t>SXT</t>
  </si>
  <si>
    <t>TGTX</t>
  </si>
  <si>
    <t>WING</t>
  </si>
  <si>
    <t>SR</t>
  </si>
  <si>
    <t>XNCR</t>
  </si>
  <si>
    <t>BKH</t>
  </si>
  <si>
    <t>BTG</t>
  </si>
  <si>
    <t>CWEN</t>
  </si>
  <si>
    <t>TR</t>
  </si>
  <si>
    <t>ALE</t>
  </si>
  <si>
    <t>OR</t>
  </si>
  <si>
    <t>KYMR</t>
  </si>
  <si>
    <t>UVV</t>
  </si>
  <si>
    <t>AVA</t>
  </si>
  <si>
    <t>TIXT</t>
  </si>
  <si>
    <t>NJR</t>
  </si>
  <si>
    <t>MDGL</t>
  </si>
  <si>
    <t>GTC</t>
  </si>
  <si>
    <t>Resizing / Adjustment according algo</t>
  </si>
  <si>
    <t>return_100</t>
  </si>
  <si>
    <t>Supertrend</t>
  </si>
  <si>
    <t>Minervini</t>
  </si>
  <si>
    <t>Supertrend_dir</t>
  </si>
  <si>
    <t>BHVN</t>
  </si>
  <si>
    <t>IBRX</t>
  </si>
  <si>
    <t>JFR</t>
  </si>
  <si>
    <t>KURA</t>
  </si>
  <si>
    <t>CLSK</t>
  </si>
  <si>
    <t>CENX</t>
  </si>
  <si>
    <t>UsePriceMgmtAlgo</t>
  </si>
  <si>
    <t>AutoCancelDate</t>
  </si>
  <si>
    <t>OrderId</t>
  </si>
  <si>
    <t>ParentOrderId</t>
  </si>
  <si>
    <t>20231231 17:00:00 US/Eastern</t>
  </si>
  <si>
    <t>UP</t>
  </si>
  <si>
    <t>BAM</t>
  </si>
  <si>
    <t>Actual Price</t>
  </si>
  <si>
    <t>Value Position</t>
  </si>
  <si>
    <t>Summe</t>
  </si>
  <si>
    <t>EYPT</t>
  </si>
  <si>
    <t>MUX.DE</t>
  </si>
  <si>
    <t>Mutares SE &amp; Co. KGaA</t>
  </si>
  <si>
    <t>MUTARES KGAA  NA O.N.</t>
  </si>
  <si>
    <t>ED4.DE</t>
  </si>
  <si>
    <t>EDAG Engineering Group AG</t>
  </si>
  <si>
    <t>EDAG ENGINEERING G.SF-#04</t>
  </si>
  <si>
    <t>1U1.DE</t>
  </si>
  <si>
    <t>1&amp;1 AG</t>
  </si>
  <si>
    <t>DTE.DE</t>
  </si>
  <si>
    <t>UTDI.DE</t>
  </si>
  <si>
    <t>United Internet AG</t>
  </si>
  <si>
    <t>FNTN.DE</t>
  </si>
  <si>
    <t>freenet AG</t>
  </si>
  <si>
    <t>FREENET AG NA O.N.</t>
  </si>
  <si>
    <t>BEI.DE</t>
  </si>
  <si>
    <t>Beiersdorf Aktiengesellschaft</t>
  </si>
  <si>
    <t>BEIERSDORF AG O.N.</t>
  </si>
  <si>
    <t>SYAB.DE</t>
  </si>
  <si>
    <t>SYNLAB AG</t>
  </si>
  <si>
    <t>SYNLAB AG  INH O.N.</t>
  </si>
  <si>
    <t>NB2.DE</t>
  </si>
  <si>
    <t>Northern Data AG</t>
  </si>
  <si>
    <t>GYC.DE</t>
  </si>
  <si>
    <t>Grand City Properties S.A.</t>
  </si>
  <si>
    <t>GFT.DE</t>
  </si>
  <si>
    <t>GFT Technologies SE</t>
  </si>
  <si>
    <t>GFT TECHNOLOGIES SE</t>
  </si>
  <si>
    <t>HNR1.DE</t>
  </si>
  <si>
    <t>DRW8.DE</t>
  </si>
  <si>
    <t>DrÃ¤gerwerk AG &amp; Co. KGaA</t>
  </si>
  <si>
    <t>DRAEGERWERK ST.A.O.N.</t>
  </si>
  <si>
    <t>DRW3.DE</t>
  </si>
  <si>
    <t>DRAEGERWERK VZO O.N.</t>
  </si>
  <si>
    <t>VNA.DE</t>
  </si>
  <si>
    <t>Vonovia SE</t>
  </si>
  <si>
    <t>VONOVIA SE NA O.N.</t>
  </si>
  <si>
    <t>WAF.DE</t>
  </si>
  <si>
    <t>Siltronic AG</t>
  </si>
  <si>
    <t>SILTRONIC AG NA O.N.</t>
  </si>
  <si>
    <t>HLE.DE</t>
  </si>
  <si>
    <t>HELLA GmbH &amp; Co. KGaA</t>
  </si>
  <si>
    <t>HELLA GMBH+CO. KGAA O.N.</t>
  </si>
  <si>
    <t>AAD.DE</t>
  </si>
  <si>
    <t>Amadeus FiRe AG</t>
  </si>
  <si>
    <t>AMADEUS FIRE AG</t>
  </si>
  <si>
    <t>SAP.DE</t>
  </si>
  <si>
    <t>DBK.DE</t>
  </si>
  <si>
    <t>DEUTSCHE BANK AG</t>
  </si>
  <si>
    <t>SAX.DE</t>
  </si>
  <si>
    <t>StrÃ¶er SE &amp; Co. KGaA</t>
  </si>
  <si>
    <t>STROEER SE + CO. KGAA</t>
  </si>
  <si>
    <t>RHM.DE</t>
  </si>
  <si>
    <t>Rheinmetall AG</t>
  </si>
  <si>
    <t>RHEINMETALL AG</t>
  </si>
  <si>
    <t>NEM.DE</t>
  </si>
  <si>
    <t>Nemetschek SE</t>
  </si>
  <si>
    <t>NEMETSCHEK SE O.N.</t>
  </si>
  <si>
    <t>FTK.DE</t>
  </si>
  <si>
    <t>flatexDEGIRO AG</t>
  </si>
  <si>
    <t>FLATEXDEGIRO AG NA O.N.</t>
  </si>
  <si>
    <t>EUZ.DE</t>
  </si>
  <si>
    <t>Eckert &amp; Ziegler Strahlen- und Medizintechnik AG</t>
  </si>
  <si>
    <t>ECKERT+ZIEGLER AG O.N.</t>
  </si>
  <si>
    <t>TEG.DE</t>
  </si>
  <si>
    <t>TAG Immobilien AG</t>
  </si>
  <si>
    <t>BC8.DE</t>
  </si>
  <si>
    <t>Bechtle AG</t>
  </si>
  <si>
    <t>ALV.DE</t>
  </si>
  <si>
    <t>Allianz SE</t>
  </si>
  <si>
    <t>SFQ.DE</t>
  </si>
  <si>
    <t>SAF-Holland SE</t>
  </si>
  <si>
    <t>SAF-HOLLAND SE  INH EO 1</t>
  </si>
  <si>
    <t>BNR.DE</t>
  </si>
  <si>
    <t>Brenntag SE</t>
  </si>
  <si>
    <t>SY1.DE</t>
  </si>
  <si>
    <t>Symrise AG</t>
  </si>
  <si>
    <t>EQS.DE</t>
  </si>
  <si>
    <t>EQS Group AG</t>
  </si>
  <si>
    <t>EQS GROUP AG NA O.N.</t>
  </si>
  <si>
    <t>FPE3.DE</t>
  </si>
  <si>
    <t>Fuchs Petrolub SE</t>
  </si>
  <si>
    <t>CBK.DE</t>
  </si>
  <si>
    <t>Commerzbank AG</t>
  </si>
  <si>
    <t>COMMERZBANK AG</t>
  </si>
  <si>
    <t>FRA.DE</t>
  </si>
  <si>
    <t>Fraport AG</t>
  </si>
  <si>
    <t>G24.DE</t>
  </si>
  <si>
    <t>Scout24 SE</t>
  </si>
  <si>
    <t>PFV.DE</t>
  </si>
  <si>
    <t>Pfeiffer Vacuum Technology AG</t>
  </si>
  <si>
    <t>PFEIFFER VACUUM TECH.O.N.</t>
  </si>
  <si>
    <t>LEG.DE</t>
  </si>
  <si>
    <t>LEG Immobilien SE</t>
  </si>
  <si>
    <t>O2D.DE</t>
  </si>
  <si>
    <t>TelefÃ³nica Deutschland Holding AG</t>
  </si>
  <si>
    <t>TELEFONICA DTLD HLDG NA</t>
  </si>
  <si>
    <t>SHL.DE</t>
  </si>
  <si>
    <t>Siemens Healthineers AG</t>
  </si>
  <si>
    <t>SIEMENS HEALTH.AG NA O.N.</t>
  </si>
  <si>
    <t>EOAN.DE</t>
  </si>
  <si>
    <t>E.ON SE</t>
  </si>
  <si>
    <t>VAR1.DE</t>
  </si>
  <si>
    <t>Varta AG</t>
  </si>
  <si>
    <t>NOEJ.DE</t>
  </si>
  <si>
    <t>NORMA Group SE</t>
  </si>
  <si>
    <t>NDA.DE</t>
  </si>
  <si>
    <t>Aurubis AG</t>
  </si>
  <si>
    <t>CWC.DE</t>
  </si>
  <si>
    <t>CEWE Stiftung &amp; Co. KGaA</t>
  </si>
  <si>
    <t>CEWE STIFT.KGAA  O.N.</t>
  </si>
  <si>
    <t>EVD.DE</t>
  </si>
  <si>
    <t>CTS Eventim AG &amp; Co. KGaA</t>
  </si>
  <si>
    <t>CTS EVENTIM KGAA</t>
  </si>
  <si>
    <t>BDT.DE</t>
  </si>
  <si>
    <t>Bertrandt Aktiengesellschaft</t>
  </si>
  <si>
    <t>BERTRANDT AG O.N.</t>
  </si>
  <si>
    <t>ELG.DE</t>
  </si>
  <si>
    <t>Elmos Semiconductor SE</t>
  </si>
  <si>
    <t>NA9.DE</t>
  </si>
  <si>
    <t>Nagarro SE</t>
  </si>
  <si>
    <t>NAGARRO SE  NA O.N.</t>
  </si>
  <si>
    <t>DWNI.DE</t>
  </si>
  <si>
    <t>Deutsche Wohnen SE</t>
  </si>
  <si>
    <t>HEN3.DE</t>
  </si>
  <si>
    <t>Henkel AG &amp; Co. KGaA</t>
  </si>
  <si>
    <t>DB1.DE</t>
  </si>
  <si>
    <t>Deutsche BÃ¶rse AG</t>
  </si>
  <si>
    <t>DEUTSCHE BOERSE NA O.N.</t>
  </si>
  <si>
    <t>MOR.DE</t>
  </si>
  <si>
    <t>EVK.DE</t>
  </si>
  <si>
    <t>Evonik Industries AG</t>
  </si>
  <si>
    <t>KRN.DE</t>
  </si>
  <si>
    <t>Krones AG</t>
  </si>
  <si>
    <t>FIE.DE</t>
  </si>
  <si>
    <t>Fielmann Aktiengesellschaft</t>
  </si>
  <si>
    <t>SIE.DE</t>
  </si>
  <si>
    <t>Siemens Aktiengesellschaft</t>
  </si>
  <si>
    <t>SIEMENS AG</t>
  </si>
  <si>
    <t>FYB.DE</t>
  </si>
  <si>
    <t>Formycon AG</t>
  </si>
  <si>
    <t>8TRA.DE</t>
  </si>
  <si>
    <t>Traton SE</t>
  </si>
  <si>
    <t>SIX3.DE</t>
  </si>
  <si>
    <t>Sixt SE</t>
  </si>
  <si>
    <t>RWE.DE</t>
  </si>
  <si>
    <t>RWE Aktiengesellschaft</t>
  </si>
  <si>
    <t>HFG.DE</t>
  </si>
  <si>
    <t>HelloFresh SE</t>
  </si>
  <si>
    <t>BayWa Aktiengesellschaft</t>
  </si>
  <si>
    <t>TKA.DE</t>
  </si>
  <si>
    <t>thyssenkrupp AG</t>
  </si>
  <si>
    <t>SZU.DE</t>
  </si>
  <si>
    <t>MRK.DE</t>
  </si>
  <si>
    <t>MERCK Kommanditgesellschaft auf Aktien</t>
  </si>
  <si>
    <t>SZG.DE</t>
  </si>
  <si>
    <t>Salzgitter AG</t>
  </si>
  <si>
    <t>Index</t>
  </si>
  <si>
    <t>DWS.DE</t>
  </si>
  <si>
    <t>DWS Group GmbH &amp; Co. KGaA</t>
  </si>
  <si>
    <t>HEN.DE</t>
  </si>
  <si>
    <t>HEI.DE</t>
  </si>
  <si>
    <t>HeidelbergCement AG</t>
  </si>
  <si>
    <t>FRE.DE</t>
  </si>
  <si>
    <t>Fresenius SE &amp; Co. KGaA</t>
  </si>
  <si>
    <t>BYW6.DE</t>
  </si>
  <si>
    <t>IFX.DE</t>
  </si>
  <si>
    <t>MTX.DE</t>
  </si>
  <si>
    <t>MTU Aero Engines AG</t>
  </si>
  <si>
    <t>EKT.DE</t>
  </si>
  <si>
    <t>Energiekontor AG</t>
  </si>
  <si>
    <t>ECV.DE</t>
  </si>
  <si>
    <t>Encavis AG</t>
  </si>
  <si>
    <t>AFX.DE</t>
  </si>
  <si>
    <t>Carl Zeiss Meditec AG</t>
  </si>
  <si>
    <t>BAS.DE</t>
  </si>
  <si>
    <t>KGX.DE</t>
  </si>
  <si>
    <t>KION GROUP AG</t>
  </si>
  <si>
    <t>PUM.DE</t>
  </si>
  <si>
    <t>PUMA SE</t>
  </si>
  <si>
    <t>TUI1.DE</t>
  </si>
  <si>
    <t>TUI AG</t>
  </si>
  <si>
    <t>DMP.DE</t>
  </si>
  <si>
    <t>Dermapharm Holding SE</t>
  </si>
  <si>
    <t>TMV.DE</t>
  </si>
  <si>
    <t>TeamViewer AG</t>
  </si>
  <si>
    <t>LHA.DE</t>
  </si>
  <si>
    <t>NDX1.DE</t>
  </si>
  <si>
    <t>Nordex SE</t>
  </si>
  <si>
    <t>DHER.DE</t>
  </si>
  <si>
    <t>Delivery Hero SE</t>
  </si>
  <si>
    <t>BMW.DE</t>
  </si>
  <si>
    <t>Bayerische Motoren Werke Aktiengesellschaft</t>
  </si>
  <si>
    <t>secunet Security Networks Aktiengesellschaft</t>
  </si>
  <si>
    <t>JUN3.DE</t>
  </si>
  <si>
    <t>Jungheinrich Aktiengesellschaft</t>
  </si>
  <si>
    <t>BMW3.DE</t>
  </si>
  <si>
    <t>SIX2.DE</t>
  </si>
  <si>
    <t>VOW3.DE</t>
  </si>
  <si>
    <t>Volkswagen AG</t>
  </si>
  <si>
    <t>G1A.DE</t>
  </si>
  <si>
    <t>GEA Group Aktiengesellschaft</t>
  </si>
  <si>
    <t>RHK.DE</t>
  </si>
  <si>
    <t>EVT.DE</t>
  </si>
  <si>
    <t>SHA.DE</t>
  </si>
  <si>
    <t>Schaeffler AG</t>
  </si>
  <si>
    <t>ZAL.DE</t>
  </si>
  <si>
    <t>Zalando SE</t>
  </si>
  <si>
    <t>KWS.DE</t>
  </si>
  <si>
    <t>KWS SAAT SE &amp; Co. KGaA</t>
  </si>
  <si>
    <t>LXS.DE</t>
  </si>
  <si>
    <t>LANXESS Aktiengesellschaft</t>
  </si>
  <si>
    <t>AG1.DE</t>
  </si>
  <si>
    <t>AUTO1 Group SE</t>
  </si>
  <si>
    <t>Metro AG</t>
  </si>
  <si>
    <t>YOU.DE</t>
  </si>
  <si>
    <t>ABOUT YOU Holding AG</t>
  </si>
  <si>
    <t>ENR.DE</t>
  </si>
  <si>
    <t>Siemens Energy AG</t>
  </si>
  <si>
    <t>WCH.DE</t>
  </si>
  <si>
    <t>Wacker Chemie AG</t>
  </si>
  <si>
    <t>Sartorius Aktiengesellschaft</t>
  </si>
  <si>
    <t>VBK.DE</t>
  </si>
  <si>
    <t>VERBIO Vereinigte BioEnergie AG</t>
  </si>
  <si>
    <t>DTG.DE</t>
  </si>
  <si>
    <t>Daimler Truck Holding AG</t>
  </si>
  <si>
    <t>SDF.DE</t>
  </si>
  <si>
    <t>VOW.DE</t>
  </si>
  <si>
    <t>PBB.DE</t>
  </si>
  <si>
    <t>Deutsche Pfandbriefbank AG</t>
  </si>
  <si>
    <t>PAH3.DE</t>
  </si>
  <si>
    <t>Porsche Automobil Holding SE</t>
  </si>
  <si>
    <t>COP.DE</t>
  </si>
  <si>
    <t>CompuGroup Medical SE &amp; Co. KGaA</t>
  </si>
  <si>
    <t>BOSS.DE</t>
  </si>
  <si>
    <t>KBX.DE</t>
  </si>
  <si>
    <t>Knorr-Bremse Aktiengesellschaft</t>
  </si>
  <si>
    <t>HLAG.DE</t>
  </si>
  <si>
    <t>Hapag-Lloyd Aktiengesellschaft</t>
  </si>
  <si>
    <t>S92.DE</t>
  </si>
  <si>
    <t>SMA Solar Technology AG</t>
  </si>
  <si>
    <t>B4B.DE</t>
  </si>
  <si>
    <t>DUE.DE</t>
  </si>
  <si>
    <t>WAC.DE</t>
  </si>
  <si>
    <t>Wacker Neuson SE</t>
  </si>
  <si>
    <t>PSM.DE</t>
  </si>
  <si>
    <t>ProSiebenSat.1 Media SE</t>
  </si>
  <si>
    <t>MBG.DE</t>
  </si>
  <si>
    <t>Mercedes-Benz Group AG</t>
  </si>
  <si>
    <t>WUW.DE</t>
  </si>
  <si>
    <t>BAYN.DE</t>
  </si>
  <si>
    <t>Bayer Aktiengesellschaft</t>
  </si>
  <si>
    <t>Anzahl Soll</t>
  </si>
  <si>
    <t>Index2</t>
  </si>
  <si>
    <t>SnP 500 Index</t>
  </si>
  <si>
    <t>OcaGroup</t>
  </si>
  <si>
    <t>true</t>
  </si>
  <si>
    <t>TriggerMethod</t>
  </si>
  <si>
    <t>Standard</t>
  </si>
  <si>
    <t>StopLoss</t>
  </si>
  <si>
    <t>U6271676</t>
  </si>
  <si>
    <t>Soll Summe</t>
  </si>
  <si>
    <t>Anzahl adjusted</t>
  </si>
  <si>
    <t>SLNO</t>
  </si>
  <si>
    <t>SRRK</t>
  </si>
  <si>
    <t>NRP</t>
  </si>
  <si>
    <t>PWP</t>
  </si>
  <si>
    <t>PHVS</t>
  </si>
  <si>
    <t>SASR</t>
  </si>
  <si>
    <t>HPP</t>
  </si>
  <si>
    <t>DCPH</t>
  </si>
  <si>
    <t>APOG</t>
  </si>
  <si>
    <t>POWL</t>
  </si>
  <si>
    <t>EIG</t>
  </si>
  <si>
    <t>REVG</t>
  </si>
  <si>
    <t>NRDS</t>
  </si>
  <si>
    <t>BKD</t>
  </si>
  <si>
    <t>BASE</t>
  </si>
  <si>
    <t>ADV</t>
  </si>
  <si>
    <t>MOR</t>
  </si>
  <si>
    <t>XZEM.DE</t>
  </si>
  <si>
    <t>Xtrackers MSCI Emerging Markets ESG UCITS ETF</t>
  </si>
  <si>
    <t>DBX9.DE</t>
  </si>
  <si>
    <t>Xtrackers FTSE China 50 UCITS ETF</t>
  </si>
  <si>
    <t>XCS4.DE</t>
  </si>
  <si>
    <t>Xtrackers MSCI Thailand UCITS ETF</t>
  </si>
  <si>
    <t>C030.DE</t>
  </si>
  <si>
    <t>Lyxor DJ Switzerland Titans 30 (DR) UCITS ETF</t>
  </si>
  <si>
    <t>ALX</t>
  </si>
  <si>
    <t>BBN</t>
  </si>
  <si>
    <t>MDXG</t>
  </si>
  <si>
    <t>INVA</t>
  </si>
  <si>
    <t>FPF</t>
  </si>
  <si>
    <t>HY</t>
  </si>
  <si>
    <t>ASPN</t>
  </si>
  <si>
    <t>AUTL</t>
  </si>
  <si>
    <t>COLL</t>
  </si>
  <si>
    <t>TGI</t>
  </si>
  <si>
    <t>BANC</t>
  </si>
  <si>
    <t>NumPosDays</t>
  </si>
  <si>
    <t>METC</t>
  </si>
  <si>
    <t>CSWC</t>
  </si>
  <si>
    <t>DYN</t>
  </si>
  <si>
    <t>KOP</t>
  </si>
  <si>
    <t>NX</t>
  </si>
  <si>
    <t>BZH</t>
  </si>
  <si>
    <t>ADMA</t>
  </si>
  <si>
    <t>GAM</t>
  </si>
  <si>
    <t>INFN</t>
  </si>
  <si>
    <t>FVRR</t>
  </si>
  <si>
    <t>QTRX</t>
  </si>
  <si>
    <t>MODN</t>
  </si>
  <si>
    <t>KRUS</t>
  </si>
  <si>
    <t>BCSF</t>
  </si>
  <si>
    <t>BTZ</t>
  </si>
  <si>
    <t>BlackRock Credit Allocation Income Trust</t>
  </si>
  <si>
    <t>TNGX</t>
  </si>
  <si>
    <t>IMTX</t>
  </si>
  <si>
    <t>SGH</t>
  </si>
  <si>
    <t>ALTM</t>
  </si>
  <si>
    <t>ORLA</t>
  </si>
  <si>
    <t>Relative Strength</t>
  </si>
  <si>
    <t>Percentile</t>
  </si>
  <si>
    <t>1 Month Ago</t>
  </si>
  <si>
    <t>3 Months Ago</t>
  </si>
  <si>
    <t>6 Months Ago</t>
  </si>
  <si>
    <t>Tickers</t>
  </si>
  <si>
    <t>Real Estate—Development</t>
  </si>
  <si>
    <t>ALL,AFG</t>
  </si>
  <si>
    <t>REIT—Office</t>
  </si>
  <si>
    <t>Software—Infrastructure</t>
  </si>
  <si>
    <t>REIT—Diversified</t>
  </si>
  <si>
    <t>Insurance—Property &amp; Casualty</t>
  </si>
  <si>
    <t>Banks—Regional</t>
  </si>
  <si>
    <t>Banks—Diversified</t>
  </si>
  <si>
    <t>Insurance—Life</t>
  </si>
  <si>
    <t>Beverages—Non-Alcoholic</t>
  </si>
  <si>
    <t>Insurance—Specialty</t>
  </si>
  <si>
    <t>Software—Application</t>
  </si>
  <si>
    <t>Furnishings, Fixtures &amp; Appliances</t>
  </si>
  <si>
    <t>REIT—Healthcare Facilities</t>
  </si>
  <si>
    <t>REIT—Mortgage</t>
  </si>
  <si>
    <t>Insurance—Diversified</t>
  </si>
  <si>
    <t>REIT—Industrial</t>
  </si>
  <si>
    <t>Utilities—Independent Power Producers</t>
  </si>
  <si>
    <t>REIT—Retail</t>
  </si>
  <si>
    <t>REIT—Specialty</t>
  </si>
  <si>
    <t>Utilities—Regulated Electric</t>
  </si>
  <si>
    <t>Shell Companies</t>
  </si>
  <si>
    <t>Beverages—Brewers</t>
  </si>
  <si>
    <t>REIT—Hotel &amp; Motel</t>
  </si>
  <si>
    <t>Insurance—Reinsurance</t>
  </si>
  <si>
    <t>REIT—Residential</t>
  </si>
  <si>
    <t>Utilities—Regulated Water</t>
  </si>
  <si>
    <t>Drug Manufacturers—General</t>
  </si>
  <si>
    <t>Utilities—Renewable</t>
  </si>
  <si>
    <t>Utilities—Regulated Gas</t>
  </si>
  <si>
    <t>Utilities—Diversified</t>
  </si>
  <si>
    <t>Drug Manufacturers—Specialty &amp; Generic</t>
  </si>
  <si>
    <t>Real Estate—Diversified</t>
  </si>
  <si>
    <t>APLE,AHT</t>
  </si>
  <si>
    <t>Beverages—Wineries &amp; Distilleries</t>
  </si>
  <si>
    <t>AQN,ADN</t>
  </si>
  <si>
    <t>MYO</t>
  </si>
  <si>
    <t>NYSE MKT</t>
  </si>
  <si>
    <t>STTK</t>
  </si>
  <si>
    <t>NASDAQ</t>
  </si>
  <si>
    <t>AAOI</t>
  </si>
  <si>
    <t>LBPH</t>
  </si>
  <si>
    <t>SYBX</t>
  </si>
  <si>
    <t>NKTX</t>
  </si>
  <si>
    <t>EPIX</t>
  </si>
  <si>
    <t>ALT</t>
  </si>
  <si>
    <t>SERA</t>
  </si>
  <si>
    <t>CVNA</t>
  </si>
  <si>
    <t>NYSE</t>
  </si>
  <si>
    <t>NNBR</t>
  </si>
  <si>
    <t>BWAY</t>
  </si>
  <si>
    <t>MREO</t>
  </si>
  <si>
    <t>ESPR</t>
  </si>
  <si>
    <t>ALRN</t>
  </si>
  <si>
    <t>BVS</t>
  </si>
  <si>
    <t>SLN</t>
  </si>
  <si>
    <t>VIRC</t>
  </si>
  <si>
    <t>CCCC</t>
  </si>
  <si>
    <t>CURV</t>
  </si>
  <si>
    <t>ABSI</t>
  </si>
  <si>
    <t>SLDB</t>
  </si>
  <si>
    <t>HOV</t>
  </si>
  <si>
    <t>BITF</t>
  </si>
  <si>
    <t>VERA</t>
  </si>
  <si>
    <t>TALK</t>
  </si>
  <si>
    <t>IMNM</t>
  </si>
  <si>
    <t>PRAX</t>
  </si>
  <si>
    <t>LFMD</t>
  </si>
  <si>
    <t>APEI</t>
  </si>
  <si>
    <t>BLND</t>
  </si>
  <si>
    <t>CGEN</t>
  </si>
  <si>
    <t>MGNX</t>
  </si>
  <si>
    <t>AVAH</t>
  </si>
  <si>
    <t>TPST</t>
  </si>
  <si>
    <t>LMB</t>
  </si>
  <si>
    <t>ALXO</t>
  </si>
  <si>
    <t>AQST</t>
  </si>
  <si>
    <t>SMID</t>
  </si>
  <si>
    <t>LWAY</t>
  </si>
  <si>
    <t>HA</t>
  </si>
  <si>
    <t>USAP</t>
  </si>
  <si>
    <t>APLT</t>
  </si>
  <si>
    <t>LQDA</t>
  </si>
  <si>
    <t>GASS</t>
  </si>
  <si>
    <t>GRPN</t>
  </si>
  <si>
    <t>OLMA</t>
  </si>
  <si>
    <t>AMSC</t>
  </si>
  <si>
    <t>CLRB</t>
  </si>
  <si>
    <t>NGL</t>
  </si>
  <si>
    <t>HNST</t>
  </si>
  <si>
    <t>HRTX</t>
  </si>
  <si>
    <t>GLBS</t>
  </si>
  <si>
    <t>FULC</t>
  </si>
  <si>
    <t>SVRA</t>
  </si>
  <si>
    <t>UTI</t>
  </si>
  <si>
    <t>YRD</t>
  </si>
  <si>
    <t>ESEA</t>
  </si>
  <si>
    <t>FFNW</t>
  </si>
  <si>
    <t>GAU</t>
  </si>
  <si>
    <t>KEQU</t>
  </si>
  <si>
    <t>HBB</t>
  </si>
  <si>
    <t>YMAB</t>
  </si>
  <si>
    <t>HRTG</t>
  </si>
  <si>
    <t>KINS</t>
  </si>
  <si>
    <t>HCI</t>
  </si>
  <si>
    <t>TREE</t>
  </si>
  <si>
    <t>PALT</t>
  </si>
  <si>
    <t>TATT</t>
  </si>
  <si>
    <t>ADCT</t>
  </si>
  <si>
    <t>SGC</t>
  </si>
  <si>
    <t>TARS</t>
  </si>
  <si>
    <t>PSHG</t>
  </si>
  <si>
    <t>FSTR</t>
  </si>
  <si>
    <t>TOPS</t>
  </si>
  <si>
    <t>ANNX</t>
  </si>
  <si>
    <t>REAX</t>
  </si>
  <si>
    <t>VEL</t>
  </si>
  <si>
    <t>TMC</t>
  </si>
  <si>
    <t>CSPI</t>
  </si>
  <si>
    <t>LCUT</t>
  </si>
  <si>
    <t>PKOH</t>
  </si>
  <si>
    <t>DESP</t>
  </si>
  <si>
    <t>GHM</t>
  </si>
  <si>
    <t>INBK</t>
  </si>
  <si>
    <t>BELFA</t>
  </si>
  <si>
    <t>NYSE ARCA</t>
  </si>
  <si>
    <t>SUPV</t>
  </si>
  <si>
    <t>TAYD</t>
  </si>
  <si>
    <t>CREX</t>
  </si>
  <si>
    <t>DSP</t>
  </si>
  <si>
    <t>MLP</t>
  </si>
  <si>
    <t>RKT</t>
  </si>
  <si>
    <t>CRNT</t>
  </si>
  <si>
    <t>BXC</t>
  </si>
  <si>
    <t>ODC</t>
  </si>
  <si>
    <t>CELC</t>
  </si>
  <si>
    <t>ORIC</t>
  </si>
  <si>
    <t>ORN</t>
  </si>
  <si>
    <t>EWTX</t>
  </si>
  <si>
    <t>THM</t>
  </si>
  <si>
    <t>IGIC</t>
  </si>
  <si>
    <t>AOMR</t>
  </si>
  <si>
    <t>IBCP</t>
  </si>
  <si>
    <t>KUKE</t>
  </si>
  <si>
    <t>CNTA</t>
  </si>
  <si>
    <t>CR</t>
  </si>
  <si>
    <t>KRT</t>
  </si>
  <si>
    <t>SHIP</t>
  </si>
  <si>
    <t>FRD</t>
  </si>
  <si>
    <t>BLBD</t>
  </si>
  <si>
    <t>PNTG</t>
  </si>
  <si>
    <t>VERY</t>
  </si>
  <si>
    <t>FDMT</t>
  </si>
  <si>
    <t>ARCT</t>
  </si>
  <si>
    <t>LINC</t>
  </si>
  <si>
    <t>PWFL</t>
  </si>
  <si>
    <t>ARLO</t>
  </si>
  <si>
    <t>ISTR</t>
  </si>
  <si>
    <t>ZEUS</t>
  </si>
  <si>
    <t>EEX</t>
  </si>
  <si>
    <t>LRMR</t>
  </si>
  <si>
    <t>EML</t>
  </si>
  <si>
    <t>TILE</t>
  </si>
  <si>
    <t>EOLS</t>
  </si>
  <si>
    <t>LEXX</t>
  </si>
  <si>
    <t>HIBB</t>
  </si>
  <si>
    <t>OSG</t>
  </si>
  <si>
    <t>ULBI</t>
  </si>
  <si>
    <t>BYRN</t>
  </si>
  <si>
    <t>BDTX</t>
  </si>
  <si>
    <t>LFVN</t>
  </si>
  <si>
    <t>EDRY</t>
  </si>
  <si>
    <t>BLX</t>
  </si>
  <si>
    <t>OCUL</t>
  </si>
  <si>
    <t>CGNT</t>
  </si>
  <si>
    <t>PRLB</t>
  </si>
  <si>
    <t>EVER</t>
  </si>
  <si>
    <t>TSHA</t>
  </si>
  <si>
    <t>MNMD</t>
  </si>
  <si>
    <t>MCBS</t>
  </si>
  <si>
    <t>GIFI</t>
  </si>
  <si>
    <t>BRAG</t>
  </si>
  <si>
    <t>GHLD</t>
  </si>
  <si>
    <t>IOR</t>
  </si>
  <si>
    <t>FLXS</t>
  </si>
  <si>
    <t>NMM</t>
  </si>
  <si>
    <t>SCSC</t>
  </si>
  <si>
    <t>CPLP</t>
  </si>
  <si>
    <t>BRSP</t>
  </si>
  <si>
    <t>HITI</t>
  </si>
  <si>
    <t>MDWD</t>
  </si>
  <si>
    <t>PASG</t>
  </si>
  <si>
    <t>NEXA</t>
  </si>
  <si>
    <t>PFBC</t>
  </si>
  <si>
    <t>RNA</t>
  </si>
  <si>
    <t>XBIT</t>
  </si>
  <si>
    <t>DTST</t>
  </si>
  <si>
    <t>CEM</t>
  </si>
  <si>
    <t>QCRH</t>
  </si>
  <si>
    <t>CTR</t>
  </si>
  <si>
    <t>TWN</t>
  </si>
  <si>
    <t>EMO</t>
  </si>
  <si>
    <t>GRC</t>
  </si>
  <si>
    <t>LC</t>
  </si>
  <si>
    <t>SXC</t>
  </si>
  <si>
    <t>IDT</t>
  </si>
  <si>
    <t>MLR</t>
  </si>
  <si>
    <t>DLX</t>
  </si>
  <si>
    <t>ASC</t>
  </si>
  <si>
    <t>KELYB</t>
  </si>
  <si>
    <t>SB</t>
  </si>
  <si>
    <t>GOTU</t>
  </si>
  <si>
    <t>NGS</t>
  </si>
  <si>
    <t>ind</t>
  </si>
  <si>
    <t>sec</t>
  </si>
  <si>
    <t>EDUC</t>
  </si>
  <si>
    <t>EOS</t>
  </si>
  <si>
    <t>GCMG</t>
  </si>
  <si>
    <t>IBKR</t>
  </si>
  <si>
    <t>RSI</t>
  </si>
  <si>
    <t>ICHR</t>
  </si>
  <si>
    <t>GNK</t>
  </si>
  <si>
    <t>ACR</t>
  </si>
  <si>
    <t>TWI</t>
  </si>
  <si>
    <t>CGEM</t>
  </si>
  <si>
    <t>PYXS</t>
  </si>
  <si>
    <t>FREE</t>
  </si>
  <si>
    <t>AYEW.DE</t>
  </si>
  <si>
    <t>LYPG.DE</t>
  </si>
  <si>
    <t>XDEM.DE</t>
  </si>
  <si>
    <t>W1TB.DE</t>
  </si>
  <si>
    <t>WisdomTree Cybersecurity UCITS ETF USD Acc</t>
  </si>
  <si>
    <t>IS3R.DE</t>
  </si>
  <si>
    <t>IS3Q.DE</t>
  </si>
  <si>
    <t>iShares Edge MSCI World Quality Factor UCITS ETF USD (Acc)</t>
  </si>
  <si>
    <t>XDEQ.DE</t>
  </si>
  <si>
    <t>XZWE.DE</t>
  </si>
  <si>
    <t>XWEH.DE</t>
  </si>
  <si>
    <t>2B76.DE</t>
  </si>
  <si>
    <t>2B79.DE</t>
  </si>
  <si>
    <t>XMAW.DE</t>
  </si>
  <si>
    <t>LYPD.DE</t>
  </si>
  <si>
    <t>L0CK.DE</t>
  </si>
  <si>
    <t>2B7K.DE</t>
  </si>
  <si>
    <t>2B7J.DE</t>
  </si>
  <si>
    <t>VOOM.DE</t>
  </si>
  <si>
    <t>Lyxor Global Gender Equality (DR) UCITS ETF - C-USD</t>
  </si>
  <si>
    <t>WTEJ.DE</t>
  </si>
  <si>
    <t>MVEW.DE</t>
  </si>
  <si>
    <t>IS3T.DE</t>
  </si>
  <si>
    <t>iShares Edge MSCI World Size Factor UCITS ETF USD (Acc)</t>
  </si>
  <si>
    <t>IUSN.DE</t>
  </si>
  <si>
    <t>XDEB.DE</t>
  </si>
  <si>
    <t>XDEV.DE</t>
  </si>
  <si>
    <t>2B77.DE</t>
  </si>
  <si>
    <t>IS3S.DE</t>
  </si>
  <si>
    <t>iShares Edge MSCI World Value Factor UCITS ETF USD (Acc)</t>
  </si>
  <si>
    <t>2B78.DE</t>
  </si>
  <si>
    <t>UEEH.DE</t>
  </si>
  <si>
    <t>iShares Edge MSCI World Minimum Volatility UCITS ETF USD (Dist)</t>
  </si>
  <si>
    <t>LYPE.DE</t>
  </si>
  <si>
    <t>WDNR.DE</t>
  </si>
  <si>
    <t>W1TA.DE</t>
  </si>
  <si>
    <t>WisdomTree Battery Solutions UCITS ETF - USD Acc</t>
  </si>
  <si>
    <t>ELCR.DE</t>
  </si>
  <si>
    <t>MAX</t>
  </si>
  <si>
    <t>EQ</t>
  </si>
  <si>
    <t>QNST</t>
  </si>
  <si>
    <t>GDYN</t>
  </si>
  <si>
    <t>HAYN</t>
  </si>
  <si>
    <t>BHE</t>
  </si>
  <si>
    <t>DGII</t>
  </si>
  <si>
    <t>TH</t>
  </si>
  <si>
    <t>ARQT</t>
  </si>
  <si>
    <t>AIHS</t>
  </si>
  <si>
    <t>TRNS</t>
  </si>
  <si>
    <t>ADAP</t>
  </si>
  <si>
    <t>JSPR</t>
  </si>
  <si>
    <t>DBD</t>
  </si>
  <si>
    <t>TYRA</t>
  </si>
  <si>
    <t>EZPW</t>
  </si>
  <si>
    <t>EVBG</t>
  </si>
  <si>
    <t>EOI</t>
  </si>
  <si>
    <t>NR</t>
  </si>
  <si>
    <t>IMOS</t>
  </si>
  <si>
    <t>Clothing/Shoe/Accessory Stores</t>
  </si>
  <si>
    <t>Consumer Discretionary</t>
  </si>
  <si>
    <t>Abercrombie &amp; Fitch Company Common Stock</t>
  </si>
  <si>
    <t>Property-Casualty Insurers</t>
  </si>
  <si>
    <t>Finance</t>
  </si>
  <si>
    <t>Assured Guaranty Ltd. Common Stock</t>
  </si>
  <si>
    <t>Hartford Financial Services Group Inc. (The) Common Stock</t>
  </si>
  <si>
    <t>Computer Software: Prepackaged Software</t>
  </si>
  <si>
    <t>CrowdStrike Holdings Inc. Class A Common Stock</t>
  </si>
  <si>
    <t>Misc Corporate Leasing Services</t>
  </si>
  <si>
    <t>FTAI Aviation Ltd. Common Stock</t>
  </si>
  <si>
    <t>Allstate Corporation (The) Common Stock</t>
  </si>
  <si>
    <t>Wingstop Inc. Common Stock</t>
  </si>
  <si>
    <t>CyberArk Software Ltd. Ordinary Shares</t>
  </si>
  <si>
    <t>Electric Utilities: Central</t>
  </si>
  <si>
    <t>NRG Energy Inc. Common Stock</t>
  </si>
  <si>
    <t>Hospital/Nursing Management</t>
  </si>
  <si>
    <t>Health Care</t>
  </si>
  <si>
    <t>The Ensign Group Inc. Common Stock</t>
  </si>
  <si>
    <t>ServiceNow Inc. Common Stock</t>
  </si>
  <si>
    <t>EDP Services</t>
  </si>
  <si>
    <t>Zscaler Inc. Common Stock</t>
  </si>
  <si>
    <t>Nutanix Inc. Class A Common Stock</t>
  </si>
  <si>
    <t>Spotify Technology S.A. Ordinary Shares</t>
  </si>
  <si>
    <t>Life Insurance</t>
  </si>
  <si>
    <t>American International Group Inc. New Common Stock</t>
  </si>
  <si>
    <t>Fluid Controls</t>
  </si>
  <si>
    <t xml:space="preserve">ITT Inc. Common Stock </t>
  </si>
  <si>
    <t>Office Equipment/Supplies/Services</t>
  </si>
  <si>
    <t>W.W. Grainger Inc. Common Stock</t>
  </si>
  <si>
    <t>RETAIL: Building Materials</t>
  </si>
  <si>
    <t>Fastenal Company Common Stock</t>
  </si>
  <si>
    <t>Building Products</t>
  </si>
  <si>
    <t>Consumer Staples</t>
  </si>
  <si>
    <t xml:space="preserve">BellRing Brands Inc. Common Stock </t>
  </si>
  <si>
    <t>Other Consumer Services</t>
  </si>
  <si>
    <t>Strategic Education Inc. Common Stock</t>
  </si>
  <si>
    <t>Industrial Specialties</t>
  </si>
  <si>
    <t>Cadre Holdings Inc. Common Stock</t>
  </si>
  <si>
    <t>Biotechnology: Pharmaceutical Preparations</t>
  </si>
  <si>
    <t>Eli Lilly and Company Common Stock</t>
  </si>
  <si>
    <t>Major Banks</t>
  </si>
  <si>
    <t>The Bank of New York Mellon Corporation Common Stock</t>
  </si>
  <si>
    <t>Oil Refining/Marketing</t>
  </si>
  <si>
    <t>Global Partners LP Common Units representing Limited Partner Interests</t>
  </si>
  <si>
    <t>Westinghouse Air Brake Technologies Corporation Common Stock</t>
  </si>
  <si>
    <t>Food Distributors</t>
  </si>
  <si>
    <t>Performance Food Group Company Common Stock</t>
  </si>
  <si>
    <t>Hotels/Resorts</t>
  </si>
  <si>
    <t xml:space="preserve">Hilton Worldwide Holdings Inc. Common Stock </t>
  </si>
  <si>
    <t>Check Point Software Technologies Ltd. Ordinary Shares</t>
  </si>
  <si>
    <t>Power Generation</t>
  </si>
  <si>
    <t>Vistra Corp. Common Stock</t>
  </si>
  <si>
    <t>Trusts Except Educational Religious and Charitable</t>
  </si>
  <si>
    <t>First Trust Intermediate Duration Preferred &amp; Income Fund Common Shares of Beneficial Interest</t>
  </si>
  <si>
    <t>Business Services</t>
  </si>
  <si>
    <t>Environmental Services</t>
  </si>
  <si>
    <t>Waste Management Inc. Common Stock</t>
  </si>
  <si>
    <t>Alight Inc. Class A Common Stock</t>
  </si>
  <si>
    <t>Water Supply</t>
  </si>
  <si>
    <t>Companhia de saneamento Basico Do Estado De Sao Paulo - Sabesp American Depositary Shares (Each repstg 250 Common Shares)</t>
  </si>
  <si>
    <t>Medical/Dental Instruments</t>
  </si>
  <si>
    <t>Masimo Corporation Common Stock</t>
  </si>
  <si>
    <t xml:space="preserve"> Medicinal Chemicals and Botanical Products </t>
  </si>
  <si>
    <t>Kymera Therapeutics Inc. Common Stock</t>
  </si>
  <si>
    <t>DoubleVerify Holdings Inc. Common Stock</t>
  </si>
  <si>
    <t>The Travelers Companies Inc. Common Stock</t>
  </si>
  <si>
    <t>Cintas Corporation Common Stock</t>
  </si>
  <si>
    <t>Package Goods/Cosmetics</t>
  </si>
  <si>
    <t>Colgate-Palmolive Company Common Stock</t>
  </si>
  <si>
    <t xml:space="preserve">Biohaven Ltd. Common Shares </t>
  </si>
  <si>
    <t>Silence Therapeutics Plc American Depository Share</t>
  </si>
  <si>
    <t>Texas Roadhouse Inc. Common Stock</t>
  </si>
  <si>
    <t>Consumer Electronics/Appliances</t>
  </si>
  <si>
    <t>General Electric Company Common Stock</t>
  </si>
  <si>
    <t>Containers/Packaging</t>
  </si>
  <si>
    <t>Pactiv Evergreen Inc. Common stock</t>
  </si>
  <si>
    <t>Metal Fabrications</t>
  </si>
  <si>
    <t>Mueller Industries Inc. Common Stock</t>
  </si>
  <si>
    <t>Universal Health Services Inc. Common Stock</t>
  </si>
  <si>
    <t>Auto Parts:O.E.M.</t>
  </si>
  <si>
    <t>Patrick Industries Inc. Common Stock</t>
  </si>
  <si>
    <t>Homebuilding</t>
  </si>
  <si>
    <t>Durable Goods</t>
  </si>
  <si>
    <t>Core &amp; Main Inc. Class A Common Stock</t>
  </si>
  <si>
    <t>RELX PLC PLC American Depositary Shares (Each representing One Ordinary Share)</t>
  </si>
  <si>
    <t>Investment Managers</t>
  </si>
  <si>
    <t>Evercore Inc. Class A Common Stock</t>
  </si>
  <si>
    <t>Salesforce Inc. Common Stock</t>
  </si>
  <si>
    <t>Ross Stores Inc. Common Stock</t>
  </si>
  <si>
    <t>Boise Cascade L.L.C. Common Stock</t>
  </si>
  <si>
    <t>Plastic Products</t>
  </si>
  <si>
    <t>Armstrong World Industries Inc Common Stock</t>
  </si>
  <si>
    <t>Citigroup Inc. Common Stock</t>
  </si>
  <si>
    <t>IDEAYA Biosciences Inc. Common Stock</t>
  </si>
  <si>
    <t>Installed Building Products Inc. Common Stock</t>
  </si>
  <si>
    <t>Republic Services Inc. Common Stock</t>
  </si>
  <si>
    <t>Computer Communications Equipment</t>
  </si>
  <si>
    <t>Telecommunications</t>
  </si>
  <si>
    <t>Arista Networks Inc. Common Stock</t>
  </si>
  <si>
    <t>Diversified Commercial Services</t>
  </si>
  <si>
    <t>AerCap Holdings N.V. Ordinary Shares</t>
  </si>
  <si>
    <t>Construction/Ag Equipment/Trucks</t>
  </si>
  <si>
    <t>Hyster-Yale Materials Handling Inc. Class A Common Stock</t>
  </si>
  <si>
    <t>AWF</t>
  </si>
  <si>
    <t>Alliancebernstein Global High Income Fund</t>
  </si>
  <si>
    <t>Sysco Corporation Common Stock</t>
  </si>
  <si>
    <t>The Chefs' Warehouse Inc. Common Stock</t>
  </si>
  <si>
    <t>Apparel</t>
  </si>
  <si>
    <t>Tapestry Inc. Common Stock</t>
  </si>
  <si>
    <t>Real Estate Investment Trusts</t>
  </si>
  <si>
    <t>Ryman Hospitality Properties Inc. (REIT)</t>
  </si>
  <si>
    <t>Collegium Pharmaceutical Inc. Common Stock</t>
  </si>
  <si>
    <t>Popular Inc. Common Stock</t>
  </si>
  <si>
    <t>Industrial Machinery/Components</t>
  </si>
  <si>
    <t>SPX Technologies Inc. Common Stock</t>
  </si>
  <si>
    <t>Crinetics Pharmaceuticals Inc. Common Stock</t>
  </si>
  <si>
    <t>Wix.com Ltd. Ordinary Shares</t>
  </si>
  <si>
    <t>Specialty Insurers</t>
  </si>
  <si>
    <t>Stewart Information Services Corporation Common Stock</t>
  </si>
  <si>
    <t>Griffon Corporation Common Stock</t>
  </si>
  <si>
    <t>Xylem Inc. Common Stock New</t>
  </si>
  <si>
    <t>Other Specialty Stores</t>
  </si>
  <si>
    <t>Dick's Sporting Goods Inc Common Stock</t>
  </si>
  <si>
    <t>Medical Specialities</t>
  </si>
  <si>
    <t>PROCEPT BioRobotics Corporation Common Stock</t>
  </si>
  <si>
    <t>PTC Inc. Common Stock</t>
  </si>
  <si>
    <t>Department/Specialty Retail Stores</t>
  </si>
  <si>
    <t>Costco Wholesale Corporation Common Stock</t>
  </si>
  <si>
    <t>Finance: Consumer Services</t>
  </si>
  <si>
    <t>American Express Company Common Stock</t>
  </si>
  <si>
    <t>Major Chemicals</t>
  </si>
  <si>
    <t>NewMarket Corp Common Stock</t>
  </si>
  <si>
    <t>Fair Isaac Corproation Common Stock</t>
  </si>
  <si>
    <t>Biotechnology: Biological Products (No Diagnostic Substances)</t>
  </si>
  <si>
    <t>ADMA Biologics Inc Common Stock</t>
  </si>
  <si>
    <t>CRH PLC Ordinary Shares</t>
  </si>
  <si>
    <t>Other Metals and Minerals</t>
  </si>
  <si>
    <t>Nexgen Energy Ltd. Common Shares</t>
  </si>
  <si>
    <t>Guidewire Software Inc. Common Stock</t>
  </si>
  <si>
    <t>Builders FirstSource Inc. Common Stock</t>
  </si>
  <si>
    <t>Ingersoll Rand Inc. Common Stock</t>
  </si>
  <si>
    <t>CBIZ Inc. Common Stock</t>
  </si>
  <si>
    <t>Finance/Investors Services</t>
  </si>
  <si>
    <t>AssetMark Financial Holdings Inc. Common Stock</t>
  </si>
  <si>
    <t>Capital One Financial Corporation Common Stock</t>
  </si>
  <si>
    <t>Oil/Gas Transmission</t>
  </si>
  <si>
    <t>Ultrapar Participacoes S.A. (New) American Depositary Shares (Each representing one Common Share)</t>
  </si>
  <si>
    <t>Loews Corporation Common Stock</t>
  </si>
  <si>
    <t>Protagonist Therapeutics Inc. Common Stock</t>
  </si>
  <si>
    <t>Advanced Micro Devices Inc. Common Stock</t>
  </si>
  <si>
    <t>Canadian National Railway Company Common Stock</t>
  </si>
  <si>
    <t>Marriott International Class A Common Stock</t>
  </si>
  <si>
    <t>Intercontinental Hotels Group American Depositary Shares (Each representing one Ordinary Share)</t>
  </si>
  <si>
    <t>e.l.f. Beauty Inc. Common Stock</t>
  </si>
  <si>
    <t>Investment Bankers/Brokers/Service</t>
  </si>
  <si>
    <t>Euronet Worldwide Inc. Common Stock</t>
  </si>
  <si>
    <t>Stifel Financial Corporation Common Stock</t>
  </si>
  <si>
    <t xml:space="preserve">Utz Brands Inc Class A Common Stock </t>
  </si>
  <si>
    <t>Natera Inc. Common Stock</t>
  </si>
  <si>
    <t>Telecommunications Equipment</t>
  </si>
  <si>
    <t>T-Mobile US Inc. Common Stock</t>
  </si>
  <si>
    <t>Integer Holdings Corporation Common Stock</t>
  </si>
  <si>
    <t>Restaurant Brands International Inc. Common Shares</t>
  </si>
  <si>
    <t>Forest Products</t>
  </si>
  <si>
    <t>Trex Company Inc. Common Stock</t>
  </si>
  <si>
    <t>Ameriprise Financial Inc. Common Stock</t>
  </si>
  <si>
    <t>Elanco Animal Health Incorporated Common Stock</t>
  </si>
  <si>
    <t>Workday Inc. Class A Common Stock</t>
  </si>
  <si>
    <t>Beverages (Production/Distribution)</t>
  </si>
  <si>
    <t>Coca-Cola Europacific Partners plc Ordinary Shares</t>
  </si>
  <si>
    <t>Graham Holdings Company Common Stock</t>
  </si>
  <si>
    <t>Freshpet Inc. Common Stock</t>
  </si>
  <si>
    <t>Commercial Banks</t>
  </si>
  <si>
    <t>BanColombia S.A. Common Stock</t>
  </si>
  <si>
    <t>Finance Companies</t>
  </si>
  <si>
    <t>BlackRock Taxable Municipal Bond Trust Common Shares of Beneficial Interest</t>
  </si>
  <si>
    <t>Abbott Laboratories Common Stock</t>
  </si>
  <si>
    <t>Mining &amp; Quarrying of Nonmetallic Minerals (No Fuels)</t>
  </si>
  <si>
    <t>Martin Marietta Materials Inc. Common Stock</t>
  </si>
  <si>
    <t>Main Street Capital Corporation Common Stock</t>
  </si>
  <si>
    <t>SLM Corporation Common Stock</t>
  </si>
  <si>
    <t>Boston Scientific Corporation Common Stock</t>
  </si>
  <si>
    <t>Seagate Technology Holdings PLC Ordinary Shares (Ireland)</t>
  </si>
  <si>
    <t>James Hardie Industries plc American Depositary Shares (Ireland)</t>
  </si>
  <si>
    <t>Soleno Therapeutics Inc. Common Stock</t>
  </si>
  <si>
    <t>PulteGroup Inc. Common Stock</t>
  </si>
  <si>
    <t>Uber Technologies Inc. Common Stock</t>
  </si>
  <si>
    <t>Domino's Pizza Inc Common Stock</t>
  </si>
  <si>
    <t>KKR &amp; Co. Inc. Common Stock</t>
  </si>
  <si>
    <t>GMS Inc. Common Stock</t>
  </si>
  <si>
    <t>Advertising</t>
  </si>
  <si>
    <t>Omnicom Group Inc. Common Stock</t>
  </si>
  <si>
    <t>JP Morgan Chase &amp; Co. Common Stock</t>
  </si>
  <si>
    <t>Marine Transportation</t>
  </si>
  <si>
    <t>Huntington Ingalls Industries Inc. Common Stock</t>
  </si>
  <si>
    <t>Matson Inc. Common Stock</t>
  </si>
  <si>
    <t>Red Rock Resorts Inc. Class A Common Stock</t>
  </si>
  <si>
    <t>Biotechnology: Electromedical &amp; Electrotherapeutic Apparatus</t>
  </si>
  <si>
    <t>RxSight Inc. Common Stock</t>
  </si>
  <si>
    <t>Steel/Iron Ore</t>
  </si>
  <si>
    <t>Gibraltar Industries Inc. Common Stock</t>
  </si>
  <si>
    <t>PagSeguro Digital Ltd. Class A Common Shares</t>
  </si>
  <si>
    <t>Thomson Reuters Corp Common Shares</t>
  </si>
  <si>
    <t>Hamilton Lane Incorporated Class A Common Stock</t>
  </si>
  <si>
    <t>MacroGenics Inc. Common Stock</t>
  </si>
  <si>
    <t>Electrical Products</t>
  </si>
  <si>
    <t>Amphenol Corporation Common Stock</t>
  </si>
  <si>
    <t>Union Pacific Corporation Common Stock</t>
  </si>
  <si>
    <t>Computer Manufacturing</t>
  </si>
  <si>
    <t>International Business Machines Corporation Common Stock</t>
  </si>
  <si>
    <t>Shoe Manufacturing</t>
  </si>
  <si>
    <t>Deckers Outdoor Corporation Common Stock</t>
  </si>
  <si>
    <t>Ascendis Pharma A/S American Depositary Shares</t>
  </si>
  <si>
    <t>Accenture plc Class A Ordinary Shares (Ireland)</t>
  </si>
  <si>
    <t>Couchbase Inc. Common Stock</t>
  </si>
  <si>
    <t>Tenet Healthcare Corporation Common Stock</t>
  </si>
  <si>
    <t>Wholesale Distributors</t>
  </si>
  <si>
    <t>Bluelinx Holdings Inc. Common Stock</t>
  </si>
  <si>
    <t>Masco Corporation Common Stock</t>
  </si>
  <si>
    <t>Lennar Corporation Class A Common Stock</t>
  </si>
  <si>
    <t>ResMed Inc. Common Stock</t>
  </si>
  <si>
    <t>Syndax Pharmaceuticals Inc. Common Stock</t>
  </si>
  <si>
    <t>Teva Pharmaceutical Industries Limited American Depositary Shares</t>
  </si>
  <si>
    <t>Varonis Systems Inc. Common Stock</t>
  </si>
  <si>
    <t>Ally Financial Inc. Common Stock</t>
  </si>
  <si>
    <t>Integrated oil Companies</t>
  </si>
  <si>
    <t>WD-40 Company Common Stock</t>
  </si>
  <si>
    <t>Broadcom Inc. Common Stock</t>
  </si>
  <si>
    <t>PVH Corp. Common Stock</t>
  </si>
  <si>
    <t>Recreational Games/Products/Toys</t>
  </si>
  <si>
    <t>Acushnet Holdings Corp. Common Stock</t>
  </si>
  <si>
    <t>United Rentals Inc. Common Stock</t>
  </si>
  <si>
    <t>Radio And Television Broadcasting And Communications Equipment</t>
  </si>
  <si>
    <t>QUALCOMM Incorporated Common Stock</t>
  </si>
  <si>
    <t>Stagwell Inc. Class A Common Stock</t>
  </si>
  <si>
    <t>Academy Sports and Outdoors Inc. Common Stock</t>
  </si>
  <si>
    <t>Intuitive Surgical Inc. Common Stock</t>
  </si>
  <si>
    <t>TopBuild Corp. Common Stock</t>
  </si>
  <si>
    <t>Home Depot Inc. (The) Common Stock</t>
  </si>
  <si>
    <t>Stryker Corporation Common Stock</t>
  </si>
  <si>
    <t>F5 Inc. Common Stock</t>
  </si>
  <si>
    <t>FNF Group of Fidelity National Financial Inc. Common Stock</t>
  </si>
  <si>
    <t>Informatica Inc. Class A Common Stock</t>
  </si>
  <si>
    <t>Impinj Inc. Common Stock</t>
  </si>
  <si>
    <t>IDT Corporation Class B Common Stock</t>
  </si>
  <si>
    <t>Coal Mining</t>
  </si>
  <si>
    <t>Alpha Metallurgical Resources Inc. Common Stock</t>
  </si>
  <si>
    <t>JFrog Ltd. Ordinary Shares</t>
  </si>
  <si>
    <t>Koppers Holdings Inc. Common Stock</t>
  </si>
  <si>
    <t>Altair Engineering Inc. Class A Common Stock</t>
  </si>
  <si>
    <t>Vaxcyte Inc. Common Stock</t>
  </si>
  <si>
    <t>Ardelyx Inc. Common Stock</t>
  </si>
  <si>
    <t>Parker-Hannifin Corporation Common Stock</t>
  </si>
  <si>
    <t>Uranium Energy Corp. Common Stock</t>
  </si>
  <si>
    <t>Century Communities Inc. Common Stock</t>
  </si>
  <si>
    <t>Aegon Ltd. New York Registry Shares</t>
  </si>
  <si>
    <t>Goldman Sachs Group Inc. (The) Common Stock</t>
  </si>
  <si>
    <t>Movies/Entertainment</t>
  </si>
  <si>
    <t>Liberty Media Corporation Series A Liberty SiriusXM Common Stock</t>
  </si>
  <si>
    <t>Liberty Media Corporation Series C Liberty SiriusXM Common Stock</t>
  </si>
  <si>
    <t>Mister Car Wash Inc. Common Stock</t>
  </si>
  <si>
    <t>Kyndryl Holdings Inc. Common Stock</t>
  </si>
  <si>
    <t>Air Freight/Delivery Services</t>
  </si>
  <si>
    <t>SkyWest Inc. Common Stock</t>
  </si>
  <si>
    <t>Clarivate Plc Ordinary Shares</t>
  </si>
  <si>
    <t xml:space="preserve">Brookfield Business Partners L.P. Limited Partnership Units </t>
  </si>
  <si>
    <t>Lam Research Corporation Common Stock</t>
  </si>
  <si>
    <t>Akamai Technologies Inc. Common Stock</t>
  </si>
  <si>
    <t>Aerospace</t>
  </si>
  <si>
    <t>Triumph Group Inc. Common Stock</t>
  </si>
  <si>
    <t>NerdWallet Inc. Class A Common Stock</t>
  </si>
  <si>
    <t>Eagle Materials Inc Common Stock</t>
  </si>
  <si>
    <t>Howmet Aerospace Inc. Common Stock</t>
  </si>
  <si>
    <t>Dave &amp; Buster's Entertainment Inc. Common Stock</t>
  </si>
  <si>
    <t>Natural Gas Distribution</t>
  </si>
  <si>
    <t>Archrock Inc. Common Stock</t>
  </si>
  <si>
    <t>CSX Corporation Common Stock</t>
  </si>
  <si>
    <t>Military/Government/Technical</t>
  </si>
  <si>
    <t>Transdigm Group Incorporated Common Stock</t>
  </si>
  <si>
    <t>International Flavors &amp; Fragrances Inc. Common Stock</t>
  </si>
  <si>
    <t>The AZEK Company Inc. Class A Common Stock</t>
  </si>
  <si>
    <t>LiveRamp Holdings Inc. Common Stock</t>
  </si>
  <si>
    <t>Microsoft Corporation Common Stock</t>
  </si>
  <si>
    <t>Catalog/Specialty Distribution</t>
  </si>
  <si>
    <t>Amazon.com Inc. Common Stock</t>
  </si>
  <si>
    <t>VTEX Class A Common Shares</t>
  </si>
  <si>
    <t>Rhythm Pharmaceuticals Inc. Common Stock</t>
  </si>
  <si>
    <t>International Bancshares Corporation Common Stock</t>
  </si>
  <si>
    <t>Lincoln Electric Holdings Inc. Common Shares</t>
  </si>
  <si>
    <t>Manulife Financial Corporation Common Stock</t>
  </si>
  <si>
    <t>Viking Therapeutics Inc. Common Stock</t>
  </si>
  <si>
    <t>Shopify Inc. Class A Subordinate Voting Shares</t>
  </si>
  <si>
    <t>Newspapers/Magazines</t>
  </si>
  <si>
    <t>News Corporation Class B Common Stock</t>
  </si>
  <si>
    <t>Merchants Bancorp Common Stock</t>
  </si>
  <si>
    <t>Arvinas Inc. Common Stock</t>
  </si>
  <si>
    <t>Autolus Therapeutics plc American Depositary Share</t>
  </si>
  <si>
    <t>Ophthalmic Goods</t>
  </si>
  <si>
    <t>The Cooper Companies Inc. Common Stock</t>
  </si>
  <si>
    <t>SpringWorks Therapeutics Inc. Common Stock</t>
  </si>
  <si>
    <t>Avidity Biosciences Inc. Common Stock</t>
  </si>
  <si>
    <t>Chipotle Mexican Grill Inc. Common Stock</t>
  </si>
  <si>
    <t>NRK</t>
  </si>
  <si>
    <t xml:space="preserve">Nuveen New York AMT-Free Quality Municipal Income Fund </t>
  </si>
  <si>
    <t>Burlington Stores Inc. Common Stock</t>
  </si>
  <si>
    <t>PennyMac Financial Services Inc. Common Stock</t>
  </si>
  <si>
    <t>Verizon Communications Inc. Common Stock</t>
  </si>
  <si>
    <t>MercadoLibre Inc. Common Stock</t>
  </si>
  <si>
    <t>Bright Horizons Family Solutions Inc. Common Stock</t>
  </si>
  <si>
    <t>News Corporation Class A Common Stock</t>
  </si>
  <si>
    <t>Rollins Inc. Common Stock</t>
  </si>
  <si>
    <t>Zimmer Biomet Holdings Inc. Common Stock</t>
  </si>
  <si>
    <t>Acadia Realty Trust Common Stock</t>
  </si>
  <si>
    <t>Micron Technology Inc. Common Stock</t>
  </si>
  <si>
    <t>Simon Property Group Inc. Common Stock</t>
  </si>
  <si>
    <t>Insight Enterprises Inc. Common Stock</t>
  </si>
  <si>
    <t>Modine Manufacturing Company Common Stock</t>
  </si>
  <si>
    <t>SII</t>
  </si>
  <si>
    <t>Sprott Inc. Common Shares</t>
  </si>
  <si>
    <t>Tri Pointe Homes Inc. Common Stock</t>
  </si>
  <si>
    <t>US Foods Holding Corp. Common Stock</t>
  </si>
  <si>
    <t xml:space="preserve">Herc Holdings Inc. Common Stock </t>
  </si>
  <si>
    <t>Accident &amp;Health Insurance</t>
  </si>
  <si>
    <t>Oscar Health Inc. Class A Common Stock</t>
  </si>
  <si>
    <t>Alkami Technology Inc. Common Stock</t>
  </si>
  <si>
    <t>DoorDash Inc. Class A Common Stock</t>
  </si>
  <si>
    <t>Ordnance And Accessories</t>
  </si>
  <si>
    <t>Axon Enterprise Inc. Common Stock</t>
  </si>
  <si>
    <t>Dyne Therapeutics Inc. Common Stock</t>
  </si>
  <si>
    <t>Curtiss-Wright Corporation Common Stock</t>
  </si>
  <si>
    <t>Wintrust Financial Corporation Common Stock</t>
  </si>
  <si>
    <t>L3Harris Technologies Inc. Common Stock</t>
  </si>
  <si>
    <t xml:space="preserve">Sony Group Corporation American Depositary Shares </t>
  </si>
  <si>
    <t>Merus N.V. Common Shares</t>
  </si>
  <si>
    <t>Computer peripheral equipment</t>
  </si>
  <si>
    <t>Palo Alto Networks Inc. Common Stock</t>
  </si>
  <si>
    <t>Consumer Electronics/Video Chains</t>
  </si>
  <si>
    <t>Netflix Inc. Common Stock</t>
  </si>
  <si>
    <t>Stantec Inc Common Stock</t>
  </si>
  <si>
    <t>Norfolk Southern Corporation Common Stock</t>
  </si>
  <si>
    <t>Tencent Music Entertainment Group American Depositary Shares each representing two Class A Ordinary Shares</t>
  </si>
  <si>
    <t>Vertiv Holdings LLC Class A Common Stock</t>
  </si>
  <si>
    <t>NAPCO Security Technologies Inc. Common Stock</t>
  </si>
  <si>
    <t>Tecnoglass Inc. Ordinary Shares</t>
  </si>
  <si>
    <t>Encore Wire Corporation Common Stock</t>
  </si>
  <si>
    <t>Auto Manufacturing</t>
  </si>
  <si>
    <t>PACCAR Inc. Common Stock</t>
  </si>
  <si>
    <t>Computer Software: Programming Data Processing</t>
  </si>
  <si>
    <t>Pinterest Inc. Class A Common Stock</t>
  </si>
  <si>
    <t>Credit Acceptance Corporation Common Stock</t>
  </si>
  <si>
    <t>BlackRock Municipal 2030 Target Term Trust</t>
  </si>
  <si>
    <t>Moody's Corporation Common Stock</t>
  </si>
  <si>
    <t>Piper Sandler Companies Common Stock</t>
  </si>
  <si>
    <t>SS&amp;C Technologies Holdings Inc. Common Stock</t>
  </si>
  <si>
    <t>Nova Ltd. Ordinary Shares</t>
  </si>
  <si>
    <t>GoDaddy Inc. Class A Common Stock</t>
  </si>
  <si>
    <t>Carlisle Companies Incorporated Common Stock</t>
  </si>
  <si>
    <t>Oshkosh Corporation (Holding Company)Common Stock</t>
  </si>
  <si>
    <t>Federal Agricultural Mortgage Corporation Common Stock</t>
  </si>
  <si>
    <t>Intercontinental Exchange Inc. Common Stock</t>
  </si>
  <si>
    <t>Macerich Company (The) Common Stock</t>
  </si>
  <si>
    <t>Cogent Communications Holdings Inc.</t>
  </si>
  <si>
    <t>Verint Systems Inc. Common Stock</t>
  </si>
  <si>
    <t>Steven Madden Ltd. Common Stock</t>
  </si>
  <si>
    <t>Iovance Biotherapeutics Inc. Common Stock</t>
  </si>
  <si>
    <t>Smith &amp; Nephew SNATS Inc. Common Stock</t>
  </si>
  <si>
    <t>Kura Oncology Inc. Common Stock</t>
  </si>
  <si>
    <t>Immunocore Holdings plc American Depositary Shares</t>
  </si>
  <si>
    <t>Newmark Group Inc. Class A Common Stock</t>
  </si>
  <si>
    <t>GitLab Inc. Class A Common Stock</t>
  </si>
  <si>
    <t>Azenta Inc.</t>
  </si>
  <si>
    <t>Truist Financial Corporation Common Stock</t>
  </si>
  <si>
    <t>Dollar Tree Inc. Common Stock</t>
  </si>
  <si>
    <t>Host Hotels &amp; Resorts Inc. Common Stock</t>
  </si>
  <si>
    <t>StoneCo Ltd. Class A Common Shares</t>
  </si>
  <si>
    <t>Cognizant Technology Solutions Corporation Class A Common Stock</t>
  </si>
  <si>
    <t>The Carlyle Group Inc. Common Stock</t>
  </si>
  <si>
    <t>Tennant Company Common Stock</t>
  </si>
  <si>
    <t>Affiliated Managers Group Inc. Common Stock</t>
  </si>
  <si>
    <t>Alexander's Inc. Common Stock</t>
  </si>
  <si>
    <t>NICE Ltd American Depositary Shares</t>
  </si>
  <si>
    <t>Equifax Inc. Common Stock</t>
  </si>
  <si>
    <t>National HealthCare Corporation Common Stock</t>
  </si>
  <si>
    <t>Ironwood Pharmaceuticals Inc. Class A Common Stock</t>
  </si>
  <si>
    <t>East West Bancorp Inc. Common Stock</t>
  </si>
  <si>
    <t>Medtronic plc. Ordinary Shares</t>
  </si>
  <si>
    <t>Golden Ocean Group Limited Common Stock</t>
  </si>
  <si>
    <t>SAP  SE ADS</t>
  </si>
  <si>
    <t>Descartes Systems Group Inc. (The) Common Stock</t>
  </si>
  <si>
    <t>W.R. Berkley Corporation Common Stock</t>
  </si>
  <si>
    <t xml:space="preserve">Kontoor Brands Inc. Common Stock </t>
  </si>
  <si>
    <t>RTX Corporation Common Stock</t>
  </si>
  <si>
    <t>NVR Inc. Common Stock</t>
  </si>
  <si>
    <t>Alamo Group Inc. Common Stock</t>
  </si>
  <si>
    <t>Lakeland Financial Corporation Common Stock</t>
  </si>
  <si>
    <t>ASML Holding N.V. New York Registry Shares</t>
  </si>
  <si>
    <t>S&amp;P Global Inc. Common Stock</t>
  </si>
  <si>
    <t>Target Corporation Common Stock</t>
  </si>
  <si>
    <t>ULH</t>
  </si>
  <si>
    <t>Trucking Freight/Courier Services</t>
  </si>
  <si>
    <t>Universal Logistics Holdings Inc. Common Stock</t>
  </si>
  <si>
    <t>Federal Signal Corporation Common Stock</t>
  </si>
  <si>
    <t>Worthington Enterprises Inc. Common Shares</t>
  </si>
  <si>
    <t>Mondelez International Inc. Class A Common Stock</t>
  </si>
  <si>
    <t>KLA Corporation Common Stock</t>
  </si>
  <si>
    <t>Eaton Vance Limited Duration Income Fund Common Shares of Beneficial Interest</t>
  </si>
  <si>
    <t>OneSpaWorld Holdings Limited Common Shares</t>
  </si>
  <si>
    <t>Gabelli Dividend &amp; Income Trust Common Shares of Beneficial Interest</t>
  </si>
  <si>
    <t>Cable &amp; Other Pay Television Services</t>
  </si>
  <si>
    <t>Rogers Communication Inc. Common Stock</t>
  </si>
  <si>
    <t>Synchrony Financial Common Stock</t>
  </si>
  <si>
    <t xml:space="preserve">Acuity Brands Inc. </t>
  </si>
  <si>
    <t>Navios Maritime Partners LP Common Units Representing Limited Partner Interests</t>
  </si>
  <si>
    <t>Rocket Pharmaceuticals Inc. Common Stock</t>
  </si>
  <si>
    <t>RNP</t>
  </si>
  <si>
    <t>Cohen &amp; Steers REIT and Preferred and Income Fund Inc. Common Shares</t>
  </si>
  <si>
    <t>Taylor Morrison Home Corporation Common Stock</t>
  </si>
  <si>
    <t>Biotechnology: In Vitro &amp; In Vivo Diagnostic Substances</t>
  </si>
  <si>
    <t>Myriad Genetics Inc. Common Stock</t>
  </si>
  <si>
    <t>Home Furnishings</t>
  </si>
  <si>
    <t>Mohawk Industries Inc. Common Stock</t>
  </si>
  <si>
    <t>AAON Inc. Common Stock</t>
  </si>
  <si>
    <t>First Horizon Corporation Common Stock</t>
  </si>
  <si>
    <t>Fomento Economico Mexicano S.A.B. de C.V. Common Stock</t>
  </si>
  <si>
    <t>Eaton Corporation PLC Ordinary Shares</t>
  </si>
  <si>
    <t>M/I Homes Inc. Common Stock</t>
  </si>
  <si>
    <t>iRhythm Technologies Inc. Common Stock</t>
  </si>
  <si>
    <t>Park National Corporation Common Stock</t>
  </si>
  <si>
    <t>Janus International Group Inc. Common Stock</t>
  </si>
  <si>
    <t>Hyatt Hotels Corporation Class A Common Stock</t>
  </si>
  <si>
    <t>Silicon Motion Technology Corporation American Depositary Shares</t>
  </si>
  <si>
    <t>Nordstrom Inc. Common Stock</t>
  </si>
  <si>
    <t>Hovnanian Enterprises Inc. Class A Common Stock</t>
  </si>
  <si>
    <t>Autodesk Inc. Common Stock</t>
  </si>
  <si>
    <t>RLJ Lodging Trust Common Shares of Beneficial Interest $0.01 par value</t>
  </si>
  <si>
    <t>Transportation Services</t>
  </si>
  <si>
    <t>Booking Holdings Inc. Common Stock</t>
  </si>
  <si>
    <t>Cemex S.A.B. de C.V. Sponsored ADR</t>
  </si>
  <si>
    <t>Reinsurance Group of America Incorporated Common Stock</t>
  </si>
  <si>
    <t>Tri Continental Corporation Common Stock</t>
  </si>
  <si>
    <t>TransMedics Group Inc. Common Stock</t>
  </si>
  <si>
    <t>Ligand Pharmaceuticals Incorporated Common Stock</t>
  </si>
  <si>
    <t>Q2 Holdings Inc. Common Stock</t>
  </si>
  <si>
    <t>Janus Henderson Group plc Ordinary Shares</t>
  </si>
  <si>
    <t>Travel   Leisure Co. Common  Stock</t>
  </si>
  <si>
    <t>DoubleLine Income Solutions Fund Common Shares of Beneficial Interests</t>
  </si>
  <si>
    <t>Ulta Beauty Inc. Common Stock</t>
  </si>
  <si>
    <t>HCA Healthcare Inc. Common Stock</t>
  </si>
  <si>
    <t>Mr. Cooper Group Inc. Common Stock</t>
  </si>
  <si>
    <t>ACI Worldwide Inc. Common Stock</t>
  </si>
  <si>
    <t>Laboratory Corporation of America Holdings Common Stock</t>
  </si>
  <si>
    <t>Bank of America Corporation Common Stock</t>
  </si>
  <si>
    <t>First Watch Restaurant Group Inc. Common Stock</t>
  </si>
  <si>
    <t>UMB Financial Corporation Common Stock</t>
  </si>
  <si>
    <t>Metal Mining</t>
  </si>
  <si>
    <t>Buenaventura Mining Company Inc.</t>
  </si>
  <si>
    <t>Toll Brothers Inc. Common Stock</t>
  </si>
  <si>
    <t>Ralph Lauren Corporation Common Stock</t>
  </si>
  <si>
    <t>TripAdvisor Inc. Common Stock</t>
  </si>
  <si>
    <t>Building operators</t>
  </si>
  <si>
    <t>Brookfield Asset Management Inc Class A Limited Voting Shares</t>
  </si>
  <si>
    <t>KeyCorp Common Stock</t>
  </si>
  <si>
    <t>Fifth Third Bancorp Common Stock</t>
  </si>
  <si>
    <t>Empire State Realty Trust Inc. Class A Common Stock</t>
  </si>
  <si>
    <t>Coherent Corp. Common Stock</t>
  </si>
  <si>
    <t>Ecolab Inc. Common Stock</t>
  </si>
  <si>
    <t>NetSTREIT Corp. Common Stock</t>
  </si>
  <si>
    <t>Intra-Cellular Therapies Inc. Common Stock</t>
  </si>
  <si>
    <t>Graco Inc. Common Stock</t>
  </si>
  <si>
    <t>DexCom Inc. Common Stock</t>
  </si>
  <si>
    <t>monday.com Ltd. Ordinary Shares</t>
  </si>
  <si>
    <t>Water Sewer Pipeline Comm &amp; Power Line Construction</t>
  </si>
  <si>
    <t>Dycom Industries Inc. Common Stock</t>
  </si>
  <si>
    <t>Snowflake Inc. Class A Common Stock</t>
  </si>
  <si>
    <t>Sally Beauty Holdings Inc. (Name to be changed from Sally Holdings Inc.) Common Stock</t>
  </si>
  <si>
    <t>Blackrock MuniHoldings California Quality Fund Inc.  Common Stock</t>
  </si>
  <si>
    <t xml:space="preserve">CarGurus Inc. Class A Common Stock </t>
  </si>
  <si>
    <t>Intuit Inc. Common Stock</t>
  </si>
  <si>
    <t>Merit Medical Systems Inc. Common Stock</t>
  </si>
  <si>
    <t>Mastercard Incorporated Common Stock</t>
  </si>
  <si>
    <t>JELD-WEN Holding Inc. Common Stock</t>
  </si>
  <si>
    <t>Teleflex Incorporated Common Stock</t>
  </si>
  <si>
    <t>Eaton Vance Tax-Advantaged Global Dividend Income Fund Common Shares of Beneficial Interest</t>
  </si>
  <si>
    <t>Nuveen Municipal Value Fund Inc. Common Stock</t>
  </si>
  <si>
    <t>GATX Corporation Common Stock</t>
  </si>
  <si>
    <t>D/B/A Compass Diversified Holdings Shares of Beneficial Interest</t>
  </si>
  <si>
    <t>Nomura Holdings Inc ADR American Depositary Shares</t>
  </si>
  <si>
    <t>Jefferies Financial Group Inc. Common Stock</t>
  </si>
  <si>
    <t>Apellis Pharmaceuticals Inc. Common Stock</t>
  </si>
  <si>
    <t>Shake Shack Inc. Class A Common Stock</t>
  </si>
  <si>
    <t>Global Payments Inc. Common Stock</t>
  </si>
  <si>
    <t>HubSpot Inc. Common Stock</t>
  </si>
  <si>
    <t>Liquidia Corporation Common Stock</t>
  </si>
  <si>
    <t>Dillard's Inc. Common Stock</t>
  </si>
  <si>
    <t>Apogee Enterprises Inc. Common Stock</t>
  </si>
  <si>
    <t>Cerevel Therapeutics Holdings Inc. Common Stock</t>
  </si>
  <si>
    <t>Service Corporation International Common Stock</t>
  </si>
  <si>
    <t>SEI Investments Company Common Stock</t>
  </si>
  <si>
    <t>Sherwin-Williams Company (The) Common Stock</t>
  </si>
  <si>
    <t>Allegion plc Ordinary Shares</t>
  </si>
  <si>
    <t>Ingredion Incorporated Common Stock</t>
  </si>
  <si>
    <t>Datadog Inc. Class A Common Stock</t>
  </si>
  <si>
    <t>Ryanair Holdings plc American Depositary Shares</t>
  </si>
  <si>
    <t>Biotechnology: Laboratory Analytical Instruments</t>
  </si>
  <si>
    <t>EyePoint Pharmaceuticals Inc. Common Stock</t>
  </si>
  <si>
    <t>McDonald's Corporation Common Stock</t>
  </si>
  <si>
    <t>Twist Bioscience Corporation Common Stock</t>
  </si>
  <si>
    <t>WESCO International Inc. Common Stock</t>
  </si>
  <si>
    <t>CSW Industrials Inc. Common Stock</t>
  </si>
  <si>
    <t>Eaton Vance Enhance Equity Income Fund II Common Stock</t>
  </si>
  <si>
    <t>Coca-Cola Company (The) Common Stock</t>
  </si>
  <si>
    <t xml:space="preserve">Summit Therapeutics Inc. Common Stock </t>
  </si>
  <si>
    <t>FirstService Corporation Common Shares</t>
  </si>
  <si>
    <t>Carter's Inc. Common Stock</t>
  </si>
  <si>
    <t>Wells Fargo &amp; Company Common Stock</t>
  </si>
  <si>
    <t>Retail: Computer Software &amp; Peripheral Equipment</t>
  </si>
  <si>
    <t>Jack Henry &amp; Associates Inc. Common Stock</t>
  </si>
  <si>
    <t xml:space="preserve">Dell Technologies Inc. Class C Common Stock </t>
  </si>
  <si>
    <t>Sunstone Hotel Investors Inc. Sunstone Hotel Investors Inc. Common Shares</t>
  </si>
  <si>
    <t>Nasdaq Inc. Common Stock</t>
  </si>
  <si>
    <t>Coca-Cola Consolidated Inc. Common Stock</t>
  </si>
  <si>
    <t>Banco Macro S.A.  ADR (representing Ten Class B Common Shares)</t>
  </si>
  <si>
    <t>MQY</t>
  </si>
  <si>
    <t>Blackrock MuniYield Quality Fund Inc. Common Stock</t>
  </si>
  <si>
    <t>KB Home Common Stock</t>
  </si>
  <si>
    <t>Raymond James Financial Inc. Common Stock</t>
  </si>
  <si>
    <t>Enpro Inc. Common Stock</t>
  </si>
  <si>
    <t>Neurocrine Biosciences Inc. Common Stock</t>
  </si>
  <si>
    <t>Itron Inc. Common Stock</t>
  </si>
  <si>
    <t>First Financial Bankshares Inc. Common Stock</t>
  </si>
  <si>
    <t>Minerals Technologies Inc. Common Stock</t>
  </si>
  <si>
    <t xml:space="preserve">Donnelley Financial Solutions Inc. Common Stock </t>
  </si>
  <si>
    <t>Huntington Bancshares Incorporated Common Stock</t>
  </si>
  <si>
    <t>MGIC Investment Corporation Common Stock</t>
  </si>
  <si>
    <t>CGI Inc. Common Stock</t>
  </si>
  <si>
    <t>Brinker International Inc. Common Stock</t>
  </si>
  <si>
    <t>Coca Cola Femsa S.A.B. de C.V.  American Depositary Shares each representing 10 Units (each Unit consists of 3 Series B Shares and 5 Series L Shares)</t>
  </si>
  <si>
    <t>Shift4 Payments Inc. Class A Common Stock</t>
  </si>
  <si>
    <t>Darden Restaurants Inc. Common Stock</t>
  </si>
  <si>
    <t>PIMCO Dynamic Income Fund Common Stock</t>
  </si>
  <si>
    <t>LendingClub Corporation Common Stock</t>
  </si>
  <si>
    <t>Services-Misc. Amusement &amp; Recreation</t>
  </si>
  <si>
    <t>Warner Music Group Corp. Class A Common Stock</t>
  </si>
  <si>
    <t>Meat/Poultry/Fish</t>
  </si>
  <si>
    <t>Tyson Foods Inc. Common Stock</t>
  </si>
  <si>
    <t>Sunoco LP Common Units representing limited partner interests</t>
  </si>
  <si>
    <t>Prudential Financial Inc. Common Stock</t>
  </si>
  <si>
    <t>Calamos Strategic Total Return Common Stock</t>
  </si>
  <si>
    <t>Nomad Foods Limited Ordinary Shares</t>
  </si>
  <si>
    <t>Chubb Limited  Common Stock</t>
  </si>
  <si>
    <t>SentinelOne Inc. Class A Common Stock</t>
  </si>
  <si>
    <t>Nucor Corporation Common Stock</t>
  </si>
  <si>
    <t>Entegris Inc. Common Stock</t>
  </si>
  <si>
    <t>MGM Resorts International Common Stock</t>
  </si>
  <si>
    <t>The Kraft Heinz Company Common Stock</t>
  </si>
  <si>
    <t>Royal Caribbean Cruises Ltd. Common Stock</t>
  </si>
  <si>
    <t>Korn Ferry Common Stock</t>
  </si>
  <si>
    <t>Reynolds Consumer Products Inc. Common Stock</t>
  </si>
  <si>
    <t>Itau Unibanco Banco Holding SA American Depositary Shares (Each repstg 500 Preferred shares)</t>
  </si>
  <si>
    <t>SiriusPoint Ltd. Common Shares</t>
  </si>
  <si>
    <t>Global Industrial Company Common Stock</t>
  </si>
  <si>
    <t>Doximity Inc. Class A Common Stock</t>
  </si>
  <si>
    <t>Nuvei Corporation Subordinate Voting Shares</t>
  </si>
  <si>
    <t>Amdocs Limited Ordinary Shares</t>
  </si>
  <si>
    <t>Western Digital Corporation Common Stock</t>
  </si>
  <si>
    <t>Thor Industries Inc. Common Stock</t>
  </si>
  <si>
    <t>Taro Pharmaceutical Industries Ltd. Ordinary Shares</t>
  </si>
  <si>
    <t>Reliance Steel &amp; Aluminum Co. Common Stock (DE)</t>
  </si>
  <si>
    <t>Dollar General Corporation Common Stock</t>
  </si>
  <si>
    <t>Principal Financial Group Inc Common Stock</t>
  </si>
  <si>
    <t>Lazard Inc. Common Stock</t>
  </si>
  <si>
    <t>Fidelity National Information Services Inc. Common Stock</t>
  </si>
  <si>
    <t>Grupo Aeroportuario del Sureste S.A. de C.V. Common Stock</t>
  </si>
  <si>
    <t>Essent Group Ltd. Common Shares</t>
  </si>
  <si>
    <t>BlackRock Inc. Common Stock</t>
  </si>
  <si>
    <t>Nuvalent Inc. Class A Common Stock</t>
  </si>
  <si>
    <t>DigitalOcean Holdings Inc. Common Stock</t>
  </si>
  <si>
    <t>Comfort Systems USA Inc. Common Stock</t>
  </si>
  <si>
    <t>Alphatec Holdings Inc. Common Stock</t>
  </si>
  <si>
    <t>Golub Capital BDC Inc. Common Stock</t>
  </si>
  <si>
    <t>Innoviva Inc. Common Stock</t>
  </si>
  <si>
    <t>Juniper Networks Inc. Common Stock</t>
  </si>
  <si>
    <t xml:space="preserve">ASE Technology Holding Co. Ltd. American Depositary Shares (each representing Two Common Shares) </t>
  </si>
  <si>
    <t>Stepan Company Common Stock</t>
  </si>
  <si>
    <t>CVII</t>
  </si>
  <si>
    <t>Blank Checks</t>
  </si>
  <si>
    <t>Churchill Capital Corp VII Class A Common Stock</t>
  </si>
  <si>
    <t>ZipRecruiter Inc. Class A Common Stock</t>
  </si>
  <si>
    <t>Auto &amp; Home Supply Stores</t>
  </si>
  <si>
    <t>General Dynamics Corporation Common Stock</t>
  </si>
  <si>
    <t>Infinera Corporation Common Stock</t>
  </si>
  <si>
    <t>Taiwan Semiconductor Manufacturing Company Ltd.</t>
  </si>
  <si>
    <t>Avadel Pharmaceuticals plc American Depositary Shares</t>
  </si>
  <si>
    <t>D.R. Horton Inc. Common Stock</t>
  </si>
  <si>
    <t>MakeMyTrip Limited Ordinary Shares</t>
  </si>
  <si>
    <t>Williams-Sonoma Inc. Common Stock (DE)</t>
  </si>
  <si>
    <t>Playa Hotels &amp; Resorts N.V. Ordinary Shares</t>
  </si>
  <si>
    <t>Oil &amp; Gas Production</t>
  </si>
  <si>
    <t>Pembina Pipeline Corp. Ordinary Shares (Canada)</t>
  </si>
  <si>
    <t>RadNet Inc. Common Stock</t>
  </si>
  <si>
    <t>HCI Group Inc. Common Stock</t>
  </si>
  <si>
    <t>ATEN</t>
  </si>
  <si>
    <t>A10 Networks Inc. Common Stock</t>
  </si>
  <si>
    <t>Broadridge Financial Solutions Inc. Common Stock</t>
  </si>
  <si>
    <t>Nexa Resources S.A. Common Shares</t>
  </si>
  <si>
    <t>Applied Industrial Technologies Inc. Common Stock</t>
  </si>
  <si>
    <t>Hollysys Automation Technologies Ltd. Common Shares (British Virgin Islands)</t>
  </si>
  <si>
    <t>Dropbox Inc. Class A Common Stock</t>
  </si>
  <si>
    <t>Consumer Specialties</t>
  </si>
  <si>
    <t>Signet Jewelers Limited Common Shares</t>
  </si>
  <si>
    <t>Green Brick Partners Inc. Common Stock</t>
  </si>
  <si>
    <t>Nordson Corporation Common Stock</t>
  </si>
  <si>
    <t>Warrior Met Coal Inc. Common Stock</t>
  </si>
  <si>
    <t>Cavco Industries Inc. Common Stock When Issued</t>
  </si>
  <si>
    <t>Commvault Systems Inc. Common Stock</t>
  </si>
  <si>
    <t>CNA Financial Corporation Common Stock</t>
  </si>
  <si>
    <t>Cushman &amp; Wakefield plc Ordinary Shares</t>
  </si>
  <si>
    <t>MUI</t>
  </si>
  <si>
    <t>BlackRock Municipal Income Fund Inc. Common Stock</t>
  </si>
  <si>
    <t>Post Holdings Inc. Common Stock</t>
  </si>
  <si>
    <t>Tarsus Pharmaceuticals Inc. Common Stock</t>
  </si>
  <si>
    <t>Timken Company (The) Common Stock</t>
  </si>
  <si>
    <t>Trustmark Corporation Common Stock</t>
  </si>
  <si>
    <t>H&amp;E Equipment Services Inc. Common Stock</t>
  </si>
  <si>
    <t xml:space="preserve">Nuveen AMT-Free Municipal Credit Income Fund </t>
  </si>
  <si>
    <t>Royce Value Trust Inc. Common Stock</t>
  </si>
  <si>
    <t>Lumentum Holdings Inc. Common Stock</t>
  </si>
  <si>
    <t>Miscellaneous</t>
  </si>
  <si>
    <t>Ferguson plc Ordinary Shares</t>
  </si>
  <si>
    <t>Photronics Inc. Common Stock</t>
  </si>
  <si>
    <t>Dream Finders Homes Inc. Class A Common Stock</t>
  </si>
  <si>
    <t>Element Solutions Inc. Common Stock</t>
  </si>
  <si>
    <t>Levi Strauss &amp; Co Class A Common Stock</t>
  </si>
  <si>
    <t>Camtek Ltd. Ordinary Shares</t>
  </si>
  <si>
    <t>Viatris Inc. Common Stock</t>
  </si>
  <si>
    <t>Bath &amp; Body Works Inc.</t>
  </si>
  <si>
    <t>United States Steel Corporation Common Stock</t>
  </si>
  <si>
    <t>MediaAlpha Inc. Class A Common Stock</t>
  </si>
  <si>
    <t xml:space="preserve">Jackson Financial Inc. Class A Common Stock </t>
  </si>
  <si>
    <t>Medical/Nursing Services</t>
  </si>
  <si>
    <t>Hims &amp; Hers Health Inc. Class A Common Stock</t>
  </si>
  <si>
    <t>Iron Mountain Incorporated (Delaware)Common Stock REIT</t>
  </si>
  <si>
    <t>PNC Financial Services Group Inc. (The) Common Stock</t>
  </si>
  <si>
    <t>Monolithic Power Systems Inc. Common Stock</t>
  </si>
  <si>
    <t>Danaos Corporation Common Stock</t>
  </si>
  <si>
    <t>Monarch Casino &amp; Resort Inc. Common Stock</t>
  </si>
  <si>
    <t>Associated Banc-Corp Common Stock</t>
  </si>
  <si>
    <t>Leidos Holdings Inc. Common Stock</t>
  </si>
  <si>
    <t>Diamondrock Hospitality Company Common Stock</t>
  </si>
  <si>
    <t>Keros Therapeutics Inc. Common Stock</t>
  </si>
  <si>
    <t>SCIENCE APPLICATIONS INTERNATIONAL CORPORATION Common Stock</t>
  </si>
  <si>
    <t>Food Chains</t>
  </si>
  <si>
    <t>Sprouts Farmers Market Inc. Common Stock</t>
  </si>
  <si>
    <t>Capital Southwest Corporation Common Stock</t>
  </si>
  <si>
    <t>Miscellaneous manufacturing industries</t>
  </si>
  <si>
    <t>Brady Corporation Common Stock</t>
  </si>
  <si>
    <t>Church &amp; Dwight Company Inc. Common Stock</t>
  </si>
  <si>
    <t>Amneal Pharmaceuticals Inc. Class A Common Stock</t>
  </si>
  <si>
    <t>Air Lease Corporation Class A Common Stock</t>
  </si>
  <si>
    <t>Grupo Financiero Galicia S.A. American Depositary Shares</t>
  </si>
  <si>
    <t>APi Group Corporation Common Stock</t>
  </si>
  <si>
    <t>Hibbett Inc. Common Stock</t>
  </si>
  <si>
    <t>First BanCorp. New Common Stock</t>
  </si>
  <si>
    <t>Integral Ad Science Holding Corp. Common Stock</t>
  </si>
  <si>
    <t>Open Text Corporation Common Shares</t>
  </si>
  <si>
    <t>Kadant Inc Common Stock</t>
  </si>
  <si>
    <t>Blue Bird Corporation Common Stock</t>
  </si>
  <si>
    <t>Savings Institutions</t>
  </si>
  <si>
    <t>Axos Financial Inc. Common Stock</t>
  </si>
  <si>
    <t>Urban Outfitters Inc. Common Stock</t>
  </si>
  <si>
    <t>Nexstar Media Group Inc. Common Stock</t>
  </si>
  <si>
    <t>Amplitude Inc. Class A Common Stock</t>
  </si>
  <si>
    <t>American Assets Trust Inc. Common Stock</t>
  </si>
  <si>
    <t>Central Securities Corporation Common Stock</t>
  </si>
  <si>
    <t>Agricultural Chemicals</t>
  </si>
  <si>
    <t>Encompass Health Corporation Common Stock</t>
  </si>
  <si>
    <t>A.O. Smith Corporation Common Stock</t>
  </si>
  <si>
    <t>Morphic Holding Inc. Common Stock</t>
  </si>
  <si>
    <t>Verra Mobility Corporation Class A Common Stock</t>
  </si>
  <si>
    <t>Farming/Seeds/Milling</t>
  </si>
  <si>
    <t>Cal-Maine Foods Inc. Common Stock</t>
  </si>
  <si>
    <t>Synovus Financial Corp. Common Stock</t>
  </si>
  <si>
    <t>Royal Bank Of Canada Common Stock</t>
  </si>
  <si>
    <t>Elastic N.V. Ordinary Shares</t>
  </si>
  <si>
    <t>IES Holdings Inc. Common Stock</t>
  </si>
  <si>
    <t>Gates Industrial Corporation plc Ordinary Shares</t>
  </si>
  <si>
    <t>Virtus Dividend Interest &amp; Premium Strategy Fund Common Shares of Beneficial Interest</t>
  </si>
  <si>
    <t>Louisiana-Pacific Corporation Common Stock</t>
  </si>
  <si>
    <t>Dynatrace Inc. Common Stock</t>
  </si>
  <si>
    <t>Misc Health and Biotechnology Services</t>
  </si>
  <si>
    <t>Progyny Inc. Common Stock</t>
  </si>
  <si>
    <t>Affirm Holdings Inc. Class A Common Stock</t>
  </si>
  <si>
    <t>Brookdale Senior Living Inc. Common Stock</t>
  </si>
  <si>
    <t>Keysight Technologies Inc. Common Stock</t>
  </si>
  <si>
    <t>AMETEK Inc.</t>
  </si>
  <si>
    <t>Sixth Street Specialty Lending Inc. Common Stock</t>
  </si>
  <si>
    <t>Expedia Group Inc. Common Stock</t>
  </si>
  <si>
    <t>Clorox Company (The) Common Stock</t>
  </si>
  <si>
    <t>Eaton Vance Tax-Managed Diversified Equity Income Fund Common Shares of Beneficial Interest</t>
  </si>
  <si>
    <t>Cellebrite DI Ltd. Ordinary Shares</t>
  </si>
  <si>
    <t>Tractor Supply Company Common Stock</t>
  </si>
  <si>
    <t>Pentair plc. Ordinary Share</t>
  </si>
  <si>
    <t>Parsons Corporation Common Stock</t>
  </si>
  <si>
    <t>Infosys Limited American Depositary Shares</t>
  </si>
  <si>
    <t>Retail-Auto Dealers and Gas Stations</t>
  </si>
  <si>
    <t>Camping World Holdings Inc. Class A Common Stock</t>
  </si>
  <si>
    <t>Waste Connections Inc. Common Shares</t>
  </si>
  <si>
    <t>Blue Owl Capital Inc. Class A Common Stock</t>
  </si>
  <si>
    <t>Frontier Communications Parent Inc. Common Stock</t>
  </si>
  <si>
    <t>Axsome Therapeutics Inc. Common Stock</t>
  </si>
  <si>
    <t>Waters Corporation Common Stock</t>
  </si>
  <si>
    <t xml:space="preserve">Otis Worldwide Corporation Common Stock </t>
  </si>
  <si>
    <t>F.N.B. Corporation Common Stock</t>
  </si>
  <si>
    <t>MKS Instruments Inc. Common Stock</t>
  </si>
  <si>
    <t>Pilgrim's Pride Corporation Common Stock</t>
  </si>
  <si>
    <t>Amkor Technology Inc. Common Stock</t>
  </si>
  <si>
    <t>Macy's Inc Common Stock</t>
  </si>
  <si>
    <t>Phreesia Inc. Common Stock</t>
  </si>
  <si>
    <t>Marvell Technology Inc. Common Stock</t>
  </si>
  <si>
    <t>Nuveen AMT-Free Quality Municipal Income Fund Common Shares of Beneficial Interest Par Value $.01</t>
  </si>
  <si>
    <t>Arcos Dorados Holdings Inc. Class A Shares</t>
  </si>
  <si>
    <t>Rental/Leasing Companies</t>
  </si>
  <si>
    <t>Ryder System Inc. Common Stock</t>
  </si>
  <si>
    <t>Wipro Limited Common Stock</t>
  </si>
  <si>
    <t>First Advantage Corporation Common Stock</t>
  </si>
  <si>
    <t>Arcturus Therapeutics Holdings Inc. Common Stock</t>
  </si>
  <si>
    <t>Corporacion America Airports SA Common Shares</t>
  </si>
  <si>
    <t>Day One Biopharmaceuticals Inc. Common Stock</t>
  </si>
  <si>
    <t>Biotechnology: Commercial Physical &amp; Biological Resarch</t>
  </si>
  <si>
    <t>Medpace Holdings Inc. Common Stock</t>
  </si>
  <si>
    <t>Vulcan Materials Company (Holding Company) Common Stock</t>
  </si>
  <si>
    <t>Gartner Inc. Common Stock</t>
  </si>
  <si>
    <t>Western Alliance Bancorporation Common Stock (DE)</t>
  </si>
  <si>
    <t>Magnite Inc. Common Stock</t>
  </si>
  <si>
    <t>Ultra Clean Holdings Inc. Common Stock</t>
  </si>
  <si>
    <t>American Financial Group Inc. Common Stock</t>
  </si>
  <si>
    <t>Lennox International Inc. Common Stock</t>
  </si>
  <si>
    <t>Otter Tail Corporation Common Stock</t>
  </si>
  <si>
    <t>Repligen Corporation Common Stock</t>
  </si>
  <si>
    <t>GABC</t>
  </si>
  <si>
    <t>German American Bancorp Inc. Common Stock</t>
  </si>
  <si>
    <t>Cohen &amp; Steers Quality Income Realty Fund Inc Common Shares</t>
  </si>
  <si>
    <t>Deutsche Bank AG Common Stock</t>
  </si>
  <si>
    <t>OFG Bancorp Common Stock</t>
  </si>
  <si>
    <t>TELUS International (Cda) Inc. Subordinate Voting Shares</t>
  </si>
  <si>
    <t>Illinois Tool Works Inc. Common Stock</t>
  </si>
  <si>
    <t>Apollo Global Management Inc. (New) Common Stock</t>
  </si>
  <si>
    <t>Jones Lang LaSalle Incorporated Common Stock</t>
  </si>
  <si>
    <t>Century Aluminum Company Common Stock</t>
  </si>
  <si>
    <t>PJT Partners Inc. Class A Common Stock</t>
  </si>
  <si>
    <t>Digital Realty Trust Inc. Common Stock</t>
  </si>
  <si>
    <t>Qiagen N.V. Common Shares</t>
  </si>
  <si>
    <t xml:space="preserve">Vontier Corporation Common Stock </t>
  </si>
  <si>
    <t>S&amp;T Bancorp Inc. Common Stock</t>
  </si>
  <si>
    <t>Xenia Hotels &amp; Resorts Inc. Common Stock</t>
  </si>
  <si>
    <t>Compass Inc. Class A Common Stock</t>
  </si>
  <si>
    <t xml:space="preserve">Nuveen Municipal Credit Income Fund </t>
  </si>
  <si>
    <t>Tempur Sealy International Inc. Common Stock</t>
  </si>
  <si>
    <t>Customers Bancorp Inc Common Stock</t>
  </si>
  <si>
    <t>Lamar Advertising Company Class A Common Stock</t>
  </si>
  <si>
    <t>Ryerson Holding Corporation Common Stock</t>
  </si>
  <si>
    <t>ScanSource Inc. Common Stock</t>
  </si>
  <si>
    <t>American Woodmark Corporation Common Stock</t>
  </si>
  <si>
    <t>Axonics Inc. Common Stock</t>
  </si>
  <si>
    <t>Take-Two Interactive Software Inc. Common Stock</t>
  </si>
  <si>
    <t>UWM Holdings Corporation Class A Common Stock</t>
  </si>
  <si>
    <t>Planet Fitness Inc. Common Stock</t>
  </si>
  <si>
    <t>Roper Technologies Inc. Common Stock</t>
  </si>
  <si>
    <t>Equinix Inc. Common Stock REIT</t>
  </si>
  <si>
    <t>Equitable Holdings Inc. Common Stock</t>
  </si>
  <si>
    <t>RSKD</t>
  </si>
  <si>
    <t>Riskified Ltd. Class A Ordinary Shares</t>
  </si>
  <si>
    <t>Ares Capital Corporation Common Stock</t>
  </si>
  <si>
    <t>CDW Corporation Common Stock</t>
  </si>
  <si>
    <t>IDEXX Laboratories Inc. Common Stock</t>
  </si>
  <si>
    <t>Natural Resource Partners LP Limited Partnership</t>
  </si>
  <si>
    <t>Moelis &amp; Company Class A Common Stock</t>
  </si>
  <si>
    <t>Retail Opportunity Investments Corp. Common Stock (MD)</t>
  </si>
  <si>
    <t>Pinnacle Financial Partners Inc. Common Stock</t>
  </si>
  <si>
    <t>Horace Mann Educators Corporation Common Stock</t>
  </si>
  <si>
    <t>Precious Metals</t>
  </si>
  <si>
    <t>Osisko Gold Royalties Ltd Common Shares</t>
  </si>
  <si>
    <t>Sana Biotechnology Inc. Common Stock</t>
  </si>
  <si>
    <t>Federal Realty Investment Trust Common Stock</t>
  </si>
  <si>
    <t>Interpublic Group of Companies Inc. (The) Common Stock</t>
  </si>
  <si>
    <t>DaVita Inc. Common Stock</t>
  </si>
  <si>
    <t>SolarWinds Corporation Common Stock</t>
  </si>
  <si>
    <t>Central Puerto S.A. American Depositary Shares (each represents ten Common Shares)</t>
  </si>
  <si>
    <t>Celldex Therapeutics Inc.</t>
  </si>
  <si>
    <t>Merck &amp; Company Inc. Common Stock (new)</t>
  </si>
  <si>
    <t>Houlihan Lokey Inc. Class A Common Stock</t>
  </si>
  <si>
    <t>Simpson Manufacturing Company Inc. Common Stock</t>
  </si>
  <si>
    <t>Denison Mines Corp Ordinary Shares (Canada)</t>
  </si>
  <si>
    <t>PC Connection Inc. Common Stock</t>
  </si>
  <si>
    <t>NMI Holdings Inc. Class A Common Stock</t>
  </si>
  <si>
    <t>Canadian Imperial Bank of Commerce Common Stock</t>
  </si>
  <si>
    <t>Fulton Financial Corporation Common Stock</t>
  </si>
  <si>
    <t>Ameris Bancorp Common Stock</t>
  </si>
  <si>
    <t>Autoliv Inc. Common Stock</t>
  </si>
  <si>
    <t xml:space="preserve">nVent Electric plc Ordinary Shares </t>
  </si>
  <si>
    <t>Westlake Corporation Common Stock</t>
  </si>
  <si>
    <t>Companhia Siderurgica Nacional S.A. Common Stock</t>
  </si>
  <si>
    <t>Innospec Inc. Common Stock</t>
  </si>
  <si>
    <t>Papa John's International Inc. Common Stock</t>
  </si>
  <si>
    <t>MSCI Inc. Common Stock</t>
  </si>
  <si>
    <t>Applied Materials Inc. Common Stock</t>
  </si>
  <si>
    <t>Ultragenyx Pharmaceutical Inc. Common Stock</t>
  </si>
  <si>
    <t>Campbell Soup Company Common Stock</t>
  </si>
  <si>
    <t>American Eagle Outfitters Inc. Common Stock</t>
  </si>
  <si>
    <t>MetLife Inc. Common Stock</t>
  </si>
  <si>
    <t>ASGN Incorporated Common Stock</t>
  </si>
  <si>
    <t>QCR Holdings Inc. Common Stock</t>
  </si>
  <si>
    <t>Scorpio Tankers Inc. Common Shares</t>
  </si>
  <si>
    <t>Nuveen Quality Municipal Income Fund Common Stock</t>
  </si>
  <si>
    <t>Tower Semiconductor Ltd. Ordinary Shares</t>
  </si>
  <si>
    <t>Cadence Design Systems Inc. Common Stock</t>
  </si>
  <si>
    <t>Ares Management Corporation Class A Common Stock</t>
  </si>
  <si>
    <t>Chunghwa Telecom Co. Ltd.</t>
  </si>
  <si>
    <t>Pharvaris N.V. Ordinary Shares</t>
  </si>
  <si>
    <t>Mirion Technologies Inc. Class A Common Stock</t>
  </si>
  <si>
    <t>The J.M. Smucker Company Common Stock</t>
  </si>
  <si>
    <t>La-Z-Boy Incorporated Common Stock</t>
  </si>
  <si>
    <t>TJX Companies Inc. (The) Common Stock</t>
  </si>
  <si>
    <t>Arhaus Inc. Class A Common Stock</t>
  </si>
  <si>
    <t>CNO Financial Group Inc. Common Stock</t>
  </si>
  <si>
    <t>TC Energy Corporation Common Stock</t>
  </si>
  <si>
    <t>Benchmark Electronics Inc. Common Stock</t>
  </si>
  <si>
    <t>Sprout Social Inc Class A Common Stock</t>
  </si>
  <si>
    <t>Owens Corning Inc Common Stock New</t>
  </si>
  <si>
    <t>Casella Waste Systems Inc. Class A Common Stock</t>
  </si>
  <si>
    <t>Northwest Bancshares Inc. Common Stock</t>
  </si>
  <si>
    <t>Citizens Financial Group Inc. Common Stock</t>
  </si>
  <si>
    <t>EPAM Systems Inc. Common Stock</t>
  </si>
  <si>
    <t>Regeneron Pharmaceuticals Inc. Common Stock</t>
  </si>
  <si>
    <t>Mercury General Corporation Common Stock</t>
  </si>
  <si>
    <t>Dun &amp; Bradstreet Holdings Inc. Common Stock</t>
  </si>
  <si>
    <t>Credicorp Ltd. Common Stock</t>
  </si>
  <si>
    <t>Celanese Corporation Common Stock</t>
  </si>
  <si>
    <t>United Bankshares Inc. Common Stock</t>
  </si>
  <si>
    <t>Cloudflare Inc. Class A Common Stock</t>
  </si>
  <si>
    <t>Canadian Pacific Kansas City Limited Common Shares</t>
  </si>
  <si>
    <t xml:space="preserve">Arcosa Inc. Common Stock </t>
  </si>
  <si>
    <t>Progressive Corporation (The) Common Stock</t>
  </si>
  <si>
    <t>Colliers International Group Inc. Subordinate Voting Shares</t>
  </si>
  <si>
    <t>U-Haul Holding Company Common Stock</t>
  </si>
  <si>
    <t>Franklin Electric Co. Inc. Common Stock</t>
  </si>
  <si>
    <t>Skechers U.S.A. Inc. Common Stock</t>
  </si>
  <si>
    <t>SouthState Corporation Common Stock</t>
  </si>
  <si>
    <t>Adams Diversified Equity Fund Inc.</t>
  </si>
  <si>
    <t>CorVel Corp. Common Stock</t>
  </si>
  <si>
    <t>Hubbell Inc Common Stock</t>
  </si>
  <si>
    <t>HNI Corporation Common Stock</t>
  </si>
  <si>
    <t>General Motors Company Common Stock</t>
  </si>
  <si>
    <t>Comerica Incorporated Common Stock</t>
  </si>
  <si>
    <t>Blueprint Medicines Corporation Common Stock</t>
  </si>
  <si>
    <t>Expeditors International of Washington Inc. Common Stock</t>
  </si>
  <si>
    <t>Apartment Investment and Management Company Common Stock</t>
  </si>
  <si>
    <t>U.S. Bancorp Common Stock</t>
  </si>
  <si>
    <t>Costamare Inc. Common Stock $0.0001 par value</t>
  </si>
  <si>
    <t>Meritage Homes Corporation Common Stock</t>
  </si>
  <si>
    <t xml:space="preserve">Victorias Secret &amp; Co. Common Stock </t>
  </si>
  <si>
    <t>Xenon Pharmaceuticals Inc. Common Shares</t>
  </si>
  <si>
    <t>Empresa Distribuidora Y Comercializadora Norte S.A. (Edenor) American Depositary Shares</t>
  </si>
  <si>
    <t>Sealed Air Corporation Common Stock</t>
  </si>
  <si>
    <t>Cannae Holdings Inc. Common Stock</t>
  </si>
  <si>
    <t>AOD</t>
  </si>
  <si>
    <t>abrdn Total Dynamic Dividend Fund Common Shares of Beneficial Interest</t>
  </si>
  <si>
    <t>Prologis Inc. Common Stock</t>
  </si>
  <si>
    <t>Genius Sports Limited Ordinary Shares</t>
  </si>
  <si>
    <t>Avery Dennison Corporation Common Stock</t>
  </si>
  <si>
    <t>Nuveen Floating Rate Income Fund Common Stock</t>
  </si>
  <si>
    <t>Prosperity Bancshares Inc. Common Stock</t>
  </si>
  <si>
    <t>Valvoline Inc. Common Stock</t>
  </si>
  <si>
    <t>Cboe Global Markets Inc. Common Stock</t>
  </si>
  <si>
    <t>Aramark Common Stock</t>
  </si>
  <si>
    <t>Thermo Fisher Scientific Inc Common Stock</t>
  </si>
  <si>
    <t>Nu Holdings Ltd. Class A Ordinary Shares</t>
  </si>
  <si>
    <t>NVIDIA Corporation Common Stock</t>
  </si>
  <si>
    <t>DigitalBridge Group Inc.</t>
  </si>
  <si>
    <t>United States Lime &amp; Minerals Inc. Common Stock</t>
  </si>
  <si>
    <t>Pollution Control Equipment</t>
  </si>
  <si>
    <t>Donaldson Company Inc. Common Stock</t>
  </si>
  <si>
    <t>Mettler-Toledo International Inc. Common Stock</t>
  </si>
  <si>
    <t>TE Connectivity Ltd. New Switzerland Registered Shares</t>
  </si>
  <si>
    <t>ChipMOS TECHNOLOGIES INC. American Depositary Shares</t>
  </si>
  <si>
    <t>American Airlines Group Inc. Common Stock</t>
  </si>
  <si>
    <t>XP Inc. Class A Common Stock</t>
  </si>
  <si>
    <t>First Industrial Realty Trust Inc. Common Stock</t>
  </si>
  <si>
    <t>Tanger Inc. Common Stock</t>
  </si>
  <si>
    <t>Sonos Inc. Common Stock</t>
  </si>
  <si>
    <t>Coty Inc. Class A Common Stock</t>
  </si>
  <si>
    <t>Bank Of Montreal Common Stock</t>
  </si>
  <si>
    <t>Packaging Corporation of America Common Stock</t>
  </si>
  <si>
    <t>VIZIO Holding Corp. Class A Common Stock</t>
  </si>
  <si>
    <t>Baxter International Inc. Common Stock</t>
  </si>
  <si>
    <t>WPP plc American Depositary Shares</t>
  </si>
  <si>
    <t>SEMrush Holdings Inc. Class A Common Stock</t>
  </si>
  <si>
    <t>Middleby Corporation (The) Common Stock</t>
  </si>
  <si>
    <t>Cheesecake Factory Incorporated (The) Common Stock</t>
  </si>
  <si>
    <t>EMCOR Group Inc. Common Stock</t>
  </si>
  <si>
    <t>4D Molecular Therapeutics Inc. Common Stock</t>
  </si>
  <si>
    <t>Sendas Distribuidora S A ADS</t>
  </si>
  <si>
    <t>SL Green Realty Corp Common Stock</t>
  </si>
  <si>
    <t>Watts Water Technologies Inc. Class A Common Stock</t>
  </si>
  <si>
    <t>MFA Financial Inc.</t>
  </si>
  <si>
    <t>Atlanta Braves Holdings Inc. Series C Common Stock</t>
  </si>
  <si>
    <t>Renasant Corporation Common Stock</t>
  </si>
  <si>
    <t>OneMain Holdings Inc. Common Stock</t>
  </si>
  <si>
    <t>BlackRock Science and Technology Trust Common Shares of Beneficial Interest</t>
  </si>
  <si>
    <t>FB Financial Corporation Common Stock</t>
  </si>
  <si>
    <t>First Bancorp Common Stock</t>
  </si>
  <si>
    <t>OUTFRONT Media Inc. Common Stock</t>
  </si>
  <si>
    <t>Arcelor Mittal NY Registry Shares NEW</t>
  </si>
  <si>
    <t>UBS Group AG Registered Ordinary Shares</t>
  </si>
  <si>
    <t>Cullen/Frost Bankers Inc. Common Stock</t>
  </si>
  <si>
    <t>Viper Energy Inc. Class A Common Stock</t>
  </si>
  <si>
    <t>First Hawaiian Inc. Common Stock</t>
  </si>
  <si>
    <t>TG Therapeutics Inc. Common Stock</t>
  </si>
  <si>
    <t>MPLX LP Common Units Representing Limited Partner Interests</t>
  </si>
  <si>
    <t>Multi-Sector Companies</t>
  </si>
  <si>
    <t>InterDigital Inc. Common Stock</t>
  </si>
  <si>
    <t>Harmonic Inc. Common Stock</t>
  </si>
  <si>
    <t>BSIG</t>
  </si>
  <si>
    <t>BrightSphere Investment Group Inc. Common Stock</t>
  </si>
  <si>
    <t>Lincoln National Corporation Common Stock</t>
  </si>
  <si>
    <t>Cincinnati Financial Corporation Common Stock</t>
  </si>
  <si>
    <t>Globant S.A. Common Shares</t>
  </si>
  <si>
    <t xml:space="preserve">Lamb Weston Holdings Inc. Common Stock </t>
  </si>
  <si>
    <t>First Busey Corporation Class A Common Stock</t>
  </si>
  <si>
    <t>Centrais Electricas Brasileiras S A American Depositary Shares (Each representing one Common Share)</t>
  </si>
  <si>
    <t>Veeco Instruments Inc. Common Stock</t>
  </si>
  <si>
    <t>Yum! Brands Inc.</t>
  </si>
  <si>
    <t>Foot Locker Inc.</t>
  </si>
  <si>
    <t>EastGroup Properties Inc. Common Stock</t>
  </si>
  <si>
    <t>Essential Properties Realty Trust Inc. Common Stock</t>
  </si>
  <si>
    <t>Perficient Inc. Common Stock</t>
  </si>
  <si>
    <t>Shinhan Financial Group Co Ltd American Depositary Shares</t>
  </si>
  <si>
    <t>Webster Financial Corporation Common Stock</t>
  </si>
  <si>
    <t>Primerica Inc. Common Stock</t>
  </si>
  <si>
    <t>Heico Corporation Common Stock</t>
  </si>
  <si>
    <t>Wabash National Corporation Common Stock</t>
  </si>
  <si>
    <t>Assurant Inc. Common Stock</t>
  </si>
  <si>
    <t>Artisan Partners Asset Management Inc. Class A Common Stock</t>
  </si>
  <si>
    <t>Innovative Industrial Properties Inc. Common Stock</t>
  </si>
  <si>
    <t>Envestnet Inc Common Stock</t>
  </si>
  <si>
    <t>Airbnb Inc. Class A Common Stock</t>
  </si>
  <si>
    <t>CubeSmart Common Shares</t>
  </si>
  <si>
    <t>Victory Capital Holdings Inc. Class A Common Stock</t>
  </si>
  <si>
    <t>McGrath RentCorp Common Stock</t>
  </si>
  <si>
    <t xml:space="preserve">Wyndham Hotels &amp; Resorts Inc. Common Stock </t>
  </si>
  <si>
    <t>Sonoco Products Company Common Stock</t>
  </si>
  <si>
    <t>Atlanta Braves Holdings Inc. Series A Common Stock</t>
  </si>
  <si>
    <t>Kronos Worldwide Inc Common Stock</t>
  </si>
  <si>
    <t>Star Bulk Carriers Corp. Common Shares</t>
  </si>
  <si>
    <t>Anheuser-Busch Inbev SA Sponsored ADR (Belgium)</t>
  </si>
  <si>
    <t>Penumbra Inc. Common Stock</t>
  </si>
  <si>
    <t xml:space="preserve">Park Hotels &amp; Resorts Inc. Common Stock </t>
  </si>
  <si>
    <t>Twilio Inc. Class A Common Stock</t>
  </si>
  <si>
    <t>Jamf Holding Corp. Common Stock</t>
  </si>
  <si>
    <t>WSFS Financial Corporation Common Stock</t>
  </si>
  <si>
    <t>Caleres Inc. Common Stock</t>
  </si>
  <si>
    <t>Cytek Biosciences Inc. Common Stock</t>
  </si>
  <si>
    <t>DocuSign Inc. Common Stock</t>
  </si>
  <si>
    <t>HQH</t>
  </si>
  <si>
    <t>abrdn Healthcare Investors Shares of Beneficial Interest</t>
  </si>
  <si>
    <t>Hess Midstream LP Class A Share</t>
  </si>
  <si>
    <t>Navigator Holdings Ltd. Ordinary Shares (Marshall Islands)</t>
  </si>
  <si>
    <t>Endava plc American Depositary Shares (each representing one Class A Ordinary Share)</t>
  </si>
  <si>
    <t>Shutterstock Inc. Common Stock</t>
  </si>
  <si>
    <t>Insulet Corporation Common Stock</t>
  </si>
  <si>
    <t>QuinStreet Inc. Common Stock</t>
  </si>
  <si>
    <t>Liberty Global Ltd. Class A Common Shares</t>
  </si>
  <si>
    <t>Diversified Financial Services</t>
  </si>
  <si>
    <t>Orix Corp Ads Common Stock</t>
  </si>
  <si>
    <t>Chemours Company (The) Common Stock</t>
  </si>
  <si>
    <t>Floor &amp; Decor Holdings Inc. Common Stock</t>
  </si>
  <si>
    <t>Enbridge Inc Common Stock</t>
  </si>
  <si>
    <t>Blackstone Inc. Common Stock</t>
  </si>
  <si>
    <t>Kellanova Common Stock</t>
  </si>
  <si>
    <t>Dover Corporation Common Stock</t>
  </si>
  <si>
    <t>Agilent Technologies Inc. Common Stock</t>
  </si>
  <si>
    <t>Onto Innovation Inc. Common Stock</t>
  </si>
  <si>
    <t>Cameco Corporation Common Stock</t>
  </si>
  <si>
    <t>Walker &amp; Dunlop Inc Common Stock</t>
  </si>
  <si>
    <t>Cohen &amp; Steers Infrastructure Fund Inc Common Stock</t>
  </si>
  <si>
    <t>Afya Limited Class A Common Shares</t>
  </si>
  <si>
    <t>Celestica Inc. Common Stock</t>
  </si>
  <si>
    <t>Globe Life Inc. Common Stock</t>
  </si>
  <si>
    <t>FormFactor Inc. FormFactor Inc. Common Stock</t>
  </si>
  <si>
    <t>Hope Bancorp Inc. Common Stock</t>
  </si>
  <si>
    <t>Stericycle Inc. Common Stock</t>
  </si>
  <si>
    <t>National Vision Holdings Inc. Common Stock</t>
  </si>
  <si>
    <t>Corning Incorporated Common Stock</t>
  </si>
  <si>
    <t>Bruker Corporation Common Stock</t>
  </si>
  <si>
    <t>Kura Sushi USA Inc. Class A Common Stock</t>
  </si>
  <si>
    <t>Cousins Properties Incorporated Common Stock</t>
  </si>
  <si>
    <t>1st Source Corporation Common Stock</t>
  </si>
  <si>
    <t>Commercial Metals Company Common Stock</t>
  </si>
  <si>
    <t>Danaher Corporation Common Stock</t>
  </si>
  <si>
    <t>Zillow Group Inc. Class C Capital Stock</t>
  </si>
  <si>
    <t>Snap-On Incorporated Common Stock</t>
  </si>
  <si>
    <t>Erie Indemnity Company Class A Common Stock</t>
  </si>
  <si>
    <t>CBRE Group Inc Common Stock Class A</t>
  </si>
  <si>
    <t>Vertex Pharmaceuticals Incorporated Common Stock</t>
  </si>
  <si>
    <t>Old National Bancorp Common Stock</t>
  </si>
  <si>
    <t>Arch Resources Inc. Class A Common Stock</t>
  </si>
  <si>
    <t>Cleveland-Cliffs Inc. Common Stock</t>
  </si>
  <si>
    <t>Duke Energy Corporation (Holding Company) Common Stock</t>
  </si>
  <si>
    <t>Kohl's Corporation Common Stock</t>
  </si>
  <si>
    <t>Advantage Solutions Inc. Class A Common Stock</t>
  </si>
  <si>
    <t>Northern Trust Corporation Common Stock</t>
  </si>
  <si>
    <t>Southwest Airlines Company Common Stock</t>
  </si>
  <si>
    <t>Ciena Corporation Common Stock</t>
  </si>
  <si>
    <t>AbbVie Inc. Common Stock</t>
  </si>
  <si>
    <t>First Merchants Corporation Common Stock</t>
  </si>
  <si>
    <t>Viridian Therapeutics Inc. Common Stock</t>
  </si>
  <si>
    <t>Kiniksa Pharmaceuticals Ltd. Class A Common Stock</t>
  </si>
  <si>
    <t>Embraer S.A. Common Stock</t>
  </si>
  <si>
    <t>Cedar Fair L.P. Common Stock</t>
  </si>
  <si>
    <t>Glacier Bancorp Inc. Common Stock</t>
  </si>
  <si>
    <t>Eaton Vance Tax Advantaged Dividend Income Fund Common Shares of Beneficial Interest</t>
  </si>
  <si>
    <t>Recursion Pharmaceuticals Inc. Class A Common Stock</t>
  </si>
  <si>
    <t>Edgewise Therapeutics Inc. Common Stock</t>
  </si>
  <si>
    <t>Balchem Corporation Common Stock</t>
  </si>
  <si>
    <t>Bloomin' Brands Inc. Common Stock</t>
  </si>
  <si>
    <t>Eaton Vance Tax-Managed Global Diversified Equity Income Fund Common Shares of Beneficial Interest</t>
  </si>
  <si>
    <t>Cytokinetics Incorporated Common Stock</t>
  </si>
  <si>
    <t>Atlantic Union Bankshares Corporation Common Stock</t>
  </si>
  <si>
    <t>Beacon Roofing Supply Inc. Common Stock</t>
  </si>
  <si>
    <t>FS KKR Capital Corp. Common Stock</t>
  </si>
  <si>
    <t>NetApp Inc. Common Stock</t>
  </si>
  <si>
    <t>Marcus &amp; Millichap Inc. Common Stock</t>
  </si>
  <si>
    <t>Lowe's Companies Inc. Common Stock</t>
  </si>
  <si>
    <t>Analog Devices Inc. Common Stock</t>
  </si>
  <si>
    <t>Burford Capital Limited Ordinary Shares</t>
  </si>
  <si>
    <t>Quaker Houghton Common Stock</t>
  </si>
  <si>
    <t>National Grid Transco PLC National Grid PLC (NEW) American Depositary Shares</t>
  </si>
  <si>
    <t>Tradeweb Markets Inc. Class A Common Stock</t>
  </si>
  <si>
    <t>Garrett Motion Inc. Common Stock</t>
  </si>
  <si>
    <t>Viavi Solutions Inc. Common Stock</t>
  </si>
  <si>
    <t>Madrigal Pharmaceuticals Inc. Common Stock</t>
  </si>
  <si>
    <t>Novo Nordisk A/S Common Stock</t>
  </si>
  <si>
    <t>Hancock Whitney Corporation Common Stock</t>
  </si>
  <si>
    <t>Alexandria Real Estate Equities Inc. Common Stock</t>
  </si>
  <si>
    <t>UiPath Inc. Class A Common Stock</t>
  </si>
  <si>
    <t>Landstar System Inc. Common Stock</t>
  </si>
  <si>
    <t>The Bancorp Inc Common Stock</t>
  </si>
  <si>
    <t>Tyler Technologies Inc. Common Stock</t>
  </si>
  <si>
    <t>New Oriental Education &amp; Technology Group Inc. Sponsored ADR representing 10 Ordinary Share (Cayman Islands)</t>
  </si>
  <si>
    <t>BridgeBio Pharma Inc. Common Stock</t>
  </si>
  <si>
    <t>Gap Inc. (The) Common Stock</t>
  </si>
  <si>
    <t>Zillow Group Inc. Class A Common Stock</t>
  </si>
  <si>
    <t>PagerDuty Inc. Common Stock</t>
  </si>
  <si>
    <t>WesBanco Inc. Common Stock</t>
  </si>
  <si>
    <t>Angi Inc. Class A Common Stock</t>
  </si>
  <si>
    <t>Mitsubishi UFJ Financial Group Inc. Common Stock</t>
  </si>
  <si>
    <t>ServisFirst Bancshares Inc. Common Stock</t>
  </si>
  <si>
    <t>SITE Centers Corp. Common Stock</t>
  </si>
  <si>
    <t>Highwoods Properties Inc. Common Stock</t>
  </si>
  <si>
    <t>Glaukos Corporation Common Stock</t>
  </si>
  <si>
    <t>AvidXchange Holdings Inc. Common Stock</t>
  </si>
  <si>
    <t>New York Times Company (The) Common Stock</t>
  </si>
  <si>
    <t>Korea Electric Power Corporation Common Stock</t>
  </si>
  <si>
    <t>Stock Yards Bancorp Inc. Common Stock</t>
  </si>
  <si>
    <t>Rocket Companies Inc. Class A Common Stock</t>
  </si>
  <si>
    <t>Hudbay Minerals Inc. Ordinary Shares (Canada)</t>
  </si>
  <si>
    <t>Eastern Bankshares Inc. Common Stock</t>
  </si>
  <si>
    <t>MUELLER WATER PRODUCTS Common Stock</t>
  </si>
  <si>
    <t>Quanta Services Inc. Common Stock</t>
  </si>
  <si>
    <t>lululemon athletica inc. Common Stock</t>
  </si>
  <si>
    <t>Ramaco Resources Inc. Class A Common Stock</t>
  </si>
  <si>
    <t>Discover Financial Services Common Stock</t>
  </si>
  <si>
    <t>Banco Bilbao Vizcaya Argentaria S.A. Common Stock</t>
  </si>
  <si>
    <t>Independent Bank Group Inc Common Stock</t>
  </si>
  <si>
    <t>Titan International Inc. (DE) Common Stock</t>
  </si>
  <si>
    <t>State Street Corporation Common Stock</t>
  </si>
  <si>
    <t>Hillman Solutions Corp. Common Stock</t>
  </si>
  <si>
    <t>Snap Inc. Class A Common Stock</t>
  </si>
  <si>
    <t>Pool Corporation Common Stock</t>
  </si>
  <si>
    <t>Weyerhaeuser Company Common Stock</t>
  </si>
  <si>
    <t>Boyd Gaming Corporation Common Stock</t>
  </si>
  <si>
    <t>Cadence Bank Common Stock</t>
  </si>
  <si>
    <t>Beazer Homes USA Inc. Common Stock</t>
  </si>
  <si>
    <t>Paints/Coatings</t>
  </si>
  <si>
    <t>Axalta Coating Systems Ltd. Common Shares</t>
  </si>
  <si>
    <t>TowneBank Common Stock</t>
  </si>
  <si>
    <t>Zoetis Inc. Class A Common Stock</t>
  </si>
  <si>
    <t>Fastly Inc. Class A Common Stock</t>
  </si>
  <si>
    <t>Samsara Inc. Class A Common Stock</t>
  </si>
  <si>
    <t>Woodward Inc. Common Stock</t>
  </si>
  <si>
    <t xml:space="preserve">TIM S.A. American Depositary Shares (Each representing 5 Common Shares) </t>
  </si>
  <si>
    <t>Flowserve Corporation Common Stock</t>
  </si>
  <si>
    <t>Block Inc. Class A Common Stock</t>
  </si>
  <si>
    <t>Extra Space Storage Inc Common Stock</t>
  </si>
  <si>
    <t>National Storage Affiliates Trust Common Shares of Beneficial Interest</t>
  </si>
  <si>
    <t>Pebblebrook Hotel Trust Common Shares of Beneficial Interest</t>
  </si>
  <si>
    <t>Stag Industrial Inc. Common Stock</t>
  </si>
  <si>
    <t>Cirrus Logic Inc. Common Stock</t>
  </si>
  <si>
    <t>Blackrock Enhanced Equity Dividend Trust</t>
  </si>
  <si>
    <t>Advanced Drainage Systems Inc. Common Stock</t>
  </si>
  <si>
    <t>Turkcell Iletisim Hizmetleri AS Common Stock</t>
  </si>
  <si>
    <t>Charles Schwab Corporation (The) Common Stock</t>
  </si>
  <si>
    <t>Nuveen Municipal High Income Opportunity Fund Common Stock $0.01 par value per share</t>
  </si>
  <si>
    <t>PSFE</t>
  </si>
  <si>
    <t>Cohen &amp; Steers Inc Common Stock</t>
  </si>
  <si>
    <t>Brookfield Infrastructure Partners LP Limited Partnership Units</t>
  </si>
  <si>
    <t>Columbus McKinnon Corporation Common Stock</t>
  </si>
  <si>
    <t>Jack In The Box Inc. Common Stock</t>
  </si>
  <si>
    <t>Stellantis N.V. Common Shares</t>
  </si>
  <si>
    <t>General American Investors Inc. Common Stock</t>
  </si>
  <si>
    <t>Hub Group Inc. Class A Common Stock</t>
  </si>
  <si>
    <t>Skyline Champion Corporation Common Stock</t>
  </si>
  <si>
    <t>Cummins Inc. Common Stock</t>
  </si>
  <si>
    <t>West Fraser Timber Co. Ltd Common stock</t>
  </si>
  <si>
    <t>Other Pharmaceuticals</t>
  </si>
  <si>
    <t>McKesson Corporation Common Stock</t>
  </si>
  <si>
    <t>Banco BBVA Argentina S.A. ADS</t>
  </si>
  <si>
    <t>Hudson Pacific Properties Inc. Common Stock</t>
  </si>
  <si>
    <t>Heartland Financial USA Inc. Common Stock</t>
  </si>
  <si>
    <t>BRKL</t>
  </si>
  <si>
    <t>Brookline Bancorp Inc. Common Stock</t>
  </si>
  <si>
    <t>Cimpress plc Ordinary Shares (Ireland)</t>
  </si>
  <si>
    <t>Blackbaud Inc. Common Stock</t>
  </si>
  <si>
    <t>Ichor Holdings Ordinary Shares</t>
  </si>
  <si>
    <t>Chesapeake Utilities Corporation Common Stock</t>
  </si>
  <si>
    <t>Terreno Realty Corporation Common Stock</t>
  </si>
  <si>
    <t>Brixmor Property Group Inc. Common Stock</t>
  </si>
  <si>
    <t>Cathay General Bancorp Common Stock</t>
  </si>
  <si>
    <t xml:space="preserve">Dow Inc. Common Stock </t>
  </si>
  <si>
    <t>Centessa Pharmaceuticals plc American Depositary Shares</t>
  </si>
  <si>
    <t>Rayonier Inc. REIT Common Stock</t>
  </si>
  <si>
    <t>Suburban Propane Partners L.P. Common Stock</t>
  </si>
  <si>
    <t>Roblox Corporation Class A Common Stock</t>
  </si>
  <si>
    <t>Books</t>
  </si>
  <si>
    <t>Pearson Plc Common Stock</t>
  </si>
  <si>
    <t>Primoris Services Corporation Common Stock</t>
  </si>
  <si>
    <t>Urban Edge Properties Common Shares of Beneficial Interest</t>
  </si>
  <si>
    <t>Caterpillar Inc. Common Stock</t>
  </si>
  <si>
    <t>Ionis Pharmaceuticals Inc. Common Stock</t>
  </si>
  <si>
    <t>NNN REIT Inc. Common Stock</t>
  </si>
  <si>
    <t xml:space="preserve">JBG SMITH Properties Common Shares </t>
  </si>
  <si>
    <t>Live Oak Bancshares Inc. Common Stock</t>
  </si>
  <si>
    <t>First Financial Bancorp. Common Stock</t>
  </si>
  <si>
    <t>H&amp;R Block Inc. Common Stock</t>
  </si>
  <si>
    <t>OCFC</t>
  </si>
  <si>
    <t>OceanFirst Financial Corp. Common Stock</t>
  </si>
  <si>
    <t>RingCentral Inc. Class A Common Stock</t>
  </si>
  <si>
    <t>Stride Inc. Common Stock</t>
  </si>
  <si>
    <t>Armada Hoffler Properties Inc. Common Stock</t>
  </si>
  <si>
    <t>Walt Disney Company (The) Common Stock</t>
  </si>
  <si>
    <t>Boston Properties Inc. Common Stock</t>
  </si>
  <si>
    <t>GSK plc American Depositary Shares (Each representing two Ordinary Shares)</t>
  </si>
  <si>
    <t>Invesco Ltd Common Stock</t>
  </si>
  <si>
    <t>PRAA</t>
  </si>
  <si>
    <t>PRA Group Inc. Common Stock</t>
  </si>
  <si>
    <t>CII</t>
  </si>
  <si>
    <t>Blackrock Capital and Income Fund Inc.</t>
  </si>
  <si>
    <t>Acadia Healthcare Company Inc. Common Stock</t>
  </si>
  <si>
    <t>Deciphera Pharmaceuticals Inc. Common Stock</t>
  </si>
  <si>
    <t>Progress Software Corporation Common Stock (DE)</t>
  </si>
  <si>
    <t>Zions Bancorporation N.A. Common Stock</t>
  </si>
  <si>
    <t xml:space="preserve">Equitrans Midstream Corporation Common Stock </t>
  </si>
  <si>
    <t>Novartis AG Common Stock</t>
  </si>
  <si>
    <t>Medical Electronics</t>
  </si>
  <si>
    <t>Hologic Inc. Common Stock</t>
  </si>
  <si>
    <t>Summit Materials Inc. Class A Common Stock</t>
  </si>
  <si>
    <t>Ziff Davis Inc. Common Stock</t>
  </si>
  <si>
    <t>Certara Inc. Common Stock</t>
  </si>
  <si>
    <t>BHLB</t>
  </si>
  <si>
    <t>Banks</t>
  </si>
  <si>
    <t>Berkshire Hills Bancorp Inc. Common Stock</t>
  </si>
  <si>
    <t>Intapp Inc. Common Stock</t>
  </si>
  <si>
    <t>MNRO</t>
  </si>
  <si>
    <t>Automotive Aftermarket</t>
  </si>
  <si>
    <t>Monro Inc. Common Stock</t>
  </si>
  <si>
    <t>CoreCivic Inc. Common Stock</t>
  </si>
  <si>
    <t>Kimco Realty Corporation (HC) Common Stock</t>
  </si>
  <si>
    <t>Constellium SE Ordinary Shares (France)</t>
  </si>
  <si>
    <t>Enerpac Tool Group Corp. Common Stock</t>
  </si>
  <si>
    <t>Rush Enterprises Inc. Common Stock Cl A</t>
  </si>
  <si>
    <t>REV Group Inc. Common Stock</t>
  </si>
  <si>
    <t>Construction Partners Inc. Class A Common Stock</t>
  </si>
  <si>
    <t>Steelcase Inc. Common Stock</t>
  </si>
  <si>
    <t>Tronox Holdings plc Ordinary Shares (UK)</t>
  </si>
  <si>
    <t>Morningstar Inc. Common Stock</t>
  </si>
  <si>
    <t>Silgan Holdings Inc. Common Stock</t>
  </si>
  <si>
    <t>PAR Technology Corporation Common Stock</t>
  </si>
  <si>
    <t>ExlService Holdings Inc. Common Stock</t>
  </si>
  <si>
    <t>Centene Corporation Common Stock</t>
  </si>
  <si>
    <t>Steel Dynamics Inc.</t>
  </si>
  <si>
    <t>Qorvo Inc. Common Stock</t>
  </si>
  <si>
    <t xml:space="preserve">Brookfield Renewable Partners L.P. </t>
  </si>
  <si>
    <t>Eastman Chemical Company Common Stock</t>
  </si>
  <si>
    <t>Marathon Digital Holdings Inc. Common Stock</t>
  </si>
  <si>
    <t>ePlus inc. Common Stock</t>
  </si>
  <si>
    <t>G-III Apparel Group LTD. Common Stock</t>
  </si>
  <si>
    <t>Fabrinet Ordinary Shares</t>
  </si>
  <si>
    <t>OSI Systems Inc. Common Stock (DE)</t>
  </si>
  <si>
    <t>Saul Centers Inc. Common Stock</t>
  </si>
  <si>
    <t xml:space="preserve">Forestar Group Inc Common Stock </t>
  </si>
  <si>
    <t>Flowers Foods Inc. Common Stock</t>
  </si>
  <si>
    <t>Amicus Therapeutics Inc. Common Stock</t>
  </si>
  <si>
    <t>Tools/Hardware</t>
  </si>
  <si>
    <t>Toro Company (The) Common Stock</t>
  </si>
  <si>
    <t>Preferred Bank Common Stock</t>
  </si>
  <si>
    <t>Terex Corporation Common Stock</t>
  </si>
  <si>
    <t>Kenon Holdings Ltd. Ordinary Shares</t>
  </si>
  <si>
    <t xml:space="preserve">Brookfield Renewable Corporation Class A Subordinate Voting Shares </t>
  </si>
  <si>
    <t>Franklin Resources Inc. Common Stock</t>
  </si>
  <si>
    <t>UFP Industries Inc. Common Stock</t>
  </si>
  <si>
    <t>DH</t>
  </si>
  <si>
    <t>Definitive Healthcare Corp. Class A Common Stock</t>
  </si>
  <si>
    <t>Blackstone Secured Lending Fund Common Shares of Beneficial Interest</t>
  </si>
  <si>
    <t>Bank Nova Scotia Halifax Pfd 3 Ordinary Shares</t>
  </si>
  <si>
    <t>Electronic Arts Inc. Common Stock</t>
  </si>
  <si>
    <t>Inter Parfums Inc. Common Stock</t>
  </si>
  <si>
    <t>Braze Inc. Class A Common Stock</t>
  </si>
  <si>
    <t>Garmin Ltd. Common Stock (Switzerland)</t>
  </si>
  <si>
    <t>Gaotu Techedu Inc. American Depositary Shares</t>
  </si>
  <si>
    <t>Goldman Sachs BDC Inc. Common Stock</t>
  </si>
  <si>
    <t>Intel Corporation Common Stock</t>
  </si>
  <si>
    <t>Capital Product Partners L.P. Common Units</t>
  </si>
  <si>
    <t>Greenbrier Companies Inc. (The) Common Stock</t>
  </si>
  <si>
    <t>Freshworks Inc. Class A Common Stock</t>
  </si>
  <si>
    <t>GoodRx Holdings Inc. Class A Common Stock</t>
  </si>
  <si>
    <t>Taboola.com Ltd. Ordinary Shares</t>
  </si>
  <si>
    <t>M&amp;T Bank Corporation Common Stock</t>
  </si>
  <si>
    <t>Toyota Motor Corporation Common Stock</t>
  </si>
  <si>
    <t>Southern Copper Corporation Common Stock</t>
  </si>
  <si>
    <t>FactSet Research Systems Inc. Common Stock</t>
  </si>
  <si>
    <t>Rapid7 Inc. Common Stock</t>
  </si>
  <si>
    <t>Edgewell Personal Care Company Common Stock</t>
  </si>
  <si>
    <t>Saia Inc. Common Stock</t>
  </si>
  <si>
    <t>Spirit Aerosystems Holdings Inc. Common Stock</t>
  </si>
  <si>
    <t>TAL Education Group American Depositary Shares</t>
  </si>
  <si>
    <t>The ODP Corporation Common Stock</t>
  </si>
  <si>
    <t>Quanex Building Products Corporation Common Stock</t>
  </si>
  <si>
    <t>Wheels Up Experience Inc. Class A Common Stock</t>
  </si>
  <si>
    <t>Sun Life Financial Inc. Common Stock</t>
  </si>
  <si>
    <t>Professional Services</t>
  </si>
  <si>
    <t>Essential Utilities Inc. Common Stock</t>
  </si>
  <si>
    <t>Allete Inc.</t>
  </si>
  <si>
    <t>Radian Group Inc. Common Stock</t>
  </si>
  <si>
    <t>RPM International Inc. Common Stock</t>
  </si>
  <si>
    <t>Scholar Rock Holding Corporation Common Stock</t>
  </si>
  <si>
    <t>RBCAA</t>
  </si>
  <si>
    <t>Republic Bancorp Inc. Class A Common Stock</t>
  </si>
  <si>
    <t>Perella Weinberg Partners Class A Common Stock</t>
  </si>
  <si>
    <t>Linde plc Ordinary Shares</t>
  </si>
  <si>
    <t>Home BancShares Inc. Common Stock</t>
  </si>
  <si>
    <t>Sportradar Group AG Class A Ordinary Shares</t>
  </si>
  <si>
    <t>Eldorado Gold Corporation Ordinary Shares</t>
  </si>
  <si>
    <t>ANSYS Inc. Common Stock</t>
  </si>
  <si>
    <t>AbCellera Biologics Inc. Common Shares</t>
  </si>
  <si>
    <t>Hillenbrand Inc Common Stock</t>
  </si>
  <si>
    <t>Ericsson American Depositary Shares</t>
  </si>
  <si>
    <t>Safety Insurance Group Inc. Common Stock</t>
  </si>
  <si>
    <t>Golden Entertainment Inc. Common Stock</t>
  </si>
  <si>
    <t>BrightSpire Capital Inc. Class A Common Stock</t>
  </si>
  <si>
    <t>Amgen Inc. Common Stock</t>
  </si>
  <si>
    <t>Smartsheet Inc. Class A Common Stock</t>
  </si>
  <si>
    <t>Honeywell International Inc. Common Stock</t>
  </si>
  <si>
    <t>Bank of Hawaii Corporation Common Stock</t>
  </si>
  <si>
    <t>Par Pacific Holdings Inc.  Common Stock</t>
  </si>
  <si>
    <t>LeMaitre Vascular Inc. Common Stock</t>
  </si>
  <si>
    <t>MorphoSys AG American Depositary Shares</t>
  </si>
  <si>
    <t>Insmed Incorporated Common Stock</t>
  </si>
  <si>
    <t>Vornado Realty Trust Common Stock</t>
  </si>
  <si>
    <t>Model N Inc. Common Stock</t>
  </si>
  <si>
    <t>TaskUs Inc. Class A Common Stock</t>
  </si>
  <si>
    <t>ASTL</t>
  </si>
  <si>
    <t>Algoma Steel Group Inc. Common Shares</t>
  </si>
  <si>
    <t>PowerSchool Holdings Inc. Class A Common Stock</t>
  </si>
  <si>
    <t>Broadstone Net Lease Inc. Common Stock</t>
  </si>
  <si>
    <t>Vera Therapeutics Inc. Class A Common Stock</t>
  </si>
  <si>
    <t>Immunome Inc. Common Stock</t>
  </si>
  <si>
    <t>Atlassian Corporation Class A Common Stock</t>
  </si>
  <si>
    <t>Banco De Chile ADS</t>
  </si>
  <si>
    <t>GCM Grosvenor Inc. Class A Common Stock</t>
  </si>
  <si>
    <t>Westrock Company Common Stock</t>
  </si>
  <si>
    <t>Upwork Inc. Common Stock</t>
  </si>
  <si>
    <t>MeridianLink Inc. Common Stock</t>
  </si>
  <si>
    <t>Regions Financial Corporation Common Stock</t>
  </si>
  <si>
    <t>Simmons First National Corporation Class A Common Stock</t>
  </si>
  <si>
    <t>Zebra Technologies Corporation Class A Common Stock</t>
  </si>
  <si>
    <t>Dr. Reddy's Laboratories Ltd Common Stock</t>
  </si>
  <si>
    <t>T. Rowe Price Group Inc. Common Stock</t>
  </si>
  <si>
    <t>Select Medical Holdings Corporation Common Stock</t>
  </si>
  <si>
    <t>Xerox Holdings Corporation Common Stock</t>
  </si>
  <si>
    <t>Teledyne Technologies Incorporated Common Stock</t>
  </si>
  <si>
    <t>ICICI Bank Limited Common Stock</t>
  </si>
  <si>
    <t>Motor Vehicles</t>
  </si>
  <si>
    <t>Harley-Davidson Inc. Common Stock</t>
  </si>
  <si>
    <t>Vericel Corporation Common Stock</t>
  </si>
  <si>
    <t xml:space="preserve">Hilton Grand Vacations Inc. Common Stock </t>
  </si>
  <si>
    <t>Cosan S.A. ADS</t>
  </si>
  <si>
    <t>Liberty Global Ltd. Class C Common Shares</t>
  </si>
  <si>
    <t>Sensient Technologies Corporation Common Stock</t>
  </si>
  <si>
    <t>Carnival Plc ADS ADS</t>
  </si>
  <si>
    <t>Commerce Bancshares Inc. Common Stock</t>
  </si>
  <si>
    <t>MYR Group Inc. Common Stock</t>
  </si>
  <si>
    <t>Lightspeed Commerce Inc. Subordinate Voting Shares</t>
  </si>
  <si>
    <t>PTC Therapeutics Inc. Common Stock</t>
  </si>
  <si>
    <t>UMH</t>
  </si>
  <si>
    <t>UMH Properties Inc. Common Stock</t>
  </si>
  <si>
    <t>Arrowhead Pharmaceuticals Inc. Common Stock</t>
  </si>
  <si>
    <t>Lindsay Corporation Common Stock</t>
  </si>
  <si>
    <t>Bank OZK Common Stock</t>
  </si>
  <si>
    <t>Kforce Inc. Common Stock</t>
  </si>
  <si>
    <t>Sandy Spring Bancorp Inc. Common Stock</t>
  </si>
  <si>
    <t>ETW</t>
  </si>
  <si>
    <t>Eaton Vance Corporation Eaton Vance Tax-Managed Global Buy-Write Opportunites Fund Common Shares of Beneficial Interest</t>
  </si>
  <si>
    <t>Rexford Industrial Realty Inc. Common Stock</t>
  </si>
  <si>
    <t>FirstCash Holdings Inc. Common Stock</t>
  </si>
  <si>
    <t>U.S. Physical Therapy Inc. Common Stock</t>
  </si>
  <si>
    <t>First American Corporation (New) Common Stock</t>
  </si>
  <si>
    <t>Las Vegas Sands Corp. Common Stock</t>
  </si>
  <si>
    <t xml:space="preserve">Brookfield Infrastructure Corporation </t>
  </si>
  <si>
    <t>Globalstar Inc. Common Stock</t>
  </si>
  <si>
    <t>ArcBest Corporation Common Stock</t>
  </si>
  <si>
    <t>CleanSpark Inc. Common Stock</t>
  </si>
  <si>
    <t>J.B. Hunt Transport Services Inc. Common Stock</t>
  </si>
  <si>
    <t>AllianceBernstein Holding L.P.  Units</t>
  </si>
  <si>
    <t xml:space="preserve">Safehold Inc. New Common Stock </t>
  </si>
  <si>
    <t>Gentex Corporation Common Stock</t>
  </si>
  <si>
    <t>Proto Labs Inc. Common stock</t>
  </si>
  <si>
    <t>Hercules Capital Inc. Common Stock</t>
  </si>
  <si>
    <t>Five9 Inc. Common Stock</t>
  </si>
  <si>
    <t>IAC Inc. Common Stock</t>
  </si>
  <si>
    <t>Driven Brands Holdings Inc. Common Stock</t>
  </si>
  <si>
    <t>Deluxe Corporation Common Stock</t>
  </si>
  <si>
    <t>City Holding Company Common Stock</t>
  </si>
  <si>
    <t>Immatics N.V. Ordinary Shares</t>
  </si>
  <si>
    <t>Dorchester Minerals L.P. Common Units Representing Limited Partnership Interests</t>
  </si>
  <si>
    <t>Stanley Black &amp; Decker Inc. Common Stock</t>
  </si>
  <si>
    <t>CRISPR Therapeutics AG Common Shares</t>
  </si>
  <si>
    <t>Copa Holdings S.A. Class A Common Stock</t>
  </si>
  <si>
    <t>MongoDB Inc. Class A Common Stock</t>
  </si>
  <si>
    <t>Integra LifeSciences Holdings Corporation Common Stock</t>
  </si>
  <si>
    <t>Charles River Laboratories International Inc. Common Stock</t>
  </si>
  <si>
    <t>Transportadora de Gas del Sur SA TGS Common Stock</t>
  </si>
  <si>
    <t>Perrigo Company plc Ordinary Shares</t>
  </si>
  <si>
    <t>Transcat Inc. Common Stock</t>
  </si>
  <si>
    <t>Delta Air Lines Inc. Common Stock</t>
  </si>
  <si>
    <t>PayPal Holdings Inc. Common Stock</t>
  </si>
  <si>
    <t>DraftKings Inc. Class A Common Stock</t>
  </si>
  <si>
    <t>Brinks Company (The) Common Stock</t>
  </si>
  <si>
    <t>Independence Realty Trust Inc. Common Stock</t>
  </si>
  <si>
    <t>Morgan Stanley Common Stock</t>
  </si>
  <si>
    <t>Eaton Vance Corporation Eaton Vance Tax-Managed Buy-Write Opportunities Fund Common Shares of Beneficial Interest</t>
  </si>
  <si>
    <t>Carnival Corporation Common Stock</t>
  </si>
  <si>
    <t>JetBlue Airways Corporation Common Stock</t>
  </si>
  <si>
    <t>National Bank Holdings Corporation Common Stock</t>
  </si>
  <si>
    <t>Evertec Inc. Common Stock</t>
  </si>
  <si>
    <t>Coinbase Global Inc. Class A Common Stock</t>
  </si>
  <si>
    <t>Kilroy Realty Corporation Common Stock</t>
  </si>
  <si>
    <t>Verona Pharma plc American Depositary Share</t>
  </si>
  <si>
    <t>ReNew Energy Global plc Class A Ordinary Shares</t>
  </si>
  <si>
    <t>YPF Sociedad Anonima Common Stock</t>
  </si>
  <si>
    <t>SPS Commerce Inc. Common Stock</t>
  </si>
  <si>
    <t>Trip.com Group Limited American Depositary Shares</t>
  </si>
  <si>
    <t>Trinity Industries Inc. Common Stock</t>
  </si>
  <si>
    <t>Olaplex Holdings Inc. Common Stock</t>
  </si>
  <si>
    <t>Nuveen S&amp;P 500 Buy-Write Income Fund Common Shares of Beneficial Interest</t>
  </si>
  <si>
    <t>Sirius XM Holdings Inc. Common Stock</t>
  </si>
  <si>
    <t>Essex Property Trust Inc. Common Stock</t>
  </si>
  <si>
    <t>Intercorp Financial Services Inc. Common Shares</t>
  </si>
  <si>
    <t>PT Telekomunikasi Indonesia Tbk</t>
  </si>
  <si>
    <t>Telefonica Brasil S.A. American Depositary Shares (Each representing One Common Share)</t>
  </si>
  <si>
    <t>LGI Homes Inc. Common Stock</t>
  </si>
  <si>
    <t>UGI Corporation Common Stock</t>
  </si>
  <si>
    <t>Ventas Inc. Common Stock</t>
  </si>
  <si>
    <t>Knowles Corporation Common Stock</t>
  </si>
  <si>
    <t>NXP Semiconductors N.V. Common Stock</t>
  </si>
  <si>
    <t>Crocs Inc. Common Stock</t>
  </si>
  <si>
    <t>United Microelectronics Corporation (NEW) Common Stock</t>
  </si>
  <si>
    <t>Cracker Barrel Old Country Store Inc Common Stock</t>
  </si>
  <si>
    <t>Annaly Capital Management Inc. Common Stock</t>
  </si>
  <si>
    <t>Helen of Troy Limited Common Stock</t>
  </si>
  <si>
    <t>Columbia Financial Inc. Common Stock</t>
  </si>
  <si>
    <t>Tango Therapeutics Inc.</t>
  </si>
  <si>
    <t>Inspire Medical Systems Inc. Common Stock</t>
  </si>
  <si>
    <t>Bank of N.T. Butterfield &amp; Son Limited (The) Voting Ordinary Shares</t>
  </si>
  <si>
    <t>Winnebago Industries Inc. Common Stock</t>
  </si>
  <si>
    <t>Aurora Innovation Inc. Class A Common Stock</t>
  </si>
  <si>
    <t>PennyMac Mortgage Investment Trust Common Shares of Beneficial Interest</t>
  </si>
  <si>
    <t>Cardinal Health Inc. Common Stock</t>
  </si>
  <si>
    <t>Sun Communities Inc. Common Stock</t>
  </si>
  <si>
    <t>Universal Corporation Common Stock</t>
  </si>
  <si>
    <t>Logitech International S.A. Ordinary Shares</t>
  </si>
  <si>
    <t>Zuora Inc. Class A Common Stock</t>
  </si>
  <si>
    <t>Koninklijke Philips N.V. NY Registry Shares</t>
  </si>
  <si>
    <t>Six Flags Entertainment Corporation New Common Stock</t>
  </si>
  <si>
    <t>Aspen Aerogels Inc. Common Stock</t>
  </si>
  <si>
    <t>Surgery Partners Inc. Common Stock</t>
  </si>
  <si>
    <t>Pampa Energia S.A.</t>
  </si>
  <si>
    <t>SSYS</t>
  </si>
  <si>
    <t>Stratasys Ltd. Ordinary Shares (Israel)</t>
  </si>
  <si>
    <t>TFI International Inc. Common Shares</t>
  </si>
  <si>
    <t>Premier Inc. Class A Common Stock</t>
  </si>
  <si>
    <t>Adobe Inc. Common Stock</t>
  </si>
  <si>
    <t>HP Inc. Common Stock</t>
  </si>
  <si>
    <t>Synaptics Incorporated Common Stock $0.001 Par Value</t>
  </si>
  <si>
    <t>Olin Corporation Common Stock</t>
  </si>
  <si>
    <t>PDD Holdings Inc. American Depositary Shares</t>
  </si>
  <si>
    <t>O'Reilly Automotive Inc. Common Stock</t>
  </si>
  <si>
    <t>PPG Industries Inc. Common Stock</t>
  </si>
  <si>
    <t>HRT</t>
  </si>
  <si>
    <t>HireRight Holdings Corporation Common Stock</t>
  </si>
  <si>
    <t>NextEra Energy Partners LP Common Units representing limited partner interests</t>
  </si>
  <si>
    <t>Columbia Sportswear Company Common Stock</t>
  </si>
  <si>
    <t>Zurn Elkay Water Solutions Corporation Common Stock</t>
  </si>
  <si>
    <t>Silicon Laboratories Inc. Common Stock</t>
  </si>
  <si>
    <t>Seacoast Banking Corporation of Florida Common Stock</t>
  </si>
  <si>
    <t>Booz Allen Hamilton Holding Corporation Common Stock</t>
  </si>
  <si>
    <t>Brighthouse Financial Inc. Common Stock</t>
  </si>
  <si>
    <t>BWX Technologies Inc. Common Stock</t>
  </si>
  <si>
    <t>Grupo Aeroportuario Del Pacifico S.A. B. de C.V. Grupo Aeroportuario Del Pacifico S.A. de C.V. (each representing 10 Series B shares)</t>
  </si>
  <si>
    <t>Woori Financial Group Inc. American Depositary Shares (each representing three (3) shares of Common Stock)</t>
  </si>
  <si>
    <t>Realty Income Corporation Common Stock</t>
  </si>
  <si>
    <t>Enstar Group Limited Ordinary Shares</t>
  </si>
  <si>
    <t>Nuveen NASDAQ 100 Dynamic Overwrite Fund Shares of Beneficial Interest</t>
  </si>
  <si>
    <t>TD SYNNEX Corporation Common Stock</t>
  </si>
  <si>
    <t>Scotts Miracle-Gro Company (The) Common Stock</t>
  </si>
  <si>
    <t>Crown Castle Inc. Common Stock</t>
  </si>
  <si>
    <t>Galapagos NV American Depositary Shares</t>
  </si>
  <si>
    <t>Brown &amp; Brown Inc. Common Stock</t>
  </si>
  <si>
    <t>IDEX Corporation Common Stock</t>
  </si>
  <si>
    <t>WillScot Mobile Mini Holdings Corp. Class A Common Stock</t>
  </si>
  <si>
    <t>PLDT Inc. Sponsored ADR</t>
  </si>
  <si>
    <t>Healthcare Realty Trust Incorporated Common Stock</t>
  </si>
  <si>
    <t>ZIM Integrated Shipping Services Ltd. Ordinary Shares</t>
  </si>
  <si>
    <t>WEX Inc. common stock</t>
  </si>
  <si>
    <t>Hannon Armstrong Sustainable Infrastructure Capital Inc. Common Stock</t>
  </si>
  <si>
    <t>Oaktree Specialty Lending Corporation Common Stock</t>
  </si>
  <si>
    <t>Pure Storage Inc. Class A Common Stock</t>
  </si>
  <si>
    <t>Edwards Lifesciences Corporation Common Stock</t>
  </si>
  <si>
    <t>Textron Inc. Common Stock</t>
  </si>
  <si>
    <t>Amedisys Inc Common Stock</t>
  </si>
  <si>
    <t>SAVA</t>
  </si>
  <si>
    <t>Cassava Sciences Inc. Common Stock</t>
  </si>
  <si>
    <t>Avantor Inc. Common Stock</t>
  </si>
  <si>
    <t>Veracyte Inc. Common Stock</t>
  </si>
  <si>
    <t>Pathward Financial Inc. Common Stock</t>
  </si>
  <si>
    <t>BankUnited Inc. Common Stock</t>
  </si>
  <si>
    <t>SBSI</t>
  </si>
  <si>
    <t>Southside Bancshares Inc. Common Stock</t>
  </si>
  <si>
    <t>Newell Brands Inc. Common Stock</t>
  </si>
  <si>
    <t>Enterprise Financial Services Corporation Common Stock</t>
  </si>
  <si>
    <t>United Community Banks Inc. Common Stock</t>
  </si>
  <si>
    <t>Lithia Motors Inc. Common Stock</t>
  </si>
  <si>
    <t>AECOM Common Stock</t>
  </si>
  <si>
    <t>Universal Display Corporation Common Stock</t>
  </si>
  <si>
    <t>Udemy Inc. Common Stock</t>
  </si>
  <si>
    <t>Manchester United Ltd. Class A Ordinary Shares</t>
  </si>
  <si>
    <t>Goosehead Insurance Inc. Class A Common Stock</t>
  </si>
  <si>
    <t>Apollo Commercial Real Estate Finance Inc</t>
  </si>
  <si>
    <t>ImmunityBio Inc. Common Stock</t>
  </si>
  <si>
    <t>SunCoke Energy Inc. Common Stock</t>
  </si>
  <si>
    <t>Madison Square Garden Sports Corp. Class A Common Stock (New)</t>
  </si>
  <si>
    <t>Palomar Holdings Inc. Common stock</t>
  </si>
  <si>
    <t>Molson Coors Beverage Company Class B Common Stock</t>
  </si>
  <si>
    <t>AGNC Investment Corp. Common Stock</t>
  </si>
  <si>
    <t>TFS Financial Corporation Common Stock</t>
  </si>
  <si>
    <t>Kayne Anderson Energy Infrastructure Fund Inc.</t>
  </si>
  <si>
    <t>nCino Inc. Common Stock</t>
  </si>
  <si>
    <t>Super Micro Computer Inc. Common Stock</t>
  </si>
  <si>
    <t>BlackLine Inc. Common Stock</t>
  </si>
  <si>
    <t>Constellation Brands Inc. Common Stock</t>
  </si>
  <si>
    <t>Qualys Inc. Common Stock</t>
  </si>
  <si>
    <t>ConAgra Brands Inc. Common Stock</t>
  </si>
  <si>
    <t>PPL Corporation Common Stock</t>
  </si>
  <si>
    <t>Alarm.com Holdings Inc. Common Stock</t>
  </si>
  <si>
    <t>Rio Tinto Plc Common Stock</t>
  </si>
  <si>
    <t>Millicom International Cellular S.A. Common Stock</t>
  </si>
  <si>
    <t>H. B. Fuller Company Common Stock</t>
  </si>
  <si>
    <t>BOK Financial Corporation Common Stock</t>
  </si>
  <si>
    <t>Generac Holdlings Inc. Common Stock</t>
  </si>
  <si>
    <t>Public Storage Common Stock</t>
  </si>
  <si>
    <t>Gorman-Rupp Company (The) Common Stock</t>
  </si>
  <si>
    <t>Evolent Health Inc Class A Common Stock</t>
  </si>
  <si>
    <t>BY</t>
  </si>
  <si>
    <t>Byline Bancorp Inc. Common Stock</t>
  </si>
  <si>
    <t>Agree Realty Corporation Common Stock</t>
  </si>
  <si>
    <t>Marathon Petroleum Corporation Common Stock</t>
  </si>
  <si>
    <t>American Tower Corporation (REIT) Common Stock</t>
  </si>
  <si>
    <t>Veritex Holdings Inc. Common Stock</t>
  </si>
  <si>
    <t>Novanta Inc. Common Stock</t>
  </si>
  <si>
    <t>PepsiCo Inc. Common Stock</t>
  </si>
  <si>
    <t>Fiverr International Ltd. Ordinary Shares no par value</t>
  </si>
  <si>
    <t>Zeta Global Holdings Corp. Class A Common Stock</t>
  </si>
  <si>
    <t>DTE Energy Company Common Stock</t>
  </si>
  <si>
    <t>MiMedx Group Inc Common Stock</t>
  </si>
  <si>
    <t>TORM plc Class A Common Stock</t>
  </si>
  <si>
    <t>Ashland Inc. Common Stock</t>
  </si>
  <si>
    <t>Dorman Products Inc. Common Stock</t>
  </si>
  <si>
    <t>Sonic Automotive Inc. Common Stock</t>
  </si>
  <si>
    <t>Carvana Co. Class A Common Stock</t>
  </si>
  <si>
    <t>Johnson Controls International plc Ordinary Share</t>
  </si>
  <si>
    <t>Brunswick Corporation Common Stock</t>
  </si>
  <si>
    <t xml:space="preserve">Royalty Pharma plc Class A Ordinary Shares </t>
  </si>
  <si>
    <t>Amcor plc Ordinary Shares</t>
  </si>
  <si>
    <t>Wheaton Precious Metals Corp Common Shares (Canada)</t>
  </si>
  <si>
    <t>LXP Industrial Trust Common Stock (Maryland REIT)</t>
  </si>
  <si>
    <t>First Commonwealth Financial Corporation Common Stock</t>
  </si>
  <si>
    <t>Microchip Technology Incorporated Common Stock</t>
  </si>
  <si>
    <t>IQVIA Holdings Inc. Common Stock</t>
  </si>
  <si>
    <t>XPO Inc. Common Stock</t>
  </si>
  <si>
    <t>St. Joe Company (The) Common Stock</t>
  </si>
  <si>
    <t>Texas Instruments Incorporated Common Stock</t>
  </si>
  <si>
    <t>Avient Corporation Common Stock</t>
  </si>
  <si>
    <t>Reaves Utility Income Fund Common Shares of Beneficial Interest</t>
  </si>
  <si>
    <t>VSEC</t>
  </si>
  <si>
    <t>VSE Corporation Common Stock</t>
  </si>
  <si>
    <t>Clean Harbors Inc. Common Stock</t>
  </si>
  <si>
    <t xml:space="preserve">Resideo Technologies Inc. Common Stock </t>
  </si>
  <si>
    <t>Best Buy Co. Inc. Common Stock</t>
  </si>
  <si>
    <t>Banco Latinoamericano de Comercio Exterior S.A.</t>
  </si>
  <si>
    <t>Ladder Capital Corp Class A Common Stock</t>
  </si>
  <si>
    <t>Sotera Health Company Common Stock</t>
  </si>
  <si>
    <t>Freeport-McMoRan Inc. Common Stock</t>
  </si>
  <si>
    <t>Douglas Emmett Inc. Common Stock</t>
  </si>
  <si>
    <t>Federated Hermes Inc. Common Stock</t>
  </si>
  <si>
    <t>MSA Safety Incorporated Common Stock</t>
  </si>
  <si>
    <t>Rush Street Interactive Inc. Class A Common Stock</t>
  </si>
  <si>
    <t>The Goodyear Tire &amp; Rubber Company Common Stock</t>
  </si>
  <si>
    <t>Alexander &amp; Baldwin Inc. Common Stock REIT Holding Company</t>
  </si>
  <si>
    <t>Addus HomeCare Corporation Common Stock</t>
  </si>
  <si>
    <t>KT Corporation Common Stock</t>
  </si>
  <si>
    <t>WaFd Inc. Common Stock</t>
  </si>
  <si>
    <t>Ferrari N.V. Common Shares</t>
  </si>
  <si>
    <t>GFL Environmental Inc. Subordinate voting shares no par value</t>
  </si>
  <si>
    <t>VLRS</t>
  </si>
  <si>
    <t>Controladora Vuela Compania de Aviacion S.A.B. de C.V. American Depositary Shares each representing ten (10) Ordinary Participation Certificates</t>
  </si>
  <si>
    <t>DENTSPLY SIRONA Inc. Common Stock</t>
  </si>
  <si>
    <t>Owens &amp; Minor Inc. Common Stock</t>
  </si>
  <si>
    <t>Enova International Inc. Common Stock</t>
  </si>
  <si>
    <t>CMS Energy Corporation Common Stock</t>
  </si>
  <si>
    <t>Skyworks Solutions Inc. Common Stock</t>
  </si>
  <si>
    <t>Apartment Income REIT Corp. Common Stock</t>
  </si>
  <si>
    <t xml:space="preserve">International Seaways Inc. Common Stock </t>
  </si>
  <si>
    <t>Voya Financial Inc. Common Stock</t>
  </si>
  <si>
    <t>Magna International Inc. Common Stock</t>
  </si>
  <si>
    <t>Opendoor Technologies Inc Common Stock</t>
  </si>
  <si>
    <t>Central Garden &amp; Pet Company Common Stock</t>
  </si>
  <si>
    <t>TTM Technologies Inc. Common Stock</t>
  </si>
  <si>
    <t>Granite Construction Incorporated Common Stock</t>
  </si>
  <si>
    <t>VEON Ltd. ADS</t>
  </si>
  <si>
    <t>MicroStrategy Incorporated Common Stock Class A</t>
  </si>
  <si>
    <t>Specialty Foods</t>
  </si>
  <si>
    <t>Tootsie Roll Industries Inc. Common Stock</t>
  </si>
  <si>
    <t>VICI Properties Inc. Common Stock</t>
  </si>
  <si>
    <t>The AES Corporation Common Stock</t>
  </si>
  <si>
    <t>Four Corners Property Trust Inc. Common Stock</t>
  </si>
  <si>
    <t>Primo Water Corporation Common Stock</t>
  </si>
  <si>
    <t>Frontier Group Holdings Inc. Common Stock</t>
  </si>
  <si>
    <t>Catalent Inc. Common Stock</t>
  </si>
  <si>
    <t>Relay Therapeutics Inc. Common Stock</t>
  </si>
  <si>
    <t>Kroger Company (The) Common Stock</t>
  </si>
  <si>
    <t>Bowlero Corp. Class A Common Stock</t>
  </si>
  <si>
    <t>Churchill Downs Incorporated Common Stock</t>
  </si>
  <si>
    <t>Tandem Diabetes Care Inc. Common Stock</t>
  </si>
  <si>
    <t>Manhattan Associates Inc. Common Stock</t>
  </si>
  <si>
    <t>First Interstate BancSystem Inc. Common Stock (DE)</t>
  </si>
  <si>
    <t>Telus Corporation Ordinary Shares</t>
  </si>
  <si>
    <t>Ardagh Metal Packaging S.A. Ordinary Shares</t>
  </si>
  <si>
    <t>Berry Global Group Inc. Common Stock</t>
  </si>
  <si>
    <t>Advanced Energy Industries Inc. Common Stock</t>
  </si>
  <si>
    <t>Grid Dynamics Holdings Inc. Class A Common Stock</t>
  </si>
  <si>
    <t>America Movil S.A.B. de C.V. American Depositary Shares (each representing the right to receive twenty (20) Series B Shares</t>
  </si>
  <si>
    <t>Easterly Government Properties Inc. Common Stock</t>
  </si>
  <si>
    <t>Provident Financial Services Inc Common Stock</t>
  </si>
  <si>
    <t>Werner Enterprises Inc. Common Stock</t>
  </si>
  <si>
    <t>Sunrun Inc. Common Stock</t>
  </si>
  <si>
    <t>BFC</t>
  </si>
  <si>
    <t>Bank First Corporation Common Stock</t>
  </si>
  <si>
    <t>Molina Healthcare Inc Common Stock</t>
  </si>
  <si>
    <t>MillerKnoll Inc. Common Stock</t>
  </si>
  <si>
    <t>Entergy Corporation Common Stock</t>
  </si>
  <si>
    <t>Under Armour Inc. Class C Common Stock</t>
  </si>
  <si>
    <t>Endeavor Group Holdings Inc. Class A Common Stock</t>
  </si>
  <si>
    <t>Clearway Energy Inc. Class C Common Stock</t>
  </si>
  <si>
    <t>Lyft Inc. Class A Common Stock</t>
  </si>
  <si>
    <t>ICF International Inc. Common Stock</t>
  </si>
  <si>
    <t>Petroleo Brasileiro S.A.- Petrobras Common Stock</t>
  </si>
  <si>
    <t>Teladoc Health Inc. Common Stock</t>
  </si>
  <si>
    <t>Alphabet Inc. Class C Capital Stock</t>
  </si>
  <si>
    <t>ACADIA Pharmaceuticals Inc. Common Stock</t>
  </si>
  <si>
    <t>First Citizens BancShares Inc. Class A Common Stock</t>
  </si>
  <si>
    <t>Everbridge Inc. Common Stock</t>
  </si>
  <si>
    <t>Texas Capital Bancshares Inc. Common Stock</t>
  </si>
  <si>
    <t>Lemonade Inc. Common Stock</t>
  </si>
  <si>
    <t>BCE Inc. Common Stock</t>
  </si>
  <si>
    <t>Alphabet Inc. Class A Common Stock</t>
  </si>
  <si>
    <t>Tenable Holdings Inc. Common Stock</t>
  </si>
  <si>
    <t>Independent Bank Corp. Common Stock</t>
  </si>
  <si>
    <t>Retail-Drug Stores and Proprietary Stores</t>
  </si>
  <si>
    <t>CVS Health Corporation Common Stock</t>
  </si>
  <si>
    <t>Banc of California Inc. Common Stock</t>
  </si>
  <si>
    <t>QuantumScape Corporation Class A Common Stock</t>
  </si>
  <si>
    <t>ViaSat Inc. Common Stock</t>
  </si>
  <si>
    <t>Atkore Inc. Common Stock</t>
  </si>
  <si>
    <t>Supernus Pharmaceuticals Inc. Common Stock</t>
  </si>
  <si>
    <t>Squarespace Inc. Class A Common Stock</t>
  </si>
  <si>
    <t>Community Bank System Inc. Common Stock</t>
  </si>
  <si>
    <t>Custom Truck One Source Inc. Common Stock</t>
  </si>
  <si>
    <t xml:space="preserve">Carrier Global Corporation Common Stock </t>
  </si>
  <si>
    <t>Loma Negra Compania Industrial Argentina Sociedad Anonima ADS</t>
  </si>
  <si>
    <t>Harmony Biosciences Holdings Inc. Common Stock</t>
  </si>
  <si>
    <t>Fortinet Inc. Common Stock</t>
  </si>
  <si>
    <t>Encore Capital Group Inc Common Stock</t>
  </si>
  <si>
    <t>Banco Santander S.A. Sponsored ADR (Spain)</t>
  </si>
  <si>
    <t>AutoZone Inc. Common Stock</t>
  </si>
  <si>
    <t>Valley National Bancorp Common Stock</t>
  </si>
  <si>
    <t>Ingles Markets Incorporated Class A Common Stock</t>
  </si>
  <si>
    <t>ONEOK Inc. Common Stock</t>
  </si>
  <si>
    <t>Fluor Corporation Common Stock</t>
  </si>
  <si>
    <t>CTS Corporation Common Stock</t>
  </si>
  <si>
    <t>McCormick &amp; Company Incorporated Common Stock</t>
  </si>
  <si>
    <t>Mizuho Financial Group Inc. Sponosred ADR (Japan)</t>
  </si>
  <si>
    <t>PLYM</t>
  </si>
  <si>
    <t>Plymouth Industrial REIT Inc. Common Stock</t>
  </si>
  <si>
    <t>Unity Software Inc. Common Stock</t>
  </si>
  <si>
    <t>Krispy Kreme Inc. Common Stock</t>
  </si>
  <si>
    <t>Uniti Group Inc. Common Stock</t>
  </si>
  <si>
    <t>Copart Inc. (DE) Common Stock</t>
  </si>
  <si>
    <t>Rush Enterprises Inc. Class B</t>
  </si>
  <si>
    <t>CAPL</t>
  </si>
  <si>
    <t>CrossAmerica Partners LP Common Units representing limited partner interests</t>
  </si>
  <si>
    <t>Physicians Realty Trust Common Shares of Beneficial Interest</t>
  </si>
  <si>
    <t>Tetra Tech Inc. Common Stock</t>
  </si>
  <si>
    <t>STARWOOD PROPERTY TRUST INC. Starwood Property Trust Inc.</t>
  </si>
  <si>
    <t>AptarGroup Inc. Common Stock</t>
  </si>
  <si>
    <t>Amphastar Pharmaceuticals Inc. Common Stock</t>
  </si>
  <si>
    <t>Methanex Corporation Common Stock</t>
  </si>
  <si>
    <t>StepStone Group Inc. Class A Common Stock</t>
  </si>
  <si>
    <t>Atmos Energy Corporation Common Stock</t>
  </si>
  <si>
    <t>Robinhood Markets Inc. Class A Common Stock</t>
  </si>
  <si>
    <t>Concentrix Corporation Common Stock</t>
  </si>
  <si>
    <t>Trupanion Inc. Common Stock</t>
  </si>
  <si>
    <t>White Mountains Insurance Group Ltd. Common Stock</t>
  </si>
  <si>
    <t>The Simply Good Foods Company Common Stock</t>
  </si>
  <si>
    <t>ICON plc Ordinary Shares</t>
  </si>
  <si>
    <t>Insperity Inc. Common Stock</t>
  </si>
  <si>
    <t>Hawkins Inc. Common Stock</t>
  </si>
  <si>
    <t>Synopsys Inc. Common Stock</t>
  </si>
  <si>
    <t>Equity Commonwealth Common Shares of Beneficial Interest</t>
  </si>
  <si>
    <t>Robert Half Inc. Common Stock</t>
  </si>
  <si>
    <t>Oxford Industries Inc. Common Stock</t>
  </si>
  <si>
    <t>Regency Centers Corporation Common Stock</t>
  </si>
  <si>
    <t>Managed Health Care</t>
  </si>
  <si>
    <t>PEBO</t>
  </si>
  <si>
    <t>Peoples Bancorp Inc. Common Stock</t>
  </si>
  <si>
    <t>National Health Investors Inc. Common Stock</t>
  </si>
  <si>
    <t>Apple Inc. Common Stock</t>
  </si>
  <si>
    <t>MDU Resources Group Inc. Common Stock (Holding Company)</t>
  </si>
  <si>
    <t>Oxford Lane Capital Corp. Common Stock</t>
  </si>
  <si>
    <t>Bausch Health Companies Inc. Common Stock</t>
  </si>
  <si>
    <t>TriCo Bancshares Common Stock</t>
  </si>
  <si>
    <t>BancFirst Corporation Common Stock</t>
  </si>
  <si>
    <t>Prestige Consumer Healthcare Inc. Common Stock</t>
  </si>
  <si>
    <t>Applovin Corporation Class A Common Stock</t>
  </si>
  <si>
    <t>Live Nation Entertainment Inc. Common Stock</t>
  </si>
  <si>
    <t>Royal Gold Inc. Common Stock</t>
  </si>
  <si>
    <t>MEG</t>
  </si>
  <si>
    <t>Montrose Environmental Group Inc. Common Stock</t>
  </si>
  <si>
    <t>Edison International Common Stock</t>
  </si>
  <si>
    <t>Welltower Inc. Common Stock</t>
  </si>
  <si>
    <t>Keurig Dr Pepper Inc. Common Stock</t>
  </si>
  <si>
    <t>Interactive Brokers Group Inc. Class A Common Stock</t>
  </si>
  <si>
    <t>ARR</t>
  </si>
  <si>
    <t>ARMOUR Residential REIT Inc.</t>
  </si>
  <si>
    <t>Vir Biotechnology Inc. Common Stock</t>
  </si>
  <si>
    <t>IPG Photonics Corporation Common Stock</t>
  </si>
  <si>
    <t>Roku Inc. Class A Common Stock</t>
  </si>
  <si>
    <t>BHP Group Limited American Depositary Shares (Each representing two Ordinary Shares)</t>
  </si>
  <si>
    <t>Alnylam Pharmaceuticals Inc. Common Stock</t>
  </si>
  <si>
    <t>Kulicke and Soffa Industries Inc. Common Stock</t>
  </si>
  <si>
    <t>Hexcel Corporation Common Stock</t>
  </si>
  <si>
    <t>Badger Meter Inc. Common Stock</t>
  </si>
  <si>
    <t>Sterling Check Corp. Common Stock</t>
  </si>
  <si>
    <t>Norwegian Cruise Line Holdings Ltd. Ordinary Shares</t>
  </si>
  <si>
    <t>Beam Therapeutics Inc. Common Stock</t>
  </si>
  <si>
    <t>Dorian LPG Ltd. Common Stock</t>
  </si>
  <si>
    <t>Teradyne Inc. Common Stock</t>
  </si>
  <si>
    <t>Henry Schein Inc. Common Stock</t>
  </si>
  <si>
    <t>Textiles</t>
  </si>
  <si>
    <t>Albany International Corporation Common Stock</t>
  </si>
  <si>
    <t>CHY</t>
  </si>
  <si>
    <t>Calamos Convertible and High Income Fund Common Stock</t>
  </si>
  <si>
    <t>AutoNation Inc. Common Stock</t>
  </si>
  <si>
    <t>CoStar Group Inc. Common Stock</t>
  </si>
  <si>
    <t>Dominion Energy Inc. Common Stock</t>
  </si>
  <si>
    <t>Service Properties Trust Common Stock</t>
  </si>
  <si>
    <t>Johnson &amp; Johnson Common Stock</t>
  </si>
  <si>
    <t>Clear Secure Inc. Class A Common Stock</t>
  </si>
  <si>
    <t>NextEra Energy Inc. Common Stock</t>
  </si>
  <si>
    <t>PLRX</t>
  </si>
  <si>
    <t>Pliant Therapeutics Inc. Common Stock</t>
  </si>
  <si>
    <t>BioMarin Pharmaceutical Inc. Common Stock</t>
  </si>
  <si>
    <t>Five Below Inc. Common Stock</t>
  </si>
  <si>
    <t xml:space="preserve">Energy Transfer LP Common Units </t>
  </si>
  <si>
    <t>3M Company Common Stock</t>
  </si>
  <si>
    <t>Catalyst Pharmaceuticals Inc. Common Stock</t>
  </si>
  <si>
    <t>Old Republic International Corporation Common Stock</t>
  </si>
  <si>
    <t>Regal Rexnord Corporation Common Stock</t>
  </si>
  <si>
    <t>PriceSmart Inc. Common Stock</t>
  </si>
  <si>
    <t>INDI</t>
  </si>
  <si>
    <t>indie Semiconductor Inc. Class A Common Stock</t>
  </si>
  <si>
    <t>SLRC</t>
  </si>
  <si>
    <t>SLR Investment Corp. Common Stock</t>
  </si>
  <si>
    <t>StoneX Group Inc. Common Stock</t>
  </si>
  <si>
    <t>Incyte Corp. Common Stock</t>
  </si>
  <si>
    <t>Valero Energy Corporation Common Stock</t>
  </si>
  <si>
    <t>Central Garden &amp; Pet Company Class A Common Stock Nonvoting</t>
  </si>
  <si>
    <t>Alcon Inc. Ordinary Shares</t>
  </si>
  <si>
    <t>Watsco Inc. Common Stock</t>
  </si>
  <si>
    <t>Grupo Aeroportuario del Centro Norte S.A.B. de C.V. ADS</t>
  </si>
  <si>
    <t>EnerSys Common Stock</t>
  </si>
  <si>
    <t>Banner Corporation Common Stock</t>
  </si>
  <si>
    <t>Atlantica Sustainable Infrastructure plc Ordinary Shares</t>
  </si>
  <si>
    <t>MACOM Technology Solutions Holdings Inc. Common Stock</t>
  </si>
  <si>
    <t>Grupo Aval Acciones y Valores S.A. ADR (Each representing 20 preferred shares)</t>
  </si>
  <si>
    <t>United Airlines Holdings Inc. Common Stock</t>
  </si>
  <si>
    <t>Rambus Inc. Common Stock</t>
  </si>
  <si>
    <t>FirstEnergy Corp. Common Stock</t>
  </si>
  <si>
    <t>Kite Realty Group Trust Common Stock</t>
  </si>
  <si>
    <t>SBA Communications Corporation Class A Common Stock</t>
  </si>
  <si>
    <t>Paper</t>
  </si>
  <si>
    <t>Sylvamo Corporation Common Stock</t>
  </si>
  <si>
    <t>Pegasystems Inc. Common Stock</t>
  </si>
  <si>
    <t>Chegg Inc. Common Stock</t>
  </si>
  <si>
    <t>Gabelli Equity Trust Inc. (The) Common Stock</t>
  </si>
  <si>
    <t>Wynn Resorts Limited Common stock</t>
  </si>
  <si>
    <t>Under Armour Inc. Class A Common Stock</t>
  </si>
  <si>
    <t>Cabot Corporation Common Stock</t>
  </si>
  <si>
    <t>YETI Holdings Inc. Common Stock</t>
  </si>
  <si>
    <t>GERN</t>
  </si>
  <si>
    <t>Geron Corporation Common Stock</t>
  </si>
  <si>
    <t>Invitation Homes Inc. Common Stock</t>
  </si>
  <si>
    <t>Algonquin Power &amp; Utilities Corp. Common Shares</t>
  </si>
  <si>
    <t>TDCX</t>
  </si>
  <si>
    <t>TDCX Inc. American Depositary Shares each representing one Class A ordinary share</t>
  </si>
  <si>
    <t>American Electric Power Company Inc. Common Stock</t>
  </si>
  <si>
    <t>E2open Parent Holdings Inc.Class A Common Stock</t>
  </si>
  <si>
    <t>Upstart Holdings Inc. Common stock</t>
  </si>
  <si>
    <t>Casey's General Stores Inc. Common Stock</t>
  </si>
  <si>
    <t>10x Genomics Inc. Class A Common Stock</t>
  </si>
  <si>
    <t>Vipshop Holdings Limited American Depositary Shares each representing two ordinary shares</t>
  </si>
  <si>
    <t>Box Inc. Class A Common Stock</t>
  </si>
  <si>
    <t>NBT Bancorp Inc. Common Stock</t>
  </si>
  <si>
    <t xml:space="preserve">Ingevity Corporation Common Stock </t>
  </si>
  <si>
    <t>Phillips Edison &amp; Company Inc. Common Stock</t>
  </si>
  <si>
    <t xml:space="preserve">Alcoa Corporation Common Stock </t>
  </si>
  <si>
    <t>ManpowerGroup Common Stock</t>
  </si>
  <si>
    <t>Procore Technologies Inc. Common Stock</t>
  </si>
  <si>
    <t>UFP Technologies Inc. Common Stock</t>
  </si>
  <si>
    <t>HashiCorp Inc. Class A Common Stock</t>
  </si>
  <si>
    <t>Procter &amp; Gamble Company (The) Common Stock</t>
  </si>
  <si>
    <t>Banco Santander Brasil SA American Depositary Shares each representing one unit</t>
  </si>
  <si>
    <t>Guess? Inc. Common Stock</t>
  </si>
  <si>
    <t>Roivant Sciences Ltd. Common Shares</t>
  </si>
  <si>
    <t>Maximus Inc. Common Stock</t>
  </si>
  <si>
    <t>Patria Investments Limited Class A Common Shares</t>
  </si>
  <si>
    <t>Revolution Medicines Inc. Common Stock</t>
  </si>
  <si>
    <t>Powell Industries Inc. Common Stock</t>
  </si>
  <si>
    <t>Western Midstream Partners LP Common Units Representing Limited Partner Interests</t>
  </si>
  <si>
    <t>Paychex Inc. Common Stock</t>
  </si>
  <si>
    <t>Bio-Techne Corp Common Stock</t>
  </si>
  <si>
    <t>Ubiquiti Inc. Common Stock</t>
  </si>
  <si>
    <t>Allegiant Travel Company Common Stock</t>
  </si>
  <si>
    <t>Pacira BioSciences Inc. Common Stock</t>
  </si>
  <si>
    <t>LPL Financial Holdings Inc. Common Stock</t>
  </si>
  <si>
    <t>Global-E Online Ltd. Ordinary Shares</t>
  </si>
  <si>
    <t>Orion S.A. Common Shares</t>
  </si>
  <si>
    <t>Consolidated Edison Inc. Common Stock</t>
  </si>
  <si>
    <t>CVB Financial Corporation Common Stock</t>
  </si>
  <si>
    <t>Buckle Inc. (The) Common Stock</t>
  </si>
  <si>
    <t>Etsy Inc. Common Stock</t>
  </si>
  <si>
    <t>Genworth Financial Inc Common Stock</t>
  </si>
  <si>
    <t>Yelp Inc. Common Stock</t>
  </si>
  <si>
    <t>AvePoint Inc. Class A Common Stock</t>
  </si>
  <si>
    <t>Marqeta Inc. Class A Common Stock</t>
  </si>
  <si>
    <t xml:space="preserve">Fortive Corporation Common Stock </t>
  </si>
  <si>
    <t>NV5 Global Inc. Common Stock</t>
  </si>
  <si>
    <t>Illumina Inc. Common Stock</t>
  </si>
  <si>
    <t>Group 1 Automotive Inc. Common Stock</t>
  </si>
  <si>
    <t>On Holding AG Class A Ordinary Shares</t>
  </si>
  <si>
    <t>Grupo Televisa S.A.B. Common Stock</t>
  </si>
  <si>
    <t>UDR Inc. Common Stock</t>
  </si>
  <si>
    <t>Banco Bradesco Sa American Depositary Shares (each representing one Common Share)</t>
  </si>
  <si>
    <t>Professional and commerical equipment</t>
  </si>
  <si>
    <t>SiteOne Landscape Supply Inc. Common Stock</t>
  </si>
  <si>
    <t>John B. Sanfilippo &amp; Son Inc. Common Stock</t>
  </si>
  <si>
    <t>RH Common Stock</t>
  </si>
  <si>
    <t>PDF Solutions Inc. Common Stock</t>
  </si>
  <si>
    <t>Hawaiian Electric Industries Inc. Common Stock</t>
  </si>
  <si>
    <t>GSM</t>
  </si>
  <si>
    <t>Ferroglobe PLC Ordinary Shares</t>
  </si>
  <si>
    <t>Adtalem Global Education Inc. Common Stock</t>
  </si>
  <si>
    <t>Alaska Air Group Inc. Common Stock</t>
  </si>
  <si>
    <t>NextDecade Corporation Common Stock</t>
  </si>
  <si>
    <t>Xencor Inc. Common Stock</t>
  </si>
  <si>
    <t>Fresenius Medical Care AG American Depositary Shares (Each representing 1/2 of an Ordinary Share)</t>
  </si>
  <si>
    <t>TUYA</t>
  </si>
  <si>
    <t>Tuya Inc. American Depositary Shares each representing one Class A Ordinary Share</t>
  </si>
  <si>
    <t>LyondellBasell Industries NV Ordinary Shares Class A (Netherlands)</t>
  </si>
  <si>
    <t>Elbit Systems Ltd. Ordinary Shares</t>
  </si>
  <si>
    <t>Kennametal Inc. Common Stock</t>
  </si>
  <si>
    <t>AvalonBay Communities Inc. Common Stock</t>
  </si>
  <si>
    <t>Dutch Bros Inc. Class A Common Stock</t>
  </si>
  <si>
    <t>ADT Inc. Common Stock</t>
  </si>
  <si>
    <t>Kinross Gold Corporation Common Stock</t>
  </si>
  <si>
    <t>Genesis Energy L.P. Common Units</t>
  </si>
  <si>
    <t>Apple Hospitality REIT Inc. Common Shares</t>
  </si>
  <si>
    <t>Okta Inc. Class A Common Stock</t>
  </si>
  <si>
    <t>PROG Holdings Inc. Common Stock</t>
  </si>
  <si>
    <t>Banco Santander - Chile ADS</t>
  </si>
  <si>
    <t>Equity Residential Common Shares of Beneficial Interest</t>
  </si>
  <si>
    <t>Plains GP Holdings L.P. Class A Units representing Limited Partner Interests</t>
  </si>
  <si>
    <t>Toronto Dominion Bank (The) Common Stock</t>
  </si>
  <si>
    <t>Lancaster Colony Corporation Common Stock</t>
  </si>
  <si>
    <t>Sapiens International Corporation N.V. Common Shares (Cayman Islands)</t>
  </si>
  <si>
    <t>Olink Holding AB (publ) American Depositary Shares</t>
  </si>
  <si>
    <t>Ternium S.A. Ternium S.A. American Depositary Shares (each representing ten shares USD1.00 par value)</t>
  </si>
  <si>
    <t>Employers Holdings Inc Common Stock</t>
  </si>
  <si>
    <t>Paramount Group Inc. Common Stock</t>
  </si>
  <si>
    <t>Boeing Company (The) Common Stock</t>
  </si>
  <si>
    <t>MarketAxess Holdings Inc. Common Stock</t>
  </si>
  <si>
    <t>Black Hills Corporation Common Stock</t>
  </si>
  <si>
    <t>NexPoint Residential Trust Inc. Common Stock</t>
  </si>
  <si>
    <t>Marten Transport Ltd. Common Stock</t>
  </si>
  <si>
    <t>Andersons Inc. (The) Common Stock</t>
  </si>
  <si>
    <t>MasTec Inc. Common Stock</t>
  </si>
  <si>
    <t>Zoom Video Communications Inc. Class A Common Stock</t>
  </si>
  <si>
    <t>CACI International Inc. Class A Common Stock</t>
  </si>
  <si>
    <t>Immunovant Inc. Common Stock</t>
  </si>
  <si>
    <t>DBA Sempra Common Stock</t>
  </si>
  <si>
    <t>Barclays PLC Common Stock</t>
  </si>
  <si>
    <t>Revolve Group Inc. Class A Common Stock</t>
  </si>
  <si>
    <t>Deere &amp; Company Common Stock</t>
  </si>
  <si>
    <t>TransUnion Common Stock</t>
  </si>
  <si>
    <t>Moderna Inc. Common Stock</t>
  </si>
  <si>
    <t>Paymentus Holdings Inc. Class A Common Stock</t>
  </si>
  <si>
    <t>Spectrum Brands Holdings Inc. Common Stock</t>
  </si>
  <si>
    <t>Littelfuse Inc. Common Stock</t>
  </si>
  <si>
    <t>Sumitomo Mitsui Financial Group Inc Unsponsored American Depositary Shares (Japan)</t>
  </si>
  <si>
    <t>Southern Company (The) Common Stock</t>
  </si>
  <si>
    <t>International Paper Company Common Stock</t>
  </si>
  <si>
    <t>Coeur Mining Inc. Common Stock</t>
  </si>
  <si>
    <t>CNH Industrial N.V. Common Shares</t>
  </si>
  <si>
    <t>SMART Global Holdings Inc. Ordinary Shares</t>
  </si>
  <si>
    <t>New Mountain Finance Corporation Common Stock</t>
  </si>
  <si>
    <t xml:space="preserve">GXO Logistics Inc. Common Stock </t>
  </si>
  <si>
    <t>EPR Properties Common Stock</t>
  </si>
  <si>
    <t>Emerson Electric Company Common Stock</t>
  </si>
  <si>
    <t>Docebo Inc. Common Shares</t>
  </si>
  <si>
    <t xml:space="preserve">Riot Platforms Inc. Common Stock </t>
  </si>
  <si>
    <t>Avista Corporation Common Stock</t>
  </si>
  <si>
    <t>Unifirst Corporation Common Stock</t>
  </si>
  <si>
    <t>Crown Holdings Inc.</t>
  </si>
  <si>
    <t>American Homes 4 Rent Common Shares of Beneficial Interest</t>
  </si>
  <si>
    <t>Power Integrations Inc. Common Stock</t>
  </si>
  <si>
    <t>Ambarella Inc. Ordinary Shares</t>
  </si>
  <si>
    <t>Trimble Inc. Common Stock</t>
  </si>
  <si>
    <t>Camden Property Trust Common Stock</t>
  </si>
  <si>
    <t>Lloyds Banking Group Plc American Depositary Shares</t>
  </si>
  <si>
    <t>Globus Medical Inc. Class A Common Stock</t>
  </si>
  <si>
    <t>National Western Life Group Inc. Class A Common Stock</t>
  </si>
  <si>
    <t>AGCO Corporation Common Stock</t>
  </si>
  <si>
    <t xml:space="preserve">Dana Incorporated Common Stock </t>
  </si>
  <si>
    <t>AeroVironment Inc. Common Stock</t>
  </si>
  <si>
    <t>Sterling Infrastructure Inc. Common Stock</t>
  </si>
  <si>
    <t>TriMas Corporation Common Stock</t>
  </si>
  <si>
    <t>Evergy Inc. Common Stock</t>
  </si>
  <si>
    <t>Allison Transmission Holdings Inc. Common Stock</t>
  </si>
  <si>
    <t xml:space="preserve">DXC Technology Company Common Stock </t>
  </si>
  <si>
    <t>Duolingo Inc. Class A Common Stock</t>
  </si>
  <si>
    <t>Rocket Lab USA Inc. Common Stock</t>
  </si>
  <si>
    <t>BRP Group Inc. (Insurance Company) Class A Common Stock</t>
  </si>
  <si>
    <t>Seaboard Corporation Common Stock</t>
  </si>
  <si>
    <t>Kinder Morgan Inc. Common Stock</t>
  </si>
  <si>
    <t>Gildan Activewear Inc. Class A Sub. Vot. Common Stock</t>
  </si>
  <si>
    <t>Agilysys Inc. Common Stock (DE)</t>
  </si>
  <si>
    <t>Equity Lifestyle Properties Inc. Common Stock</t>
  </si>
  <si>
    <t>LifeStance Health Group Inc. Common Stock</t>
  </si>
  <si>
    <t>ING Group N.V. Common Stock</t>
  </si>
  <si>
    <t>CenterPoint Energy Inc (Holding Co) Common Stock</t>
  </si>
  <si>
    <t>Vista Energy S.A.B. de C.V. American Depositary Shares each representing one series A share with no par value</t>
  </si>
  <si>
    <t>QuidelOrtho Corporation Common Stock</t>
  </si>
  <si>
    <t>STMicroelectronics N.V. Common Stock</t>
  </si>
  <si>
    <t>Compania Cervecerias Unidas S.A. Common Stock</t>
  </si>
  <si>
    <t>Wayfair Inc. Class A Common Stock</t>
  </si>
  <si>
    <t>Pacific Gas &amp; Electric Co. Common Stock</t>
  </si>
  <si>
    <t>Hanesbrands Inc. Common Stock</t>
  </si>
  <si>
    <t>Banco Bradesco Sa American Depositary Shares</t>
  </si>
  <si>
    <t>Southwest Gas Holdings Inc. Common Stock (DE)</t>
  </si>
  <si>
    <t>PENN Entertainment Inc. Common Stock</t>
  </si>
  <si>
    <t xml:space="preserve">Cars.com Inc. Common Stock </t>
  </si>
  <si>
    <t>Ero Copper Corp. Common Shares</t>
  </si>
  <si>
    <t>Westamerica Bancorporation Common Stock</t>
  </si>
  <si>
    <t>Americold Realty Trust Inc. Common Stock</t>
  </si>
  <si>
    <t>Verisk Analytics Inc. Common Stock</t>
  </si>
  <si>
    <t>Frontdoor Inc. Common Stock</t>
  </si>
  <si>
    <t>Treehouse Foods Inc. Common Stock</t>
  </si>
  <si>
    <t>Guggenheim Strategic Opportunities Fund Common Shares of Beneficial Interest</t>
  </si>
  <si>
    <t>NatWest Group plc American Depositary Shares (each representing two (2) Ordinary Shares)</t>
  </si>
  <si>
    <t>American Water Works Company Inc. Common Stock</t>
  </si>
  <si>
    <t>InvenTrust Properties Corp. Common Stock</t>
  </si>
  <si>
    <t>Aspen Technology Inc. Common Stock</t>
  </si>
  <si>
    <t>Alkermes plc Ordinary Shares</t>
  </si>
  <si>
    <t>PotlatchDeltic Corporation Common Stock</t>
  </si>
  <si>
    <t>Walgreens Boots Alliance Inc. Common Stock</t>
  </si>
  <si>
    <t>Claros Mortgage Trust Inc. Common Stock</t>
  </si>
  <si>
    <t>Prospect Capital Corporation Common Stock</t>
  </si>
  <si>
    <t>Iamgold Corporation Ordinary Shares</t>
  </si>
  <si>
    <t>Sanmina Corporation Common Stock</t>
  </si>
  <si>
    <t>Exelixis Inc. Common Stock</t>
  </si>
  <si>
    <t>Lumen Technologies Inc. Common Stock</t>
  </si>
  <si>
    <t>Barnes Group Inc. Common Stock</t>
  </si>
  <si>
    <t>Align Technology Inc. Common Stock</t>
  </si>
  <si>
    <t>AFLAC Incorporated Common Stock</t>
  </si>
  <si>
    <t>Krystal Biotech Inc. Common Stock</t>
  </si>
  <si>
    <t>NiSource Inc Common Stock</t>
  </si>
  <si>
    <t>Global Net Lease Inc. Common Stock</t>
  </si>
  <si>
    <t>Teradata Corporation Common Stock</t>
  </si>
  <si>
    <t xml:space="preserve">Peabody Energy Corporation Common Stock </t>
  </si>
  <si>
    <t>Option Care Health Inc. Common Stock</t>
  </si>
  <si>
    <t>RLX Technology Inc. American Depositary Shares each representing the right to receive one (1) Class A ordinary share</t>
  </si>
  <si>
    <t>Rockwell Automation Inc. Common Stock</t>
  </si>
  <si>
    <t>Toast Inc. Class A Common Stock</t>
  </si>
  <si>
    <t>Neogen Corporation Common Stock</t>
  </si>
  <si>
    <t>National Beverage Corp. Common Stock</t>
  </si>
  <si>
    <t>Unilever PLC Common Stock</t>
  </si>
  <si>
    <t>Columbia Banking System Inc. Common Stock</t>
  </si>
  <si>
    <t>Grand Canyon Education Inc. Common Stock</t>
  </si>
  <si>
    <t>Vista Outdoor Inc. Common Stock</t>
  </si>
  <si>
    <t>Huntsman Corporation Common Stock</t>
  </si>
  <si>
    <t>PROS Holdings Inc. Common Stock</t>
  </si>
  <si>
    <t>Comcast Corporation Class A Common Stock</t>
  </si>
  <si>
    <t>Standex International Corporation Common Stock</t>
  </si>
  <si>
    <t>Caesars Entertainment Inc. Common Stock</t>
  </si>
  <si>
    <t>Ford Motor Company Common Stock</t>
  </si>
  <si>
    <t>Canadian Solar Inc. Common Shares (ON)</t>
  </si>
  <si>
    <t>Digi International Inc. Common Stock</t>
  </si>
  <si>
    <t>Spire Inc. Common Stock</t>
  </si>
  <si>
    <t>Quest Diagnostics Incorporated Common Stock</t>
  </si>
  <si>
    <t>ATI Inc. Common Stock</t>
  </si>
  <si>
    <t>Agios Pharmaceuticals Inc. Common Stock</t>
  </si>
  <si>
    <t>Quanterix Corporation Common Stock</t>
  </si>
  <si>
    <t>SiTime Corporation Common Stock</t>
  </si>
  <si>
    <t>Dole plc Ordinary Shares</t>
  </si>
  <si>
    <t>Kratos Defense &amp; Security Solutions Inc. Common Stock</t>
  </si>
  <si>
    <t>Agnico Eagle Mines Limited Common Stock</t>
  </si>
  <si>
    <t>Ambev S.A. American Depositary Shares (Each representing 1 Common Share)</t>
  </si>
  <si>
    <t>RLI Corp. Common Stock (DE)</t>
  </si>
  <si>
    <t>Centerra Gold Inc. Common Shares</t>
  </si>
  <si>
    <t>Frontline Plc Ordinary Shares</t>
  </si>
  <si>
    <t>HIMX</t>
  </si>
  <si>
    <t>Himax Technologies Inc. American Depositary Shares</t>
  </si>
  <si>
    <t>The Cigna Group Common Stock</t>
  </si>
  <si>
    <t>Schrodinger Inc. Common Stock</t>
  </si>
  <si>
    <t>Gilead Sciences Inc. Common Stock</t>
  </si>
  <si>
    <t>Tyra Biosciences Inc. Common Stock</t>
  </si>
  <si>
    <t>Match Group Inc. Common Stock</t>
  </si>
  <si>
    <t>FSM</t>
  </si>
  <si>
    <t>Fortuna Silver Mines Inc Ordinary Shares (Canada)</t>
  </si>
  <si>
    <t>Avangrid Inc. Common Stock</t>
  </si>
  <si>
    <t>THR</t>
  </si>
  <si>
    <t>Thermon Group Holdings Inc. Common Stock</t>
  </si>
  <si>
    <t>Xcel Energy Inc. Common Stock</t>
  </si>
  <si>
    <t>Hayward Holdings Inc. Common Stock</t>
  </si>
  <si>
    <t>Semtech Corporation Common Stock</t>
  </si>
  <si>
    <t>Valmont Industries Inc. Common Stock</t>
  </si>
  <si>
    <t>eBay Inc. Common Stock</t>
  </si>
  <si>
    <t>Kimberly-Clark Corporation Common Stock</t>
  </si>
  <si>
    <t>Franklin BSP Realty Trust Inc. Common Stock</t>
  </si>
  <si>
    <t>Vertex Inc. Class A Common Stock</t>
  </si>
  <si>
    <t>KRNT</t>
  </si>
  <si>
    <t>Kornit Digital Ltd. Ordinary Shares</t>
  </si>
  <si>
    <t>EverCommerce Inc. Common Stock</t>
  </si>
  <si>
    <t>Mid-America Apartment Communities Inc. Common Stock</t>
  </si>
  <si>
    <t>Vail Resorts Inc. Common Stock</t>
  </si>
  <si>
    <t>Enact Holdings Inc. Common Stock</t>
  </si>
  <si>
    <t>MaxLinear Inc. Common Stock</t>
  </si>
  <si>
    <t>CHI</t>
  </si>
  <si>
    <t>Calamos Convertible Opportunities and Income Fund Common Stock</t>
  </si>
  <si>
    <t>Bloom Energy Corporation Class A Common Stock</t>
  </si>
  <si>
    <t xml:space="preserve">SoFi Technologies Inc. Common Stock  </t>
  </si>
  <si>
    <t>GlobalFoundries Inc. Ordinary Shares</t>
  </si>
  <si>
    <t>Peloton Interactive Inc. Class A Common Stock</t>
  </si>
  <si>
    <t>Sarepta Therapeutics Inc. Common Stock (DE)</t>
  </si>
  <si>
    <t>ETNB</t>
  </si>
  <si>
    <t>89bio Inc. Common Stock</t>
  </si>
  <si>
    <t>Precision Instruments</t>
  </si>
  <si>
    <t>NeoGenomics Inc. Common Stock</t>
  </si>
  <si>
    <t>SBR</t>
  </si>
  <si>
    <t>Sabine Royalty Trust Common Stock</t>
  </si>
  <si>
    <t>Axis Capital Holdings Limited Common Stock</t>
  </si>
  <si>
    <t>VALE S.A.  American Depositary Shares Each Representing one common share</t>
  </si>
  <si>
    <t>New Fortress Energy Inc. Class A Common Stock</t>
  </si>
  <si>
    <t>HSBC Holdings plc. Common Stock</t>
  </si>
  <si>
    <t>N-able Inc. Common Stock</t>
  </si>
  <si>
    <t>Gaming and Leisure Properties Inc. Common Stock</t>
  </si>
  <si>
    <t>Fluence Energy Inc. Class A Common Stock</t>
  </si>
  <si>
    <t>Gold Fields Limited American Depositary Shares</t>
  </si>
  <si>
    <t>Plains All American Pipeline L.P. Common Units representing Limited Partner Interests</t>
  </si>
  <si>
    <t>Electronics Distribution</t>
  </si>
  <si>
    <t>GameStop Corporation Common Stock</t>
  </si>
  <si>
    <t>AppFolio Inc. Class A Common Stock</t>
  </si>
  <si>
    <t>MRC</t>
  </si>
  <si>
    <t>MRC Global Inc. Common Stock</t>
  </si>
  <si>
    <t>Navitas Semiconductor Corporation Common Stock</t>
  </si>
  <si>
    <t>Plexus Corp. Common Stock</t>
  </si>
  <si>
    <t>Ormat Technologies Inc. Common Stock</t>
  </si>
  <si>
    <t>Perion Network Ltd. Ordinary Shares</t>
  </si>
  <si>
    <t>Asbury Automotive Group Inc Common Stock</t>
  </si>
  <si>
    <t>ACM Research Inc. Class A Common Stock</t>
  </si>
  <si>
    <t>Telephone and Data Systems Inc. Common Shares</t>
  </si>
  <si>
    <t>TriNet Group Inc. Common Stock</t>
  </si>
  <si>
    <t>AstraZeneca PLC American Depositary Shares</t>
  </si>
  <si>
    <t>Orla Mining Ltd. Common Shares</t>
  </si>
  <si>
    <t>Enphase Energy Inc. Common Stock</t>
  </si>
  <si>
    <t>LivaNova PLC Ordinary Shares</t>
  </si>
  <si>
    <t>DHT Holdings Inc.</t>
  </si>
  <si>
    <t>Wendy's Company (The) Common Stock</t>
  </si>
  <si>
    <t>Lear Corporation Common Stock</t>
  </si>
  <si>
    <t>HealthEquity Inc. Common Stock</t>
  </si>
  <si>
    <t>Teck Resources Ltd Ordinary Shares</t>
  </si>
  <si>
    <t>Murphy USA Inc. Common Stock</t>
  </si>
  <si>
    <t>United Parcel Service Inc. Common Stock</t>
  </si>
  <si>
    <t>Getty Realty Corporation Common Stock</t>
  </si>
  <si>
    <t>Walmart Inc. Common Stock</t>
  </si>
  <si>
    <t>Gulfport Energy Corporation Common Shares</t>
  </si>
  <si>
    <t>Exponent Inc. Common Stock</t>
  </si>
  <si>
    <t>Scholastic Corporation Common Stock</t>
  </si>
  <si>
    <t>Nokia Corporation Sponsored American Depositary Shares</t>
  </si>
  <si>
    <t>Philip Morris International Inc Common Stock</t>
  </si>
  <si>
    <t>Estee Lauder Companies Inc. (The) Common Stock</t>
  </si>
  <si>
    <t>Exact Sciences Corporation Common Stock</t>
  </si>
  <si>
    <t xml:space="preserve">Tilray Brands Inc. Common Stock </t>
  </si>
  <si>
    <t>Automatic Data Processing Inc. Common Stock</t>
  </si>
  <si>
    <t>ESCO Technologies Inc. Common Stock</t>
  </si>
  <si>
    <t>Choice Hotels International Inc. Common Stock</t>
  </si>
  <si>
    <t>Bain Capital Specialty Finance Inc. Common Stock</t>
  </si>
  <si>
    <t>Oracle Corporation Common Stock</t>
  </si>
  <si>
    <t>Dolby Laboratories Common Stock</t>
  </si>
  <si>
    <t>STERIS plc (Ireland) Ordinary Shares</t>
  </si>
  <si>
    <t>Coursera Inc. Common Stock</t>
  </si>
  <si>
    <t>EchoStar  Corporation Common Stock</t>
  </si>
  <si>
    <t>CSG Systems International Inc. Common Stock</t>
  </si>
  <si>
    <t>Genuine Parts Company Common Stock</t>
  </si>
  <si>
    <t>Arcus Biosciences Inc. Common Stock</t>
  </si>
  <si>
    <t>Alignment Healthcare Inc. Common Stock</t>
  </si>
  <si>
    <t>Palantir Technologies Inc. Class A Common Stock</t>
  </si>
  <si>
    <t xml:space="preserve">Organon &amp; Co. Common Stock </t>
  </si>
  <si>
    <t>Veeva Systems Inc. Class A Common Stock</t>
  </si>
  <si>
    <t>Kaiser Aluminum Corporation Common Stock</t>
  </si>
  <si>
    <t>Penske Automotive Group Inc. Common Stock</t>
  </si>
  <si>
    <t>Telefonica SA Common Stock</t>
  </si>
  <si>
    <t>NovoCure Limited Ordinary Shares</t>
  </si>
  <si>
    <t>SK Telecom Co. Ltd. Common Stock</t>
  </si>
  <si>
    <t>First Solar Inc. Common Stock</t>
  </si>
  <si>
    <t>ABM Industries Incorporated Common Stock</t>
  </si>
  <si>
    <t>Fox Corporation Class B Common Stock</t>
  </si>
  <si>
    <t>CIFR</t>
  </si>
  <si>
    <t>West Pharmaceutical Services Inc. Common Stock</t>
  </si>
  <si>
    <t>Tidewater Inc. Common Stock</t>
  </si>
  <si>
    <t>Portland General Electric Co Common Stock</t>
  </si>
  <si>
    <t>Sweetgreen Inc. Class A Common Stock</t>
  </si>
  <si>
    <t>Veris Residential Inc. Common Stock</t>
  </si>
  <si>
    <t>Genpact Limited Common Stock</t>
  </si>
  <si>
    <t>CVR Energy Inc. Common Stock</t>
  </si>
  <si>
    <t>Marsh &amp; McLennan Companies Inc. Common Stock</t>
  </si>
  <si>
    <t>Calumet Specialty Products Partners L.P. Common Units</t>
  </si>
  <si>
    <t>Chewy Inc. Class A Common Stock</t>
  </si>
  <si>
    <t>ZoomInfo Technologies Inc Common Stock</t>
  </si>
  <si>
    <t>Perdoceo Education Corporation Common Stock</t>
  </si>
  <si>
    <t>Boot Barn Holdings Inc. Common Stock</t>
  </si>
  <si>
    <t>Enovix Corporation Common Stock</t>
  </si>
  <si>
    <t>C3.ai Inc. Class A Common Stock</t>
  </si>
  <si>
    <t>Energizer Holdings Inc. Common Stock</t>
  </si>
  <si>
    <t>Navient Corporation Common Stock</t>
  </si>
  <si>
    <t>Arbor Realty Trust Common Stock</t>
  </si>
  <si>
    <t>AMN Healthcare Services Inc</t>
  </si>
  <si>
    <t>VERV</t>
  </si>
  <si>
    <t>Verve Therapeutics Inc. Common Stock</t>
  </si>
  <si>
    <t>InMode Ltd. Ordinary Shares</t>
  </si>
  <si>
    <t>LegalZoom.com Inc. Common Stock</t>
  </si>
  <si>
    <t>Nike Inc. Common Stock</t>
  </si>
  <si>
    <t>Huron Consulting Group Inc. Common Stock</t>
  </si>
  <si>
    <t>Honda Motor Company Ltd. Common Stock</t>
  </si>
  <si>
    <t>Fortis Inc. Common Shares</t>
  </si>
  <si>
    <t>NewJersey Resources Corporation Common Stock</t>
  </si>
  <si>
    <t>Barrick Gold Corporation Common Stock (BC)</t>
  </si>
  <si>
    <t>Fox Corporation Class A Common Stock</t>
  </si>
  <si>
    <t>SJW Group Common Stock (DE)</t>
  </si>
  <si>
    <t>United States Cellular Corporation Common Stock</t>
  </si>
  <si>
    <t>Eversource Energy (D/B/A) Common Stock</t>
  </si>
  <si>
    <t>Virtu Financial Inc. Class A Common Stock</t>
  </si>
  <si>
    <t>V.F. Corporation Common Stock</t>
  </si>
  <si>
    <t>Akero Therapeutics Inc. Common Stock</t>
  </si>
  <si>
    <t>O-I Glass Inc. Common Stock</t>
  </si>
  <si>
    <t>General Mills Inc. Common Stock</t>
  </si>
  <si>
    <t>Kirby Corporation Common Stock</t>
  </si>
  <si>
    <t>Corsair Gaming Inc. Common Stock</t>
  </si>
  <si>
    <t>Warby Parker Inc. Class A Common Stock</t>
  </si>
  <si>
    <t>Fresh Del Monte Produce Inc. Common Stock</t>
  </si>
  <si>
    <t>Celsius Holdings Inc. Common Stock</t>
  </si>
  <si>
    <t>Cohu Inc. Common Stock</t>
  </si>
  <si>
    <t>Archer Aviation Inc. Class A Common Stock</t>
  </si>
  <si>
    <t>RB Global Inc. Common Stock</t>
  </si>
  <si>
    <t>Arlo Technologies Inc. Common Stock</t>
  </si>
  <si>
    <t>Delek US Holdings Inc. Common Stock</t>
  </si>
  <si>
    <t>Old Dominion Freight Line Inc. Common Stock</t>
  </si>
  <si>
    <t>J &amp; J Snack Foods Corp. Common Stock</t>
  </si>
  <si>
    <t>Wolfspeed Inc. Common Stock</t>
  </si>
  <si>
    <t>Braskem SA ADR</t>
  </si>
  <si>
    <t>HDFC Bank Limited Common Stock</t>
  </si>
  <si>
    <t>Targa Resources Inc. Common Stock</t>
  </si>
  <si>
    <t>Alliant Energy Corporation Common Stock</t>
  </si>
  <si>
    <t>Ecopetrol S.A. American Depositary Shares</t>
  </si>
  <si>
    <t>MP Materials Corp. Common Stock</t>
  </si>
  <si>
    <t>LG Display Co Ltd AMERICAN DEPOSITORY SHARES</t>
  </si>
  <si>
    <t>Lockheed Martin Corporation Common Stock</t>
  </si>
  <si>
    <t>Sensata Technologies Holding plc Ordinary Shares</t>
  </si>
  <si>
    <t>Bumble Inc. Class A Common Stock</t>
  </si>
  <si>
    <t>The Hershey Company Common Stock</t>
  </si>
  <si>
    <t>AZUL</t>
  </si>
  <si>
    <t>Azul S.A. American Depositary Shares (each representing three preferred shares)</t>
  </si>
  <si>
    <t>EFC</t>
  </si>
  <si>
    <t xml:space="preserve">Ellington Financial Inc. Common Stock </t>
  </si>
  <si>
    <t>Weatherford International plc Ordinary Shares</t>
  </si>
  <si>
    <t>PBF Energy Inc. Class A Common Stock</t>
  </si>
  <si>
    <t>Jacobs Solutions Inc. Common Stock</t>
  </si>
  <si>
    <t>Melco Resorts &amp; Entertainment Limited American Depositary Shares</t>
  </si>
  <si>
    <t>Alamos Gold Inc. Class A Common Shares</t>
  </si>
  <si>
    <t>Nelnet Inc. Common Stock</t>
  </si>
  <si>
    <t>ESTA</t>
  </si>
  <si>
    <t>Establishment Labs Holdings Inc. Common Shares</t>
  </si>
  <si>
    <t>Darling Ingredients Inc. Common Stock</t>
  </si>
  <si>
    <t>NAT</t>
  </si>
  <si>
    <t>Nordic American Tankers Limited Common Stock</t>
  </si>
  <si>
    <t>Enel Chile S.A. American Depositary Shares (Each representing 50 shares of Common Stock)</t>
  </si>
  <si>
    <t>RenaissanceRe Holdings Ltd. Common Stock</t>
  </si>
  <si>
    <t>Equinox Gold Corp. Common Shares</t>
  </si>
  <si>
    <t>Inari Medical Inc. Common Stock</t>
  </si>
  <si>
    <t>OPRA</t>
  </si>
  <si>
    <t>Opera Limited American Depositary Shares</t>
  </si>
  <si>
    <t>Takeda Pharmaceutical Company Limited American Depositary Shares (each representing 1/2 of a share of Common Stock)</t>
  </si>
  <si>
    <t>OPENLANE Inc. Common Stock</t>
  </si>
  <si>
    <t>WTTR</t>
  </si>
  <si>
    <t>Oilfield Services/Equipment</t>
  </si>
  <si>
    <t>Select Water Solutions Inc. Class A common stock</t>
  </si>
  <si>
    <t>Vector Group Ltd. Common Stock</t>
  </si>
  <si>
    <t>CareTrust REIT Inc. Common Stock</t>
  </si>
  <si>
    <t>AAR Corp. Common Stock</t>
  </si>
  <si>
    <t>Bio-Rad Laboratories Inc. Class A Common Stock</t>
  </si>
  <si>
    <t>AVNS</t>
  </si>
  <si>
    <t>Avanos Medical Inc. Common Stock</t>
  </si>
  <si>
    <t>Hagerty Inc. Class A Common Stock</t>
  </si>
  <si>
    <t>Delek Logistics Partners L.P. Common Units representing Limited Partner Interests</t>
  </si>
  <si>
    <t>Borr Drilling Limited Common Shares</t>
  </si>
  <si>
    <t>FIGS</t>
  </si>
  <si>
    <t>FIGS Inc. Class A Common Stock</t>
  </si>
  <si>
    <t>Cognex Corporation Common Stock</t>
  </si>
  <si>
    <t>Life Time Group Holdings Inc. Common Stock</t>
  </si>
  <si>
    <t>LKQ Corporation Common Stock</t>
  </si>
  <si>
    <t>Joby Aviation Inc. Common Stock</t>
  </si>
  <si>
    <t>Calix Inc Common Stock</t>
  </si>
  <si>
    <t>Workiva Inc. Class A Common Stock</t>
  </si>
  <si>
    <t xml:space="preserve">Adient plc Ordinary Shares </t>
  </si>
  <si>
    <t>CONMED Corporation Common Stock</t>
  </si>
  <si>
    <t>Allegro MicroSystems Inc. Common Stock</t>
  </si>
  <si>
    <t>Hecla Mining Company Common Stock</t>
  </si>
  <si>
    <t>FedEx Corporation Common Stock</t>
  </si>
  <si>
    <t>Icahn Enterprises L.P. Common Stock</t>
  </si>
  <si>
    <t>BioCryst Pharmaceuticals Inc. Common Stock</t>
  </si>
  <si>
    <t>Boston Beer Company Inc. (The) Common Stock</t>
  </si>
  <si>
    <t>Companhia Paranaense de Energia (COPEL) American Depositary Shares (each representing one Unit consisting one Common Share and four non-voting Class B Preferred Shares)</t>
  </si>
  <si>
    <t>NorthWestern Energy Group Inc. Common Stock</t>
  </si>
  <si>
    <t>Leggett &amp; Platt Incorporated Common Stock</t>
  </si>
  <si>
    <t>Canada Goose Holdings Inc. Subordinate Voting Shares</t>
  </si>
  <si>
    <t>Euronav NV Ordinary Shares</t>
  </si>
  <si>
    <t>Grifols S.A. American Depositary Shares</t>
  </si>
  <si>
    <t>Stevanato Group S.p.A. Ordinary Shares</t>
  </si>
  <si>
    <t>Avnet Inc. Common Stock</t>
  </si>
  <si>
    <t>Biogen Inc. Common Stock</t>
  </si>
  <si>
    <t>Cornerstone Strategic Value Fund Inc. New Common Stock</t>
  </si>
  <si>
    <t>Asana Inc. Class A Common Stock</t>
  </si>
  <si>
    <t>Belden Inc Common Stock</t>
  </si>
  <si>
    <t>Markel Group Inc. Common Stock</t>
  </si>
  <si>
    <t>Jabil Inc. Common Stock</t>
  </si>
  <si>
    <t xml:space="preserve">Corteva Inc. Common Stock </t>
  </si>
  <si>
    <t>Tenaris S.A. American Depositary Shares</t>
  </si>
  <si>
    <t>Gentherm Inc Common Stock</t>
  </si>
  <si>
    <t>Instructure Holdings Inc. Common Stock</t>
  </si>
  <si>
    <t>ENI S.p.A. Common Stock</t>
  </si>
  <si>
    <t>Rivian Automotive Inc. Class A Common Stock</t>
  </si>
  <si>
    <t>BioNTech SE American Depositary Share</t>
  </si>
  <si>
    <t>Ecovyst Inc. Common Stock</t>
  </si>
  <si>
    <t>Pacific Biosciences of California Inc. Common Stock</t>
  </si>
  <si>
    <t>Carpenter Technology Corporation Common Stock</t>
  </si>
  <si>
    <t>FTI Consulting Inc. Common Stock</t>
  </si>
  <si>
    <t>Gerdau S.A. Common Stock</t>
  </si>
  <si>
    <t>Williams Companies Inc. (The) Common Stock</t>
  </si>
  <si>
    <t>MSC Industrial Direct Company Inc. Common Stock</t>
  </si>
  <si>
    <t>Intellia Therapeutics Inc. Common Stock</t>
  </si>
  <si>
    <t>C.H. Robinson Worldwide Inc. Common Stock</t>
  </si>
  <si>
    <t>Liberty Energy Inc. Class A common stock</t>
  </si>
  <si>
    <t>First Majestic Silver Corp. Ordinary Shares (Canada)</t>
  </si>
  <si>
    <t>OGE Energy Corp Common Stock</t>
  </si>
  <si>
    <t>Albertsons Companies Inc. Class A Common Stock</t>
  </si>
  <si>
    <t>Ready Capital Corproation Common Stock</t>
  </si>
  <si>
    <t>OLO</t>
  </si>
  <si>
    <t>Olo Inc. Class A Common Stock</t>
  </si>
  <si>
    <t>Liberty Media Corporation Series A Liberty Formula One Common Stock</t>
  </si>
  <si>
    <t>Freedom Holding Corp. Common Stock</t>
  </si>
  <si>
    <t>Clearwater Analytics Holdings Inc. Class A Common Stock</t>
  </si>
  <si>
    <t>LTC Properties Inc. Common Stock</t>
  </si>
  <si>
    <t>FMC Corporation Common Stock</t>
  </si>
  <si>
    <t>Envista Holdings Corporation Common Stock</t>
  </si>
  <si>
    <t>Northwest Natural Holding Company Common Stock</t>
  </si>
  <si>
    <t>Unum Group Common Stock</t>
  </si>
  <si>
    <t>Liberty Latin America Ltd. Class C Common Stock</t>
  </si>
  <si>
    <t>WEC Energy Group Inc. Common Stock</t>
  </si>
  <si>
    <t>Suzano S.A. American Depositary Shares (each representing One Ordinary Share)</t>
  </si>
  <si>
    <t>Pan American Silver Corp. Common Stock</t>
  </si>
  <si>
    <t>FinVolution Group American Depositary Shares</t>
  </si>
  <si>
    <t>Kinsale Capital Group Inc. Common Stock</t>
  </si>
  <si>
    <t>AngloGold Ashanti PLC Ordinary Shares</t>
  </si>
  <si>
    <t>Arthur J. Gallagher &amp; Co. Common Stock</t>
  </si>
  <si>
    <t>Sanofi ADS</t>
  </si>
  <si>
    <t>Diodes Incorporated Common Stock</t>
  </si>
  <si>
    <t>Starbucks Corporation Common Stock</t>
  </si>
  <si>
    <t>Hewlett Packard Enterprise Company Common Stock</t>
  </si>
  <si>
    <t>Chimera Investment Corporation Common Stock</t>
  </si>
  <si>
    <t>ACV Auctions Inc. Class A Common Stock</t>
  </si>
  <si>
    <t>Criteo S.A. American Depositary Shares</t>
  </si>
  <si>
    <t>Prudential Public Limited Company Common Stock</t>
  </si>
  <si>
    <t>Bentley Systems Incorporated Class B Common Stock</t>
  </si>
  <si>
    <t>California Water Service Group Common Stock</t>
  </si>
  <si>
    <t>PDS</t>
  </si>
  <si>
    <t>Precision Drilling Corporation Common Stock</t>
  </si>
  <si>
    <t>Polaris Inc. Common Stock</t>
  </si>
  <si>
    <t>Flex Ltd. Ordinary Shares</t>
  </si>
  <si>
    <t>Evotec SE American Depositary Shares</t>
  </si>
  <si>
    <t>Lattice Semiconductor Corporation Common Stock</t>
  </si>
  <si>
    <t>NOV Inc. Common Stock</t>
  </si>
  <si>
    <t>JinkoSolar Holding Company Limited American Depositary Shares (each representing 4 Common Shares)</t>
  </si>
  <si>
    <t>Western Union Company (The) Common Stock</t>
  </si>
  <si>
    <t>Liberty Latin America Ltd. Class A Common Stock</t>
  </si>
  <si>
    <t>Confluent Inc. Class A Common Stock</t>
  </si>
  <si>
    <t>Antero Midstream Corporation Common Stock</t>
  </si>
  <si>
    <t>eXp World Holdings Inc. Common Stock</t>
  </si>
  <si>
    <t>Blackstone Mortgage Trust Inc. Common Stock</t>
  </si>
  <si>
    <t>Arrow Electronics Inc. Common Stock</t>
  </si>
  <si>
    <t>Schneider National Inc. Common Stock</t>
  </si>
  <si>
    <t>BBDC</t>
  </si>
  <si>
    <t>Barings BDC Inc. Common Stock</t>
  </si>
  <si>
    <t>Enterprise Products Partners L.P. Common Stock</t>
  </si>
  <si>
    <t>Patterson Companies Inc. Common Stock</t>
  </si>
  <si>
    <t>ON Semiconductor Corporation Common Stock</t>
  </si>
  <si>
    <t>ANI Pharmaceuticals Inc.</t>
  </si>
  <si>
    <t>Halozyme Therapeutics Inc. Common Stock</t>
  </si>
  <si>
    <t>Public Service Enterprise Group Incorporated Common Stock</t>
  </si>
  <si>
    <t>USNA</t>
  </si>
  <si>
    <t>USANA Health Sciences Inc. Common Stock</t>
  </si>
  <si>
    <t>XPEL Inc. Common Stock</t>
  </si>
  <si>
    <t>USA Compression Partners LP Common Units Representing Limited Partner Interests</t>
  </si>
  <si>
    <t>Ermenegildo Zegna N.V. Ordinary Shares</t>
  </si>
  <si>
    <t>ACEL</t>
  </si>
  <si>
    <t xml:space="preserve">Accel Entertainment Inc. </t>
  </si>
  <si>
    <t>British American Tobacco  Industries p.l.c. Common Stock ADR</t>
  </si>
  <si>
    <t>Mirum Pharmaceuticals Inc. Common Stock</t>
  </si>
  <si>
    <t>Marriott Vacations Worldwide Corporation Common Stock</t>
  </si>
  <si>
    <t>Comp En De Mn Cemig ADS American Depositary Shares</t>
  </si>
  <si>
    <t>Ollie's Bargain Outlet Holdings Inc. Common Stock</t>
  </si>
  <si>
    <t>Greif Inc. Class A Common Stock</t>
  </si>
  <si>
    <t>Heartland Express Inc. Common Stock</t>
  </si>
  <si>
    <t>Hasbro Inc. Common Stock</t>
  </si>
  <si>
    <t>Northrop Grumman Corporation Common Stock</t>
  </si>
  <si>
    <t>Zai Lab Limited American Depositary Shares</t>
  </si>
  <si>
    <t>Grab Holdings Limited Class A Ordinary Shares</t>
  </si>
  <si>
    <t>Imperial Oil Limited Common Stock</t>
  </si>
  <si>
    <t>Whirlpool Corporation Common Stock</t>
  </si>
  <si>
    <t>Canadian Natural Resources Limited Common Stock</t>
  </si>
  <si>
    <t>Liberty Media Corporation Series C Liberty Formula One Common Stock</t>
  </si>
  <si>
    <t>Vivid Seats Inc. Class A Common Stock</t>
  </si>
  <si>
    <t>Privia Health Group Inc. Common Stock</t>
  </si>
  <si>
    <t>BLDP</t>
  </si>
  <si>
    <t>Ballard Power Systems Inc. Common Shares</t>
  </si>
  <si>
    <t>DuPont de Nemours Inc. Common Stock</t>
  </si>
  <si>
    <t>EnLink Midstream LLC Common Units representing Limited Partner Interests</t>
  </si>
  <si>
    <t>Avis Budget Group Inc. Common Stock</t>
  </si>
  <si>
    <t xml:space="preserve">DT Midstream Inc. Common Stock </t>
  </si>
  <si>
    <t>Expro Group Holdings N.V. Common Stock</t>
  </si>
  <si>
    <t>American States Water Company Common Stock</t>
  </si>
  <si>
    <t>Selective Insurance Group Inc. Common Stock</t>
  </si>
  <si>
    <t>VeriSign Inc. Common Stock</t>
  </si>
  <si>
    <t>Rogers Corporation Common Stock</t>
  </si>
  <si>
    <t>Golar Lng Ltd</t>
  </si>
  <si>
    <t>Adecoagro S.A. Common Shares</t>
  </si>
  <si>
    <t>IDACORP Inc. Common Stock</t>
  </si>
  <si>
    <t>ICU Medical Inc. Common Stock</t>
  </si>
  <si>
    <t>AHCO</t>
  </si>
  <si>
    <t>AdaptHealth Corp. Common Stock</t>
  </si>
  <si>
    <t>Denali Therapeutics Inc. Common Stock</t>
  </si>
  <si>
    <t>John Bean Technologies Corporation Common Stock</t>
  </si>
  <si>
    <t>Aptiv PLC Ordinary Shares</t>
  </si>
  <si>
    <t>Suncor Energy  Inc. Common Stock</t>
  </si>
  <si>
    <t>Altria Group Inc.</t>
  </si>
  <si>
    <t>United Therapeutics Corporation Common Stock</t>
  </si>
  <si>
    <t>Helix Energy Solutions Group Inc. Common Stock</t>
  </si>
  <si>
    <t>Altice USA Inc. Class A Common Stock</t>
  </si>
  <si>
    <t>Vishay Intertechnology Inc. Common Stock</t>
  </si>
  <si>
    <t>POSCO Holdings Inc. American Depositary Shares (Each representing 1/4th of a share of Common Stock)</t>
  </si>
  <si>
    <t>Sociedad Quimica y Minera S.A. Common Stock</t>
  </si>
  <si>
    <t>UnitedHealth Group Incorporated Common Stock (DE)</t>
  </si>
  <si>
    <t>Corcept Therapeutics Incorporated Common Stock</t>
  </si>
  <si>
    <t>Visteon Corporation Common Stock</t>
  </si>
  <si>
    <t>Sigma Lithium Corporation Common Shares</t>
  </si>
  <si>
    <t>Shoals Technologies Group Inc. Class A Common Stock</t>
  </si>
  <si>
    <t>Energy Fuels Inc Ordinary Shares (Canada)</t>
  </si>
  <si>
    <t>IonQ Inc. Common Stock</t>
  </si>
  <si>
    <t>FLEX LNG Ltd. Ordinary Shares</t>
  </si>
  <si>
    <t>California Resources Corporation Common Stock</t>
  </si>
  <si>
    <t>Maravai LifeSciences Holdings Inc. Class A Common Stock</t>
  </si>
  <si>
    <t>NetScout Systems Inc. Common Stock</t>
  </si>
  <si>
    <t>Arch Capital Group Ltd. Common Stock</t>
  </si>
  <si>
    <t>Southwestern Energy Company Common Stock</t>
  </si>
  <si>
    <t>Chevron Corporation Common Stock</t>
  </si>
  <si>
    <t>KANZHUN LIMITED American Depository Shares</t>
  </si>
  <si>
    <t>Diamondback Energy Inc. Common Stock</t>
  </si>
  <si>
    <t>Sea Limited American Depositary Shares each representing one Class A Ordinary Share</t>
  </si>
  <si>
    <t>Cisco Systems Inc. Common Stock (DE)</t>
  </si>
  <si>
    <t>NetEase Inc. American Depositary Shares</t>
  </si>
  <si>
    <t>Mosaic Company (The) Common Stock</t>
  </si>
  <si>
    <t>Hertz Global Holdings Inc Common Stock</t>
  </si>
  <si>
    <t>Ginkgo Bioworks Holdings Inc. Class A Common Stock</t>
  </si>
  <si>
    <t>Sabra Health Care REIT Inc. Common Stock</t>
  </si>
  <si>
    <t>Cheniere Energy Inc. Common Stock</t>
  </si>
  <si>
    <t>New York Community Bancorp Inc. Common Stock</t>
  </si>
  <si>
    <t>Baidu Inc. ADS</t>
  </si>
  <si>
    <t>Genmab A/S ADS</t>
  </si>
  <si>
    <t>Tesla Inc. Common Stock</t>
  </si>
  <si>
    <t>BRP Inc. (Recreational Products) Common Subordinate Voting Shares</t>
  </si>
  <si>
    <t>BILL Holdings Inc. Common Stock</t>
  </si>
  <si>
    <t>Paycom Software Inc. Common Stock</t>
  </si>
  <si>
    <t>Capri Holdings Limited Ordinary Shares</t>
  </si>
  <si>
    <t>ONE Gas Inc. Common Stock</t>
  </si>
  <si>
    <t>Guardant Health Inc. Common Stock</t>
  </si>
  <si>
    <t>Sprinklr Inc. Class A Common Stock</t>
  </si>
  <si>
    <t>Dynavax Technologies Corporation Common Stock</t>
  </si>
  <si>
    <t>Qifu Technology Inc. American Depositary Shares</t>
  </si>
  <si>
    <t>Hess Corporation Common Stock</t>
  </si>
  <si>
    <t>Cheniere Energy Partners LP Common Units</t>
  </si>
  <si>
    <t>Paylocity Holding Corporation Common Stock</t>
  </si>
  <si>
    <t>Iridium Communications Inc Common Stock</t>
  </si>
  <si>
    <t>D/B/A Sibanye-Stillwater Limited ADS</t>
  </si>
  <si>
    <t>ERII</t>
  </si>
  <si>
    <t>Energy Recovery Inc. Common Stock</t>
  </si>
  <si>
    <t>Omnicell Inc. Common Stock ($0.001 par value)</t>
  </si>
  <si>
    <t>Albemarle Corporation Common Stock</t>
  </si>
  <si>
    <t>Jazz Pharmaceuticals plc Common Stock (Ireland)</t>
  </si>
  <si>
    <t>Winmark Corporation Common Stock</t>
  </si>
  <si>
    <t>The Trade Desk Inc. Class A Common Stock</t>
  </si>
  <si>
    <t>BeiGene Ltd. American Depositary Shares</t>
  </si>
  <si>
    <t>Weis Markets Inc. Common Stock</t>
  </si>
  <si>
    <t>BlackBerry Limited Common Stock</t>
  </si>
  <si>
    <t>Diageo plc Common Stock</t>
  </si>
  <si>
    <t>KBR Inc. Common Stock</t>
  </si>
  <si>
    <t>Chart Industries Inc. Common Stock</t>
  </si>
  <si>
    <t>Arcadium Lithium plc Ordinary Shares</t>
  </si>
  <si>
    <t>SM Energy Company Common Stock</t>
  </si>
  <si>
    <t>Alliance Resource Partners L.P. Common Units representing Limited Partners Interests</t>
  </si>
  <si>
    <t>TechnipFMC plc Ordinary Share</t>
  </si>
  <si>
    <t xml:space="preserve">CONSOL Energy Inc. Common Stock </t>
  </si>
  <si>
    <t>Paycor HCM Inc. Common Stock</t>
  </si>
  <si>
    <t>AMRC</t>
  </si>
  <si>
    <t>Ameresco Inc. Class A Common Stock</t>
  </si>
  <si>
    <t>Vicor Corporation Common Stock</t>
  </si>
  <si>
    <t>Li Auto Inc. American Depositary Shares</t>
  </si>
  <si>
    <t>P10 Inc. Class A Common Stock</t>
  </si>
  <si>
    <t>AtriCure Inc. Common Stock</t>
  </si>
  <si>
    <t>MGE Energy Inc</t>
  </si>
  <si>
    <t>Full Truck Alliance Co. Ltd. American Depositary Shares (each representing 20 Class A Ordinary Shares)</t>
  </si>
  <si>
    <t>TransAlta Corporation Ordinary Shares</t>
  </si>
  <si>
    <t>SolarEdge Technologies Inc. Common Stock</t>
  </si>
  <si>
    <t>Noble Corporation plc A Ordinary Shares</t>
  </si>
  <si>
    <t>B2Gold Corp Common shares (Canada)</t>
  </si>
  <si>
    <t>MSEX</t>
  </si>
  <si>
    <t>Middlesex Water Company Common Stock</t>
  </si>
  <si>
    <t>Grocery Outlet Holding Corp. Common Stock</t>
  </si>
  <si>
    <t>CAE Inc. Ordinary Shares</t>
  </si>
  <si>
    <t>CF Industries Holdings Inc. Common Stock</t>
  </si>
  <si>
    <t>Valaris Limited Common Shares</t>
  </si>
  <si>
    <t>Axcelis Technologies Inc. Common Stock</t>
  </si>
  <si>
    <t>MAG</t>
  </si>
  <si>
    <t>MAG Silver Corporation Ordinary Shares</t>
  </si>
  <si>
    <t>NIO Inc. American depositary shares each  representing one Class A ordinary share</t>
  </si>
  <si>
    <t>KE Holdings Inc American Depositary Shares (each representing three Class A Ordinary Shares)</t>
  </si>
  <si>
    <t>Fox Factory Holding Corp. Common Stock</t>
  </si>
  <si>
    <t>JD.com Inc. American Depositary Shares</t>
  </si>
  <si>
    <t>Pinnacle West Capital Corporation Common Stock</t>
  </si>
  <si>
    <t>BorgWarner Inc. Common Stock</t>
  </si>
  <si>
    <t>Helmerich &amp; Payne Inc. Common Stock</t>
  </si>
  <si>
    <t>CCC Intelligent Solutions Holdings Inc. Common Stock</t>
  </si>
  <si>
    <t>The Vita Coco Company Inc. Common Stock</t>
  </si>
  <si>
    <t>MGP Ingredients Inc.</t>
  </si>
  <si>
    <t>DNOW Inc. Common Stock</t>
  </si>
  <si>
    <t>CME Group Inc. Class A Common Stock</t>
  </si>
  <si>
    <t>Helios Technologies Inc. Common Stock</t>
  </si>
  <si>
    <t>BP p.l.c. Common Stock</t>
  </si>
  <si>
    <t>Matador Resources Company Common Stock</t>
  </si>
  <si>
    <t>HUTCHMED (China) Limited American Depositary Shares</t>
  </si>
  <si>
    <t>AMSF</t>
  </si>
  <si>
    <t>AMERISAFE Inc. Common Stock</t>
  </si>
  <si>
    <t>DLocal Limited Class A Common Shares</t>
  </si>
  <si>
    <t>Aon plc Class A Ordinary Shares (Ireland)</t>
  </si>
  <si>
    <t>Becton Dickinson and Company Common Stock</t>
  </si>
  <si>
    <t>Hormel Foods Corporation Common Stock</t>
  </si>
  <si>
    <t>Lantheus Holdings Inc. Common Stock</t>
  </si>
  <si>
    <t>ConocoPhillips Common Stock</t>
  </si>
  <si>
    <t>BJ's Wholesale Club Holdings Inc. Common Stock</t>
  </si>
  <si>
    <t>Archer-Daniels-Midland Company Common Stock</t>
  </si>
  <si>
    <t>R1 RCM Inc. Common Stock</t>
  </si>
  <si>
    <t>International Game Technology Ordinary Shares</t>
  </si>
  <si>
    <t>Autohome Inc. American Depositary Shares each representing four class A ordinary shares.</t>
  </si>
  <si>
    <t>Prothena Corporation plc Ordinary Shares</t>
  </si>
  <si>
    <t>Oceaneering International Inc. Common Stock</t>
  </si>
  <si>
    <t>ATSG</t>
  </si>
  <si>
    <t>Air Transport Services Group Inc</t>
  </si>
  <si>
    <t>Cactus Inc. Class A Common Stock</t>
  </si>
  <si>
    <t>CMP</t>
  </si>
  <si>
    <t>Compass Minerals Intl Inc Common Stock</t>
  </si>
  <si>
    <t>Array Technologies Inc. Common Stock</t>
  </si>
  <si>
    <t>Devon Energy Corporation Common Stock</t>
  </si>
  <si>
    <t>MATW</t>
  </si>
  <si>
    <t>Matthews International Corporation Class A Common Stock</t>
  </si>
  <si>
    <t>Cable One Inc. Common Stock</t>
  </si>
  <si>
    <t>Bristol-Myers Squibb Company Common Stock</t>
  </si>
  <si>
    <t>ICL Group Ltd. Ordinary Shares</t>
  </si>
  <si>
    <t>Air Products and Chemicals Inc. Common Stock</t>
  </si>
  <si>
    <t>SHEN</t>
  </si>
  <si>
    <t>Shenandoah Telecommunications Co Common Stock</t>
  </si>
  <si>
    <t>Haemonetics Corporation Common Stock</t>
  </si>
  <si>
    <t>Mattel Inc. Common Stock</t>
  </si>
  <si>
    <t>iQIYI Inc. American Depositary Shares</t>
  </si>
  <si>
    <t>DNP Select Income Fund Inc. Common Stock</t>
  </si>
  <si>
    <t>Ryan Specialty Holdings Inc. Class A Common Stock</t>
  </si>
  <si>
    <t>Plug Power Inc. Common Stock</t>
  </si>
  <si>
    <t>Cinemark Holdings Inc Cinemark Holdings Inc. Common Stock</t>
  </si>
  <si>
    <t>NAPA</t>
  </si>
  <si>
    <t>The Duckhorn Portfolio Inc. Common Stock</t>
  </si>
  <si>
    <t>Mercury Systems Inc Common Stock</t>
  </si>
  <si>
    <t>Exxon Mobil Corporation Common Stock</t>
  </si>
  <si>
    <t>Ameren Corporation Common Stock</t>
  </si>
  <si>
    <t>Lucid Group Inc. Common Stock</t>
  </si>
  <si>
    <t>Medical Properties Trust Inc. common stock</t>
  </si>
  <si>
    <t>Bunge Limited Common Shares</t>
  </si>
  <si>
    <t>Laureate Education Inc. Common Stock</t>
  </si>
  <si>
    <t>Magnolia Oil &amp; Gas Corporation Class A Common Stock</t>
  </si>
  <si>
    <t>Occidental Petroleum Corporation Common Stock</t>
  </si>
  <si>
    <t>MNKD</t>
  </si>
  <si>
    <t>MannKind Corporation Common Stock</t>
  </si>
  <si>
    <t>Nutrien Ltd. Common Shares</t>
  </si>
  <si>
    <t>Extreme Networks Inc. Common Stock</t>
  </si>
  <si>
    <t>Flywire Corporation Voting Common Stock</t>
  </si>
  <si>
    <t>Kimbell Royalty Partners Common Units Representing Limited Partner Interests</t>
  </si>
  <si>
    <t>Kennedy-Wilson Holdings Inc. Common Stock</t>
  </si>
  <si>
    <t xml:space="preserve">ChampionX Corporation Common Stock </t>
  </si>
  <si>
    <t>Vodafone Group Plc American Depositary Shares</t>
  </si>
  <si>
    <t>HighPeak Energy Inc. Common Stock</t>
  </si>
  <si>
    <t>Hello Group Inc. American Depositary Shares</t>
  </si>
  <si>
    <t>XPeng Inc. American depositary shares each representing two Class A ordinary shares</t>
  </si>
  <si>
    <t>JOYY Inc. American Depositary Shares</t>
  </si>
  <si>
    <t>DAQO New Energy Corp. American Depositary Shares each representing five ordinary shares</t>
  </si>
  <si>
    <t>RPC Inc. Common Stock</t>
  </si>
  <si>
    <t>Antero Resources Corporation Common Stock</t>
  </si>
  <si>
    <t>Playtika Holding Corp. Common Stock</t>
  </si>
  <si>
    <t>Chesapeake Energy Corporation Common Stock</t>
  </si>
  <si>
    <t>GB</t>
  </si>
  <si>
    <t>Global Blue Group Holding AG Ordinary Shares</t>
  </si>
  <si>
    <t>Coupang Inc. Class A Common Stock</t>
  </si>
  <si>
    <t>Liberty Broadband Corporation Class C Common Stock</t>
  </si>
  <si>
    <t>CNX Resources Corporation Common Stock</t>
  </si>
  <si>
    <t>Black Stone Minerals L.P. Common units representing limited partner interests</t>
  </si>
  <si>
    <t>Northern Oil and Gas Inc. Common Stock</t>
  </si>
  <si>
    <t>Halliburton Company Common Stock</t>
  </si>
  <si>
    <t>Baker Hughes Company Class A Common Stock</t>
  </si>
  <si>
    <t>EOG Resources Inc. Common Stock</t>
  </si>
  <si>
    <t>Exelon Corporation Common Stock</t>
  </si>
  <si>
    <t>Alibaba Group Holding Limited American Depositary Shares each representing eight Ordinary share</t>
  </si>
  <si>
    <t>Liberty Broadband Corporation Class A Common Stock</t>
  </si>
  <si>
    <t>Marathon Oil Corporation Common Stock</t>
  </si>
  <si>
    <t>H World Group Limited American Depositary Shares</t>
  </si>
  <si>
    <t>Schlumberger N.V. Common Stock</t>
  </si>
  <si>
    <t>Talos Energy Inc. Common Stock</t>
  </si>
  <si>
    <t>Green Plains Inc. Common Stock</t>
  </si>
  <si>
    <t>MINISO Group Holding Limited American Depositary Shares each representing four Ordinary Shares</t>
  </si>
  <si>
    <t>Civitas Resources Inc. Common Stock</t>
  </si>
  <si>
    <t>Range Resources Corporation Common Stock</t>
  </si>
  <si>
    <t>Murphy Oil Corporation Common Stock</t>
  </si>
  <si>
    <t>Charter Communications Inc. Class A Common Stock New</t>
  </si>
  <si>
    <t>National Fuel Gas Company Common Stock</t>
  </si>
  <si>
    <t>Coterra Energy Inc. Common Stock</t>
  </si>
  <si>
    <t>Kosmos Energy Ltd. Common Shares (DE)</t>
  </si>
  <si>
    <t>Crescent Point Energy Corporation Ordinary Shares (Canada)</t>
  </si>
  <si>
    <t>Pfizer Inc. Common Stock</t>
  </si>
  <si>
    <t>STAAR Surgical Company Common Stock</t>
  </si>
  <si>
    <t>argenx SE American Depositary Shares</t>
  </si>
  <si>
    <t>Bilibili Inc. American Depositary Shares</t>
  </si>
  <si>
    <t>Legend Biotech Corporation American Depositary Shares</t>
  </si>
  <si>
    <t>Appian Corporation Class A Common Stock</t>
  </si>
  <si>
    <t>IHS</t>
  </si>
  <si>
    <t>IHS Holding Limited Ordinary Shares</t>
  </si>
  <si>
    <t>Futu Holdings Limited American Depositary Shares</t>
  </si>
  <si>
    <t>Humana Inc. Common Stock</t>
  </si>
  <si>
    <t>NRC</t>
  </si>
  <si>
    <t>National Research Corporation Common Stock (Delaware)</t>
  </si>
  <si>
    <t>GDS</t>
  </si>
  <si>
    <t>GDS Holdings Limited ADS</t>
  </si>
  <si>
    <t>PUMP</t>
  </si>
  <si>
    <t>ProPetro Holding Corp. Common Stock</t>
  </si>
  <si>
    <t>Remitly Global Inc. Common Stock</t>
  </si>
  <si>
    <t>PNM Resources Inc. (Holding Co.) Common Stock</t>
  </si>
  <si>
    <t>Gogo Inc. Common Stock</t>
  </si>
  <si>
    <t>Cenovus Energy Inc Common Stock</t>
  </si>
  <si>
    <t>Forward Air Corporation Common Stock</t>
  </si>
  <si>
    <t>Patterson-UTI Energy Inc. Common Stock</t>
  </si>
  <si>
    <t>NKLA</t>
  </si>
  <si>
    <t>Nikola Corporation Common Stock</t>
  </si>
  <si>
    <t>Vermilion Energy Inc. Common (Canada)</t>
  </si>
  <si>
    <t>Texas Pacific Land Corporation Common Stock</t>
  </si>
  <si>
    <t>Weibo Corporation American Depositary Share</t>
  </si>
  <si>
    <t>Target Hospitality Corp. Common Stock</t>
  </si>
  <si>
    <t>Omega Healthcare Investors Inc. Common Stock</t>
  </si>
  <si>
    <t>APA Corporation Common Stock</t>
  </si>
  <si>
    <t>Yum China Holdings Inc. Common Stock</t>
  </si>
  <si>
    <t>EQT Corporation Common Stock</t>
  </si>
  <si>
    <t>agilon health inc. Common Stock</t>
  </si>
  <si>
    <t>Transocean Ltd (Switzerland) Common Stock</t>
  </si>
  <si>
    <t>SSR Mining Inc. Common Stock</t>
  </si>
  <si>
    <t>Payoneer Global Inc. Common Stock</t>
  </si>
  <si>
    <t>Comstock Resources Inc. Common Stock</t>
  </si>
  <si>
    <t>Lufax Holding Ltd American Depositary Shares each representing two (2) Ordinary Shares</t>
  </si>
  <si>
    <t>AMC</t>
  </si>
  <si>
    <t>AMC Entertainment Holdings Inc. Class A Common Stock</t>
  </si>
  <si>
    <t>ZTO Express (Cayman) Inc. American Depositary Shares each representing one Class A ordinary share.</t>
  </si>
  <si>
    <t>Sasol Ltd. American Depositary Shares</t>
  </si>
  <si>
    <t>Cricut Inc. Class A Common Stock</t>
  </si>
  <si>
    <t>Deutsche Börse AG</t>
  </si>
  <si>
    <t>InsuranceâDiversified</t>
  </si>
  <si>
    <t>SoftwareâApplication</t>
  </si>
  <si>
    <t>SoftwareâInfrastructure</t>
  </si>
  <si>
    <t>BanksâRegional</t>
  </si>
  <si>
    <t>InsuranceâReinsurance</t>
  </si>
  <si>
    <t>Hannover Rück SE</t>
  </si>
  <si>
    <t>UtilitiesâDiversified</t>
  </si>
  <si>
    <t>Ströer SE &amp; Co. KGaA</t>
  </si>
  <si>
    <t>Telefónica Deutschland Holding AG</t>
  </si>
  <si>
    <t>UtilitiesâRenewable</t>
  </si>
  <si>
    <t>Münchener Rückversicherungs-Gesellschaft Aktiengesellschaft in München</t>
  </si>
  <si>
    <t>Real EstateâDevelopment</t>
  </si>
  <si>
    <t>Drug ManufacturersâSpecialty &amp; Generic</t>
  </si>
  <si>
    <t>Dürr Aktiengesellschaft</t>
  </si>
  <si>
    <t>InsuranceâLife</t>
  </si>
  <si>
    <t>Wüstenrot &amp; Württembergische AG</t>
  </si>
  <si>
    <t>Südzucker AG</t>
  </si>
  <si>
    <t>Drug ManufacturersâGeneral</t>
  </si>
  <si>
    <t>BCYC</t>
  </si>
  <si>
    <t>Bicycle Therapeutics plc American Depositary Shares</t>
  </si>
  <si>
    <t>ZENV</t>
  </si>
  <si>
    <t>MTRX</t>
  </si>
  <si>
    <t>FEMY</t>
  </si>
  <si>
    <t>ATOS</t>
  </si>
  <si>
    <t>BEDU</t>
  </si>
  <si>
    <t>SMWB</t>
  </si>
  <si>
    <t>SCVL</t>
  </si>
  <si>
    <t>OCGN</t>
  </si>
  <si>
    <t>NRIX</t>
  </si>
  <si>
    <t>vs Volume10d</t>
  </si>
  <si>
    <t>THQ</t>
  </si>
  <si>
    <t>abrdn Healthcare Opportunities Fund Shares of Beneficial Interest</t>
  </si>
  <si>
    <t>BV</t>
  </si>
  <si>
    <t>SLP</t>
  </si>
  <si>
    <t>Simulations Plus Inc. Common Stock</t>
  </si>
  <si>
    <t>HCSG</t>
  </si>
  <si>
    <t>Assisted Living Services</t>
  </si>
  <si>
    <t>Healthcare Services Group Inc. Common Stock</t>
  </si>
  <si>
    <t>PCT</t>
  </si>
  <si>
    <t>PureCycle Technologies Inc. Common stock</t>
  </si>
  <si>
    <t>ZNTL</t>
  </si>
  <si>
    <t>Zentalis Pharmaceuticals Inc. Common Stock</t>
  </si>
  <si>
    <t>HYLN</t>
  </si>
  <si>
    <t>ELMD</t>
  </si>
  <si>
    <t>INO</t>
  </si>
  <si>
    <t>XOMA</t>
  </si>
  <si>
    <t>BBSI</t>
  </si>
  <si>
    <t>vs Volume30d</t>
  </si>
  <si>
    <t>HYQ.DE</t>
  </si>
  <si>
    <t>Hypoport SE</t>
  </si>
  <si>
    <t>JEN.DE</t>
  </si>
  <si>
    <t>Jenoptik AG</t>
  </si>
  <si>
    <t>COK.DE</t>
  </si>
  <si>
    <t>Cancom SE</t>
  </si>
  <si>
    <t>GBF.DE</t>
  </si>
  <si>
    <t>Bilfinger SE</t>
  </si>
  <si>
    <t>TTK.DE</t>
  </si>
  <si>
    <t>TAKKT AG</t>
  </si>
  <si>
    <t>PNE3.DE</t>
  </si>
  <si>
    <t>PNE AG</t>
  </si>
  <si>
    <t>GLJ.DE</t>
  </si>
  <si>
    <t>Grenke AG</t>
  </si>
  <si>
    <t>CEC.DE</t>
  </si>
  <si>
    <t>Ceconomy AG</t>
  </si>
  <si>
    <t>PRM</t>
  </si>
  <si>
    <t>Perimeter Solutions SA Ordinary Shares</t>
  </si>
  <si>
    <t>KELYA</t>
  </si>
  <si>
    <t>Kelly Services Inc. Class A Common Stock</t>
  </si>
  <si>
    <t>Shoe Carnival Inc. Common Stock</t>
  </si>
  <si>
    <t>PUBM</t>
  </si>
  <si>
    <t>PubMatic Inc. Class A Common Stock</t>
  </si>
  <si>
    <t>UTL</t>
  </si>
  <si>
    <t>UNITIL Corporation Common Stock</t>
  </si>
  <si>
    <t>SA</t>
  </si>
  <si>
    <t>Seabridge Gold Inc. Ordinary Shares (Canada)</t>
  </si>
  <si>
    <t>SLCA</t>
  </si>
  <si>
    <t>U.S. Silica Holdings Inc. Common Stock</t>
  </si>
  <si>
    <t>IMAX</t>
  </si>
  <si>
    <t>Imax Corporation Common Stock</t>
  </si>
  <si>
    <t>JMIA</t>
  </si>
  <si>
    <t>ENTX</t>
  </si>
  <si>
    <t>TRVI</t>
  </si>
  <si>
    <t>JFIN</t>
  </si>
  <si>
    <t>MTAL</t>
  </si>
  <si>
    <t>UVE</t>
  </si>
  <si>
    <t>VTSC.DE</t>
  </si>
  <si>
    <t>Vitesco Technologies Group Aktiengesellschaft</t>
  </si>
  <si>
    <t>DHL.DE</t>
  </si>
  <si>
    <t>Deutsche Post AG</t>
  </si>
  <si>
    <t>Ocular Therapeutix Inc. Common Stock</t>
  </si>
  <si>
    <t>Arcutis Biotherapeutics Inc. Common Stock</t>
  </si>
  <si>
    <t>HLF</t>
  </si>
  <si>
    <t>Herbalife Ltd. Common Shares</t>
  </si>
  <si>
    <t>NNOX</t>
  </si>
  <si>
    <t>LVO</t>
  </si>
  <si>
    <t>CANG</t>
  </si>
  <si>
    <t>AEYE</t>
  </si>
  <si>
    <t>VITL</t>
  </si>
  <si>
    <t>QRTEP</t>
  </si>
  <si>
    <t>RZLT</t>
  </si>
  <si>
    <t>RATIONAL Aktiengesellschaft</t>
  </si>
  <si>
    <t>HBH.DE</t>
  </si>
  <si>
    <t>HORNBACH Holding AG &amp; Co. KGaA</t>
  </si>
  <si>
    <t>SRT.DE</t>
  </si>
  <si>
    <t>AOF.DE</t>
  </si>
  <si>
    <t>ATOSS Software AG</t>
  </si>
  <si>
    <t>HHFA.DE</t>
  </si>
  <si>
    <t>Hamburger Hafen und Logistik Aktiengesellschaft</t>
  </si>
  <si>
    <t>MUM.DE</t>
  </si>
  <si>
    <t>Mensch und Maschine Software SE</t>
  </si>
  <si>
    <t>Genco Shipping &amp; Trading Limited Ordinary Shares New (Marshall Islands)</t>
  </si>
  <si>
    <t>BrightView Holdings Inc. Common Stock</t>
  </si>
  <si>
    <t>ETD</t>
  </si>
  <si>
    <t>Ethan Allen Interiors Inc. Common Stock</t>
  </si>
  <si>
    <t>Metals Acquisition Limited Ordinary Shares</t>
  </si>
  <si>
    <t>ASTE</t>
  </si>
  <si>
    <t>Astec Industries Inc. Common Stock</t>
  </si>
  <si>
    <t>HUYA</t>
  </si>
  <si>
    <t>HUYA Inc. American depositary shares each  representing one Class A ordinary share</t>
  </si>
  <si>
    <t>Evolus Inc. Common Stock</t>
  </si>
  <si>
    <t>Oric Pharmaceuticals Inc. Common Stock</t>
  </si>
  <si>
    <t>BJRI</t>
  </si>
  <si>
    <t>BJ's Restaurants Inc. Common Stock</t>
  </si>
  <si>
    <t>CRAI</t>
  </si>
  <si>
    <t>CRA International Inc. Common Stock</t>
  </si>
  <si>
    <t>RPAY</t>
  </si>
  <si>
    <t>Repay Holdings Corporation Class A Common Stock</t>
  </si>
  <si>
    <t>RGNX</t>
  </si>
  <si>
    <t>REGENXBIO Inc. Common Stock</t>
  </si>
  <si>
    <t>CPOP</t>
  </si>
  <si>
    <t>BWMX</t>
  </si>
  <si>
    <t>NUVB</t>
  </si>
  <si>
    <t>VVI</t>
  </si>
  <si>
    <t>BNTC</t>
  </si>
  <si>
    <t>NGVC</t>
  </si>
  <si>
    <t>AVTE</t>
  </si>
  <si>
    <t>SMLP</t>
  </si>
  <si>
    <t>DIBS</t>
  </si>
  <si>
    <t>NKTR</t>
  </si>
  <si>
    <t>CRDF</t>
  </si>
  <si>
    <t>CGBD</t>
  </si>
  <si>
    <t>STKL</t>
  </si>
  <si>
    <t>Phillips 66 Common Stock</t>
  </si>
  <si>
    <t>Interface Inc. Common Stock</t>
  </si>
  <si>
    <t>Carlyle Secured Lending Inc. Common Stock</t>
  </si>
  <si>
    <t>MSI</t>
  </si>
  <si>
    <t>Motorola Solutions Inc. Common Stock</t>
  </si>
  <si>
    <t>BGS</t>
  </si>
  <si>
    <t>B&amp;G Foods Inc. Common Stock</t>
  </si>
  <si>
    <t>JANX</t>
  </si>
  <si>
    <t>Janux Therapeutics Inc. Common Stock</t>
  </si>
  <si>
    <t>KIND</t>
  </si>
  <si>
    <t>Nextdoor Holdings Inc. Class A Common Stock</t>
  </si>
  <si>
    <t>NGD</t>
  </si>
  <si>
    <t>New Gold Inc.</t>
  </si>
  <si>
    <t>NG</t>
  </si>
  <si>
    <t>Novagold Resources Inc.</t>
  </si>
  <si>
    <t>JPC</t>
  </si>
  <si>
    <t>Nuveen Preferred &amp; Income Opportunities Fund</t>
  </si>
  <si>
    <t>ticker</t>
  </si>
  <si>
    <t>typ</t>
  </si>
  <si>
    <t>beta</t>
  </si>
  <si>
    <t>CommentOnChanges_t</t>
  </si>
  <si>
    <t>CommentOnChanges_t-1</t>
  </si>
  <si>
    <t>Poswert</t>
  </si>
  <si>
    <t>G&amp;V</t>
  </si>
  <si>
    <t>BYSI</t>
  </si>
  <si>
    <t>REAL</t>
  </si>
  <si>
    <t>IINN</t>
  </si>
  <si>
    <t>TPC</t>
  </si>
  <si>
    <t>BAND</t>
  </si>
  <si>
    <t>GATO</t>
  </si>
  <si>
    <t>LFMDP</t>
  </si>
  <si>
    <t>ARIS</t>
  </si>
  <si>
    <t>DAKT</t>
  </si>
  <si>
    <t>EDF</t>
  </si>
  <si>
    <t>TNP</t>
  </si>
  <si>
    <t>CDXC</t>
  </si>
  <si>
    <t>Transaktionen</t>
  </si>
  <si>
    <t>Header</t>
  </si>
  <si>
    <t>DataDiscriminator</t>
  </si>
  <si>
    <t>Vermögenswertkategorie</t>
  </si>
  <si>
    <t>Währung</t>
  </si>
  <si>
    <t>Datum/Zeit</t>
  </si>
  <si>
    <t>Menge</t>
  </si>
  <si>
    <t>T.-Kurs</t>
  </si>
  <si>
    <t>Schlussk.</t>
  </si>
  <si>
    <t>Erlös</t>
  </si>
  <si>
    <t>Prov./Gebühr</t>
  </si>
  <si>
    <t>Basis</t>
  </si>
  <si>
    <t>Realisierter G&amp;V</t>
  </si>
  <si>
    <t>MTM-G&amp;V</t>
  </si>
  <si>
    <t>Code</t>
  </si>
  <si>
    <t>Data</t>
  </si>
  <si>
    <t>Order</t>
  </si>
  <si>
    <t>Aktien</t>
  </si>
  <si>
    <t>BEId</t>
  </si>
  <si>
    <t>2024-01-10, 07:25:09</t>
  </si>
  <si>
    <t>2024-01-23, 06:24:00</t>
  </si>
  <si>
    <t>DBKd</t>
  </si>
  <si>
    <t>2024-01-10, 07:23:51</t>
  </si>
  <si>
    <t>2024-01-11, 04:04:49</t>
  </si>
  <si>
    <t>C;IA</t>
  </si>
  <si>
    <t>HLEd</t>
  </si>
  <si>
    <t>2023-12-07, 08:34:23</t>
  </si>
  <si>
    <t>2024-02-16, 03:28:03</t>
  </si>
  <si>
    <t>MTXd</t>
  </si>
  <si>
    <t>2024-01-24, 10:07:12</t>
  </si>
  <si>
    <t>2024-02-22, 03:02:47</t>
  </si>
  <si>
    <t>MUV2d</t>
  </si>
  <si>
    <t>2023-12-08, 03:27:14</t>
  </si>
  <si>
    <t>2023-12-14, 09:56:08</t>
  </si>
  <si>
    <t>MUXd</t>
  </si>
  <si>
    <t>2023-12-12, 04:54:19</t>
  </si>
  <si>
    <t>2024-02-09, 03:15:02</t>
  </si>
  <si>
    <t>SFQd</t>
  </si>
  <si>
    <t>2024-01-10, 07:32:34</t>
  </si>
  <si>
    <t>O;P</t>
  </si>
  <si>
    <t>2024-01-03, 10:05:55</t>
  </si>
  <si>
    <t>2024-01-03, 10:02:52</t>
  </si>
  <si>
    <t>2024-02-20, 15:57:27</t>
  </si>
  <si>
    <t>2024-01-03, 10:03:05</t>
  </si>
  <si>
    <t>2024-01-23, 12:36:34</t>
  </si>
  <si>
    <t>2023-12-08, 11:07:04</t>
  </si>
  <si>
    <t>2024-02-15, 15:48:11</t>
  </si>
  <si>
    <t>2024-02-20, 09:39:48</t>
  </si>
  <si>
    <t>2024-02-15, 15:45:59</t>
  </si>
  <si>
    <t>2023-12-08, 11:06:21</t>
  </si>
  <si>
    <t>2023-12-18, 11:12:10</t>
  </si>
  <si>
    <t>2024-01-03, 10:02:49</t>
  </si>
  <si>
    <t>C;P</t>
  </si>
  <si>
    <t>2023-11-30, 12:16:45</t>
  </si>
  <si>
    <t>2024-01-03, 10:02:50</t>
  </si>
  <si>
    <t>2024-01-17, 09:59:39</t>
  </si>
  <si>
    <t>2023-11-30, 12:17:36</t>
  </si>
  <si>
    <t>2024-02-15, 10:38:19</t>
  </si>
  <si>
    <t>2023-12-14, 09:41:14</t>
  </si>
  <si>
    <t>2023-12-18, 11:17:20</t>
  </si>
  <si>
    <t>2023-12-21, 10:36:08</t>
  </si>
  <si>
    <t>2024-01-29, 09:38:14</t>
  </si>
  <si>
    <t>2023-11-30, 12:18:34</t>
  </si>
  <si>
    <t>2023-12-12, 11:40:07</t>
  </si>
  <si>
    <t>2023-12-12, 12:01:36</t>
  </si>
  <si>
    <t>2024-01-03, 10:03:57</t>
  </si>
  <si>
    <t>2024-02-15, 15:41:16</t>
  </si>
  <si>
    <t>2024-02-20, 09:42:38</t>
  </si>
  <si>
    <t>2024-02-21, 09:30:01</t>
  </si>
  <si>
    <t>C;O;P</t>
  </si>
  <si>
    <t>2024-02-21, 09:34:38</t>
  </si>
  <si>
    <t>C;O</t>
  </si>
  <si>
    <t>2024-02-21, 09:50:51</t>
  </si>
  <si>
    <t>2024-02-21, 11:46:30</t>
  </si>
  <si>
    <t>2024-03-05, 10:18:36</t>
  </si>
  <si>
    <t>2024-02-29, 15:15:12</t>
  </si>
  <si>
    <t>2024-02-29, 11:23:20</t>
  </si>
  <si>
    <t>2023-12-08, 11:06:22</t>
  </si>
  <si>
    <t>2024-02-13, 09:30:04</t>
  </si>
  <si>
    <t>2023-12-12, 09:30:30</t>
  </si>
  <si>
    <t>2024-02-06, 11:59:24</t>
  </si>
  <si>
    <t>2024-02-20, 09:30:05</t>
  </si>
  <si>
    <t>2023-11-30, 12:16:51</t>
  </si>
  <si>
    <t>2023-12-05, 11:38:53</t>
  </si>
  <si>
    <t>2024-01-18, 10:17:30</t>
  </si>
  <si>
    <t>2024-03-01, 15:12:36</t>
  </si>
  <si>
    <t>2024-01-24, 09:42:52</t>
  </si>
  <si>
    <t>2024-02-07, 10:45:30</t>
  </si>
  <si>
    <t>2024-02-13, 09:30:03</t>
  </si>
  <si>
    <t>2024-01-25, 15:47:48</t>
  </si>
  <si>
    <t>2024-01-31, 15:05:00</t>
  </si>
  <si>
    <t>2024-02-05, 09:37:10</t>
  </si>
  <si>
    <t>2024-03-01, 10:23:43</t>
  </si>
  <si>
    <t>2023-11-30, 12:17:10</t>
  </si>
  <si>
    <t>2024-01-08, 09:30:03</t>
  </si>
  <si>
    <t>2024-01-18, 10:48:25</t>
  </si>
  <si>
    <t>2024-01-25, 11:33:35</t>
  </si>
  <si>
    <t>2024-01-18, 10:35:11</t>
  </si>
  <si>
    <t>2024-02-05, 09:54:37</t>
  </si>
  <si>
    <t>2024-02-07, 10:42:21</t>
  </si>
  <si>
    <t>2023-12-12, 11:41:26</t>
  </si>
  <si>
    <t>2023-12-21, 11:00:36</t>
  </si>
  <si>
    <t>2023-11-30, 12:18:05</t>
  </si>
  <si>
    <t>2024-02-05, 09:35:29</t>
  </si>
  <si>
    <t>2023-11-30, 12:36:39</t>
  </si>
  <si>
    <t>2024-01-31, 09:57:14</t>
  </si>
  <si>
    <t>2023-11-30, 12:17:00</t>
  </si>
  <si>
    <t>2024-01-18, 09:41:57</t>
  </si>
  <si>
    <t>2024-01-23, 10:42:35</t>
  </si>
  <si>
    <t>2024-01-31, 15:02:45</t>
  </si>
  <si>
    <t>2024-02-13, 15:14:03</t>
  </si>
  <si>
    <t>2024-02-06, 10:06:39</t>
  </si>
  <si>
    <t>2023-11-30, 12:19:43</t>
  </si>
  <si>
    <t>2024-01-03, 10:02:51</t>
  </si>
  <si>
    <t>2024-01-24, 09:32:36</t>
  </si>
  <si>
    <t>2023-12-08, 11:06:20</t>
  </si>
  <si>
    <t>2024-01-31, 09:35:06</t>
  </si>
  <si>
    <t>2024-01-31, 09:38:14</t>
  </si>
  <si>
    <t>2024-02-01, 10:52:42</t>
  </si>
  <si>
    <t>2023-11-30, 12:16:46</t>
  </si>
  <si>
    <t>2023-12-15, 10:29:15</t>
  </si>
  <si>
    <t>2023-11-30, 12:17:18</t>
  </si>
  <si>
    <t>2023-12-14, 10:31:18</t>
  </si>
  <si>
    <t>2024-02-06, 11:51:04</t>
  </si>
  <si>
    <t>2024-01-03, 10:03:27</t>
  </si>
  <si>
    <t>2023-11-30, 12:17:24</t>
  </si>
  <si>
    <t>2024-02-13, 09:30:36</t>
  </si>
  <si>
    <t>2024-02-29, 10:26:01</t>
  </si>
  <si>
    <t>2024-02-23, 12:45:20</t>
  </si>
  <si>
    <t>2024-03-01, 09:45:35</t>
  </si>
  <si>
    <t>2023-11-21, 09:30:04</t>
  </si>
  <si>
    <t>2023-12-08, 09:36:05</t>
  </si>
  <si>
    <t>2023-11-30, 12:17:11</t>
  </si>
  <si>
    <t>2023-12-15, 09:30:02</t>
  </si>
  <si>
    <t>2024-01-31, 15:07:25</t>
  </si>
  <si>
    <t>2024-02-20, 09:30:11</t>
  </si>
  <si>
    <t>2024-03-01, 10:27:55</t>
  </si>
  <si>
    <t>2024-01-10, 10:52:19</t>
  </si>
  <si>
    <t>2024-01-30, 12:27:11</t>
  </si>
  <si>
    <t>2024-01-08, 11:26:49</t>
  </si>
  <si>
    <t>2024-01-26, 09:33:15</t>
  </si>
  <si>
    <t>2023-11-30, 12:18:02</t>
  </si>
  <si>
    <t>2024-01-18, 09:38:11</t>
  </si>
  <si>
    <t>2023-12-21, 10:37:35</t>
  </si>
  <si>
    <t>2024-01-02, 09:30:02</t>
  </si>
  <si>
    <t>2023-12-21, 10:35:51</t>
  </si>
  <si>
    <t>2024-01-03, 10:32:29</t>
  </si>
  <si>
    <t>2024-02-13, 15:14:07</t>
  </si>
  <si>
    <t>2024-02-29, 12:16:25</t>
  </si>
  <si>
    <t>2023-12-13, 11:11:10</t>
  </si>
  <si>
    <t>2023-12-21, 10:35:50</t>
  </si>
  <si>
    <t>2024-01-18, 09:47:23</t>
  </si>
  <si>
    <t>2024-02-29, 11:53:47</t>
  </si>
  <si>
    <t>2023-11-30, 12:16:47</t>
  </si>
  <si>
    <t>2023-12-12, 11:38:44</t>
  </si>
  <si>
    <t>2023-12-12, 12:02:19</t>
  </si>
  <si>
    <t>2024-01-03, 09:33:33</t>
  </si>
  <si>
    <t>2024-01-10, 10:53:00</t>
  </si>
  <si>
    <t>2024-01-10, 11:21:46</t>
  </si>
  <si>
    <t>2024-01-18, 10:33:10</t>
  </si>
  <si>
    <t>2024-02-21, 09:30:07</t>
  </si>
  <si>
    <t>2024-02-15, 15:44:30</t>
  </si>
  <si>
    <t>2024-01-24, 13:44:29</t>
  </si>
  <si>
    <t>2024-02-21, 09:30:00</t>
  </si>
  <si>
    <t>DEQ.DE</t>
  </si>
  <si>
    <t>Deutsche EuroShop AG</t>
  </si>
  <si>
    <t>Drägerwerk AG &amp; Co. KGaA</t>
  </si>
  <si>
    <t>VRTS</t>
  </si>
  <si>
    <t>Virtus Investment Partners Inc. Common Stock</t>
  </si>
  <si>
    <t>Cipher Mining Inc. Common Stock</t>
  </si>
  <si>
    <t>SILV</t>
  </si>
  <si>
    <t>SilverCrest Metals Inc. Common Shares</t>
  </si>
  <si>
    <t>Vital Farms Inc. Common Stock</t>
  </si>
  <si>
    <t>VMEO</t>
  </si>
  <si>
    <t>Vimeo Inc. Common Stock</t>
  </si>
  <si>
    <t>MDRX</t>
  </si>
  <si>
    <t>Veradigm Inc. Common Stock</t>
  </si>
  <si>
    <t>Guild Holdings Company Class A Common Stock</t>
  </si>
  <si>
    <t>AMTB</t>
  </si>
  <si>
    <t>Amerant Bancorp Inc. Class A Common Stock</t>
  </si>
  <si>
    <t>RWT</t>
  </si>
  <si>
    <t>Redwood Trust Inc. Common Stock</t>
  </si>
  <si>
    <t>SMHN.DE</t>
  </si>
  <si>
    <t>SÜSS MicroTec SE</t>
  </si>
  <si>
    <t>DEZ.DE</t>
  </si>
  <si>
    <t>DEUTZ Aktiengesellschaft</t>
  </si>
  <si>
    <t>MLP SE</t>
  </si>
  <si>
    <t>KCO.DE</t>
  </si>
  <si>
    <t>Klöckner &amp; Co SE</t>
  </si>
  <si>
    <t>Vossloh AG</t>
  </si>
  <si>
    <t>INH.DE</t>
  </si>
  <si>
    <t>INDUS Holding AG</t>
  </si>
  <si>
    <t>ADN1.DE</t>
  </si>
  <si>
    <t>adesso SE</t>
  </si>
  <si>
    <t>SGL.DE</t>
  </si>
  <si>
    <t>SGL Carbon SE</t>
  </si>
  <si>
    <t>PAT.DE</t>
  </si>
  <si>
    <t>PATRIZIA SE</t>
  </si>
  <si>
    <t>AOX.DE</t>
  </si>
  <si>
    <t>alstria office REIT-AG</t>
  </si>
  <si>
    <t>APM</t>
  </si>
  <si>
    <t>SWBI</t>
  </si>
  <si>
    <t>DXPE</t>
  </si>
  <si>
    <t>GLSI</t>
  </si>
  <si>
    <t>TGB</t>
  </si>
  <si>
    <t>AIRG</t>
  </si>
  <si>
    <t>WLDN</t>
  </si>
  <si>
    <t>REX</t>
  </si>
  <si>
    <t>CCEL</t>
  </si>
  <si>
    <t>PAYS</t>
  </si>
  <si>
    <t>CVEO</t>
  </si>
  <si>
    <t>NCMI</t>
  </si>
  <si>
    <t>CLW</t>
  </si>
  <si>
    <t>GIL.DE</t>
  </si>
  <si>
    <t>DMG MORI AKTIENGESELLSCHAFT</t>
  </si>
  <si>
    <t>MVV Energie AG</t>
  </si>
  <si>
    <t>B4B3.DE</t>
  </si>
  <si>
    <t>RHÖN-KLINIKUM Aktiengesellschaft</t>
  </si>
  <si>
    <t>HDD.DE</t>
  </si>
  <si>
    <t>Heidelberger Druckmaschinen Aktiengesellschaft</t>
  </si>
  <si>
    <t>AVO</t>
  </si>
  <si>
    <t>Mission Produce Inc. Common Stock</t>
  </si>
  <si>
    <t>RDWR</t>
  </si>
  <si>
    <t>Radware Ltd. Ordinary Shares</t>
  </si>
  <si>
    <t>Paysafe Limited Common Shares</t>
  </si>
  <si>
    <t>CSR</t>
  </si>
  <si>
    <t>D/B/A Centerspace Common Stock</t>
  </si>
  <si>
    <t>ENFN</t>
  </si>
  <si>
    <t>Enfusion Inc. Class A Common Stock</t>
  </si>
  <si>
    <t>SBOW</t>
  </si>
  <si>
    <t>SilverBow Resorces Inc. Common Stock</t>
  </si>
  <si>
    <t>NBR</t>
  </si>
  <si>
    <t>Nabors Industries Ltd.</t>
  </si>
  <si>
    <t>ASTS</t>
  </si>
  <si>
    <t>AST SpaceMobile Inc. Class A Common Stock</t>
  </si>
  <si>
    <t>EH</t>
  </si>
  <si>
    <t>EHang Holdings Limited ADS</t>
  </si>
  <si>
    <t>AdUX SA</t>
  </si>
  <si>
    <t>Danone S.A.</t>
  </si>
  <si>
    <t>Vallourec S.A.</t>
  </si>
  <si>
    <t>NSE S.A.</t>
  </si>
  <si>
    <t>Tarkett S.A.</t>
  </si>
  <si>
    <t>Cofidur S.A.</t>
  </si>
  <si>
    <t>Implanet S.A.</t>
  </si>
  <si>
    <t>Spartoo SAS</t>
  </si>
  <si>
    <t>Fiducial Office Solutions</t>
  </si>
  <si>
    <t>Verallia Société Anonyme</t>
  </si>
  <si>
    <t>Mersen S.A.</t>
  </si>
  <si>
    <t>L'Oréal S.A.</t>
  </si>
  <si>
    <t>CMG Cleantech S.A.</t>
  </si>
  <si>
    <t>Lisi S.A.</t>
  </si>
  <si>
    <t>Renault SA</t>
  </si>
  <si>
    <t>Legrand SA</t>
  </si>
  <si>
    <t>GeNeuro SA</t>
  </si>
  <si>
    <t>Bénéteau S.A.</t>
  </si>
  <si>
    <t>Crédit Agricole S.A.</t>
  </si>
  <si>
    <t>Altamir Ord</t>
  </si>
  <si>
    <t>SpineGuard SA</t>
  </si>
  <si>
    <t>Laurent-Perrier S.A.</t>
  </si>
  <si>
    <t>Altareit SCA</t>
  </si>
  <si>
    <t>Nanobiotix S.A.</t>
  </si>
  <si>
    <t>IT Link SA</t>
  </si>
  <si>
    <t>WALLIX GROUP SA</t>
  </si>
  <si>
    <t>Robertet SA</t>
  </si>
  <si>
    <t>Poxel S.A.</t>
  </si>
  <si>
    <t>Eurofins Scientific SE</t>
  </si>
  <si>
    <t>Adocia SA</t>
  </si>
  <si>
    <t>Herige</t>
  </si>
  <si>
    <t>Idsud S.A.</t>
  </si>
  <si>
    <t>Affluent Medical SA</t>
  </si>
  <si>
    <t>Avenir Telecom S.A.</t>
  </si>
  <si>
    <t>ZCCM Investments Holdings Plc</t>
  </si>
  <si>
    <t>Hotelim Société Anonyme</t>
  </si>
  <si>
    <t>Amoéba S.A.</t>
  </si>
  <si>
    <t>Argan SA</t>
  </si>
  <si>
    <t>Nokia Oyj</t>
  </si>
  <si>
    <t>NSC Groupe SA</t>
  </si>
  <si>
    <t>WINFARM Société anonyme</t>
  </si>
  <si>
    <t>Foncière Volta</t>
  </si>
  <si>
    <t>Plastiques du Val de Loire</t>
  </si>
  <si>
    <t>Métropole Télévision S.A.</t>
  </si>
  <si>
    <t>Eurobio Scientific Société anonyme</t>
  </si>
  <si>
    <t>HiPay Group SA</t>
  </si>
  <si>
    <t>MaaT Pharma SA</t>
  </si>
  <si>
    <t>Gérard Perrier Industrie S.A.</t>
  </si>
  <si>
    <t>Compagnie des Eaux de Royan</t>
  </si>
  <si>
    <t>UV Germi SA</t>
  </si>
  <si>
    <t>Carbios SAS</t>
  </si>
  <si>
    <t>Synergie SE</t>
  </si>
  <si>
    <t>Tronic's Microsystems SA</t>
  </si>
  <si>
    <t>Groupe CRIT SA</t>
  </si>
  <si>
    <t>BASSAC Société anonyme</t>
  </si>
  <si>
    <t>Tipiak Société Anonyme</t>
  </si>
  <si>
    <t>Itissalat Al-Maghrib (IAM) S.A.</t>
  </si>
  <si>
    <t>Genfit S.A.</t>
  </si>
  <si>
    <t>Prismaflex International# S.A.</t>
  </si>
  <si>
    <t>Elior Group SA</t>
  </si>
  <si>
    <t>Klépierre</t>
  </si>
  <si>
    <t>Bourrelier Group SA</t>
  </si>
  <si>
    <t>Arkema S.A.</t>
  </si>
  <si>
    <t>Jacquet Metals SA</t>
  </si>
  <si>
    <t>Société Anonyme des Bains de Mer et du Cercle des Étrangers à Monaco</t>
  </si>
  <si>
    <t>Impulse Fitness Solutions# S.A.</t>
  </si>
  <si>
    <t>MG International S.A.</t>
  </si>
  <si>
    <t>Caisse Régionale de Crédit Agricole Mutuel Brie Picardie Société coopérative</t>
  </si>
  <si>
    <t>Manitou BF SA</t>
  </si>
  <si>
    <t>Bouygues SA</t>
  </si>
  <si>
    <t>Sanofi</t>
  </si>
  <si>
    <t>AMA Corporation Plc</t>
  </si>
  <si>
    <t>Kering SA</t>
  </si>
  <si>
    <t>Amplitude Surgical SA</t>
  </si>
  <si>
    <t>Auplata Mining Group</t>
  </si>
  <si>
    <t>ENENSYS Technologies SA</t>
  </si>
  <si>
    <t>HITECHPROS Société anonyme</t>
  </si>
  <si>
    <t>Malteries Franco-Belges Société Anonyme</t>
  </si>
  <si>
    <t>Prodware S.A.</t>
  </si>
  <si>
    <t>Kaufman &amp; Broad S.A.</t>
  </si>
  <si>
    <t>Patrimoine et Commerce SA</t>
  </si>
  <si>
    <t>Thales S.A.</t>
  </si>
  <si>
    <t>LleidaNetworks Serveis Telemàtics# S.A.</t>
  </si>
  <si>
    <t>Infoclip S.A.</t>
  </si>
  <si>
    <t>Alan Allman Associates</t>
  </si>
  <si>
    <t>Delta Plus Group</t>
  </si>
  <si>
    <t>Altarea SCA</t>
  </si>
  <si>
    <t>Lumibird SA</t>
  </si>
  <si>
    <t>Dassault Systèmes SE</t>
  </si>
  <si>
    <t>SCOR SE</t>
  </si>
  <si>
    <t>Altheora SA</t>
  </si>
  <si>
    <t>Les Constructeurs du Bois S.A.</t>
  </si>
  <si>
    <t>Exclusive Networks SA</t>
  </si>
  <si>
    <t>Roche Bobois S.A.</t>
  </si>
  <si>
    <t>Klarsen</t>
  </si>
  <si>
    <t>Gascogne SA</t>
  </si>
  <si>
    <t>Haulotte Group SA</t>
  </si>
  <si>
    <t>VIEL &amp; Cie# société anonyme</t>
  </si>
  <si>
    <t>Les Hôtels de Paris SA</t>
  </si>
  <si>
    <t>Compagnie des Tramways de Rouen</t>
  </si>
  <si>
    <t>Fnac Darty SA</t>
  </si>
  <si>
    <t>SA Energisme</t>
  </si>
  <si>
    <t>Vranken-Pommery Monopole Société Anonyme</t>
  </si>
  <si>
    <t>CFM Indosuez Wealth Management SA</t>
  </si>
  <si>
    <t>Freelance.com SA</t>
  </si>
  <si>
    <t>Edenred SE</t>
  </si>
  <si>
    <t>Xilam Animation</t>
  </si>
  <si>
    <t>Keyrus S.A.</t>
  </si>
  <si>
    <t>Société Générale Société anonyme</t>
  </si>
  <si>
    <t>Unibel S.A.</t>
  </si>
  <si>
    <t>OSE Immunotherapeutics SA</t>
  </si>
  <si>
    <t>AB Science S.A.</t>
  </si>
  <si>
    <t>Ipsen S.A.</t>
  </si>
  <si>
    <t>La Forestière Equatoriale SA</t>
  </si>
  <si>
    <t>Theraclion SA</t>
  </si>
  <si>
    <t>Société Centrale des Bois et des Scieries de la Manche S.A.</t>
  </si>
  <si>
    <t>Innate Pharma S.A.</t>
  </si>
  <si>
    <t>Solutions 30 SE</t>
  </si>
  <si>
    <t>EPC Groupe</t>
  </si>
  <si>
    <t>Lucibel SA</t>
  </si>
  <si>
    <t>Gaumont SA</t>
  </si>
  <si>
    <t>Infotel SA</t>
  </si>
  <si>
    <t>Miliboo Société anonyme</t>
  </si>
  <si>
    <t>Making Science Group# S.A.</t>
  </si>
  <si>
    <t>BNP Paribas SA</t>
  </si>
  <si>
    <t>Coheris SA</t>
  </si>
  <si>
    <t>Bernard Loiseau S.A.</t>
  </si>
  <si>
    <t>MRM</t>
  </si>
  <si>
    <t>Akwel SA</t>
  </si>
  <si>
    <t>Prodways Group SA</t>
  </si>
  <si>
    <t>Quadient S.A.</t>
  </si>
  <si>
    <t>Alveen S.A.</t>
  </si>
  <si>
    <t>Emova Group SA</t>
  </si>
  <si>
    <t>Centrale d'Achat Française pour l'Outre-Mer Société Anonyme</t>
  </si>
  <si>
    <t>Hydro-Exploitations Societe Anonyme</t>
  </si>
  <si>
    <t>Amatheon Agri Holding N.V.</t>
  </si>
  <si>
    <t>Euromedis Groupe</t>
  </si>
  <si>
    <t>Société Industrielle et Financière de l'Artois Société anonyme</t>
  </si>
  <si>
    <t>LACROIX Group SA</t>
  </si>
  <si>
    <t>Société Française de Casinos Société Anonyme</t>
  </si>
  <si>
    <t>NHOA S.A.</t>
  </si>
  <si>
    <t>Société de la Tour Eiffel</t>
  </si>
  <si>
    <t>Teleperformance SE</t>
  </si>
  <si>
    <t>Fiducial Real Estate SA</t>
  </si>
  <si>
    <t>Courtois S.A.</t>
  </si>
  <si>
    <t>Technip Energies N.V.</t>
  </si>
  <si>
    <t>Sequa Petroleum N.V.</t>
  </si>
  <si>
    <t>Cellectis S.A.</t>
  </si>
  <si>
    <t>SRP Groupe S.A.</t>
  </si>
  <si>
    <t>Compagnie des Alpes SA</t>
  </si>
  <si>
    <t>Aurea SA</t>
  </si>
  <si>
    <t>Carmat SA</t>
  </si>
  <si>
    <t>Dassault Aviation société anonyme</t>
  </si>
  <si>
    <t>Graines Voltz S.A.</t>
  </si>
  <si>
    <t>Kumulus Vape S.A.</t>
  </si>
  <si>
    <t>Neolife SA</t>
  </si>
  <si>
    <t>Fonciere Inea S.A.</t>
  </si>
  <si>
    <t>Moulinvest S.A.</t>
  </si>
  <si>
    <t>MINT Société anonyme</t>
  </si>
  <si>
    <t>Crossject Société Anonyme</t>
  </si>
  <si>
    <t>DBT SA</t>
  </si>
  <si>
    <t>TotalEnergies EP Gabon Société Anonyme</t>
  </si>
  <si>
    <t>Compagnie Du Mont-Blanc</t>
  </si>
  <si>
    <t>Cnova N.V.</t>
  </si>
  <si>
    <t>Alstom SA</t>
  </si>
  <si>
    <t>Uniti S.A</t>
  </si>
  <si>
    <t>Witbe S.A.</t>
  </si>
  <si>
    <t>IDS France SAS</t>
  </si>
  <si>
    <t>CBo Territoria SA</t>
  </si>
  <si>
    <t>SQLI SA</t>
  </si>
  <si>
    <t>Sword Group S.E.</t>
  </si>
  <si>
    <t>Eurasia Fonciere Investissements Société Anonyme</t>
  </si>
  <si>
    <t>genOway Société anonyme</t>
  </si>
  <si>
    <t>Touax SCA</t>
  </si>
  <si>
    <t>Placoplatre SA</t>
  </si>
  <si>
    <t>Reworld Media Société Anonyme</t>
  </si>
  <si>
    <t>Derichebourg SA</t>
  </si>
  <si>
    <t>Nexity SA</t>
  </si>
  <si>
    <t>Société Fermière du Casino Municipal de Cannes</t>
  </si>
  <si>
    <t>DBV Technologies S.A.</t>
  </si>
  <si>
    <t>Covivio</t>
  </si>
  <si>
    <t>Orange S.A.</t>
  </si>
  <si>
    <t>METabolic EXplorer S.A.</t>
  </si>
  <si>
    <t>Baikowski SA</t>
  </si>
  <si>
    <t>Artmarket.com</t>
  </si>
  <si>
    <t>Ecoslops S.A.</t>
  </si>
  <si>
    <t>Fleury Michon SA</t>
  </si>
  <si>
    <t>TXCOM Société Anonyme</t>
  </si>
  <si>
    <t>Finatis Société Anonyme</t>
  </si>
  <si>
    <t>Montagne et Neige Développement SA</t>
  </si>
  <si>
    <t>Eutelsat Group</t>
  </si>
  <si>
    <t>KKO International SA</t>
  </si>
  <si>
    <t>L.D.C. S.A.</t>
  </si>
  <si>
    <t>Alliance Developpement Capital SIIC</t>
  </si>
  <si>
    <t>Kalray S.A.</t>
  </si>
  <si>
    <t>Editions Du Signe SA</t>
  </si>
  <si>
    <t>Caisse Régionale de Crédit Agricole Mutuel Sud Rhône Alpes</t>
  </si>
  <si>
    <t>Courbet Sa</t>
  </si>
  <si>
    <t>Latécoère S.A.</t>
  </si>
  <si>
    <t>Netgem SA</t>
  </si>
  <si>
    <t>Global Bioenergies SA</t>
  </si>
  <si>
    <t>Cerinnov Group SA</t>
  </si>
  <si>
    <t>Orpea SA</t>
  </si>
  <si>
    <t>Gecina</t>
  </si>
  <si>
    <t>ALD S.A.</t>
  </si>
  <si>
    <t>Aquila SA</t>
  </si>
  <si>
    <t>Immobiliere Dassault SA</t>
  </si>
  <si>
    <t>Getlink SE</t>
  </si>
  <si>
    <t>Pierre et Vacances SA</t>
  </si>
  <si>
    <t>Pernod Ricard SA</t>
  </si>
  <si>
    <t>Waga Energy SA</t>
  </si>
  <si>
    <t>Neoen S.A.</t>
  </si>
  <si>
    <t>Grenobloise d'Electronique et d'Automatismes Société Anonyme</t>
  </si>
  <si>
    <t>Engie SA</t>
  </si>
  <si>
    <t>Mr.Bricolage S.A.</t>
  </si>
  <si>
    <t>Inventiva S.A.</t>
  </si>
  <si>
    <t>Compagnie Plastic Omnium SE</t>
  </si>
  <si>
    <t>Augros Cosmetic Packaging SA</t>
  </si>
  <si>
    <t>Orege Société Anonyme</t>
  </si>
  <si>
    <t>Locasystem International SA</t>
  </si>
  <si>
    <t>Frey SA</t>
  </si>
  <si>
    <t>Median Technologies SA</t>
  </si>
  <si>
    <t>Bastide Le Confort Médical SA</t>
  </si>
  <si>
    <t>SergeFerrari Group SA</t>
  </si>
  <si>
    <t>Stradim Espace Finances SA</t>
  </si>
  <si>
    <t>Cheops Technology France Société anonyme</t>
  </si>
  <si>
    <t>Schlumberger Limited</t>
  </si>
  <si>
    <t>ABIONYX Pharma SA</t>
  </si>
  <si>
    <t>Drone Volt SA</t>
  </si>
  <si>
    <t>Caisse Regionale de Credit Agricole Mutuel Toulouse 31</t>
  </si>
  <si>
    <t>Caisse Régionale de Crédit Agricole Mutuel Alpes Provence Société coopérative</t>
  </si>
  <si>
    <t>Plásticos Compuestos# S.A.</t>
  </si>
  <si>
    <t>Air France-KLM SA</t>
  </si>
  <si>
    <t>Savencia SA</t>
  </si>
  <si>
    <t>Made SA</t>
  </si>
  <si>
    <t>Bluelinea Société Anonyme</t>
  </si>
  <si>
    <t>Jacques Bogart S.A.</t>
  </si>
  <si>
    <t>Quadpack Industries# S.A.</t>
  </si>
  <si>
    <t>Nacon S.A.</t>
  </si>
  <si>
    <t>EuropaCorp</t>
  </si>
  <si>
    <t>Compagnie Industrielle et Financière d'Entreprises SA</t>
  </si>
  <si>
    <t>Euroland Corporate Société anonyme</t>
  </si>
  <si>
    <t>EdiliziAcrobatica S.p.A.</t>
  </si>
  <si>
    <t>Hydrogen-Refueling-Solutions SA</t>
  </si>
  <si>
    <t>Caisse Régionale de Crédit Agricole Mutuel de la Touraine et du Poitou Société Coopérative</t>
  </si>
  <si>
    <t>Novacyt S.A.</t>
  </si>
  <si>
    <t>GenSight Biologics S.A.</t>
  </si>
  <si>
    <t>Société des Chemins de Fer et Tramways du Var et du Gard</t>
  </si>
  <si>
    <t>PAULIC Meunerie SA</t>
  </si>
  <si>
    <t>Caisse Régionale de Crédit Agricole Mutuel Loire Haute-Loire Société coopérative</t>
  </si>
  <si>
    <t>ERAMET S.A.</t>
  </si>
  <si>
    <t>RocTool S.A.</t>
  </si>
  <si>
    <t>Saint Jean Groupe Société anonyme</t>
  </si>
  <si>
    <t>Solocal Group S.A.</t>
  </si>
  <si>
    <t>Caisse Régionale de Crédit Agricole du Morbihan</t>
  </si>
  <si>
    <t>MGI Digital Technology Société Anonyme</t>
  </si>
  <si>
    <t>Crosswood SA</t>
  </si>
  <si>
    <t>Rémy Cointreau SA</t>
  </si>
  <si>
    <t>Maisons du Monde S.A.</t>
  </si>
  <si>
    <t>Worldline SA</t>
  </si>
  <si>
    <t>Selectirente</t>
  </si>
  <si>
    <t>Icade</t>
  </si>
  <si>
    <t>EKINOPS S.A.</t>
  </si>
  <si>
    <t>Nicolas Miguet et Associes SA</t>
  </si>
  <si>
    <t>Burelle SA</t>
  </si>
  <si>
    <t>Hydrogène de France Société anonyme</t>
  </si>
  <si>
    <t>Biosynex SA</t>
  </si>
  <si>
    <t>Bonduelle SCA</t>
  </si>
  <si>
    <t>BigBen Interactive</t>
  </si>
  <si>
    <t>Boiron SA</t>
  </si>
  <si>
    <t>Caisse Régionale de Crédit Agricole Mutuel de Paris et d'Ile-de-France</t>
  </si>
  <si>
    <t>Theranexus Société Anonyme</t>
  </si>
  <si>
    <t>Sapmer SA</t>
  </si>
  <si>
    <t>Facephi Biometria# S.A.</t>
  </si>
  <si>
    <t>Covivio Hotels</t>
  </si>
  <si>
    <t>FIPP S.A.</t>
  </si>
  <si>
    <t>Innelec Multimédia SA</t>
  </si>
  <si>
    <t>Aramis Group SAS</t>
  </si>
  <si>
    <t>Caisse régionale de Crédit Agricole Mutuel d'Ille-et-Vilaine Société coopérative</t>
  </si>
  <si>
    <t>Munic S.A.</t>
  </si>
  <si>
    <t>Entech SA</t>
  </si>
  <si>
    <t>Bleecker Société Anonyme</t>
  </si>
  <si>
    <t>Weya SA</t>
  </si>
  <si>
    <t>X-FAB Silicon Foundries SE</t>
  </si>
  <si>
    <t>SA Catana Group</t>
  </si>
  <si>
    <t>Vitura SA</t>
  </si>
  <si>
    <t>Caisse régionale de Crédit Agricole Mutuel Atlantique Vendée</t>
  </si>
  <si>
    <t>Guillemot Corporation S.A.</t>
  </si>
  <si>
    <t>Réalités S.A.</t>
  </si>
  <si>
    <t>Proactis SA</t>
  </si>
  <si>
    <t>Ubisoft Entertainment SA</t>
  </si>
  <si>
    <t>Voltalia SA</t>
  </si>
  <si>
    <t>Casino# Guichard-Perrachon S.A.</t>
  </si>
  <si>
    <t>Magillem Design Services SA</t>
  </si>
  <si>
    <t>Enogia SAS</t>
  </si>
  <si>
    <t>Paref SA</t>
  </si>
  <si>
    <t>Valeo SE</t>
  </si>
  <si>
    <t>ISPD Network# S.A.</t>
  </si>
  <si>
    <t>Etablissements Maurel &amp; Prom S.A.</t>
  </si>
  <si>
    <t>ATEME SA</t>
  </si>
  <si>
    <t>Transition Evergreen SA</t>
  </si>
  <si>
    <t>Galimmo SCA</t>
  </si>
  <si>
    <t>Visiomed Group SA</t>
  </si>
  <si>
    <t>Exacompta Clairefontaine S.A.</t>
  </si>
  <si>
    <t>Balyo SA</t>
  </si>
  <si>
    <t>Bourse Direct SA</t>
  </si>
  <si>
    <t>Carrefour SA</t>
  </si>
  <si>
    <t>Focus Entertainment Société anonyme</t>
  </si>
  <si>
    <t>Parx Materials N.V.</t>
  </si>
  <si>
    <t>Ramsay Générale de Santé SA</t>
  </si>
  <si>
    <t>Galeo Concept Société Anonyme</t>
  </si>
  <si>
    <t>S.T. Dupont S.A.</t>
  </si>
  <si>
    <t>Soitec SA</t>
  </si>
  <si>
    <t>Damartex</t>
  </si>
  <si>
    <t>M2i Société anonyme</t>
  </si>
  <si>
    <t>Abéo SA</t>
  </si>
  <si>
    <t>Caisse Régionale de Crédit Agricole Mutuel de Normandie-Seine Société coopérative</t>
  </si>
  <si>
    <t>Gaussin SA</t>
  </si>
  <si>
    <t>Atos SE</t>
  </si>
  <si>
    <t>Encres Dubuit</t>
  </si>
  <si>
    <t>Cegedim SA</t>
  </si>
  <si>
    <t>ABC arbitrage SA</t>
  </si>
  <si>
    <t>Don't Nod Entertainment S.A.</t>
  </si>
  <si>
    <t>AFYREN SAS</t>
  </si>
  <si>
    <t>Groupe LDLC société anonyme</t>
  </si>
  <si>
    <t>Delfingen Industry S.A.</t>
  </si>
  <si>
    <t>Poujoulat SA</t>
  </si>
  <si>
    <t>Cogra 48 Société Anonyme</t>
  </si>
  <si>
    <t>Valbiotis SA</t>
  </si>
  <si>
    <t>CGG</t>
  </si>
  <si>
    <t>Intrasense S.A.</t>
  </si>
  <si>
    <t>Transgene SA</t>
  </si>
  <si>
    <t>SMCP S.A.</t>
  </si>
  <si>
    <t>High Co. SA</t>
  </si>
  <si>
    <t>Oeneo SA</t>
  </si>
  <si>
    <t>Travel Technology Interactive</t>
  </si>
  <si>
    <t>Eo2 Société Anonyme</t>
  </si>
  <si>
    <t>Valneva SE</t>
  </si>
  <si>
    <t>McPhy Energy S.A.</t>
  </si>
  <si>
    <t>ATR20[%]</t>
  </si>
  <si>
    <t>AFCG,AMT</t>
  </si>
  <si>
    <t>LSF</t>
  </si>
  <si>
    <t>RGLS</t>
  </si>
  <si>
    <t>PACK</t>
  </si>
  <si>
    <t>GHRS</t>
  </si>
  <si>
    <t>CGO</t>
  </si>
  <si>
    <t>SMHI</t>
  </si>
  <si>
    <t>SIGA</t>
  </si>
  <si>
    <t>PZG</t>
  </si>
  <si>
    <t>RAIL</t>
  </si>
  <si>
    <t>NL</t>
  </si>
  <si>
    <t>CHW</t>
  </si>
  <si>
    <t>CNOBP</t>
  </si>
  <si>
    <t>LastMove[%ATR]</t>
  </si>
  <si>
    <t>OHB SE</t>
  </si>
  <si>
    <t>Crane Company Common Stock</t>
  </si>
  <si>
    <t>DRQ</t>
  </si>
  <si>
    <t>Dril-Quip Inc. Common Stock</t>
  </si>
  <si>
    <t>ATXS</t>
  </si>
  <si>
    <t>Astria Therapeutics Inc. Common Stock</t>
  </si>
  <si>
    <t>DXP Enterprises Inc. Common Stock</t>
  </si>
  <si>
    <t>CRON</t>
  </si>
  <si>
    <t>Cronos Group Inc. Common Share</t>
  </si>
  <si>
    <t>Smith &amp; Wesson Brands Inc. Common Stock</t>
  </si>
  <si>
    <t>KARO</t>
  </si>
  <si>
    <t>Karooooo Ltd. Ordinary Shares</t>
  </si>
  <si>
    <t>RGR</t>
  </si>
  <si>
    <t>Sturm Ruger &amp; Company Inc. Common Stock</t>
  </si>
  <si>
    <t>TCPC</t>
  </si>
  <si>
    <t>BlackRock TCP Capital Corp. Common Stock</t>
  </si>
  <si>
    <t>WALD</t>
  </si>
  <si>
    <t>Waldencast plc Class A Ordinary Share</t>
  </si>
  <si>
    <t>YSG</t>
  </si>
  <si>
    <t>Yatsen Holding Limited American Depositary Shares each representing four Class A ordinary shares</t>
  </si>
  <si>
    <t>JST.DE</t>
  </si>
  <si>
    <t>JOST Werke AG</t>
  </si>
  <si>
    <t>DAX Index</t>
  </si>
  <si>
    <t>ADV.DE</t>
  </si>
  <si>
    <t>ADVA Optical Networking SE</t>
  </si>
  <si>
    <t>BIO3.DE</t>
  </si>
  <si>
    <t>Biotest Aktiengesellschaft</t>
  </si>
  <si>
    <t>CRBP</t>
  </si>
  <si>
    <t>HEAR</t>
  </si>
  <si>
    <t>EGY</t>
  </si>
  <si>
    <t>INCR</t>
  </si>
  <si>
    <t>AKA</t>
  </si>
  <si>
    <t>GALT</t>
  </si>
  <si>
    <t>VERI</t>
  </si>
  <si>
    <t>BBW</t>
  </si>
  <si>
    <t>WHLRD</t>
  </si>
  <si>
    <t>ACTG</t>
  </si>
  <si>
    <t>RDW</t>
  </si>
  <si>
    <t>MSC</t>
  </si>
  <si>
    <t>URG</t>
  </si>
  <si>
    <t>GRIN</t>
  </si>
  <si>
    <t>IQQJ.DE</t>
  </si>
  <si>
    <t>DBXJ.DE</t>
  </si>
  <si>
    <t>XDN0.DE</t>
  </si>
  <si>
    <t>X014.DE</t>
  </si>
  <si>
    <t>SXR2.DE</t>
  </si>
  <si>
    <t>WRLD</t>
  </si>
  <si>
    <t>World Acceptance Corporation Common Stock</t>
  </si>
  <si>
    <t>CRF</t>
  </si>
  <si>
    <t>Cornerstone Total Return Fund Inc. (The) Common Stock</t>
  </si>
  <si>
    <t>IRS</t>
  </si>
  <si>
    <t>IRSA Inversiones Y Representaciones S.A. Global Depositary Shares (Each representing ten shares of Common Stock)</t>
  </si>
  <si>
    <t>PDM</t>
  </si>
  <si>
    <t>Piedmont Office Realty Trust Inc. Class A Common Stock</t>
  </si>
  <si>
    <t>AXL</t>
  </si>
  <si>
    <t>American Axle &amp; Manufacturing Holdings Inc. Common Stock</t>
  </si>
  <si>
    <t>UAN</t>
  </si>
  <si>
    <t>CVR Partners LP Common Units representing Limited Partner Interests</t>
  </si>
  <si>
    <t>SABR</t>
  </si>
  <si>
    <t>Sabre Corporation Common Stock</t>
  </si>
  <si>
    <t>XTLB</t>
  </si>
  <si>
    <t>VFF</t>
  </si>
  <si>
    <t>SGMA</t>
  </si>
  <si>
    <t>EQBK</t>
  </si>
  <si>
    <t>RCKY</t>
  </si>
  <si>
    <t>MSGE</t>
  </si>
  <si>
    <t>MTU.PA</t>
  </si>
  <si>
    <t>CRBP2.PA</t>
  </si>
  <si>
    <t>ARG.PA</t>
  </si>
  <si>
    <t>REITâIndustrial</t>
  </si>
  <si>
    <t>EXN.PA</t>
  </si>
  <si>
    <t>CEN.PA</t>
  </si>
  <si>
    <t>VIL.PA</t>
  </si>
  <si>
    <t>IPN.PA</t>
  </si>
  <si>
    <t>FNAC.PA</t>
  </si>
  <si>
    <t>AKE.PA</t>
  </si>
  <si>
    <t>ELIOR.PA</t>
  </si>
  <si>
    <t>GLE.PA</t>
  </si>
  <si>
    <t>KOF.PA</t>
  </si>
  <si>
    <t>QDT.PA</t>
  </si>
  <si>
    <t>SLB.PA</t>
  </si>
  <si>
    <t>TEP.PA</t>
  </si>
  <si>
    <t>CDA.PA</t>
  </si>
  <si>
    <t>POM.PA</t>
  </si>
  <si>
    <t>VLTSA.PA</t>
  </si>
  <si>
    <t>DBG.PA</t>
  </si>
  <si>
    <t>ERA.PA</t>
  </si>
  <si>
    <t>AF.PA</t>
  </si>
  <si>
    <t>VAC.PA</t>
  </si>
  <si>
    <t>COVH.PA</t>
  </si>
  <si>
    <t>REITâHotel &amp; Motel</t>
  </si>
  <si>
    <t>MAU.PA</t>
  </si>
  <si>
    <t>XFAB.PA</t>
  </si>
  <si>
    <t>SOI.PA</t>
  </si>
  <si>
    <t>SBT.PA</t>
  </si>
  <si>
    <t>BeveragesâWineries &amp; Distilleries</t>
  </si>
  <si>
    <t>LRGF</t>
  </si>
  <si>
    <t>iShares U.S. Equity Factor ETF</t>
  </si>
  <si>
    <t>OEF</t>
  </si>
  <si>
    <t>iShares S&amp;P 100 ETF</t>
  </si>
  <si>
    <t>USMV</t>
  </si>
  <si>
    <t>iShares MSCI USA Min Vol Factor ETF</t>
  </si>
  <si>
    <t>QUAL</t>
  </si>
  <si>
    <t>iShares MSCI USA Quality Factor ETF</t>
  </si>
  <si>
    <t>ACWF</t>
  </si>
  <si>
    <t>iShares MSCI Global Multifactor ETF</t>
  </si>
  <si>
    <t>FQAL</t>
  </si>
  <si>
    <t>Fidelity Quality Factor ETF</t>
  </si>
  <si>
    <t>IWF</t>
  </si>
  <si>
    <t>iShares Russell 1000 Growth ETF</t>
  </si>
  <si>
    <t>IWX</t>
  </si>
  <si>
    <t>iShares Russell Top 200 Value ETF</t>
  </si>
  <si>
    <t>IVW</t>
  </si>
  <si>
    <t>iShares S&amp;P 500 Growth ETF</t>
  </si>
  <si>
    <t>MTUM</t>
  </si>
  <si>
    <t>iShares MSCI USA Momentum Factor ETF</t>
  </si>
  <si>
    <t>DEF</t>
  </si>
  <si>
    <t>Invesco Bloomberg Pricing Power ETF</t>
  </si>
  <si>
    <t>FVAL</t>
  </si>
  <si>
    <t>Fidelity Value Factor ETF</t>
  </si>
  <si>
    <t>VYM</t>
  </si>
  <si>
    <t>Vanguard High Dividend Yield Index Fund ETF Shares</t>
  </si>
  <si>
    <t>MDYG</t>
  </si>
  <si>
    <t>SPDR S&amp;P 400 Mid Cap Growth ETF</t>
  </si>
  <si>
    <t>IJK</t>
  </si>
  <si>
    <t>iShares S&amp;P Mid-Cap 400 Growth ETF</t>
  </si>
  <si>
    <t>IWD</t>
  </si>
  <si>
    <t>iShares Russell 1000 Value ETF</t>
  </si>
  <si>
    <t>IVE</t>
  </si>
  <si>
    <t>iShares S&amp;P 500 Value ETF</t>
  </si>
  <si>
    <t>INTF</t>
  </si>
  <si>
    <t>iShares International Equity Factor ETF</t>
  </si>
  <si>
    <t>SPLV</t>
  </si>
  <si>
    <t>Invesco S&amp;P 500 Low Volatility ETF</t>
  </si>
  <si>
    <t>RSP</t>
  </si>
  <si>
    <t>Invesco S&amp;P 500 Equal Weight ETF</t>
  </si>
  <si>
    <t>SIZE</t>
  </si>
  <si>
    <t>iShares MSCI USA Size Factor ETF</t>
  </si>
  <si>
    <t>IJH</t>
  </si>
  <si>
    <t>iShares Core S&amp;P Mid-Cap ETF</t>
  </si>
  <si>
    <t>VLUE</t>
  </si>
  <si>
    <t>iShares MSCI USA Value Factor ETF</t>
  </si>
  <si>
    <t>IWO</t>
  </si>
  <si>
    <t>iShares Russell 2000 Growth ETF</t>
  </si>
  <si>
    <t>SPHB</t>
  </si>
  <si>
    <t>Invesco S&amp;P 500 High Beta ETF</t>
  </si>
  <si>
    <t>SLYG</t>
  </si>
  <si>
    <t>SPDR S&amp;P 600 Small Cap Growth ETF</t>
  </si>
  <si>
    <t>EFAV</t>
  </si>
  <si>
    <t>iShares MSCI EAFE Min Vol Factor ETF</t>
  </si>
  <si>
    <t>IWM</t>
  </si>
  <si>
    <t>iShares Russell 2000 ETF</t>
  </si>
  <si>
    <t>EEMV</t>
  </si>
  <si>
    <t>iShares MSCI Emerging Markets Min Vol Factor ETF</t>
  </si>
  <si>
    <t>IPO</t>
  </si>
  <si>
    <t>Renaissance IPO ETF</t>
  </si>
  <si>
    <t>IJJ</t>
  </si>
  <si>
    <t>iShares S&amp;P Mid-Cap 400 Value ETF</t>
  </si>
  <si>
    <t>MDYV</t>
  </si>
  <si>
    <t>SPDR S&amp;P 400 Mid Cap Value ETF</t>
  </si>
  <si>
    <t>SPHD</t>
  </si>
  <si>
    <t>Invesco S&amp;P 500 High Dividend Low Volatility ETF</t>
  </si>
  <si>
    <t>IJR</t>
  </si>
  <si>
    <t>iShares Core S&amp;P Small-Cap ETF</t>
  </si>
  <si>
    <t>IWN</t>
  </si>
  <si>
    <t>iShares Russell 2000 Value ETF</t>
  </si>
  <si>
    <t>SLYV</t>
  </si>
  <si>
    <t>SPDR S&amp;P 600 Small Cap Value ETF</t>
  </si>
  <si>
    <t>MYE</t>
  </si>
  <si>
    <t>IDN</t>
  </si>
  <si>
    <t>CGC</t>
  </si>
  <si>
    <t>CURI</t>
  </si>
  <si>
    <t>IMMP</t>
  </si>
  <si>
    <t>JYNT</t>
  </si>
  <si>
    <t>CRESY</t>
  </si>
  <si>
    <t>AAT,AHH,ALEX</t>
  </si>
  <si>
    <t>Xtrackers MSCI World ESG UCITS ETF 2C - EUR Hedged</t>
  </si>
  <si>
    <t>Xtrackers - Xtrackers MSCI World Swap UCITS ETF 4C - EUR Hedged</t>
  </si>
  <si>
    <t>Xtrackers MSCI AC World ESG Screened UCITS ETF 1C</t>
  </si>
  <si>
    <t>Amundi MSCI World Financials UCITS ETF EUR Acc</t>
  </si>
  <si>
    <t>Xtrackers MSCI World Quality UCITS ETF 1C</t>
  </si>
  <si>
    <t>iShares Edge MSCI World Minimum Volatility ESG UCITS ETF</t>
  </si>
  <si>
    <t>Xtrackers MSCI World Value UCITS ETF 1C</t>
  </si>
  <si>
    <t>iShares Edge MSCI World Momentum Factor UCITS ETF</t>
  </si>
  <si>
    <t>Xtrackers MSCI World Momentum UCITS ETF 1C</t>
  </si>
  <si>
    <t>iShares MSCI World SRI UCITS ETF</t>
  </si>
  <si>
    <t>Amundi MSCI World Health Care UCITS ETF</t>
  </si>
  <si>
    <t>Xtrackers MSCI World Minimum Volatility UCITS ETF 1C</t>
  </si>
  <si>
    <t>iShares MSCI World Information Technology Sector ESG UCITS ETF</t>
  </si>
  <si>
    <t>MWSH.DE</t>
  </si>
  <si>
    <t>Amundi MSCI World SRI Climate Net Zero Ambition PAB UCITS ETF</t>
  </si>
  <si>
    <t>iShares Automation &amp; Robotics UCITS ETF</t>
  </si>
  <si>
    <t>Amundi MSCI World Information Technology UCITS ETF EUR Acc</t>
  </si>
  <si>
    <t>iShares Ageing Population UCITS ETF</t>
  </si>
  <si>
    <t>iShares Digitalisation UCITS ETF</t>
  </si>
  <si>
    <t>iShares Healthcare Innovation UCITS ETF</t>
  </si>
  <si>
    <t>iShares MSCI World Small Cap UCITS ETF</t>
  </si>
  <si>
    <t>iShares Digital Security UCITS ETF</t>
  </si>
  <si>
    <t>WisdomTree Cloud Computing UCITS ETF - USD Acc</t>
  </si>
  <si>
    <t>Lyxor Index Fund - Lyxor MSCI Future Mobility ESG Filtered (DR) UCITS ETF Acc</t>
  </si>
  <si>
    <t>Amundi Global BioEnergy ESG Screened UCITS ETF EUR Acc</t>
  </si>
  <si>
    <t>iShares STOXX Europe 600 Media UCITS ETF (DE)</t>
  </si>
  <si>
    <t>EXH4.DE</t>
  </si>
  <si>
    <t>iShares STOXX Europe 600 Industrial Goods &amp; Services UCITS ETF (DE)</t>
  </si>
  <si>
    <t>DXSE.DE</t>
  </si>
  <si>
    <t>Xtrackers MSCI Europe Health Care ESG Screened UCITS ETF 1C</t>
  </si>
  <si>
    <t>Amundi Index Solutions - AMUNDI STOXX EUROPE 600 ESG - UCITS ETF DR - EUR (C)</t>
  </si>
  <si>
    <t>18M6.DE</t>
  </si>
  <si>
    <t>Amundi ETF MSCI Europe Healthcare UCITS ETF</t>
  </si>
  <si>
    <t>XSXE.DE</t>
  </si>
  <si>
    <t>Xtrackers Stoxx Europe 600 UCITS ETF 2C - EUR Hedged</t>
  </si>
  <si>
    <t>EXV9.DE</t>
  </si>
  <si>
    <t>iShares STOXX Europe 600 Travel &amp; Leisure UCITS ETF (DE)</t>
  </si>
  <si>
    <t>DXSL.DE</t>
  </si>
  <si>
    <t>Xtrackers MSCI Europe Industrials ESG Screened UCITS ETF 1C</t>
  </si>
  <si>
    <t>SXRY.DE</t>
  </si>
  <si>
    <t>iShares VII PLC - iShares FTSE MIB ETF EUR Acc</t>
  </si>
  <si>
    <t>iShares Edge MSCI EM Minimum Volatility UCITS ETF USD (Acc)</t>
  </si>
  <si>
    <t>EXH5.DE</t>
  </si>
  <si>
    <t>iShares STOXX Europe 600 Insurance UCITS ETF (DE)</t>
  </si>
  <si>
    <t>EXV8.DE</t>
  </si>
  <si>
    <t>iShares STOXX Europe 600 Construction &amp; Materials UCITS ETF (DE)</t>
  </si>
  <si>
    <t>AMEE.DE</t>
  </si>
  <si>
    <t>Amundi Global Hydrogen ESG Screened UCITS ETF</t>
  </si>
  <si>
    <t>EXH2.DE</t>
  </si>
  <si>
    <t>iShares STOXX Europe 600 Financial Services UCITS ETF (DE)</t>
  </si>
  <si>
    <t>SXRW.DE</t>
  </si>
  <si>
    <t>iShares VII PLC - iShares Core FTSE 100 ETF GBP Acc</t>
  </si>
  <si>
    <t>EXV5.DE</t>
  </si>
  <si>
    <t>iShares STOXX Europe 600 Automobiles &amp; Parts UCITS ETF (DE) EUR dis</t>
  </si>
  <si>
    <t>EXH7.DE</t>
  </si>
  <si>
    <t>iShares STOXX Europe 600 Personal &amp; Household Goods UCITS ETF (DE)</t>
  </si>
  <si>
    <t>DXSC.DE</t>
  </si>
  <si>
    <t>Xtrackers MSCI Europe Materials ESG Screened UCITS ETF 1C</t>
  </si>
  <si>
    <t>EXV7.DE</t>
  </si>
  <si>
    <t>iShares STOXX Europe 600 Chemicals UCITS ETF (DE)</t>
  </si>
  <si>
    <t>IQQS.DE</t>
  </si>
  <si>
    <t>iShares EURO STOXX Small UCITS ETF EUR (Dist)</t>
  </si>
  <si>
    <t>DXSG.DE</t>
  </si>
  <si>
    <t>Xtrackers MSCI Europe Communication Services ESG Screened UCITS ETF 1C</t>
  </si>
  <si>
    <t>DXSK.DE</t>
  </si>
  <si>
    <t>Xtrackers MSCI Europe Consumer Staples EGS Screened UCITS ETF 1C</t>
  </si>
  <si>
    <t>EXH8.DE</t>
  </si>
  <si>
    <t>iShares STOXX Europe 600 Retail UCITS ETF (DE)</t>
  </si>
  <si>
    <t>EXH3.DE</t>
  </si>
  <si>
    <t>iShares STOXX Europe 600 Food &amp; Beverage UCITS ETF (DE)</t>
  </si>
  <si>
    <t>D5BK.DE</t>
  </si>
  <si>
    <t>Xtrackers FTSE Developed Europe Real Estate UCITS ETF 1C</t>
  </si>
  <si>
    <t>EXH1.DE</t>
  </si>
  <si>
    <t>iShares STOXX Europe 600 Oil &amp; Gas UCITS ETF (DE)</t>
  </si>
  <si>
    <t>EXH9.DE</t>
  </si>
  <si>
    <t>iShares STOXX Europe 600 Utilities UCITS ETF (DE)</t>
  </si>
  <si>
    <t>Xtrackers MSCI Japan UCITS ETF</t>
  </si>
  <si>
    <t>iShares MSCI Japan UCITS ETF USD (Dist)</t>
  </si>
  <si>
    <t>XDNY.DE</t>
  </si>
  <si>
    <t>Xtrackers MSCI Japan ESG Screened UCITS ETF 1D</t>
  </si>
  <si>
    <t>XNKY.DE</t>
  </si>
  <si>
    <t>Xtrackers Nikkei 225 UCITS ETF 1C EUR</t>
  </si>
  <si>
    <t>SXRZ.DE</t>
  </si>
  <si>
    <t>iShares VII PLC - iShares Nikkei 225 ETF JPY Acc</t>
  </si>
  <si>
    <t>Amundi Index Solutions - Amundi MSCI Pacific ESG Climate Net Zero Ambition CTB ETF</t>
  </si>
  <si>
    <t>EWJ</t>
  </si>
  <si>
    <t>iShares MSCI Japan ETF</t>
  </si>
  <si>
    <t>Xtrackers MSCI Nordic UCITS ETF 1D</t>
  </si>
  <si>
    <t>XPQP.DE</t>
  </si>
  <si>
    <t>Xtrackers MSCI Philippines UCITS ETF 1C</t>
  </si>
  <si>
    <t>Amundi Index Solutions - Amundi DJ Switzerland Titans 30 UCITS ETF CHF Distributing</t>
  </si>
  <si>
    <t>XDNE.DE</t>
  </si>
  <si>
    <t>Xtrackers MSCI Japan ESG Screened UCITS ETF 3C EUR Hedged</t>
  </si>
  <si>
    <t>XMK9.DE</t>
  </si>
  <si>
    <t>Xtrackers MSCI Japan UCITS ETF 4C EUR Hedged</t>
  </si>
  <si>
    <t>iShares VII PLC - iShares MSCI Canada ETF USD Acc</t>
  </si>
  <si>
    <t>IQQT.DE</t>
  </si>
  <si>
    <t>iShares MSCI Taiwan UCITS ETF USD (Dist)</t>
  </si>
  <si>
    <t>DBX5.DE</t>
  </si>
  <si>
    <t>Xtrackers MSCI Taiwan UCITS ETF 1C</t>
  </si>
  <si>
    <t>D5BH.DE</t>
  </si>
  <si>
    <t>Xtrackers MSCI Canada ESG Screened UCITS ETF 1C</t>
  </si>
  <si>
    <t>IUSS.DE</t>
  </si>
  <si>
    <t>iShares MSCI Saudi Arabia Capped UCITS ETF</t>
  </si>
  <si>
    <t>LYMH.DE</t>
  </si>
  <si>
    <t>Amundi MSCI Greece UCITS ETF</t>
  </si>
  <si>
    <t>XCS5.DE</t>
  </si>
  <si>
    <t>Xtrackers MSCI India Swap UCITS ETF 1C</t>
  </si>
  <si>
    <t>LYMD.DE</t>
  </si>
  <si>
    <t>Amundi MSCI India II UCITS ETF EUR Acc</t>
  </si>
  <si>
    <t>QDV5.DE</t>
  </si>
  <si>
    <t>iShares MSCI India UCITS ETF USD Acc</t>
  </si>
  <si>
    <t>IUSW.DE</t>
  </si>
  <si>
    <t>XCS3.DE</t>
  </si>
  <si>
    <t>Xtrackers MSCI Malaysia UCITS ETF 1C</t>
  </si>
  <si>
    <t>DBX7.DE</t>
  </si>
  <si>
    <t>Xtrackers Nifty 50 Swap UCITS ETF 1C</t>
  </si>
  <si>
    <t>EUNY.DE</t>
  </si>
  <si>
    <t>iShares EM Dividend UCITS ETF USD (Dist)</t>
  </si>
  <si>
    <t>IBC6.DE</t>
  </si>
  <si>
    <t>iShares MSCI Australia UCITS ETF USD (Acc)</t>
  </si>
  <si>
    <t>XESP.DE</t>
  </si>
  <si>
    <t>Xtrackers Spain UCITS ETF 1C</t>
  </si>
  <si>
    <t>XESD.DE</t>
  </si>
  <si>
    <t>Xtrackers Spain UCITS ETF 1D</t>
  </si>
  <si>
    <t>Xtrackers MSCI Emerging Markets ESG UCITS ETF 1C</t>
  </si>
  <si>
    <t>IQQK.DE</t>
  </si>
  <si>
    <t>iShares MSCI Korea UCITS ETF USD (Dist)</t>
  </si>
  <si>
    <t>DBX8.DE</t>
  </si>
  <si>
    <t>Xtrackers MSCI Korea UCITS ETF 1C</t>
  </si>
  <si>
    <t>CEBG.DE</t>
  </si>
  <si>
    <t>iShares VII PLC - iShares MSCI Mexico Capped ETF USD Acc</t>
  </si>
  <si>
    <t>D5BI.DE</t>
  </si>
  <si>
    <t>Xtrackers MSCI Mexico UCITS ETF 1C</t>
  </si>
  <si>
    <t>DBX3.DE</t>
  </si>
  <si>
    <t>Xtrackers MSCI EM Latin America ESG Swap UCITS ETF 1C</t>
  </si>
  <si>
    <t>IQQB.DE</t>
  </si>
  <si>
    <t>iShares MSCI Brazil UCITS ETF USD (Dist)</t>
  </si>
  <si>
    <t>Xtrackers FTSE China 50 UCITS ETF 1C</t>
  </si>
  <si>
    <t>XMKA.DE</t>
  </si>
  <si>
    <t>Xtrackers MSCI Africa Top 50 Swap UCITS ETF 1C</t>
  </si>
  <si>
    <t>Xtrackers MSCI Thailand UCITS ETF 1C</t>
  </si>
  <si>
    <t>Large Cap Index</t>
  </si>
  <si>
    <t>SP500 index</t>
  </si>
  <si>
    <t>Aris Water Solutions Inc. Class A Common Stock</t>
  </si>
  <si>
    <t>CLB</t>
  </si>
  <si>
    <t>Core Laboratories Inc. Common Stock</t>
  </si>
  <si>
    <t>QRHC</t>
  </si>
  <si>
    <t>MUX</t>
  </si>
  <si>
    <t>IGC</t>
  </si>
  <si>
    <t>LPCN</t>
  </si>
  <si>
    <t>VIASP</t>
  </si>
  <si>
    <t>SLQT</t>
  </si>
  <si>
    <t>REX American Resources Corporation</t>
  </si>
  <si>
    <t>LDI</t>
  </si>
  <si>
    <t>OPK</t>
  </si>
  <si>
    <t>OPKO Health Inc. Common Stock</t>
  </si>
  <si>
    <t>KULR</t>
  </si>
  <si>
    <t>STOK</t>
  </si>
  <si>
    <t>MESO</t>
  </si>
  <si>
    <t>NTRB</t>
  </si>
  <si>
    <t>OUST</t>
  </si>
  <si>
    <t>IMCC</t>
  </si>
  <si>
    <t>CMCM</t>
  </si>
  <si>
    <t>LE</t>
  </si>
  <si>
    <t>SGRP</t>
  </si>
  <si>
    <t>GAIA</t>
  </si>
  <si>
    <t>ASM</t>
  </si>
  <si>
    <t>SVM</t>
  </si>
  <si>
    <t>GTE</t>
  </si>
  <si>
    <t>SNDL</t>
  </si>
  <si>
    <t>PPTA</t>
  </si>
  <si>
    <t>MITK</t>
  </si>
  <si>
    <t>CLLS</t>
  </si>
  <si>
    <t>RSVR</t>
  </si>
  <si>
    <t>BRY</t>
  </si>
  <si>
    <t>KODK</t>
  </si>
  <si>
    <t>SDPI</t>
  </si>
  <si>
    <t>FMN.F</t>
  </si>
  <si>
    <t>CSF.F</t>
  </si>
  <si>
    <t>HO.PA</t>
  </si>
  <si>
    <t>HAG.DE</t>
  </si>
  <si>
    <t>SDV.F</t>
  </si>
  <si>
    <t>XLF</t>
  </si>
  <si>
    <t>SMH</t>
  </si>
  <si>
    <t>VanEck Semiconductor ETF</t>
  </si>
  <si>
    <t>KIE</t>
  </si>
  <si>
    <t>SPDR S&amp;P Insurance ETF</t>
  </si>
  <si>
    <t>XLC</t>
  </si>
  <si>
    <t>XLI</t>
  </si>
  <si>
    <t>XLP</t>
  </si>
  <si>
    <t>QQQ</t>
  </si>
  <si>
    <t>Invesco QQQ Trust</t>
  </si>
  <si>
    <t>XLV</t>
  </si>
  <si>
    <t>Health Care Select Sector SPDR Fund</t>
  </si>
  <si>
    <t>DIA</t>
  </si>
  <si>
    <t>SPDR Dow Jones Industrial Average ETF Trust</t>
  </si>
  <si>
    <t>XLK</t>
  </si>
  <si>
    <t>IYT</t>
  </si>
  <si>
    <t>iShares Transportation Average ETF</t>
  </si>
  <si>
    <t>XLB</t>
  </si>
  <si>
    <t>XLE</t>
  </si>
  <si>
    <t>XLY</t>
  </si>
  <si>
    <t>Consumer Discretionary Select Sector SPDR Fund</t>
  </si>
  <si>
    <t>GLD</t>
  </si>
  <si>
    <t>SPDR Gold Shares</t>
  </si>
  <si>
    <t>IBB</t>
  </si>
  <si>
    <t>iShares Biotechnology ETF</t>
  </si>
  <si>
    <t>XOP</t>
  </si>
  <si>
    <t>SPDR S&amp;P Oil &amp; Gas Exploration &amp; Production ETF</t>
  </si>
  <si>
    <t>HYG</t>
  </si>
  <si>
    <t>iShares iBoxx $ High Yield Corporate Bond ETF</t>
  </si>
  <si>
    <t>XTN</t>
  </si>
  <si>
    <t>SPDR S&amp;P Transportation ETF</t>
  </si>
  <si>
    <t>KBE</t>
  </si>
  <si>
    <t>SPDR S&amp;P Bank ETF</t>
  </si>
  <si>
    <t>XME</t>
  </si>
  <si>
    <t>SPDR S&amp;P Metals and Mining ETF</t>
  </si>
  <si>
    <t>IYR</t>
  </si>
  <si>
    <t>iShares U.S. Real Estate ETF</t>
  </si>
  <si>
    <t>SLV</t>
  </si>
  <si>
    <t>iShares Silver Trust</t>
  </si>
  <si>
    <t>VNQ</t>
  </si>
  <si>
    <t>Vanguard Real Estate Index Fund ETF Shares</t>
  </si>
  <si>
    <t>XLU</t>
  </si>
  <si>
    <t>LQD</t>
  </si>
  <si>
    <t>iShares iBoxx $ Investment Grade Corporate Bond ETF</t>
  </si>
  <si>
    <t>IYZ</t>
  </si>
  <si>
    <t>iShares U.S. Telecommunications ETF</t>
  </si>
  <si>
    <t>GDX</t>
  </si>
  <si>
    <t>VanEck Gold Miners ETF</t>
  </si>
  <si>
    <t>NN</t>
  </si>
  <si>
    <t>NextNav Inc. Common Stock</t>
  </si>
  <si>
    <t>ABIO</t>
  </si>
  <si>
    <t>MDIA</t>
  </si>
  <si>
    <t>ACB</t>
  </si>
  <si>
    <t>ABUS</t>
  </si>
  <si>
    <t>RBB</t>
  </si>
  <si>
    <t>Hilton Worldwide Holdings Inc.</t>
  </si>
  <si>
    <t>Insurance - Property &amp; Casualty</t>
  </si>
  <si>
    <t>The Hartford Financial Services Group# Inc.</t>
  </si>
  <si>
    <t>Westinghouse Air Brake Technologies Corporation</t>
  </si>
  <si>
    <t>Software - Infrastructure</t>
  </si>
  <si>
    <t>WEX Inc.</t>
  </si>
  <si>
    <t>HCA Healthcare# Inc.</t>
  </si>
  <si>
    <t>Ingersoll Rand Inc.</t>
  </si>
  <si>
    <t>Banks - Diversified</t>
  </si>
  <si>
    <t>JPMorgan Chase &amp; Co.</t>
  </si>
  <si>
    <t>SPX Technologies# Inc.</t>
  </si>
  <si>
    <t>CRH plc</t>
  </si>
  <si>
    <t>Installed Building Products# Inc.</t>
  </si>
  <si>
    <t>Eagle Materials Inc.</t>
  </si>
  <si>
    <t>Waste Management# Inc.</t>
  </si>
  <si>
    <t>The Travelers Companies# Inc.</t>
  </si>
  <si>
    <t>Eaton Corporation plc</t>
  </si>
  <si>
    <t>Vertiv Holdings Co</t>
  </si>
  <si>
    <t>Fastenal Company</t>
  </si>
  <si>
    <t>Core &amp; Main# Inc.</t>
  </si>
  <si>
    <t>Howmet Aerospace Inc.</t>
  </si>
  <si>
    <t>Avidity Biosciences# Inc.</t>
  </si>
  <si>
    <t>The Allstate Corporation</t>
  </si>
  <si>
    <t>Utilities - Independent Power Producers</t>
  </si>
  <si>
    <t>NRG Energy# Inc.</t>
  </si>
  <si>
    <t>PCZ.DE</t>
  </si>
  <si>
    <t>BanksâDiversified</t>
  </si>
  <si>
    <t>ProCredit Holding AG &amp; Co. KGaA</t>
  </si>
  <si>
    <t>DBAN.DE</t>
  </si>
  <si>
    <t>Deutsche Beteiligungs AG</t>
  </si>
  <si>
    <t>^GSPC</t>
  </si>
  <si>
    <t>S&amp;P 500</t>
  </si>
  <si>
    <t>^N225</t>
  </si>
  <si>
    <t>Nikkei 225</t>
  </si>
  <si>
    <t>STXE 600 PR.EUR</t>
  </si>
  <si>
    <t>ESTX 50 PR.EUR</t>
  </si>
  <si>
    <t>^NDX</t>
  </si>
  <si>
    <t>NASDAQ 100</t>
  </si>
  <si>
    <t>XIU.TO</t>
  </si>
  <si>
    <t>iShares S&amp;P/TSX 60 Index ETF</t>
  </si>
  <si>
    <t>^SPXEW</t>
  </si>
  <si>
    <t>^DJI</t>
  </si>
  <si>
    <t>Dow Jones Industrial Average</t>
  </si>
  <si>
    <t>^OMX</t>
  </si>
  <si>
    <t>OMX Stockholm 30 Index</t>
  </si>
  <si>
    <t>^NSEI</t>
  </si>
  <si>
    <t>NIFTY 50</t>
  </si>
  <si>
    <t>^KS11</t>
  </si>
  <si>
    <t>KOSPI Composite Index</t>
  </si>
  <si>
    <t>^HSI</t>
  </si>
  <si>
    <t>HANG SENG INDEX</t>
  </si>
  <si>
    <t>WNS</t>
  </si>
  <si>
    <t>WNS (Holdings) Limited Sponsored ADR (Jersey)</t>
  </si>
  <si>
    <t>WAVE</t>
  </si>
  <si>
    <t>VRME</t>
  </si>
  <si>
    <t>DHC</t>
  </si>
  <si>
    <t>CRMD</t>
  </si>
  <si>
    <t>AMRK</t>
  </si>
  <si>
    <t>DJCO</t>
  </si>
  <si>
    <t>VRCA</t>
  </si>
  <si>
    <t>EXK</t>
  </si>
  <si>
    <t>RANI</t>
  </si>
  <si>
    <t>CHCI</t>
  </si>
  <si>
    <t>AIRC,AIV,AMH</t>
  </si>
  <si>
    <t>A-Mark Precious Metals Inc. Common Stock</t>
  </si>
  <si>
    <t>BRDG</t>
  </si>
  <si>
    <t>Bridge Investment Group Holdings Inc. Class A Common Stock</t>
  </si>
  <si>
    <t>MBB SE</t>
  </si>
  <si>
    <t>D6H.DE</t>
  </si>
  <si>
    <t>DATAGROUP SE</t>
  </si>
  <si>
    <t>ETG.DE</t>
  </si>
  <si>
    <t>EnviTec Biogas AG</t>
  </si>
  <si>
    <t>SILK</t>
  </si>
  <si>
    <t>HYMC</t>
  </si>
  <si>
    <t>DSGN</t>
  </si>
  <si>
    <t>CSTE</t>
  </si>
  <si>
    <t>ILPT</t>
  </si>
  <si>
    <t>XPL</t>
  </si>
  <si>
    <t>TLIS</t>
  </si>
  <si>
    <t>SEED</t>
  </si>
  <si>
    <t>CKX</t>
  </si>
  <si>
    <t>BH</t>
  </si>
  <si>
    <t>ARDC</t>
  </si>
  <si>
    <t>TPB</t>
  </si>
  <si>
    <t>EIRL</t>
  </si>
  <si>
    <t>iShares MSCI Ireland ETF</t>
  </si>
  <si>
    <t>EWN</t>
  </si>
  <si>
    <t>iShares MSCI Netherlands ETF</t>
  </si>
  <si>
    <t>EWI</t>
  </si>
  <si>
    <t>iShares MSCI Italy ETF</t>
  </si>
  <si>
    <t>EDEN</t>
  </si>
  <si>
    <t>iShares MSCI Denmark ETF</t>
  </si>
  <si>
    <t>EWG</t>
  </si>
  <si>
    <t>iShares MSCI Germany ETF</t>
  </si>
  <si>
    <t>IBCJ.DE</t>
  </si>
  <si>
    <t>iShares V PLC - iShares MSCI Poland UCITS ETF</t>
  </si>
  <si>
    <t>EWQ</t>
  </si>
  <si>
    <t>iShares MSCI France ETF</t>
  </si>
  <si>
    <t>EWU</t>
  </si>
  <si>
    <t>iShares MSCI United Kingdom ETF</t>
  </si>
  <si>
    <t>GREK</t>
  </si>
  <si>
    <t>Global X MSCI Greece ETF</t>
  </si>
  <si>
    <t>EWD</t>
  </si>
  <si>
    <t>iShares MSCI Sweden ETF</t>
  </si>
  <si>
    <t>EWP</t>
  </si>
  <si>
    <t>iShares MSCI Spain ETF</t>
  </si>
  <si>
    <t>EWO</t>
  </si>
  <si>
    <t>iShares MSCI Austria ETF</t>
  </si>
  <si>
    <t>ENOR</t>
  </si>
  <si>
    <t>iShares MSCI Norway ETF</t>
  </si>
  <si>
    <t>EWK</t>
  </si>
  <si>
    <t>iShares MSCI Belgium ETF</t>
  </si>
  <si>
    <t>EFNL</t>
  </si>
  <si>
    <t>iShares MSCI Finland ETF</t>
  </si>
  <si>
    <t>EWL</t>
  </si>
  <si>
    <t>iShares MSCI Switzerland ETF</t>
  </si>
  <si>
    <t>Madison Square Garden Entertainment Corp. Class A Common Stock</t>
  </si>
  <si>
    <t>Praxis Precision Medicines Inc. Common Stock</t>
  </si>
  <si>
    <t>AGX</t>
  </si>
  <si>
    <t>Argan Inc. Common Stock</t>
  </si>
  <si>
    <t>SNPO</t>
  </si>
  <si>
    <t>Snap One Holdings Corp. Common Stock</t>
  </si>
  <si>
    <t>MTTR</t>
  </si>
  <si>
    <t>Matterport Inc. Class A Common Stock</t>
  </si>
  <si>
    <t>WSU.DE</t>
  </si>
  <si>
    <t>WashTec AG</t>
  </si>
  <si>
    <t>ST5.DE</t>
  </si>
  <si>
    <t>STEICO SE</t>
  </si>
  <si>
    <t>NXU.DE</t>
  </si>
  <si>
    <t>Nexus AG</t>
  </si>
  <si>
    <t>ROOT</t>
  </si>
  <si>
    <t>Root Inc. Class A Common Stock</t>
  </si>
  <si>
    <t>THRY</t>
  </si>
  <si>
    <t>Thryv Holdings Inc. Common Stock</t>
  </si>
  <si>
    <t>Myers Industries Inc. Common Stock</t>
  </si>
  <si>
    <t>Despegar.com Corp. Ordinary Shares</t>
  </si>
  <si>
    <t>WWW</t>
  </si>
  <si>
    <t>Wolverine World Wide Inc. Common Stock</t>
  </si>
  <si>
    <t>Studio City International Holdings Limited American depositary shares each representing four  Class A ordinary shares</t>
  </si>
  <si>
    <t>Canopy Growth Corporation Common Shares</t>
  </si>
  <si>
    <t>BLFS</t>
  </si>
  <si>
    <t>BioLife Solutions Inc. Common Stock</t>
  </si>
  <si>
    <t>XMTR</t>
  </si>
  <si>
    <t>Xometry Inc. Class A Common Stock</t>
  </si>
  <si>
    <t>AGBA</t>
  </si>
  <si>
    <t>RCAT</t>
  </si>
  <si>
    <t>MCBC</t>
  </si>
  <si>
    <t>LILM</t>
  </si>
  <si>
    <t>DLNG</t>
  </si>
  <si>
    <t>ELDN</t>
  </si>
  <si>
    <t>STCN</t>
  </si>
  <si>
    <t>NTIC</t>
  </si>
  <si>
    <t>MYTE</t>
  </si>
  <si>
    <t>BTCS</t>
  </si>
  <si>
    <t>DCTH</t>
  </si>
  <si>
    <t>REFR</t>
  </si>
  <si>
    <t>MHLD</t>
  </si>
  <si>
    <t>LMNR</t>
  </si>
  <si>
    <t>SENEA</t>
  </si>
  <si>
    <t>BFST</t>
  </si>
  <si>
    <t>CION</t>
  </si>
  <si>
    <t>FGB</t>
  </si>
  <si>
    <t>CPF</t>
  </si>
  <si>
    <t>AFT</t>
  </si>
  <si>
    <t>CCAP</t>
  </si>
  <si>
    <t>GSL</t>
  </si>
  <si>
    <t>PED</t>
  </si>
  <si>
    <t>JQC</t>
  </si>
  <si>
    <t>EARN</t>
  </si>
  <si>
    <t>CCD</t>
  </si>
  <si>
    <t>TTP</t>
  </si>
  <si>
    <t>FDUS</t>
  </si>
  <si>
    <t>MERC</t>
  </si>
  <si>
    <t>AMAL</t>
  </si>
  <si>
    <t>RAA.DE</t>
  </si>
  <si>
    <t>STO3.DE</t>
  </si>
  <si>
    <t>Sto SE &amp; Co. KGaA</t>
  </si>
  <si>
    <t>MLP.DE</t>
  </si>
  <si>
    <t>VOS.DE</t>
  </si>
  <si>
    <t>PSAN.DE</t>
  </si>
  <si>
    <t>PSI Software AG</t>
  </si>
  <si>
    <t>HRPK.DE</t>
  </si>
  <si>
    <t>7C Solarparken AG</t>
  </si>
  <si>
    <t>General Bldg Contractors - Nonresidential Bldgs</t>
  </si>
  <si>
    <t>Tutor Perini Corporation Common Stock</t>
  </si>
  <si>
    <t>Cullinan Oncology Inc. Common Stock</t>
  </si>
  <si>
    <t>GGN</t>
  </si>
  <si>
    <t>Universal Technical Institute Inc Common Stock</t>
  </si>
  <si>
    <t>CYRX</t>
  </si>
  <si>
    <t>CryoPort Inc. Common Stock</t>
  </si>
  <si>
    <t>Global Ship Lease Inc New Class A Common Shares</t>
  </si>
  <si>
    <t>RILY</t>
  </si>
  <si>
    <t>B. Riley Financial Inc. Common Stock</t>
  </si>
  <si>
    <t>RBBN</t>
  </si>
  <si>
    <t>WEAV</t>
  </si>
  <si>
    <t>Weave Communications Inc. Common Stock</t>
  </si>
  <si>
    <t>ALX Oncology Holdings Inc. Common Stock</t>
  </si>
  <si>
    <t>KC</t>
  </si>
  <si>
    <t>Kingsoft Cloud Holdings Limited American Depositary Shares</t>
  </si>
  <si>
    <t>NOAH</t>
  </si>
  <si>
    <t>Noah Holdings Limited American Depositary Shares</t>
  </si>
  <si>
    <t>SAGE</t>
  </si>
  <si>
    <t>Sage Therapeutics Inc. Common Stock</t>
  </si>
  <si>
    <t>EVRI</t>
  </si>
  <si>
    <t>Everi Holdings Inc. Common Stock</t>
  </si>
  <si>
    <t>Business First Bancshares Inc. Common Stock</t>
  </si>
  <si>
    <t>TTGT</t>
  </si>
  <si>
    <t>TechTarget Inc. Common Stock</t>
  </si>
  <si>
    <t>VREX</t>
  </si>
  <si>
    <t>Varex Imaging Corporation Common Stock</t>
  </si>
  <si>
    <t>FPI</t>
  </si>
  <si>
    <t>Farmland Partners Inc. Common Stock</t>
  </si>
  <si>
    <t>YALA</t>
  </si>
  <si>
    <t>Yalla Group Limited American Depositary Shares each representing one Class A Ordinary Share</t>
  </si>
  <si>
    <t>PFC</t>
  </si>
  <si>
    <t>Premier Financial Corp. Common Stock</t>
  </si>
  <si>
    <t>MOV</t>
  </si>
  <si>
    <t>Movado Group Inc. Common Stock</t>
  </si>
  <si>
    <t>KREF</t>
  </si>
  <si>
    <t>KKR Real Estate Finance Trust Inc. Common Stock</t>
  </si>
  <si>
    <t>HBNC</t>
  </si>
  <si>
    <t>Horizon Bancorp Inc. Common Stock</t>
  </si>
  <si>
    <t>HFWA</t>
  </si>
  <si>
    <t>Heritage Financial Corporation Common Stock</t>
  </si>
  <si>
    <t>LPRO</t>
  </si>
  <si>
    <t>Open Lending Corporation Common Stock</t>
  </si>
  <si>
    <t>KE</t>
  </si>
  <si>
    <t>Kimball Electronics Inc. Common Stock</t>
  </si>
  <si>
    <t>SIBN</t>
  </si>
  <si>
    <t>SI-BONE Inc. Common Stock</t>
  </si>
  <si>
    <t>MSBI</t>
  </si>
  <si>
    <t>Midland States Bancorp Inc. Common Stock</t>
  </si>
  <si>
    <t>AC</t>
  </si>
  <si>
    <t>Associated Capital Group Inc. Common Stock</t>
  </si>
  <si>
    <t>GTN</t>
  </si>
  <si>
    <t>Gray Television Inc. Common Stock</t>
  </si>
  <si>
    <t>WKME</t>
  </si>
  <si>
    <t>WalkMe Ltd. Ordinary Shares</t>
  </si>
  <si>
    <t>HBT</t>
  </si>
  <si>
    <t>HBT Financial Inc. Common Stock</t>
  </si>
  <si>
    <t>DCOM</t>
  </si>
  <si>
    <t>Dime Community Bancshares Inc. Common Stock</t>
  </si>
  <si>
    <t>HTBK</t>
  </si>
  <si>
    <t>Heritage Commerce Corp Common Stock</t>
  </si>
  <si>
    <t>TRST</t>
  </si>
  <si>
    <t>TrustCo Bank Corp NY Common Stock</t>
  </si>
  <si>
    <t>BIOX</t>
  </si>
  <si>
    <t>Bioceres Crop Solutions Corp. Ordinary Shares</t>
  </si>
  <si>
    <t>UNFI</t>
  </si>
  <si>
    <t>United Natural Foods Inc. Common Stock</t>
  </si>
  <si>
    <t>TMP</t>
  </si>
  <si>
    <t>Tompkins Financial Corporation Common Stock</t>
  </si>
  <si>
    <t>CCRN</t>
  </si>
  <si>
    <t>Cross Country Healthcare Inc. Common Stock $0.0001 Par Value</t>
  </si>
  <si>
    <t>CVAC</t>
  </si>
  <si>
    <t>CureVac N.V. Ordinary Shares</t>
  </si>
  <si>
    <t>CFFN</t>
  </si>
  <si>
    <t>Capitol Federal Financial Inc. Common Stock</t>
  </si>
  <si>
    <t>Amalgamated Financial Corp. Common Stock (DE)</t>
  </si>
  <si>
    <t>NUS</t>
  </si>
  <si>
    <t>Nu Skin Enterprises Inc. Common Stock</t>
  </si>
  <si>
    <t>PLOW</t>
  </si>
  <si>
    <t>Douglas Dynamics Inc. Common Stock</t>
  </si>
  <si>
    <t>CBL</t>
  </si>
  <si>
    <t>CBL &amp; Associates Properties Inc. Common Stock</t>
  </si>
  <si>
    <t>NYMT</t>
  </si>
  <si>
    <t>New York Mortgage Trust Inc. Common Stock</t>
  </si>
  <si>
    <t>TWKS</t>
  </si>
  <si>
    <t>Thoughtworks Holding Inc. Common Stock</t>
  </si>
  <si>
    <t>CNOB</t>
  </si>
  <si>
    <t>ConnectOne Bancorp Inc. Common Stock</t>
  </si>
  <si>
    <t>MBUU</t>
  </si>
  <si>
    <t>Malibu Boats Inc. Class A Common Stock</t>
  </si>
  <si>
    <t>TITN</t>
  </si>
  <si>
    <t>Titan Machinery Inc. Common Stock</t>
  </si>
  <si>
    <t>EGBN</t>
  </si>
  <si>
    <t>Eagle Bancorp Inc. Common Stock</t>
  </si>
  <si>
    <t>LAZR</t>
  </si>
  <si>
    <t>Luminar Technologies Inc.  Class A Common Stock</t>
  </si>
  <si>
    <t>INNV</t>
  </si>
  <si>
    <t>InnovAge Holding Corp. Common Stock</t>
  </si>
  <si>
    <t>HAIN</t>
  </si>
  <si>
    <t>Hain Celestial Group Inc. (The) Common Stock</t>
  </si>
  <si>
    <t>AUPH</t>
  </si>
  <si>
    <t>Aurinia Pharmaceuticals Inc Ordinary Shares</t>
  </si>
  <si>
    <t>CLNE</t>
  </si>
  <si>
    <t>Clean Energy Fuels Corp. Common Stock</t>
  </si>
  <si>
    <t>RDFN</t>
  </si>
  <si>
    <t>Redfin Corporation Common Stock</t>
  </si>
  <si>
    <t>SPTN</t>
  </si>
  <si>
    <t>SpartanNash Company Common Stock</t>
  </si>
  <si>
    <t>FLGT</t>
  </si>
  <si>
    <t>Fulgent Genetics Inc. Common Stock</t>
  </si>
  <si>
    <t>GMRE</t>
  </si>
  <si>
    <t>Global Medical REIT Inc. Common Stock</t>
  </si>
  <si>
    <t>MNTK</t>
  </si>
  <si>
    <t>Montauk Renewables Inc. Common Stock</t>
  </si>
  <si>
    <t>SGHT</t>
  </si>
  <si>
    <t>NEWP</t>
  </si>
  <si>
    <t>RERE</t>
  </si>
  <si>
    <t>FGFPP</t>
  </si>
  <si>
    <t>AYTU</t>
  </si>
  <si>
    <t>SENEB</t>
  </si>
  <si>
    <t>OPHC</t>
  </si>
  <si>
    <t>LFT</t>
  </si>
  <si>
    <t>GENC</t>
  </si>
  <si>
    <t>ASA</t>
  </si>
  <si>
    <t>GCBC</t>
  </si>
  <si>
    <t>AMST</t>
  </si>
  <si>
    <t>MEC</t>
  </si>
  <si>
    <t>PEBK</t>
  </si>
  <si>
    <t>BCC,UFPI,JCTCF,WFG,EVA</t>
  </si>
  <si>
    <t>EURUSD</t>
  </si>
  <si>
    <t>r Portfoolio</t>
  </si>
  <si>
    <t>r stock</t>
  </si>
  <si>
    <t>PosSize</t>
  </si>
  <si>
    <t>Price</t>
  </si>
  <si>
    <t>Loss</t>
  </si>
  <si>
    <t># Stocks</t>
  </si>
  <si>
    <t>SRT3.DE</t>
  </si>
  <si>
    <t xml:space="preserve">The Pennant Group Inc. Common Stock </t>
  </si>
  <si>
    <t>GH Research PLC Ordinary Shares</t>
  </si>
  <si>
    <t>DAVE</t>
  </si>
  <si>
    <t>Dave Inc. Class A Common Stock</t>
  </si>
  <si>
    <t>ClearBridge Energy Midstream Opportunity Fund Inc. Common Stock</t>
  </si>
  <si>
    <t>ClearBridge MLP and Midstream Fund Inc. Common Stock</t>
  </si>
  <si>
    <t>EverQuote Inc. Class A Common Stock</t>
  </si>
  <si>
    <t>Taseko Mines Ltd. Common Stock</t>
  </si>
  <si>
    <t>ADSE</t>
  </si>
  <si>
    <t>ADS-TEC ENERGY PLC Ordinary Shares</t>
  </si>
  <si>
    <t>Miller Industries Inc. Common Stock</t>
  </si>
  <si>
    <t>Safe Bulkers Inc Common Stock ($0.001 par value)</t>
  </si>
  <si>
    <t>Mind Medicine (MindMed) Inc. Common Shares</t>
  </si>
  <si>
    <t>EZCORP Inc. Class A Non Voting Common Stock</t>
  </si>
  <si>
    <t>The Real Brokerage Inc. Common Shares</t>
  </si>
  <si>
    <t>MGIC</t>
  </si>
  <si>
    <t>Magic Software Enterprises Ltd. Ordinary Shares</t>
  </si>
  <si>
    <t>Grupo Supervielle S.A. American Depositary Shares each Representing five Class B shares</t>
  </si>
  <si>
    <t>Silk Road Medical Inc. Common Stock</t>
  </si>
  <si>
    <t>Gatos Silver Inc. Common Stock</t>
  </si>
  <si>
    <t>Nuvation Bio Inc. Class A Common Stock</t>
  </si>
  <si>
    <t>Berry Corporation (bry) Common Stock</t>
  </si>
  <si>
    <t>VVR</t>
  </si>
  <si>
    <t>Invesco Senior Income Trust Common Stock (DE)</t>
  </si>
  <si>
    <t>McEwen Mining Inc. Common Stock</t>
  </si>
  <si>
    <t>Betterware de Mexico S.A.P.I. de C.V. Ordinary Shares</t>
  </si>
  <si>
    <t>Biglari Holdings Inc. Class B Common Stock</t>
  </si>
  <si>
    <t>Stoke Therapeutics Inc. Common Stock</t>
  </si>
  <si>
    <t>BGB</t>
  </si>
  <si>
    <t>Blackstone Strategic Credit 2027 Term Fund Common Shares of Beneficial Interest</t>
  </si>
  <si>
    <t>UNIVERSAL INSURANCE HOLDINGS INC Common Stock</t>
  </si>
  <si>
    <t>Eaton Vance Enhance Equity Income Fund Eaton Vance Enhanced Equity Income Fund Shares of Beneficial Interest</t>
  </si>
  <si>
    <t>SIGA Technologies Inc. Common Stock</t>
  </si>
  <si>
    <t>Mesoblast Limited American Depositary Shares</t>
  </si>
  <si>
    <t>GAMCO Global Gold Natural Resources &amp; Income Trust</t>
  </si>
  <si>
    <t>Nurix Therapeutics Inc. Common stock</t>
  </si>
  <si>
    <t>Reservoir Media Inc. Common Stock</t>
  </si>
  <si>
    <t>Silvercorp Metals Inc. Common Shares</t>
  </si>
  <si>
    <t>Nuveen Credit Strategies Income Fund Shares of Beneficial Interest</t>
  </si>
  <si>
    <t>VAALCO Energy Inc.  Common Stock</t>
  </si>
  <si>
    <t>Calamos Dynamic Convertible &amp; Income Fund Common Stock</t>
  </si>
  <si>
    <t>Barrett Business Services Inc. Common Stock</t>
  </si>
  <si>
    <t>Clearwater Paper Corporation Common Stock</t>
  </si>
  <si>
    <t>ETJ</t>
  </si>
  <si>
    <t>Eaton Vance Risk-Managed Diversified Equity Income Fund Common Shares of Beneficial Interest</t>
  </si>
  <si>
    <t>PowerFleet Inc. Common Stock</t>
  </si>
  <si>
    <t>Y-mAbs Therapeutics Inc. Common Stock</t>
  </si>
  <si>
    <t>Similarweb Ltd. Ordinary Shares</t>
  </si>
  <si>
    <t>PAHC</t>
  </si>
  <si>
    <t>Phibro Animal Health Corporation Class A Common Stock</t>
  </si>
  <si>
    <t>LendingTree Inc. Common Stock</t>
  </si>
  <si>
    <t>CMPO</t>
  </si>
  <si>
    <t>CompoSecure Inc. Class A Common Stock</t>
  </si>
  <si>
    <t>Tsakos Energy Navigation Ltd Common Shares</t>
  </si>
  <si>
    <t>IIIV</t>
  </si>
  <si>
    <t>i3 Verticals Inc. Class A Common Stock</t>
  </si>
  <si>
    <t>Endeavour Silver Corporation Ordinary Shares (Canada)</t>
  </si>
  <si>
    <t>Absci Corporation Common Stock</t>
  </si>
  <si>
    <t>Haynes International Inc. Common Stock</t>
  </si>
  <si>
    <t>Ranpak Holdings Corp Class A Common Stock</t>
  </si>
  <si>
    <t>NKX</t>
  </si>
  <si>
    <t>Nuveen California AMT-Free Quality Municipal Income Fund</t>
  </si>
  <si>
    <t>Karat Packaging Inc. Common Stock</t>
  </si>
  <si>
    <t>NANO-X IMAGING LTD Ordinary Shares</t>
  </si>
  <si>
    <t>Newpark Resources Inc. Common Stock</t>
  </si>
  <si>
    <t>SunOpta Inc. Common Stock</t>
  </si>
  <si>
    <t>GPRK</t>
  </si>
  <si>
    <t>Geopark Ltd Common Shares</t>
  </si>
  <si>
    <t>Ardmore Shipping Corporation Common Stock</t>
  </si>
  <si>
    <t>TRTX</t>
  </si>
  <si>
    <t>TPG RE Finance Trust Inc. Common Stock</t>
  </si>
  <si>
    <t>Viant Technology Inc. Class A Common Stock</t>
  </si>
  <si>
    <t>NGL ENERGY PARTNERS LP Common Units representing Limited Partner Interests</t>
  </si>
  <si>
    <t>ATRI</t>
  </si>
  <si>
    <t>Atrion Corporation Common Stock</t>
  </si>
  <si>
    <t>Pharmaceuticals and Biotechnology</t>
  </si>
  <si>
    <t>SNDL Inc. Common Shares</t>
  </si>
  <si>
    <t>Applied Therapeutics Inc. Common Stock</t>
  </si>
  <si>
    <t>NFGC</t>
  </si>
  <si>
    <t>New Found Gold Corp Common Shares</t>
  </si>
  <si>
    <t>Turning Point Brands Inc. Common Stock</t>
  </si>
  <si>
    <t>ML</t>
  </si>
  <si>
    <t>MoneyLion Inc. Class A Common Stock</t>
  </si>
  <si>
    <t>LDP</t>
  </si>
  <si>
    <t>Cohen &amp; Steers Limited Duration Preferred and Income Fund Inc.</t>
  </si>
  <si>
    <t>Velocity Financial Inc. Common Stock</t>
  </si>
  <si>
    <t>HSII</t>
  </si>
  <si>
    <t>Heidrick &amp; Struggles International Inc. Common Stock</t>
  </si>
  <si>
    <t>Aerovate Therapeutics Inc. Common Stock</t>
  </si>
  <si>
    <t>Mercer International Inc. Common Stock</t>
  </si>
  <si>
    <t>DDI</t>
  </si>
  <si>
    <t>DoubleDown Interactive Co. Ltd. American Depository Shares</t>
  </si>
  <si>
    <t>REPX</t>
  </si>
  <si>
    <t>Riley Exploration Permian Inc. Common Stock</t>
  </si>
  <si>
    <t>BCX</t>
  </si>
  <si>
    <t>BlackRock Resources Common Shares of Beneficial Interest</t>
  </si>
  <si>
    <t>PHAT</t>
  </si>
  <si>
    <t>Phathom Pharmaceuticals Inc. Common Stock</t>
  </si>
  <si>
    <t>NNDM</t>
  </si>
  <si>
    <t>Nano Dimension Ltd. American Depositary Shares</t>
  </si>
  <si>
    <t>BIT</t>
  </si>
  <si>
    <t>BlackRock Multi-Sector Income Trust Common Shares of Beneficial Interest</t>
  </si>
  <si>
    <t>COGT</t>
  </si>
  <si>
    <t>Cogent Biosciences Inc. Common Stock</t>
  </si>
  <si>
    <t>LQDT</t>
  </si>
  <si>
    <t>Liquidity Services Inc. Common Stock</t>
  </si>
  <si>
    <t>Oil-Dri Corporation Of America Common Stock</t>
  </si>
  <si>
    <t>PCN</t>
  </si>
  <si>
    <t>Pimco Corporate &amp; Income Strategy Fund Common Stock</t>
  </si>
  <si>
    <t>DRD</t>
  </si>
  <si>
    <t>DRDGOLD Limited American Depositary Shares</t>
  </si>
  <si>
    <t>BALY</t>
  </si>
  <si>
    <t>Bally's Corporation Common Stock</t>
  </si>
  <si>
    <t>Bel Fuse Inc. Class A Common Stock</t>
  </si>
  <si>
    <t>MLAB</t>
  </si>
  <si>
    <t>Mesa Laboratories Inc. Common Stock</t>
  </si>
  <si>
    <t>WVE</t>
  </si>
  <si>
    <t>Wave Life Sciences Ltd. Ordinary Shares</t>
  </si>
  <si>
    <t>DBI</t>
  </si>
  <si>
    <t>Designer Brands Inc. Class A Common Stock</t>
  </si>
  <si>
    <t>LYEL</t>
  </si>
  <si>
    <t>Lyell Immunopharma Inc. Common Stock</t>
  </si>
  <si>
    <t>DCO</t>
  </si>
  <si>
    <t>Ducommun Incorporated Common Stock</t>
  </si>
  <si>
    <t>BOE</t>
  </si>
  <si>
    <t>Blackrock Enhanced Global Dividend Trust Common Shares of Beneficial Interest</t>
  </si>
  <si>
    <t>HUMA</t>
  </si>
  <si>
    <t>Humacyte Inc. Common Stock</t>
  </si>
  <si>
    <t>Viad Corp Common Stock</t>
  </si>
  <si>
    <t>SD</t>
  </si>
  <si>
    <t>SandRidge Energy Inc. Common Stock</t>
  </si>
  <si>
    <t>International General Insurance Holdings Ltd. Ordinary Share</t>
  </si>
  <si>
    <t>Olympic Steel Inc. Common Stock</t>
  </si>
  <si>
    <t>UFCS</t>
  </si>
  <si>
    <t>United Fire Group Inc. Common Stock</t>
  </si>
  <si>
    <t>WULF</t>
  </si>
  <si>
    <t>TeraWulf Inc. Common Stock</t>
  </si>
  <si>
    <t>FFC</t>
  </si>
  <si>
    <t>Flaherty &amp; Crumrine Preferred and Income Securities Fund Incorporated</t>
  </si>
  <si>
    <t>Mitek Systems Inc. Common Stock</t>
  </si>
  <si>
    <t>HTD</t>
  </si>
  <si>
    <t>John Hancock Tax Advantaged Dividend Income Fund Common Shares of Beneficial Interest</t>
  </si>
  <si>
    <t>Savara Inc. Common Stock</t>
  </si>
  <si>
    <t>CASS</t>
  </si>
  <si>
    <t>Cass Information Systems Inc Common Stock</t>
  </si>
  <si>
    <t>Blend Labs Inc. Class A Common Stock</t>
  </si>
  <si>
    <t>Crescent Capital BDC Inc. Common stock</t>
  </si>
  <si>
    <t>TRIN</t>
  </si>
  <si>
    <t>Trinity Capital Inc. Common Stock</t>
  </si>
  <si>
    <t>GOOD</t>
  </si>
  <si>
    <t>Gladstone Commercial Corporation Real Estate Investment Trust</t>
  </si>
  <si>
    <t>Fidus Investment Corporation Common Stock</t>
  </si>
  <si>
    <t>ITRN</t>
  </si>
  <si>
    <t>Ituran Location and Control Ltd. Ordinary Shares</t>
  </si>
  <si>
    <t>IFN</t>
  </si>
  <si>
    <t>India Fund Inc. (The) Common Stock</t>
  </si>
  <si>
    <t>IMXI</t>
  </si>
  <si>
    <t>International Money Express Inc. Common Stock</t>
  </si>
  <si>
    <t>ATEX</t>
  </si>
  <si>
    <t>Anterix Inc. Common Stock</t>
  </si>
  <si>
    <t>BGY</t>
  </si>
  <si>
    <t>Blackrock Enhanced International Dividend Trust</t>
  </si>
  <si>
    <t>EMD</t>
  </si>
  <si>
    <t>Western Asset Emerging Markets Debt Fund Inc Common Stock</t>
  </si>
  <si>
    <t>ATRO</t>
  </si>
  <si>
    <t>Astronics Corporation Common Stock</t>
  </si>
  <si>
    <t>EIM</t>
  </si>
  <si>
    <t>Eaton Vance Municipal Bond Fund Common Shares of Beneficial Interest $.01 par value</t>
  </si>
  <si>
    <t>Longboard Pharmaceuticals Inc. Common Stock</t>
  </si>
  <si>
    <t>HCKT</t>
  </si>
  <si>
    <t>Hackett Group Inc (The). Common Stock</t>
  </si>
  <si>
    <t>NPK</t>
  </si>
  <si>
    <t>National Presto Industries Inc. Common Stock</t>
  </si>
  <si>
    <t>NOA</t>
  </si>
  <si>
    <t>North American Construction Group Ltd. Common Shares (no par)</t>
  </si>
  <si>
    <t>BWMN</t>
  </si>
  <si>
    <t>Bowman Consulting Group Ltd. Common Stock</t>
  </si>
  <si>
    <t>Limbach Holdings Inc. Common Stock</t>
  </si>
  <si>
    <t>MMU</t>
  </si>
  <si>
    <t>Western Asset Managed Municipals Fund Inc. Common Stock</t>
  </si>
  <si>
    <t>VINP</t>
  </si>
  <si>
    <t>Vinci Partners Investments Ltd. Class A Common Shares</t>
  </si>
  <si>
    <t>Central Pacific Financial Corp New</t>
  </si>
  <si>
    <t>PML</t>
  </si>
  <si>
    <t>Pimco Municipal Income Fund II Common Shares of Beneficial Interest</t>
  </si>
  <si>
    <t>Cresud S.A.C.I.F. y A. American Depositary Shares</t>
  </si>
  <si>
    <t>Greene County Bancorp Inc. Common Stock</t>
  </si>
  <si>
    <t>DSU</t>
  </si>
  <si>
    <t>Blackrock Debt Strategies Fund Inc. Common Stock</t>
  </si>
  <si>
    <t>Ribbon Communications Inc. Common Stock</t>
  </si>
  <si>
    <t>Columbia Seligman Premium Technology Growth Fund Inc</t>
  </si>
  <si>
    <t>NVAX</t>
  </si>
  <si>
    <t>Novavax Inc. Common Stock</t>
  </si>
  <si>
    <t>FRPH</t>
  </si>
  <si>
    <t>FRP Holdings Inc. Common Stock</t>
  </si>
  <si>
    <t>SNCY</t>
  </si>
  <si>
    <t>Sun Country Airlines Holdings Inc. Common Stock</t>
  </si>
  <si>
    <t>PBI</t>
  </si>
  <si>
    <t>Pitney Bowes Inc. Common Stock</t>
  </si>
  <si>
    <t>CMPS</t>
  </si>
  <si>
    <t>COMPASS Pathways Plc American Depository Shares</t>
  </si>
  <si>
    <t>ANAB</t>
  </si>
  <si>
    <t>AnaptysBio Inc. Common Stock</t>
  </si>
  <si>
    <t>KIDS</t>
  </si>
  <si>
    <t>OrthoPediatrics Corp. Common Stock</t>
  </si>
  <si>
    <t>LXU</t>
  </si>
  <si>
    <t>LSB Industries Inc. Common Stock</t>
  </si>
  <si>
    <t>MetroCity Bankshares Inc. Common Stock</t>
  </si>
  <si>
    <t>ASIX</t>
  </si>
  <si>
    <t xml:space="preserve">AdvanSix Inc. Common Stock </t>
  </si>
  <si>
    <t>CION Investment Corporation Common Stock</t>
  </si>
  <si>
    <t>PRA</t>
  </si>
  <si>
    <t>ProAssurance Corporation Common Stock</t>
  </si>
  <si>
    <t>CHCT</t>
  </si>
  <si>
    <t>Community Healthcare Trust Incorporated Common Stock</t>
  </si>
  <si>
    <t>Equity Bancshares Inc. Class A Common Stock</t>
  </si>
  <si>
    <t>YEXT</t>
  </si>
  <si>
    <t>Yext Inc. Common Stock</t>
  </si>
  <si>
    <t>PFN</t>
  </si>
  <si>
    <t>PIMCO Income Strategy Fund II</t>
  </si>
  <si>
    <t>VMO</t>
  </si>
  <si>
    <t>Invesco Municipal Opportunity Trust Common Stock</t>
  </si>
  <si>
    <t>SPLP</t>
  </si>
  <si>
    <t>Steel Partners Holdings LP LTD PARTNERSHIP UNIT</t>
  </si>
  <si>
    <t>CSTL</t>
  </si>
  <si>
    <t>Castle Biosciences Inc. Common Stock</t>
  </si>
  <si>
    <t>IGMS</t>
  </si>
  <si>
    <t>IGM Biosciences Inc. Common Stock</t>
  </si>
  <si>
    <t>IIM</t>
  </si>
  <si>
    <t>Invesco Value Municipal Income Trust Common Stock</t>
  </si>
  <si>
    <t>CTBI</t>
  </si>
  <si>
    <t>Community Trust Bancorp Inc. Common Stock</t>
  </si>
  <si>
    <t>WLKP</t>
  </si>
  <si>
    <t>Westlake Chemical Partners LP Common Units representing limited partner interests</t>
  </si>
  <si>
    <t>VKQ</t>
  </si>
  <si>
    <t>Invesco Municipal Trust Common Stock</t>
  </si>
  <si>
    <t>CVLG</t>
  </si>
  <si>
    <t>Covenant Logistics Group Inc. Class A Common Stock</t>
  </si>
  <si>
    <t>VGM</t>
  </si>
  <si>
    <t>Invesco Trust for Investment Grade Municipals Common Stock (DE)</t>
  </si>
  <si>
    <t>MD</t>
  </si>
  <si>
    <t>Pediatrix Medical Group Inc. Common Stock</t>
  </si>
  <si>
    <t>DIAX</t>
  </si>
  <si>
    <t>Nuveen Dow 30SM Dynamic Overwrite Fund Common Shares of Beneficial Interest</t>
  </si>
  <si>
    <t>Lilium NV Class A Ordinary Shares</t>
  </si>
  <si>
    <t>IREN</t>
  </si>
  <si>
    <t>Iris Energy Limited Ordinary Shares</t>
  </si>
  <si>
    <t>PLPC</t>
  </si>
  <si>
    <t>Preformed Line Products Company Common Stock</t>
  </si>
  <si>
    <t>CVGW</t>
  </si>
  <si>
    <t>Calavo Growers Inc. Common Stock</t>
  </si>
  <si>
    <t>KALV</t>
  </si>
  <si>
    <t>KalVista Pharmaceuticals Inc. Common Stock</t>
  </si>
  <si>
    <t>MHD</t>
  </si>
  <si>
    <t>Blackrock MuniHoldings Fund Inc. Common Stock</t>
  </si>
  <si>
    <t>PHK</t>
  </si>
  <si>
    <t>Pimco High Income Fund</t>
  </si>
  <si>
    <t>IIIN</t>
  </si>
  <si>
    <t>Insteel Industries Inc. Common Stock</t>
  </si>
  <si>
    <t>HUT</t>
  </si>
  <si>
    <t>Hut 8 Corp. Common Stock</t>
  </si>
  <si>
    <t>DIN</t>
  </si>
  <si>
    <t>Dine Brands Global Inc. Common Stock</t>
  </si>
  <si>
    <t>MUJ</t>
  </si>
  <si>
    <t>Blackrock MuniHoldings New Jersey Quality Fund Inc. Common Stock</t>
  </si>
  <si>
    <t>VTOL</t>
  </si>
  <si>
    <t>Bristow Group Inc. Common Stock</t>
  </si>
  <si>
    <t>GAIN</t>
  </si>
  <si>
    <t>Gladstone Investment Corporation Business Development Company</t>
  </si>
  <si>
    <t>ZYME</t>
  </si>
  <si>
    <t>Zymeworks Inc. Common Stock</t>
  </si>
  <si>
    <t>BELFB</t>
  </si>
  <si>
    <t>Bel Fuse Inc. Class B Common Stock</t>
  </si>
  <si>
    <t>BME</t>
  </si>
  <si>
    <t>Blackrock Health Sciences Trust</t>
  </si>
  <si>
    <t>TIGR</t>
  </si>
  <si>
    <t>UP Fintech Holding Ltd American Depositary Share representing fifteen Class A Ordinary Shares</t>
  </si>
  <si>
    <t>FAX</t>
  </si>
  <si>
    <t>abrdn Asia-Pacific Income Fund Inc. Common Stock</t>
  </si>
  <si>
    <t>TK</t>
  </si>
  <si>
    <t>Teekay Corporation Common Stock</t>
  </si>
  <si>
    <t>MYI</t>
  </si>
  <si>
    <t>Blackrock MuniYield Quality Fund III Inc Common Stock</t>
  </si>
  <si>
    <t>Olema Pharmaceuticals Inc. Common Stock</t>
  </si>
  <si>
    <t>UVSP</t>
  </si>
  <si>
    <t>Univest Financial Corporation Common Stock</t>
  </si>
  <si>
    <t>Bitfarms Ltd. Common Stock</t>
  </si>
  <si>
    <t>SBGI</t>
  </si>
  <si>
    <t>Sinclair Inc. Class A Common Stock</t>
  </si>
  <si>
    <t>FLWS</t>
  </si>
  <si>
    <t>1-800-FLOWERS.COM Inc. Common Stock</t>
  </si>
  <si>
    <t>PL</t>
  </si>
  <si>
    <t>Planet Labs PBC Class A Common Stock</t>
  </si>
  <si>
    <t>RA</t>
  </si>
  <si>
    <t>Brookfield Real Assets Income Fund Inc. Common Stock</t>
  </si>
  <si>
    <t>BHK</t>
  </si>
  <si>
    <t>Blackrock Core Bond Trust</t>
  </si>
  <si>
    <t>FC</t>
  </si>
  <si>
    <t>Franklin Covey Company Common Stock</t>
  </si>
  <si>
    <t>BDN</t>
  </si>
  <si>
    <t>Brandywine Realty Trust Common Stock</t>
  </si>
  <si>
    <t>OFLX</t>
  </si>
  <si>
    <t>Omega Flex Inc. Common Stock</t>
  </si>
  <si>
    <t>WSR</t>
  </si>
  <si>
    <t>Whitestone REIT Common Shares</t>
  </si>
  <si>
    <t>FNA</t>
  </si>
  <si>
    <t>Paragon 28 Inc. Common Stock</t>
  </si>
  <si>
    <t>Altimmune Inc. Common Stock</t>
  </si>
  <si>
    <t>LESL</t>
  </si>
  <si>
    <t>Leslie's Inc. Common Stock</t>
  </si>
  <si>
    <t>OSBC</t>
  </si>
  <si>
    <t>Old Second Bancorp Inc. Common Stock</t>
  </si>
  <si>
    <t>Independent Bank Corporation Common Stock</t>
  </si>
  <si>
    <t>CFB</t>
  </si>
  <si>
    <t>CrossFirst Bankshares Inc. Common Stock</t>
  </si>
  <si>
    <t>VALN</t>
  </si>
  <si>
    <t>Valneva SE American Depositary Shares</t>
  </si>
  <si>
    <t>GSBC</t>
  </si>
  <si>
    <t>Great Southern Bancorp Inc. Common Stock</t>
  </si>
  <si>
    <t>Torrid Holdings Inc. Common Stock</t>
  </si>
  <si>
    <t>FMBH</t>
  </si>
  <si>
    <t>First Mid Bancshares Inc. Common Stock</t>
  </si>
  <si>
    <t>CCO</t>
  </si>
  <si>
    <t>Clear Channel Outdoor Holdings Inc. Common Stock</t>
  </si>
  <si>
    <t>PFLT</t>
  </si>
  <si>
    <t>PennantPark Floating Rate Capital Ltd. Common Stock</t>
  </si>
  <si>
    <t>SCWX</t>
  </si>
  <si>
    <t>SecureWorks Corp. Class A Common Stock</t>
  </si>
  <si>
    <t>CCB</t>
  </si>
  <si>
    <t>Coastal Financial Corporation Common Stock</t>
  </si>
  <si>
    <t>LEGH</t>
  </si>
  <si>
    <t>Legacy Housing Corporation Common Stock (TX)</t>
  </si>
  <si>
    <t>DX</t>
  </si>
  <si>
    <t>Dynex Capital Inc. Common Stock</t>
  </si>
  <si>
    <t>IGR</t>
  </si>
  <si>
    <t>CBRE Global Real Estate Income Fund Common Shares of Beneficial Interest</t>
  </si>
  <si>
    <t>PETQ</t>
  </si>
  <si>
    <t>PetIQ Inc. Class A Common Stock</t>
  </si>
  <si>
    <t>EXAI</t>
  </si>
  <si>
    <t>Exscientia Plc American Depositary Shares</t>
  </si>
  <si>
    <t>OTLY</t>
  </si>
  <si>
    <t>Oatly Group AB American Depositary Shares</t>
  </si>
  <si>
    <t>HSTM</t>
  </si>
  <si>
    <t>HealthStream Inc. Common Stock</t>
  </si>
  <si>
    <t>AMBC</t>
  </si>
  <si>
    <t>Ambac Financial Group Inc. Common Stock</t>
  </si>
  <si>
    <t>CNSL</t>
  </si>
  <si>
    <t>Consolidated Communications Holdings Inc. Common Stock</t>
  </si>
  <si>
    <t>AMPS</t>
  </si>
  <si>
    <t>Altus Power Inc. Class A Common Stock</t>
  </si>
  <si>
    <t>FCBC</t>
  </si>
  <si>
    <t>First Community Bankshares Inc. (VA) Common Stock</t>
  </si>
  <si>
    <t>LASR</t>
  </si>
  <si>
    <t>nLIGHT Inc. Common Stock</t>
  </si>
  <si>
    <t>YORW</t>
  </si>
  <si>
    <t>York Water Company (The) Common Stock</t>
  </si>
  <si>
    <t>PTLO</t>
  </si>
  <si>
    <t>Portillo's Inc. Class A Common Stock</t>
  </si>
  <si>
    <t>WIW</t>
  </si>
  <si>
    <t>Western Asset Inflation-Linked Opportunities &amp; Income Fund</t>
  </si>
  <si>
    <t>MBWM</t>
  </si>
  <si>
    <t>Mercantile Bank Corporation Common Stock</t>
  </si>
  <si>
    <t>EWCZ</t>
  </si>
  <si>
    <t>European Wax Center Inc. Class A Common Stock</t>
  </si>
  <si>
    <t>IRMD</t>
  </si>
  <si>
    <t>iRadimed Corporation Common Stock</t>
  </si>
  <si>
    <t>FBMS</t>
  </si>
  <si>
    <t>First Bancshares Inc.</t>
  </si>
  <si>
    <t>PHAR</t>
  </si>
  <si>
    <t>Pharming Group N.V. ADS each representing 10 ordinary shares</t>
  </si>
  <si>
    <t>ALEC</t>
  </si>
  <si>
    <t>Alector Inc. Common Stock</t>
  </si>
  <si>
    <t>NXP</t>
  </si>
  <si>
    <t>Nuveen Select Tax Free Income Portfolio Common Stock</t>
  </si>
  <si>
    <t>INN</t>
  </si>
  <si>
    <t>Summit Hotel Properties Inc. Common Stock</t>
  </si>
  <si>
    <t>EVGO</t>
  </si>
  <si>
    <t>EVgo Inc. Class A Common Stock</t>
  </si>
  <si>
    <t>EBF</t>
  </si>
  <si>
    <t>Ennis Inc. Common Stock</t>
  </si>
  <si>
    <t>LEU</t>
  </si>
  <si>
    <t>Centrus Energy Corp. Class A Common Stock</t>
  </si>
  <si>
    <t>SMP</t>
  </si>
  <si>
    <t>Standard Motor Products Inc. Common Stock</t>
  </si>
  <si>
    <t>PBT</t>
  </si>
  <si>
    <t>Permian Basin Royalty Trust Common Stock</t>
  </si>
  <si>
    <t>CABA</t>
  </si>
  <si>
    <t>Cabaletta Bio Inc. Common Stock</t>
  </si>
  <si>
    <t>Hawaiian Holdings Inc. Common Stock</t>
  </si>
  <si>
    <t>CALT</t>
  </si>
  <si>
    <t>Calliditas Therapeutics AB American Depositary Shares</t>
  </si>
  <si>
    <t>HZO</t>
  </si>
  <si>
    <t>MarineMax Inc.  (FL) Common Stock</t>
  </si>
  <si>
    <t>CHPT</t>
  </si>
  <si>
    <t>ChargePoint Holdings Inc. Common Stock</t>
  </si>
  <si>
    <t>loanDepot Inc. Class A Common Stock</t>
  </si>
  <si>
    <t>Diversified Healthcare Trust Common Shares of Beneficial Interest</t>
  </si>
  <si>
    <t>EB</t>
  </si>
  <si>
    <t>Eventbrite Inc. Class A Common Stock</t>
  </si>
  <si>
    <t>CNDT</t>
  </si>
  <si>
    <t xml:space="preserve">Conduent Incorporated Common Stock </t>
  </si>
  <si>
    <t>BTO</t>
  </si>
  <si>
    <t>John Hancock Financial Opportunities Fund Common Stock</t>
  </si>
  <si>
    <t>ACCD</t>
  </si>
  <si>
    <t>Accolade Inc. Common Stock</t>
  </si>
  <si>
    <t>TIPT</t>
  </si>
  <si>
    <t>Tiptree Inc. Common Stock</t>
  </si>
  <si>
    <t>AOSL</t>
  </si>
  <si>
    <t>Alpha and Omega Semiconductor Limited Common Shares</t>
  </si>
  <si>
    <t>Celcuity Inc. Common Stock</t>
  </si>
  <si>
    <t>Bandwidth Inc. Class A Common Stock</t>
  </si>
  <si>
    <t>CDMO</t>
  </si>
  <si>
    <t>Avid Bioservices Inc. Common Stock</t>
  </si>
  <si>
    <t>VNET</t>
  </si>
  <si>
    <t>VNET Group Inc. American Depositary Shares</t>
  </si>
  <si>
    <t>CATC</t>
  </si>
  <si>
    <t>Cambridge Bancorp Common Stock</t>
  </si>
  <si>
    <t>UHT</t>
  </si>
  <si>
    <t>Universal Health Realty Income Trust Common Stock</t>
  </si>
  <si>
    <t>AMCX</t>
  </si>
  <si>
    <t>AMC Networks Inc. Class A Common Stock</t>
  </si>
  <si>
    <t>YSN.DE</t>
  </si>
  <si>
    <t>SBS.DE</t>
  </si>
  <si>
    <t>Stratec SE</t>
  </si>
  <si>
    <t>Acacia Research Corporation (Acacia Tech) Common Stock</t>
  </si>
  <si>
    <t>CLFD</t>
  </si>
  <si>
    <t>Clearfield Inc. Common Stock</t>
  </si>
  <si>
    <t>Jumia Technologies AG American Depositary Shares each representing two Ordinary Shares</t>
  </si>
  <si>
    <t>Daily Journal Corp. (S.C.) Common Stock</t>
  </si>
  <si>
    <t>Cognyte Software Ltd. Ordinary Shares</t>
  </si>
  <si>
    <t>ATRenew Inc. American Depositary Shares (every three of which representing two Class A ordinary shares)</t>
  </si>
  <si>
    <t>TTI</t>
  </si>
  <si>
    <t>Tetra Technologies Inc. Common Stock</t>
  </si>
  <si>
    <t>IQI</t>
  </si>
  <si>
    <t>Invesco Quality Municipal Income Trust Common Stock</t>
  </si>
  <si>
    <t>OFIX</t>
  </si>
  <si>
    <t>Orthofix Medical Inc. Common Stock (DE)</t>
  </si>
  <si>
    <t>BLE</t>
  </si>
  <si>
    <t>BlackRock Municipal Income Trust II</t>
  </si>
  <si>
    <t>CDNA</t>
  </si>
  <si>
    <t>CareDx Inc. Common Stock</t>
  </si>
  <si>
    <t>CSSEP</t>
  </si>
  <si>
    <t>EBS</t>
  </si>
  <si>
    <t>ATNM</t>
  </si>
  <si>
    <t>CDXS</t>
  </si>
  <si>
    <t>MBI</t>
  </si>
  <si>
    <t>AXTI</t>
  </si>
  <si>
    <t>GCI</t>
  </si>
  <si>
    <t>MINDP</t>
  </si>
  <si>
    <t>FENG</t>
  </si>
  <si>
    <t>SRTS</t>
  </si>
  <si>
    <t>NHTC</t>
  </si>
  <si>
    <t>VLYPP</t>
  </si>
  <si>
    <t>FBIOP</t>
  </si>
  <si>
    <t>MMLP</t>
  </si>
  <si>
    <t>LXFR</t>
  </si>
  <si>
    <t>MCB</t>
  </si>
  <si>
    <t>CBAT</t>
  </si>
  <si>
    <t>UEIC</t>
  </si>
  <si>
    <t>PNNT</t>
  </si>
  <si>
    <t>VLGEA</t>
  </si>
  <si>
    <t>UPC</t>
  </si>
  <si>
    <t>OLP</t>
  </si>
  <si>
    <t>RXT</t>
  </si>
  <si>
    <t>LYTS</t>
  </si>
  <si>
    <t>MNR</t>
  </si>
  <si>
    <t>NML</t>
  </si>
  <si>
    <t>WLFC</t>
  </si>
  <si>
    <t>MITT</t>
  </si>
  <si>
    <t>SLVM,CLW,MERC,SUZ,GLT,ITP</t>
  </si>
  <si>
    <t>AMGN,ABBV</t>
  </si>
  <si>
    <t>AFL,AAME</t>
  </si>
  <si>
    <t>TUR</t>
  </si>
  <si>
    <t>iShares MSCI Turkey ETF</t>
  </si>
  <si>
    <t>PIN</t>
  </si>
  <si>
    <t>Invesco India ETF</t>
  </si>
  <si>
    <t>EWT</t>
  </si>
  <si>
    <t>iShares MSCI Taiwan ETF</t>
  </si>
  <si>
    <t>EWS</t>
  </si>
  <si>
    <t>iShares MSCI Singapore ETF</t>
  </si>
  <si>
    <t>GXC</t>
  </si>
  <si>
    <t>SPDR S&amp;P China ETF</t>
  </si>
  <si>
    <t>KSA</t>
  </si>
  <si>
    <t>iShares MSCI Saudi Arabia ETF</t>
  </si>
  <si>
    <t>EWY</t>
  </si>
  <si>
    <t>iShares MSCI South Korea ETF</t>
  </si>
  <si>
    <t>EIS</t>
  </si>
  <si>
    <t>iShares MSCI Israel ETF</t>
  </si>
  <si>
    <t>EWA</t>
  </si>
  <si>
    <t>iShares MSCI Australia ETF</t>
  </si>
  <si>
    <t>EZA</t>
  </si>
  <si>
    <t>iShares MSCI South Africa ETF</t>
  </si>
  <si>
    <t>VNM</t>
  </si>
  <si>
    <t>VanEck Vietnam ETF</t>
  </si>
  <si>
    <t>QAT</t>
  </si>
  <si>
    <t>iShares MSCI Qatar ETF</t>
  </si>
  <si>
    <t>EIDO</t>
  </si>
  <si>
    <t>iShares MSCI Indonesia ETF</t>
  </si>
  <si>
    <t>UAE</t>
  </si>
  <si>
    <t>iShares MSCI UAE ETF</t>
  </si>
  <si>
    <t>EWH</t>
  </si>
  <si>
    <t>iShares MSCI Hong Kong ETF</t>
  </si>
  <si>
    <t>ENZL</t>
  </si>
  <si>
    <t>iShares MSCI New Zealand ETF</t>
  </si>
  <si>
    <t>AME6.DE</t>
  </si>
  <si>
    <t>EXH6.DE</t>
  </si>
  <si>
    <t>EUNZ.DE</t>
  </si>
  <si>
    <t>Emerald Holding Inc. Common Stock</t>
  </si>
  <si>
    <t>NBG6.DE</t>
  </si>
  <si>
    <t>NÜRNBERGER Beteiligungs-AG</t>
  </si>
  <si>
    <t>AES,ALE</t>
  </si>
  <si>
    <t>ZH</t>
  </si>
  <si>
    <t>AGS</t>
  </si>
  <si>
    <t>NNVC</t>
  </si>
  <si>
    <t>COHN</t>
  </si>
  <si>
    <t>GORO</t>
  </si>
  <si>
    <t>NEON</t>
  </si>
  <si>
    <t>SWIM</t>
  </si>
  <si>
    <t>NWPX</t>
  </si>
  <si>
    <t>GLDD</t>
  </si>
  <si>
    <t>RM</t>
  </si>
  <si>
    <t>BSRR</t>
  </si>
  <si>
    <t>PLG</t>
  </si>
  <si>
    <t>WYY</t>
  </si>
  <si>
    <t>PXS</t>
  </si>
  <si>
    <t>USAU</t>
  </si>
  <si>
    <t>NRIM</t>
  </si>
  <si>
    <t>HTBI</t>
  </si>
  <si>
    <t>VHI</t>
  </si>
  <si>
    <t>IPI</t>
  </si>
  <si>
    <t>AMS</t>
  </si>
  <si>
    <t>LNSR</t>
  </si>
  <si>
    <t>HPF</t>
  </si>
  <si>
    <t>IMMR</t>
  </si>
  <si>
    <t>HEPS</t>
  </si>
  <si>
    <t>BGT</t>
  </si>
  <si>
    <t>GLRE</t>
  </si>
  <si>
    <t>SlopeFit_exp</t>
  </si>
  <si>
    <t>SigmaFit_exp</t>
  </si>
  <si>
    <t>Fitness_exp</t>
  </si>
  <si>
    <t>GMGI</t>
  </si>
  <si>
    <t>Golden Matrix Group Inc. Common Stock</t>
  </si>
  <si>
    <t>One Liberty Properties Inc. Common Stock</t>
  </si>
  <si>
    <t>Ouster Inc. Common Stock</t>
  </si>
  <si>
    <t>Arbutus Biopharma Corporation Common Stock</t>
  </si>
  <si>
    <t>ITOS</t>
  </si>
  <si>
    <t>iTeos Therapeutics Inc. Common Stock</t>
  </si>
  <si>
    <t>GRVY</t>
  </si>
  <si>
    <t>GRAVITY Co. Ltd. American Depository Shares</t>
  </si>
  <si>
    <t>Great Lakes Dredge &amp; Dock Corporation Common Stock</t>
  </si>
  <si>
    <t>BUI</t>
  </si>
  <si>
    <t>BlackRock Utility Infrastructure &amp; Power Opportunities Trust</t>
  </si>
  <si>
    <t>GDOT</t>
  </si>
  <si>
    <t>Green Dot Corporation Class A Common Stock $0.001 par value</t>
  </si>
  <si>
    <t>Groupon Inc. Common Stock</t>
  </si>
  <si>
    <t>D-Market Electronic Services &amp; Trading American Depositary Shares</t>
  </si>
  <si>
    <t>UXIN</t>
  </si>
  <si>
    <t>Uxin Limited ADS</t>
  </si>
  <si>
    <t>MXCT</t>
  </si>
  <si>
    <t>MaxCyte Inc. Common Stock</t>
  </si>
  <si>
    <t>ADPT</t>
  </si>
  <si>
    <t>Adaptive Biotechnologies Corporation Common Stock</t>
  </si>
  <si>
    <t>Zhihu Inc. American Depositary Shares (every two of each representing one Class A ordinary share)</t>
  </si>
  <si>
    <t>BIGC</t>
  </si>
  <si>
    <t>BigCommerce Holdings Inc. Series 1 Common Stock</t>
  </si>
  <si>
    <t>RDUS</t>
  </si>
  <si>
    <t>Schnitzer Steel Industries Inc. Class A Common Stock</t>
  </si>
  <si>
    <t>ARKO</t>
  </si>
  <si>
    <t>ARKO Corp. Common Stock</t>
  </si>
  <si>
    <t>ZIL2.DE</t>
  </si>
  <si>
    <t>ElringKlinger AG</t>
  </si>
  <si>
    <t>IXX.DE</t>
  </si>
  <si>
    <t>init innovation in traffic systems SE</t>
  </si>
  <si>
    <t>BSL.DE</t>
  </si>
  <si>
    <t>Basler Aktiengesellschaft</t>
  </si>
  <si>
    <t>2GB.DE</t>
  </si>
  <si>
    <t>2G Energy AG</t>
  </si>
  <si>
    <t>SIS.DE</t>
  </si>
  <si>
    <t>First Sensor AG</t>
  </si>
  <si>
    <t>F3C.DE</t>
  </si>
  <si>
    <t>SFC Energy AG</t>
  </si>
  <si>
    <t>BVB.DE</t>
  </si>
  <si>
    <t>Borussia Dortmund GmbH &amp; Co. Kommanditgesellschaft auf Aktien</t>
  </si>
  <si>
    <t>KTA.DE</t>
  </si>
  <si>
    <t>Knaus Tabbert AG</t>
  </si>
  <si>
    <t>ILM1.DE</t>
  </si>
  <si>
    <t>Medios AG</t>
  </si>
  <si>
    <t>VIB3.DE</t>
  </si>
  <si>
    <t>Villeroy &amp; Boch AG</t>
  </si>
  <si>
    <t>TPE.DE</t>
  </si>
  <si>
    <t>PVA TePla AG</t>
  </si>
  <si>
    <t>NWO.DE</t>
  </si>
  <si>
    <t>New Work SE</t>
  </si>
  <si>
    <t>BIJ.DE</t>
  </si>
  <si>
    <t>Bijou Brigitte modische Accessoires Aktiengesellschaft</t>
  </si>
  <si>
    <t>BIO.DE</t>
  </si>
  <si>
    <t>MVV1.DE</t>
  </si>
  <si>
    <t>Indust Rank</t>
  </si>
  <si>
    <t>Stock rank</t>
  </si>
  <si>
    <t>In long</t>
  </si>
  <si>
    <t>In Clenow</t>
  </si>
  <si>
    <t>Einhell Germany AG</t>
  </si>
  <si>
    <t>Medion AG</t>
  </si>
  <si>
    <t>PRTC</t>
  </si>
  <si>
    <t>American Superconductor Corporation Common Stock</t>
  </si>
  <si>
    <t>DADA</t>
  </si>
  <si>
    <t>Dada Nexus Limited American Depositary Shares</t>
  </si>
  <si>
    <t>BYND</t>
  </si>
  <si>
    <t>Beyond Meat Inc. Common Stock</t>
  </si>
  <si>
    <t>ALLO</t>
  </si>
  <si>
    <t>Allogene Therapeutics Inc. Common Stock</t>
  </si>
  <si>
    <t>LND</t>
  </si>
  <si>
    <t>Brasilagro Brazilian Agric Real Estate Co Sponsored ADR (Brazil)</t>
  </si>
  <si>
    <t>DDD</t>
  </si>
  <si>
    <t>3D Systems Corporation Common Stock</t>
  </si>
  <si>
    <t>DMRC</t>
  </si>
  <si>
    <t>Digimarc Corporation Common Stock</t>
  </si>
  <si>
    <t>NOVA</t>
  </si>
  <si>
    <t>Sunnova Energy International Inc. Common Stock</t>
  </si>
  <si>
    <t>WOOF</t>
  </si>
  <si>
    <t>Petco Health and Wellness Company Inc. Class A Common Stock</t>
  </si>
  <si>
    <t>TVTX</t>
  </si>
  <si>
    <t>Travere Therapeutics Inc. Common Stock</t>
  </si>
  <si>
    <t>STOP</t>
  </si>
  <si>
    <t>SNDA</t>
  </si>
  <si>
    <t>Sonida Senior Living Inc. Common Stock</t>
  </si>
  <si>
    <t>Galiano Gold Inc.</t>
  </si>
  <si>
    <t>Willdan Group Inc. Common Stock</t>
  </si>
  <si>
    <t>Build-A-Bear Workshop Inc. Common Stock</t>
  </si>
  <si>
    <t>SOI</t>
  </si>
  <si>
    <t>Solaris Oilfield Infrastructure Inc. Class A Common Stock</t>
  </si>
  <si>
    <t>FRA</t>
  </si>
  <si>
    <t>Blackrock Floating Rate Income Strategies Fund Inc  Common Stock</t>
  </si>
  <si>
    <t>Neuberger Berman Energy Infrastructure and Income Fund Inc. Common Stock</t>
  </si>
  <si>
    <t>Calamos Global Dynamic Income Fund Common Stock</t>
  </si>
  <si>
    <t>Village Super Market Inc. Class A Common Stock</t>
  </si>
  <si>
    <t>HIPO</t>
  </si>
  <si>
    <t>Hippo Holdings Inc. Common Stock</t>
  </si>
  <si>
    <t>Daktronics Inc. Common Stock</t>
  </si>
  <si>
    <t>Ocugen Inc. Common Stock</t>
  </si>
  <si>
    <t>EMX</t>
  </si>
  <si>
    <t>The RealReal Inc. Common Stock</t>
  </si>
  <si>
    <t>NODK</t>
  </si>
  <si>
    <t>TCRX</t>
  </si>
  <si>
    <t>TScan Therapeutics Inc. Common Stock</t>
  </si>
  <si>
    <t>Greenlight Capital Re Ltd. Class A Ordinary Shares</t>
  </si>
  <si>
    <t>SOHU</t>
  </si>
  <si>
    <t>MYT Netherlands Parent B.V. American Depositary Shares each representing one Ordinary Share</t>
  </si>
  <si>
    <t>Lands' End Inc. Common Stock</t>
  </si>
  <si>
    <t>Corbus Pharmaceuticals Holdings Inc. Common Stock</t>
  </si>
  <si>
    <t>LSI Industries Inc. Common Stock</t>
  </si>
  <si>
    <t>JPI</t>
  </si>
  <si>
    <t>Nuveen Preferred and Income Term Fund Common Shares of Beneficial Interest</t>
  </si>
  <si>
    <t>KIO</t>
  </si>
  <si>
    <t>SelectQuote Inc. Common Stock</t>
  </si>
  <si>
    <t>WRN</t>
  </si>
  <si>
    <t>HPS</t>
  </si>
  <si>
    <t>John Hancock Preferred Income Fund III Preferred Income Fund III</t>
  </si>
  <si>
    <t>IIF</t>
  </si>
  <si>
    <t>CDLX</t>
  </si>
  <si>
    <t>Cardlytics Inc. Common Stock</t>
  </si>
  <si>
    <t>GUT</t>
  </si>
  <si>
    <t>Gabelli Utility Trust (The) Common Stock</t>
  </si>
  <si>
    <t>POWW</t>
  </si>
  <si>
    <t>VNDA</t>
  </si>
  <si>
    <t>Eastman Kodak Company Common New</t>
  </si>
  <si>
    <t>GLQ</t>
  </si>
  <si>
    <t>Aurora Cannabis Inc. Common Shares</t>
  </si>
  <si>
    <t>BSVN</t>
  </si>
  <si>
    <t>Natural Grocers by Vitamin Cottage Inc. Common Stock</t>
  </si>
  <si>
    <t>Latham Group Inc. Common Stock</t>
  </si>
  <si>
    <t>WDH</t>
  </si>
  <si>
    <t>Waterdrop Inc. American Depositary Shares (each representing the right to receive 10 Class A Ordinary Shares)</t>
  </si>
  <si>
    <t>Taysha Gene Therapies Inc. Common Stock</t>
  </si>
  <si>
    <t>Talkspace Inc. Common Stock</t>
  </si>
  <si>
    <t>CNTB</t>
  </si>
  <si>
    <t>Seneca Foods Corp. Class A Common Stock</t>
  </si>
  <si>
    <t>SKE</t>
  </si>
  <si>
    <t>Skeena Resources Limited Common Shares</t>
  </si>
  <si>
    <t>New Pacific Metals Corp. Common Shares</t>
  </si>
  <si>
    <t>TMC the metals company Inc. Common Stock</t>
  </si>
  <si>
    <t>Willis Lease Finance Corporation Common Stock</t>
  </si>
  <si>
    <t>Heron Therapeutics Inc. Common Stock</t>
  </si>
  <si>
    <t>Overseas Shipholding Group Inc. Class A Common Stock</t>
  </si>
  <si>
    <t>JILL</t>
  </si>
  <si>
    <t>Macatawa Bank Corporation Common Stock</t>
  </si>
  <si>
    <t>OSPN</t>
  </si>
  <si>
    <t>OneSpan Inc. Common Stock</t>
  </si>
  <si>
    <t>Maui Land &amp; Pineapple Company Inc. Common Stock</t>
  </si>
  <si>
    <t>Valhi Inc. Common Stock</t>
  </si>
  <si>
    <t>Yiren Digital Ltd. American Depositary Shares each representing two ordinary shares</t>
  </si>
  <si>
    <t>Gannett Co. Inc. Common Stock</t>
  </si>
  <si>
    <t>HPI</t>
  </si>
  <si>
    <t>John Hancock Preferred Income Fund Common Shares of Beneficial Interest</t>
  </si>
  <si>
    <t>ETB</t>
  </si>
  <si>
    <t>Eaton Vance Tax-Managed Buy-Write Income Fund Eaton Vance Tax-Managed Buy-Write Income Fund Common Shares of Beneficial Interest</t>
  </si>
  <si>
    <t>HROW</t>
  </si>
  <si>
    <t>Harrow Inc. Common Stock</t>
  </si>
  <si>
    <t>National CineMedia Inc. Common Stock</t>
  </si>
  <si>
    <t>GBLI</t>
  </si>
  <si>
    <t>Global Indemnity Group LLC Class A Common Stock (DE)</t>
  </si>
  <si>
    <t>PlayAGS Inc. Common Stock</t>
  </si>
  <si>
    <t>CTO</t>
  </si>
  <si>
    <t>CTO Realty Growth Inc. Common Stock</t>
  </si>
  <si>
    <t>CSV</t>
  </si>
  <si>
    <t>Carriage Services Inc. Common Stock</t>
  </si>
  <si>
    <t>MUA</t>
  </si>
  <si>
    <t>Blackrock MuniAssets Fund Inc Common Stock</t>
  </si>
  <si>
    <t>ACV</t>
  </si>
  <si>
    <t>ETO</t>
  </si>
  <si>
    <t>Eaton Vance Tax-Advantage Global Dividend Opp Common Stock</t>
  </si>
  <si>
    <t>OPY</t>
  </si>
  <si>
    <t>Oppenheimer Holdings Inc. Class A Common Stock (DE)</t>
  </si>
  <si>
    <t>SHYF</t>
  </si>
  <si>
    <t>The Shyft Group Inc. Common Stock</t>
  </si>
  <si>
    <t>WOW</t>
  </si>
  <si>
    <t>WideOpenWest Inc. Common Stock</t>
  </si>
  <si>
    <t>BHR</t>
  </si>
  <si>
    <t>DDL</t>
  </si>
  <si>
    <t>Dingdong (Cayman) Limited American Depositary Shares (each two representing three Ordinary Shares)</t>
  </si>
  <si>
    <t>IGD</t>
  </si>
  <si>
    <t>Voya Global Equity Dividend and Premium Opportunity Fund</t>
  </si>
  <si>
    <t>DOYU</t>
  </si>
  <si>
    <t>VPG</t>
  </si>
  <si>
    <t>Vishay Precision Group Inc. Common Stock</t>
  </si>
  <si>
    <t>VYGR</t>
  </si>
  <si>
    <t>Voyager Therapeutics Inc. Common Stock</t>
  </si>
  <si>
    <t>AVK</t>
  </si>
  <si>
    <t>Advent Convertible and Income Fund</t>
  </si>
  <si>
    <t>CPAC</t>
  </si>
  <si>
    <t>Cementos Pacasmayo S.A.A. American Depositary Shares (Each representing five Common Shares)</t>
  </si>
  <si>
    <t>EAF</t>
  </si>
  <si>
    <t>GrafTech International Ltd. Common Stock</t>
  </si>
  <si>
    <t>THW</t>
  </si>
  <si>
    <t>abrdn World Healthcare Fund Shares of Beneficial Interest</t>
  </si>
  <si>
    <t>GHY</t>
  </si>
  <si>
    <t>PGIM Global High Yield Fund Inc.</t>
  </si>
  <si>
    <t>XPOF</t>
  </si>
  <si>
    <t>Xponential Fitness Inc. Class A Common Stock</t>
  </si>
  <si>
    <t>LOCO</t>
  </si>
  <si>
    <t>PennantPark Investment Corporation Common Stock</t>
  </si>
  <si>
    <t>Annexon Inc. Common Stock</t>
  </si>
  <si>
    <t>Larimar Therapeutics Inc. Common Stock</t>
  </si>
  <si>
    <t>DAO</t>
  </si>
  <si>
    <t>Youdao Inc. American Depositary Shares each representing one Class A Ordinary Share</t>
  </si>
  <si>
    <t>PMTS</t>
  </si>
  <si>
    <t>NQP</t>
  </si>
  <si>
    <t>Nuveen Pennsylvania Quality Municipal Income Fund Common Stock</t>
  </si>
  <si>
    <t>RMT</t>
  </si>
  <si>
    <t>Royce Micro-Cap Trust Inc. Common Stock</t>
  </si>
  <si>
    <t>TNYA</t>
  </si>
  <si>
    <t>ORC</t>
  </si>
  <si>
    <t>Orchid Island Capital Inc. Common Stock</t>
  </si>
  <si>
    <t>MYD</t>
  </si>
  <si>
    <t>Blackrock MuniYield Fund Inc.  Common Stock</t>
  </si>
  <si>
    <t>PFMT</t>
  </si>
  <si>
    <t>NBN</t>
  </si>
  <si>
    <t>Northeast Bank Common Stock</t>
  </si>
  <si>
    <t>GLAD</t>
  </si>
  <si>
    <t>Gladstone Capital Corporation Common Stock</t>
  </si>
  <si>
    <t>Rackspace Technology Inc. Common Stock</t>
  </si>
  <si>
    <t>RYAM</t>
  </si>
  <si>
    <t>ISD</t>
  </si>
  <si>
    <t>PGIM High Yield Bond Fund Inc.</t>
  </si>
  <si>
    <t>IVR</t>
  </si>
  <si>
    <t>INVESCO MORTGAGE CAPITAL INC Common Stock</t>
  </si>
  <si>
    <t>Fulcrum Therapeutics Inc. Common Stock</t>
  </si>
  <si>
    <t>ARTNA</t>
  </si>
  <si>
    <t>Artesian Resources Corporation Class A Common Stock</t>
  </si>
  <si>
    <t>LXRX</t>
  </si>
  <si>
    <t>Lexicon Pharmaceuticals Inc. Common Stock</t>
  </si>
  <si>
    <t>TRC</t>
  </si>
  <si>
    <t>Tejon Ranch Co Common Stock</t>
  </si>
  <si>
    <t>Ur Energy Inc Common Shares (Canada)</t>
  </si>
  <si>
    <t>Aveanna Healthcare Holdings Inc. Common Stock</t>
  </si>
  <si>
    <t>TBPH</t>
  </si>
  <si>
    <t>Theravance Biopharma Inc. Ordinary Shares</t>
  </si>
  <si>
    <t>CEVA</t>
  </si>
  <si>
    <t>CEVA Inc. Common Stock</t>
  </si>
  <si>
    <t>VCV</t>
  </si>
  <si>
    <t>Invesco California Value Municipal Income Trust Common Stock</t>
  </si>
  <si>
    <t>NEGG</t>
  </si>
  <si>
    <t>Newegg Commerce Inc. Common Shares</t>
  </si>
  <si>
    <t>MVF</t>
  </si>
  <si>
    <t>Blackrock MuniVest Fund Inc. Common Stock</t>
  </si>
  <si>
    <t>HomeTrust Bancshares Inc. Common Stock</t>
  </si>
  <si>
    <t>EVN</t>
  </si>
  <si>
    <t>Eaton Vance Municipal Income Trust Common Stock</t>
  </si>
  <si>
    <t>LOVE</t>
  </si>
  <si>
    <t>The Lovesac Company Common Stock</t>
  </si>
  <si>
    <t>FATE</t>
  </si>
  <si>
    <t>Fate Therapeutics Inc. Common Stock</t>
  </si>
  <si>
    <t>BFK</t>
  </si>
  <si>
    <t>BlackRock Municipal Income Trust</t>
  </si>
  <si>
    <t>FPH</t>
  </si>
  <si>
    <t>Five Point Holdings LLC Class A Common Shares</t>
  </si>
  <si>
    <t>TERN</t>
  </si>
  <si>
    <t>Terns Pharmaceuticals Inc. Common Stock</t>
  </si>
  <si>
    <t>Esperion Therapeutics Inc. Common Stock</t>
  </si>
  <si>
    <t>INOD</t>
  </si>
  <si>
    <t>CYH</t>
  </si>
  <si>
    <t>Community Health Systems Inc. Common Stock</t>
  </si>
  <si>
    <t>TELL</t>
  </si>
  <si>
    <t>Tellurian Inc. Common Stock</t>
  </si>
  <si>
    <t>Nkarta Inc. Common Stock</t>
  </si>
  <si>
    <t>SPFI</t>
  </si>
  <si>
    <t>South Plains Financial Inc. Common Stock</t>
  </si>
  <si>
    <t>Mereo BioPharma Group plc American Depositary Shares</t>
  </si>
  <si>
    <t>XPER</t>
  </si>
  <si>
    <t xml:space="preserve">Xperi Inc. Common Stock </t>
  </si>
  <si>
    <t>BHB</t>
  </si>
  <si>
    <t>Bar Harbor Bankshares Inc. Common Stock</t>
  </si>
  <si>
    <t>BLW</t>
  </si>
  <si>
    <t>Blackrock Limited Duration Income Trust</t>
  </si>
  <si>
    <t>CRMT</t>
  </si>
  <si>
    <t>America's Car-Mart Inc Common Stock</t>
  </si>
  <si>
    <t>LSEA</t>
  </si>
  <si>
    <t>Landsea Homes Corporation Common Stock</t>
  </si>
  <si>
    <t>URGN</t>
  </si>
  <si>
    <t>UroGen Pharma Ltd. Ordinary Shares</t>
  </si>
  <si>
    <t>FNKO</t>
  </si>
  <si>
    <t>Funko Inc. Class A Common Stock</t>
  </si>
  <si>
    <t>LWLG</t>
  </si>
  <si>
    <t>Lightwave Logic Inc. Common Stock</t>
  </si>
  <si>
    <t>CCBG</t>
  </si>
  <si>
    <t>Capital City Bank Group Common Stock</t>
  </si>
  <si>
    <t>HAFC</t>
  </si>
  <si>
    <t>Hanmi Financial Corporation Common Stock</t>
  </si>
  <si>
    <t>EVLV</t>
  </si>
  <si>
    <t>Evolv Technologies Holdings Inc. Class A Common Stock</t>
  </si>
  <si>
    <t>PLSE</t>
  </si>
  <si>
    <t>Pulse Biosciences Inc Common Stock (DE)</t>
  </si>
  <si>
    <t>DHIL</t>
  </si>
  <si>
    <t>Diamond Hill Investment Group Inc. Class A Common Stock</t>
  </si>
  <si>
    <t>HFRO</t>
  </si>
  <si>
    <t>Highland Opportunities and Income Fund Common Shares of Beneficial Interest</t>
  </si>
  <si>
    <t>SRDX</t>
  </si>
  <si>
    <t>Surmodics Inc. Common Stock</t>
  </si>
  <si>
    <t>HONE</t>
  </si>
  <si>
    <t>HarborOne Bancorp Inc. Common Stock</t>
  </si>
  <si>
    <t>WASH</t>
  </si>
  <si>
    <t>Washington Trust Bancorp Inc. Common Stock</t>
  </si>
  <si>
    <t>TRDA</t>
  </si>
  <si>
    <t>Entrada Therapeutics Inc. Common Stock</t>
  </si>
  <si>
    <t>Metropolitan Bank Holding Corp. Common Stock</t>
  </si>
  <si>
    <t>THFF</t>
  </si>
  <si>
    <t>First Financial Corporation Indiana Common Stock</t>
  </si>
  <si>
    <t>MMD</t>
  </si>
  <si>
    <t>MainStay MacKay DefinedTerm Municipal Opportunities Fund</t>
  </si>
  <si>
    <t>ONEW</t>
  </si>
  <si>
    <t>OneWater Marine Inc. Class A Common Stock</t>
  </si>
  <si>
    <t>DGICA</t>
  </si>
  <si>
    <t>Donegal Group Inc. Class A Common Stock</t>
  </si>
  <si>
    <t>SPWR</t>
  </si>
  <si>
    <t>SunPower Corporation Common Stock</t>
  </si>
  <si>
    <t>CAC</t>
  </si>
  <si>
    <t>Camden National Corporation Common Stock</t>
  </si>
  <si>
    <t>EDIT</t>
  </si>
  <si>
    <t>Editas Medicine Inc. Common Stock</t>
  </si>
  <si>
    <t>SAVE</t>
  </si>
  <si>
    <t>Spirit Airlines Inc. Common Stock</t>
  </si>
  <si>
    <t>SMBC</t>
  </si>
  <si>
    <t>Southern Missouri Bancorp Inc. Common Stock</t>
  </si>
  <si>
    <t>HIO</t>
  </si>
  <si>
    <t>Western Asset High Income Opportunity Fund Inc. Common Stock</t>
  </si>
  <si>
    <t>PGC</t>
  </si>
  <si>
    <t>Peapack-Gladstone Financial Corporation Common Stock</t>
  </si>
  <si>
    <t>UROY</t>
  </si>
  <si>
    <t>Uranium Royalty Corp. Common Stock</t>
  </si>
  <si>
    <t>SRI</t>
  </si>
  <si>
    <t>Stoneridge Inc. Common Stock</t>
  </si>
  <si>
    <t>AROW</t>
  </si>
  <si>
    <t>Arrow Financial Corporation Common Stock</t>
  </si>
  <si>
    <t>LAND</t>
  </si>
  <si>
    <t>Gladstone Land Corporation Common Stock</t>
  </si>
  <si>
    <t>XERS</t>
  </si>
  <si>
    <t>Xeris Biopharma Holdings Inc. Common Stock</t>
  </si>
  <si>
    <t>BBCP</t>
  </si>
  <si>
    <t>Concrete Pumping Holdings Inc. Common Stock</t>
  </si>
  <si>
    <t>CINT</t>
  </si>
  <si>
    <t>CI&amp;T Inc Class A Common Shares</t>
  </si>
  <si>
    <t>CTLP</t>
  </si>
  <si>
    <t>Cantaloupe Inc. Common Stock</t>
  </si>
  <si>
    <t>CLOV</t>
  </si>
  <si>
    <t>Clover Health Investments Corp. Class A Common Stock</t>
  </si>
  <si>
    <t>HLLY</t>
  </si>
  <si>
    <t>Holley Inc. Common Stock</t>
  </si>
  <si>
    <t>AXGN</t>
  </si>
  <si>
    <t>Axogen Inc. Common Stock</t>
  </si>
  <si>
    <t>CBNK</t>
  </si>
  <si>
    <t>Capital Bancorp Inc. Common Stock</t>
  </si>
  <si>
    <t>CVLY</t>
  </si>
  <si>
    <t>Codorus Valley Bancorp Inc Common Stock</t>
  </si>
  <si>
    <t>CARE</t>
  </si>
  <si>
    <t>Carter Bankshares Inc. Common Stock</t>
  </si>
  <si>
    <t>HDSN</t>
  </si>
  <si>
    <t>Hudson Technologies Inc. Common Stock</t>
  </si>
  <si>
    <t>CCNE</t>
  </si>
  <si>
    <t>CNB Financial Corporation Common Stock</t>
  </si>
  <si>
    <t>PTSI</t>
  </si>
  <si>
    <t>P.A.M. Transportation Services Inc. Common Stock</t>
  </si>
  <si>
    <t>SHBI</t>
  </si>
  <si>
    <t>Shore Bancshares Inc Common Stock</t>
  </si>
  <si>
    <t>ADAG</t>
  </si>
  <si>
    <t>FNLC</t>
  </si>
  <si>
    <t>First Bancorp Inc  (ME) Common Stock</t>
  </si>
  <si>
    <t>JMSB</t>
  </si>
  <si>
    <t>John Marshall Bancorp Inc. Common Stock</t>
  </si>
  <si>
    <t>SIFY</t>
  </si>
  <si>
    <t>Sify Technologies Limited American Depositary Shares</t>
  </si>
  <si>
    <t>MCR</t>
  </si>
  <si>
    <t>MFS Charter Income Trust Common Stock</t>
  </si>
  <si>
    <t>RMR</t>
  </si>
  <si>
    <t>The RMR Group Inc. Class A Common Stock</t>
  </si>
  <si>
    <t>WEYS</t>
  </si>
  <si>
    <t>Weyco Group Inc. Common Stock</t>
  </si>
  <si>
    <t>PSTL</t>
  </si>
  <si>
    <t>Postal Realty Trust Inc. Class A Common Stock</t>
  </si>
  <si>
    <t>PMM</t>
  </si>
  <si>
    <t>Putnam Managed Municipal Income Trust Common Stock</t>
  </si>
  <si>
    <t>RMAX</t>
  </si>
  <si>
    <t>RE/MAX Holdings Inc. Class A Common Stock</t>
  </si>
  <si>
    <t>MTLS</t>
  </si>
  <si>
    <t>Materialise NV American Depositary Shares</t>
  </si>
  <si>
    <t>QURE</t>
  </si>
  <si>
    <t>uniQure N.V. Ordinary Shares</t>
  </si>
  <si>
    <t>DOMO</t>
  </si>
  <si>
    <t>Domo Inc. Class B Common Stock</t>
  </si>
  <si>
    <t>NC</t>
  </si>
  <si>
    <t>NACCO Industries Inc. Common Stock</t>
  </si>
  <si>
    <t>ERC</t>
  </si>
  <si>
    <t>Allspring Multi-Sector Income Fund Common Stock</t>
  </si>
  <si>
    <t>RGP</t>
  </si>
  <si>
    <t>Resources Connection Inc. Common Stock</t>
  </si>
  <si>
    <t>FISI</t>
  </si>
  <si>
    <t>Financial Institutions Inc. Common Stock</t>
  </si>
  <si>
    <t>PBPB</t>
  </si>
  <si>
    <t>Potbelly Corporation Common Stock</t>
  </si>
  <si>
    <t>CZNC</t>
  </si>
  <si>
    <t>Citizens &amp; Northern Corp Common Stock</t>
  </si>
  <si>
    <t>EGHT</t>
  </si>
  <si>
    <t>8x8 Inc Common Stock</t>
  </si>
  <si>
    <t>FARO</t>
  </si>
  <si>
    <t>FARO Technologies Inc. Common Stock</t>
  </si>
  <si>
    <t>VSTA</t>
  </si>
  <si>
    <t>Vasta Platform Limited Class A Ordinary Shares</t>
  </si>
  <si>
    <t>WTI</t>
  </si>
  <si>
    <t>W&amp;T Offshore Inc. Common Stock</t>
  </si>
  <si>
    <t>HRZN</t>
  </si>
  <si>
    <t>Horizon Technology Finance Corporation Common Stock</t>
  </si>
  <si>
    <t>FMNB</t>
  </si>
  <si>
    <t>Farmers National Banc Corp. Common Stock</t>
  </si>
  <si>
    <t>MODV</t>
  </si>
  <si>
    <t>ModivCare Inc. Common Stock</t>
  </si>
  <si>
    <t>CAN</t>
  </si>
  <si>
    <t>Canaan Inc. American Depositary Shares</t>
  </si>
  <si>
    <t>FCEL</t>
  </si>
  <si>
    <t>FuelCell Energy Inc. Common Stock</t>
  </si>
  <si>
    <t>VBNK</t>
  </si>
  <si>
    <t>VersaBank Common Shares</t>
  </si>
  <si>
    <t>PFIS</t>
  </si>
  <si>
    <t>Peoples Financial Services Corp. Common Stock</t>
  </si>
  <si>
    <t>FFIC</t>
  </si>
  <si>
    <t>Flushing Financial Corporation Common Stock</t>
  </si>
  <si>
    <t>RMNI</t>
  </si>
  <si>
    <t>Rimini Street Inc. (DE) Common Stock</t>
  </si>
  <si>
    <t>LUNG</t>
  </si>
  <si>
    <t>Pulmonx Corporation Common Stock</t>
  </si>
  <si>
    <t>CIVB</t>
  </si>
  <si>
    <t>Civista Bancshares Inc. Common Stock</t>
  </si>
  <si>
    <t>CHUY</t>
  </si>
  <si>
    <t>Chuy's Holdings Inc. Common Stock</t>
  </si>
  <si>
    <t>TCX</t>
  </si>
  <si>
    <t>Tucows Inc. Class A Common Stock</t>
  </si>
  <si>
    <t>GOCO</t>
  </si>
  <si>
    <t>GoHealth Inc. Class A Common Stock</t>
  </si>
  <si>
    <t>FSBC</t>
  </si>
  <si>
    <t>Five Star Bancorp Common Stock</t>
  </si>
  <si>
    <t>HYI</t>
  </si>
  <si>
    <t>Western Asset High Yield Defined Opportunity Fund Inc. Common Stock</t>
  </si>
  <si>
    <t>MGTX</t>
  </si>
  <si>
    <t>MeiraGTx Holdings plc Ordinary Shares</t>
  </si>
  <si>
    <t>MTW</t>
  </si>
  <si>
    <t>Manitowoc Company Inc. (The) Common Stock</t>
  </si>
  <si>
    <t>BRLT</t>
  </si>
  <si>
    <t>Brilliant Earth Group Inc. Class A Common Stock</t>
  </si>
  <si>
    <t>ACNB</t>
  </si>
  <si>
    <t>ACNB Corporation Common Stock</t>
  </si>
  <si>
    <t>OPRX</t>
  </si>
  <si>
    <t>OptimizeRx Corporation Common Stock</t>
  </si>
  <si>
    <t>PCB</t>
  </si>
  <si>
    <t>PCB Bancorp Common Stock</t>
  </si>
  <si>
    <t>CWCO</t>
  </si>
  <si>
    <t>Consolidated Water Co. Ltd. Ordinary Shares</t>
  </si>
  <si>
    <t>NRDY</t>
  </si>
  <si>
    <t>Nerdy Inc. Class A Common Stock</t>
  </si>
  <si>
    <t>NREF</t>
  </si>
  <si>
    <t>NexPoint Real Estate Finance Inc. Common Stock</t>
  </si>
  <si>
    <t>SSP</t>
  </si>
  <si>
    <t>E.W. Scripps Company (The) Class A Common Stock</t>
  </si>
  <si>
    <t>RVNC</t>
  </si>
  <si>
    <t>Revance Therapeutics Inc. Common Stock</t>
  </si>
  <si>
    <t>AAN</t>
  </si>
  <si>
    <t xml:space="preserve">Aarons Holdings Company Inc. Common Stock </t>
  </si>
  <si>
    <t>SHCR</t>
  </si>
  <si>
    <t>Sharecare Inc. Class A Common Stock</t>
  </si>
  <si>
    <t>HNRG</t>
  </si>
  <si>
    <t>Hallador Energy Company Common Stock</t>
  </si>
  <si>
    <t>SFIX</t>
  </si>
  <si>
    <t>Stitch Fix Inc. Class A Common Stock</t>
  </si>
  <si>
    <t>FORR</t>
  </si>
  <si>
    <t>Forrester Research Inc. Common Stock</t>
  </si>
  <si>
    <t>SMRT</t>
  </si>
  <si>
    <t>SmartRent Inc. Class A Common Stock</t>
  </si>
  <si>
    <t>BKT</t>
  </si>
  <si>
    <t>BlackRock Income Trust Inc. (The)</t>
  </si>
  <si>
    <t>GNE</t>
  </si>
  <si>
    <t>Genie Energy Ltd. Class B Common Stock Stock</t>
  </si>
  <si>
    <t>UTMD</t>
  </si>
  <si>
    <t>Utah Medical Products Inc. Common Stock</t>
  </si>
  <si>
    <t>IBEX</t>
  </si>
  <si>
    <t>IBEX Limited Common Shares</t>
  </si>
  <si>
    <t>MVBF</t>
  </si>
  <si>
    <t>MVB Financial Corp. Common Stock</t>
  </si>
  <si>
    <t>MSB</t>
  </si>
  <si>
    <t>Mesabi Trust Common Stock</t>
  </si>
  <si>
    <t>JOUT</t>
  </si>
  <si>
    <t>Johnson Outdoors Inc. Class A Common Stock</t>
  </si>
  <si>
    <t>TSAT</t>
  </si>
  <si>
    <t xml:space="preserve">Telesat Corporation Class A Common Shares and Class B Variable Voting Shares </t>
  </si>
  <si>
    <t>PPT</t>
  </si>
  <si>
    <t>Putnam Premier Income Trust Common Stock</t>
  </si>
  <si>
    <t>ASLE</t>
  </si>
  <si>
    <t>AerSale Corporation Common Stock</t>
  </si>
  <si>
    <t>MASS</t>
  </si>
  <si>
    <t>908 Devices Inc. Common Stock</t>
  </si>
  <si>
    <t>Applied Optoelectronics Inc. Common Stock</t>
  </si>
  <si>
    <t>HVT</t>
  </si>
  <si>
    <t>Haverty Furniture Companies Inc. Common Stock</t>
  </si>
  <si>
    <t>NWFL</t>
  </si>
  <si>
    <t>Norwood Financial Corp. Common Stock</t>
  </si>
  <si>
    <t>CBD</t>
  </si>
  <si>
    <t>Companhia Brasileira de Distribuicao American Depsitary Shares; each representing one Common Share</t>
  </si>
  <si>
    <t>TCI</t>
  </si>
  <si>
    <t>Transcontinental Realty Investors Inc. Common Stock</t>
  </si>
  <si>
    <t>ORGO</t>
  </si>
  <si>
    <t>Organogenesis Holdings Inc. Class A Common Stock</t>
  </si>
  <si>
    <t>MEI</t>
  </si>
  <si>
    <t>Methode Electronics Inc. Common Stock</t>
  </si>
  <si>
    <t>AEHR</t>
  </si>
  <si>
    <t>Aehr Test Systems Common Stock</t>
  </si>
  <si>
    <t>LIND</t>
  </si>
  <si>
    <t>Lindblad Expeditions Holdings Inc. Common Stock</t>
  </si>
  <si>
    <t>EBTC</t>
  </si>
  <si>
    <t>Enterprise Bancorp Inc Common Stock</t>
  </si>
  <si>
    <t>MOFG</t>
  </si>
  <si>
    <t>MidWestOne Financial Gp Common Stock</t>
  </si>
  <si>
    <t>KRNY</t>
  </si>
  <si>
    <t>Kearny Financial Corp Common Stock</t>
  </si>
  <si>
    <t>TPVG</t>
  </si>
  <si>
    <t>TriplePoint Venture Growth BDC Corp. Common Stock</t>
  </si>
  <si>
    <t>ACCO</t>
  </si>
  <si>
    <t>Acco Brands Corporation Common Stock</t>
  </si>
  <si>
    <t>FRBA</t>
  </si>
  <si>
    <t>First Bank Common Stock</t>
  </si>
  <si>
    <t>FLIC</t>
  </si>
  <si>
    <t>First of Long Island Corporation (The) Common Stock</t>
  </si>
  <si>
    <t>BMRC</t>
  </si>
  <si>
    <t>Bank of Marin Bancorp Common Stock</t>
  </si>
  <si>
    <t>NFBK</t>
  </si>
  <si>
    <t>Northfield Bancorp Inc. Common Stock (Delaware)</t>
  </si>
  <si>
    <t>RRBI</t>
  </si>
  <si>
    <t>Red River Bancshares Inc. Common Stock</t>
  </si>
  <si>
    <t>SMLR</t>
  </si>
  <si>
    <t>Semler Scientific Inc. Common Stock</t>
  </si>
  <si>
    <t>PROC</t>
  </si>
  <si>
    <t>Procaps Group S.A. Ordinary Shares</t>
  </si>
  <si>
    <t>VALU</t>
  </si>
  <si>
    <t>Value Line Inc. Common Stock</t>
  </si>
  <si>
    <t>TBI</t>
  </si>
  <si>
    <t>TrueBlue Inc. Common Stock</t>
  </si>
  <si>
    <t>JAKK</t>
  </si>
  <si>
    <t>JAKKS Pacific Inc. Common Stock</t>
  </si>
  <si>
    <t>MPLN</t>
  </si>
  <si>
    <t>MultiPlan Corporation Class A Common Stock</t>
  </si>
  <si>
    <t>FRST</t>
  </si>
  <si>
    <t>Primis Financial Corp. Common Stock</t>
  </si>
  <si>
    <t>PIII</t>
  </si>
  <si>
    <t>P3 Health Partners Inc. Class A Common Stock</t>
  </si>
  <si>
    <t>NBB</t>
  </si>
  <si>
    <t>Nuveen Taxable Municipal Income Fund Common Shares of Beneficial Interest</t>
  </si>
  <si>
    <t>QRTEB</t>
  </si>
  <si>
    <t xml:space="preserve">Qurate Retail Inc. Series B Common Stock </t>
  </si>
  <si>
    <t>ACRE</t>
  </si>
  <si>
    <t>Ares Commercial Real Estate Corporation Common Stock</t>
  </si>
  <si>
    <t>ADTN</t>
  </si>
  <si>
    <t>ADTRAN Holdings Inc. Common Stock</t>
  </si>
  <si>
    <t>ATNI</t>
  </si>
  <si>
    <t>ATN International Inc. Common Stock</t>
  </si>
  <si>
    <t>MVIS</t>
  </si>
  <si>
    <t>MicroVision Inc. Common Stock</t>
  </si>
  <si>
    <t>DXLG</t>
  </si>
  <si>
    <t>Destination XL Group Inc. Common Stock</t>
  </si>
  <si>
    <t>FUBO</t>
  </si>
  <si>
    <t>fuboTV Inc. Common Stock</t>
  </si>
  <si>
    <t>COMM</t>
  </si>
  <si>
    <t>CommScope Holding Company Inc. Common Stock</t>
  </si>
  <si>
    <t>ATLC</t>
  </si>
  <si>
    <t>Atlanticus Holdings Corporation Common Stock</t>
  </si>
  <si>
    <t>AIRS</t>
  </si>
  <si>
    <t>AirSculpt Technologies Inc. Common Stock</t>
  </si>
  <si>
    <t>HCAT</t>
  </si>
  <si>
    <t>Health Catalyst Inc Common Stock</t>
  </si>
  <si>
    <t>FFWM</t>
  </si>
  <si>
    <t>First Foundation Inc. Common Stock</t>
  </si>
  <si>
    <t>STEM</t>
  </si>
  <si>
    <t>Stem Inc. Class A Common Stock</t>
  </si>
  <si>
    <t>GPRO</t>
  </si>
  <si>
    <t>GoPro Inc. Class A Common Stock</t>
  </si>
  <si>
    <t>CLDT</t>
  </si>
  <si>
    <t>Chatham Lodging Trust (REIT) Common Shares of Beneficial Interest</t>
  </si>
  <si>
    <t>AVXL</t>
  </si>
  <si>
    <t>Anavex Life Sciences Corp. Common Stock</t>
  </si>
  <si>
    <t>LEV</t>
  </si>
  <si>
    <t>The Lion Electric Company Common Shares</t>
  </si>
  <si>
    <t>OOMA</t>
  </si>
  <si>
    <t>Ooma Inc. Common Stock</t>
  </si>
  <si>
    <t>RLGT</t>
  </si>
  <si>
    <t>Radiant Logistics Inc. Common Stock</t>
  </si>
  <si>
    <t>RICK</t>
  </si>
  <si>
    <t>RCI Hospitality Holdings Inc. Common Stock</t>
  </si>
  <si>
    <t>SPCE</t>
  </si>
  <si>
    <t>Virgin Galactic Holdings Inc. Common Stock</t>
  </si>
  <si>
    <t>DENN</t>
  </si>
  <si>
    <t>Denny's Corporation Common Stock</t>
  </si>
  <si>
    <t>ARL</t>
  </si>
  <si>
    <t>American Realty Investors Inc. Common Stock</t>
  </si>
  <si>
    <t>TTEC</t>
  </si>
  <si>
    <t>TTEC Holdings Inc. Common Stock</t>
  </si>
  <si>
    <t>MED</t>
  </si>
  <si>
    <t>MEDIFAST INC Common Stock</t>
  </si>
  <si>
    <t>SFST</t>
  </si>
  <si>
    <t>Southern First Bancshares Inc. Common Stock</t>
  </si>
  <si>
    <t>OSUR</t>
  </si>
  <si>
    <t>OraSure Technologies Inc. Common Stock</t>
  </si>
  <si>
    <t>NVRO</t>
  </si>
  <si>
    <t>Nevro Corp. Common Stock</t>
  </si>
  <si>
    <t>AKR,ALX,ADC</t>
  </si>
  <si>
    <t>DXYN,CRWS,AIN,UFI,CULP</t>
  </si>
  <si>
    <t>STZ,DEO,WVVIP,WVVI,NAPA,EAST,VWE</t>
  </si>
  <si>
    <t>iwm</t>
  </si>
  <si>
    <t>AEP,AGR,AEE</t>
  </si>
  <si>
    <t>JAN</t>
  </si>
  <si>
    <t>NTRBW</t>
  </si>
  <si>
    <t>IPW</t>
  </si>
  <si>
    <t>TSRI</t>
  </si>
  <si>
    <t>INSG</t>
  </si>
  <si>
    <t>OXBR</t>
  </si>
  <si>
    <t>KOSS</t>
  </si>
  <si>
    <t>DOGZ</t>
  </si>
  <si>
    <t>VISL</t>
  </si>
  <si>
    <t>ASMB</t>
  </si>
  <si>
    <t>DGLY</t>
  </si>
  <si>
    <t>DWSN</t>
  </si>
  <si>
    <t>KPLT</t>
  </si>
  <si>
    <t>GBR</t>
  </si>
  <si>
    <t>GHSI</t>
  </si>
  <si>
    <t>AINC</t>
  </si>
  <si>
    <t>DXYN</t>
  </si>
  <si>
    <t>BSGM</t>
  </si>
  <si>
    <t>BMTX</t>
  </si>
  <si>
    <t>AIRT</t>
  </si>
  <si>
    <t>TISI</t>
  </si>
  <si>
    <t>ES.PA</t>
  </si>
  <si>
    <t>COFA.PA</t>
  </si>
  <si>
    <t>PUB.PA</t>
  </si>
  <si>
    <t>MF.PA</t>
  </si>
  <si>
    <t>RNO.PA</t>
  </si>
  <si>
    <t>NEX.PA</t>
  </si>
  <si>
    <t>SAF.PA</t>
  </si>
  <si>
    <t>SPIE.PA</t>
  </si>
  <si>
    <t>IDIP.PA</t>
  </si>
  <si>
    <t>SGO.PA</t>
  </si>
  <si>
    <t>RUI.PA</t>
  </si>
  <si>
    <t>RF.PA</t>
  </si>
  <si>
    <t>ALESK.PA</t>
  </si>
  <si>
    <t>ALO.PA</t>
  </si>
  <si>
    <t>SU.PA</t>
  </si>
  <si>
    <t>TTE.PA</t>
  </si>
  <si>
    <t>EC.PA</t>
  </si>
  <si>
    <t>ABVX.PA</t>
  </si>
  <si>
    <t>EL.PA</t>
  </si>
  <si>
    <t>BVI.PA</t>
  </si>
  <si>
    <t>AM.PA</t>
  </si>
  <si>
    <t>FII.PA</t>
  </si>
  <si>
    <t>SCR.PA</t>
  </si>
  <si>
    <t>LR.PA</t>
  </si>
  <si>
    <t>REITâRetail</t>
  </si>
  <si>
    <t>VK.PA</t>
  </si>
  <si>
    <t>IDL.PA</t>
  </si>
  <si>
    <t>AC.PA</t>
  </si>
  <si>
    <t>TE.PA</t>
  </si>
  <si>
    <t>MMB.PA</t>
  </si>
  <si>
    <t>VRLA.PA</t>
  </si>
  <si>
    <t>ENX.PA</t>
  </si>
  <si>
    <t>TFI.PA</t>
  </si>
  <si>
    <t>BEN.PA</t>
  </si>
  <si>
    <t>CS.PA</t>
  </si>
  <si>
    <t>RMS.PA</t>
  </si>
  <si>
    <t>RBT.PA</t>
  </si>
  <si>
    <t>IPS.PA</t>
  </si>
  <si>
    <t>ACA.PA</t>
  </si>
  <si>
    <t>SW.PA</t>
  </si>
  <si>
    <t>BLV.PA</t>
  </si>
  <si>
    <t>PEUG.PA</t>
  </si>
  <si>
    <t>BNP.PA</t>
  </si>
  <si>
    <t>ELIS.PA</t>
  </si>
  <si>
    <t>STF.PA</t>
  </si>
  <si>
    <t>NRO.PA</t>
  </si>
  <si>
    <t>AIR.PA</t>
  </si>
  <si>
    <t>ALD.PA</t>
  </si>
  <si>
    <t>AMUN.PA</t>
  </si>
  <si>
    <t>FGR.PA</t>
  </si>
  <si>
    <t>LSS.PA</t>
  </si>
  <si>
    <t>MRN.PA</t>
  </si>
  <si>
    <t>NK.PA</t>
  </si>
  <si>
    <t>AI.PA</t>
  </si>
  <si>
    <t>MMT.PA</t>
  </si>
  <si>
    <t>ASY.PA</t>
  </si>
  <si>
    <t>LI.PA</t>
  </si>
  <si>
    <t>VIRP.PA</t>
  </si>
  <si>
    <t>SK.PA</t>
  </si>
  <si>
    <t>NEOEN.PA</t>
  </si>
  <si>
    <t>RXL.PA</t>
  </si>
  <si>
    <t>VCT.PA</t>
  </si>
  <si>
    <t>CRAV.PA</t>
  </si>
  <si>
    <t>DEC.PA</t>
  </si>
  <si>
    <t>ERF.PA</t>
  </si>
  <si>
    <t>BOL.PA</t>
  </si>
  <si>
    <t>COV.PA</t>
  </si>
  <si>
    <t>REITâDiversified</t>
  </si>
  <si>
    <t>NRG.PA</t>
  </si>
  <si>
    <t>EN.PA</t>
  </si>
  <si>
    <t>NOKIA.PA</t>
  </si>
  <si>
    <t>MC.PA</t>
  </si>
  <si>
    <t>TRI.PA</t>
  </si>
  <si>
    <t>SOP.PA</t>
  </si>
  <si>
    <t>GTT.PA</t>
  </si>
  <si>
    <t>ENGI.PA</t>
  </si>
  <si>
    <t>CDI.PA</t>
  </si>
  <si>
    <t>TKO.PA</t>
  </si>
  <si>
    <t>ALTA.PA</t>
  </si>
  <si>
    <t>REITâResidential</t>
  </si>
  <si>
    <t>MERY.PA</t>
  </si>
  <si>
    <t>BB.PA</t>
  </si>
  <si>
    <t>THEP.PA</t>
  </si>
  <si>
    <t>CARM.PA</t>
  </si>
  <si>
    <t>FR.PA</t>
  </si>
  <si>
    <t>ADP.PA</t>
  </si>
  <si>
    <t>AUB.PA</t>
  </si>
  <si>
    <t>ITP.PA</t>
  </si>
  <si>
    <t>CAP.PA</t>
  </si>
  <si>
    <t>CA.PA</t>
  </si>
  <si>
    <t>UBI.PA</t>
  </si>
  <si>
    <t>OR.PA</t>
  </si>
  <si>
    <t>GET.PA</t>
  </si>
  <si>
    <t>VIE.PA</t>
  </si>
  <si>
    <t>CAF.PA</t>
  </si>
  <si>
    <t>SAN.PA</t>
  </si>
  <si>
    <t>FDJ.PA</t>
  </si>
  <si>
    <t>ETL.PA</t>
  </si>
  <si>
    <t>DIM.PA</t>
  </si>
  <si>
    <t>BIM.PA</t>
  </si>
  <si>
    <t>GLO.PA</t>
  </si>
  <si>
    <t>RCO.PA</t>
  </si>
  <si>
    <t>VIV.PA</t>
  </si>
  <si>
    <t>VLA.PA</t>
  </si>
  <si>
    <t>ORP.PA</t>
  </si>
  <si>
    <t>GFC.PA</t>
  </si>
  <si>
    <t>REITâOffice</t>
  </si>
  <si>
    <t>RI.PA</t>
  </si>
  <si>
    <t>SAVE.PA</t>
  </si>
  <si>
    <t>DG.PA</t>
  </si>
  <si>
    <t>KER.PA</t>
  </si>
  <si>
    <t>ORA.PA</t>
  </si>
  <si>
    <t>TFF.PA</t>
  </si>
  <si>
    <t>WAVE.PA</t>
  </si>
  <si>
    <t>SESG.PA</t>
  </si>
  <si>
    <t>ANTIN.PA</t>
  </si>
  <si>
    <t>ALGIL.PA</t>
  </si>
  <si>
    <t>ATE.PA</t>
  </si>
  <si>
    <t>SCHP.PA</t>
  </si>
  <si>
    <t>WLN.PA</t>
  </si>
  <si>
    <t>VETO.PA</t>
  </si>
  <si>
    <t>NXI.PA</t>
  </si>
  <si>
    <t>Real EstateâDiversified</t>
  </si>
  <si>
    <t>BN.PA</t>
  </si>
  <si>
    <t>AXW.PA</t>
  </si>
  <si>
    <t>BOI.PA</t>
  </si>
  <si>
    <t>ICAD.PA</t>
  </si>
  <si>
    <t>CO.PA</t>
  </si>
  <si>
    <t>EDEN.PA</t>
  </si>
  <si>
    <t>DSY.PA</t>
  </si>
  <si>
    <t>GDS.PA</t>
  </si>
  <si>
    <t>ADE.DE</t>
  </si>
  <si>
    <t>Bitcoin Group SE</t>
  </si>
  <si>
    <t>M12.DE</t>
  </si>
  <si>
    <t>M1 Kliniken AG</t>
  </si>
  <si>
    <t>IVU.DE</t>
  </si>
  <si>
    <t>IVU Traffic Technologies AG</t>
  </si>
  <si>
    <t>SKB.DE</t>
  </si>
  <si>
    <t>Koenig &amp; Bauer AG</t>
  </si>
  <si>
    <t>AAG.DE</t>
  </si>
  <si>
    <t>Aumann AG</t>
  </si>
  <si>
    <t>MXHN.DE</t>
  </si>
  <si>
    <t>MAX Automation SE</t>
  </si>
  <si>
    <t>AEIN.DE</t>
  </si>
  <si>
    <t>Allgeier SE</t>
  </si>
  <si>
    <t>FAA.DE</t>
  </si>
  <si>
    <t>Fabasoft AG</t>
  </si>
  <si>
    <t>UBK.DE</t>
  </si>
  <si>
    <t>UmweltBank AG</t>
  </si>
  <si>
    <t>BKHT.DE</t>
  </si>
  <si>
    <t>Brockhaus Capital Mgmt AG</t>
  </si>
  <si>
    <t>GBT.PA</t>
  </si>
  <si>
    <t>MBWS.PA</t>
  </si>
  <si>
    <t>MEDCL.PA</t>
  </si>
  <si>
    <t>ALFPC.PA</t>
  </si>
  <si>
    <t>BSD.PA</t>
  </si>
  <si>
    <t>LBIRD.PA</t>
  </si>
  <si>
    <t>MLZAM.PA</t>
  </si>
  <si>
    <t>FGA.PA</t>
  </si>
  <si>
    <t>JCQ.PA</t>
  </si>
  <si>
    <t>ALSEN.PA</t>
  </si>
  <si>
    <t>CRI.PA</t>
  </si>
  <si>
    <t>LNA.PA</t>
  </si>
  <si>
    <t>CGG.PA</t>
  </si>
  <si>
    <t>INF.PA</t>
  </si>
  <si>
    <t>ALCRB.PA</t>
  </si>
  <si>
    <t>SWP.PA</t>
  </si>
  <si>
    <t>ABCA.PA</t>
  </si>
  <si>
    <t>CNV.PA</t>
  </si>
  <si>
    <t>ARAMI.PA</t>
  </si>
  <si>
    <t>NANO.PA</t>
  </si>
  <si>
    <t>TKTT.PA</t>
  </si>
  <si>
    <t>S30.PA</t>
  </si>
  <si>
    <t>WAGA.PA</t>
  </si>
  <si>
    <t>BON.PA</t>
  </si>
  <si>
    <t>INEA.PA</t>
  </si>
  <si>
    <t>ATER</t>
  </si>
  <si>
    <t>RILYP</t>
  </si>
  <si>
    <t>TLSA</t>
  </si>
  <si>
    <t>SNT</t>
  </si>
  <si>
    <t>ALLAN.PA</t>
  </si>
  <si>
    <t>AB9.DE</t>
  </si>
  <si>
    <t>ABO Wind AG</t>
  </si>
  <si>
    <t>EIN3.DE</t>
  </si>
  <si>
    <t>CCN.PA</t>
  </si>
  <si>
    <t>CRLA.PA</t>
  </si>
  <si>
    <t>CAT31.PA</t>
  </si>
  <si>
    <t>AKW.PA</t>
  </si>
  <si>
    <t>AAA.PA</t>
  </si>
  <si>
    <t>RRAC</t>
  </si>
  <si>
    <t>Rigel Resource Acquisition Corp. Class A Ordinary Shares</t>
  </si>
  <si>
    <t>Gran Tierra Energy Inc. Common Stock</t>
  </si>
  <si>
    <t>SEDA</t>
  </si>
  <si>
    <t>SDCL EDGE Acquisition Corporation Class A Ordinary Shares</t>
  </si>
  <si>
    <t>Nektar Therapeutics  Common Stock</t>
  </si>
  <si>
    <t>ClearBridge MLP and Midstream Total Return Fund Inc. Common Stock</t>
  </si>
  <si>
    <t>Summit Midstream Partners LP Common Units Representing Limited Partner Interests</t>
  </si>
  <si>
    <t>Universal Stainless &amp; Alloy Products Inc. Common Stock</t>
  </si>
  <si>
    <t>Natural Gas Services Group Inc. Common Stock</t>
  </si>
  <si>
    <t>AudioEye Inc. Common Stock</t>
  </si>
  <si>
    <t>NTG</t>
  </si>
  <si>
    <t>Tortoise Midstream Energy Fund Inc. Common Stock</t>
  </si>
  <si>
    <t>Paysign Inc. Common Stock</t>
  </si>
  <si>
    <t>FCT</t>
  </si>
  <si>
    <t>First Trust Senior Floating Rate Income Fund II Common Shares of Beneficial Interest</t>
  </si>
  <si>
    <t>Design Therapeutics Inc. Common Stock</t>
  </si>
  <si>
    <t>CorMedix Inc. Common Stock</t>
  </si>
  <si>
    <t>XBiotech Inc. Common Stock</t>
  </si>
  <si>
    <t>Graham Corporation Common Stock</t>
  </si>
  <si>
    <t>EMX Royalty Corporation Common Shares (Canada)</t>
  </si>
  <si>
    <t>Grindrod Shipping Holdings Ltd. Ordinary Shares</t>
  </si>
  <si>
    <t>Superior Group of Companies Inc. Common Stock</t>
  </si>
  <si>
    <t>Sohu.com Limited American Depositary Shares</t>
  </si>
  <si>
    <t>Perpetua Resources Corp. Common Shares</t>
  </si>
  <si>
    <t>TYG</t>
  </si>
  <si>
    <t>Tortoise Energy Infrastructure Corporation Common Stock</t>
  </si>
  <si>
    <t>BGR</t>
  </si>
  <si>
    <t>BlackRock Energy and Resources Trust</t>
  </si>
  <si>
    <t>ASA  Gold and Precious Metals Limited</t>
  </si>
  <si>
    <t>The Joint Corp. Common Stock</t>
  </si>
  <si>
    <t>NI Holdings Inc. Common Stock</t>
  </si>
  <si>
    <t>TDF</t>
  </si>
  <si>
    <t>Templeton Dragon Fund Inc. Common Stock</t>
  </si>
  <si>
    <t>ChromaDex Corporation Common Stock</t>
  </si>
  <si>
    <t>Redwire Corporation Common Stock</t>
  </si>
  <si>
    <t>Seanergy Maritime Holdings Corp. Common Stock</t>
  </si>
  <si>
    <t>CADL</t>
  </si>
  <si>
    <t>Candel Therapeutics Inc. Common Stock</t>
  </si>
  <si>
    <t>Luxfer Holdings PLC Ordinary Shares</t>
  </si>
  <si>
    <t>NL Industries Inc. Common Stock</t>
  </si>
  <si>
    <t>Limoneira Co Common Stock</t>
  </si>
  <si>
    <t>Apollo Senior Floating Rate Fund Inc. Common Stock</t>
  </si>
  <si>
    <t>HIE</t>
  </si>
  <si>
    <t>Miller/Howard High Income Equity Fund Common Shares of Beneficial Interest</t>
  </si>
  <si>
    <t>REI</t>
  </si>
  <si>
    <t>Ring Energy Inc. Common Stock</t>
  </si>
  <si>
    <t>CDRO</t>
  </si>
  <si>
    <t>Codere Online Luxembourg S.A. Ordinary Shares</t>
  </si>
  <si>
    <t>Black Diamond Therapeutics Inc. Common Stock</t>
  </si>
  <si>
    <t>ADTH</t>
  </si>
  <si>
    <t>AdTheorent Holding Company Inc. Common Stock</t>
  </si>
  <si>
    <t>GROY</t>
  </si>
  <si>
    <t>Gold Royalty Corp. Common Shares</t>
  </si>
  <si>
    <t>Ares Dynamic Credit Allocation Fund Inc. Common Shares</t>
  </si>
  <si>
    <t>Smart Share Global Limited American Depositary Shares</t>
  </si>
  <si>
    <t>American Public Education Inc. Common Stock</t>
  </si>
  <si>
    <t>XOMA Corporation Common Stock</t>
  </si>
  <si>
    <t>Western Copper and Gold Corporation Common Stock</t>
  </si>
  <si>
    <t>Actinium Pharmaceuticals Inc. (Delaware) Common Stock</t>
  </si>
  <si>
    <t>Orion Group Holdings Inc. Common</t>
  </si>
  <si>
    <t>ANIK</t>
  </si>
  <si>
    <t>Anika Therapeutics Inc. Common Stock</t>
  </si>
  <si>
    <t>SCM</t>
  </si>
  <si>
    <t>Stellus Capital Investment Corporation Common Stock</t>
  </si>
  <si>
    <t>Byrna Technologies Inc. Common Stock</t>
  </si>
  <si>
    <t>CTV</t>
  </si>
  <si>
    <t>Innovid Corp. Common Stock</t>
  </si>
  <si>
    <t>EOD</t>
  </si>
  <si>
    <t>Allspring Global Dividend Opportunity Fund Common Shares of Beneficial Interest</t>
  </si>
  <si>
    <t>Northwest Pipe Company Common Stock</t>
  </si>
  <si>
    <t>LifeMD Inc. Common Stock</t>
  </si>
  <si>
    <t>Vanda Pharmaceuticals Inc. Common Stock</t>
  </si>
  <si>
    <t>Gencor Industries Inc. Common Stock</t>
  </si>
  <si>
    <t>KKR Income Opportunities Fund Common Shares</t>
  </si>
  <si>
    <t>BlackRock Floating Rate Income Trust</t>
  </si>
  <si>
    <t>Inovio Pharmaceuticals Inc. Common Stock</t>
  </si>
  <si>
    <t>CTGO</t>
  </si>
  <si>
    <t>Contango ORE Inc. Common Stock</t>
  </si>
  <si>
    <t>Heritage Insurance Holdings Inc. Common Stock</t>
  </si>
  <si>
    <t>Lincoln Educational Services Corporation Common Stock</t>
  </si>
  <si>
    <t>Verrica Pharmaceuticals Inc. Common Stock</t>
  </si>
  <si>
    <t>DPG</t>
  </si>
  <si>
    <t>Duff &amp; Phelps Utility and Infrastructure Fund Inc.</t>
  </si>
  <si>
    <t>Immutep Limited American Depositary Shares</t>
  </si>
  <si>
    <t>Whole Earth Brands Inc. Class A Common Stock</t>
  </si>
  <si>
    <t>Rani Therapeutics Holdings Inc. Class A Common Stock</t>
  </si>
  <si>
    <t>ELYM</t>
  </si>
  <si>
    <t>Eliem Therapeutics Inc Common Stock</t>
  </si>
  <si>
    <t>EFT</t>
  </si>
  <si>
    <t>Eaton Vance Floating Rate Income Trust Common Shares of Beneficial Interest</t>
  </si>
  <si>
    <t>Bank7 Corp. Common stock</t>
  </si>
  <si>
    <t>Lifetime Brands Inc. Common Stock</t>
  </si>
  <si>
    <t>Morgan Stanley India Investment Fund Inc. Common Stock</t>
  </si>
  <si>
    <t>Turtle Beach Corporation Common Stock</t>
  </si>
  <si>
    <t>RGCO</t>
  </si>
  <si>
    <t>RGC Resources Inc. Common Stock</t>
  </si>
  <si>
    <t>1stdibs.com Inc. Common Stock</t>
  </si>
  <si>
    <t>Sera Prognostics Inc. Class A Common Stock</t>
  </si>
  <si>
    <t xml:space="preserve">SEACOR Marine Holdings Inc. Common Stock </t>
  </si>
  <si>
    <t>Civeo Corporation (Canada) Common Shares</t>
  </si>
  <si>
    <t>L.B. Foster Company Common Stock</t>
  </si>
  <si>
    <t>AIP</t>
  </si>
  <si>
    <t>Arteris Inc. Common Stock</t>
  </si>
  <si>
    <t>Mayville Engineering Company Inc. Common Stock</t>
  </si>
  <si>
    <t>MG</t>
  </si>
  <si>
    <t>Mistras Group Inc Common Stock</t>
  </si>
  <si>
    <t>DHY</t>
  </si>
  <si>
    <t>Credit Suisse High Yield Bond Fund Common Stock</t>
  </si>
  <si>
    <t>Maiden Holdings Ltd.</t>
  </si>
  <si>
    <t>AEF</t>
  </si>
  <si>
    <t>abrdn Emerging Markets Equity Income Fund Inc. Common Stock</t>
  </si>
  <si>
    <t>Jasper Therapeutics Inc. Common Stock</t>
  </si>
  <si>
    <t>FREY</t>
  </si>
  <si>
    <t>FREYR Battery Inc. Common Stock</t>
  </si>
  <si>
    <t>Sight Sciences Inc. Common Stock</t>
  </si>
  <si>
    <t>AMPY</t>
  </si>
  <si>
    <t>Amplify Energy Corp. Common Stock</t>
  </si>
  <si>
    <t>Jiayin Group Inc. American Depositary Shares</t>
  </si>
  <si>
    <t>AMMO Inc. Common Stock</t>
  </si>
  <si>
    <t>J. Jill Inc. Common Stock</t>
  </si>
  <si>
    <t>John Hancock Pfd Income Fund II Pfd Income Fund II</t>
  </si>
  <si>
    <t>ALDX</t>
  </si>
  <si>
    <t>Aldeyra Therapeutics Inc. Common Stock</t>
  </si>
  <si>
    <t>Angel Oak Mortgage REIT Inc. Common Stock</t>
  </si>
  <si>
    <t>Emergent Biosolutions Inc. Common Stock</t>
  </si>
  <si>
    <t>JCE</t>
  </si>
  <si>
    <t>Nuveen Core Equity Alpha Fund Common Shares of Beneficial Interest</t>
  </si>
  <si>
    <t>Taiwan Fund Inc. (The) Common Stock</t>
  </si>
  <si>
    <t>SNBR</t>
  </si>
  <si>
    <t>Sleep Number Corporation Common Stock</t>
  </si>
  <si>
    <t>Regional Management Corp. Common Stock</t>
  </si>
  <si>
    <t>Immersion Corporation Common Stock</t>
  </si>
  <si>
    <t>CLAR</t>
  </si>
  <si>
    <t>Clarus Corporation Common Stock</t>
  </si>
  <si>
    <t>Intrepid Potash Inc Common Stock</t>
  </si>
  <si>
    <t>SLDP</t>
  </si>
  <si>
    <t>Solid Power Inc. Class A Common Stock</t>
  </si>
  <si>
    <t>RIV</t>
  </si>
  <si>
    <t>RiverNorth Opportunities Fund Inc. Common Stock</t>
  </si>
  <si>
    <t>JWSM</t>
  </si>
  <si>
    <t>Jaws Mustang Acquisition Corp. Class A Ordinary Shares</t>
  </si>
  <si>
    <t>DouYu International Holdings Limited ADS</t>
  </si>
  <si>
    <t>BKN</t>
  </si>
  <si>
    <t>BlackRock Investment Quality Municipal Trust Inc. (The)</t>
  </si>
  <si>
    <t>TCBX</t>
  </si>
  <si>
    <t>Third Coast Bancshares Inc. Common Stock</t>
  </si>
  <si>
    <t>ADC Therapeutics SA Common Shares</t>
  </si>
  <si>
    <t>Braemar Hotels &amp; Resorts Inc. Common Stock</t>
  </si>
  <si>
    <t>SPXX</t>
  </si>
  <si>
    <t>Nuveen S&amp;P 500 Dynamic Overwrite Fund</t>
  </si>
  <si>
    <t xml:space="preserve">Hamilton Beach Brands Holding Company Class A Common Stock </t>
  </si>
  <si>
    <t>BARK</t>
  </si>
  <si>
    <t>BARK Inc. Class A Common Stock</t>
  </si>
  <si>
    <t>Hyliion Holdings Corp. Class A Common Stock</t>
  </si>
  <si>
    <t>PHT</t>
  </si>
  <si>
    <t>Pioneer High Income Fund Inc.</t>
  </si>
  <si>
    <t>First Internet Bancorp Common Stock</t>
  </si>
  <si>
    <t>Rocky Brands Inc. Common Stock</t>
  </si>
  <si>
    <t>AGD</t>
  </si>
  <si>
    <t>abrdn Global Dynamic Dividend Fund Common Shares of Beneficial Interest</t>
  </si>
  <si>
    <t>FUND</t>
  </si>
  <si>
    <t>Sprott Focus Trust Inc. Common Stock</t>
  </si>
  <si>
    <t>BGH</t>
  </si>
  <si>
    <t>Barings Global Short Duration High Yield Fund Common Shares of Beneficial Interests</t>
  </si>
  <si>
    <t>MTA</t>
  </si>
  <si>
    <t>Metalla Royalty &amp; Streaming Ltd. Common Shares</t>
  </si>
  <si>
    <t>SWKH</t>
  </si>
  <si>
    <t>SWK Holdings Corporation Common Stock</t>
  </si>
  <si>
    <t>BLDE</t>
  </si>
  <si>
    <t>Blade Air Mobility Inc. Class A Common Stock</t>
  </si>
  <si>
    <t>CIX</t>
  </si>
  <si>
    <t>CompX International Inc. Common Stock</t>
  </si>
  <si>
    <t>OB</t>
  </si>
  <si>
    <t>Outbrain Inc. Common Stock</t>
  </si>
  <si>
    <t>VLN</t>
  </si>
  <si>
    <t>Valens Semiconductor Ltd. Ordinary Shares</t>
  </si>
  <si>
    <t>PRLD</t>
  </si>
  <si>
    <t>Prelude Therapeutics Incorporated Common Stock</t>
  </si>
  <si>
    <t>JGH</t>
  </si>
  <si>
    <t>Nuveen Global High Income Fund Common Shares of Beneficial Interest</t>
  </si>
  <si>
    <t>SPIR</t>
  </si>
  <si>
    <t>Spire Global Inc. Class A Common Stock</t>
  </si>
  <si>
    <t>Matrix Service Company Common Stock</t>
  </si>
  <si>
    <t>LGI</t>
  </si>
  <si>
    <t>Lazard Global Total Return and Income Fund Common Stock</t>
  </si>
  <si>
    <t>FOF</t>
  </si>
  <si>
    <t>Cohen &amp; Steers Closed-End Opportunity Fund Inc. Common Stock</t>
  </si>
  <si>
    <t>FHTX</t>
  </si>
  <si>
    <t>Foghorn Therapeutics Inc. Common Stock</t>
  </si>
  <si>
    <t>Aquestive Therapeutics Inc. Common Stock</t>
  </si>
  <si>
    <t>Ceragon Networks Ltd. Ordinary Shares</t>
  </si>
  <si>
    <t>AFCG</t>
  </si>
  <si>
    <t>AFC Gamma Inc. Common Stock</t>
  </si>
  <si>
    <t>Solid Biosciences Inc. Common Stock</t>
  </si>
  <si>
    <t>CPI Card Group Inc. Common Stock</t>
  </si>
  <si>
    <t>BRT</t>
  </si>
  <si>
    <t>BRT Apartments Corp. (MD) Common Stock</t>
  </si>
  <si>
    <t>El Pollo Loco Holdings Inc. Common Stock</t>
  </si>
  <si>
    <t>GWRS</t>
  </si>
  <si>
    <t>Global Water Resources Inc. Common Stock</t>
  </si>
  <si>
    <t>ERAS</t>
  </si>
  <si>
    <t>Erasca Inc. Common Stock</t>
  </si>
  <si>
    <t>Codexis Inc. Common Stock</t>
  </si>
  <si>
    <t>MHI</t>
  </si>
  <si>
    <t>Pioneer Municipal High Income Fund Inc.</t>
  </si>
  <si>
    <t>ENTA</t>
  </si>
  <si>
    <t>Enanta Pharmaceuticals Inc. Common Stock</t>
  </si>
  <si>
    <t>RNGR</t>
  </si>
  <si>
    <t>Ranger Energy Services Inc. Class A Common Stock</t>
  </si>
  <si>
    <t>Virtus Diversified Income &amp; Convertible Fund Common Shares of Beneficial Interest</t>
  </si>
  <si>
    <t>ATAI</t>
  </si>
  <si>
    <t>ATAI Life Sciences N.V. Common Shares</t>
  </si>
  <si>
    <t>WHF</t>
  </si>
  <si>
    <t>WhiteHorse Finance Inc. Common Stock</t>
  </si>
  <si>
    <t>FFA</t>
  </si>
  <si>
    <t>First Trust Enhanced Equity Income Fund</t>
  </si>
  <si>
    <t>MPX</t>
  </si>
  <si>
    <t>Marine Products Corporation Common Stock</t>
  </si>
  <si>
    <t>VTN</t>
  </si>
  <si>
    <t>Invesco Trust for Investment Grade New York Municipals Common Stock</t>
  </si>
  <si>
    <t>QSI</t>
  </si>
  <si>
    <t>Quantum-Si Incorporated Class A Common Stock</t>
  </si>
  <si>
    <t>Bioventus Inc. Class A Common Stock</t>
  </si>
  <si>
    <t>VTYX</t>
  </si>
  <si>
    <t>Ventyx Biosciences Inc. Common Stock</t>
  </si>
  <si>
    <t>PMX</t>
  </si>
  <si>
    <t>PIMCO Municipal Income Fund III Common Shares of Beneficial Interest</t>
  </si>
  <si>
    <t>MYPS</t>
  </si>
  <si>
    <t>PLAYSTUDIOS Inc.  Class A Common Stock</t>
  </si>
  <si>
    <t>RBB Bancorp Common Stock</t>
  </si>
  <si>
    <t>AWP</t>
  </si>
  <si>
    <t>abrdn Global Premier Properties Fund Common Shares of Beneficial Interest</t>
  </si>
  <si>
    <t>SKIN</t>
  </si>
  <si>
    <t>The Beauty Health Company Class A Common Stock</t>
  </si>
  <si>
    <t>Pyxis Oncology Inc. Common Stock</t>
  </si>
  <si>
    <t>RDVT</t>
  </si>
  <si>
    <t xml:space="preserve">Red Violet Inc. Common Stock </t>
  </si>
  <si>
    <t>ANGO</t>
  </si>
  <si>
    <t>AngioDynamics Inc. Common Stock</t>
  </si>
  <si>
    <t>SOPH</t>
  </si>
  <si>
    <t>SOPHiA GENETICS SA Ordinary Shares</t>
  </si>
  <si>
    <t>Park-Ohio Holdings Corp. Common Stock</t>
  </si>
  <si>
    <t>Adaptimmune Therapeutics plc American Depositary Shares</t>
  </si>
  <si>
    <t>DSX</t>
  </si>
  <si>
    <t>Diana Shipping inc. common stock</t>
  </si>
  <si>
    <t>TGAN</t>
  </si>
  <si>
    <t>Transphorm Inc. Common Stock</t>
  </si>
  <si>
    <t>Sierra Bancorp Common Stock</t>
  </si>
  <si>
    <t>BNY</t>
  </si>
  <si>
    <t>BlackRock New York Municipal Income Trust</t>
  </si>
  <si>
    <t>LEO</t>
  </si>
  <si>
    <t>BNY Mellon Strategic Municipals Inc. Common Stock</t>
  </si>
  <si>
    <t>SLI</t>
  </si>
  <si>
    <t>Standard Lithium Ltd. Common Shares</t>
  </si>
  <si>
    <t>BLNK</t>
  </si>
  <si>
    <t>Blink Charging Co. Common Stock</t>
  </si>
  <si>
    <t>Performant Financial Corporation Common Stock</t>
  </si>
  <si>
    <t>AVD</t>
  </si>
  <si>
    <t>American Vanguard Corporation Common Stock ($0.10 Par Value)</t>
  </si>
  <si>
    <t>QD</t>
  </si>
  <si>
    <t>Qudian Inc. American Depositary Shares each representing one Class A Ordinary Share</t>
  </si>
  <si>
    <t>Shattuck Labs Inc. Common Stock</t>
  </si>
  <si>
    <t>GLUE</t>
  </si>
  <si>
    <t>Monte Rosa Therapeutics Inc. Common Stock</t>
  </si>
  <si>
    <t>PKE</t>
  </si>
  <si>
    <t>Park Aerospace Corp. Common Stock</t>
  </si>
  <si>
    <t>TSVT</t>
  </si>
  <si>
    <t xml:space="preserve">2seventy bio Inc. Common Stock </t>
  </si>
  <si>
    <t>Rayonier Advanced Materials Inc. Common Stock</t>
  </si>
  <si>
    <t>VPV</t>
  </si>
  <si>
    <t>Invesco Pennsylvania Value Municipal Income Trust Common Stock (DE)</t>
  </si>
  <si>
    <t>NEN</t>
  </si>
  <si>
    <t>New England Realty Associates Limited Partnership Class A Depositary Receipts Evidencing Units of Limited Partnership</t>
  </si>
  <si>
    <t>NYXH</t>
  </si>
  <si>
    <t>Nyxoah SA Ordinary Shares</t>
  </si>
  <si>
    <t>NATR</t>
  </si>
  <si>
    <t>Nature's Sunshine Products Inc. Common Stock</t>
  </si>
  <si>
    <t>MBIA Inc. Common Stock</t>
  </si>
  <si>
    <t>COOK</t>
  </si>
  <si>
    <t>Traeger Inc. Common Stock</t>
  </si>
  <si>
    <t>DFP</t>
  </si>
  <si>
    <t>Flaherty &amp; Crumrine Dynamic Preferred and Income Fund Inc. Common Stock</t>
  </si>
  <si>
    <t>The Honest Company Inc. Common Stock</t>
  </si>
  <si>
    <t>AVNW</t>
  </si>
  <si>
    <t>Aviat Networks Inc. Common Stock</t>
  </si>
  <si>
    <t>CYBN</t>
  </si>
  <si>
    <t>Cybin Inc. Common Shares</t>
  </si>
  <si>
    <t>MYN</t>
  </si>
  <si>
    <t>Blackrock MuniYield New York Quality Fund Inc.Common Stock</t>
  </si>
  <si>
    <t>NEWT</t>
  </si>
  <si>
    <t>NewtekOne Inc. Common Stock</t>
  </si>
  <si>
    <t>NVEC</t>
  </si>
  <si>
    <t>NVE Corporation Common Stock</t>
  </si>
  <si>
    <t>SAR</t>
  </si>
  <si>
    <t>Saratoga Investment Corp New</t>
  </si>
  <si>
    <t>TTSH</t>
  </si>
  <si>
    <t>Tile Shop Holdings Inc. Common Stock</t>
  </si>
  <si>
    <t>GHG</t>
  </si>
  <si>
    <t>GreenTree Hospitality Group Ltd. American depositary shares each representing one Class A ordinary share</t>
  </si>
  <si>
    <t>EVI</t>
  </si>
  <si>
    <t>EVI Industries Inc.  Common Stock</t>
  </si>
  <si>
    <t>BLZE</t>
  </si>
  <si>
    <t>Backblaze Inc. Class A Common Stock</t>
  </si>
  <si>
    <t>Cellectis S.A. American Depositary Shares</t>
  </si>
  <si>
    <t>MXF</t>
  </si>
  <si>
    <t>Mexico Fund Inc. (The) Common Stock</t>
  </si>
  <si>
    <t>MUE</t>
  </si>
  <si>
    <t>Blackrock MuniHoldings Quality Fund II Inc. Common Stock</t>
  </si>
  <si>
    <t>Industrial Logistics Properties Trust Common Shares of Beneficial Interest</t>
  </si>
  <si>
    <t>MCFT</t>
  </si>
  <si>
    <t>MasterCraft Boat Holdings Inc. Common Stock</t>
  </si>
  <si>
    <t>C4 Therapeutics Inc. Common Stock</t>
  </si>
  <si>
    <t>HIFS</t>
  </si>
  <si>
    <t>Hingham Institution for Savings Common Stock</t>
  </si>
  <si>
    <t>Tenaya Therapeutics Inc. Common Stock</t>
  </si>
  <si>
    <t>PGEN</t>
  </si>
  <si>
    <t>Precigen Inc. Common Stock</t>
  </si>
  <si>
    <t>FSD</t>
  </si>
  <si>
    <t>First Trust High Income Long Short Fund Common Shares of Beneficial Interest</t>
  </si>
  <si>
    <t>DSM</t>
  </si>
  <si>
    <t>BNY Mellon Strategic Municipal Bond Fund Inc. Common Stock</t>
  </si>
  <si>
    <t>OBT</t>
  </si>
  <si>
    <t>Orange County Bancorp Inc. Common Stock</t>
  </si>
  <si>
    <t>AIF</t>
  </si>
  <si>
    <t>Apollo Tactical Income Fund Inc. Common Stock</t>
  </si>
  <si>
    <t>QRTEA</t>
  </si>
  <si>
    <t xml:space="preserve">Qurate Retail Inc. Series A Common Stock </t>
  </si>
  <si>
    <t>Northrim BanCorp Inc Common Stock</t>
  </si>
  <si>
    <t>LX</t>
  </si>
  <si>
    <t>LexinFintech Holdings Ltd. American Depositary Shares</t>
  </si>
  <si>
    <t>WBX</t>
  </si>
  <si>
    <t>Wallbox N.V. Class A Ordinary Shares</t>
  </si>
  <si>
    <t>ALTG</t>
  </si>
  <si>
    <t>Alta Equipment Group Inc. Class A Common Stock</t>
  </si>
  <si>
    <t>ITIC</t>
  </si>
  <si>
    <t>Investors Title Company Common Stock</t>
  </si>
  <si>
    <t>SKYT</t>
  </si>
  <si>
    <t>SkyWater Technology Inc. Common Stock</t>
  </si>
  <si>
    <t>NECB</t>
  </si>
  <si>
    <t>NorthEast Community Bancorp Inc. Common Stock</t>
  </si>
  <si>
    <t>BFZ</t>
  </si>
  <si>
    <t>BlackRock California Municipal Income Trust</t>
  </si>
  <si>
    <t>CAF</t>
  </si>
  <si>
    <t>Morgan Stanley China A Share Fund Inc. Common Stock</t>
  </si>
  <si>
    <t>FMAO</t>
  </si>
  <si>
    <t>Farmers &amp; Merchants Bancorp Inc. Common Stock</t>
  </si>
  <si>
    <t>MRSN</t>
  </si>
  <si>
    <t>Mersana Therapeutics Inc. Common Stock</t>
  </si>
  <si>
    <t>BYM</t>
  </si>
  <si>
    <t>Blackrock Municipal Income Quality Trust Common Shares of Beneficial Interest</t>
  </si>
  <si>
    <t>MHN</t>
  </si>
  <si>
    <t>Blackrock MuniHoldings New York Quality Fund Inc. Common Stock</t>
  </si>
  <si>
    <t>USCB</t>
  </si>
  <si>
    <t>USCB Financial Holdings Inc. Class A Common Stock</t>
  </si>
  <si>
    <t>INZY</t>
  </si>
  <si>
    <t>Inozyme Pharma Inc. Common Stock</t>
  </si>
  <si>
    <t>GNFT</t>
  </si>
  <si>
    <t>GENFIT S.A. American Depositary Shares</t>
  </si>
  <si>
    <t>MFM</t>
  </si>
  <si>
    <t>MFS Municipal Income Trust Common Stock</t>
  </si>
  <si>
    <t>ZYXI</t>
  </si>
  <si>
    <t>Zynex Inc. Common Stock</t>
  </si>
  <si>
    <t>PRTH</t>
  </si>
  <si>
    <t>Priority Technology Holdings Inc. Common Stock</t>
  </si>
  <si>
    <t>OIA</t>
  </si>
  <si>
    <t>Invesco Municipal Income Opportunities Trust Common Stock</t>
  </si>
  <si>
    <t>MIY</t>
  </si>
  <si>
    <t>Blackrock MuniYield Michigan Quality Fund Inc. Common Stock</t>
  </si>
  <si>
    <t>DCGO</t>
  </si>
  <si>
    <t>DocGo Inc. Common Stock</t>
  </si>
  <si>
    <t>ASG</t>
  </si>
  <si>
    <t>Liberty All-Star Growth Fund Inc.</t>
  </si>
  <si>
    <t>Innodata Inc. Common Stock</t>
  </si>
  <si>
    <t>MMT</t>
  </si>
  <si>
    <t>MFS Multimarket Income Trust Common Stock</t>
  </si>
  <si>
    <t>KFS</t>
  </si>
  <si>
    <t>Kingsway Financial Services Inc. Common Stock (DE)</t>
  </si>
  <si>
    <t>ZUMZ</t>
  </si>
  <si>
    <t>Zumiez Inc. Common Stock</t>
  </si>
  <si>
    <t>VKI</t>
  </si>
  <si>
    <t>Invesco Advantage Municipal Income Trust II Common Shares of Beneficial Interest (DE)</t>
  </si>
  <si>
    <t>NCZ</t>
  </si>
  <si>
    <t>Virtus Convertible &amp; Income Fund II Common Shares of Beneficial Interest</t>
  </si>
  <si>
    <t>MVT</t>
  </si>
  <si>
    <t>Blackrock MuniVest Fund II Inc.  Common Stock</t>
  </si>
  <si>
    <t>INSE</t>
  </si>
  <si>
    <t>Inspired Entertainment Inc. Common Stock</t>
  </si>
  <si>
    <t>SSBK</t>
  </si>
  <si>
    <t>Southern States Bancshares Inc. Common Stock</t>
  </si>
  <si>
    <t>NHS</t>
  </si>
  <si>
    <t>Neuberger Berman High Yield Strategies Fund</t>
  </si>
  <si>
    <t>TCMD</t>
  </si>
  <si>
    <t>Tactile Systems Technology Inc. Common Stock</t>
  </si>
  <si>
    <t>AVIR</t>
  </si>
  <si>
    <t>Atea Pharmaceuticals Inc. Common Stock</t>
  </si>
  <si>
    <t>BBAI</t>
  </si>
  <si>
    <t>BigBear.ai Inc. Common Stock</t>
  </si>
  <si>
    <t>EDD</t>
  </si>
  <si>
    <t>Morgan Stanley Emerging Markets Domestic Debt Fund Inc. Common Stock</t>
  </si>
  <si>
    <t>Euroseas Ltd. Common Stock (Marshall Islands)</t>
  </si>
  <si>
    <t>OZ</t>
  </si>
  <si>
    <t>Belpointe PREP LLC Class A Units</t>
  </si>
  <si>
    <t>JRI</t>
  </si>
  <si>
    <t>Nuveen Real Asset Income and Growth Fund Common Shares of Beneficial Interest</t>
  </si>
  <si>
    <t>AFB</t>
  </si>
  <si>
    <t>AllianceBernstein National Municipal Income Fund Inc</t>
  </si>
  <si>
    <t>VMD</t>
  </si>
  <si>
    <t>Viemed Healthcare Inc. Common Shares</t>
  </si>
  <si>
    <t>API</t>
  </si>
  <si>
    <t>Agora Inc. American Depositary Shares</t>
  </si>
  <si>
    <t>FTF</t>
  </si>
  <si>
    <t>Franklin Limited Duration Income Trust Common Shares of Beneficial Interest</t>
  </si>
  <si>
    <t>ACP</t>
  </si>
  <si>
    <t>abrdn Income Credit Strategies Fund Common Shares</t>
  </si>
  <si>
    <t>IPHA</t>
  </si>
  <si>
    <t>Innate Pharma S.A. ADS</t>
  </si>
  <si>
    <t>LAW</t>
  </si>
  <si>
    <t>CS Disco Inc. Common Stock</t>
  </si>
  <si>
    <t>PSF</t>
  </si>
  <si>
    <t>Cohen &amp; Steers Select Preferred and Income Fund Inc. Common Stock</t>
  </si>
  <si>
    <t>CERS</t>
  </si>
  <si>
    <t>Cerus Corporation Common Stock</t>
  </si>
  <si>
    <t>STRO</t>
  </si>
  <si>
    <t>Sutro Biopharma Inc. Common Stock</t>
  </si>
  <si>
    <t>NBH</t>
  </si>
  <si>
    <t>Neuberger Berman Municipal Fund Inc. Common Stock</t>
  </si>
  <si>
    <t>NTGR</t>
  </si>
  <si>
    <t>NETGEAR Inc. Common Stock</t>
  </si>
  <si>
    <t>CPS</t>
  </si>
  <si>
    <t>Cooper-Standard Holdings Inc. Common Stock</t>
  </si>
  <si>
    <t>AKBA</t>
  </si>
  <si>
    <t>Akebia Therapeutics Inc. Common Stock</t>
  </si>
  <si>
    <t>ESQ</t>
  </si>
  <si>
    <t>Esquire Financial Holdings Inc. Common Stock</t>
  </si>
  <si>
    <t>NMG</t>
  </si>
  <si>
    <t>Nouveau Monde Graphite Inc. Common Shares</t>
  </si>
  <si>
    <t>SMBK</t>
  </si>
  <si>
    <t>SmartFinancial Inc. Common Stock</t>
  </si>
  <si>
    <t>BCML</t>
  </si>
  <si>
    <t>BayCom Corp Common Stock</t>
  </si>
  <si>
    <t>MPB</t>
  </si>
  <si>
    <t>Mid Penn Bancorp Common Stock</t>
  </si>
  <si>
    <t>PINE</t>
  </si>
  <si>
    <t>Alpine Income Property Trust Inc. Common Stock</t>
  </si>
  <si>
    <t>JRVR</t>
  </si>
  <si>
    <t>James River Group Holdings Ltd. Common Shares</t>
  </si>
  <si>
    <t>UNTY</t>
  </si>
  <si>
    <t>Unity Bancorp Inc. Common Stock</t>
  </si>
  <si>
    <t>HQL</t>
  </si>
  <si>
    <t>abrdn Life Sciences Investors Shares of Beneficial Interest</t>
  </si>
  <si>
    <t>CDZI</t>
  </si>
  <si>
    <t>CADIZ Inc. Common Stock</t>
  </si>
  <si>
    <t>JRS</t>
  </si>
  <si>
    <t>Nuveen Real Estate Income Fund Common Shares of Beneficial Interest</t>
  </si>
  <si>
    <t>VRA</t>
  </si>
  <si>
    <t>Vera Bradley Inc. Common Stock</t>
  </si>
  <si>
    <t>SGU</t>
  </si>
  <si>
    <t>Star Group L.P. Common Stock</t>
  </si>
  <si>
    <t>PLBC</t>
  </si>
  <si>
    <t>Plumas Bancorp</t>
  </si>
  <si>
    <t>NCV</t>
  </si>
  <si>
    <t>Virtus Convertible &amp; Income Fund Common Shares of Beneficial Interest</t>
  </si>
  <si>
    <t>REFI</t>
  </si>
  <si>
    <t>Chicago Atlantic Real Estate Finance Inc. Common Stock</t>
  </si>
  <si>
    <t>DBL</t>
  </si>
  <si>
    <t>DoubleLine Opportunistic Credit Fund Common Shares of Beneficial Interest</t>
  </si>
  <si>
    <t>FET</t>
  </si>
  <si>
    <t>Forum Energy Technologies Inc. Common Stock</t>
  </si>
  <si>
    <t>PFL</t>
  </si>
  <si>
    <t>PIMCO Income Strategy Fund Shares of Beneficial Interest</t>
  </si>
  <si>
    <t>NAUT</t>
  </si>
  <si>
    <t>Nautilus Biotechnolgy Inc. Common Stock</t>
  </si>
  <si>
    <t>SRG</t>
  </si>
  <si>
    <t>Seritage Growth Properties Class A Common Stock</t>
  </si>
  <si>
    <t>GAMB</t>
  </si>
  <si>
    <t>Gambling.com Group Limited Ordinary Shares</t>
  </si>
  <si>
    <t>HBCP</t>
  </si>
  <si>
    <t>Home Bancorp Inc. Common Stock</t>
  </si>
  <si>
    <t>NAN</t>
  </si>
  <si>
    <t>Nuveen New York Quality Municipal Income Fund Common Stock</t>
  </si>
  <si>
    <t>AGEN</t>
  </si>
  <si>
    <t>Agenus Inc. Common Stock</t>
  </si>
  <si>
    <t>PLL</t>
  </si>
  <si>
    <t>Piedmont Lithium Inc. Common Stock</t>
  </si>
  <si>
    <t>BOOM</t>
  </si>
  <si>
    <t>DMC Global Inc. Common Stock</t>
  </si>
  <si>
    <t>EAD</t>
  </si>
  <si>
    <t>Allspring Income Opportunities Fund Common Shares</t>
  </si>
  <si>
    <t>BLFY</t>
  </si>
  <si>
    <t>Blue Foundry Bancorp Common Stock</t>
  </si>
  <si>
    <t>MQT</t>
  </si>
  <si>
    <t>Blackrock MuniYield Quality Fund II Inc. Common Stock</t>
  </si>
  <si>
    <t>PSTX</t>
  </si>
  <si>
    <t>Poseida Therapeutics Inc. Common Stock</t>
  </si>
  <si>
    <t>NCA</t>
  </si>
  <si>
    <t>Nuveen California Municipal Value Fund</t>
  </si>
  <si>
    <t>CCSI</t>
  </si>
  <si>
    <t>Consensus Cloud Solutions Inc. Common Stock</t>
  </si>
  <si>
    <t>TLS</t>
  </si>
  <si>
    <t>Telos Corporation Common Stock</t>
  </si>
  <si>
    <t>AURA</t>
  </si>
  <si>
    <t>Aura Biosciences Inc. Common Stock</t>
  </si>
  <si>
    <t>OVID</t>
  </si>
  <si>
    <t>Ovid Therapeutics Inc. Common Stock</t>
  </si>
  <si>
    <t>StealthGas Inc. Common Stock</t>
  </si>
  <si>
    <t>GCO</t>
  </si>
  <si>
    <t>Genesco Inc. Common Stock</t>
  </si>
  <si>
    <t>SPOK</t>
  </si>
  <si>
    <t>Spok Holdings Inc. Common Stock</t>
  </si>
  <si>
    <t>SENS</t>
  </si>
  <si>
    <t>Senseonics Holdings Inc. Common Stock</t>
  </si>
  <si>
    <t>FBIZ</t>
  </si>
  <si>
    <t>First Business Financial Services Inc. Common Stock</t>
  </si>
  <si>
    <t>CBAN</t>
  </si>
  <si>
    <t>Colony Bankcorp Inc. Common Stock</t>
  </si>
  <si>
    <t>TDUP</t>
  </si>
  <si>
    <t>ThredUp Inc. Class A Common Stock</t>
  </si>
  <si>
    <t>GNTY</t>
  </si>
  <si>
    <t>Guaranty Bancshares Inc. Common Stock</t>
  </si>
  <si>
    <t>ORRF</t>
  </si>
  <si>
    <t>Orrstown Financial Services Inc Common Stock</t>
  </si>
  <si>
    <t>WSBF</t>
  </si>
  <si>
    <t>Waterstone Financial Inc. Common Stock (MD)</t>
  </si>
  <si>
    <t>NATH</t>
  </si>
  <si>
    <t>Nathan's Famous Inc. Common Stock</t>
  </si>
  <si>
    <t>KMDA</t>
  </si>
  <si>
    <t>Kamada Ltd. Ordinary Shares</t>
  </si>
  <si>
    <t>BWB</t>
  </si>
  <si>
    <t>Bridgewater Bancshares Inc. Common Stock</t>
  </si>
  <si>
    <t>OPFI</t>
  </si>
  <si>
    <t>OppFi Inc. Class A Common Stock</t>
  </si>
  <si>
    <t>SBT</t>
  </si>
  <si>
    <t>Sterling Bancorp Inc. Common Stock</t>
  </si>
  <si>
    <t>CHMG</t>
  </si>
  <si>
    <t>Chemung Financial Corp Common Stock</t>
  </si>
  <si>
    <t>AUDC</t>
  </si>
  <si>
    <t>AudioCodes Ltd. Common Stock</t>
  </si>
  <si>
    <t>ACIU</t>
  </si>
  <si>
    <t>AC Immune SA Common Stock</t>
  </si>
  <si>
    <t>GDEV</t>
  </si>
  <si>
    <t>GDEV Inc. Ordinary Shares</t>
  </si>
  <si>
    <t>GBAB</t>
  </si>
  <si>
    <t>Guggenheim Taxable Municipal Bond &amp; Investment Grade Debt Trust Common Shares of Beneficial Interest</t>
  </si>
  <si>
    <t>RCS</t>
  </si>
  <si>
    <t>PIMCO Strategic Income Fund Inc.</t>
  </si>
  <si>
    <t>BTBT</t>
  </si>
  <si>
    <t>Bit Digital Inc. Ordinary Shares</t>
  </si>
  <si>
    <t>NBTX</t>
  </si>
  <si>
    <t>Nanobiotix S.A. American Depositary Shares</t>
  </si>
  <si>
    <t>PCYO</t>
  </si>
  <si>
    <t>Pure Cycle Corporation Common Stock</t>
  </si>
  <si>
    <t>BRW</t>
  </si>
  <si>
    <t>Saba Capital Income &amp; Opportunities Fund SBI</t>
  </si>
  <si>
    <t>REPL</t>
  </si>
  <si>
    <t>Replimune Group Inc. Common Stock</t>
  </si>
  <si>
    <t>EOT</t>
  </si>
  <si>
    <t>Eaton Vance Municipal Income Trust EATON VANCE NATIONAL MUNICIPAL OPPORTUNITIES TRUST</t>
  </si>
  <si>
    <t>AMSWA</t>
  </si>
  <si>
    <t>American Software Inc. Class A Common Stock</t>
  </si>
  <si>
    <t>IPSC</t>
  </si>
  <si>
    <t>Century Therapeutics Inc. Common Stock</t>
  </si>
  <si>
    <t>PDLB</t>
  </si>
  <si>
    <t>Ponce Financial Group Inc. Common Stock</t>
  </si>
  <si>
    <t>CWBC</t>
  </si>
  <si>
    <t>Community West Bancshares Common Stock</t>
  </si>
  <si>
    <t>PMF</t>
  </si>
  <si>
    <t>PIMCO Municipal Income Fund Common Stock</t>
  </si>
  <si>
    <t>HIX</t>
  </si>
  <si>
    <t>Western Asset High Income Fund II Inc. Common Stock</t>
  </si>
  <si>
    <t>RFI</t>
  </si>
  <si>
    <t>Cohen &amp; Steers Total Return Realty Fund Inc. Common Stock</t>
  </si>
  <si>
    <t>MCS</t>
  </si>
  <si>
    <t>Marcus Corporation (The) Common Stock</t>
  </si>
  <si>
    <t>NUW</t>
  </si>
  <si>
    <t>Nuveen AMT-Free Municipal Value Fund</t>
  </si>
  <si>
    <t>IRBT</t>
  </si>
  <si>
    <t>iRobot Corporation Common Stock</t>
  </si>
  <si>
    <t>WTBA</t>
  </si>
  <si>
    <t>West Bancorporation Common Stock</t>
  </si>
  <si>
    <t>FSBW</t>
  </si>
  <si>
    <t>FS Bancorp Inc. Common Stock</t>
  </si>
  <si>
    <t>HIVE</t>
  </si>
  <si>
    <t>HIVE Digital Technologies Ltd. Common Shares</t>
  </si>
  <si>
    <t>QUAD</t>
  </si>
  <si>
    <t>Quad Graphics Inc Class A Common Stock</t>
  </si>
  <si>
    <t>PBFS</t>
  </si>
  <si>
    <t>Pioneer Bancorp Inc. Common Stock</t>
  </si>
  <si>
    <t>PANL</t>
  </si>
  <si>
    <t>Pangaea Logistics Solutions Ltd. Common Shares</t>
  </si>
  <si>
    <t>OIS</t>
  </si>
  <si>
    <t>Oil States International Inc. Common Stock</t>
  </si>
  <si>
    <t>UIS</t>
  </si>
  <si>
    <t>Unisys Corporation New Common Stock</t>
  </si>
  <si>
    <t>SMTI</t>
  </si>
  <si>
    <t>Sanara MedTech Inc. Common Stock</t>
  </si>
  <si>
    <t>CYD</t>
  </si>
  <si>
    <t>China Yuchai International Limited Common Stock</t>
  </si>
  <si>
    <t>ONTF</t>
  </si>
  <si>
    <t>ON24 Inc. Common Stock</t>
  </si>
  <si>
    <t>AMRN</t>
  </si>
  <si>
    <t>Amarin Corporation plc</t>
  </si>
  <si>
    <t>TrueCar Inc. Common Stock</t>
  </si>
  <si>
    <t>GILT</t>
  </si>
  <si>
    <t>Gilat Satellite Networks Ltd. Ordinary Shares</t>
  </si>
  <si>
    <t>ALRS</t>
  </si>
  <si>
    <t>Alerus Financial Corporation Common Stock</t>
  </si>
  <si>
    <t>TMCI</t>
  </si>
  <si>
    <t>Treace Medical Concepts Inc. Common Stock</t>
  </si>
  <si>
    <t>ESSA Pharma Inc. Common Stock</t>
  </si>
  <si>
    <t>RCEL</t>
  </si>
  <si>
    <t>Avita Medical Inc. Common Stock</t>
  </si>
  <si>
    <t>MDN.DE</t>
  </si>
  <si>
    <t>GPE.PA</t>
  </si>
  <si>
    <t>ALCLA.PA</t>
  </si>
  <si>
    <t>LOUP.PA</t>
  </si>
  <si>
    <t>ALDLT.PA</t>
  </si>
  <si>
    <t>ALVDM.PA</t>
  </si>
  <si>
    <t>CRLO.PA</t>
  </si>
  <si>
    <t>CIV.PA</t>
  </si>
  <si>
    <t>ALCLS.PA</t>
  </si>
  <si>
    <t>GNFT.PA</t>
  </si>
  <si>
    <t>Increas</t>
  </si>
  <si>
    <t>Startprice</t>
  </si>
  <si>
    <t>Currentprice</t>
  </si>
  <si>
    <t>Delta [%]</t>
  </si>
  <si>
    <t>INS.DE</t>
  </si>
  <si>
    <t>Instone Real Estate Group SE</t>
  </si>
  <si>
    <t>AGBA Group Holding Limited Ordinary Share</t>
  </si>
  <si>
    <t>TPIC</t>
  </si>
  <si>
    <t>TPI Composites Inc. Common Stock</t>
  </si>
  <si>
    <t>OM</t>
  </si>
  <si>
    <t>Outset Medical Inc. Common Stock</t>
  </si>
  <si>
    <t>OMER</t>
  </si>
  <si>
    <t>Omeros Corporation Common Stock</t>
  </si>
  <si>
    <t>KNOP</t>
  </si>
  <si>
    <t>KNOT Offshore Partners LP Common Units representing Limited Partner Interests</t>
  </si>
  <si>
    <t>FDBC</t>
  </si>
  <si>
    <t>Fidelity D &amp; D Bancorp Inc. Common Stock</t>
  </si>
  <si>
    <t>PAVE</t>
  </si>
  <si>
    <t>Global X U.S. Infrastructure Development ETF</t>
  </si>
  <si>
    <t>JETS</t>
  </si>
  <si>
    <t>U.S. Global Jets ETF</t>
  </si>
  <si>
    <t>XHB</t>
  </si>
  <si>
    <t>SPDR S&amp;P Homebuilders ETF</t>
  </si>
  <si>
    <t>IGV</t>
  </si>
  <si>
    <t>iShares Expanded Tech-Software Sector ETF</t>
  </si>
  <si>
    <t>SLAM</t>
  </si>
  <si>
    <t>Slam Corp. Class A Ordinary Share</t>
  </si>
  <si>
    <t>XYF</t>
  </si>
  <si>
    <t>X Financial American Depositary Shares each representing six Class A Ordinary Shares</t>
  </si>
  <si>
    <t>SQI.PA</t>
  </si>
  <si>
    <t>FFIE</t>
  </si>
  <si>
    <t>Faraday Future Intelligent Electric Inc. Common Stock</t>
  </si>
  <si>
    <t>Downsclaed sizing</t>
  </si>
  <si>
    <t>Downscaled Possize</t>
  </si>
  <si>
    <t>S&amp;P 500 EQUAL WEIGHTED</t>
  </si>
  <si>
    <t>High Tide Inc. Common Shares</t>
  </si>
  <si>
    <t>The Utilities Select Sector SPDR Fund</t>
  </si>
  <si>
    <t>The Consumer Staples Select Sector SPDR Fund</t>
  </si>
  <si>
    <t>The Communication Services Select Sector SPDR Fund</t>
  </si>
  <si>
    <t>The Materials Select Sector SPDR Fund</t>
  </si>
  <si>
    <t>The Financial Select Sector SPDR Fund</t>
  </si>
  <si>
    <t>The Energy Select Sector SPDR Fund</t>
  </si>
  <si>
    <t>The Industrial Select Sector SPDR Fund</t>
  </si>
  <si>
    <t>The Technology Select Sector SPDR Fund</t>
  </si>
  <si>
    <t>The Health Care Select Sector SPDR Fund</t>
  </si>
  <si>
    <t>The Consumer Discretionary Select Sector SPDR Fund</t>
  </si>
  <si>
    <t>Rezolute Inc. Common Stock (NV)</t>
  </si>
  <si>
    <t>17:39@80.76</t>
  </si>
  <si>
    <t>BWB.DE</t>
  </si>
  <si>
    <t>Baader Bank Aktiengesellschaft</t>
  </si>
  <si>
    <t>S9I.DE</t>
  </si>
  <si>
    <t>Stemmer Imaging AG</t>
  </si>
  <si>
    <t>PAT.PA</t>
  </si>
  <si>
    <t>IMDA.PA</t>
  </si>
  <si>
    <t>RBO.PA</t>
  </si>
  <si>
    <t>ODET.PA</t>
  </si>
  <si>
    <t>EXE.PA</t>
  </si>
  <si>
    <t>TRTL</t>
  </si>
  <si>
    <t>TortoiseEcofin Acquisition Corp. III Class A Ordinary Shares</t>
  </si>
  <si>
    <t>Virco Manufacturing Corporation Common Stock</t>
  </si>
  <si>
    <t>INGN</t>
  </si>
  <si>
    <t>TSBK</t>
  </si>
  <si>
    <t>Timberland Bancorp Inc. Common Stock</t>
  </si>
  <si>
    <t>PROF</t>
  </si>
  <si>
    <t>Profound Medical Corp. Common Stock</t>
  </si>
  <si>
    <t>DGICB</t>
  </si>
  <si>
    <t>Donegal Group Inc. Class B Common Stock</t>
  </si>
  <si>
    <t>eurusd</t>
  </si>
  <si>
    <t>LIN.PA</t>
  </si>
  <si>
    <t>SDG.PA</t>
  </si>
  <si>
    <t>ALBFR.PA</t>
  </si>
  <si>
    <t>GNE.PA</t>
  </si>
  <si>
    <t>BAIN.PA</t>
  </si>
  <si>
    <t>LPE.PA</t>
  </si>
  <si>
    <t>CNDA</t>
  </si>
  <si>
    <t>Concord Acquisition Corp II Class A Common Stock</t>
  </si>
  <si>
    <t>PureTech Health plc American Depositary Shares</t>
  </si>
  <si>
    <t>Dogness (International) Corporation Class A Common Stock</t>
  </si>
  <si>
    <t>BFLY</t>
  </si>
  <si>
    <t>Butterfly Network Inc. Class A Common Stock</t>
  </si>
  <si>
    <t>ALCO</t>
  </si>
  <si>
    <t>Alico Inc. Common Stock</t>
  </si>
  <si>
    <t>ASUR</t>
  </si>
  <si>
    <t>Asure Software Inc Common Stock</t>
  </si>
  <si>
    <t>TNXP</t>
  </si>
  <si>
    <t>Tonix Pharmaceuticals Holding Corp. Common Stock</t>
  </si>
  <si>
    <t>VST,WAVE,NRG,TAC</t>
  </si>
  <si>
    <t>CENX,AA,KALU,CSTM</t>
  </si>
  <si>
    <t>HBM,SCCO,FCX,ERO</t>
  </si>
  <si>
    <t>SHIP,ZIM,NMM,ASC,GASS,GRIN,GSL,CMRE,SB,INSW,GOGL,KEX,PSHG,GLBS,DAC,GNK,ESEA,MATX,PXS,KNOP,EDRY,SBLK,SFL,CPLP,TOPS,PANL,CTRM,SMHI,PXSAP,NAT,DSX</t>
  </si>
  <si>
    <t>EXK,FSM,PAAS,SVM,MAG,AG</t>
  </si>
  <si>
    <t>GATO,PPTA,ASM,BVN,PLG,SILV,MUX,NEWP,HYMC,ITRG,MTA,GROY,AUMN</t>
  </si>
  <si>
    <t>ORN,TPC,AGX,IESC,EME,LMB,DY,PRIM,STRL,FIX,WLDN,ROAD,GVA,BLD,PWR,FLR,MTZ,MTRX,APG,TTEK,JCI,AMRC,GLDD,STN,KBR,J,MYRG,ACM,NVEE,BBCP,RCMT,ENG</t>
  </si>
  <si>
    <t>ATER,UEIC,HEAR,KOSS,VZIO,HBB,VIOT,AAPL,MSN,SONY,SONO,LPL,VUZI,GPRO,IRBT,VOXX</t>
  </si>
  <si>
    <t>OXBR,RGA,MHLD,SPNT,GLRE,RNR</t>
  </si>
  <si>
    <t>JAN,QRHC,CLH,SRCL,MEG,RSG,WCN,WM,GFL,CWST,PESI,AWX,AQMS</t>
  </si>
  <si>
    <t>SMLP,OSG,TNK,FRO,TNP,STNG,ETRN,LPG,TK,GLP,DLNG,TRGP,WES,TRMD,DTM,MMLP,DHT,EURN,GEL,GLNG,AM,VNOM,WMB,ET,KMI,OKE,NVGS,HESM,PAGP,PAA,ENLC,PBA,MPLX,EPD,FLNG,ENB,CQP,LNG,TRP,DKL,SGU,ALTM,BROG</t>
  </si>
  <si>
    <t>ROOT,KINS,MCY,PLMR,PGR,HCI,HRTG,AXS,CB,KMPR,STC,NMIH,UVE,WRB,TRV,CNA,L,NODK,MKL,WTM,CINF,HMN,THG,SIGIP,GBLI,RLI,UFCS,SAFT,PRA,LMND,KNSL,DGICA,SIGI,DGICB,CNFR</t>
  </si>
  <si>
    <t>RCKY,DECK,CROX,WWW,SKX,SHOO,VRA,CAL,FL,WEYS,NKE,FORD</t>
  </si>
  <si>
    <t>GAU,CDE,USAU,NGD,HMY,KGC,IAG,EGO,PZG,AEM,AGI,GORO,CGAU,HL,WPM,SA,OR,THM,AU,GFI,NG,NEM,SAND,ORLA,EQX,RGLD,GLDG,VGZ,TRX,GOLD,FNV,DRD,BTG,CMCL,SBSW,NFGC,SSRM</t>
  </si>
  <si>
    <t>IPW,CVNA,JMIA,AKA,HEPS,PDD,RERE,CPNG,AMZN,QRTEP,NHTC,DIBS,EBAY,MOGU,LQDT,MELI,CHWY,RVLV,JD,JWEL,BABA,VIPS,YJ,W,ETSY,GLBE,TDUP,LITB,BZUN,NEGG,QRTEA,QRTEB,OCG,DADA,PRTS</t>
  </si>
  <si>
    <t>ASPN,CSL,LPX,AWI,IBP,CSTE,APOG,AZEK,WMS,OC,SWIM,BECN,GMS,CARR,JBI,TGLS,PPIH,TREX,MAS,AAON,ROCK,APT,BXC,NX,SSD,BLDR,JELD,AEHL</t>
  </si>
  <si>
    <t>GCI,EDUC,NYT,RELX,LEE,DJCO,PSO,DALN,SCHL</t>
  </si>
  <si>
    <t>BCS,NWG,SMFG,ING,BAC,SAN,C,JPM,HSBC,BBVA,WFC,MUFG,UBS,NTB,CM,EWBC,RY,BNS,BMO,TD</t>
  </si>
  <si>
    <t>PBI,HNI,SCS,AVY,EBF,ACCO</t>
  </si>
  <si>
    <t>AMRX,ACB,ANIP,AQST,AMPH,ALIM</t>
  </si>
  <si>
    <t>AEYE,APP,AMST,ALKT,AGYS,APPF,ACVA,ALRM,ANSS,API,ADSK,ALIT,AMSWA,ANY,ASAN,AGMH,APPS</t>
  </si>
  <si>
    <t>AGBA,MTAL,COOLU,MACA,TRON,SWSS,GPACU,CLOE,COOL,CHAA,SLAMU,KRNLU,WINV,ARYD,GPAC,GAMC,PLMI,GAMCU,PFTAU,OCAX,BLUA,KRNL,XFINU,NBST,JWSM,KCGI,PFTA,TRTL,SLAM,HYAC,CVII,MAQC,IXAQU,BITE,KORE,SWAG,WALD,NXU</t>
  </si>
  <si>
    <t>ANF,CURV,GPS,JILL,BOOT,ONON,SCVL,BURL,AEO,TJX,URBN,ROST,ZUMZ,GES,BKE,GIII,GCO,CTRN,VSCO,CRI,DXLG,CATO,LULU,DBI,DLTH,TLYS,PLCE,DBGI</t>
  </si>
  <si>
    <t>MMYT,DESP,RCL,TCOM,BKNG,TOUR,TNL,CCL,EXPE,NCLH,TRIP,TZOO,LIND,YTRA</t>
  </si>
  <si>
    <t>COHN,CIFR,MARA,BITF,FUTU,IBKR,NMR,PWP,GS,VIRT,EVR,PIPR,OPY,HLI,SCHW,LPLA,PJT,SF,TW,BTCS,LAZ,AMRK,SNEX,HUT,MS,TIGR,MC,RJF,WHG,DFIN,SIEB,SRL,AC,FRHC,BTCM,MKTX,MFH,XP,HGBL,ATIF</t>
  </si>
  <si>
    <t>JWN,DDS,M,KSS</t>
  </si>
  <si>
    <t>FSTR,WAB,RAIL,GBX,TRN,CNI,UNP,NSC,CSX,CP</t>
  </si>
  <si>
    <t>CCJ,DNN,UEC,NXE,URG,LEU,UROY,UUUU</t>
  </si>
  <si>
    <t>CAMT,NVMI,VECO,KLAC,AMAT,TER,ASML,LRCX,UCTT,ACMR,AXTI,OLED,ENTG,TRT,ICHR,PLAB,ASYS,ACLS,AMBA,COHU,KLIC,IPGP,XPER,DQ,ATOM,AEHR</t>
  </si>
  <si>
    <t>ARLP,NRP,CEIX,ARCH,BTU,NC,HNRG</t>
  </si>
  <si>
    <t>SGRP,BV,PAYS,WHLM,OMEX,ACTG,KODK,CTAS,CBZ,TISI,ABM,RBA,FA,CVEO,CPRT,QUAD,VVI,PFMT,MMS,CASS,ARC,DLHC,UNF,GPN,DSS,AGFY,EJH</t>
  </si>
  <si>
    <t>AMSC,TAYD,GHM,GE,HWM,BWEN,TT,SPXC,CR,ETN,TPIC,CSWI,CW,EPAC,LII,XYL,MMM,GTES,MWA,IR,PSN,GNRC,FLS,PH,ITT,DOV,DCI,CMI,EMR,PNR,GRC,LXFR,THR,HON,OTIS,TNC,ROP,SXI,NPO,KAI,AOS,AME,B,GTLS,TRS,HLIO,FELE,WTS,ITW,TWIN,CYD,GGG,HI,RRX,IEX,NDSN,ROK,JBT,MIDD,HURC,BLDP,OFLX,KRNT,CVV,GTEC,SHPW</t>
  </si>
  <si>
    <t>CLS,OUST,BHE,REFR,FN,SGMA,FLEX,APH,NEON,BELFA,TTMI,KULR,BELFB,CTS,GLW,SANM,TEL,ELTK,LYTS,OSIS,PLXS,NSYS,DSWL,RELL,LFUS,JBL,LGL,ROG,LPTH,VICR,MMAT,DAIO,CPSH,WBX,LINK,IMTE,MEI,KOPN</t>
  </si>
  <si>
    <t>TREE,RKT,VEL,COOP,IOR,HTGC,GHLD,UWMC,PFSI,ESNT,WD,EFC,MRCC,LDI,ECPG,CNF,ASPS</t>
  </si>
  <si>
    <t>ACGL,AEG,AIG,ACGLN,ACGLO</t>
  </si>
  <si>
    <t>HCC,AMR,METC,SXC,AREC</t>
  </si>
  <si>
    <t>VIRC,KEQU,LCUT,FLXS,TILE,LOVE,MHK,LZB,TPX,AMWD,BSET,EFOI,NVFY,NTZ,SNBR,WHR,HOFT,PRPL,LEG</t>
  </si>
  <si>
    <t>LSF,LEXX,FRPT,BRFS,LWAY,FREE,PPC,BRBR,LFVN,SENEB,UTZ,SENEA,CENT,POST,K,INGR,CENTA,JJSF,SMPL,NAII,JVA,HLF,STKL,LANC,FARM,CAG,GIS,CPB,FLO,KHC,PETZ,NOMD,BRID,MKC,JBSS,HRL,SJM,CVGW,SNAX,BGS,THS,LW,BYND,DAR,HAIN,FAMI,NUZE,PLAG,BTTR</t>
  </si>
  <si>
    <t>AFBI,AMAL,ABCB,ASB,AROW,AMTB,ALRS,ACNB</t>
  </si>
  <si>
    <t>RYAM,TROX,VHI,MTX,EMN,MEOH,APD,CE,LXU,DOW,FF,WLKP,HUN,SQM,ASIX,BAK</t>
  </si>
  <si>
    <t>USLM,SMID,CRH,MDU,LOMA,EXP,MLM,VMC,CPAC,SUM,JHX,CX,RETO</t>
  </si>
  <si>
    <t>TOL,PHM,KBH,HOV,MHO,TPH,MTH,LEN,NVR,CVCO,TMHC,DHI,GRBK,CCS,LEGH,BZH,SKY,DFH,LGIH</t>
  </si>
  <si>
    <t>SCSC,AVT,CNXN,ARW,TAIT</t>
  </si>
  <si>
    <t>TGS,YPF,EC,SU,IMO,CVE,TTE,NFG,XOM,EQNR,CVX,E,BP,PBR,SLNG,AE,SSL</t>
  </si>
  <si>
    <t>PRMW,COKE,CCEP,KDP,KO,CELH,KOF,PEP,FIZZ,MNST,OTLY</t>
  </si>
  <si>
    <t>RDW,BYRN,ERJ,AVAV,TATT,WWD,VSEC,TDG,TGI,HEI,RTX,GD,KTOS,DCO,AXON,SWBI,LHX,SPR,BWXT,POWW,ATRO,TXT,AIRI,EH,SIF,LMT,AIR,POWWP,IVAC,ASTC,HII,VTSI,CODA,NPK,NOC,RKLB,PKE,BA,HXL,ESLT,RGR,MRCY,CAE,ISSC,CVU,LILM,LILMW,DPRO,ASTR,SPCE,UAVS</t>
  </si>
  <si>
    <t>UFPT,IP,WRK,KRT,PTVE,PKG,AMBP,ATR,GPK,SEE,PACK,AMCR,TUP,SLGN,SON,REYN,CCK,BERY,GEF,MYE,OI</t>
  </si>
  <si>
    <t>EQH,FGFPP,IGIC,HIG,ORI,ESGR,ESGRP,ESGRO,PFG,WDH,SLF,GSHD,FGF</t>
  </si>
  <si>
    <t>FTAI,WLFC,URI,R,PRG,AL,GATX,UHAL,HRI,MGRC,FPAY,HEES,WSC,CTOS,ALTG,CAR</t>
  </si>
  <si>
    <t>GEO,CTRE,WELL,NHI,VTR,HR,DHC,LTC,DOC,SBRA,OHI,HTIA,GMRE,MPW,UHT,CHCT</t>
  </si>
  <si>
    <t>JEF,RILYL,RILYP,VOYA,RILY</t>
  </si>
  <si>
    <t>VERY,LNC,MFC,PRU,CIA,MET,CNO,NWLI,UNM,BHFAN,PRI,GNW,BHFAO,BHFAP,BHF,PUK,GL</t>
  </si>
  <si>
    <t>OSCR,ALHC,CI,CLOV,UNH,CNC,MOH,CVS,HUM,MPLN</t>
  </si>
  <si>
    <t>ICCH,ITIC,MTG,FNF,RYAN,RDN,MBI,TIPT,EIG,TRUP,FAF,JRVR</t>
  </si>
  <si>
    <t>IRS,STCN,IGC,NNBR,CRESY,CODI,BBU,TRC,IEP,SPLP,SEB,MATW</t>
  </si>
  <si>
    <t>NSSC,ARLO,BCO,VRRM,VRME,SNT,NL,ADT,BRC,MG,DGLY,REZI,ALLE,MSA,CIX,UUU,SPCB,EVLV,BKYI</t>
  </si>
  <si>
    <t>JXN,STEP,KKR,VCTR,EDF,EMO,CEM,APO,CTR,HLNE,SII,OWL,BK,CCAP,CION,ARES,CGBD,CSWC,KYN,GCMG,ADX,FGB,TTP,RGT,MAIN,IIF,CHW,AMP,CEE,CET,ARDC,TWN,HPF,RAND,PNNT,GLQ,CGO,AFT,ASA,EOS,GAM,BCSF,JHG,LGI,DMO,AIF,KIO,EOI,EOD,BGX,ETY,GBDC,AINC,HPS,KSM,EFT,GLAD,CSQ,JGH,NTG,FPF,EVF,JCE,JPC,JQC,HPI,TYG,HNW,SCD,GLO,FSD,ARCC,JRI,AVK,CHI,JFR,GAIN,GNT,FSK,CCD,BGB,GGN,NDP,AMK,EFR,ETG,NML,SRV,EVG,BANX,FRA,BGT,GECC,KTF,BGH,DHY,DHF,GLV,NIE,PFX,JPI,APAM,CG,JLS,CRF,ETJ,TPZ,FDUS,BUI,HYT,ECC,IDE,EXG,EMD,BSL,IGA,FOF,FCT,HNNA,GHY,FAM,ETO,AWF,GDV,SPE,HQL,DSU,HIE,IHD,HTD,FFA,BST,FCO,BX,LDP,CEV,IAE,IAF,ACP,ERH,EVT,ETB,HYB,HQH,FTF,EVV,RCS,MHI,BWG,OXLC,FLC,BLW,EEA,CLM,AOD,BOE,ETV,DFP,EAD,BGR,DMF,DSL,GOF,SLRC,BGY,BDJ,FFC,EIM,EVM,AGD,RMT,MPA,ETW,JHI,GRF,BTZ,TY,FT,ETX,UTF,CIK,MCI,LRFC,MMT,IGR,IQI,FMY,MHF,PEO,FMN,MPV,IGD,SOR,VCV,HRZN,ISD,MUA,AWP,CNS,THQ,VTN,BNY,NRO,PHD,CIF,GAB,MCR,AB,BCX,VVR,BSIG,EMF,MHN,CII,BKN,AEF,CXE,GRX,MSD,AMG,USA,ECCC,RIV,BFZ,MAV,EHI,IIM,MUI,NAC,ACV,VPV,EVN,GDO,NKX,GLU,HEQ,BHK,PDI,RVT,STK,DPG,DBL,PTY,PGP,VMO,ENX,MFD,DSM,CBH,TSLX,BXMX,IGI,NQP,VKQ,BLE,CXH,NTRS,FAX,JRS,MHD,MCN,PFO,BTA,NZF,JEQ,MFM,MIY,CMU,ECF,NVG,HIO,BAM,AFB,BHV,NRK,GUT,ASG,MMU,GGT,VBF,BYM,GGZ,NMT,MVF,INSI,PFD,LEO,VGM,GBAB,VKI,JOF,EDD,CHY,MYN,SPXX,NEA,NMZ,VFL,NAN,SCM,SSSS,NAD,PFN,VINP,PDT,BLK,TROW,TRIN,UTG,NAZ,BFK,JHS,RNP,TEI,DIAX,DTF,MQY,PGZ,JMM,PHT,QQQX,BME,PSF,NXJ,WHF,PCF,SWZ,OXLCO,GDL,HYI,NFJ,EOT,BCV,BKT,SEIC,PMM,NHS,OCCIO,PMX,BIT,STT,PFLT,NMI,PFL,MUC,NOM,ERC,NBH,PAI,PML,OXLCP,FUND,HIX,VLT,PIM,MVT,DMB,OPP,BTO,BRW,MYD,PCN,SWKH,MMD,NMS,MUE,NXC,SBI,NPV,OXSQ,RCG,IFN,KF,BBN,CHN,MIN,NIM,GF,MUJ,MYI,OXLCM,GCV,BTT,IVZ,PHK,PCK,VGI,THW,NUW,RQI,PMO,NXN,ICMB,MGF,TCPC,RMM,BUR,NXP,NCV,PNI,NCA,OCCI,MQT,PCQ,NCZ,OIA,NNY,NBB,PYN,WEA,RFI,PPT,TSI,EGF,PNF,WIW,NUV,WIA,NMFC,VRTS,TEAF,TDF,NEWT,PMF,SAR,DNP,CAF,PSEC,NTRSO,GROW,RA,DHIL,FHI,PZC,OFS,MXE,MXF,PCM,EQS,SAMG,TURN,TPVG,CUBA,BEN,PAX,HFRO,NOAH,AAMC,LGHL,HYW</t>
  </si>
  <si>
    <t>AER,CAAP,ASR,PAC,BLDE,OMAB,ASLE</t>
  </si>
  <si>
    <t>AOMR,ACR,AGNCP,AGNCM,AGNCO,AGNC,AGNCN,ABR,ARR,ARI,ACRE,AJX</t>
  </si>
  <si>
    <t>SGC,LAKE,LEVI,KTB,RL,GIL,PVH,HBI,COLM,OXM,JRSH,GOOS,FIGS,UA,UAA,VFC,CPRI,VNCE,XELB,DLA</t>
  </si>
  <si>
    <t>NVDA,MU,ONTO,QCOM,TSM,FORM,AVGO,CRUS,SMTC,VLN,MPWR,SIMO,MTSI,ADI,NXPI,TSEM,AMKR,ASX,AAOI,TXN,SITM,AOSL,MRVL,AMD,HIMX,MCHP,UMC,QUIK,SYNA,SGH,IMOS,QRVO,ALGM,LASR,DIOD,POWI,STM,VSH,NVEC,RMBS,SWKS,CEVA,SKYT,SLAB,LEDS,ON,WKEY,LSCC,MXL,INTC,WOLF,MX,INTT,GSIT,MRAM,SQNS,PXLW,WISA,EMKR</t>
  </si>
  <si>
    <t>TDW,FTK,NGS,GIFI,SDPI,AROC,DWSN,NR,WTTR,LBRT,WFRD,VTOL,FTI,SLCA,HLX,XPRO,MRC,WHD,VAL,DNOW,PUMP,SND,NCSM,OII,CHX,BKR,USAC,NOV,SOI,TS,HAL,CLB,TH,NOA,GEOS,RNGR,MARPS,PFIE,SLB,TTI,TUSK,RES,FET,NRT,DRQ,ENSV,BOOM,OIS,NINE,KLXE,RCON</t>
  </si>
  <si>
    <t>CMCM,EVER,TME,GAIA,SPOT,FENG,MAX,PINS,SNAP,GRPN,JFIN,GOOG,GOOGL,CANG,SOHU,CARG,DASH,DOYU,SMWB,CDLX,ABNB,IZEA,ATHM,FVRR,TRUE,TTGT,IAC,IQ,THRY,SCOR,NTES,YELP,GENI,TWLO,MTCH,YY,ZG,DAO,Z,LKCO,SSTK,BIDU,ANGI,WB,MOMO,KRKR,LZ,TRVG,TC,ZH,UXIN,GROM,PERI</t>
  </si>
  <si>
    <t>VITL,VFF,LMNR,CALM,BG,CHSCN,CHSCP,CHSCO,TSN,CHSCL,CHSCM,ALCO,LND,AVO,ADM,FDP,AGRO,BHIL,AQB,SANW</t>
  </si>
  <si>
    <t>THC,PNTG,CCEL,BKD,JYNT,AVAH,TALK,NHC,UHS,ADUS,CYH,DVA,EHC,SEM,AMS,HCA,ENSG,NVOS,CCM,FMS,RHE,AMED,USPH,CHE,ACHC,OPCH,SMTI,INNV,HCSG,SGRY,MODV,CMPS,LFST,AMN,OTRK,AGL,ICCM,MD,ATIP</t>
  </si>
  <si>
    <t>SFM,NGVC,CASY,VLGEA,KR,DDL,WMK,ACI,IMKTA,ARKO,DNUT,ASAI,GO</t>
  </si>
  <si>
    <t>LMFA,YRD,LU,PMTS,AIHS,QFIN,AXP,ALLY,SYF,COF,BBDC,SLM,SLMBP,DFS,IX,RM,EZPW,NNI,GSBD,PYPL,OMF,ENVA,ATLCP,LC,NICK,V,MFIN,MA,FCFS,XYF,AGM,FINV,WU,SNTG,SNFCA,NISN,PT,WRLD,OCSL,CACC,CPSS,GDOT,LX,PRAA,SOFI,LPRO,NAVI,ATLC,UPST,QD,OPRT,FOA,DXF</t>
  </si>
  <si>
    <t>ESS,IRT,AVB,CPT,NXRT,EQR,UDR,BRT,INVH,MAA,UMH,ELS,SUI</t>
  </si>
  <si>
    <t>CPOP,QNST,MGNI,CRTO,EEX,CMPR,NCMI,DLX,XNET,MCHX,TSQ,FLNT,WPP,OMC,ADV,IPG,CCO,CNET,WIMI,INUV,BAOS,ICLK</t>
  </si>
  <si>
    <t>CNM,DXPE,TRNS,WSO,FERG,PKOH,AIT,WCC,GWW,FAST,GIC,MSM,SITE,EVI,TITN</t>
  </si>
  <si>
    <t>CEPU,NEE,KEN,VIASP,EDN,PAM,SO,DUK,EIX,ETR,PCG,D,VIA,CNP,PPL,DTE,FE,CMS,ED,EVRG,OGE,PNW,LNT,FTS,ENIC,POR,ES,XEL,IDA,WEC,KEP,GNE,PNM,NGG,EBR</t>
  </si>
  <si>
    <t>DOGZ,HIMS,ELF,CL,SPB,UL,ACU,CHD,KMB,PG,UG,EPC,NATR,NWL,HELE,USNA,CLX,IPAR,COTY,EWCZ,EL,MTEX,NUS,TANH,SKIN</t>
  </si>
  <si>
    <t>RSI,AGS,CHDN,DKNG,CPHC,GAN,ACEL,IGT,GAMB,EVRI,SBET</t>
  </si>
  <si>
    <t>COST,BJ,WMT,OLLI,PSMT,TGT,DG,DLTR,BIG</t>
  </si>
  <si>
    <t>CRIS,CADL,SLNO,TNXP,CRBP,RZLT,SMMT,OCGN,NVAX,NNVC,TPST,RNA,MESO,INSM,STOK,ADMA,VERA,HRTX,TSHA,GERN,ENTX,NTRBW,LBPH,NTRB,JSPR,LPCN,VKTX,XTLB,CALT,IBRX,DYN,ADCT,LRMR,CNTB,APLT,STTK,CGEM,ELDN,MOR,BNTC,CDXC,ESPR,ABSI,SYBX,ANNX,MRUS,VRCA,NKTR,SLN,AGIO,IMNM,BYSI,MREO,EWTX,PRAX,ABIO,NKTX,DCPH,BDTX,TLSA,MNMD,NUVB,CCCC,TARS,ADAG,MDWD,GALT,GNFT,LQDA,KURA,BPMC,APM,CRNX,SIGA,FULC,CGEN,RGLS,ACIU,MRNA,INO,COCP,RYTM,NRIX,ITOS,YMAB,AYTU,CRDF,NVO,VNDA,GHRS,RVMD,PTGX,UPC,ARQT,CRMD,HALO,PYXS,ASMB,VRTX,NUVL,ABUS,DSGN,IBIO,CDXS,KYMR,ALRN,CNTA,KRYS,CLRB,XBIT,CYTK,ALT,FBIOP,TYRA,DYAI,PGEN,ATOS,OLMA,CORT,KTRA,XOMA,AVTE,PCVX,TRVI,RANI,ACST,IMMP,ATNM,MNPR,HCM,PASG,CMMB,PRTC,AFMD,EPIX,LGND,SWTX,CERE,REGN,UTHR,IDYA,SRZN,WVE,NBIX,VCEL,KALV,ARDX,IMTX,GLSI,ANAB,SANA,PSTV,INVA,ASND,ADAP,MIGI,CLLS,PTCT,CPRX,BHVN,SYRS,FDMT,PHAT,ITCI,BBIO,MDGL,INDP,CDMO,AVRO,GTHX,HOOK,CGTX,LYEL,MNKD,ACHV,SRPT,TARA,BCRX,BCLI,CANF,LVTX,ONCT,KNSA,XOMAO,XOMAP,VTVT,INAB,TIL,ATHA,CAPR,MRVI,KROS,TECH,IPSC,TNGX,BCYC,AVIR,XLO,AUTL,VERU,XERS,ITRM,ARCT,SLS,ARMP,COGT,EXEL,DARE,ROIV,FATE,TGTX,SVRA,IMAB,OMER,LTRN,PHGE,INCY,IMRN,PRLD,XBIO,APRE,ZYME,AXSM,LXRX,ALXO,GBIO,TNYA,RCKT,PMCB,SNDX,ADXN,PSTX,OVID,CRVS,XFOR,CLSD,TERN,VTGN,PRQR,CLDX,PULM,AGEN,XNCR,IPHA,LIXT,CTMX,ORIC,RXRX,VIR,DNLI,BNTX,OTLK,VYGR,CASI,IOVA,INZY,AKTX,ALDX,SPRO,CRSP,MRKR,BMRN,XENE,ENTA,LOGC,CERT,RARE,EDSA,SRRK,NRBO,NXTC,IONS,PTN,IMVT,HRMY,EVGN,ALNY,DAWN,CVAC,DTIL,RPRX,MOLN,ACXP,TBPH,ATHE,ARGX,CLGN,VXRT,NAUT,IGMS,JAZZ,RLMD,OCUL,CERS,MIRM,STRO,AIM,IMUX,ATAI,OPT,HOWL,INMB,NBTX,ACHL,SAVA,VCYT,ICCC,FHTX,RCUS,FGEN,DMAC,ARWR,BGNE,ETON,ARTL,ZLAB,NRXP,LPTX,ALKS,PHVS,PBYI,URGN,AKBA,CKPT,SONN,IKNA,REPL,CLNN,CSBR,FOLD,OCX,PTIX,CDTX,GMAB,ABEO,UBX,CMRX,VALN,ARVN,SEER,IVA,QSI,CYBN,BEAM,MGTX,RFL,AEZS,IKT,VYNE,FENC,MNOV,IFRX,ANEB,RLAY,TTNP,LUMO,MRSN,QURE,CTXR,AUPH,LCTX,ONCY,OGEN,MORF,FBRX,NERV,ADPT,SNSE,KZIA,ORMP,KPTI,RIGL,TVTX,AKRO,VRNA,SGMO,KRON,NTLA,PLX,ALEC,APLS,EQ,EYPT,CYCN,GLPG,PLRX,GLMD,LEGN,VBIV,IMCR,KALA,RGNX,PHAR,PMVP,GLTO,KOD,CABA,EVAX,ACAD,AMRN,ABCL,MIST,ALGS,MTNB,KZR,PYPD,CVM,SNPX,FBIO,VRDN,ABOS,SCPH,BOLT,UNCY,ALLK,VIRX,BCAB,ETNB,HOTH,ZNTL,ORGS,ACET,OCUP,ANVS,IPA,ACRS,MEIP,CUE,ALLO,CHRS,MCRB,OMGA,PHIO,CYCCP,TRVN,RPTX,EDIT,ATRA,AVXL,RLYB,ABVC,PRTA,PPBT,PALI,RPHM,PDSB,SLRX,MGNX,VINC,ALVR,GANX,VCNX,VOR,SLGL,ENLV,CARA,ADIL,PIRS,ENSC,ADVM,CYCC,NEXI,INM,JAGX,DBVT,XCUR,ASLN,SAGE,BLRX,ENVB,BLUE,GOSS,BCDA,GTBP,TENX,GOVX,VIRI,EYEN,BTAI,APTO,BIVI,VERV,XRTX,PCSA,RVPH,GRTS,DNA,ADTX,ALZN,VSTM,MYMD,BCTX,NBY,GNPX,QLGN,SNGX,HEPA,RAPT,RVNC,PRTG,BPTH,WINT,MTEM,NCNA,SPRB,ATNF,NLSP,BMEA,TFFP,ATXI,TCON,MRNS,VRPX,GLYC,APVO,LGVN,CNSP,EFTR,MBIO,LYRA,SEEL</t>
  </si>
  <si>
    <t>CHCI,NEN,JOE,STRS,TPHS,VINO</t>
  </si>
  <si>
    <t>LLY,OGN,AZN,MRK,GSK,NVS,SNY,JNJ,BIIB,PFE,GRFS,GILD,BMY</t>
  </si>
  <si>
    <t>MYTE,SIG,FOSL,TPR,MOV,BGI,CTHR</t>
  </si>
  <si>
    <t>ASTS,USM,TKC,TDS,TIGO,FYBR,VEON,LILA,LILAK,IDCC,TMUS,IDT,TEO,RBBN,CNSL,T,TEF,CXDO,VZ,PHI,KT,CHT,VOD,SKM,RDCM,SPOK,ATUS,ANTE,ATEX,ORAN,TU,GOGO,BCE,RCI,AMX,TIMB,VIV,SHEN,OOMA,CCOI,LUMN,GSAT,IRDM,UCL,TLK,CABO,ATNI,VATE,SIFY</t>
  </si>
  <si>
    <t>INOD,DTST,PSFE,WYY,LDOS,TLS,PRTH,SNX,CSPI,FIS,TASK,CACI,PAY,NSIT,PRFT,CNDT,AFRM,NABL,BR,IT,IBM,CDW,IMXI,SABR,WIT,CTLP,FORTY,AI,INFY,RSSS,JKHY,VNET,GDS,RAMP,HCKT,EXLS,GB,CTSH,DLB,G,SAIC,GIB,UIS,DMRC,XRX,DNB,IIIV,USIO,CLPS,ACN,CNXC,DXC,GDYN,WNS,TDC,TWKS,CLVT,III,EPAM,FLYW,ISDR,TTEC</t>
  </si>
  <si>
    <t>GTE,VIST,AR,EGY,NEXT,TPL,CRK,CNX,GPOR,FANG,SM,SBOW,RRC,KRP,CKX,PED,SWN,GPRK,MRO,DMLP,MGY,EQT,CHK,CTRA,PNRG,OVV,EPSN,MXC,BSM,BRN,SBR,NOG,HES,INDO,EOG,PHX,MTDR,COP,DVN,OXY,CLMT,REI,BATL,MUR,CRC,HPK,VET,AMPY,SD,BRY,KOS,REPX,TELL,USEG,APA,EPM,MVO,TALO,PBT,HUSA,PRT,CRT,VOC,PVL,WTI,MTR,SJT,CNQ,CEI</t>
  </si>
  <si>
    <t>APEI,CLEU,FEDU,GOTU,UTI,BEDU,PRDO,ATGE,LRN,STRA,LINC,EDU,TAL,LOPE,LAUR,GHC,EDTK,COE,WAFU,STG,AFYA,IH,VSTA,YQ,EEIQ,AACG,AMBO,SKIL,COUR,CHGG,TWOU,LXEH</t>
  </si>
  <si>
    <t>SMCI,DELL,PSTG,WDC,NTAP,ANET,DAKT,STX,LOGI,HPQ,ALOT,SCKT,CRCT,OSS,NNDM,EBON,QMCO,KTCC,CRSR,DDD,SSYS,IONQ,CAN,INVE,DM,QUBT,TACT,VLD</t>
  </si>
  <si>
    <t>VRT,POWL,CBAT,WIRE,ULBI,AZZ,NVT,AYI,BE,BMI,APWC,ESP,ENS,BDC,HUBB,HOLI,AEIS,HAYW,SVT,OESX,RFIL,ATKR,ENR,KE,PLPC,FCEL,FLUX,POLA,BW,LTBR,PPSI,PLUG,IPWR,EOSE,EAF,OPTT,MVST</t>
  </si>
  <si>
    <t>BMA,SUPV,GGAL,BBAR,FFNW,MCBC,DB,HTLF,INBK,KB,CIB,OPHC,LYG,BLX,PEBK,PBFS,MBIN,FITB,LSBK,BPOP,FCNCA,EQBK,SFBC,FBP,FSEA,FHN,CFG,BSVN,NRIM,FULT,FUSB,FULTP,ISTR,CPF,NBN,CADE,BCH,CNOBP,WAL,HTBI,IBCP,MBINN,PRK,TRMK,MCBS,RBB,MFG,MBINO,PFBC,SHG,FMAO,ZION,UMBF,VLYPP,PNC,MBNKP,KEY,AX,WTFC,OFG,IBOC,FGBIP,BFIN,FCNCP,FCAP,BAP,NECB,ATLO,CCB,GCBC,CBAN,BY,DCOMP,HWC,HMNF,IBN,IROQ,ORRF,BSRR,CATC,BKU,FSFG,BCOW,BWBBP,FMBH,HBAN,SFBS,MBWM,WTFCM,HTLFP,VBFC,CASH,CCNEP,MTB,CUBI,UVSP,FBK,NBHC,CTBI,CBSH,CFB,IBTX,CBFV,GBNY,CZWI,FITBI,HBANM,UCBIO,QCRH,TFC,COFS,OBT,FNB,SNV,FUNC,BOKF,HBCP,WSFS,VLYPO,WSBCP,HWBK,FSBW,PBBK,LKFN,CHCO,RBCAA,PVBC,CFBK,BOTJ,CHMG,HBNC,CVLY,HONE,ONB,PNFP,FCBC,GABC,AVAL,RBKB,TECTP,FSBC,BFST,PBHC,EBMT,BOH,FBIZ,CARV,BUSE,MGYR,SRCE,BHB,PDLB,WTFCP,OCFCP,WF,MYFW,FIBK,FRST,FHB,CMA,TCBK,PNFPP,UNTY,STBA,SMBK,SBFG,SYBT,OPBK,RMBI,PEBO,BANR,VBTX,GNTY,BCML,BSAC,HOPE,TOWN,FRME,TCBC,SPFI,ZIONO,GBCI,MCB,NBTB,CALB,BWB,USB,BPRN,ESQ,EBC,UBCP,CBNK,HOMB,WABC,CWBC,FITBP,FISI,FFBC,LARK,IFS,OSBC,WMPN,TCBI,CCNE,TCBIO,GSBC,FNLC,PFC,HBT,AUB,PLBC,MNSBP,CVBF,RF,CAC,NKSH,CULL,ESSA,PROV,FCF,BHLB,FFIN,HTH,BANC,HAFC,ITUB,RNST,UBFO,CNOB,FRBA,CATY,TFSL,FITBO,PB,WSBF,HDB,CFR,EFSC,FNCB,EVBN,LOB,UBSI,MPB,FDBC,DCOM,HFWA,SASR,SSB,BFC,HTBK,LCNB,FRAF,FBNC,MRBK,THFF,MSBI,PWOD,NWBI,FMNB,UCBI,WSBC,OVBC,HIFS,BLFY,BWFG,WAFD,TRST,VABK,SMBC,BANF,CBU,CARE,FGBI,COLB,WTBA,CCBG,CZNC,SBCF,INDB,WASH,MOFG,OZK,TSBK,SHBI,PKBK,OVLY,WBS,AUBN,FCCO,BCBP,CFFN,PCB,HMST,PFIS,PPBI,FVCB,CIVB,OCFC,UNB,BSBK,SFNC,SBSI,OPOF,FBMS,WNEB,FFIC,NWFL,BSBR,RRBI,BRKL,SBT,TBBK,FXNC,SFST,EBTC,ASRV,MVBF,CFFI,FLIC,BMRC,BBDO,BRBS,PFS,TMP,CLBK,HFBL,MBCN,FFWM,BBD,TBNK,PGC,KRNY,BYFC,MNSB,VLY,KFFB,EGBN,RVSB,FNWB,NFBK,SSBI,GLBZ,NYCB,PNBK</t>
  </si>
  <si>
    <t>CRAI,BAH,TRI,VRSK,EXPO,FCN,ICFI,HURN,EFX,TRU,FC,BWMN,RGP,GRNQ,FORR</t>
  </si>
  <si>
    <t>ICE,MCO,MORN,SPGI,NDAQ,CBOE,CME,FDS,MSCI,VALU</t>
  </si>
  <si>
    <t>FISK,MDRRP,EPRT,GOOD,OGCP,GOODO,GOODN,CTO,SQFTP,OLP,MDRR,ESRT,ESBA,UE,BNL,BRDG,LXP,VICI,BRSP,NREF,WPC,SAFE,SQFT,DBRG,CLPR</t>
  </si>
  <si>
    <t>IRM,HASI,CXW,LAMR,PW,OUT,FPI,GLPI,EQIX,RYN,CCI,WY,PCH,SBAC,UNIT</t>
  </si>
  <si>
    <t>IIPR,ILPT,MNR,EXR,LANDO,SELF,NSA,LANDM,CUBE,PSA,COLD,EGP,STAG,PLYM,LAND,TRNO,FR,PLD,REXR</t>
  </si>
  <si>
    <t>AIZ,ACT,AGO,AMBC,AMSF</t>
  </si>
  <si>
    <t>SE,NCTY,BRAG,GRVY,TTWO,BILI,EA,PLTK,GIGM,BHAT,RBLX,SKLZ,MSGM,INSE,MYPS,GDEV,GAME,VS</t>
  </si>
  <si>
    <t>KUKE,HUYA,NFLX,RSVR,LVO,EDR,WOW,LBRDP,BATRK,DIS,MSGS,LBTYA,BATRA,LBTYB,LBTYK,LYV,CNK,MSGE,WMG,RSVRW,CMCSA,IMAX,CHTR,RDIB,ROKU,LBRDA,LBRDK,RDI,AMC,MCS,HOFV,DLPN</t>
  </si>
  <si>
    <t>FOR,FPH,XIN,LSEA</t>
  </si>
  <si>
    <t>SEED,IPI,SMG,UAN,CGA,CF,CTVA,NTR,RKDA,ICL,BIOX,MOS,FMC,MGPI,AVD</t>
  </si>
  <si>
    <t>ZENV,CRWD,WIX,GDDY,SQSP,NVEI,CLBT,CGNT,RXT,BAND,CYBR,AVPT,RPAY,PLTR,NTNX,KPLT,VRNT,OSPN,VERI,PANW,MSFT,VRNS,SNPS,STER,EEFT,BLIN,PAGS,TOST,CHKP,FOUR,DOCN,SWI,ZUO,ORCL,OPRA,OKTA,SPSC,ETWO,SCWX,ZS,RDWR,ATEN,TCX,FFIV,BOX,TUYA,EVCM,SQ,TENB,FTNT,NET,MQ,STNE,WEX,EVTC,VRSN,DOX,BASE,CFLT,QLYS,S,DBX,CSGS,BL,YEXT,NTCT,BB,REKR,DTSS,TIXT,FIVN,MDB,DAVA,PATH,VHC,TAOP,STEM,SOS,CETX</t>
  </si>
  <si>
    <t>BEPC,CWEN,AY,BEP,RNW,ORA,NEP,ELLO,HTOO,CREG</t>
  </si>
  <si>
    <t>SLG,NYC,DLR,COR,HIW,PDM,BDN,VNO,CUZ,CIO,DEI,EQC,BXP,DEA,PGRE,KRC,JBGS,PSTL,GNL,FSP,CMCT,HPP,OPI</t>
  </si>
  <si>
    <t>USAP,FRD,X,STLD,CMC,RS,SIM,TX,NUE,MT,MSB,CLF,ZEUS,GGB,SID,HUDI,PKX,ZKIN</t>
  </si>
  <si>
    <t>MSTR,COIN,CLSK,ZETA,MTTR,IDN,BMTX,CREX,TSRI,BLND,DBD,QTWO,SEMR,WKME,CVLT,GWRE,IMMR,DSP,VERX,RSKD,PALT,YMM,EVBG,FICO,ZDGE,ESTC,ENV,GVP,KARO,SAP,UBER,TTD,PUBM,TYL,MNDY,SPNS,MODN,SNCR,OPFI,NTWK,LYFT,AWRE,RCAT,DSGX,CDNS,RDVT,PAR,PEGA,BTBT,PTC,PRCH,HUBS,PWSC,MAPS,COMP,NOW,AZPN,PLUS,MRIN,NCNO,SSNC,SMAR,VTEX,MNDO,DDOG,FROG,MITK,INTU,LSPD,RNG,SRAD,MANH,BLKB,BSY,PDFS,PCOR,MGIC,INTA,JG,INST,DOCU,CRM,DT,WFCF,BIGC,RMNI,IBEX,SHOP,EGAN,ZM,PRGS,YALA,MOGO,OBLG,CALX,PD,MTLS,JAMF,YOU,DCBO,RIOT,WDAY,BMBL,ASUR,XELA,SMRT,NICE,PCTY,TEAM,PRO,WK,BCOV,ONTF,EGHT,UPLD,EB,OLO,SSTI,GLOB,SNOW,RPD,OTEX,ZI,FTFT,FRSH,JFU,PAYC,OCFT,CXM,DUOT,DOMO,KC,SPT,BILL,MYSZ,PHUN,U,DV,VERB,NRDY,LAZR,FSLY,SMSI,OLB,QH,LPSN,MTC,IFBD,AUUD,INTZ,CRNC</t>
  </si>
  <si>
    <t>CRS,ATI,MEC,MLI,VMI,HAYN,NWPX,WOR,HIHO,PRLB,IIIN,RYI,ALPP,AP,SGBX</t>
  </si>
  <si>
    <t>ARIS,CDZIP,SBS,GWRS,ZWS,AWK,WTRG,CWT,CDZI,YORW,PCYO,CWCO,AWR,MSEX,SJW</t>
  </si>
  <si>
    <t>LE,WSM,HIBB,DKS,GME,REAL,MUSA,SFIX,TSCO,BBY,BARK,HNST,BBW,BBWI,KAR,MNSO,FLWS,HZO,BWMX,AZO,WOOF,SBH,RH,ORLY,ELA,GPC,LIVE,AAP,ASO,BLNK,AAN,WINA,ODP,CONN,ULTA,YSG,KIRK,BQ,EVGO,EYE,BGFV,CHPT,FIVE,NVVE,TCS,BNED</t>
  </si>
  <si>
    <t>FNKO,OSW,VSTO,GOLF,LTH,PLNT,FUN,HAS,YETI,CUK,SIX,CLAR,ESCA,AOUT,MANU,PLBY,POOL,BC,MAT,SPWH,JAKK,JOUT,XPOF,PTON</t>
  </si>
  <si>
    <t>EML,GFF,TTC,TKR,KMT,SNA,SWK,LECO,CVR,TBLT</t>
  </si>
  <si>
    <t>WHLRP,WHLRD,WSR,SPG,MAC,SITC,SKT,KRG,FRT,BRX,NNN,KIM,REG,BFS,NTST,O,EPR,GTY,PINE,ROIC,PECO,SRG,WHLR</t>
  </si>
  <si>
    <t>HLT,IHG,H,MAR,CHH,WH,HTHT,INTG,GHG</t>
  </si>
  <si>
    <t>LFT,MITT,EARN,TRTX,LOAN,SEVN,NYMTM,NYMTL,NYMTN,LADR,IVR,CHMI,DX,MFA,NLY,PMT,TWO,STWD,RWT,ORC,BXMT,KREF,RC,CIM,SACH,NYMT,GPMT</t>
  </si>
  <si>
    <t>PEG,OTTR,CIG,SRE,MGEE,AVA,UTL,BKH,NWE,EXC,BIP,MNTK,ELP,HE</t>
  </si>
  <si>
    <t>SPH,SWX,NI,ATO,RGCO,CPK,NJR,SR,BIPC,UGI,NWN,OGS,NFE</t>
  </si>
  <si>
    <t>TPB,PM,MO,BTI,RLX,VGR,UVV,KAVL</t>
  </si>
  <si>
    <t>CHEF,USFD,PFGC,UNFI,ANDE,SYY,SPTN,WILC,HFFG,DIT</t>
  </si>
  <si>
    <t>TGB,XPL,UAMY,NEXA,TECK,GSM,TMC,RIO,USAS,BHP,EMX,TMQ,NAK,FURY,MTRN,WRN,WWR,MP,VALE,LGO,SLI,NMG,PLL,CHNR,CMP,LAC</t>
  </si>
  <si>
    <t>ULH,CVLG,TFII,SAIA,ARCB,BEST,WERN,SNDR,MRTN,KNX,ODFL,HTLD,PTSI,YGMZ</t>
  </si>
  <si>
    <t>PLSE,GKOS,WRBY,FEMY,BLFS,LMAT,ISRG,NVCR,RMD,PDEX,MMSI,ALC,NEPH,ATRI,DXR,MASI,COO,HAE,NYXH,HOLX,RVP,ICUI,BDX,STXS,ANGO,STAA,IRTC,TFX,KRMD,EKSO,WST,NURO,UTMD,MLSS,BAX,RGEN,XRAY,INFU,NVST,OSUR,MBOT,OMIC,STVN,HBIO,ATRC,AKYA,POAI</t>
  </si>
  <si>
    <t>REAX,GBR,MLP,NMRK,CSR,JLL,CWK,BPYPP,BPYPO,AXR,BEKE,DOMA,CBRE,FRPH,CIGI,RMR,FSV,MAYS,MMI,CSGP,KW,GYRO,MDJH,TCI,RDFN,RMAX,EXPI,OPEN,DUO,FTHM,UK,OPAD,LODE</t>
  </si>
  <si>
    <t>XPO,AIRT,EXPD,HUBG,CHRW,ZTO,FDX,LSTR,AIRTP,RLGT,JBHT,ATSG,UPS,CYRX,FWRD</t>
  </si>
  <si>
    <t>KRO,HWKN,NTIC,IFF,CBT,ECL,WLK,ODC,ASH,AXTA,AVNT,ESI,IOSP,SXT,DD,BCPC,RPM,AVTR,LIN,NEU,FUL,TG,LYB,FSI,OEC,SHW,NGVT,KOP,GURE,WDFC,SCL,ECVT,OLN,KWR,PPG,CC,LOOP,HDSN,CMT,ALB,GPRE,GEVO,CRKN,ALTO,SNES,LWLG,TSE,DNMR,CNEY</t>
  </si>
  <si>
    <t>MCK,PBH,CAH,HSIC,GEG,PDCO,OMI</t>
  </si>
  <si>
    <t>REVG,HY,GENC,CAT,PCAR,OSK,TEX,DE,ALG,LNN,SHYF,MNTX,CMCO,UGRO,AGCO,WNC,MTW,ASTE,HYFM,ARTW,XOS,LEV,TWI,IDEX</t>
  </si>
  <si>
    <t>EBS,TEVA,CGC,ELAN,GHSI,HROW,INCR,SNDL,PAHC,PETQ,SLDB,CRON,CTLT,COLL,QLI,IMCC,DRRX,EOLS,TARO,RDY,AVDL,SCYX,ZTS,VTRS,RMTI,ZOM,DVAX,KMDA,TLRY,OGI,PCRX,TAK,SNOA,PRPH,PRGO,ORGO,SUPN,CPIX,OPTN,CYTH,BHC,TXMD,PROC,FLGC,ASRT,YCBD,IRWD,THTX,RDUS,EVOK,RDHL,CPHI,PRFX,EGRX,SXTC,PTPI,HUGE,XXII</t>
  </si>
  <si>
    <t>SKYW,MESA,DAL,HA,UAL,ALK,LUV,RYAAY,CPA,JBLU,ULCC,AAL,VLRS,ALGT,SNCY,AZUL,SAVE</t>
  </si>
  <si>
    <t>EAT,WING,TXRH,CMG,DPZ,SHAK,LOCO,ARMK,CAKE,KRUS,BH,BJRI,STKS,PLAY,YUM,BDL,FATBP,RAVE,NATH,ARKR,DRI,RRGB,GTIM,QSR,MCD,CNNE,SBUX,FATBB,ARCO,PBPB,WEN,FAT,YUMC,NDLS,BLMN,CHUY,DIN,RICK,JACK,DENN,CBRL,PZZA,WNW,BFI</t>
  </si>
  <si>
    <t>MOD,MLR,STRT,ALSN,ALV,HYLN,LIDR,CAAS,SUP,DORM,GTX,GNTX,AXL,DAN,THRM,BWA,SYPR,APTV,GT,PLOW,LEA,QS,SRI,WPRT,CPS,SMP,LKQ,VC,MGA,FRSX,MNRO,ADNT,CVGI,MPAA,KNDI,XPEL,AEVA,INVZ,WKSP</t>
  </si>
  <si>
    <t>MINDP,COHR,ITRI,GRMN,MKSI,VNT,ST,ESE,TRMB,CGNX,FARO,ELSE,NOVT,FTV,VPG,TDY,KEYS,MLAB,SOTK,GNSS,WRAP,WATT,MIND,ZEPP,LUNA,MVIS,FCUV</t>
  </si>
  <si>
    <t>NGL,REX,MPC,VLO,PSX,VVV,SUN,CAPL,PBF,DK,CVI,UGP,CLNE,PARR,AMTX,BPT,CSAN,VTNR</t>
  </si>
  <si>
    <t>SLQT,BRO,ERIE,HUIZ,AJG,MMC,CRVL,AON,EHTH,GOCO,TIRX,FANH,RELI</t>
  </si>
  <si>
    <t>FSS,TOMZ,CLWT,PCT,FTEK,PCTTU,LIQT,ERII,CLIR</t>
  </si>
  <si>
    <t>BHR,XHR,HST,FCPT,PK,RHP,INN,SHO,DRH,IHT,PEB,SOHON,RLJ,SOHOB,SOHOO,CLDT,SOHO,SVC</t>
  </si>
  <si>
    <t>INSG,PWFL,PI,HPE,INFN,MSI,CLFD,AIRG,ERIC,SATS,VISL,ZBRA,JNPR,CRNT,KN,FEIM,UI,BKTI,NOK,NTGR,DZSI,MINM,LITE,ITRN,BOSC,FKWL,CIEN,CLRO,KVHI,ITI,CSCO,HLIT,AVNW,AUDC,LTRX,GILT,OCC,SILC,UTSI,SONM,VIAV,DGII,ADTN,NTIP,EXTR,COMM,ONDS,VSAT,AMPG,CMBM,BOXL,CMTL,SYTA,AKTS,CAMP</t>
  </si>
  <si>
    <t>MDIA,CURI,CSSEP,AMCX,NWSA,NWS,FOX,FOXA,CSSE,FWONA,FWONK,NXST,EVC,SBGI,TGNA,UONE,TV,GTN,BBGI,LSXMA,SGA,LSXMK,LSXMB,SJ,SIRI,FUBO,CMLS,UONEK,IHRT,SSP</t>
  </si>
  <si>
    <t>EM,HRB,ROL,FTDR,BFAM,CSV,SCI,MRM,MED,RGS,WW</t>
  </si>
  <si>
    <t>MYO,TMDX,SRTS,TNDM,PRCT,RXST,BWAY,DCTH,BSGM,SGHT,LNSR,SRDX,IINN,BSX,SILK,GMED,ITGR,TLIS,INGN,ECOR,ELMD,SMLR,ESTA,AXNX,ANIK,SYK,AHCO,NVNO,EW,LIVN,VERO,ASXC,OWLT,STE,MDT,ABT,PODD,ZYXI,IRMD,SNN,MDXG,KIDS,CLPT,IRIX,AXGN,AVNS,OM,PROF,ZBH,NARI,ALGN,OFIX,MASS,BRKR,BTCY,TELA,BIO,NPCE,NNOX,VREX,VMD,RBOT,IART,FONR,INSP,EDAP,BFLY,ATEC,CNMD,QTRX,INMD,PEN,TCMD,NMTC,RSLS,QIPT,XTNT,DYNT,LUNG,SIBN,APYX,NAOV,CTSO,CUTR,ARAY,THMO,XAIR,RCEL,MOVE,INVO,NVRO,LUCD,SSKN,BIOL,AVGR,TMCI,VVOS,PAVM,NUWE,AEMD,HSDT,SINT</t>
  </si>
  <si>
    <t>HITI,LFMD,LFMDP,MEDS,SSY,GNLN,BIMI,WBA,CJJD,YI,PETS</t>
  </si>
  <si>
    <t>ACIW,ALTR,ALLT,ARBE,AKAM,ADBE,APPN,ARQQ</t>
  </si>
  <si>
    <t>FND,TTSH,HD,LOW,GRWG,HVT,LESL,LL</t>
  </si>
  <si>
    <t>SERA,TWST,NTRA,RDNT,BVS,CDNA,MEDP,PHG,CSTL,GH,MTD,MXCT,LNTH,OLK,DHR,ICLR,CODX,MYGN,DGX,TMO,CELC,A,OPK,QGEN,WAT,IDXX,STRRP,XGN,CRL,LH,BDSX,DXCM,IQV,CHEK,NEOG,PRPO,NEO,ONVO,STIM,SHC,STRR,ENZ,ANIX,BNR,PSNL,ILMN,TTOO,TRIB,FLGT,QDEL,VNRX,PMD,OPGN,SENS,EXAS,DRIO,NRC,AXDX,AWH,GENE,ME,RNLX,BNGO,BMRA,CNTG,NOTV,PACB,DMTK,NDRA,APDN</t>
  </si>
  <si>
    <t>PDS,BORR,HP,RIG,PTEN,NBR,ICD</t>
  </si>
  <si>
    <t>MSC,RRR,MCRI,PLYA,MGM,FLL,WYNN,MLCO,HGV,VAC,LVS,BALY,BYD,GDEN,PENN,CZR,MTN,CNTY</t>
  </si>
  <si>
    <t>KELYB,BZ,BBSI,HSII,RCRT,KFY,ADP,ASGN,KELYA,PAYX,MAN,KFRC,TNET,UPWK,HSON,NSP,MHH,RHI,HQI,TBI,DHX,BGSF,STAF,JOB,ZIP,CCRN,PIXY,IPDN</t>
  </si>
  <si>
    <t>AEI,ARL</t>
  </si>
  <si>
    <t>GPI,AN,SAH,CARS,ABG,RUSHA,PAG,LAD,KFS,KMX,RUSHB,CRMT,RMBL,DRVN,VRM,JZXN,KXIN</t>
  </si>
  <si>
    <t>MDLZ,HSY,TR,RMCF</t>
  </si>
  <si>
    <t>BUD,FMX,CCU,SAM,TAP,SBEV</t>
  </si>
  <si>
    <t>BLBD,GM,RACE,TM,F,STLA,HMC,TSLA,NIU,GOEV,NKLA,XPEV,NIO,HYZN,LI,GP,WKHS,AYRO,VLCN</t>
  </si>
  <si>
    <t>PATK,ONEW,HOG,THO,MCFT,DOOO,LCII,WGO,MPX,MBUU,PII,CWH,FOXF,REE,VEEE,VMAR,EZGO</t>
  </si>
  <si>
    <t>GDRX,SOPH,HQY,HSTM,SLP,OPRX,FORA,SY,ICAD,VEEV,RCM,PHR,WORX,STRM,SHCR,PINC,EVH,OMCL,PGNY,HCAT,PRVA,SDGR,ACCD,TDOC,TXG,AMWL,ZCMD,HCTI,CMAX</t>
  </si>
  <si>
    <t>FSLR,RUN,ENPH,VVPR,ARRY,JKS,SPWR,BEEM,CSIQ,SPI,SOL,NOVA,FTCI,SEDG,SHLS,MAXN</t>
  </si>
  <si>
    <t>CRIS</t>
  </si>
  <si>
    <t>LMFA</t>
  </si>
  <si>
    <t>WHLM</t>
  </si>
  <si>
    <t>FTK</t>
  </si>
  <si>
    <t>LAKE</t>
  </si>
  <si>
    <t>CLEU</t>
  </si>
  <si>
    <t>BWEN</t>
  </si>
  <si>
    <t>NCTY</t>
  </si>
  <si>
    <t>COCP</t>
  </si>
  <si>
    <t>AFBI</t>
  </si>
  <si>
    <t>WHLRP</t>
  </si>
  <si>
    <t>FEDU</t>
  </si>
  <si>
    <t>ICCH</t>
  </si>
  <si>
    <t>OMEX</t>
  </si>
  <si>
    <t>NYC</t>
  </si>
  <si>
    <t>IBIO</t>
  </si>
  <si>
    <t>UAMY</t>
  </si>
  <si>
    <t>MESA</t>
  </si>
  <si>
    <t>STRT</t>
  </si>
  <si>
    <t>DYAI</t>
  </si>
  <si>
    <t>ZDGE</t>
  </si>
  <si>
    <t>COOLU</t>
  </si>
  <si>
    <t>KTRA</t>
  </si>
  <si>
    <t>FISK</t>
  </si>
  <si>
    <t>GVP</t>
  </si>
  <si>
    <t>ACST</t>
  </si>
  <si>
    <t>RGT</t>
  </si>
  <si>
    <t>TOUR</t>
  </si>
  <si>
    <t>MNPR</t>
  </si>
  <si>
    <t>ECOR</t>
  </si>
  <si>
    <t>LSBK</t>
  </si>
  <si>
    <t>CEE</t>
  </si>
  <si>
    <t>CIA</t>
  </si>
  <si>
    <t>RAND</t>
  </si>
  <si>
    <t>CMMB</t>
  </si>
  <si>
    <t>SFBC</t>
  </si>
  <si>
    <t>AFMD</t>
  </si>
  <si>
    <t>FSEA</t>
  </si>
  <si>
    <t>SLMBP</t>
  </si>
  <si>
    <t>DMO</t>
  </si>
  <si>
    <t>COR</t>
  </si>
  <si>
    <t>RILYL</t>
  </si>
  <si>
    <t>FUSB</t>
  </si>
  <si>
    <t>MDRRP</t>
  </si>
  <si>
    <t>QLI</t>
  </si>
  <si>
    <t>FULTP</t>
  </si>
  <si>
    <t>SRZN</t>
  </si>
  <si>
    <t>BGX</t>
  </si>
  <si>
    <t>XNET</t>
  </si>
  <si>
    <t>KSM</t>
  </si>
  <si>
    <t>RCRT</t>
  </si>
  <si>
    <t>LEE</t>
  </si>
  <si>
    <t>CODX</t>
  </si>
  <si>
    <t>SNCR</t>
  </si>
  <si>
    <t>--- Reference ---</t>
  </si>
  <si>
    <t>EVF</t>
  </si>
  <si>
    <t>HNW</t>
  </si>
  <si>
    <t>NTWK</t>
  </si>
  <si>
    <t>PSTV</t>
  </si>
  <si>
    <t>SCD</t>
  </si>
  <si>
    <t>GLO</t>
  </si>
  <si>
    <t>MOGU</t>
  </si>
  <si>
    <t>MBINN</t>
  </si>
  <si>
    <t>GOODO</t>
  </si>
  <si>
    <t>PW</t>
  </si>
  <si>
    <t>MIGI</t>
  </si>
  <si>
    <t>GNT</t>
  </si>
  <si>
    <t>PDEX</t>
  </si>
  <si>
    <t>FOSL</t>
  </si>
  <si>
    <t>NDP</t>
  </si>
  <si>
    <t>AGNCP</t>
  </si>
  <si>
    <t>MBINO</t>
  </si>
  <si>
    <t>EFR</t>
  </si>
  <si>
    <t>SRV</t>
  </si>
  <si>
    <t>LIDR</t>
  </si>
  <si>
    <t>TOMZ</t>
  </si>
  <si>
    <t>ALOT</t>
  </si>
  <si>
    <t>EVG</t>
  </si>
  <si>
    <t>APWC</t>
  </si>
  <si>
    <t>BANX</t>
  </si>
  <si>
    <t>AWRE</t>
  </si>
  <si>
    <t>GECC</t>
  </si>
  <si>
    <t>HUIZ</t>
  </si>
  <si>
    <t>TRT</t>
  </si>
  <si>
    <t>KTF</t>
  </si>
  <si>
    <t>MBNKP</t>
  </si>
  <si>
    <t>SUR.DE</t>
  </si>
  <si>
    <t>Surteco Group SE</t>
  </si>
  <si>
    <t>B8A.DE</t>
  </si>
  <si>
    <t>BAVARIA Industries Group AG</t>
  </si>
  <si>
    <t>CEA.DE</t>
  </si>
  <si>
    <t>FRIWO 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</si>
</sst>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0000"/>
    <numFmt numFmtId="166" formatCode="0.0"/>
    <numFmt numFmtId="167" formatCode="#,##0.000"/>
    <numFmt numFmtId="168" formatCode="_(* #,##0.0_);_(* \(#,##0.0\);_(* &quot;-&quot;??_);_(@_)"/>
    <numFmt numFmtId="169" formatCode="_-* #,##0.00\ [$€-407]_-;\-* #,##0.00\ [$€-407]_-;_-* &quot;-&quot;??\ [$€-407]_-;_-@_-"/>
    <numFmt numFmtId="170" formatCode="_(* #,##0_);_(* \(#,##0\);_(* &quot;-&quot;??_);_(@_)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969696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403F53"/>
      <name val="Consolas"/>
      <family val="3"/>
    </font>
    <font>
      <sz val="14"/>
      <color rgb="FFFF0000"/>
      <name val="Calibri"/>
      <family val="2"/>
      <scheme val="minor"/>
    </font>
  </fonts>
  <fills count="3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6E2FA"/>
        <bgColor indexed="64"/>
      </patternFill>
    </fill>
    <fill>
      <patternFill patternType="solid">
        <fgColor rgb="FF7F2898"/>
        <bgColor indexed="64"/>
      </patternFill>
    </fill>
    <fill>
      <patternFill patternType="solid">
        <fgColor rgb="FF611AFA"/>
        <bgColor indexed="64"/>
      </patternFill>
    </fill>
    <fill>
      <patternFill patternType="solid">
        <fgColor rgb="FFE654E8"/>
        <bgColor indexed="64"/>
      </patternFill>
    </fill>
    <fill>
      <patternFill patternType="solid">
        <fgColor rgb="FF17EAAA"/>
        <bgColor indexed="64"/>
      </patternFill>
    </fill>
    <fill>
      <patternFill patternType="solid">
        <fgColor rgb="FFFECF2A"/>
        <bgColor indexed="64"/>
      </patternFill>
    </fill>
    <fill>
      <patternFill patternType="solid">
        <fgColor rgb="FFB747E0"/>
        <bgColor indexed="64"/>
      </patternFill>
    </fill>
    <fill>
      <patternFill patternType="solid">
        <fgColor rgb="FFE09593"/>
        <bgColor indexed="64"/>
      </patternFill>
    </fill>
    <fill>
      <patternFill patternType="solid">
        <fgColor rgb="FF335628"/>
        <bgColor indexed="64"/>
      </patternFill>
    </fill>
    <fill>
      <patternFill patternType="solid">
        <fgColor rgb="FF674E84"/>
        <bgColor indexed="64"/>
      </patternFill>
    </fill>
    <fill>
      <patternFill patternType="solid">
        <fgColor rgb="FF57FB0A"/>
        <bgColor indexed="64"/>
      </patternFill>
    </fill>
    <fill>
      <patternFill patternType="solid">
        <fgColor rgb="FFD67F71"/>
        <bgColor indexed="64"/>
      </patternFill>
    </fill>
    <fill>
      <patternFill patternType="solid">
        <fgColor rgb="FFB54DCE"/>
        <bgColor indexed="64"/>
      </patternFill>
    </fill>
    <fill>
      <patternFill patternType="solid">
        <fgColor rgb="FF3FD6BA"/>
        <bgColor indexed="64"/>
      </patternFill>
    </fill>
    <fill>
      <patternFill patternType="solid">
        <fgColor rgb="FF041F27"/>
        <bgColor indexed="64"/>
      </patternFill>
    </fill>
    <fill>
      <patternFill patternType="solid">
        <fgColor rgb="FF5734B9"/>
        <bgColor indexed="64"/>
      </patternFill>
    </fill>
    <fill>
      <patternFill patternType="solid">
        <fgColor rgb="FF7B27BD"/>
        <bgColor indexed="64"/>
      </patternFill>
    </fill>
    <fill>
      <patternFill patternType="solid">
        <fgColor rgb="FFB1F503"/>
        <bgColor indexed="64"/>
      </patternFill>
    </fill>
    <fill>
      <patternFill patternType="solid">
        <fgColor rgb="FF9BC7DD"/>
        <bgColor indexed="64"/>
      </patternFill>
    </fill>
    <fill>
      <patternFill patternType="solid">
        <fgColor rgb="FF1FD7D9"/>
        <bgColor indexed="64"/>
      </patternFill>
    </fill>
    <fill>
      <patternFill patternType="solid">
        <fgColor rgb="FFCE04A0"/>
        <bgColor indexed="64"/>
      </patternFill>
    </fill>
    <fill>
      <patternFill patternType="solid">
        <fgColor rgb="FFC34B5E"/>
        <bgColor indexed="64"/>
      </patternFill>
    </fill>
    <fill>
      <patternFill patternType="solid">
        <fgColor rgb="FFB1C13B"/>
        <bgColor indexed="64"/>
      </patternFill>
    </fill>
    <fill>
      <patternFill patternType="solid">
        <fgColor rgb="FF5FFDAC"/>
        <bgColor indexed="64"/>
      </patternFill>
    </fill>
    <fill>
      <patternFill patternType="solid">
        <fgColor rgb="FFB31B0E"/>
        <bgColor indexed="64"/>
      </patternFill>
    </fill>
    <fill>
      <patternFill patternType="solid">
        <fgColor rgb="FFBB9BC5"/>
        <bgColor indexed="64"/>
      </patternFill>
    </fill>
    <fill>
      <patternFill patternType="solid">
        <fgColor rgb="FF6B7E3F"/>
        <bgColor indexed="64"/>
      </patternFill>
    </fill>
    <fill>
      <patternFill patternType="solid">
        <fgColor rgb="FF03BF66"/>
        <bgColor indexed="64"/>
      </patternFill>
    </fill>
    <fill>
      <patternFill patternType="solid">
        <fgColor rgb="FFD7AB6A"/>
        <bgColor indexed="64"/>
      </patternFill>
    </fill>
    <fill>
      <patternFill patternType="solid">
        <fgColor rgb="FF138FF6"/>
        <bgColor indexed="64"/>
      </patternFill>
    </fill>
    <fill>
      <patternFill patternType="solid">
        <fgColor rgb="FFA3832D"/>
        <bgColor indexed="64"/>
      </patternFill>
    </fill>
    <fill>
      <patternFill patternType="solid">
        <fgColor rgb="FF0724E8"/>
        <bgColor indexed="64"/>
      </patternFill>
    </fill>
    <fill>
      <patternFill patternType="solid">
        <fgColor rgb="FF29558B"/>
        <bgColor indexed="64"/>
      </patternFill>
    </fill>
    <fill>
      <patternFill patternType="solid">
        <fgColor rgb="FFCD694F"/>
        <bgColor indexed="64"/>
      </patternFill>
    </fill>
    <fill>
      <patternFill patternType="solid">
        <fgColor rgb="FFB1F11B"/>
        <bgColor indexed="64"/>
      </patternFill>
    </fill>
    <fill>
      <patternFill patternType="solid">
        <fgColor rgb="FF372B09"/>
        <bgColor indexed="64"/>
      </patternFill>
    </fill>
    <fill>
      <patternFill patternType="solid">
        <fgColor rgb="FF57F622"/>
        <bgColor indexed="64"/>
      </patternFill>
    </fill>
    <fill>
      <patternFill patternType="solid">
        <fgColor rgb="FF3D1A3F"/>
        <bgColor indexed="64"/>
      </patternFill>
    </fill>
    <fill>
      <patternFill patternType="solid">
        <fgColor rgb="FFC095B2"/>
        <bgColor indexed="64"/>
      </patternFill>
    </fill>
    <fill>
      <patternFill patternType="solid">
        <fgColor rgb="FFBFF292"/>
        <bgColor indexed="64"/>
      </patternFill>
    </fill>
    <fill>
      <patternFill patternType="solid">
        <fgColor rgb="FF39FD0A"/>
        <bgColor indexed="64"/>
      </patternFill>
    </fill>
    <fill>
      <patternFill patternType="solid">
        <fgColor rgb="FF6F7B32"/>
        <bgColor indexed="64"/>
      </patternFill>
    </fill>
    <fill>
      <patternFill patternType="solid">
        <fgColor rgb="FF6377B4"/>
        <bgColor indexed="64"/>
      </patternFill>
    </fill>
    <fill>
      <patternFill patternType="solid">
        <fgColor rgb="FFD0F9CA"/>
        <bgColor indexed="64"/>
      </patternFill>
    </fill>
    <fill>
      <patternFill patternType="solid">
        <fgColor rgb="FF473449"/>
        <bgColor indexed="64"/>
      </patternFill>
    </fill>
    <fill>
      <patternFill patternType="solid">
        <fgColor rgb="FF9FB71B"/>
        <bgColor indexed="64"/>
      </patternFill>
    </fill>
    <fill>
      <patternFill patternType="solid">
        <fgColor rgb="FF375702"/>
        <bgColor indexed="64"/>
      </patternFill>
    </fill>
    <fill>
      <patternFill patternType="solid">
        <fgColor rgb="FF0BE72D"/>
        <bgColor indexed="64"/>
      </patternFill>
    </fill>
    <fill>
      <patternFill patternType="solid">
        <fgColor rgb="FF8B570F"/>
        <bgColor indexed="64"/>
      </patternFill>
    </fill>
    <fill>
      <patternFill patternType="solid">
        <fgColor rgb="FFAFF709"/>
        <bgColor indexed="64"/>
      </patternFill>
    </fill>
    <fill>
      <patternFill patternType="solid">
        <fgColor rgb="FF1B475E"/>
        <bgColor indexed="64"/>
      </patternFill>
    </fill>
    <fill>
      <patternFill patternType="solid">
        <fgColor rgb="FF25952F"/>
        <bgColor indexed="64"/>
      </patternFill>
    </fill>
    <fill>
      <patternFill patternType="solid">
        <fgColor rgb="FF7BDE70"/>
        <bgColor indexed="64"/>
      </patternFill>
    </fill>
    <fill>
      <patternFill patternType="solid">
        <fgColor rgb="FF3BB3B5"/>
        <bgColor indexed="64"/>
      </patternFill>
    </fill>
    <fill>
      <patternFill patternType="solid">
        <fgColor rgb="FF67F692"/>
        <bgColor indexed="64"/>
      </patternFill>
    </fill>
    <fill>
      <patternFill patternType="solid">
        <fgColor rgb="FFCFB66B"/>
        <bgColor indexed="64"/>
      </patternFill>
    </fill>
    <fill>
      <patternFill patternType="solid">
        <fgColor rgb="FF33CF55"/>
        <bgColor indexed="64"/>
      </patternFill>
    </fill>
    <fill>
      <patternFill patternType="solid">
        <fgColor rgb="FFDFC292"/>
        <bgColor indexed="64"/>
      </patternFill>
    </fill>
    <fill>
      <patternFill patternType="solid">
        <fgColor rgb="FF7BBF2E"/>
        <bgColor indexed="64"/>
      </patternFill>
    </fill>
    <fill>
      <patternFill patternType="solid">
        <fgColor rgb="FF08D6B4"/>
        <bgColor indexed="64"/>
      </patternFill>
    </fill>
    <fill>
      <patternFill patternType="solid">
        <fgColor rgb="FFA3B7F4"/>
        <bgColor indexed="64"/>
      </patternFill>
    </fill>
    <fill>
      <patternFill patternType="solid">
        <fgColor rgb="FFE3669A"/>
        <bgColor indexed="64"/>
      </patternFill>
    </fill>
    <fill>
      <patternFill patternType="solid">
        <fgColor rgb="FF24A5DA"/>
        <bgColor indexed="64"/>
      </patternFill>
    </fill>
    <fill>
      <patternFill patternType="solid">
        <fgColor rgb="FFEF0E3E"/>
        <bgColor indexed="64"/>
      </patternFill>
    </fill>
    <fill>
      <patternFill patternType="solid">
        <fgColor rgb="FFB77D97"/>
        <bgColor indexed="64"/>
      </patternFill>
    </fill>
    <fill>
      <patternFill patternType="solid">
        <fgColor rgb="FFB3F5EA"/>
        <bgColor indexed="64"/>
      </patternFill>
    </fill>
    <fill>
      <patternFill patternType="solid">
        <fgColor rgb="FF783D57"/>
        <bgColor indexed="64"/>
      </patternFill>
    </fill>
    <fill>
      <patternFill patternType="solid">
        <fgColor rgb="FF54168A"/>
        <bgColor indexed="64"/>
      </patternFill>
    </fill>
    <fill>
      <patternFill patternType="solid">
        <fgColor rgb="FFCF6D1F"/>
        <bgColor indexed="64"/>
      </patternFill>
    </fill>
    <fill>
      <patternFill patternType="solid">
        <fgColor rgb="FFF3362A"/>
        <bgColor indexed="64"/>
      </patternFill>
    </fill>
    <fill>
      <patternFill patternType="solid">
        <fgColor rgb="FF10AD5E"/>
        <bgColor indexed="64"/>
      </patternFill>
    </fill>
    <fill>
      <patternFill patternType="solid">
        <fgColor rgb="FF304E7E"/>
        <bgColor indexed="64"/>
      </patternFill>
    </fill>
    <fill>
      <patternFill patternType="solid">
        <fgColor rgb="FF8B06F2"/>
        <bgColor indexed="64"/>
      </patternFill>
    </fill>
    <fill>
      <patternFill patternType="solid">
        <fgColor rgb="FF38FD17"/>
        <bgColor indexed="64"/>
      </patternFill>
    </fill>
    <fill>
      <patternFill patternType="solid">
        <fgColor rgb="FF50ED9E"/>
        <bgColor indexed="64"/>
      </patternFill>
    </fill>
    <fill>
      <patternFill patternType="solid">
        <fgColor rgb="FF8F2EDE"/>
        <bgColor indexed="64"/>
      </patternFill>
    </fill>
    <fill>
      <patternFill patternType="solid">
        <fgColor rgb="FF0C8572"/>
        <bgColor indexed="64"/>
      </patternFill>
    </fill>
    <fill>
      <patternFill patternType="solid">
        <fgColor rgb="FF24357B"/>
        <bgColor indexed="64"/>
      </patternFill>
    </fill>
    <fill>
      <patternFill patternType="solid">
        <fgColor rgb="FFAFCDFE"/>
        <bgColor indexed="64"/>
      </patternFill>
    </fill>
    <fill>
      <patternFill patternType="solid">
        <fgColor rgb="FF14D54A"/>
        <bgColor indexed="64"/>
      </patternFill>
    </fill>
    <fill>
      <patternFill patternType="solid">
        <fgColor rgb="FF6F8DBE"/>
        <bgColor indexed="64"/>
      </patternFill>
    </fill>
    <fill>
      <patternFill patternType="solid">
        <fgColor rgb="FFDB45A3"/>
        <bgColor indexed="64"/>
      </patternFill>
    </fill>
    <fill>
      <patternFill patternType="solid">
        <fgColor rgb="FFBBA583"/>
        <bgColor indexed="64"/>
      </patternFill>
    </fill>
    <fill>
      <patternFill patternType="solid">
        <fgColor rgb="FFD71EB7"/>
        <bgColor indexed="64"/>
      </patternFill>
    </fill>
    <fill>
      <patternFill patternType="solid">
        <fgColor rgb="FFEBE552"/>
        <bgColor indexed="64"/>
      </patternFill>
    </fill>
    <fill>
      <patternFill patternType="solid">
        <fgColor rgb="FF5CC523"/>
        <bgColor indexed="64"/>
      </patternFill>
    </fill>
    <fill>
      <patternFill patternType="solid">
        <fgColor rgb="FF97DD77"/>
        <bgColor indexed="64"/>
      </patternFill>
    </fill>
    <fill>
      <patternFill patternType="solid">
        <fgColor rgb="FFF7BDD6"/>
        <bgColor indexed="64"/>
      </patternFill>
    </fill>
    <fill>
      <patternFill patternType="solid">
        <fgColor rgb="FFABA513"/>
        <bgColor indexed="64"/>
      </patternFill>
    </fill>
    <fill>
      <patternFill patternType="solid">
        <fgColor rgb="FF14350B"/>
        <bgColor indexed="64"/>
      </patternFill>
    </fill>
    <fill>
      <patternFill patternType="solid">
        <fgColor rgb="FFCB4633"/>
        <bgColor indexed="64"/>
      </patternFill>
    </fill>
    <fill>
      <patternFill patternType="solid">
        <fgColor rgb="FFB355AB"/>
        <bgColor indexed="64"/>
      </patternFill>
    </fill>
    <fill>
      <patternFill patternType="solid">
        <fgColor rgb="FFF395EA"/>
        <bgColor indexed="64"/>
      </patternFill>
    </fill>
    <fill>
      <patternFill patternType="solid">
        <fgColor rgb="FF589D37"/>
        <bgColor indexed="64"/>
      </patternFill>
    </fill>
    <fill>
      <patternFill patternType="solid">
        <fgColor rgb="FFFB4583"/>
        <bgColor indexed="64"/>
      </patternFill>
    </fill>
    <fill>
      <patternFill patternType="solid">
        <fgColor rgb="FF78BC5A"/>
        <bgColor indexed="64"/>
      </patternFill>
    </fill>
    <fill>
      <patternFill patternType="solid">
        <fgColor rgb="FF74166B"/>
        <bgColor indexed="64"/>
      </patternFill>
    </fill>
    <fill>
      <patternFill patternType="solid">
        <fgColor rgb="FF9BA5A2"/>
        <bgColor indexed="64"/>
      </patternFill>
    </fill>
    <fill>
      <patternFill patternType="solid">
        <fgColor rgb="FF4CC5B2"/>
        <bgColor indexed="64"/>
      </patternFill>
    </fill>
    <fill>
      <patternFill patternType="solid">
        <fgColor rgb="FFDBA564"/>
        <bgColor indexed="64"/>
      </patternFill>
    </fill>
    <fill>
      <patternFill patternType="solid">
        <fgColor rgb="FF3CC542"/>
        <bgColor indexed="64"/>
      </patternFill>
    </fill>
    <fill>
      <patternFill patternType="solid">
        <fgColor rgb="FFBF6EAE"/>
        <bgColor indexed="64"/>
      </patternFill>
    </fill>
    <fill>
      <patternFill patternType="solid">
        <fgColor rgb="FF204E0E"/>
        <bgColor indexed="64"/>
      </patternFill>
    </fill>
    <fill>
      <patternFill patternType="solid">
        <fgColor rgb="FFEBB572"/>
        <bgColor indexed="64"/>
      </patternFill>
    </fill>
    <fill>
      <patternFill patternType="solid">
        <fgColor rgb="FF0C5692"/>
        <bgColor indexed="64"/>
      </patternFill>
    </fill>
    <fill>
      <patternFill patternType="solid">
        <fgColor rgb="FF8BD512"/>
        <bgColor indexed="64"/>
      </patternFill>
    </fill>
    <fill>
      <patternFill patternType="solid">
        <fgColor rgb="FFCB1652"/>
        <bgColor indexed="64"/>
      </patternFill>
    </fill>
    <fill>
      <patternFill patternType="solid">
        <fgColor rgb="FF7B6543"/>
        <bgColor indexed="64"/>
      </patternFill>
    </fill>
    <fill>
      <patternFill patternType="solid">
        <fgColor rgb="FF5C6662"/>
        <bgColor indexed="64"/>
      </patternFill>
    </fill>
    <fill>
      <patternFill patternType="solid">
        <fgColor rgb="FF40ADAF"/>
        <bgColor indexed="64"/>
      </patternFill>
    </fill>
    <fill>
      <patternFill patternType="solid">
        <fgColor rgb="FF7B0682"/>
        <bgColor indexed="64"/>
      </patternFill>
    </fill>
    <fill>
      <patternFill patternType="solid">
        <fgColor rgb="FF54754B"/>
        <bgColor indexed="64"/>
      </patternFill>
    </fill>
    <fill>
      <patternFill patternType="solid">
        <fgColor rgb="FF1C85E2"/>
        <bgColor indexed="64"/>
      </patternFill>
    </fill>
    <fill>
      <patternFill patternType="solid">
        <fgColor rgb="FF2C2692"/>
        <bgColor indexed="64"/>
      </patternFill>
    </fill>
    <fill>
      <patternFill patternType="solid">
        <fgColor rgb="FF185DF6"/>
        <bgColor indexed="64"/>
      </patternFill>
    </fill>
    <fill>
      <patternFill patternType="solid">
        <fgColor rgb="FF34D52B"/>
        <bgColor indexed="64"/>
      </patternFill>
    </fill>
    <fill>
      <patternFill patternType="solid">
        <fgColor rgb="FFAB7632"/>
        <bgColor indexed="64"/>
      </patternFill>
    </fill>
    <fill>
      <patternFill patternType="solid">
        <fgColor rgb="FFFB8502"/>
        <bgColor indexed="64"/>
      </patternFill>
    </fill>
    <fill>
      <patternFill patternType="solid">
        <fgColor rgb="FFEFDD5E"/>
        <bgColor indexed="64"/>
      </patternFill>
    </fill>
    <fill>
      <patternFill patternType="solid">
        <fgColor rgb="FF4C95D1"/>
        <bgColor indexed="64"/>
      </patternFill>
    </fill>
    <fill>
      <patternFill patternType="solid">
        <fgColor rgb="FFD3539D"/>
        <bgColor indexed="64"/>
      </patternFill>
    </fill>
    <fill>
      <patternFill patternType="solid">
        <fgColor rgb="FF03EE47"/>
        <bgColor indexed="64"/>
      </patternFill>
    </fill>
    <fill>
      <patternFill patternType="solid">
        <fgColor rgb="FFF77783"/>
        <bgColor indexed="64"/>
      </patternFill>
    </fill>
    <fill>
      <patternFill patternType="solid">
        <fgColor rgb="FFBB97DE"/>
        <bgColor indexed="64"/>
      </patternFill>
    </fill>
    <fill>
      <patternFill patternType="solid">
        <fgColor rgb="FF0487B6"/>
        <bgColor indexed="64"/>
      </patternFill>
    </fill>
    <fill>
      <patternFill patternType="solid">
        <fgColor rgb="FFCFAE9C"/>
        <bgColor indexed="64"/>
      </patternFill>
    </fill>
    <fill>
      <patternFill patternType="solid">
        <fgColor rgb="FF3BE77E"/>
        <bgColor indexed="64"/>
      </patternFill>
    </fill>
    <fill>
      <patternFill patternType="solid">
        <fgColor rgb="FF7B9335"/>
        <bgColor indexed="64"/>
      </patternFill>
    </fill>
    <fill>
      <patternFill patternType="solid">
        <fgColor rgb="FF5B7FCE"/>
        <bgColor indexed="64"/>
      </patternFill>
    </fill>
    <fill>
      <patternFill patternType="solid">
        <fgColor rgb="FFC7ABF9"/>
        <bgColor indexed="64"/>
      </patternFill>
    </fill>
    <fill>
      <patternFill patternType="solid">
        <fgColor rgb="FFE73F63"/>
        <bgColor indexed="64"/>
      </patternFill>
    </fill>
    <fill>
      <patternFill patternType="solid">
        <fgColor rgb="FF925BBA"/>
        <bgColor indexed="64"/>
      </patternFill>
    </fill>
    <fill>
      <patternFill patternType="solid">
        <fgColor rgb="FFC5B5CF"/>
        <bgColor indexed="64"/>
      </patternFill>
    </fill>
    <fill>
      <patternFill patternType="solid">
        <fgColor rgb="FF3D26F5"/>
        <bgColor indexed="64"/>
      </patternFill>
    </fill>
    <fill>
      <patternFill patternType="solid">
        <fgColor rgb="FFCCDD95"/>
        <bgColor indexed="64"/>
      </patternFill>
    </fill>
    <fill>
      <patternFill patternType="solid">
        <fgColor rgb="FFEAABB4"/>
        <bgColor indexed="64"/>
      </patternFill>
    </fill>
    <fill>
      <patternFill patternType="solid">
        <fgColor rgb="FFA38DEC"/>
        <bgColor indexed="64"/>
      </patternFill>
    </fill>
    <fill>
      <patternFill patternType="solid">
        <fgColor rgb="FF6BC3A5"/>
        <bgColor indexed="64"/>
      </patternFill>
    </fill>
    <fill>
      <patternFill patternType="solid">
        <fgColor rgb="FF954A07"/>
        <bgColor indexed="64"/>
      </patternFill>
    </fill>
    <fill>
      <patternFill patternType="solid">
        <fgColor rgb="FFF567ED"/>
        <bgColor indexed="64"/>
      </patternFill>
    </fill>
    <fill>
      <patternFill patternType="solid">
        <fgColor rgb="FF21D5D2"/>
        <bgColor indexed="64"/>
      </patternFill>
    </fill>
    <fill>
      <patternFill patternType="solid">
        <fgColor rgb="FF032BDD"/>
        <bgColor indexed="64"/>
      </patternFill>
    </fill>
    <fill>
      <patternFill patternType="solid">
        <fgColor rgb="FF993943"/>
        <bgColor indexed="64"/>
      </patternFill>
    </fill>
    <fill>
      <patternFill patternType="solid">
        <fgColor rgb="FF7BFFAC"/>
        <bgColor indexed="64"/>
      </patternFill>
    </fill>
    <fill>
      <patternFill patternType="solid">
        <fgColor rgb="FF7F5C60"/>
        <bgColor indexed="64"/>
      </patternFill>
    </fill>
    <fill>
      <patternFill patternType="solid">
        <fgColor rgb="FF378FB1"/>
        <bgColor indexed="64"/>
      </patternFill>
    </fill>
    <fill>
      <patternFill patternType="solid">
        <fgColor rgb="FF9A78BA"/>
        <bgColor indexed="64"/>
      </patternFill>
    </fill>
    <fill>
      <patternFill patternType="solid">
        <fgColor rgb="FF3F1839"/>
        <bgColor indexed="64"/>
      </patternFill>
    </fill>
    <fill>
      <patternFill patternType="solid">
        <fgColor rgb="FF47BF03"/>
        <bgColor indexed="64"/>
      </patternFill>
    </fill>
    <fill>
      <patternFill patternType="solid">
        <fgColor rgb="FF11D17B"/>
        <bgColor indexed="64"/>
      </patternFill>
    </fill>
    <fill>
      <patternFill patternType="solid">
        <fgColor rgb="FF3F1451"/>
        <bgColor indexed="64"/>
      </patternFill>
    </fill>
    <fill>
      <patternFill patternType="solid">
        <fgColor rgb="FF557156"/>
        <bgColor indexed="64"/>
      </patternFill>
    </fill>
    <fill>
      <patternFill patternType="solid">
        <fgColor rgb="FF83EBDB"/>
        <bgColor indexed="64"/>
      </patternFill>
    </fill>
    <fill>
      <patternFill patternType="solid">
        <fgColor rgb="FF1B7357"/>
        <bgColor indexed="64"/>
      </patternFill>
    </fill>
    <fill>
      <patternFill patternType="solid">
        <fgColor rgb="FF0B0B56"/>
        <bgColor indexed="64"/>
      </patternFill>
    </fill>
    <fill>
      <patternFill patternType="solid">
        <fgColor rgb="FF6FE2C2"/>
        <bgColor indexed="64"/>
      </patternFill>
    </fill>
    <fill>
      <patternFill patternType="solid">
        <fgColor rgb="FF772BCA"/>
        <bgColor indexed="64"/>
      </patternFill>
    </fill>
    <fill>
      <patternFill patternType="solid">
        <fgColor rgb="FF633F06"/>
        <bgColor indexed="64"/>
      </patternFill>
    </fill>
    <fill>
      <patternFill patternType="solid">
        <fgColor rgb="FF175B09"/>
        <bgColor indexed="64"/>
      </patternFill>
    </fill>
    <fill>
      <patternFill patternType="solid">
        <fgColor rgb="FFB36E18"/>
        <bgColor indexed="64"/>
      </patternFill>
    </fill>
    <fill>
      <patternFill patternType="solid">
        <fgColor rgb="FF3B202D"/>
        <bgColor indexed="64"/>
      </patternFill>
    </fill>
    <fill>
      <patternFill patternType="solid">
        <fgColor rgb="FFDE0411"/>
        <bgColor indexed="64"/>
      </patternFill>
    </fill>
    <fill>
      <patternFill patternType="solid">
        <fgColor rgb="FFF2F7A5"/>
        <bgColor indexed="64"/>
      </patternFill>
    </fill>
    <fill>
      <patternFill patternType="solid">
        <fgColor rgb="FFC7DAD9"/>
        <bgColor indexed="64"/>
      </patternFill>
    </fill>
    <fill>
      <patternFill patternType="solid">
        <fgColor rgb="FF074FE1"/>
        <bgColor indexed="64"/>
      </patternFill>
    </fill>
    <fill>
      <patternFill patternType="solid">
        <fgColor rgb="FF2BB72D"/>
        <bgColor indexed="64"/>
      </patternFill>
    </fill>
    <fill>
      <patternFill patternType="solid">
        <fgColor rgb="FFC74751"/>
        <bgColor indexed="64"/>
      </patternFill>
    </fill>
    <fill>
      <patternFill patternType="solid">
        <fgColor rgb="FF1F7C00"/>
        <bgColor indexed="64"/>
      </patternFill>
    </fill>
    <fill>
      <patternFill patternType="solid">
        <fgColor rgb="FFE3EE66"/>
        <bgColor indexed="64"/>
      </patternFill>
    </fill>
    <fill>
      <patternFill patternType="solid">
        <fgColor rgb="FFD2BF15"/>
        <bgColor indexed="64"/>
      </patternFill>
    </fill>
    <fill>
      <patternFill patternType="solid">
        <fgColor rgb="FF592ECA"/>
        <bgColor indexed="64"/>
      </patternFill>
    </fill>
    <fill>
      <patternFill patternType="solid">
        <fgColor rgb="FF733F76"/>
        <bgColor indexed="64"/>
      </patternFill>
    </fill>
    <fill>
      <patternFill patternType="solid">
        <fgColor rgb="FFE84EFA"/>
        <bgColor indexed="64"/>
      </patternFill>
    </fill>
    <fill>
      <patternFill patternType="solid">
        <fgColor rgb="FFBB67FD"/>
        <bgColor indexed="64"/>
      </patternFill>
    </fill>
    <fill>
      <patternFill patternType="solid">
        <fgColor rgb="FF5333DE"/>
        <bgColor indexed="64"/>
      </patternFill>
    </fill>
    <fill>
      <patternFill patternType="solid">
        <fgColor rgb="FF555216"/>
        <bgColor indexed="64"/>
      </patternFill>
    </fill>
    <fill>
      <patternFill patternType="solid">
        <fgColor rgb="FFCE3868"/>
        <bgColor indexed="64"/>
      </patternFill>
    </fill>
    <fill>
      <patternFill patternType="solid">
        <fgColor rgb="FF310EF2"/>
        <bgColor indexed="64"/>
      </patternFill>
    </fill>
    <fill>
      <patternFill patternType="solid">
        <fgColor rgb="FFDB9BA6"/>
        <bgColor indexed="64"/>
      </patternFill>
    </fill>
    <fill>
      <patternFill patternType="solid">
        <fgColor rgb="FFDF63D1"/>
        <bgColor indexed="64"/>
      </patternFill>
    </fill>
    <fill>
      <patternFill patternType="solid">
        <fgColor rgb="FFA3544C"/>
        <bgColor indexed="64"/>
      </patternFill>
    </fill>
    <fill>
      <patternFill patternType="solid">
        <fgColor rgb="FFDB6BC6"/>
        <bgColor indexed="64"/>
      </patternFill>
    </fill>
    <fill>
      <patternFill patternType="solid">
        <fgColor rgb="FF17BBC9"/>
        <bgColor indexed="64"/>
      </patternFill>
    </fill>
    <fill>
      <patternFill patternType="solid">
        <fgColor rgb="FF0B8C53"/>
        <bgColor indexed="64"/>
      </patternFill>
    </fill>
    <fill>
      <patternFill patternType="solid">
        <fgColor rgb="FFFBCE4F"/>
        <bgColor indexed="64"/>
      </patternFill>
    </fill>
    <fill>
      <patternFill patternType="solid">
        <fgColor rgb="FFDF2F0A"/>
        <bgColor indexed="64"/>
      </patternFill>
    </fill>
    <fill>
      <patternFill patternType="solid">
        <fgColor rgb="FF89D52A"/>
        <bgColor indexed="64"/>
      </patternFill>
    </fill>
    <fill>
      <patternFill patternType="solid">
        <fgColor rgb="FF7DC5F6"/>
        <bgColor indexed="64"/>
      </patternFill>
    </fill>
    <fill>
      <patternFill patternType="solid">
        <fgColor rgb="FFFEE3AF"/>
        <bgColor indexed="64"/>
      </patternFill>
    </fill>
    <fill>
      <patternFill patternType="solid">
        <fgColor rgb="FF2B47CE"/>
        <bgColor indexed="64"/>
      </patternFill>
    </fill>
    <fill>
      <patternFill patternType="solid">
        <fgColor rgb="FF6995CB"/>
        <bgColor indexed="64"/>
      </patternFill>
    </fill>
    <fill>
      <patternFill patternType="solid">
        <fgColor rgb="FF63DF45"/>
        <bgColor indexed="64"/>
      </patternFill>
    </fill>
    <fill>
      <patternFill patternType="solid">
        <fgColor rgb="FFAF6480"/>
        <bgColor indexed="64"/>
      </patternFill>
    </fill>
    <fill>
      <patternFill patternType="solid">
        <fgColor rgb="FF5BE65F"/>
        <bgColor indexed="64"/>
      </patternFill>
    </fill>
    <fill>
      <patternFill patternType="solid">
        <fgColor rgb="FF857976"/>
        <bgColor indexed="64"/>
      </patternFill>
    </fill>
    <fill>
      <patternFill patternType="solid">
        <fgColor rgb="FF67CB99"/>
        <bgColor indexed="64"/>
      </patternFill>
    </fill>
    <fill>
      <patternFill patternType="solid">
        <fgColor rgb="FFA9466A"/>
        <bgColor indexed="64"/>
      </patternFill>
    </fill>
    <fill>
      <patternFill patternType="solid">
        <fgColor rgb="FFEE6B11"/>
        <bgColor indexed="64"/>
      </patternFill>
    </fill>
    <fill>
      <patternFill patternType="solid">
        <fgColor rgb="FF086170"/>
        <bgColor indexed="64"/>
      </patternFill>
    </fill>
    <fill>
      <patternFill patternType="solid">
        <fgColor rgb="FFEF27AB"/>
        <bgColor indexed="64"/>
      </patternFill>
    </fill>
    <fill>
      <patternFill patternType="solid">
        <fgColor rgb="FF6575AE"/>
        <bgColor indexed="64"/>
      </patternFill>
    </fill>
    <fill>
      <patternFill patternType="solid">
        <fgColor rgb="FF579761"/>
        <bgColor indexed="64"/>
      </patternFill>
    </fill>
    <fill>
      <patternFill patternType="solid">
        <fgColor rgb="FF4FEBB0"/>
        <bgColor indexed="64"/>
      </patternFill>
    </fill>
    <fill>
      <patternFill patternType="solid">
        <fgColor rgb="FF5BC71C"/>
        <bgColor indexed="64"/>
      </patternFill>
    </fill>
    <fill>
      <patternFill patternType="solid">
        <fgColor rgb="FF7337A6"/>
        <bgColor indexed="64"/>
      </patternFill>
    </fill>
    <fill>
      <patternFill patternType="solid">
        <fgColor rgb="FFD6B339"/>
        <bgColor indexed="64"/>
      </patternFill>
    </fill>
    <fill>
      <patternFill patternType="solid">
        <fgColor rgb="FF5A378A"/>
        <bgColor indexed="64"/>
      </patternFill>
    </fill>
    <fill>
      <patternFill patternType="solid">
        <fgColor rgb="FF31719B"/>
        <bgColor indexed="64"/>
      </patternFill>
    </fill>
    <fill>
      <patternFill patternType="solid">
        <fgColor rgb="FFC73B9B"/>
        <bgColor indexed="64"/>
      </patternFill>
    </fill>
    <fill>
      <patternFill patternType="solid">
        <fgColor rgb="FFD30184"/>
        <bgColor indexed="64"/>
      </patternFill>
    </fill>
    <fill>
      <patternFill patternType="solid">
        <fgColor rgb="FFAFBF5A"/>
        <bgColor indexed="64"/>
      </patternFill>
    </fill>
    <fill>
      <patternFill patternType="solid">
        <fgColor rgb="FFB3EB2D"/>
        <bgColor indexed="64"/>
      </patternFill>
    </fill>
    <fill>
      <patternFill patternType="solid">
        <fgColor rgb="FF59F903"/>
        <bgColor indexed="64"/>
      </patternFill>
    </fill>
    <fill>
      <patternFill patternType="solid">
        <fgColor rgb="FF578BAA"/>
        <bgColor indexed="64"/>
      </patternFill>
    </fill>
    <fill>
      <patternFill patternType="solid">
        <fgColor rgb="FF1FDBC0"/>
        <bgColor indexed="64"/>
      </patternFill>
    </fill>
    <fill>
      <patternFill patternType="solid">
        <fgColor rgb="FFFB66BF"/>
        <bgColor indexed="64"/>
      </patternFill>
    </fill>
    <fill>
      <patternFill patternType="solid">
        <fgColor rgb="FF198DCA"/>
        <bgColor indexed="64"/>
      </patternFill>
    </fill>
    <fill>
      <patternFill patternType="solid">
        <fgColor rgb="FFC73F82"/>
        <bgColor indexed="64"/>
      </patternFill>
    </fill>
    <fill>
      <patternFill patternType="solid">
        <fgColor rgb="FFA7AB19"/>
        <bgColor indexed="64"/>
      </patternFill>
    </fill>
    <fill>
      <patternFill patternType="solid">
        <fgColor rgb="FF772FB2"/>
        <bgColor indexed="64"/>
      </patternFill>
    </fill>
    <fill>
      <patternFill patternType="solid">
        <fgColor rgb="FFD34FB6"/>
        <bgColor indexed="64"/>
      </patternFill>
    </fill>
    <fill>
      <patternFill patternType="solid">
        <fgColor rgb="FFDAAB44"/>
        <bgColor indexed="64"/>
      </patternFill>
    </fill>
    <fill>
      <patternFill patternType="solid">
        <fgColor rgb="FF37F741"/>
        <bgColor indexed="64"/>
      </patternFill>
    </fill>
    <fill>
      <patternFill patternType="solid">
        <fgColor rgb="FF1FDFA8"/>
        <bgColor indexed="64"/>
      </patternFill>
    </fill>
    <fill>
      <patternFill patternType="solid">
        <fgColor rgb="FFB76FF2"/>
        <bgColor indexed="64"/>
      </patternFill>
    </fill>
    <fill>
      <patternFill patternType="solid">
        <fgColor rgb="FF6B8327"/>
        <bgColor indexed="64"/>
      </patternFill>
    </fill>
    <fill>
      <patternFill patternType="solid">
        <fgColor rgb="FFE64B1A"/>
        <bgColor indexed="64"/>
      </patternFill>
    </fill>
    <fill>
      <patternFill patternType="solid">
        <fgColor rgb="FFF0CDB2"/>
        <bgColor indexed="64"/>
      </patternFill>
    </fill>
    <fill>
      <patternFill patternType="solid">
        <fgColor rgb="FF6FAFF9"/>
        <bgColor indexed="64"/>
      </patternFill>
    </fill>
    <fill>
      <patternFill patternType="solid">
        <fgColor rgb="FFDAAF2C"/>
        <bgColor indexed="64"/>
      </patternFill>
    </fill>
    <fill>
      <patternFill patternType="solid">
        <fgColor rgb="FFB3BF34"/>
        <bgColor indexed="64"/>
      </patternFill>
    </fill>
    <fill>
      <patternFill patternType="solid">
        <fgColor rgb="FFFCD9FE"/>
        <bgColor indexed="64"/>
      </patternFill>
    </fill>
    <fill>
      <patternFill patternType="solid">
        <fgColor rgb="FF536B8E"/>
        <bgColor indexed="64"/>
      </patternFill>
    </fill>
    <fill>
      <patternFill patternType="solid">
        <fgColor rgb="FF61E533"/>
        <bgColor indexed="64"/>
      </patternFill>
    </fill>
    <fill>
      <patternFill patternType="solid">
        <fgColor rgb="FF0F372A"/>
        <bgColor indexed="64"/>
      </patternFill>
    </fill>
    <fill>
      <patternFill patternType="solid">
        <fgColor rgb="FF6B1F7E"/>
        <bgColor indexed="64"/>
      </patternFill>
    </fill>
    <fill>
      <patternFill patternType="solid">
        <fgColor rgb="FF378BCA"/>
        <bgColor indexed="64"/>
      </patternFill>
    </fill>
    <fill>
      <patternFill patternType="solid">
        <fgColor rgb="FFDE0CDF"/>
        <bgColor indexed="64"/>
      </patternFill>
    </fill>
    <fill>
      <patternFill patternType="solid">
        <fgColor rgb="FFADCD17"/>
        <bgColor indexed="64"/>
      </patternFill>
    </fill>
    <fill>
      <patternFill patternType="solid">
        <fgColor rgb="FFC62427"/>
        <bgColor indexed="64"/>
      </patternFill>
    </fill>
    <fill>
      <patternFill patternType="solid">
        <fgColor rgb="FF430875"/>
        <bgColor indexed="64"/>
      </patternFill>
    </fill>
    <fill>
      <patternFill patternType="solid">
        <fgColor rgb="FF990E4A"/>
        <bgColor indexed="64"/>
      </patternFill>
    </fill>
    <fill>
      <patternFill patternType="solid">
        <fgColor rgb="FF8347B5"/>
        <bgColor indexed="64"/>
      </patternFill>
    </fill>
    <fill>
      <patternFill patternType="solid">
        <fgColor rgb="FFAB9F3D"/>
        <bgColor indexed="64"/>
      </patternFill>
    </fill>
    <fill>
      <patternFill patternType="solid">
        <fgColor rgb="FF3F9E0B"/>
        <bgColor indexed="64"/>
      </patternFill>
    </fill>
    <fill>
      <patternFill patternType="solid">
        <fgColor rgb="FF0D121F"/>
        <bgColor indexed="64"/>
      </patternFill>
    </fill>
    <fill>
      <patternFill patternType="solid">
        <fgColor rgb="FF1397C5"/>
        <bgColor indexed="64"/>
      </patternFill>
    </fill>
    <fill>
      <patternFill patternType="solid">
        <fgColor rgb="FF110643"/>
        <bgColor indexed="64"/>
      </patternFill>
    </fill>
    <fill>
      <patternFill patternType="solid">
        <fgColor rgb="FF278772"/>
        <bgColor indexed="64"/>
      </patternFill>
    </fill>
    <fill>
      <patternFill patternType="solid">
        <fgColor rgb="FF135F16"/>
        <bgColor indexed="64"/>
      </patternFill>
    </fill>
    <fill>
      <patternFill patternType="solid">
        <fgColor rgb="FFCFC70A"/>
        <bgColor indexed="64"/>
      </patternFill>
    </fill>
    <fill>
      <patternFill patternType="solid">
        <fgColor rgb="FF217612"/>
        <bgColor indexed="64"/>
      </patternFill>
    </fill>
    <fill>
      <patternFill patternType="solid">
        <fgColor rgb="FFC7AFE0"/>
        <bgColor indexed="64"/>
      </patternFill>
    </fill>
    <fill>
      <patternFill patternType="solid">
        <fgColor rgb="FFFE977A"/>
        <bgColor indexed="64"/>
      </patternFill>
    </fill>
    <fill>
      <patternFill patternType="solid">
        <fgColor rgb="FF43336E"/>
        <bgColor indexed="64"/>
      </patternFill>
    </fill>
    <fill>
      <patternFill patternType="solid">
        <fgColor rgb="FF93EF34"/>
        <bgColor indexed="64"/>
      </patternFill>
    </fill>
    <fill>
      <patternFill patternType="solid">
        <fgColor rgb="FF308EFC"/>
        <bgColor indexed="64"/>
      </patternFill>
    </fill>
    <fill>
      <patternFill patternType="solid">
        <fgColor rgb="FF8BB6CF"/>
        <bgColor indexed="64"/>
      </patternFill>
    </fill>
    <fill>
      <patternFill patternType="solid">
        <fgColor rgb="FFEAA7CD"/>
        <bgColor indexed="64"/>
      </patternFill>
    </fill>
    <fill>
      <patternFill patternType="solid">
        <fgColor rgb="FFBBB621"/>
        <bgColor indexed="64"/>
      </patternFill>
    </fill>
    <fill>
      <patternFill patternType="solid">
        <fgColor rgb="FF9B279E"/>
        <bgColor indexed="64"/>
      </patternFill>
    </fill>
    <fill>
      <patternFill patternType="solid">
        <fgColor rgb="FF3DB597"/>
        <bgColor indexed="64"/>
      </patternFill>
    </fill>
    <fill>
      <patternFill patternType="solid">
        <fgColor rgb="FFC387F4"/>
        <bgColor indexed="64"/>
      </patternFill>
    </fill>
    <fill>
      <patternFill patternType="solid">
        <fgColor rgb="FF083E44"/>
        <bgColor indexed="64"/>
      </patternFill>
    </fill>
    <fill>
      <patternFill patternType="solid">
        <fgColor rgb="FF8F57E8"/>
        <bgColor indexed="64"/>
      </patternFill>
    </fill>
    <fill>
      <patternFill patternType="solid">
        <fgColor rgb="FFEF1EDC"/>
        <bgColor indexed="64"/>
      </patternFill>
    </fill>
    <fill>
      <patternFill patternType="solid">
        <fgColor rgb="FF630B3E"/>
        <bgColor indexed="64"/>
      </patternFill>
    </fill>
    <fill>
      <patternFill patternType="solid">
        <fgColor rgb="FFD7DF32"/>
        <bgColor indexed="64"/>
      </patternFill>
    </fill>
    <fill>
      <patternFill patternType="solid">
        <fgColor rgb="FF97D3B9"/>
        <bgColor indexed="64"/>
      </patternFill>
    </fill>
    <fill>
      <patternFill patternType="solid">
        <fgColor rgb="FFD15D73"/>
        <bgColor indexed="64"/>
      </patternFill>
    </fill>
    <fill>
      <patternFill patternType="solid">
        <fgColor rgb="FF2D4E96"/>
        <bgColor indexed="64"/>
      </patternFill>
    </fill>
    <fill>
      <patternFill patternType="solid">
        <fgColor rgb="FF172359"/>
        <bgColor indexed="64"/>
      </patternFill>
    </fill>
    <fill>
      <patternFill patternType="solid">
        <fgColor rgb="FFCFF203"/>
        <bgColor indexed="64"/>
      </patternFill>
    </fill>
    <fill>
      <patternFill patternType="solid">
        <fgColor rgb="FFDF6D8E"/>
        <bgColor indexed="64"/>
      </patternFill>
    </fill>
    <fill>
      <patternFill patternType="solid">
        <fgColor rgb="FF2FDB31"/>
        <bgColor indexed="64"/>
      </patternFill>
    </fill>
    <fill>
      <patternFill patternType="solid">
        <fgColor rgb="FFC9A9F2"/>
        <bgColor indexed="64"/>
      </patternFill>
    </fill>
    <fill>
      <patternFill patternType="solid">
        <fgColor rgb="FF54495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2021"/>
        <bgColor indexed="64"/>
      </patternFill>
    </fill>
    <fill>
      <patternFill patternType="solid">
        <fgColor rgb="FF9FBB02"/>
        <bgColor indexed="64"/>
      </patternFill>
    </fill>
    <fill>
      <patternFill patternType="solid">
        <fgColor rgb="FF5FDA82"/>
        <bgColor indexed="64"/>
      </patternFill>
    </fill>
    <fill>
      <patternFill patternType="solid">
        <fgColor rgb="FFB1F9E9"/>
        <bgColor indexed="64"/>
      </patternFill>
    </fill>
    <fill>
      <patternFill patternType="solid">
        <fgColor rgb="FFFAA73E"/>
        <bgColor indexed="64"/>
      </patternFill>
    </fill>
    <fill>
      <patternFill patternType="solid">
        <fgColor rgb="FF3DED46"/>
        <bgColor indexed="64"/>
      </patternFill>
    </fill>
    <fill>
      <patternFill patternType="solid">
        <fgColor rgb="FFDFB6D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72">
    <xf numFmtId="0" fontId="0" fillId="0" borderId="0" xfId="0"/>
    <xf numFmtId="0" fontId="0" fillId="0" borderId="0" xfId="0" applyAlignment="1">
      <alignment wrapText="1"/>
    </xf>
    <xf numFmtId="0" fontId="0" fillId="33" borderId="0" xfId="0" applyFill="1"/>
    <xf numFmtId="0" fontId="0" fillId="34" borderId="0" xfId="0" applyFill="1"/>
    <xf numFmtId="0" fontId="18" fillId="33" borderId="0" xfId="0" applyFont="1" applyFill="1"/>
    <xf numFmtId="0" fontId="18" fillId="34" borderId="0" xfId="0" applyFont="1" applyFill="1"/>
    <xf numFmtId="0" fontId="19" fillId="0" borderId="0" xfId="0" applyFont="1"/>
    <xf numFmtId="0" fontId="16" fillId="0" borderId="0" xfId="0" applyFont="1"/>
    <xf numFmtId="0" fontId="20" fillId="0" borderId="0" xfId="0" applyFont="1"/>
    <xf numFmtId="0" fontId="0" fillId="0" borderId="10" xfId="0" applyBorder="1"/>
    <xf numFmtId="0" fontId="0" fillId="0" borderId="0" xfId="0" applyAlignment="1">
      <alignment horizontal="center"/>
    </xf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21" fillId="0" borderId="0" xfId="0" applyFont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39" borderId="11" xfId="0" applyFill="1" applyBorder="1"/>
    <xf numFmtId="0" fontId="0" fillId="35" borderId="11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41" borderId="0" xfId="0" applyFill="1"/>
    <xf numFmtId="0" fontId="16" fillId="0" borderId="14" xfId="0" applyFont="1" applyBorder="1" applyAlignment="1">
      <alignment horizontal="center" vertical="top"/>
    </xf>
    <xf numFmtId="0" fontId="16" fillId="0" borderId="16" xfId="0" applyFont="1" applyBorder="1" applyAlignment="1">
      <alignment horizontal="center" vertical="top"/>
    </xf>
    <xf numFmtId="0" fontId="16" fillId="0" borderId="19" xfId="0" applyFont="1" applyBorder="1" applyAlignment="1">
      <alignment horizontal="center" vertical="top"/>
    </xf>
    <xf numFmtId="0" fontId="0" fillId="0" borderId="0" xfId="0" applyFill="1" applyBorder="1"/>
    <xf numFmtId="0" fontId="0" fillId="0" borderId="0" xfId="0" applyFill="1"/>
    <xf numFmtId="1" fontId="0" fillId="0" borderId="0" xfId="0" applyNumberFormat="1" applyAlignment="1">
      <alignment horizontal="center"/>
    </xf>
    <xf numFmtId="0" fontId="0" fillId="0" borderId="0" xfId="0"/>
    <xf numFmtId="0" fontId="0" fillId="42" borderId="0" xfId="0" applyFill="1"/>
    <xf numFmtId="0" fontId="23" fillId="0" borderId="0" xfId="0" applyFont="1"/>
    <xf numFmtId="0" fontId="24" fillId="0" borderId="0" xfId="0" applyFont="1"/>
    <xf numFmtId="0" fontId="22" fillId="0" borderId="0" xfId="0" applyFont="1" applyAlignment="1">
      <alignment horizontal="center" vertical="top"/>
    </xf>
    <xf numFmtId="2" fontId="0" fillId="0" borderId="0" xfId="0" applyNumberFormat="1" applyBorder="1"/>
    <xf numFmtId="0" fontId="0" fillId="0" borderId="24" xfId="0" applyBorder="1"/>
    <xf numFmtId="0" fontId="16" fillId="0" borderId="0" xfId="0" applyFont="1" applyFill="1"/>
    <xf numFmtId="0" fontId="23" fillId="0" borderId="0" xfId="0" applyFont="1" applyFill="1"/>
    <xf numFmtId="0" fontId="0" fillId="0" borderId="10" xfId="0" applyFill="1" applyBorder="1"/>
    <xf numFmtId="2" fontId="0" fillId="0" borderId="0" xfId="0" applyNumberFormat="1" applyFill="1"/>
    <xf numFmtId="2" fontId="0" fillId="0" borderId="0" xfId="0" applyNumberFormat="1" applyFill="1" applyBorder="1"/>
    <xf numFmtId="0" fontId="0" fillId="0" borderId="26" xfId="0" applyBorder="1"/>
    <xf numFmtId="0" fontId="16" fillId="0" borderId="26" xfId="0" applyFont="1" applyBorder="1"/>
    <xf numFmtId="0" fontId="23" fillId="0" borderId="26" xfId="0" applyFont="1" applyBorder="1"/>
    <xf numFmtId="2" fontId="0" fillId="0" borderId="26" xfId="0" applyNumberFormat="1" applyFill="1" applyBorder="1"/>
    <xf numFmtId="1" fontId="0" fillId="0" borderId="26" xfId="0" applyNumberFormat="1" applyFill="1" applyBorder="1"/>
    <xf numFmtId="1" fontId="0" fillId="0" borderId="0" xfId="0" applyNumberFormat="1" applyFill="1" applyBorder="1" applyAlignment="1">
      <alignment horizontal="center" vertical="center"/>
    </xf>
    <xf numFmtId="0" fontId="0" fillId="42" borderId="0" xfId="0" applyFill="1" applyBorder="1"/>
    <xf numFmtId="0" fontId="16" fillId="0" borderId="0" xfId="0" applyFont="1" applyBorder="1"/>
    <xf numFmtId="0" fontId="23" fillId="42" borderId="0" xfId="0" applyFont="1" applyFill="1" applyBorder="1"/>
    <xf numFmtId="0" fontId="0" fillId="0" borderId="23" xfId="0" applyFill="1" applyBorder="1"/>
    <xf numFmtId="0" fontId="16" fillId="0" borderId="0" xfId="0" applyFont="1" applyFill="1" applyBorder="1"/>
    <xf numFmtId="0" fontId="23" fillId="0" borderId="0" xfId="0" applyFont="1" applyFill="1" applyBorder="1"/>
    <xf numFmtId="0" fontId="0" fillId="0" borderId="0" xfId="0" applyBorder="1"/>
    <xf numFmtId="0" fontId="23" fillId="0" borderId="0" xfId="0" applyFont="1" applyBorder="1"/>
    <xf numFmtId="0" fontId="16" fillId="42" borderId="0" xfId="0" applyFont="1" applyFill="1" applyBorder="1"/>
    <xf numFmtId="164" fontId="0" fillId="0" borderId="0" xfId="0" applyNumberFormat="1" applyFill="1"/>
    <xf numFmtId="0" fontId="24" fillId="0" borderId="0" xfId="0" applyFont="1" applyFill="1"/>
    <xf numFmtId="164" fontId="16" fillId="0" borderId="0" xfId="0" applyNumberFormat="1" applyFont="1" applyFill="1"/>
    <xf numFmtId="2" fontId="16" fillId="0" borderId="0" xfId="0" applyNumberFormat="1" applyFont="1" applyFill="1"/>
    <xf numFmtId="2" fontId="16" fillId="0" borderId="0" xfId="0" applyNumberFormat="1" applyFont="1" applyFill="1" applyBorder="1"/>
    <xf numFmtId="0" fontId="0" fillId="0" borderId="28" xfId="0" applyBorder="1"/>
    <xf numFmtId="0" fontId="16" fillId="0" borderId="10" xfId="0" applyFont="1" applyFill="1" applyBorder="1"/>
    <xf numFmtId="0" fontId="0" fillId="0" borderId="0" xfId="42" applyNumberFormat="1" applyFont="1"/>
    <xf numFmtId="1" fontId="0" fillId="0" borderId="0" xfId="42" applyNumberFormat="1" applyFont="1"/>
    <xf numFmtId="164" fontId="0" fillId="0" borderId="0" xfId="0" applyNumberFormat="1" applyBorder="1"/>
    <xf numFmtId="0" fontId="20" fillId="0" borderId="0" xfId="0" applyFont="1" applyBorder="1"/>
    <xf numFmtId="1" fontId="0" fillId="0" borderId="0" xfId="0" applyNumberFormat="1" applyFill="1" applyBorder="1"/>
    <xf numFmtId="2" fontId="0" fillId="43" borderId="24" xfId="0" applyNumberFormat="1" applyFill="1" applyBorder="1"/>
    <xf numFmtId="2" fontId="0" fillId="0" borderId="24" xfId="0" applyNumberFormat="1" applyFill="1" applyBorder="1"/>
    <xf numFmtId="0" fontId="16" fillId="44" borderId="21" xfId="0" applyFont="1" applyFill="1" applyBorder="1"/>
    <xf numFmtId="0" fontId="23" fillId="44" borderId="21" xfId="0" applyFont="1" applyFill="1" applyBorder="1"/>
    <xf numFmtId="0" fontId="16" fillId="44" borderId="20" xfId="0" applyFont="1" applyFill="1" applyBorder="1"/>
    <xf numFmtId="2" fontId="16" fillId="44" borderId="21" xfId="0" applyNumberFormat="1" applyFont="1" applyFill="1" applyBorder="1"/>
    <xf numFmtId="0" fontId="16" fillId="44" borderId="22" xfId="0" applyFont="1" applyFill="1" applyBorder="1"/>
    <xf numFmtId="0" fontId="0" fillId="44" borderId="0" xfId="0" applyFill="1"/>
    <xf numFmtId="0" fontId="0" fillId="0" borderId="30" xfId="0" applyBorder="1"/>
    <xf numFmtId="0" fontId="16" fillId="0" borderId="30" xfId="0" applyFont="1" applyBorder="1"/>
    <xf numFmtId="2" fontId="0" fillId="0" borderId="30" xfId="0" applyNumberFormat="1" applyFill="1" applyBorder="1"/>
    <xf numFmtId="0" fontId="0" fillId="0" borderId="30" xfId="0" applyFill="1" applyBorder="1"/>
    <xf numFmtId="0" fontId="0" fillId="34" borderId="28" xfId="0" applyFill="1" applyBorder="1"/>
    <xf numFmtId="2" fontId="0" fillId="0" borderId="10" xfId="0" applyNumberFormat="1" applyFill="1" applyBorder="1"/>
    <xf numFmtId="2" fontId="0" fillId="0" borderId="31" xfId="0" applyNumberFormat="1" applyFill="1" applyBorder="1"/>
    <xf numFmtId="1" fontId="0" fillId="0" borderId="10" xfId="0" applyNumberFormat="1" applyFill="1" applyBorder="1"/>
    <xf numFmtId="2" fontId="0" fillId="0" borderId="29" xfId="0" applyNumberFormat="1" applyFill="1" applyBorder="1"/>
    <xf numFmtId="0" fontId="0" fillId="0" borderId="25" xfId="0" applyFill="1" applyBorder="1"/>
    <xf numFmtId="0" fontId="23" fillId="0" borderId="26" xfId="0" applyFont="1" applyFill="1" applyBorder="1"/>
    <xf numFmtId="2" fontId="0" fillId="0" borderId="26" xfId="0" applyNumberFormat="1" applyBorder="1"/>
    <xf numFmtId="0" fontId="0" fillId="0" borderId="26" xfId="0" applyFill="1" applyBorder="1"/>
    <xf numFmtId="2" fontId="0" fillId="0" borderId="27" xfId="0" applyNumberFormat="1" applyFill="1" applyBorder="1"/>
    <xf numFmtId="0" fontId="16" fillId="0" borderId="27" xfId="0" applyFont="1" applyFill="1" applyBorder="1"/>
    <xf numFmtId="0" fontId="16" fillId="0" borderId="26" xfId="0" applyFont="1" applyFill="1" applyBorder="1"/>
    <xf numFmtId="1" fontId="0" fillId="0" borderId="27" xfId="0" applyNumberFormat="1" applyFill="1" applyBorder="1"/>
    <xf numFmtId="0" fontId="26" fillId="0" borderId="10" xfId="0" applyFont="1" applyFill="1" applyBorder="1"/>
    <xf numFmtId="0" fontId="26" fillId="0" borderId="31" xfId="0" applyFont="1" applyFill="1" applyBorder="1"/>
    <xf numFmtId="0" fontId="26" fillId="0" borderId="27" xfId="0" applyFont="1" applyFill="1" applyBorder="1"/>
    <xf numFmtId="1" fontId="27" fillId="0" borderId="0" xfId="0" applyNumberFormat="1" applyFont="1" applyFill="1" applyBorder="1"/>
    <xf numFmtId="1" fontId="27" fillId="0" borderId="26" xfId="0" applyNumberFormat="1" applyFont="1" applyFill="1" applyBorder="1"/>
    <xf numFmtId="0" fontId="20" fillId="0" borderId="0" xfId="0" applyFont="1" applyFill="1" applyBorder="1"/>
    <xf numFmtId="1" fontId="20" fillId="0" borderId="10" xfId="0" applyNumberFormat="1" applyFont="1" applyBorder="1" applyAlignment="1">
      <alignment horizontal="center"/>
    </xf>
    <xf numFmtId="0" fontId="22" fillId="0" borderId="28" xfId="0" applyFont="1" applyBorder="1" applyAlignment="1">
      <alignment horizontal="center" vertical="top"/>
    </xf>
    <xf numFmtId="0" fontId="16" fillId="0" borderId="27" xfId="0" applyFont="1" applyBorder="1"/>
    <xf numFmtId="165" fontId="0" fillId="0" borderId="0" xfId="0" applyNumberFormat="1"/>
    <xf numFmtId="0" fontId="0" fillId="44" borderId="10" xfId="0" applyFill="1" applyBorder="1"/>
    <xf numFmtId="0" fontId="0" fillId="44" borderId="0" xfId="0" applyFill="1" applyBorder="1"/>
    <xf numFmtId="0" fontId="0" fillId="44" borderId="28" xfId="0" applyFill="1" applyBorder="1"/>
    <xf numFmtId="2" fontId="0" fillId="44" borderId="0" xfId="0" applyNumberFormat="1" applyFill="1" applyBorder="1"/>
    <xf numFmtId="0" fontId="26" fillId="44" borderId="10" xfId="0" applyFont="1" applyFill="1" applyBorder="1"/>
    <xf numFmtId="1" fontId="0" fillId="44" borderId="10" xfId="0" applyNumberFormat="1" applyFill="1" applyBorder="1"/>
    <xf numFmtId="0" fontId="0" fillId="44" borderId="26" xfId="0" applyFill="1" applyBorder="1"/>
    <xf numFmtId="0" fontId="26" fillId="44" borderId="27" xfId="0" applyFont="1" applyFill="1" applyBorder="1"/>
    <xf numFmtId="1" fontId="0" fillId="44" borderId="27" xfId="0" applyNumberFormat="1" applyFill="1" applyBorder="1"/>
    <xf numFmtId="0" fontId="0" fillId="0" borderId="13" xfId="0" applyFill="1" applyBorder="1"/>
    <xf numFmtId="0" fontId="0" fillId="42" borderId="13" xfId="0" applyFill="1" applyBorder="1"/>
    <xf numFmtId="0" fontId="0" fillId="0" borderId="32" xfId="0" applyFill="1" applyBorder="1"/>
    <xf numFmtId="0" fontId="0" fillId="0" borderId="11" xfId="0" applyFill="1" applyBorder="1"/>
    <xf numFmtId="0" fontId="16" fillId="0" borderId="11" xfId="0" applyFont="1" applyBorder="1"/>
    <xf numFmtId="0" fontId="23" fillId="0" borderId="11" xfId="0" applyFont="1" applyFill="1" applyBorder="1"/>
    <xf numFmtId="2" fontId="0" fillId="0" borderId="11" xfId="0" applyNumberFormat="1" applyBorder="1"/>
    <xf numFmtId="2" fontId="0" fillId="0" borderId="11" xfId="0" applyNumberFormat="1" applyFill="1" applyBorder="1"/>
    <xf numFmtId="2" fontId="0" fillId="0" borderId="33" xfId="0" applyNumberFormat="1" applyFill="1" applyBorder="1"/>
    <xf numFmtId="0" fontId="26" fillId="0" borderId="33" xfId="0" applyFont="1" applyFill="1" applyBorder="1"/>
    <xf numFmtId="1" fontId="0" fillId="0" borderId="11" xfId="0" applyNumberFormat="1" applyFill="1" applyBorder="1"/>
    <xf numFmtId="0" fontId="0" fillId="0" borderId="0" xfId="0"/>
    <xf numFmtId="0" fontId="26" fillId="0" borderId="0" xfId="0" applyFont="1" applyFill="1" applyBorder="1"/>
    <xf numFmtId="0" fontId="0" fillId="0" borderId="0" xfId="0" applyNumberFormat="1"/>
    <xf numFmtId="0" fontId="0" fillId="0" borderId="0" xfId="0"/>
    <xf numFmtId="0" fontId="16" fillId="44" borderId="23" xfId="0" applyFont="1" applyFill="1" applyBorder="1"/>
    <xf numFmtId="0" fontId="0" fillId="0" borderId="20" xfId="0" applyBorder="1"/>
    <xf numFmtId="0" fontId="16" fillId="44" borderId="13" xfId="0" applyFont="1" applyFill="1" applyBorder="1"/>
    <xf numFmtId="0" fontId="0" fillId="0" borderId="21" xfId="0" applyBorder="1"/>
    <xf numFmtId="0" fontId="23" fillId="44" borderId="13" xfId="0" applyFont="1" applyFill="1" applyBorder="1"/>
    <xf numFmtId="2" fontId="16" fillId="44" borderId="13" xfId="0" applyNumberFormat="1" applyFont="1" applyFill="1" applyBorder="1"/>
    <xf numFmtId="0" fontId="16" fillId="44" borderId="0" xfId="0" applyFont="1" applyFill="1" applyBorder="1"/>
    <xf numFmtId="0" fontId="0" fillId="0" borderId="22" xfId="0" applyBorder="1"/>
    <xf numFmtId="0" fontId="0" fillId="34" borderId="32" xfId="0" applyFill="1" applyBorder="1"/>
    <xf numFmtId="0" fontId="0" fillId="44" borderId="13" xfId="0" applyFill="1" applyBorder="1"/>
    <xf numFmtId="0" fontId="0" fillId="45" borderId="0" xfId="0" applyFill="1"/>
    <xf numFmtId="0" fontId="0" fillId="46" borderId="0" xfId="0" applyFill="1"/>
    <xf numFmtId="0" fontId="28" fillId="108" borderId="0" xfId="0" applyFont="1" applyFill="1"/>
    <xf numFmtId="0" fontId="28" fillId="109" borderId="0" xfId="0" applyFont="1" applyFill="1"/>
    <xf numFmtId="0" fontId="28" fillId="110" borderId="0" xfId="0" applyFont="1" applyFill="1"/>
    <xf numFmtId="0" fontId="28" fillId="111" borderId="0" xfId="0" applyFont="1" applyFill="1"/>
    <xf numFmtId="0" fontId="28" fillId="112" borderId="0" xfId="0" applyFont="1" applyFill="1"/>
    <xf numFmtId="0" fontId="28" fillId="113" borderId="0" xfId="0" applyFont="1" applyFill="1"/>
    <xf numFmtId="0" fontId="28" fillId="114" borderId="0" xfId="0" applyFont="1" applyFill="1"/>
    <xf numFmtId="0" fontId="28" fillId="115" borderId="0" xfId="0" applyFont="1" applyFill="1"/>
    <xf numFmtId="0" fontId="28" fillId="116" borderId="0" xfId="0" applyFont="1" applyFill="1"/>
    <xf numFmtId="0" fontId="28" fillId="117" borderId="0" xfId="0" applyFont="1" applyFill="1"/>
    <xf numFmtId="0" fontId="28" fillId="118" borderId="0" xfId="0" applyFont="1" applyFill="1"/>
    <xf numFmtId="0" fontId="28" fillId="119" borderId="0" xfId="0" applyFont="1" applyFill="1"/>
    <xf numFmtId="0" fontId="28" fillId="120" borderId="0" xfId="0" applyFont="1" applyFill="1"/>
    <xf numFmtId="0" fontId="28" fillId="121" borderId="0" xfId="0" applyFont="1" applyFill="1"/>
    <xf numFmtId="0" fontId="28" fillId="122" borderId="0" xfId="0" applyFont="1" applyFill="1"/>
    <xf numFmtId="0" fontId="28" fillId="123" borderId="0" xfId="0" applyFont="1" applyFill="1"/>
    <xf numFmtId="0" fontId="28" fillId="124" borderId="0" xfId="0" applyFont="1" applyFill="1"/>
    <xf numFmtId="0" fontId="28" fillId="125" borderId="0" xfId="0" applyFont="1" applyFill="1"/>
    <xf numFmtId="0" fontId="28" fillId="126" borderId="0" xfId="0" applyFont="1" applyFill="1"/>
    <xf numFmtId="0" fontId="28" fillId="127" borderId="0" xfId="0" applyFont="1" applyFill="1"/>
    <xf numFmtId="0" fontId="28" fillId="128" borderId="0" xfId="0" applyFont="1" applyFill="1"/>
    <xf numFmtId="0" fontId="28" fillId="129" borderId="0" xfId="0" applyFont="1" applyFill="1"/>
    <xf numFmtId="0" fontId="28" fillId="130" borderId="0" xfId="0" applyFont="1" applyFill="1"/>
    <xf numFmtId="0" fontId="28" fillId="131" borderId="0" xfId="0" applyFont="1" applyFill="1"/>
    <xf numFmtId="0" fontId="28" fillId="132" borderId="0" xfId="0" applyFont="1" applyFill="1"/>
    <xf numFmtId="0" fontId="28" fillId="133" borderId="0" xfId="0" applyFont="1" applyFill="1"/>
    <xf numFmtId="0" fontId="28" fillId="134" borderId="0" xfId="0" applyFont="1" applyFill="1"/>
    <xf numFmtId="0" fontId="28" fillId="135" borderId="0" xfId="0" applyFont="1" applyFill="1"/>
    <xf numFmtId="0" fontId="28" fillId="136" borderId="0" xfId="0" applyFont="1" applyFill="1"/>
    <xf numFmtId="0" fontId="28" fillId="137" borderId="0" xfId="0" applyFont="1" applyFill="1"/>
    <xf numFmtId="0" fontId="28" fillId="138" borderId="0" xfId="0" applyFont="1" applyFill="1"/>
    <xf numFmtId="0" fontId="28" fillId="139" borderId="0" xfId="0" applyFont="1" applyFill="1"/>
    <xf numFmtId="0" fontId="28" fillId="140" borderId="0" xfId="0" applyFont="1" applyFill="1"/>
    <xf numFmtId="0" fontId="28" fillId="141" borderId="0" xfId="0" applyFont="1" applyFill="1"/>
    <xf numFmtId="0" fontId="28" fillId="142" borderId="0" xfId="0" applyFont="1" applyFill="1"/>
    <xf numFmtId="0" fontId="28" fillId="143" borderId="0" xfId="0" applyFont="1" applyFill="1"/>
    <xf numFmtId="0" fontId="28" fillId="144" borderId="0" xfId="0" applyFont="1" applyFill="1"/>
    <xf numFmtId="0" fontId="28" fillId="145" borderId="0" xfId="0" applyFont="1" applyFill="1"/>
    <xf numFmtId="0" fontId="28" fillId="146" borderId="0" xfId="0" applyFont="1" applyFill="1"/>
    <xf numFmtId="0" fontId="28" fillId="147" borderId="0" xfId="0" applyFont="1" applyFill="1"/>
    <xf numFmtId="0" fontId="28" fillId="148" borderId="0" xfId="0" applyFont="1" applyFill="1"/>
    <xf numFmtId="0" fontId="28" fillId="149" borderId="0" xfId="0" applyFont="1" applyFill="1"/>
    <xf numFmtId="0" fontId="28" fillId="150" borderId="0" xfId="0" applyFont="1" applyFill="1"/>
    <xf numFmtId="0" fontId="28" fillId="151" borderId="0" xfId="0" applyFont="1" applyFill="1"/>
    <xf numFmtId="0" fontId="28" fillId="152" borderId="0" xfId="0" applyFont="1" applyFill="1"/>
    <xf numFmtId="0" fontId="28" fillId="153" borderId="0" xfId="0" applyFont="1" applyFill="1"/>
    <xf numFmtId="0" fontId="28" fillId="154" borderId="0" xfId="0" applyFont="1" applyFill="1"/>
    <xf numFmtId="0" fontId="28" fillId="155" borderId="0" xfId="0" applyFont="1" applyFill="1"/>
    <xf numFmtId="0" fontId="28" fillId="156" borderId="0" xfId="0" applyFont="1" applyFill="1"/>
    <xf numFmtId="0" fontId="28" fillId="157" borderId="0" xfId="0" applyFont="1" applyFill="1"/>
    <xf numFmtId="0" fontId="28" fillId="158" borderId="0" xfId="0" applyFont="1" applyFill="1"/>
    <xf numFmtId="0" fontId="28" fillId="159" borderId="0" xfId="0" applyFont="1" applyFill="1"/>
    <xf numFmtId="0" fontId="28" fillId="160" borderId="0" xfId="0" applyFont="1" applyFill="1"/>
    <xf numFmtId="0" fontId="28" fillId="161" borderId="0" xfId="0" applyFont="1" applyFill="1"/>
    <xf numFmtId="0" fontId="28" fillId="162" borderId="0" xfId="0" applyFont="1" applyFill="1"/>
    <xf numFmtId="0" fontId="28" fillId="163" borderId="0" xfId="0" applyFont="1" applyFill="1"/>
    <xf numFmtId="0" fontId="28" fillId="164" borderId="0" xfId="0" applyFont="1" applyFill="1"/>
    <xf numFmtId="0" fontId="28" fillId="165" borderId="0" xfId="0" applyFont="1" applyFill="1"/>
    <xf numFmtId="0" fontId="28" fillId="166" borderId="0" xfId="0" applyFont="1" applyFill="1"/>
    <xf numFmtId="0" fontId="29" fillId="178" borderId="0" xfId="0" applyFont="1" applyFill="1"/>
    <xf numFmtId="0" fontId="29" fillId="179" borderId="0" xfId="0" applyFont="1" applyFill="1"/>
    <xf numFmtId="0" fontId="29" fillId="180" borderId="0" xfId="0" applyFont="1" applyFill="1"/>
    <xf numFmtId="0" fontId="29" fillId="181" borderId="0" xfId="0" applyFont="1" applyFill="1"/>
    <xf numFmtId="0" fontId="29" fillId="182" borderId="0" xfId="0" applyFont="1" applyFill="1"/>
    <xf numFmtId="0" fontId="29" fillId="183" borderId="0" xfId="0" applyFont="1" applyFill="1"/>
    <xf numFmtId="0" fontId="29" fillId="184" borderId="0" xfId="0" applyFont="1" applyFill="1"/>
    <xf numFmtId="0" fontId="29" fillId="185" borderId="0" xfId="0" applyFont="1" applyFill="1"/>
    <xf numFmtId="0" fontId="29" fillId="186" borderId="0" xfId="0" applyFont="1" applyFill="1"/>
    <xf numFmtId="0" fontId="29" fillId="187" borderId="0" xfId="0" applyFont="1" applyFill="1"/>
    <xf numFmtId="0" fontId="29" fillId="188" borderId="0" xfId="0" applyFont="1" applyFill="1"/>
    <xf numFmtId="0" fontId="29" fillId="189" borderId="0" xfId="0" applyFont="1" applyFill="1"/>
    <xf numFmtId="0" fontId="29" fillId="190" borderId="0" xfId="0" applyFont="1" applyFill="1"/>
    <xf numFmtId="0" fontId="29" fillId="191" borderId="0" xfId="0" applyFont="1" applyFill="1"/>
    <xf numFmtId="0" fontId="29" fillId="192" borderId="0" xfId="0" applyFont="1" applyFill="1"/>
    <xf numFmtId="0" fontId="29" fillId="193" borderId="0" xfId="0" applyFont="1" applyFill="1"/>
    <xf numFmtId="0" fontId="29" fillId="194" borderId="0" xfId="0" applyFont="1" applyFill="1"/>
    <xf numFmtId="0" fontId="29" fillId="195" borderId="0" xfId="0" applyFont="1" applyFill="1"/>
    <xf numFmtId="0" fontId="29" fillId="196" borderId="0" xfId="0" applyFont="1" applyFill="1"/>
    <xf numFmtId="0" fontId="29" fillId="197" borderId="0" xfId="0" applyFont="1" applyFill="1"/>
    <xf numFmtId="0" fontId="29" fillId="198" borderId="0" xfId="0" applyFont="1" applyFill="1"/>
    <xf numFmtId="0" fontId="29" fillId="199" borderId="0" xfId="0" applyFont="1" applyFill="1"/>
    <xf numFmtId="0" fontId="29" fillId="200" borderId="0" xfId="0" applyFont="1" applyFill="1"/>
    <xf numFmtId="0" fontId="29" fillId="83" borderId="0" xfId="0" applyFont="1" applyFill="1"/>
    <xf numFmtId="0" fontId="29" fillId="201" borderId="0" xfId="0" applyFont="1" applyFill="1"/>
    <xf numFmtId="0" fontId="29" fillId="95" borderId="0" xfId="0" applyFont="1" applyFill="1"/>
    <xf numFmtId="0" fontId="29" fillId="202" borderId="0" xfId="0" applyFont="1" applyFill="1"/>
    <xf numFmtId="0" fontId="29" fillId="203" borderId="0" xfId="0" applyFont="1" applyFill="1"/>
    <xf numFmtId="0" fontId="29" fillId="204" borderId="0" xfId="0" applyFont="1" applyFill="1"/>
    <xf numFmtId="0" fontId="29" fillId="205" borderId="0" xfId="0" applyFont="1" applyFill="1"/>
    <xf numFmtId="0" fontId="29" fillId="206" borderId="0" xfId="0" applyFont="1" applyFill="1"/>
    <xf numFmtId="0" fontId="29" fillId="207" borderId="0" xfId="0" applyFont="1" applyFill="1"/>
    <xf numFmtId="0" fontId="29" fillId="208" borderId="0" xfId="0" applyFont="1" applyFill="1"/>
    <xf numFmtId="0" fontId="29" fillId="209" borderId="0" xfId="0" applyFont="1" applyFill="1"/>
    <xf numFmtId="0" fontId="29" fillId="210" borderId="0" xfId="0" applyFont="1" applyFill="1"/>
    <xf numFmtId="0" fontId="29" fillId="53" borderId="0" xfId="0" applyFont="1" applyFill="1"/>
    <xf numFmtId="0" fontId="29" fillId="211" borderId="0" xfId="0" applyFont="1" applyFill="1"/>
    <xf numFmtId="0" fontId="29" fillId="212" borderId="0" xfId="0" applyFont="1" applyFill="1"/>
    <xf numFmtId="0" fontId="29" fillId="213" borderId="0" xfId="0" applyFont="1" applyFill="1"/>
    <xf numFmtId="0" fontId="29" fillId="214" borderId="0" xfId="0" applyFont="1" applyFill="1"/>
    <xf numFmtId="0" fontId="29" fillId="215" borderId="0" xfId="0" applyFont="1" applyFill="1"/>
    <xf numFmtId="0" fontId="29" fillId="216" borderId="0" xfId="0" applyFont="1" applyFill="1"/>
    <xf numFmtId="0" fontId="29" fillId="217" borderId="0" xfId="0" applyFont="1" applyFill="1"/>
    <xf numFmtId="0" fontId="29" fillId="218" borderId="0" xfId="0" applyFont="1" applyFill="1"/>
    <xf numFmtId="0" fontId="29" fillId="52" borderId="0" xfId="0" applyFont="1" applyFill="1"/>
    <xf numFmtId="0" fontId="29" fillId="219" borderId="0" xfId="0" applyFont="1" applyFill="1"/>
    <xf numFmtId="0" fontId="29" fillId="104" borderId="0" xfId="0" applyFont="1" applyFill="1"/>
    <xf numFmtId="0" fontId="29" fillId="220" borderId="0" xfId="0" applyFont="1" applyFill="1"/>
    <xf numFmtId="0" fontId="29" fillId="221" borderId="0" xfId="0" applyFont="1" applyFill="1"/>
    <xf numFmtId="0" fontId="29" fillId="222" borderId="0" xfId="0" applyFont="1" applyFill="1"/>
    <xf numFmtId="0" fontId="29" fillId="223" borderId="0" xfId="0" applyFont="1" applyFill="1"/>
    <xf numFmtId="0" fontId="29" fillId="224" borderId="0" xfId="0" applyFont="1" applyFill="1"/>
    <xf numFmtId="0" fontId="29" fillId="225" borderId="0" xfId="0" applyFont="1" applyFill="1"/>
    <xf numFmtId="0" fontId="29" fillId="226" borderId="0" xfId="0" applyFont="1" applyFill="1"/>
    <xf numFmtId="0" fontId="29" fillId="227" borderId="0" xfId="0" applyFont="1" applyFill="1"/>
    <xf numFmtId="0" fontId="29" fillId="228" borderId="0" xfId="0" applyFont="1" applyFill="1"/>
    <xf numFmtId="0" fontId="29" fillId="229" borderId="0" xfId="0" applyFont="1" applyFill="1"/>
    <xf numFmtId="0" fontId="29" fillId="230" borderId="0" xfId="0" applyFont="1" applyFill="1"/>
    <xf numFmtId="0" fontId="29" fillId="231" borderId="0" xfId="0" applyFont="1" applyFill="1"/>
    <xf numFmtId="0" fontId="29" fillId="232" borderId="0" xfId="0" applyFont="1" applyFill="1"/>
    <xf numFmtId="0" fontId="29" fillId="233" borderId="0" xfId="0" applyFont="1" applyFill="1"/>
    <xf numFmtId="0" fontId="29" fillId="234" borderId="0" xfId="0" applyFont="1" applyFill="1"/>
    <xf numFmtId="0" fontId="29" fillId="235" borderId="0" xfId="0" applyFont="1" applyFill="1"/>
    <xf numFmtId="0" fontId="29" fillId="236" borderId="0" xfId="0" applyFont="1" applyFill="1"/>
    <xf numFmtId="0" fontId="29" fillId="237" borderId="0" xfId="0" applyFont="1" applyFill="1"/>
    <xf numFmtId="0" fontId="29" fillId="238" borderId="0" xfId="0" applyFont="1" applyFill="1"/>
    <xf numFmtId="0" fontId="29" fillId="239" borderId="0" xfId="0" applyFont="1" applyFill="1"/>
    <xf numFmtId="0" fontId="29" fillId="240" borderId="0" xfId="0" applyFont="1" applyFill="1"/>
    <xf numFmtId="0" fontId="29" fillId="241" borderId="0" xfId="0" applyFont="1" applyFill="1"/>
    <xf numFmtId="0" fontId="29" fillId="242" borderId="0" xfId="0" applyFont="1" applyFill="1"/>
    <xf numFmtId="0" fontId="29" fillId="243" borderId="0" xfId="0" applyFont="1" applyFill="1"/>
    <xf numFmtId="0" fontId="29" fillId="244" borderId="0" xfId="0" applyFont="1" applyFill="1"/>
    <xf numFmtId="0" fontId="29" fillId="245" borderId="0" xfId="0" applyFont="1" applyFill="1"/>
    <xf numFmtId="0" fontId="29" fillId="246" borderId="0" xfId="0" applyFont="1" applyFill="1"/>
    <xf numFmtId="0" fontId="29" fillId="247" borderId="0" xfId="0" applyFont="1" applyFill="1"/>
    <xf numFmtId="0" fontId="29" fillId="248" borderId="0" xfId="0" applyFont="1" applyFill="1"/>
    <xf numFmtId="0" fontId="29" fillId="249" borderId="0" xfId="0" applyFont="1" applyFill="1"/>
    <xf numFmtId="0" fontId="29" fillId="250" borderId="0" xfId="0" applyFont="1" applyFill="1"/>
    <xf numFmtId="0" fontId="29" fillId="251" borderId="0" xfId="0" applyFont="1" applyFill="1"/>
    <xf numFmtId="0" fontId="29" fillId="252" borderId="0" xfId="0" applyFont="1" applyFill="1"/>
    <xf numFmtId="0" fontId="29" fillId="253" borderId="0" xfId="0" applyFont="1" applyFill="1"/>
    <xf numFmtId="0" fontId="29" fillId="71" borderId="0" xfId="0" applyFont="1" applyFill="1"/>
    <xf numFmtId="0" fontId="29" fillId="254" borderId="0" xfId="0" applyFont="1" applyFill="1"/>
    <xf numFmtId="0" fontId="29" fillId="255" borderId="0" xfId="0" applyFont="1" applyFill="1"/>
    <xf numFmtId="0" fontId="29" fillId="175" borderId="0" xfId="0" applyFont="1" applyFill="1"/>
    <xf numFmtId="0" fontId="29" fillId="256" borderId="0" xfId="0" applyFont="1" applyFill="1"/>
    <xf numFmtId="0" fontId="29" fillId="257" borderId="0" xfId="0" applyFont="1" applyFill="1"/>
    <xf numFmtId="0" fontId="29" fillId="258" borderId="0" xfId="0" applyFont="1" applyFill="1"/>
    <xf numFmtId="0" fontId="29" fillId="259" borderId="0" xfId="0" applyFont="1" applyFill="1"/>
    <xf numFmtId="0" fontId="29" fillId="260" borderId="0" xfId="0" applyFont="1" applyFill="1"/>
    <xf numFmtId="0" fontId="29" fillId="261" borderId="0" xfId="0" applyFont="1" applyFill="1"/>
    <xf numFmtId="0" fontId="29" fillId="262" borderId="0" xfId="0" applyFont="1" applyFill="1"/>
    <xf numFmtId="0" fontId="29" fillId="263" borderId="0" xfId="0" applyFont="1" applyFill="1"/>
    <xf numFmtId="0" fontId="29" fillId="264" borderId="0" xfId="0" applyFont="1" applyFill="1"/>
    <xf numFmtId="0" fontId="29" fillId="265" borderId="0" xfId="0" applyFont="1" applyFill="1"/>
    <xf numFmtId="0" fontId="29" fillId="266" borderId="0" xfId="0" applyFont="1" applyFill="1"/>
    <xf numFmtId="0" fontId="29" fillId="267" borderId="0" xfId="0" applyFont="1" applyFill="1"/>
    <xf numFmtId="0" fontId="29" fillId="268" borderId="0" xfId="0" applyFont="1" applyFill="1"/>
    <xf numFmtId="0" fontId="29" fillId="269" borderId="0" xfId="0" applyFont="1" applyFill="1"/>
    <xf numFmtId="0" fontId="29" fillId="270" borderId="0" xfId="0" applyFont="1" applyFill="1"/>
    <xf numFmtId="0" fontId="29" fillId="271" borderId="0" xfId="0" applyFont="1" applyFill="1"/>
    <xf numFmtId="0" fontId="29" fillId="272" borderId="0" xfId="0" applyFont="1" applyFill="1"/>
    <xf numFmtId="0" fontId="29" fillId="273" borderId="0" xfId="0" applyFont="1" applyFill="1"/>
    <xf numFmtId="0" fontId="29" fillId="274" borderId="0" xfId="0" applyFont="1" applyFill="1"/>
    <xf numFmtId="0" fontId="29" fillId="275" borderId="0" xfId="0" applyFont="1" applyFill="1"/>
    <xf numFmtId="0" fontId="29" fillId="276" borderId="0" xfId="0" applyFont="1" applyFill="1"/>
    <xf numFmtId="0" fontId="29" fillId="277" borderId="0" xfId="0" applyFont="1" applyFill="1"/>
    <xf numFmtId="0" fontId="29" fillId="278" borderId="0" xfId="0" applyFont="1" applyFill="1"/>
    <xf numFmtId="0" fontId="29" fillId="279" borderId="0" xfId="0" applyFont="1" applyFill="1"/>
    <xf numFmtId="0" fontId="29" fillId="280" borderId="0" xfId="0" applyFont="1" applyFill="1"/>
    <xf numFmtId="0" fontId="29" fillId="281" borderId="0" xfId="0" applyFont="1" applyFill="1"/>
    <xf numFmtId="0" fontId="29" fillId="282" borderId="0" xfId="0" applyFont="1" applyFill="1"/>
    <xf numFmtId="0" fontId="29" fillId="283" borderId="0" xfId="0" applyFont="1" applyFill="1"/>
    <xf numFmtId="0" fontId="29" fillId="284" borderId="0" xfId="0" applyFont="1" applyFill="1"/>
    <xf numFmtId="0" fontId="29" fillId="285" borderId="0" xfId="0" applyFont="1" applyFill="1"/>
    <xf numFmtId="0" fontId="29" fillId="286" borderId="0" xfId="0" applyFont="1" applyFill="1"/>
    <xf numFmtId="0" fontId="29" fillId="287" borderId="0" xfId="0" applyFont="1" applyFill="1"/>
    <xf numFmtId="0" fontId="29" fillId="288" borderId="0" xfId="0" applyFont="1" applyFill="1"/>
    <xf numFmtId="0" fontId="29" fillId="289" borderId="0" xfId="0" applyFont="1" applyFill="1"/>
    <xf numFmtId="0" fontId="29" fillId="290" borderId="0" xfId="0" applyFont="1" applyFill="1"/>
    <xf numFmtId="0" fontId="29" fillId="291" borderId="0" xfId="0" applyFont="1" applyFill="1"/>
    <xf numFmtId="0" fontId="29" fillId="292" borderId="0" xfId="0" applyFont="1" applyFill="1"/>
    <xf numFmtId="0" fontId="29" fillId="293" borderId="0" xfId="0" applyFont="1" applyFill="1"/>
    <xf numFmtId="0" fontId="29" fillId="172" borderId="0" xfId="0" applyFont="1" applyFill="1"/>
    <xf numFmtId="0" fontId="29" fillId="294" borderId="0" xfId="0" applyFont="1" applyFill="1"/>
    <xf numFmtId="0" fontId="29" fillId="295" borderId="0" xfId="0" applyFont="1" applyFill="1"/>
    <xf numFmtId="0" fontId="29" fillId="296" borderId="0" xfId="0" applyFont="1" applyFill="1"/>
    <xf numFmtId="0" fontId="29" fillId="297" borderId="0" xfId="0" applyFont="1" applyFill="1"/>
    <xf numFmtId="0" fontId="29" fillId="298" borderId="0" xfId="0" applyFont="1" applyFill="1"/>
    <xf numFmtId="0" fontId="29" fillId="299" borderId="0" xfId="0" applyFont="1" applyFill="1"/>
    <xf numFmtId="0" fontId="29" fillId="300" borderId="0" xfId="0" applyFont="1" applyFill="1"/>
    <xf numFmtId="0" fontId="29" fillId="301" borderId="0" xfId="0" applyFont="1" applyFill="1"/>
    <xf numFmtId="0" fontId="29" fillId="79" borderId="0" xfId="0" applyFont="1" applyFill="1"/>
    <xf numFmtId="0" fontId="29" fillId="302" borderId="0" xfId="0" applyFont="1" applyFill="1"/>
    <xf numFmtId="0" fontId="29" fillId="303" borderId="0" xfId="0" applyFont="1" applyFill="1"/>
    <xf numFmtId="0" fontId="29" fillId="304" borderId="0" xfId="0" applyFont="1" applyFill="1"/>
    <xf numFmtId="0" fontId="29" fillId="305" borderId="0" xfId="0" applyFont="1" applyFill="1"/>
    <xf numFmtId="0" fontId="29" fillId="306" borderId="0" xfId="0" applyFont="1" applyFill="1"/>
    <xf numFmtId="0" fontId="29" fillId="307" borderId="0" xfId="0" applyFont="1" applyFill="1"/>
    <xf numFmtId="0" fontId="29" fillId="308" borderId="0" xfId="0" applyFont="1" applyFill="1"/>
    <xf numFmtId="0" fontId="29" fillId="309" borderId="0" xfId="0" applyFont="1" applyFill="1"/>
    <xf numFmtId="0" fontId="29" fillId="169" borderId="0" xfId="0" applyFont="1" applyFill="1"/>
    <xf numFmtId="0" fontId="29" fillId="171" borderId="0" xfId="0" applyFont="1" applyFill="1"/>
    <xf numFmtId="0" fontId="29" fillId="310" borderId="0" xfId="0" applyFont="1" applyFill="1"/>
    <xf numFmtId="0" fontId="29" fillId="168" borderId="0" xfId="0" applyFont="1" applyFill="1"/>
    <xf numFmtId="0" fontId="29" fillId="311" borderId="0" xfId="0" applyFont="1" applyFill="1"/>
    <xf numFmtId="0" fontId="29" fillId="312" borderId="0" xfId="0" applyFont="1" applyFill="1"/>
    <xf numFmtId="0" fontId="29" fillId="170" borderId="0" xfId="0" applyFont="1" applyFill="1"/>
    <xf numFmtId="0" fontId="29" fillId="177" borderId="0" xfId="0" applyFont="1" applyFill="1"/>
    <xf numFmtId="0" fontId="29" fillId="313" borderId="0" xfId="0" applyFont="1" applyFill="1"/>
    <xf numFmtId="0" fontId="29" fillId="314" borderId="0" xfId="0" applyFont="1" applyFill="1"/>
    <xf numFmtId="0" fontId="29" fillId="47" borderId="0" xfId="0" applyFont="1" applyFill="1"/>
    <xf numFmtId="0" fontId="29" fillId="48" borderId="0" xfId="0" applyFont="1" applyFill="1"/>
    <xf numFmtId="0" fontId="29" fillId="49" borderId="0" xfId="0" applyFont="1" applyFill="1"/>
    <xf numFmtId="0" fontId="29" fillId="50" borderId="0" xfId="0" applyFont="1" applyFill="1"/>
    <xf numFmtId="0" fontId="29" fillId="51" borderId="0" xfId="0" applyFont="1" applyFill="1"/>
    <xf numFmtId="0" fontId="29" fillId="54" borderId="0" xfId="0" applyFont="1" applyFill="1"/>
    <xf numFmtId="0" fontId="29" fillId="55" borderId="0" xfId="0" applyFont="1" applyFill="1"/>
    <xf numFmtId="0" fontId="29" fillId="56" borderId="0" xfId="0" applyFont="1" applyFill="1"/>
    <xf numFmtId="0" fontId="29" fillId="57" borderId="0" xfId="0" applyFont="1" applyFill="1"/>
    <xf numFmtId="0" fontId="29" fillId="58" borderId="0" xfId="0" applyFont="1" applyFill="1"/>
    <xf numFmtId="0" fontId="29" fillId="59" borderId="0" xfId="0" applyFont="1" applyFill="1"/>
    <xf numFmtId="0" fontId="29" fillId="60" borderId="0" xfId="0" applyFont="1" applyFill="1"/>
    <xf numFmtId="0" fontId="29" fillId="61" borderId="0" xfId="0" applyFont="1" applyFill="1"/>
    <xf numFmtId="0" fontId="29" fillId="62" borderId="0" xfId="0" applyFont="1" applyFill="1"/>
    <xf numFmtId="0" fontId="29" fillId="63" borderId="0" xfId="0" applyFont="1" applyFill="1"/>
    <xf numFmtId="0" fontId="29" fillId="64" borderId="0" xfId="0" applyFont="1" applyFill="1"/>
    <xf numFmtId="0" fontId="29" fillId="65" borderId="0" xfId="0" applyFont="1" applyFill="1"/>
    <xf numFmtId="0" fontId="29" fillId="66" borderId="0" xfId="0" applyFont="1" applyFill="1"/>
    <xf numFmtId="0" fontId="29" fillId="67" borderId="0" xfId="0" applyFont="1" applyFill="1"/>
    <xf numFmtId="0" fontId="29" fillId="68" borderId="0" xfId="0" applyFont="1" applyFill="1"/>
    <xf numFmtId="0" fontId="29" fillId="69" borderId="0" xfId="0" applyFont="1" applyFill="1"/>
    <xf numFmtId="0" fontId="29" fillId="70" borderId="0" xfId="0" applyFont="1" applyFill="1"/>
    <xf numFmtId="0" fontId="29" fillId="72" borderId="0" xfId="0" applyFont="1" applyFill="1"/>
    <xf numFmtId="0" fontId="29" fillId="73" borderId="0" xfId="0" applyFont="1" applyFill="1"/>
    <xf numFmtId="0" fontId="29" fillId="74" borderId="0" xfId="0" applyFont="1" applyFill="1"/>
    <xf numFmtId="0" fontId="29" fillId="75" borderId="0" xfId="0" applyFont="1" applyFill="1"/>
    <xf numFmtId="0" fontId="29" fillId="76" borderId="0" xfId="0" applyFont="1" applyFill="1"/>
    <xf numFmtId="0" fontId="29" fillId="77" borderId="0" xfId="0" applyFont="1" applyFill="1"/>
    <xf numFmtId="0" fontId="29" fillId="78" borderId="0" xfId="0" applyFont="1" applyFill="1"/>
    <xf numFmtId="0" fontId="29" fillId="80" borderId="0" xfId="0" applyFont="1" applyFill="1"/>
    <xf numFmtId="0" fontId="29" fillId="81" borderId="0" xfId="0" applyFont="1" applyFill="1"/>
    <xf numFmtId="0" fontId="29" fillId="82" borderId="0" xfId="0" applyFont="1" applyFill="1"/>
    <xf numFmtId="0" fontId="29" fillId="84" borderId="0" xfId="0" applyFont="1" applyFill="1"/>
    <xf numFmtId="0" fontId="29" fillId="85" borderId="0" xfId="0" applyFont="1" applyFill="1"/>
    <xf numFmtId="0" fontId="29" fillId="86" borderId="0" xfId="0" applyFont="1" applyFill="1"/>
    <xf numFmtId="0" fontId="29" fillId="87" borderId="0" xfId="0" applyFont="1" applyFill="1"/>
    <xf numFmtId="0" fontId="29" fillId="88" borderId="0" xfId="0" applyFont="1" applyFill="1"/>
    <xf numFmtId="0" fontId="29" fillId="89" borderId="0" xfId="0" applyFont="1" applyFill="1"/>
    <xf numFmtId="0" fontId="29" fillId="90" borderId="0" xfId="0" applyFont="1" applyFill="1"/>
    <xf numFmtId="0" fontId="29" fillId="91" borderId="0" xfId="0" applyFont="1" applyFill="1"/>
    <xf numFmtId="0" fontId="29" fillId="92" borderId="0" xfId="0" applyFont="1" applyFill="1"/>
    <xf numFmtId="0" fontId="29" fillId="93" borderId="0" xfId="0" applyFont="1" applyFill="1"/>
    <xf numFmtId="0" fontId="29" fillId="94" borderId="0" xfId="0" applyFont="1" applyFill="1"/>
    <xf numFmtId="0" fontId="29" fillId="96" borderId="0" xfId="0" applyFont="1" applyFill="1"/>
    <xf numFmtId="0" fontId="29" fillId="97" borderId="0" xfId="0" applyFont="1" applyFill="1"/>
    <xf numFmtId="0" fontId="29" fillId="98" borderId="0" xfId="0" applyFont="1" applyFill="1"/>
    <xf numFmtId="0" fontId="29" fillId="99" borderId="0" xfId="0" applyFont="1" applyFill="1"/>
    <xf numFmtId="0" fontId="29" fillId="100" borderId="0" xfId="0" applyFont="1" applyFill="1"/>
    <xf numFmtId="0" fontId="29" fillId="101" borderId="0" xfId="0" applyFont="1" applyFill="1"/>
    <xf numFmtId="0" fontId="29" fillId="102" borderId="0" xfId="0" applyFont="1" applyFill="1"/>
    <xf numFmtId="0" fontId="29" fillId="103" borderId="0" xfId="0" applyFont="1" applyFill="1"/>
    <xf numFmtId="0" fontId="29" fillId="105" borderId="0" xfId="0" applyFont="1" applyFill="1"/>
    <xf numFmtId="0" fontId="29" fillId="106" borderId="0" xfId="0" applyFont="1" applyFill="1"/>
    <xf numFmtId="0" fontId="29" fillId="107" borderId="0" xfId="0" applyFont="1" applyFill="1"/>
    <xf numFmtId="0" fontId="29" fillId="167" borderId="0" xfId="0" applyFont="1" applyFill="1"/>
    <xf numFmtId="0" fontId="29" fillId="173" borderId="0" xfId="0" applyFont="1" applyFill="1"/>
    <xf numFmtId="0" fontId="29" fillId="174" borderId="0" xfId="0" applyFont="1" applyFill="1"/>
    <xf numFmtId="0" fontId="29" fillId="176" borderId="0" xfId="0" applyFont="1" applyFill="1"/>
    <xf numFmtId="0" fontId="29" fillId="315" borderId="0" xfId="0" applyFont="1" applyFill="1"/>
    <xf numFmtId="0" fontId="29" fillId="316" borderId="0" xfId="0" applyFont="1" applyFill="1"/>
    <xf numFmtId="0" fontId="29" fillId="317" borderId="0" xfId="0" applyFont="1" applyFill="1"/>
    <xf numFmtId="0" fontId="29" fillId="318" borderId="0" xfId="0" applyFont="1" applyFill="1"/>
    <xf numFmtId="0" fontId="29" fillId="319" borderId="0" xfId="0" applyFont="1" applyFill="1"/>
    <xf numFmtId="0" fontId="29" fillId="320" borderId="0" xfId="0" applyFont="1" applyFill="1"/>
    <xf numFmtId="166" fontId="0" fillId="0" borderId="0" xfId="0" applyNumberFormat="1"/>
    <xf numFmtId="0" fontId="29" fillId="321" borderId="0" xfId="0" applyFont="1" applyFill="1"/>
    <xf numFmtId="0" fontId="29" fillId="322" borderId="0" xfId="0" applyFont="1" applyFill="1"/>
    <xf numFmtId="0" fontId="29" fillId="323" borderId="0" xfId="0" applyFont="1" applyFill="1"/>
    <xf numFmtId="0" fontId="0" fillId="324" borderId="0" xfId="0" applyFill="1"/>
    <xf numFmtId="0" fontId="0" fillId="0" borderId="36" xfId="0" applyBorder="1"/>
    <xf numFmtId="0" fontId="0" fillId="0" borderId="34" xfId="0" applyBorder="1"/>
    <xf numFmtId="167" fontId="0" fillId="0" borderId="25" xfId="0" applyNumberFormat="1" applyBorder="1"/>
    <xf numFmtId="168" fontId="0" fillId="0" borderId="26" xfId="43" applyNumberFormat="1" applyFont="1" applyBorder="1"/>
    <xf numFmtId="10" fontId="0" fillId="0" borderId="26" xfId="42" applyNumberFormat="1" applyFont="1" applyBorder="1"/>
    <xf numFmtId="0" fontId="0" fillId="0" borderId="29" xfId="0" applyBorder="1"/>
    <xf numFmtId="0" fontId="0" fillId="33" borderId="34" xfId="0" applyFill="1" applyBorder="1"/>
    <xf numFmtId="0" fontId="0" fillId="0" borderId="35" xfId="0" applyBorder="1"/>
    <xf numFmtId="0" fontId="29" fillId="325" borderId="0" xfId="0" applyFont="1" applyFill="1"/>
    <xf numFmtId="0" fontId="29" fillId="326" borderId="0" xfId="0" applyFont="1" applyFill="1"/>
    <xf numFmtId="0" fontId="29" fillId="327" borderId="0" xfId="0" applyFont="1" applyFill="1"/>
    <xf numFmtId="0" fontId="29" fillId="328" borderId="0" xfId="0" applyFont="1" applyFill="1"/>
    <xf numFmtId="0" fontId="29" fillId="329" borderId="0" xfId="0" applyFont="1" applyFill="1"/>
    <xf numFmtId="0" fontId="29" fillId="330" borderId="0" xfId="0" applyFont="1" applyFill="1"/>
    <xf numFmtId="0" fontId="29" fillId="331" borderId="0" xfId="0" applyFont="1" applyFill="1"/>
    <xf numFmtId="22" fontId="0" fillId="0" borderId="0" xfId="0" applyNumberFormat="1"/>
    <xf numFmtId="0" fontId="32" fillId="0" borderId="0" xfId="0" applyFont="1" applyAlignment="1">
      <alignment vertical="center"/>
    </xf>
    <xf numFmtId="0" fontId="0" fillId="0" borderId="38" xfId="0" applyBorder="1"/>
    <xf numFmtId="0" fontId="0" fillId="0" borderId="0" xfId="0" applyFont="1" applyFill="1"/>
    <xf numFmtId="0" fontId="0" fillId="0" borderId="23" xfId="0" applyBorder="1"/>
    <xf numFmtId="0" fontId="0" fillId="0" borderId="25" xfId="0" applyBorder="1"/>
    <xf numFmtId="0" fontId="0" fillId="332" borderId="0" xfId="0" applyFill="1" applyBorder="1"/>
    <xf numFmtId="0" fontId="0" fillId="33" borderId="0" xfId="0" applyFill="1" applyBorder="1"/>
    <xf numFmtId="0" fontId="0" fillId="36" borderId="28" xfId="0" applyFill="1" applyBorder="1"/>
    <xf numFmtId="0" fontId="0" fillId="332" borderId="37" xfId="0" applyFill="1" applyBorder="1"/>
    <xf numFmtId="10" fontId="0" fillId="33" borderId="27" xfId="42" applyNumberFormat="1" applyFont="1" applyFill="1" applyBorder="1"/>
    <xf numFmtId="9" fontId="0" fillId="0" borderId="0" xfId="0" applyNumberFormat="1"/>
    <xf numFmtId="0" fontId="0" fillId="36" borderId="37" xfId="0" applyFill="1" applyBorder="1"/>
    <xf numFmtId="9" fontId="0" fillId="0" borderId="23" xfId="0" applyNumberFormat="1" applyBorder="1"/>
    <xf numFmtId="2" fontId="0" fillId="0" borderId="24" xfId="0" applyNumberFormat="1" applyBorder="1"/>
    <xf numFmtId="10" fontId="0" fillId="0" borderId="23" xfId="0" applyNumberFormat="1" applyBorder="1"/>
    <xf numFmtId="10" fontId="0" fillId="33" borderId="23" xfId="0" applyNumberFormat="1" applyFill="1" applyBorder="1"/>
    <xf numFmtId="2" fontId="0" fillId="33" borderId="24" xfId="0" applyNumberFormat="1" applyFill="1" applyBorder="1"/>
    <xf numFmtId="22" fontId="0" fillId="0" borderId="0" xfId="0" applyNumberFormat="1" applyFill="1"/>
    <xf numFmtId="0" fontId="0" fillId="333" borderId="0" xfId="0" applyFill="1"/>
    <xf numFmtId="168" fontId="31" fillId="33" borderId="25" xfId="43" applyNumberFormat="1" applyFont="1" applyFill="1" applyBorder="1" applyAlignment="1">
      <alignment horizontal="center"/>
    </xf>
    <xf numFmtId="2" fontId="30" fillId="33" borderId="29" xfId="0" applyNumberFormat="1" applyFont="1" applyFill="1" applyBorder="1" applyAlignment="1">
      <alignment vertical="top"/>
    </xf>
    <xf numFmtId="2" fontId="33" fillId="33" borderId="37" xfId="0" applyNumberFormat="1" applyFont="1" applyFill="1" applyBorder="1" applyAlignment="1">
      <alignment horizontal="center" vertical="top"/>
    </xf>
    <xf numFmtId="44" fontId="0" fillId="33" borderId="37" xfId="44" applyFont="1" applyFill="1" applyBorder="1"/>
    <xf numFmtId="169" fontId="0" fillId="33" borderId="37" xfId="0" applyNumberFormat="1" applyFill="1" applyBorder="1"/>
    <xf numFmtId="0" fontId="0" fillId="33" borderId="0" xfId="0" applyFill="1" applyAlignment="1">
      <alignment wrapText="1"/>
    </xf>
    <xf numFmtId="0" fontId="0" fillId="33" borderId="37" xfId="0" applyFill="1" applyBorder="1"/>
    <xf numFmtId="9" fontId="0" fillId="33" borderId="0" xfId="42" applyFont="1" applyFill="1" applyAlignment="1">
      <alignment horizontal="center" vertical="top" wrapText="1"/>
    </xf>
    <xf numFmtId="170" fontId="0" fillId="33" borderId="0" xfId="0" applyNumberFormat="1" applyFill="1" applyAlignment="1"/>
    <xf numFmtId="170" fontId="0" fillId="33" borderId="0" xfId="0" applyNumberFormat="1" applyFill="1"/>
    <xf numFmtId="9" fontId="0" fillId="33" borderId="0" xfId="42" applyFont="1" applyFill="1" applyAlignment="1">
      <alignment horizontal="center" wrapText="1"/>
    </xf>
    <xf numFmtId="9" fontId="0" fillId="33" borderId="0" xfId="42" applyFont="1" applyFill="1" applyAlignment="1">
      <alignment horizontal="center" vertical="center" wrapText="1"/>
    </xf>
    <xf numFmtId="170" fontId="0" fillId="33" borderId="0" xfId="0" applyNumberFormat="1" applyFill="1" applyAlignment="1">
      <alignment vertical="center"/>
    </xf>
  </cellXfs>
  <cellStyles count="45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3" builtinId="3"/>
    <cellStyle name="Neutral" xfId="8" builtinId="28" customBuiltin="1"/>
    <cellStyle name="Notiz" xfId="15" builtinId="10" customBuiltin="1"/>
    <cellStyle name="Prozent" xfId="42" builtinId="5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ährung" xfId="44" builtinId="4"/>
    <cellStyle name="Warnender Text" xfId="14" builtinId="11" customBuiltin="1"/>
    <cellStyle name="Zelle überprüfen" xfId="13" builtinId="23" customBuiltin="1"/>
  </cellStyles>
  <dxfs count="3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70" formatCode="_(* #,##0_);_(* \(#,##0\);_(* &quot;-&quot;??_);_(@_)"/>
      <fill>
        <patternFill>
          <fgColor indexed="64"/>
          <bgColor theme="0" tint="-0.14999847407452621"/>
        </patternFill>
      </fill>
    </dxf>
    <dxf>
      <numFmt numFmtId="170" formatCode="_(* #,##0_);_(* \(#,##0\);_(* &quot;-&quot;??_);_(@_)"/>
      <fill>
        <patternFill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  <dxf>
      <fill>
        <patternFill>
          <fgColor indexed="64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194310</xdr:colOff>
      <xdr:row>8</xdr:row>
      <xdr:rowOff>22633</xdr:rowOff>
    </xdr:from>
    <xdr:to>
      <xdr:col>15</xdr:col>
      <xdr:colOff>301683</xdr:colOff>
      <xdr:row>17</xdr:row>
      <xdr:rowOff>117679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1D6881F-B494-E109-2C47-6227E280A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27870" y="1546633"/>
          <a:ext cx="5083233" cy="180954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FF9BBB1F-82BD-460E-A7C4-EDA6C8708097}" autoFormatId="16" applyNumberFormats="0" applyBorderFormats="0" applyFontFormats="0" applyPatternFormats="0" applyAlignmentFormats="0" applyWidthHeightFormats="0">
  <queryTableRefresh nextId="11">
    <queryTableFields count="10">
      <queryTableField id="1" name="Rank" tableColumnId="1"/>
      <queryTableField id="2" name="Ticker" tableColumnId="2"/>
      <queryTableField id="3" name="Sector" tableColumnId="3"/>
      <queryTableField id="4" name="Industry" tableColumnId="4"/>
      <queryTableField id="5" name="Exchange" tableColumnId="5"/>
      <queryTableField id="6" name="Relative Strength" tableColumnId="6"/>
      <queryTableField id="7" name="Percentile" tableColumnId="7"/>
      <queryTableField id="8" name="1 Month Ago" tableColumnId="8"/>
      <queryTableField id="9" name="3 Months Ago" tableColumnId="9"/>
      <queryTableField id="10" name="6 Months Ago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9D48DDEB-55F7-45F9-9678-1DDF6782315A}" autoFormatId="16" applyNumberFormats="0" applyBorderFormats="0" applyFontFormats="0" applyPatternFormats="0" applyAlignmentFormats="0" applyWidthHeightFormats="0">
  <queryTableRefresh nextId="10">
    <queryTableFields count="9">
      <queryTableField id="1" name="Rank" tableColumnId="1"/>
      <queryTableField id="2" name="Industry" tableColumnId="2"/>
      <queryTableField id="3" name="Sector" tableColumnId="3"/>
      <queryTableField id="4" name="Relative Strength" tableColumnId="4"/>
      <queryTableField id="5" name="Percentile" tableColumnId="5"/>
      <queryTableField id="6" name="1 Month Ago" tableColumnId="6"/>
      <queryTableField id="7" name="3 Months Ago" tableColumnId="7"/>
      <queryTableField id="8" name="6 Months Ago" tableColumnId="8"/>
      <queryTableField id="9" name="Tickers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E2B0F7-7B49-4FF6-81C4-9704ABD7A441}" name="Tabelle3" displayName="Tabelle3" ref="D12:F16" totalsRowShown="0" headerRowDxfId="371" dataDxfId="370">
  <autoFilter ref="D12:F16" xr:uid="{3FE2B0F7-7B49-4FF6-81C4-9704ABD7A441}"/>
  <tableColumns count="3">
    <tableColumn id="1" xr3:uid="{609AAF90-C298-49D8-9BA0-D1FB3A7B79A5}" name="Downsclaed sizing" dataDxfId="369"/>
    <tableColumn id="2" xr3:uid="{1DEC9F93-CC23-4CA0-8F64-0180154EC2CB}" name="# Stocks" dataDxfId="368">
      <calculatedColumnFormula>INT($D$8*D13+0.5)</calculatedColumnFormula>
    </tableColumn>
    <tableColumn id="3" xr3:uid="{0DB3C7DD-DFB4-487D-8568-FCC8359E4E12}" name="PosSize" dataDxfId="367">
      <calculatedColumnFormula>E13*$G$4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53E806-7AB0-4BAE-B5BD-00EC8C41D631}" name="rs_stocks" displayName="rs_stocks" ref="A1:J1429" tableType="queryTable" totalsRowShown="0">
  <autoFilter ref="A1:J1429" xr:uid="{4553E806-7AB0-4BAE-B5BD-00EC8C41D631}"/>
  <tableColumns count="10">
    <tableColumn id="1" xr3:uid="{F3FC47E5-0C2B-4998-AADF-C21D40AE1516}" uniqueName="1" name="Rank" queryTableFieldId="1"/>
    <tableColumn id="2" xr3:uid="{88C95A8A-E98E-47D3-87E0-081A76C463F2}" uniqueName="2" name="Ticker" queryTableFieldId="2" dataDxfId="3"/>
    <tableColumn id="3" xr3:uid="{CE221536-4048-456A-957D-88F08F415E39}" uniqueName="3" name="Sector" queryTableFieldId="3" dataDxfId="2"/>
    <tableColumn id="4" xr3:uid="{4080E2E2-DCC8-4FDF-A2CB-D54D34CFF46E}" uniqueName="4" name="Industry" queryTableFieldId="4" dataDxfId="1"/>
    <tableColumn id="5" xr3:uid="{5141FE8A-6EC4-4109-9591-65D047525F64}" uniqueName="5" name="Exchange" queryTableFieldId="5" dataDxfId="0"/>
    <tableColumn id="6" xr3:uid="{044FF611-3CC4-4396-8F0A-CD56E311BC3B}" uniqueName="6" name="Relative Strength" queryTableFieldId="6"/>
    <tableColumn id="7" xr3:uid="{F488BFC8-9488-4870-8602-F3E2C9F8FF10}" uniqueName="7" name="Percentile" queryTableFieldId="7"/>
    <tableColumn id="8" xr3:uid="{CE98F403-1CE6-408C-8140-0B172615E84E}" uniqueName="8" name="1 Month Ago" queryTableFieldId="8"/>
    <tableColumn id="9" xr3:uid="{C40F906D-25C3-402B-BDCD-A12A5B1DCFA1}" uniqueName="9" name="3 Months Ago" queryTableFieldId="9"/>
    <tableColumn id="10" xr3:uid="{7B4AEAA8-EA4B-484B-920B-3A1A57A0F813}" uniqueName="10" name="6 Months Ago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4AC06F-077D-4287-B636-0CABC139FBFF}" name="rs_industries" displayName="rs_industries" ref="A1:I164" tableType="queryTable" totalsRowShown="0">
  <autoFilter ref="A1:I164" xr:uid="{494AC06F-077D-4287-B636-0CABC139FBFF}"/>
  <tableColumns count="9">
    <tableColumn id="1" xr3:uid="{FE2E9BF1-5548-4EF8-AE2C-78F60549826A}" uniqueName="1" name="Rank" queryTableFieldId="1"/>
    <tableColumn id="2" xr3:uid="{95057524-64D7-4D35-9D7B-CD50B627F723}" uniqueName="2" name="Industry" queryTableFieldId="2" dataDxfId="366"/>
    <tableColumn id="3" xr3:uid="{92CE4FD4-BE62-4F51-9AD0-8E01937ABE40}" uniqueName="3" name="Sector" queryTableFieldId="3" dataDxfId="365"/>
    <tableColumn id="4" xr3:uid="{F8CA82C7-0460-4064-B61A-24BE970638E3}" uniqueName="4" name="Relative Strength" queryTableFieldId="4"/>
    <tableColumn id="5" xr3:uid="{252BDC9F-D76A-4AA7-9417-BC93496E7399}" uniqueName="5" name="Percentile" queryTableFieldId="5"/>
    <tableColumn id="6" xr3:uid="{400E7088-9A2C-4074-97C0-304A322B808D}" uniqueName="6" name="1 Month Ago" queryTableFieldId="6"/>
    <tableColumn id="7" xr3:uid="{4F7A4085-68B9-4ED7-876F-F4632E4FA58B}" uniqueName="7" name="3 Months Ago" queryTableFieldId="7"/>
    <tableColumn id="8" xr3:uid="{B7366CBB-CB16-4F46-9006-49345471F933}" uniqueName="8" name="6 Months Ago" queryTableFieldId="8"/>
    <tableColumn id="9" xr3:uid="{34D3ED48-081D-46A0-B0FD-71AE19B17DBE}" uniqueName="9" name="Tickers" queryTableFieldId="9" dataDxfId="36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N3488"/>
  <sheetViews>
    <sheetView zoomScale="70" zoomScaleNormal="70" workbookViewId="0">
      <pane ySplit="1" topLeftCell="A113" activePane="bottomLeft" state="frozen"/>
      <selection activeCell="G42" sqref="G42"/>
      <selection pane="bottomLeft" activeCell="A140" sqref="A140"/>
    </sheetView>
  </sheetViews>
  <sheetFormatPr baseColWidth="10" defaultColWidth="11.44140625" defaultRowHeight="14.4" x14ac:dyDescent="0.3"/>
  <cols>
    <col min="1" max="1" width="15.6640625" style="129" bestFit="1" customWidth="1"/>
    <col min="2" max="2" width="9.33203125" style="132" bestFit="1" customWidth="1"/>
    <col min="3" max="3" width="10.109375" style="132" bestFit="1" customWidth="1"/>
    <col min="4" max="4" width="10.5546875" style="132" bestFit="1" customWidth="1"/>
    <col min="5" max="5" width="11.44140625" style="132" bestFit="1" customWidth="1"/>
    <col min="6" max="6" width="10.5546875" style="132" bestFit="1" customWidth="1"/>
    <col min="7" max="7" width="66.44140625" style="129" bestFit="1" customWidth="1"/>
    <col min="8" max="8" width="23.88671875" style="129" bestFit="1" customWidth="1"/>
    <col min="9" max="9" width="11.5546875" style="129" bestFit="1" customWidth="1"/>
    <col min="10" max="10" width="11.44140625" style="129" bestFit="1" customWidth="1"/>
    <col min="11" max="11" width="17.44140625" style="129" bestFit="1" customWidth="1"/>
    <col min="12" max="12" width="9.5546875" style="129" bestFit="1" customWidth="1"/>
    <col min="13" max="13" width="11.109375" style="129" bestFit="1" customWidth="1"/>
    <col min="14" max="14" width="9.5546875" style="129" bestFit="1" customWidth="1"/>
    <col min="15" max="15" width="9.6640625" style="129" bestFit="1" customWidth="1"/>
    <col min="16" max="18" width="9.6640625" style="132" customWidth="1"/>
    <col min="19" max="19" width="11" style="129" bestFit="1" customWidth="1"/>
    <col min="20" max="20" width="17.6640625" style="129" bestFit="1" customWidth="1"/>
    <col min="21" max="21" width="10.6640625" style="129" bestFit="1" customWidth="1"/>
    <col min="22" max="22" width="14.33203125" style="129" bestFit="1" customWidth="1"/>
    <col min="23" max="23" width="14.5546875" style="129" bestFit="1" customWidth="1"/>
    <col min="24" max="24" width="11.109375" style="129" bestFit="1" customWidth="1"/>
    <col min="25" max="25" width="9.109375" style="129" bestFit="1" customWidth="1"/>
    <col min="26" max="26" width="11.6640625" style="129" bestFit="1" customWidth="1"/>
    <col min="27" max="27" width="17.6640625" style="129" bestFit="1" customWidth="1"/>
    <col min="28" max="28" width="9.5546875" style="129" bestFit="1" customWidth="1"/>
    <col min="29" max="29" width="14" style="129" bestFit="1" customWidth="1"/>
    <col min="30" max="30" width="7.44140625" style="129" bestFit="1" customWidth="1"/>
    <col min="31" max="31" width="23.88671875" style="129" bestFit="1" customWidth="1"/>
    <col min="32" max="32" width="66.44140625" style="129" bestFit="1" customWidth="1"/>
    <col min="33" max="33" width="173.88671875" style="35" bestFit="1" customWidth="1"/>
    <col min="34" max="34" width="12.88671875" style="35" bestFit="1" customWidth="1"/>
    <col min="35" max="35" width="11" style="35" bestFit="1" customWidth="1"/>
    <col min="36" max="36" width="42" style="35" bestFit="1" customWidth="1"/>
    <col min="37" max="37" width="11.44140625" style="35"/>
    <col min="38" max="38" width="3.88671875" style="35" bestFit="1" customWidth="1"/>
    <col min="39" max="39" width="22.44140625" style="35" bestFit="1" customWidth="1"/>
    <col min="40" max="40" width="11.6640625" style="35" bestFit="1" customWidth="1"/>
    <col min="41" max="16384" width="11.44140625" style="35"/>
  </cols>
  <sheetData>
    <row r="1" spans="1:40" x14ac:dyDescent="0.3">
      <c r="A1" s="439">
        <v>45454.396226851852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514</v>
      </c>
      <c r="L1" s="129" t="s">
        <v>10</v>
      </c>
      <c r="M1" s="129" t="s">
        <v>11</v>
      </c>
      <c r="N1" s="129" t="s">
        <v>12</v>
      </c>
      <c r="O1" s="129" t="s">
        <v>13</v>
      </c>
      <c r="P1" s="132" t="s">
        <v>7701</v>
      </c>
      <c r="Q1" s="132" t="s">
        <v>7702</v>
      </c>
      <c r="R1" s="132" t="s">
        <v>7703</v>
      </c>
      <c r="S1" s="129" t="s">
        <v>6415</v>
      </c>
      <c r="T1" s="129" t="s">
        <v>6429</v>
      </c>
      <c r="U1" s="129" t="s">
        <v>492</v>
      </c>
      <c r="V1" s="129" t="s">
        <v>5690</v>
      </c>
      <c r="W1" s="129" t="s">
        <v>5708</v>
      </c>
      <c r="X1" s="129" t="s">
        <v>16</v>
      </c>
      <c r="Y1" s="129" t="s">
        <v>4</v>
      </c>
      <c r="Z1" s="129" t="s">
        <v>691</v>
      </c>
      <c r="AA1" s="129" t="s">
        <v>692</v>
      </c>
      <c r="AB1" s="129" t="s">
        <v>2477</v>
      </c>
      <c r="AC1" s="129" t="s">
        <v>2794</v>
      </c>
      <c r="AD1" s="129" t="s">
        <v>17</v>
      </c>
      <c r="AE1" s="129" t="s">
        <v>18</v>
      </c>
      <c r="AF1" s="129" t="s">
        <v>19</v>
      </c>
      <c r="AG1" s="129" t="s">
        <v>514</v>
      </c>
      <c r="AH1" s="35" t="s">
        <v>7761</v>
      </c>
      <c r="AI1" s="35" t="s">
        <v>7762</v>
      </c>
    </row>
    <row r="2" spans="1:40" x14ac:dyDescent="0.3">
      <c r="A2" s="439" t="s">
        <v>8526</v>
      </c>
      <c r="B2" s="132">
        <v>0</v>
      </c>
      <c r="C2" s="132">
        <v>0.36</v>
      </c>
      <c r="D2" s="132">
        <v>1.1599999999999999</v>
      </c>
      <c r="E2" s="132">
        <v>1.99</v>
      </c>
      <c r="F2" s="132">
        <v>1.99</v>
      </c>
      <c r="G2" s="270" t="s">
        <v>3693</v>
      </c>
      <c r="H2" s="346" t="s">
        <v>3111</v>
      </c>
      <c r="I2" s="129">
        <v>0.36199999999999999</v>
      </c>
      <c r="J2" s="129">
        <v>-1</v>
      </c>
      <c r="K2" s="129" t="s">
        <v>8527</v>
      </c>
      <c r="L2" s="129" t="b">
        <v>1</v>
      </c>
      <c r="M2" s="129">
        <v>5.4720000000000004</v>
      </c>
      <c r="N2" s="129">
        <v>0.127</v>
      </c>
      <c r="O2" s="129">
        <v>43.18</v>
      </c>
      <c r="P2" s="132">
        <v>5.5659999999999998</v>
      </c>
      <c r="Q2" s="132">
        <v>0.96299999999999997</v>
      </c>
      <c r="R2" s="132">
        <v>5.359</v>
      </c>
      <c r="S2" s="129">
        <v>0.12</v>
      </c>
      <c r="T2" s="419">
        <v>0</v>
      </c>
      <c r="U2" s="129">
        <v>11.3</v>
      </c>
      <c r="V2" s="129">
        <v>-32</v>
      </c>
      <c r="W2" s="129">
        <v>-24</v>
      </c>
      <c r="X2" s="129">
        <v>14492</v>
      </c>
      <c r="Y2" s="129" t="s">
        <v>8526</v>
      </c>
      <c r="Z2" s="129" t="b">
        <v>1</v>
      </c>
      <c r="AA2" s="129">
        <v>0</v>
      </c>
      <c r="AB2" s="129" t="b">
        <v>1</v>
      </c>
      <c r="AC2" s="129">
        <v>37</v>
      </c>
      <c r="AD2" s="129">
        <v>1</v>
      </c>
      <c r="AE2" s="129" t="s">
        <v>3111</v>
      </c>
      <c r="AF2" s="129" t="s">
        <v>3693</v>
      </c>
      <c r="AG2" s="129" t="s">
        <v>8527</v>
      </c>
      <c r="AH2" s="129" t="e" cm="1">
        <f t="array" aca="1" ref="AH2" ca="1">INDIRECT(ADDRESS(MATCH(AJ2,'rs_industries'!B:B,0),5,1,TRUE,"rs_industries"))</f>
        <v>#N/A</v>
      </c>
      <c r="AI2" s="35" t="e" cm="1">
        <f t="array" aca="1" ref="AI2" ca="1">INDIRECT(ADDRESS(MATCH(A2,'rs_stocks'!B:B,0),7,1,TRUE,"rs_stocks"))</f>
        <v>#N/A</v>
      </c>
      <c r="AJ2" s="35" t="e" cm="1">
        <f t="array" aca="1" ref="AJ2" ca="1">INDIRECT(ADDRESS(MATCH(A2,'rs_stocks'!B:B,0),4,1,TRUE,"rs_stocks"))</f>
        <v>#N/A</v>
      </c>
    </row>
    <row r="3" spans="1:40" x14ac:dyDescent="0.3">
      <c r="A3" s="129" t="s">
        <v>1622</v>
      </c>
      <c r="B3" s="132">
        <v>1.42</v>
      </c>
      <c r="C3" s="132">
        <v>9.15</v>
      </c>
      <c r="D3" s="132">
        <v>14.21</v>
      </c>
      <c r="E3" s="132">
        <v>39.47</v>
      </c>
      <c r="F3" s="132">
        <v>36.549999999999997</v>
      </c>
      <c r="G3" s="233" t="s">
        <v>3382</v>
      </c>
      <c r="H3" s="345" t="s">
        <v>245</v>
      </c>
      <c r="I3" s="129">
        <v>6.2530000000000001</v>
      </c>
      <c r="J3" s="129">
        <v>-59</v>
      </c>
      <c r="K3" s="129" t="s">
        <v>4269</v>
      </c>
      <c r="L3" s="129" t="b">
        <v>1</v>
      </c>
      <c r="M3" s="129">
        <v>115.252</v>
      </c>
      <c r="N3" s="129">
        <v>3.0089999999999999</v>
      </c>
      <c r="O3" s="129">
        <v>38.301000000000002</v>
      </c>
      <c r="P3" s="132">
        <v>163.71899999999999</v>
      </c>
      <c r="Q3" s="132">
        <v>0.94599999999999995</v>
      </c>
      <c r="R3" s="132">
        <v>154.83199999999999</v>
      </c>
      <c r="S3" s="129">
        <v>2.5</v>
      </c>
      <c r="T3" s="419">
        <v>75.355999999999995</v>
      </c>
      <c r="U3" s="129">
        <v>14.31</v>
      </c>
      <c r="V3" s="129">
        <v>83</v>
      </c>
      <c r="W3" s="129">
        <v>47</v>
      </c>
      <c r="X3" s="129">
        <v>558</v>
      </c>
      <c r="Y3" s="129" t="s">
        <v>1622</v>
      </c>
      <c r="Z3" s="129" t="b">
        <v>0</v>
      </c>
      <c r="AA3" s="129">
        <v>0</v>
      </c>
      <c r="AB3" s="129" t="b">
        <v>1</v>
      </c>
      <c r="AC3" s="129">
        <v>49</v>
      </c>
      <c r="AD3" s="129">
        <v>1</v>
      </c>
      <c r="AE3" s="129" t="s">
        <v>245</v>
      </c>
      <c r="AF3" s="129" t="s">
        <v>3382</v>
      </c>
      <c r="AG3" s="129" t="s">
        <v>4269</v>
      </c>
      <c r="AH3" s="129" cm="1">
        <f t="array" aca="1" ref="AH3" ca="1">INDIRECT(ADDRESS(MATCH(AJ3,'rs_industries'!B:B,0),5,1,TRUE,"rs_industries"))</f>
        <v>93</v>
      </c>
      <c r="AI3" s="129" cm="1">
        <f t="array" aca="1" ref="AI3" ca="1">INDIRECT(ADDRESS(MATCH(A3,'rs_stocks'!B:B,0),7,1,TRUE,"rs_stocks"))</f>
        <v>92</v>
      </c>
      <c r="AJ3" s="129" t="str" cm="1">
        <f t="array" aca="1" ref="AJ3" ca="1">INDIRECT(ADDRESS(MATCH(A3,'rs_stocks'!B:B,0),4,1,TRUE,"rs_stocks"))</f>
        <v>Oil &amp; Gas Midstream</v>
      </c>
    </row>
    <row r="4" spans="1:40" x14ac:dyDescent="0.3">
      <c r="A4" s="129" t="s">
        <v>1418</v>
      </c>
      <c r="B4" s="132">
        <v>8.61</v>
      </c>
      <c r="C4" s="132">
        <v>7.37</v>
      </c>
      <c r="D4" s="132">
        <v>25.3</v>
      </c>
      <c r="E4" s="132">
        <v>71.56</v>
      </c>
      <c r="F4" s="132">
        <v>53.32</v>
      </c>
      <c r="G4" s="305" t="s">
        <v>3116</v>
      </c>
      <c r="H4" s="347" t="s">
        <v>24</v>
      </c>
      <c r="I4" s="129">
        <v>8.6809999999999992</v>
      </c>
      <c r="J4" s="129">
        <v>-51</v>
      </c>
      <c r="K4" s="129" t="s">
        <v>3117</v>
      </c>
      <c r="L4" s="129" t="b">
        <v>1</v>
      </c>
      <c r="M4" s="129">
        <v>156.14400000000001</v>
      </c>
      <c r="N4" s="129">
        <v>4.2359999999999998</v>
      </c>
      <c r="O4" s="129">
        <v>36.86</v>
      </c>
      <c r="P4" s="132">
        <v>250.75</v>
      </c>
      <c r="Q4" s="132">
        <v>0.94599999999999995</v>
      </c>
      <c r="R4" s="132">
        <v>237.261</v>
      </c>
      <c r="S4" s="129">
        <v>4.18</v>
      </c>
      <c r="T4" s="419">
        <v>84.14</v>
      </c>
      <c r="U4" s="129">
        <v>84.94</v>
      </c>
      <c r="V4" s="129">
        <v>-26</v>
      </c>
      <c r="W4" s="129">
        <v>-3</v>
      </c>
      <c r="X4" s="129">
        <v>56</v>
      </c>
      <c r="Y4" s="129" t="s">
        <v>1418</v>
      </c>
      <c r="Z4" s="129" t="b">
        <v>0</v>
      </c>
      <c r="AA4" s="129">
        <v>0</v>
      </c>
      <c r="AB4" s="129" t="b">
        <v>1</v>
      </c>
      <c r="AC4" s="129">
        <v>53</v>
      </c>
      <c r="AD4" s="129">
        <v>0.999</v>
      </c>
      <c r="AE4" s="129" t="s">
        <v>24</v>
      </c>
      <c r="AF4" s="129" t="s">
        <v>3116</v>
      </c>
      <c r="AG4" s="129" t="s">
        <v>3117</v>
      </c>
      <c r="AH4" s="129" cm="1">
        <f t="array" aca="1" ref="AH4" ca="1">INDIRECT(ADDRESS(MATCH(AJ4,'rs_industries'!B:B,0),5,1,TRUE,"rs_industries"))</f>
        <v>67</v>
      </c>
      <c r="AI4" s="129" cm="1">
        <f t="array" aca="1" ref="AI4" ca="1">INDIRECT(ADDRESS(MATCH(A4,'rs_stocks'!B:B,0),7,1,TRUE,"rs_stocks"))</f>
        <v>98</v>
      </c>
      <c r="AJ4" s="129" t="str" cm="1">
        <f t="array" aca="1" ref="AJ4" ca="1">INDIRECT(ADDRESS(MATCH(A4,'rs_stocks'!B:B,0),4,1,TRUE,"rs_stocks"))</f>
        <v>Rental &amp; Leasing Services</v>
      </c>
    </row>
    <row r="5" spans="1:40" x14ac:dyDescent="0.3">
      <c r="A5" s="129" t="s">
        <v>2023</v>
      </c>
      <c r="B5" s="132">
        <v>0.22</v>
      </c>
      <c r="C5" s="132">
        <v>7.79</v>
      </c>
      <c r="D5" s="132">
        <v>25.3</v>
      </c>
      <c r="E5" s="132">
        <v>59.54</v>
      </c>
      <c r="F5" s="132">
        <v>53.63</v>
      </c>
      <c r="G5" s="216" t="s">
        <v>3276</v>
      </c>
      <c r="H5" s="346" t="s">
        <v>3140</v>
      </c>
      <c r="I5" s="129">
        <v>3.677</v>
      </c>
      <c r="J5" s="129">
        <v>-38</v>
      </c>
      <c r="K5" s="129" t="s">
        <v>4662</v>
      </c>
      <c r="L5" s="129" t="b">
        <v>1</v>
      </c>
      <c r="M5" s="129">
        <v>143.15899999999999</v>
      </c>
      <c r="N5" s="129">
        <v>4.05</v>
      </c>
      <c r="O5" s="129">
        <v>35.347000000000001</v>
      </c>
      <c r="P5" s="132">
        <v>210.46899999999999</v>
      </c>
      <c r="Q5" s="132">
        <v>0.95499999999999996</v>
      </c>
      <c r="R5" s="132">
        <v>200.89699999999999</v>
      </c>
      <c r="S5" s="129">
        <v>1.95</v>
      </c>
      <c r="T5" s="419">
        <v>-18.001999999999999</v>
      </c>
      <c r="U5" s="129">
        <v>22.83</v>
      </c>
      <c r="V5" s="129">
        <v>-30</v>
      </c>
      <c r="W5" s="129">
        <v>-48</v>
      </c>
      <c r="X5" s="129">
        <v>450</v>
      </c>
      <c r="Y5" s="129" t="s">
        <v>2023</v>
      </c>
      <c r="Z5" s="129" t="b">
        <v>0</v>
      </c>
      <c r="AA5" s="129">
        <v>0</v>
      </c>
      <c r="AB5" s="129" t="b">
        <v>1</v>
      </c>
      <c r="AC5" s="129">
        <v>58</v>
      </c>
      <c r="AD5" s="129">
        <v>0.999</v>
      </c>
      <c r="AE5" s="129" t="s">
        <v>3140</v>
      </c>
      <c r="AF5" s="129" t="s">
        <v>3276</v>
      </c>
      <c r="AG5" s="129" t="s">
        <v>4662</v>
      </c>
      <c r="AH5" s="129" cm="1">
        <f t="array" aca="1" ref="AH5" ca="1">INDIRECT(ADDRESS(MATCH(AJ5,'rs_industries'!B:B,0),5,1,TRUE,"rs_industries"))</f>
        <v>70</v>
      </c>
      <c r="AI5" s="129" cm="1">
        <f t="array" aca="1" ref="AI5" ca="1">INDIRECT(ADDRESS(MATCH(A5,'rs_stocks'!B:B,0),7,1,TRUE,"rs_stocks"))</f>
        <v>94</v>
      </c>
      <c r="AJ5" s="129" t="str" cm="1">
        <f t="array" aca="1" ref="AJ5" ca="1">INDIRECT(ADDRESS(MATCH(A5,'rs_stocks'!B:B,0),4,1,TRUE,"rs_stocks"))</f>
        <v>Beverages—Non-Alcoholic</v>
      </c>
    </row>
    <row r="6" spans="1:40" x14ac:dyDescent="0.3">
      <c r="A6" s="129" t="s">
        <v>1639</v>
      </c>
      <c r="B6" s="132">
        <v>5.16</v>
      </c>
      <c r="C6" s="132">
        <v>18.420000000000002</v>
      </c>
      <c r="D6" s="132">
        <v>28.97</v>
      </c>
      <c r="E6" s="132">
        <v>49.32</v>
      </c>
      <c r="F6" s="132">
        <v>54.9</v>
      </c>
      <c r="G6" s="229" t="s">
        <v>3705</v>
      </c>
      <c r="H6" s="349" t="s">
        <v>115</v>
      </c>
      <c r="I6" s="129">
        <v>3.512</v>
      </c>
      <c r="J6" s="129">
        <v>-66</v>
      </c>
      <c r="K6" s="129" t="s">
        <v>5653</v>
      </c>
      <c r="L6" s="129" t="b">
        <v>1</v>
      </c>
      <c r="M6" s="129">
        <v>138.29</v>
      </c>
      <c r="N6" s="129">
        <v>4.1100000000000003</v>
      </c>
      <c r="O6" s="129">
        <v>33.651000000000003</v>
      </c>
      <c r="P6" s="132">
        <v>217.19499999999999</v>
      </c>
      <c r="Q6" s="132">
        <v>0.95</v>
      </c>
      <c r="R6" s="132">
        <v>206.43799999999999</v>
      </c>
      <c r="S6" s="129">
        <v>3.21</v>
      </c>
      <c r="T6" s="419">
        <v>82.837000000000003</v>
      </c>
      <c r="U6" s="129">
        <v>12.02</v>
      </c>
      <c r="V6" s="129">
        <v>-6</v>
      </c>
      <c r="W6" s="129">
        <v>-11</v>
      </c>
      <c r="X6" s="129">
        <v>517</v>
      </c>
      <c r="Y6" s="129" t="s">
        <v>1639</v>
      </c>
      <c r="Z6" s="129" t="b">
        <v>0</v>
      </c>
      <c r="AA6" s="129">
        <v>0</v>
      </c>
      <c r="AB6" s="129" t="b">
        <v>0</v>
      </c>
      <c r="AC6" s="129">
        <v>51</v>
      </c>
      <c r="AD6" s="129">
        <v>0.999</v>
      </c>
      <c r="AE6" s="129" t="s">
        <v>115</v>
      </c>
      <c r="AF6" s="129" t="s">
        <v>3705</v>
      </c>
      <c r="AG6" s="129" t="s">
        <v>5653</v>
      </c>
      <c r="AH6" s="129" cm="1">
        <f t="array" aca="1" ref="AH6" ca="1">INDIRECT(ADDRESS(MATCH(AJ6,'rs_industries'!B:B,0),5,1,TRUE,"rs_industries"))</f>
        <v>46</v>
      </c>
      <c r="AI6" s="129" cm="1">
        <f t="array" aca="1" ref="AI6" ca="1">INDIRECT(ADDRESS(MATCH(A6,'rs_stocks'!B:B,0),7,1,TRUE,"rs_stocks"))</f>
        <v>87</v>
      </c>
      <c r="AJ6" s="129" t="str" cm="1">
        <f t="array" aca="1" ref="AJ6" ca="1">INDIRECT(ADDRESS(MATCH(A6,'rs_stocks'!B:B,0),4,1,TRUE,"rs_stocks"))</f>
        <v>Oil &amp; Gas E&amp;P</v>
      </c>
    </row>
    <row r="7" spans="1:40" x14ac:dyDescent="0.3">
      <c r="A7" s="129" t="s">
        <v>1989</v>
      </c>
      <c r="B7" s="132">
        <v>2.67</v>
      </c>
      <c r="C7" s="132">
        <v>5.24</v>
      </c>
      <c r="D7" s="132">
        <v>32.380000000000003</v>
      </c>
      <c r="E7" s="132">
        <v>79.069999999999993</v>
      </c>
      <c r="F7" s="132">
        <v>63.83</v>
      </c>
      <c r="G7" s="258" t="s">
        <v>3562</v>
      </c>
      <c r="H7" s="348" t="s">
        <v>48</v>
      </c>
      <c r="I7" s="129">
        <v>3.661</v>
      </c>
      <c r="J7" s="129">
        <v>-66</v>
      </c>
      <c r="K7" s="129" t="s">
        <v>4173</v>
      </c>
      <c r="L7" s="129" t="b">
        <v>1</v>
      </c>
      <c r="M7" s="129">
        <v>226.90100000000001</v>
      </c>
      <c r="N7" s="129">
        <v>6.7839999999999998</v>
      </c>
      <c r="O7" s="129">
        <v>33.444000000000003</v>
      </c>
      <c r="P7" s="132">
        <v>458.78699999999998</v>
      </c>
      <c r="Q7" s="132">
        <v>0.93100000000000005</v>
      </c>
      <c r="R7" s="132">
        <v>427.16500000000002</v>
      </c>
      <c r="S7" s="129">
        <v>4.2</v>
      </c>
      <c r="T7" s="419">
        <v>41.237000000000002</v>
      </c>
      <c r="U7" s="129">
        <v>9.24</v>
      </c>
      <c r="V7" s="129">
        <v>-56</v>
      </c>
      <c r="W7" s="129">
        <v>-63</v>
      </c>
      <c r="X7" s="129">
        <v>515</v>
      </c>
      <c r="Y7" s="129" t="s">
        <v>1989</v>
      </c>
      <c r="Z7" s="129" t="b">
        <v>0</v>
      </c>
      <c r="AA7" s="129">
        <v>0</v>
      </c>
      <c r="AB7" s="129" t="b">
        <v>1</v>
      </c>
      <c r="AC7" s="129">
        <v>47</v>
      </c>
      <c r="AD7" s="129">
        <v>0.999</v>
      </c>
      <c r="AE7" s="129" t="s">
        <v>48</v>
      </c>
      <c r="AF7" s="129" t="s">
        <v>3562</v>
      </c>
      <c r="AG7" s="129" t="s">
        <v>4173</v>
      </c>
      <c r="AH7" s="129" cm="1">
        <f t="array" aca="1" ref="AH7" ca="1">INDIRECT(ADDRESS(MATCH(AJ7,'rs_industries'!B:B,0),5,1,TRUE,"rs_industries"))</f>
        <v>98</v>
      </c>
      <c r="AI7" s="129" cm="1">
        <f t="array" aca="1" ref="AI7" ca="1">INDIRECT(ADDRESS(MATCH(A7,'rs_stocks'!B:B,0),7,1,TRUE,"rs_stocks"))</f>
        <v>96</v>
      </c>
      <c r="AJ7" s="129" t="str" cm="1">
        <f t="array" aca="1" ref="AJ7" ca="1">INDIRECT(ADDRESS(MATCH(A7,'rs_stocks'!B:B,0),4,1,TRUE,"rs_stocks"))</f>
        <v>Copper</v>
      </c>
    </row>
    <row r="8" spans="1:40" x14ac:dyDescent="0.3">
      <c r="A8" s="129" t="s">
        <v>1272</v>
      </c>
      <c r="B8" s="132">
        <v>-1.1000000000000001</v>
      </c>
      <c r="C8" s="132">
        <v>-0.49</v>
      </c>
      <c r="D8" s="132">
        <v>20.239999999999998</v>
      </c>
      <c r="E8" s="132">
        <v>51.31</v>
      </c>
      <c r="F8" s="132">
        <v>40.28</v>
      </c>
      <c r="G8" s="255" t="s">
        <v>3280</v>
      </c>
      <c r="H8" s="347" t="s">
        <v>3111</v>
      </c>
      <c r="I8" s="129">
        <v>33.639000000000003</v>
      </c>
      <c r="J8" s="129">
        <v>-44</v>
      </c>
      <c r="K8" s="129" t="s">
        <v>5014</v>
      </c>
      <c r="L8" s="129" t="b">
        <v>1</v>
      </c>
      <c r="M8" s="129">
        <v>133.429</v>
      </c>
      <c r="N8" s="129">
        <v>4.0179999999999998</v>
      </c>
      <c r="O8" s="129">
        <v>33.209000000000003</v>
      </c>
      <c r="P8" s="132">
        <v>202.773</v>
      </c>
      <c r="Q8" s="132">
        <v>0.93200000000000005</v>
      </c>
      <c r="R8" s="132">
        <v>188.92500000000001</v>
      </c>
      <c r="S8" s="129">
        <v>1.9</v>
      </c>
      <c r="T8" s="419">
        <v>-52.219000000000001</v>
      </c>
      <c r="U8" s="129">
        <v>8.08</v>
      </c>
      <c r="V8" s="129">
        <v>-45</v>
      </c>
      <c r="W8" s="129">
        <v>-39</v>
      </c>
      <c r="X8" s="129">
        <v>1305</v>
      </c>
      <c r="Y8" s="129" t="s">
        <v>1272</v>
      </c>
      <c r="Z8" s="129" t="b">
        <v>0</v>
      </c>
      <c r="AA8" s="129">
        <v>0</v>
      </c>
      <c r="AB8" s="129" t="b">
        <v>1</v>
      </c>
      <c r="AC8" s="129">
        <v>53</v>
      </c>
      <c r="AD8" s="129">
        <v>0.998</v>
      </c>
      <c r="AE8" s="129" t="s">
        <v>3111</v>
      </c>
      <c r="AF8" s="129" t="s">
        <v>3280</v>
      </c>
      <c r="AG8" s="129" t="s">
        <v>5014</v>
      </c>
      <c r="AH8" s="129" cm="1">
        <f t="array" aca="1" ref="AH8" ca="1">INDIRECT(ADDRESS(MATCH(AJ8,'rs_industries'!B:B,0),5,1,TRUE,"rs_industries"))</f>
        <v>89</v>
      </c>
      <c r="AI8" s="129" cm="1">
        <f t="array" aca="1" ref="AI8" ca="1">INDIRECT(ADDRESS(MATCH(A8,'rs_stocks'!B:B,0),7,1,TRUE,"rs_stocks"))</f>
        <v>87</v>
      </c>
      <c r="AJ8" s="129" t="str" cm="1">
        <f t="array" aca="1" ref="AJ8" ca="1">INDIRECT(ADDRESS(MATCH(A8,'rs_stocks'!B:B,0),4,1,TRUE,"rs_stocks"))</f>
        <v>Banks—Diversified</v>
      </c>
    </row>
    <row r="9" spans="1:40" x14ac:dyDescent="0.3">
      <c r="A9" s="7" t="s">
        <v>1405</v>
      </c>
      <c r="B9" s="132">
        <v>0.09</v>
      </c>
      <c r="C9" s="132">
        <v>5.67</v>
      </c>
      <c r="D9" s="132">
        <v>24.22</v>
      </c>
      <c r="E9" s="132">
        <v>58.57</v>
      </c>
      <c r="F9" s="132">
        <v>57.12</v>
      </c>
      <c r="G9" s="236" t="s">
        <v>3579</v>
      </c>
      <c r="H9" s="345" t="s">
        <v>24</v>
      </c>
      <c r="I9" s="129">
        <v>2.8479999999999999</v>
      </c>
      <c r="J9" s="129">
        <v>-60</v>
      </c>
      <c r="K9" s="129" t="s">
        <v>4243</v>
      </c>
      <c r="L9" s="129" t="b">
        <v>1</v>
      </c>
      <c r="M9" s="129">
        <v>142.41200000000001</v>
      </c>
      <c r="N9" s="129">
        <v>4.3819999999999997</v>
      </c>
      <c r="O9" s="129">
        <v>32.502000000000002</v>
      </c>
      <c r="P9" s="132">
        <v>186.02199999999999</v>
      </c>
      <c r="Q9" s="132">
        <v>0.94299999999999995</v>
      </c>
      <c r="R9" s="132">
        <v>175.49100000000001</v>
      </c>
      <c r="S9" s="129">
        <v>2.91</v>
      </c>
      <c r="T9" s="419">
        <v>45.886000000000003</v>
      </c>
      <c r="U9" s="129">
        <v>53.09</v>
      </c>
      <c r="V9" s="129">
        <v>-28</v>
      </c>
      <c r="W9" s="129">
        <v>-29</v>
      </c>
      <c r="X9" s="129">
        <v>129</v>
      </c>
      <c r="Y9" s="129" t="s">
        <v>1405</v>
      </c>
      <c r="Z9" s="129" t="b">
        <v>0</v>
      </c>
      <c r="AA9" s="129">
        <v>0</v>
      </c>
      <c r="AB9" s="129" t="b">
        <v>1</v>
      </c>
      <c r="AC9" s="129">
        <v>52</v>
      </c>
      <c r="AD9" s="129">
        <v>0.998</v>
      </c>
      <c r="AE9" s="129" t="s">
        <v>24</v>
      </c>
      <c r="AF9" s="129" t="s">
        <v>3579</v>
      </c>
      <c r="AG9" s="129" t="s">
        <v>4243</v>
      </c>
      <c r="AH9" s="129" cm="1">
        <f t="array" aca="1" ref="AH9" ca="1">INDIRECT(ADDRESS(MATCH(AJ9,'rs_industries'!B:B,0),5,1,TRUE,"rs_industries"))</f>
        <v>96</v>
      </c>
      <c r="AI9" s="129" cm="1">
        <f t="array" aca="1" ref="AI9" ca="1">INDIRECT(ADDRESS(MATCH(A9,'rs_stocks'!B:B,0),7,1,TRUE,"rs_stocks"))</f>
        <v>94</v>
      </c>
      <c r="AJ9" s="129" t="str" cm="1">
        <f t="array" aca="1" ref="AJ9" ca="1">INDIRECT(ADDRESS(MATCH(A9,'rs_stocks'!B:B,0),4,1,TRUE,"rs_stocks"))</f>
        <v>Engineering &amp; Construction</v>
      </c>
    </row>
    <row r="10" spans="1:40" x14ac:dyDescent="0.3">
      <c r="A10" s="129" t="s">
        <v>1034</v>
      </c>
      <c r="B10" s="132">
        <v>-0.72</v>
      </c>
      <c r="C10" s="132">
        <v>4.24</v>
      </c>
      <c r="D10" s="132">
        <v>16.16</v>
      </c>
      <c r="E10" s="132">
        <v>52.03</v>
      </c>
      <c r="F10" s="132">
        <v>40.94</v>
      </c>
      <c r="G10" s="276" t="s">
        <v>3215</v>
      </c>
      <c r="H10" s="348" t="s">
        <v>3108</v>
      </c>
      <c r="I10" s="129">
        <v>9.3859999999999992</v>
      </c>
      <c r="J10" s="129">
        <v>-58</v>
      </c>
      <c r="K10" s="129" t="s">
        <v>3740</v>
      </c>
      <c r="L10" s="129" t="b">
        <v>0</v>
      </c>
      <c r="M10" s="129">
        <v>106.08199999999999</v>
      </c>
      <c r="N10" s="129">
        <v>3.2749999999999999</v>
      </c>
      <c r="O10" s="129">
        <v>32.390999999999998</v>
      </c>
      <c r="P10" s="132">
        <v>135.851</v>
      </c>
      <c r="Q10" s="132">
        <v>0.94</v>
      </c>
      <c r="R10" s="132">
        <v>127.727</v>
      </c>
      <c r="S10" s="129">
        <v>2.2200000000000002</v>
      </c>
      <c r="T10" s="419">
        <v>9.5459999999999994</v>
      </c>
      <c r="U10" s="129">
        <v>23.58</v>
      </c>
      <c r="V10" s="129">
        <v>-18</v>
      </c>
      <c r="W10" s="129">
        <v>-22</v>
      </c>
      <c r="X10" s="129">
        <v>381</v>
      </c>
      <c r="Y10" s="129" t="s">
        <v>1034</v>
      </c>
      <c r="Z10" s="129" t="b">
        <v>0</v>
      </c>
      <c r="AA10" s="129">
        <v>0</v>
      </c>
      <c r="AB10" s="129" t="b">
        <v>1</v>
      </c>
      <c r="AC10" s="129">
        <v>53</v>
      </c>
      <c r="AD10" s="129">
        <v>0.998</v>
      </c>
      <c r="AE10" s="129" t="s">
        <v>3108</v>
      </c>
      <c r="AF10" s="129" t="s">
        <v>3215</v>
      </c>
      <c r="AG10" s="129" t="s">
        <v>3740</v>
      </c>
      <c r="AH10" s="129" cm="1">
        <f t="array" aca="1" ref="AH10" ca="1">INDIRECT(ADDRESS(MATCH(AJ10,'rs_industries'!B:B,0),5,1,TRUE,"rs_industries"))</f>
        <v>60</v>
      </c>
      <c r="AI10" s="129" cm="1">
        <f t="array" aca="1" ref="AI10" ca="1">INDIRECT(ADDRESS(MATCH(A10,'rs_stocks'!B:B,0),7,1,TRUE,"rs_stocks"))</f>
        <v>94</v>
      </c>
      <c r="AJ10" s="129" t="str" cm="1">
        <f t="array" aca="1" ref="AJ10" ca="1">INDIRECT(ADDRESS(MATCH(A10,'rs_stocks'!B:B,0),4,1,TRUE,"rs_stocks"))</f>
        <v>Apparel Manufacturing</v>
      </c>
    </row>
    <row r="11" spans="1:40" x14ac:dyDescent="0.3">
      <c r="A11" s="129" t="s">
        <v>2972</v>
      </c>
      <c r="B11" s="132">
        <v>-1.59</v>
      </c>
      <c r="C11" s="132">
        <v>0.97</v>
      </c>
      <c r="D11" s="132">
        <v>13.67</v>
      </c>
      <c r="E11" s="132">
        <v>46.35</v>
      </c>
      <c r="F11" s="132">
        <v>48.54</v>
      </c>
      <c r="G11" s="241" t="s">
        <v>3747</v>
      </c>
      <c r="H11" s="345" t="s">
        <v>3124</v>
      </c>
      <c r="I11" s="129">
        <v>0.68700000000000006</v>
      </c>
      <c r="J11" s="129">
        <v>-86</v>
      </c>
      <c r="K11" s="129" t="s">
        <v>7164</v>
      </c>
      <c r="L11" s="129" t="b">
        <v>1</v>
      </c>
      <c r="M11" s="129">
        <v>136.61699999999999</v>
      </c>
      <c r="N11" s="129">
        <v>4.226</v>
      </c>
      <c r="O11" s="129">
        <v>32.328000000000003</v>
      </c>
      <c r="P11" s="132">
        <v>187.80199999999999</v>
      </c>
      <c r="Q11" s="132">
        <v>0.91900000000000004</v>
      </c>
      <c r="R11" s="132">
        <v>172.673</v>
      </c>
      <c r="S11" s="129">
        <v>3.36</v>
      </c>
      <c r="T11" s="419">
        <v>16.931000000000001</v>
      </c>
      <c r="U11" s="129">
        <v>22.86</v>
      </c>
      <c r="V11" s="129">
        <v>9</v>
      </c>
      <c r="W11" s="129">
        <v>-10</v>
      </c>
      <c r="X11" s="129">
        <v>260</v>
      </c>
      <c r="Y11" s="129" t="s">
        <v>2972</v>
      </c>
      <c r="Z11" s="129" t="b">
        <v>0</v>
      </c>
      <c r="AA11" s="129">
        <v>0</v>
      </c>
      <c r="AB11" s="129" t="b">
        <v>1</v>
      </c>
      <c r="AC11" s="129">
        <v>51</v>
      </c>
      <c r="AD11" s="129">
        <v>0.997</v>
      </c>
      <c r="AE11" s="129" t="s">
        <v>3124</v>
      </c>
      <c r="AF11" s="129" t="s">
        <v>3747</v>
      </c>
      <c r="AG11" s="129" t="s">
        <v>7164</v>
      </c>
      <c r="AH11" s="129" cm="1">
        <f t="array" aca="1" ref="AH11" ca="1">INDIRECT(ADDRESS(MATCH(AJ11,'rs_industries'!B:B,0),5,1,TRUE,"rs_industries"))</f>
        <v>57</v>
      </c>
      <c r="AI11" s="129" cm="1">
        <f t="array" aca="1" ref="AI11" ca="1">INDIRECT(ADDRESS(MATCH(A11,'rs_stocks'!B:B,0),7,1,TRUE,"rs_stocks"))</f>
        <v>95</v>
      </c>
      <c r="AJ11" s="129" t="str" cm="1">
        <f t="array" aca="1" ref="AJ11" ca="1">INDIRECT(ADDRESS(MATCH(A11,'rs_stocks'!B:B,0),4,1,TRUE,"rs_stocks"))</f>
        <v>Medical Care Facilities</v>
      </c>
    </row>
    <row r="12" spans="1:40" x14ac:dyDescent="0.3">
      <c r="A12" s="129" t="s">
        <v>733</v>
      </c>
      <c r="B12" s="132">
        <v>4.51</v>
      </c>
      <c r="C12" s="132">
        <v>5.73</v>
      </c>
      <c r="D12" s="132">
        <v>19.87</v>
      </c>
      <c r="E12" s="132">
        <v>60.87</v>
      </c>
      <c r="F12" s="132">
        <v>58.98</v>
      </c>
      <c r="G12" s="238" t="s">
        <v>3705</v>
      </c>
      <c r="H12" s="352" t="s">
        <v>115</v>
      </c>
      <c r="I12" s="129">
        <v>10.95</v>
      </c>
      <c r="J12" s="129">
        <v>-58</v>
      </c>
      <c r="K12" s="129" t="s">
        <v>5587</v>
      </c>
      <c r="L12" s="129" t="b">
        <v>1</v>
      </c>
      <c r="M12" s="129">
        <v>161.01400000000001</v>
      </c>
      <c r="N12" s="129">
        <v>5.0010000000000003</v>
      </c>
      <c r="O12" s="129">
        <v>32.198999999999998</v>
      </c>
      <c r="P12" s="132">
        <v>254.99799999999999</v>
      </c>
      <c r="Q12" s="132">
        <v>0.91700000000000004</v>
      </c>
      <c r="R12" s="132">
        <v>233.79</v>
      </c>
      <c r="S12" s="129">
        <v>3.2</v>
      </c>
      <c r="T12" s="419">
        <v>107.298</v>
      </c>
      <c r="U12" s="129">
        <v>35.229999999999997</v>
      </c>
      <c r="V12" s="129">
        <v>-18</v>
      </c>
      <c r="W12" s="129">
        <v>-29</v>
      </c>
      <c r="X12" s="129">
        <v>177</v>
      </c>
      <c r="Y12" s="129" t="s">
        <v>733</v>
      </c>
      <c r="Z12" s="129" t="b">
        <v>0</v>
      </c>
      <c r="AA12" s="129">
        <v>0</v>
      </c>
      <c r="AB12" s="129" t="b">
        <v>1</v>
      </c>
      <c r="AC12" s="129">
        <v>52</v>
      </c>
      <c r="AD12" s="129">
        <v>0.997</v>
      </c>
      <c r="AE12" s="129" t="s">
        <v>115</v>
      </c>
      <c r="AF12" s="129" t="s">
        <v>3705</v>
      </c>
      <c r="AG12" s="129" t="s">
        <v>5587</v>
      </c>
      <c r="AH12" s="129" cm="1">
        <f t="array" aca="1" ref="AH12" ca="1">INDIRECT(ADDRESS(MATCH(AJ12,'rs_industries'!B:B,0),5,1,TRUE,"rs_industries"))</f>
        <v>46</v>
      </c>
      <c r="AI12" s="129" cm="1">
        <f t="array" aca="1" ref="AI12" ca="1">INDIRECT(ADDRESS(MATCH(A12,'rs_stocks'!B:B,0),7,1,TRUE,"rs_stocks"))</f>
        <v>93</v>
      </c>
      <c r="AJ12" s="129" t="str" cm="1">
        <f t="array" aca="1" ref="AJ12" ca="1">INDIRECT(ADDRESS(MATCH(A12,'rs_stocks'!B:B,0),4,1,TRUE,"rs_stocks"))</f>
        <v>Oil &amp; Gas E&amp;P</v>
      </c>
      <c r="AM12" s="35" t="s">
        <v>3035</v>
      </c>
      <c r="AN12" s="35" t="s">
        <v>3036</v>
      </c>
    </row>
    <row r="13" spans="1:40" x14ac:dyDescent="0.3">
      <c r="A13" s="129" t="s">
        <v>1357</v>
      </c>
      <c r="B13" s="132">
        <v>1.47</v>
      </c>
      <c r="C13" s="132">
        <v>5.37</v>
      </c>
      <c r="D13" s="132">
        <v>12.63</v>
      </c>
      <c r="E13" s="132">
        <v>28.27</v>
      </c>
      <c r="F13" s="132">
        <v>27.7</v>
      </c>
      <c r="G13" s="284" t="s">
        <v>3705</v>
      </c>
      <c r="H13" s="346" t="s">
        <v>245</v>
      </c>
      <c r="I13" s="129">
        <v>6.694</v>
      </c>
      <c r="J13" s="129">
        <v>-25</v>
      </c>
      <c r="K13" s="129" t="s">
        <v>5403</v>
      </c>
      <c r="L13" s="129" t="b">
        <v>1</v>
      </c>
      <c r="M13" s="129">
        <v>71.873000000000005</v>
      </c>
      <c r="N13" s="129">
        <v>2.2850000000000001</v>
      </c>
      <c r="O13" s="129">
        <v>31.451000000000001</v>
      </c>
      <c r="P13" s="132">
        <v>89.879000000000005</v>
      </c>
      <c r="Q13" s="132">
        <v>0.92400000000000004</v>
      </c>
      <c r="R13" s="132">
        <v>83.006</v>
      </c>
      <c r="S13" s="129">
        <v>1.45</v>
      </c>
      <c r="T13" s="419">
        <v>63.012999999999998</v>
      </c>
      <c r="U13" s="129">
        <v>68.930000000000007</v>
      </c>
      <c r="V13" s="129">
        <v>-17</v>
      </c>
      <c r="W13" s="129">
        <v>-24</v>
      </c>
      <c r="X13" s="129">
        <v>200</v>
      </c>
      <c r="Y13" s="129" t="s">
        <v>1357</v>
      </c>
      <c r="Z13" s="129" t="b">
        <v>0</v>
      </c>
      <c r="AA13" s="129">
        <v>0</v>
      </c>
      <c r="AB13" s="129" t="b">
        <v>1</v>
      </c>
      <c r="AC13" s="129">
        <v>53</v>
      </c>
      <c r="AD13" s="129">
        <v>0.997</v>
      </c>
      <c r="AE13" s="129" t="s">
        <v>245</v>
      </c>
      <c r="AF13" s="129" t="s">
        <v>3705</v>
      </c>
      <c r="AG13" s="129" t="s">
        <v>5403</v>
      </c>
      <c r="AH13" s="129" cm="1">
        <f t="array" aca="1" ref="AH13" ca="1">INDIRECT(ADDRESS(MATCH(AJ13,'rs_industries'!B:B,0),5,1,TRUE,"rs_industries"))</f>
        <v>93</v>
      </c>
      <c r="AI13" s="129" cm="1">
        <f t="array" aca="1" ref="AI13" ca="1">INDIRECT(ADDRESS(MATCH(A13,'rs_stocks'!B:B,0),7,1,TRUE,"rs_stocks"))</f>
        <v>87</v>
      </c>
      <c r="AJ13" s="129" t="str" cm="1">
        <f t="array" aca="1" ref="AJ13" ca="1">INDIRECT(ADDRESS(MATCH(A13,'rs_stocks'!B:B,0),4,1,TRUE,"rs_stocks"))</f>
        <v>Oil &amp; Gas Midstream</v>
      </c>
      <c r="AL13" s="35" t="e">
        <f ca="1">MATCH(AJ2,'rs_industries'!B:B,0)</f>
        <v>#N/A</v>
      </c>
      <c r="AM13" s="35" t="str" cm="1">
        <f t="array" aca="1" ref="AM13" ca="1">INDIRECT(ADDRESS(MATCH(A11,'rs_stocks'!B:B,0),4,1,TRUE,"rs_stocks"))</f>
        <v>Medical Care Facilities</v>
      </c>
      <c r="AN13" s="35" t="str" cm="1">
        <f t="array" aca="1" ref="AN13" ca="1">INDIRECT(ADDRESS(MATCH(A11,'rs_stocks'!B:B,0),3,1,TRUE,"rs_stocks"))</f>
        <v>Healthcare</v>
      </c>
    </row>
    <row r="14" spans="1:40" x14ac:dyDescent="0.3">
      <c r="A14" s="129" t="s">
        <v>1119</v>
      </c>
      <c r="B14" s="132">
        <v>-1.24</v>
      </c>
      <c r="C14" s="132">
        <v>-0.8</v>
      </c>
      <c r="D14" s="132">
        <v>10.17</v>
      </c>
      <c r="E14" s="132">
        <v>25.87</v>
      </c>
      <c r="F14" s="132">
        <v>24.38</v>
      </c>
      <c r="G14" s="216" t="s">
        <v>3651</v>
      </c>
      <c r="H14" s="348" t="s">
        <v>3140</v>
      </c>
      <c r="I14" s="129">
        <v>36.569000000000003</v>
      </c>
      <c r="J14" s="129">
        <v>-28</v>
      </c>
      <c r="K14" s="129" t="s">
        <v>5373</v>
      </c>
      <c r="L14" s="129" t="b">
        <v>1</v>
      </c>
      <c r="M14" s="129">
        <v>74.537999999999997</v>
      </c>
      <c r="N14" s="129">
        <v>2.3889999999999998</v>
      </c>
      <c r="O14" s="129">
        <v>31.204000000000001</v>
      </c>
      <c r="P14" s="132">
        <v>91.179000000000002</v>
      </c>
      <c r="Q14" s="132">
        <v>0.93200000000000005</v>
      </c>
      <c r="R14" s="132">
        <v>85.001999999999995</v>
      </c>
      <c r="S14" s="129">
        <v>1.67</v>
      </c>
      <c r="T14" s="419">
        <v>43.991999999999997</v>
      </c>
      <c r="U14" s="129">
        <v>73.42</v>
      </c>
      <c r="V14" s="129">
        <v>-45</v>
      </c>
      <c r="W14" s="129">
        <v>-47</v>
      </c>
      <c r="X14" s="129">
        <v>162</v>
      </c>
      <c r="Y14" s="129" t="s">
        <v>1119</v>
      </c>
      <c r="Z14" s="129" t="b">
        <v>0</v>
      </c>
      <c r="AA14" s="129">
        <v>0</v>
      </c>
      <c r="AB14" s="129" t="b">
        <v>1</v>
      </c>
      <c r="AC14" s="129">
        <v>55</v>
      </c>
      <c r="AD14" s="129">
        <v>0.997</v>
      </c>
      <c r="AE14" s="129" t="s">
        <v>3140</v>
      </c>
      <c r="AF14" s="129" t="s">
        <v>3651</v>
      </c>
      <c r="AG14" s="129" t="s">
        <v>5373</v>
      </c>
      <c r="AH14" s="129" cm="1">
        <f t="array" aca="1" ref="AH14" ca="1">INDIRECT(ADDRESS(MATCH(AJ14,'rs_industries'!B:B,0),5,1,TRUE,"rs_industries"))</f>
        <v>25</v>
      </c>
      <c r="AI14" s="129" cm="1">
        <f t="array" aca="1" ref="AI14" ca="1">INDIRECT(ADDRESS(MATCH(A14,'rs_stocks'!B:B,0),7,1,TRUE,"rs_stocks"))</f>
        <v>77</v>
      </c>
      <c r="AJ14" s="129" t="str" cm="1">
        <f t="array" aca="1" ref="AJ14" ca="1">INDIRECT(ADDRESS(MATCH(A14,'rs_stocks'!B:B,0),4,1,TRUE,"rs_stocks"))</f>
        <v>Utilities—Diversified</v>
      </c>
    </row>
    <row r="15" spans="1:40" x14ac:dyDescent="0.3">
      <c r="A15" s="129" t="s">
        <v>467</v>
      </c>
      <c r="B15" s="132">
        <v>2.14</v>
      </c>
      <c r="C15" s="132">
        <v>7.47</v>
      </c>
      <c r="D15" s="132">
        <v>15.85</v>
      </c>
      <c r="E15" s="132">
        <v>25.41</v>
      </c>
      <c r="F15" s="132">
        <v>29.34</v>
      </c>
      <c r="G15" s="230" t="s">
        <v>3127</v>
      </c>
      <c r="H15" s="347" t="s">
        <v>31</v>
      </c>
      <c r="I15" s="129">
        <v>11.154</v>
      </c>
      <c r="J15" s="129">
        <v>-37</v>
      </c>
      <c r="K15" s="129" t="s">
        <v>4530</v>
      </c>
      <c r="L15" s="129" t="b">
        <v>1</v>
      </c>
      <c r="M15" s="129">
        <v>83.094999999999999</v>
      </c>
      <c r="N15" s="129">
        <v>2.6709999999999998</v>
      </c>
      <c r="O15" s="129">
        <v>31.106000000000002</v>
      </c>
      <c r="P15" s="132">
        <v>107.49</v>
      </c>
      <c r="Q15" s="132">
        <v>0.93799999999999994</v>
      </c>
      <c r="R15" s="132">
        <v>100.791</v>
      </c>
      <c r="S15" s="129">
        <v>1.63</v>
      </c>
      <c r="T15" s="419">
        <v>83.305999999999997</v>
      </c>
      <c r="U15" s="129">
        <v>130.61000000000001</v>
      </c>
      <c r="V15" s="129">
        <v>-20</v>
      </c>
      <c r="W15" s="129">
        <v>-24</v>
      </c>
      <c r="X15" s="129">
        <v>94</v>
      </c>
      <c r="Y15" s="129" t="s">
        <v>467</v>
      </c>
      <c r="Z15" s="129" t="b">
        <v>0</v>
      </c>
      <c r="AA15" s="129">
        <v>0</v>
      </c>
      <c r="AB15" s="129" t="b">
        <v>1</v>
      </c>
      <c r="AC15" s="129">
        <v>54</v>
      </c>
      <c r="AD15" s="129">
        <v>0.996</v>
      </c>
      <c r="AE15" s="129" t="s">
        <v>31</v>
      </c>
      <c r="AF15" s="129" t="s">
        <v>3127</v>
      </c>
      <c r="AG15" s="129" t="s">
        <v>4530</v>
      </c>
      <c r="AH15" s="129" cm="1">
        <f t="array" aca="1" ref="AH15" ca="1">INDIRECT(ADDRESS(MATCH(AJ15,'rs_industries'!B:B,0),5,1,TRUE,"rs_industries"))</f>
        <v>46</v>
      </c>
      <c r="AI15" s="129" cm="1">
        <f t="array" aca="1" ref="AI15" ca="1">INDIRECT(ADDRESS(MATCH(A15,'rs_stocks'!B:B,0),7,1,TRUE,"rs_stocks"))</f>
        <v>88</v>
      </c>
      <c r="AJ15" s="129" t="str" cm="1">
        <f t="array" aca="1" ref="AJ15" ca="1">INDIRECT(ADDRESS(MATCH(A15,'rs_stocks'!B:B,0),4,1,TRUE,"rs_stocks"))</f>
        <v>Information Technology Services</v>
      </c>
    </row>
    <row r="16" spans="1:40" x14ac:dyDescent="0.3">
      <c r="A16" s="129" t="s">
        <v>2401</v>
      </c>
      <c r="B16" s="132">
        <v>-2.93</v>
      </c>
      <c r="C16" s="132">
        <v>8.27</v>
      </c>
      <c r="D16" s="132">
        <v>21.97</v>
      </c>
      <c r="E16" s="132">
        <v>35.770000000000003</v>
      </c>
      <c r="F16" s="132">
        <v>42.99</v>
      </c>
      <c r="G16" s="204" t="s">
        <v>3267</v>
      </c>
      <c r="H16" s="345" t="s">
        <v>3205</v>
      </c>
      <c r="I16" s="129">
        <v>4.2370000000000001</v>
      </c>
      <c r="J16" s="129">
        <v>-77</v>
      </c>
      <c r="K16" s="129" t="s">
        <v>4582</v>
      </c>
      <c r="L16" s="129" t="b">
        <v>1</v>
      </c>
      <c r="M16" s="129">
        <v>134.078</v>
      </c>
      <c r="N16" s="129">
        <v>4.3789999999999996</v>
      </c>
      <c r="O16" s="129">
        <v>30.617999999999999</v>
      </c>
      <c r="P16" s="132">
        <v>212.13200000000001</v>
      </c>
      <c r="Q16" s="132">
        <v>0.93600000000000005</v>
      </c>
      <c r="R16" s="132">
        <v>198.506</v>
      </c>
      <c r="S16" s="129">
        <v>2.19</v>
      </c>
      <c r="T16" s="419">
        <v>-7.4530000000000003</v>
      </c>
      <c r="U16" s="129">
        <v>24.48</v>
      </c>
      <c r="V16" s="129">
        <v>-5</v>
      </c>
      <c r="W16" s="129">
        <v>-17</v>
      </c>
      <c r="X16" s="129">
        <v>372</v>
      </c>
      <c r="Y16" s="129" t="s">
        <v>2401</v>
      </c>
      <c r="Z16" s="129" t="b">
        <v>0</v>
      </c>
      <c r="AA16" s="129">
        <v>0</v>
      </c>
      <c r="AB16" s="129" t="b">
        <v>1</v>
      </c>
      <c r="AC16" s="129">
        <v>49</v>
      </c>
      <c r="AD16" s="129">
        <v>0.996</v>
      </c>
      <c r="AE16" s="129" t="s">
        <v>3205</v>
      </c>
      <c r="AF16" s="129" t="s">
        <v>3267</v>
      </c>
      <c r="AG16" s="129" t="s">
        <v>4582</v>
      </c>
      <c r="AH16" s="129" cm="1">
        <f t="array" aca="1" ref="AH16" ca="1">INDIRECT(ADDRESS(MATCH(AJ16,'rs_industries'!B:B,0),5,1,TRUE,"rs_industries"))</f>
        <v>47</v>
      </c>
      <c r="AI16" s="129" cm="1">
        <f t="array" aca="1" ref="AI16" ca="1">INDIRECT(ADDRESS(MATCH(A16,'rs_stocks'!B:B,0),7,1,TRUE,"rs_stocks"))</f>
        <v>92</v>
      </c>
      <c r="AJ16" s="129" t="str" cm="1">
        <f t="array" aca="1" ref="AJ16" ca="1">INDIRECT(ADDRESS(MATCH(A16,'rs_stocks'!B:B,0),4,1,TRUE,"rs_stocks"))</f>
        <v>Telecom Services</v>
      </c>
    </row>
    <row r="17" spans="1:36" x14ac:dyDescent="0.3">
      <c r="A17" s="129" t="s">
        <v>5832</v>
      </c>
      <c r="B17" s="132">
        <v>-4.45</v>
      </c>
      <c r="C17" s="132">
        <v>3.4</v>
      </c>
      <c r="D17" s="132">
        <v>29.59</v>
      </c>
      <c r="E17" s="132">
        <v>82.5</v>
      </c>
      <c r="F17" s="132">
        <v>66.16</v>
      </c>
      <c r="G17" s="220" t="s">
        <v>3888</v>
      </c>
      <c r="H17" s="349" t="s">
        <v>48</v>
      </c>
      <c r="I17" s="129">
        <v>0.75700000000000001</v>
      </c>
      <c r="J17" s="129">
        <v>-89</v>
      </c>
      <c r="K17" s="129" t="s">
        <v>7183</v>
      </c>
      <c r="L17" s="129" t="b">
        <v>1</v>
      </c>
      <c r="M17" s="129">
        <v>273.25400000000002</v>
      </c>
      <c r="N17" s="129">
        <v>9.0060000000000002</v>
      </c>
      <c r="O17" s="129">
        <v>30.343</v>
      </c>
      <c r="P17" s="132">
        <v>591.85400000000004</v>
      </c>
      <c r="Q17" s="132">
        <v>0.91700000000000004</v>
      </c>
      <c r="R17" s="132">
        <v>542.92399999999998</v>
      </c>
      <c r="S17" s="129">
        <v>5.53</v>
      </c>
      <c r="T17" s="419">
        <v>-26.446000000000002</v>
      </c>
      <c r="U17" s="129">
        <v>10.95</v>
      </c>
      <c r="V17" s="129">
        <v>-31</v>
      </c>
      <c r="W17" s="129">
        <v>-16</v>
      </c>
      <c r="X17" s="129">
        <v>330</v>
      </c>
      <c r="Y17" s="129" t="s">
        <v>5832</v>
      </c>
      <c r="Z17" s="129" t="b">
        <v>0</v>
      </c>
      <c r="AA17" s="129">
        <v>0</v>
      </c>
      <c r="AB17" s="129" t="b">
        <v>1</v>
      </c>
      <c r="AC17" s="129">
        <v>48</v>
      </c>
      <c r="AD17" s="129">
        <v>0.996</v>
      </c>
      <c r="AE17" s="129" t="s">
        <v>48</v>
      </c>
      <c r="AF17" s="129" t="s">
        <v>3888</v>
      </c>
      <c r="AG17" s="129" t="s">
        <v>7183</v>
      </c>
      <c r="AH17" s="129" cm="1">
        <f t="array" aca="1" ref="AH17" ca="1">INDIRECT(ADDRESS(MATCH(AJ17,'rs_industries'!B:B,0),5,1,TRUE,"rs_industries"))</f>
        <v>96</v>
      </c>
      <c r="AI17" s="129" cm="1">
        <f t="array" aca="1" ref="AI17" ca="1">INDIRECT(ADDRESS(MATCH(A17,'rs_stocks'!B:B,0),7,1,TRUE,"rs_stocks"))</f>
        <v>97</v>
      </c>
      <c r="AJ17" s="129" t="str" cm="1">
        <f t="array" aca="1" ref="AJ17" ca="1">INDIRECT(ADDRESS(MATCH(A17,'rs_stocks'!B:B,0),4,1,TRUE,"rs_stocks"))</f>
        <v>Other Precious Metals &amp; Mining</v>
      </c>
    </row>
    <row r="18" spans="1:36" x14ac:dyDescent="0.3">
      <c r="A18" s="129" t="s">
        <v>1445</v>
      </c>
      <c r="B18" s="132">
        <v>0.88</v>
      </c>
      <c r="C18" s="132">
        <v>4.0199999999999996</v>
      </c>
      <c r="D18" s="132">
        <v>26.35</v>
      </c>
      <c r="E18" s="132">
        <v>55.15</v>
      </c>
      <c r="F18" s="132">
        <v>45.13</v>
      </c>
      <c r="G18" s="216" t="s">
        <v>3301</v>
      </c>
      <c r="H18" s="348" t="s">
        <v>3108</v>
      </c>
      <c r="I18" s="129">
        <v>6.9720000000000004</v>
      </c>
      <c r="J18" s="129">
        <v>-36</v>
      </c>
      <c r="K18" s="129" t="s">
        <v>5212</v>
      </c>
      <c r="L18" s="129" t="b">
        <v>1</v>
      </c>
      <c r="M18" s="129">
        <v>138.60900000000001</v>
      </c>
      <c r="N18" s="129">
        <v>4.6130000000000004</v>
      </c>
      <c r="O18" s="129">
        <v>30.047000000000001</v>
      </c>
      <c r="P18" s="132">
        <v>193.935</v>
      </c>
      <c r="Q18" s="132">
        <v>0.94</v>
      </c>
      <c r="R18" s="132">
        <v>182.37200000000001</v>
      </c>
      <c r="S18" s="129">
        <v>2.11</v>
      </c>
      <c r="T18" s="419">
        <v>38.829000000000001</v>
      </c>
      <c r="U18" s="129">
        <v>119.59</v>
      </c>
      <c r="V18" s="129">
        <v>-37</v>
      </c>
      <c r="W18" s="129">
        <v>-40</v>
      </c>
      <c r="X18" s="129">
        <v>79</v>
      </c>
      <c r="Y18" s="129" t="s">
        <v>1445</v>
      </c>
      <c r="Z18" s="129" t="b">
        <v>0</v>
      </c>
      <c r="AA18" s="129">
        <v>0</v>
      </c>
      <c r="AB18" s="129" t="b">
        <v>1</v>
      </c>
      <c r="AC18" s="129">
        <v>54</v>
      </c>
      <c r="AD18" s="129">
        <v>0.995</v>
      </c>
      <c r="AE18" s="129" t="s">
        <v>3108</v>
      </c>
      <c r="AF18" s="129" t="s">
        <v>3301</v>
      </c>
      <c r="AG18" s="129" t="s">
        <v>5212</v>
      </c>
      <c r="AH18" s="129" cm="1">
        <f t="array" aca="1" ref="AH18" ca="1">INDIRECT(ADDRESS(MATCH(AJ18,'rs_industries'!B:B,0),5,1,TRUE,"rs_industries"))</f>
        <v>98</v>
      </c>
      <c r="AI18" s="129" cm="1">
        <f t="array" aca="1" ref="AI18" ca="1">INDIRECT(ADDRESS(MATCH(A18,'rs_stocks'!B:B,0),7,1,TRUE,"rs_stocks"))</f>
        <v>93</v>
      </c>
      <c r="AJ18" s="129" t="str" cm="1">
        <f t="array" aca="1" ref="AJ18" ca="1">INDIRECT(ADDRESS(MATCH(A18,'rs_stocks'!B:B,0),4,1,TRUE,"rs_stocks"))</f>
        <v>Marine Shipping</v>
      </c>
    </row>
    <row r="19" spans="1:36" x14ac:dyDescent="0.3">
      <c r="A19" s="129" t="s">
        <v>5757</v>
      </c>
      <c r="B19" s="132">
        <v>-0.05</v>
      </c>
      <c r="C19" s="132">
        <v>18</v>
      </c>
      <c r="D19" s="132">
        <v>115.78</v>
      </c>
      <c r="E19" s="132">
        <v>294.31</v>
      </c>
      <c r="F19" s="132">
        <v>283.39</v>
      </c>
      <c r="G19" s="255" t="s">
        <v>3114</v>
      </c>
      <c r="H19" s="347" t="s">
        <v>31</v>
      </c>
      <c r="I19" s="129">
        <v>0.24199999999999999</v>
      </c>
      <c r="J19" s="129">
        <v>-93</v>
      </c>
      <c r="K19" s="129" t="s">
        <v>8536</v>
      </c>
      <c r="L19" s="129" t="b">
        <v>0</v>
      </c>
      <c r="M19" s="129">
        <v>975.16600000000005</v>
      </c>
      <c r="N19" s="129">
        <v>32.537999999999997</v>
      </c>
      <c r="O19" s="129">
        <v>29.97</v>
      </c>
      <c r="P19" s="132">
        <v>6687.8119999999999</v>
      </c>
      <c r="Q19" s="132">
        <v>0.93899999999999995</v>
      </c>
      <c r="R19" s="132">
        <v>6282.8850000000002</v>
      </c>
      <c r="S19" s="129">
        <v>10.8</v>
      </c>
      <c r="T19" s="419">
        <v>-26.300999999999998</v>
      </c>
      <c r="U19" s="129">
        <v>20.78</v>
      </c>
      <c r="V19" s="129">
        <v>4</v>
      </c>
      <c r="W19" s="129">
        <v>11</v>
      </c>
      <c r="X19" s="129">
        <v>89</v>
      </c>
      <c r="Y19" s="129" t="s">
        <v>5757</v>
      </c>
      <c r="Z19" s="129" t="b">
        <v>0</v>
      </c>
      <c r="AA19" s="129">
        <v>0</v>
      </c>
      <c r="AB19" s="129" t="b">
        <v>1</v>
      </c>
      <c r="AC19" s="129">
        <v>49</v>
      </c>
      <c r="AD19" s="129">
        <v>0.995</v>
      </c>
      <c r="AE19" s="129" t="s">
        <v>31</v>
      </c>
      <c r="AF19" s="129" t="s">
        <v>3114</v>
      </c>
      <c r="AG19" s="129" t="s">
        <v>8536</v>
      </c>
      <c r="AH19" s="129" cm="1">
        <f t="array" aca="1" ref="AH19" ca="1">INDIRECT(ADDRESS(MATCH(AJ19,'rs_industries'!B:B,0),5,1,TRUE,"rs_industries"))</f>
        <v>87</v>
      </c>
      <c r="AI19" s="129" cm="1">
        <f t="array" aca="1" ref="AI19" ca="1">INDIRECT(ADDRESS(MATCH(A19,'rs_stocks'!B:B,0),7,1,TRUE,"rs_stocks"))</f>
        <v>99</v>
      </c>
      <c r="AJ19" s="129" t="str" cm="1">
        <f t="array" aca="1" ref="AJ19" ca="1">INDIRECT(ADDRESS(MATCH(A19,'rs_stocks'!B:B,0),4,1,TRUE,"rs_stocks"))</f>
        <v>Softwareâ€”Application</v>
      </c>
    </row>
    <row r="20" spans="1:36" x14ac:dyDescent="0.3">
      <c r="A20" s="129" t="s">
        <v>5830</v>
      </c>
      <c r="B20" s="132">
        <v>-4.47</v>
      </c>
      <c r="C20" s="132">
        <v>4.3499999999999996</v>
      </c>
      <c r="D20" s="132">
        <v>32.840000000000003</v>
      </c>
      <c r="E20" s="132">
        <v>143.32</v>
      </c>
      <c r="F20" s="132">
        <v>115.1</v>
      </c>
      <c r="G20" s="267" t="s">
        <v>7027</v>
      </c>
      <c r="H20" s="349" t="s">
        <v>3108</v>
      </c>
      <c r="I20" s="129">
        <v>1.028</v>
      </c>
      <c r="J20" s="129">
        <v>-75</v>
      </c>
      <c r="K20" s="129" t="s">
        <v>7028</v>
      </c>
      <c r="L20" s="129" t="b">
        <v>1</v>
      </c>
      <c r="M20" s="129">
        <v>381.57</v>
      </c>
      <c r="N20" s="129">
        <v>12.762</v>
      </c>
      <c r="O20" s="129">
        <v>29.899000000000001</v>
      </c>
      <c r="P20" s="132">
        <v>1013.6180000000001</v>
      </c>
      <c r="Q20" s="132">
        <v>0.92300000000000004</v>
      </c>
      <c r="R20" s="132">
        <v>935.83</v>
      </c>
      <c r="S20" s="129">
        <v>4.5199999999999996</v>
      </c>
      <c r="T20" s="419">
        <v>-23.626999999999999</v>
      </c>
      <c r="U20" s="129">
        <v>19.66</v>
      </c>
      <c r="V20" s="129">
        <v>-18</v>
      </c>
      <c r="W20" s="129">
        <v>4</v>
      </c>
      <c r="X20" s="129">
        <v>225</v>
      </c>
      <c r="Y20" s="129" t="s">
        <v>5830</v>
      </c>
      <c r="Z20" s="129" t="b">
        <v>0</v>
      </c>
      <c r="AA20" s="129">
        <v>0</v>
      </c>
      <c r="AB20" s="129" t="b">
        <v>1</v>
      </c>
      <c r="AC20" s="129">
        <v>48</v>
      </c>
      <c r="AD20" s="129">
        <v>0.995</v>
      </c>
      <c r="AE20" s="129" t="s">
        <v>3108</v>
      </c>
      <c r="AF20" s="129" t="s">
        <v>7027</v>
      </c>
      <c r="AG20" s="129" t="s">
        <v>7028</v>
      </c>
      <c r="AH20" s="129" cm="1">
        <f t="array" aca="1" ref="AH20" ca="1">INDIRECT(ADDRESS(MATCH(AJ20,'rs_industries'!B:B,0),5,1,TRUE,"rs_industries"))</f>
        <v>96</v>
      </c>
      <c r="AI20" s="129" cm="1">
        <f t="array" aca="1" ref="AI20" ca="1">INDIRECT(ADDRESS(MATCH(A20,'rs_stocks'!B:B,0),7,1,TRUE,"rs_stocks"))</f>
        <v>98</v>
      </c>
      <c r="AJ20" s="129" t="str" cm="1">
        <f t="array" aca="1" ref="AJ20" ca="1">INDIRECT(ADDRESS(MATCH(A20,'rs_stocks'!B:B,0),4,1,TRUE,"rs_stocks"))</f>
        <v>Engineering &amp; Construction</v>
      </c>
    </row>
    <row r="21" spans="1:36" x14ac:dyDescent="0.3">
      <c r="A21" s="129" t="s">
        <v>2424</v>
      </c>
      <c r="B21" s="132">
        <v>0</v>
      </c>
      <c r="C21" s="132">
        <v>3.02</v>
      </c>
      <c r="D21" s="132">
        <v>30.38</v>
      </c>
      <c r="E21" s="132">
        <v>108.02</v>
      </c>
      <c r="F21" s="132">
        <v>90.56</v>
      </c>
      <c r="G21" s="290" t="s">
        <v>3888</v>
      </c>
      <c r="H21" s="350" t="s">
        <v>48</v>
      </c>
      <c r="I21" s="129">
        <v>2.1760000000000002</v>
      </c>
      <c r="J21" s="129">
        <v>-82</v>
      </c>
      <c r="K21" s="129" t="s">
        <v>4957</v>
      </c>
      <c r="L21" s="129" t="b">
        <v>1</v>
      </c>
      <c r="M21" s="129">
        <v>344.25400000000002</v>
      </c>
      <c r="N21" s="129">
        <v>11.605</v>
      </c>
      <c r="O21" s="129">
        <v>29.664000000000001</v>
      </c>
      <c r="P21" s="132">
        <v>945.68</v>
      </c>
      <c r="Q21" s="132">
        <v>0.90600000000000003</v>
      </c>
      <c r="R21" s="132">
        <v>856.86699999999996</v>
      </c>
      <c r="S21" s="129">
        <v>6.46</v>
      </c>
      <c r="T21" s="419">
        <v>25.568000000000001</v>
      </c>
      <c r="U21" s="129">
        <v>5.45</v>
      </c>
      <c r="V21" s="129">
        <v>-34</v>
      </c>
      <c r="W21" s="129">
        <v>-40</v>
      </c>
      <c r="X21" s="129">
        <v>568</v>
      </c>
      <c r="Y21" s="129" t="s">
        <v>2424</v>
      </c>
      <c r="Z21" s="129" t="b">
        <v>0</v>
      </c>
      <c r="AA21" s="129">
        <v>0</v>
      </c>
      <c r="AB21" s="129" t="b">
        <v>1</v>
      </c>
      <c r="AC21" s="129">
        <v>49</v>
      </c>
      <c r="AD21" s="129">
        <v>0.995</v>
      </c>
      <c r="AE21" s="129" t="s">
        <v>48</v>
      </c>
      <c r="AF21" s="129" t="s">
        <v>3888</v>
      </c>
      <c r="AG21" s="129" t="s">
        <v>4957</v>
      </c>
      <c r="AH21" s="129" cm="1">
        <f t="array" aca="1" ref="AH21" ca="1">INDIRECT(ADDRESS(MATCH(AJ21,'rs_industries'!B:B,0),5,1,TRUE,"rs_industries"))</f>
        <v>91</v>
      </c>
      <c r="AI21" s="129" cm="1">
        <f t="array" aca="1" ref="AI21" ca="1">INDIRECT(ADDRESS(MATCH(A21,'rs_stocks'!B:B,0),7,1,TRUE,"rs_stocks"))</f>
        <v>97</v>
      </c>
      <c r="AJ21" s="129" t="str" cm="1">
        <f t="array" aca="1" ref="AJ21" ca="1">INDIRECT(ADDRESS(MATCH(A21,'rs_stocks'!B:B,0),4,1,TRUE,"rs_stocks"))</f>
        <v>Gold</v>
      </c>
    </row>
    <row r="22" spans="1:36" x14ac:dyDescent="0.3">
      <c r="A22" s="129" t="s">
        <v>919</v>
      </c>
      <c r="B22" s="132">
        <v>-0.11</v>
      </c>
      <c r="C22" s="132">
        <v>2.4500000000000002</v>
      </c>
      <c r="D22" s="132">
        <v>17.36</v>
      </c>
      <c r="E22" s="132">
        <v>34.200000000000003</v>
      </c>
      <c r="F22" s="132">
        <v>36.49</v>
      </c>
      <c r="G22" s="252" t="s">
        <v>3114</v>
      </c>
      <c r="H22" s="349" t="s">
        <v>31</v>
      </c>
      <c r="I22" s="129">
        <v>9.5009999999999994</v>
      </c>
      <c r="J22" s="129">
        <v>-78</v>
      </c>
      <c r="K22" s="129" t="s">
        <v>5494</v>
      </c>
      <c r="L22" s="129" t="b">
        <v>1</v>
      </c>
      <c r="M22" s="129">
        <v>133.661</v>
      </c>
      <c r="N22" s="129">
        <v>4.5060000000000002</v>
      </c>
      <c r="O22" s="129">
        <v>29.66</v>
      </c>
      <c r="P22" s="132">
        <v>203.005</v>
      </c>
      <c r="Q22" s="132">
        <v>0.91700000000000004</v>
      </c>
      <c r="R22" s="132">
        <v>186.07499999999999</v>
      </c>
      <c r="S22" s="129">
        <v>3.15</v>
      </c>
      <c r="T22" s="419">
        <v>14.44</v>
      </c>
      <c r="U22" s="129">
        <v>8.7899999999999991</v>
      </c>
      <c r="V22" s="129">
        <v>-42</v>
      </c>
      <c r="W22" s="129">
        <v>-46</v>
      </c>
      <c r="X22" s="129">
        <v>722</v>
      </c>
      <c r="Y22" s="129" t="s">
        <v>919</v>
      </c>
      <c r="Z22" s="129" t="b">
        <v>0</v>
      </c>
      <c r="AA22" s="129">
        <v>0</v>
      </c>
      <c r="AB22" s="129" t="b">
        <v>1</v>
      </c>
      <c r="AC22" s="129">
        <v>47</v>
      </c>
      <c r="AD22" s="129">
        <v>0.99399999999999999</v>
      </c>
      <c r="AE22" s="129" t="s">
        <v>31</v>
      </c>
      <c r="AF22" s="129" t="s">
        <v>3114</v>
      </c>
      <c r="AG22" s="129" t="s">
        <v>5494</v>
      </c>
      <c r="AH22" s="129" cm="1">
        <f t="array" aca="1" ref="AH22" ca="1">INDIRECT(ADDRESS(MATCH(AJ22,'rs_industries'!B:B,0),5,1,TRUE,"rs_industries"))</f>
        <v>33</v>
      </c>
      <c r="AI22" s="129" cm="1">
        <f t="array" aca="1" ref="AI22" ca="1">INDIRECT(ADDRESS(MATCH(A22,'rs_stocks'!B:B,0),7,1,TRUE,"rs_stocks"))</f>
        <v>85</v>
      </c>
      <c r="AJ22" s="129" t="str" cm="1">
        <f t="array" aca="1" ref="AJ22" ca="1">INDIRECT(ADDRESS(MATCH(A22,'rs_stocks'!B:B,0),4,1,TRUE,"rs_stocks"))</f>
        <v>Software—Application</v>
      </c>
    </row>
    <row r="23" spans="1:36" x14ac:dyDescent="0.3">
      <c r="A23" s="129" t="s">
        <v>1010</v>
      </c>
      <c r="B23" s="132">
        <v>-0.54</v>
      </c>
      <c r="C23" s="132">
        <v>2.2200000000000002</v>
      </c>
      <c r="D23" s="132">
        <v>18.73</v>
      </c>
      <c r="E23" s="132">
        <v>51.3</v>
      </c>
      <c r="F23" s="132">
        <v>44.18</v>
      </c>
      <c r="G23" s="252" t="s">
        <v>3280</v>
      </c>
      <c r="H23" s="349" t="s">
        <v>3111</v>
      </c>
      <c r="I23" s="129">
        <v>41.064999999999998</v>
      </c>
      <c r="J23" s="129">
        <v>-50</v>
      </c>
      <c r="K23" s="129" t="s">
        <v>4946</v>
      </c>
      <c r="L23" s="129" t="b">
        <v>1</v>
      </c>
      <c r="M23" s="129">
        <v>128.56399999999999</v>
      </c>
      <c r="N23" s="129">
        <v>4.3630000000000004</v>
      </c>
      <c r="O23" s="129">
        <v>29.47</v>
      </c>
      <c r="P23" s="132">
        <v>182.69</v>
      </c>
      <c r="Q23" s="132">
        <v>0.91500000000000004</v>
      </c>
      <c r="R23" s="132">
        <v>167.07300000000001</v>
      </c>
      <c r="S23" s="129">
        <v>1.84</v>
      </c>
      <c r="T23" s="419">
        <v>-19.724</v>
      </c>
      <c r="U23" s="129">
        <v>11.03</v>
      </c>
      <c r="V23" s="129">
        <v>-19</v>
      </c>
      <c r="W23" s="129">
        <v>-27</v>
      </c>
      <c r="X23" s="129">
        <v>986</v>
      </c>
      <c r="Y23" s="129" t="s">
        <v>1010</v>
      </c>
      <c r="Z23" s="129" t="b">
        <v>0</v>
      </c>
      <c r="AA23" s="129">
        <v>0</v>
      </c>
      <c r="AB23" s="129" t="b">
        <v>1</v>
      </c>
      <c r="AC23" s="129">
        <v>56</v>
      </c>
      <c r="AD23" s="129">
        <v>0.99399999999999999</v>
      </c>
      <c r="AE23" s="129" t="s">
        <v>3111</v>
      </c>
      <c r="AF23" s="129" t="s">
        <v>3280</v>
      </c>
      <c r="AG23" s="129" t="s">
        <v>4946</v>
      </c>
      <c r="AH23" s="129" cm="1">
        <f t="array" aca="1" ref="AH23" ca="1">INDIRECT(ADDRESS(MATCH(AJ23,'rs_industries'!B:B,0),5,1,TRUE,"rs_industries"))</f>
        <v>89</v>
      </c>
      <c r="AI23" s="129" cm="1">
        <f t="array" aca="1" ref="AI23" ca="1">INDIRECT(ADDRESS(MATCH(A23,'rs_stocks'!B:B,0),7,1,TRUE,"rs_stocks"))</f>
        <v>90</v>
      </c>
      <c r="AJ23" s="129" t="str" cm="1">
        <f t="array" aca="1" ref="AJ23" ca="1">INDIRECT(ADDRESS(MATCH(A23,'rs_stocks'!B:B,0),4,1,TRUE,"rs_stocks"))</f>
        <v>Banks—Diversified</v>
      </c>
    </row>
    <row r="24" spans="1:36" x14ac:dyDescent="0.3">
      <c r="A24" s="129" t="s">
        <v>1875</v>
      </c>
      <c r="B24" s="132">
        <v>-0.55000000000000004</v>
      </c>
      <c r="C24" s="132">
        <v>-1.79</v>
      </c>
      <c r="D24" s="132">
        <v>6.93</v>
      </c>
      <c r="E24" s="132">
        <v>27.9</v>
      </c>
      <c r="F24" s="132">
        <v>20.55</v>
      </c>
      <c r="G24" s="230" t="s">
        <v>3221</v>
      </c>
      <c r="H24" s="347" t="s">
        <v>31</v>
      </c>
      <c r="I24" s="129">
        <v>2.0859999999999999</v>
      </c>
      <c r="J24" s="129">
        <v>-43</v>
      </c>
      <c r="K24" s="129" t="s">
        <v>4286</v>
      </c>
      <c r="L24" s="129" t="b">
        <v>1</v>
      </c>
      <c r="M24" s="129">
        <v>57.500999999999998</v>
      </c>
      <c r="N24" s="129">
        <v>1.962</v>
      </c>
      <c r="O24" s="129">
        <v>29.302</v>
      </c>
      <c r="P24" s="132">
        <v>66.831999999999994</v>
      </c>
      <c r="Q24" s="132">
        <v>0.92200000000000004</v>
      </c>
      <c r="R24" s="132">
        <v>61.603000000000002</v>
      </c>
      <c r="S24" s="129">
        <v>2.0099999999999998</v>
      </c>
      <c r="T24" s="419">
        <v>11.824999999999999</v>
      </c>
      <c r="U24" s="129">
        <v>37.96</v>
      </c>
      <c r="V24" s="129">
        <v>-15</v>
      </c>
      <c r="W24" s="129">
        <v>-9</v>
      </c>
      <c r="X24" s="129">
        <v>262</v>
      </c>
      <c r="Y24" s="129" t="s">
        <v>1875</v>
      </c>
      <c r="Z24" s="129" t="b">
        <v>0</v>
      </c>
      <c r="AA24" s="129">
        <v>0</v>
      </c>
      <c r="AB24" s="129" t="b">
        <v>1</v>
      </c>
      <c r="AC24" s="129">
        <v>51</v>
      </c>
      <c r="AD24" s="129">
        <v>0.99399999999999999</v>
      </c>
      <c r="AE24" s="129" t="s">
        <v>31</v>
      </c>
      <c r="AF24" s="129" t="s">
        <v>3221</v>
      </c>
      <c r="AG24" s="129" t="s">
        <v>4286</v>
      </c>
      <c r="AH24" s="129" cm="1">
        <f t="array" aca="1" ref="AH24" ca="1">INDIRECT(ADDRESS(MATCH(AJ24,'rs_industries'!B:B,0),5,1,TRUE,"rs_industries"))</f>
        <v>79</v>
      </c>
      <c r="AI24" s="129" cm="1">
        <f t="array" aca="1" ref="AI24" ca="1">INDIRECT(ADDRESS(MATCH(A24,'rs_stocks'!B:B,0),7,1,TRUE,"rs_stocks"))</f>
        <v>86</v>
      </c>
      <c r="AJ24" s="129" t="str" cm="1">
        <f t="array" aca="1" ref="AJ24" ca="1">INDIRECT(ADDRESS(MATCH(A24,'rs_stocks'!B:B,0),4,1,TRUE,"rs_stocks"))</f>
        <v>Specialty Industrial Machinery</v>
      </c>
    </row>
    <row r="25" spans="1:36" x14ac:dyDescent="0.3">
      <c r="A25" s="129" t="s">
        <v>2902</v>
      </c>
      <c r="B25" s="132">
        <v>6.15</v>
      </c>
      <c r="C25" s="132">
        <v>2.71</v>
      </c>
      <c r="D25" s="132">
        <v>25.55</v>
      </c>
      <c r="E25" s="132">
        <v>85.42</v>
      </c>
      <c r="F25" s="132">
        <v>73.989999999999995</v>
      </c>
      <c r="G25" s="319" t="s">
        <v>3307</v>
      </c>
      <c r="H25" s="347" t="s">
        <v>24</v>
      </c>
      <c r="I25" s="129">
        <v>0.30599999999999999</v>
      </c>
      <c r="J25" s="129">
        <v>-47</v>
      </c>
      <c r="K25" s="129" t="s">
        <v>8534</v>
      </c>
      <c r="L25" s="129" t="b">
        <v>1</v>
      </c>
      <c r="M25" s="129">
        <v>211.947</v>
      </c>
      <c r="N25" s="129">
        <v>7.3010000000000002</v>
      </c>
      <c r="O25" s="129">
        <v>29.030999999999999</v>
      </c>
      <c r="P25" s="132">
        <v>382.767</v>
      </c>
      <c r="Q25" s="132">
        <v>0.92900000000000005</v>
      </c>
      <c r="R25" s="132">
        <v>355.68900000000002</v>
      </c>
      <c r="S25" s="129">
        <v>5.0599999999999996</v>
      </c>
      <c r="T25" s="419">
        <v>145.959</v>
      </c>
      <c r="U25" s="129">
        <v>33.32</v>
      </c>
      <c r="V25" s="129">
        <v>67</v>
      </c>
      <c r="W25" s="129">
        <v>70</v>
      </c>
      <c r="X25" s="129">
        <v>118</v>
      </c>
      <c r="Y25" s="129" t="s">
        <v>2902</v>
      </c>
      <c r="Z25" s="129" t="b">
        <v>0</v>
      </c>
      <c r="AA25" s="129">
        <v>0</v>
      </c>
      <c r="AB25" s="129" t="b">
        <v>1</v>
      </c>
      <c r="AC25" s="129">
        <v>49</v>
      </c>
      <c r="AD25" s="129">
        <v>0.99299999999999999</v>
      </c>
      <c r="AE25" s="129" t="s">
        <v>24</v>
      </c>
      <c r="AF25" s="129" t="s">
        <v>3307</v>
      </c>
      <c r="AG25" s="129" t="s">
        <v>8534</v>
      </c>
      <c r="AH25" s="129" cm="1">
        <f t="array" aca="1" ref="AH25" ca="1">INDIRECT(ADDRESS(MATCH(AJ25,'rs_industries'!B:B,0),5,1,TRUE,"rs_industries"))</f>
        <v>33</v>
      </c>
      <c r="AI25" s="129" cm="1">
        <f t="array" aca="1" ref="AI25" ca="1">INDIRECT(ADDRESS(MATCH(A25,'rs_stocks'!B:B,0),7,1,TRUE,"rs_stocks"))</f>
        <v>98</v>
      </c>
      <c r="AJ25" s="129" t="str" cm="1">
        <f t="array" aca="1" ref="AJ25" ca="1">INDIRECT(ADDRESS(MATCH(A25,'rs_stocks'!B:B,0),4,1,TRUE,"rs_stocks"))</f>
        <v>Steel</v>
      </c>
    </row>
    <row r="26" spans="1:36" x14ac:dyDescent="0.3">
      <c r="A26" s="129" t="s">
        <v>1942</v>
      </c>
      <c r="B26" s="132">
        <v>0.69</v>
      </c>
      <c r="C26" s="132">
        <v>-2.94</v>
      </c>
      <c r="D26" s="132">
        <v>10.96</v>
      </c>
      <c r="E26" s="132">
        <v>48.7</v>
      </c>
      <c r="F26" s="132">
        <v>47.83</v>
      </c>
      <c r="G26" s="218" t="s">
        <v>3131</v>
      </c>
      <c r="H26" s="346" t="s">
        <v>3111</v>
      </c>
      <c r="I26" s="129">
        <v>5.5979999999999999</v>
      </c>
      <c r="J26" s="129">
        <v>-49</v>
      </c>
      <c r="K26" s="129" t="s">
        <v>3746</v>
      </c>
      <c r="L26" s="129" t="b">
        <v>1</v>
      </c>
      <c r="M26" s="129">
        <v>144.32599999999999</v>
      </c>
      <c r="N26" s="129">
        <v>4.9909999999999997</v>
      </c>
      <c r="O26" s="129">
        <v>28.919</v>
      </c>
      <c r="P26" s="132">
        <v>214.333</v>
      </c>
      <c r="Q26" s="132">
        <v>0.90200000000000002</v>
      </c>
      <c r="R26" s="132">
        <v>193.23400000000001</v>
      </c>
      <c r="S26" s="129">
        <v>2.81</v>
      </c>
      <c r="T26" s="419">
        <v>12.101000000000001</v>
      </c>
      <c r="U26" s="129">
        <v>73.400000000000006</v>
      </c>
      <c r="V26" s="129">
        <v>15</v>
      </c>
      <c r="W26" s="129">
        <v>3</v>
      </c>
      <c r="X26" s="129">
        <v>96</v>
      </c>
      <c r="Y26" s="129" t="s">
        <v>1942</v>
      </c>
      <c r="Z26" s="129" t="b">
        <v>0</v>
      </c>
      <c r="AA26" s="129">
        <v>0</v>
      </c>
      <c r="AB26" s="129" t="b">
        <v>1</v>
      </c>
      <c r="AC26" s="129">
        <v>51</v>
      </c>
      <c r="AD26" s="129">
        <v>0.99299999999999999</v>
      </c>
      <c r="AE26" s="129" t="s">
        <v>3111</v>
      </c>
      <c r="AF26" s="129" t="s">
        <v>3131</v>
      </c>
      <c r="AG26" s="129" t="s">
        <v>3746</v>
      </c>
      <c r="AH26" s="129" cm="1">
        <f t="array" aca="1" ref="AH26" ca="1">INDIRECT(ADDRESS(MATCH(AJ26,'rs_industries'!B:B,0),5,1,TRUE,"rs_industries"))</f>
        <v>62</v>
      </c>
      <c r="AI26" s="129" cm="1">
        <f t="array" aca="1" ref="AI26" ca="1">INDIRECT(ADDRESS(MATCH(A26,'rs_stocks'!B:B,0),7,1,TRUE,"rs_stocks"))</f>
        <v>96</v>
      </c>
      <c r="AJ26" s="129" t="str" cm="1">
        <f t="array" aca="1" ref="AJ26" ca="1">INDIRECT(ADDRESS(MATCH(A26,'rs_stocks'!B:B,0),4,1,TRUE,"rs_stocks"))</f>
        <v>Asset Management</v>
      </c>
    </row>
    <row r="27" spans="1:36" x14ac:dyDescent="0.3">
      <c r="A27" s="129" t="s">
        <v>5758</v>
      </c>
      <c r="B27" s="132">
        <v>-4.1900000000000004</v>
      </c>
      <c r="C27" s="132">
        <v>13.07</v>
      </c>
      <c r="D27" s="132">
        <v>74.150000000000006</v>
      </c>
      <c r="E27" s="132">
        <v>179.12</v>
      </c>
      <c r="F27" s="132">
        <v>171.93</v>
      </c>
      <c r="G27" s="275" t="s">
        <v>326</v>
      </c>
      <c r="H27" s="352" t="s">
        <v>3140</v>
      </c>
      <c r="I27" s="129">
        <v>1.736</v>
      </c>
      <c r="J27" s="129">
        <v>-80</v>
      </c>
      <c r="K27" s="129" t="s">
        <v>6011</v>
      </c>
      <c r="L27" s="129" t="b">
        <v>1</v>
      </c>
      <c r="M27" s="129">
        <v>500.68700000000001</v>
      </c>
      <c r="N27" s="129">
        <v>17.475000000000001</v>
      </c>
      <c r="O27" s="129">
        <v>28.652000000000001</v>
      </c>
      <c r="P27" s="132">
        <v>1465.654</v>
      </c>
      <c r="Q27" s="132">
        <v>0.95699999999999996</v>
      </c>
      <c r="R27" s="132">
        <v>1402.0909999999999</v>
      </c>
      <c r="S27" s="129">
        <v>5.4</v>
      </c>
      <c r="T27" s="419">
        <v>-29.698</v>
      </c>
      <c r="U27" s="129">
        <v>41.17</v>
      </c>
      <c r="V27" s="129">
        <v>97</v>
      </c>
      <c r="W27" s="129">
        <v>83</v>
      </c>
      <c r="X27" s="129">
        <v>89</v>
      </c>
      <c r="Y27" s="129" t="s">
        <v>5758</v>
      </c>
      <c r="Z27" s="129" t="b">
        <v>0</v>
      </c>
      <c r="AA27" s="129">
        <v>0</v>
      </c>
      <c r="AB27" s="129" t="b">
        <v>1</v>
      </c>
      <c r="AC27" s="129">
        <v>57</v>
      </c>
      <c r="AD27" s="129">
        <v>0.99299999999999999</v>
      </c>
      <c r="AE27" s="129" t="s">
        <v>3140</v>
      </c>
      <c r="AF27" s="129" t="s">
        <v>326</v>
      </c>
      <c r="AG27" s="129" t="s">
        <v>6011</v>
      </c>
      <c r="AH27" s="129" cm="1">
        <f t="array" aca="1" ref="AH27" ca="1">INDIRECT(ADDRESS(MATCH(AJ27,'rs_industries'!B:B,0),5,1,TRUE,"rs_industries"))</f>
        <v>57</v>
      </c>
      <c r="AI27" s="129" cm="1">
        <f t="array" aca="1" ref="AI27" ca="1">INDIRECT(ADDRESS(MATCH(A27,'rs_stocks'!B:B,0),7,1,TRUE,"rs_stocks"))</f>
        <v>99</v>
      </c>
      <c r="AJ27" s="129" t="str" cm="1">
        <f t="array" aca="1" ref="AJ27" ca="1">INDIRECT(ADDRESS(MATCH(A27,'rs_stocks'!B:B,0),4,1,TRUE,"rs_stocks"))</f>
        <v>Farm Products</v>
      </c>
    </row>
    <row r="28" spans="1:36" x14ac:dyDescent="0.3">
      <c r="A28" s="129" t="s">
        <v>1642</v>
      </c>
      <c r="B28" s="132">
        <v>-4</v>
      </c>
      <c r="C28" s="132">
        <v>0.14000000000000001</v>
      </c>
      <c r="D28" s="132">
        <v>17.100000000000001</v>
      </c>
      <c r="E28" s="132">
        <v>41.91</v>
      </c>
      <c r="F28" s="132">
        <v>42.03</v>
      </c>
      <c r="G28" s="239" t="s">
        <v>3193</v>
      </c>
      <c r="H28" s="348" t="s">
        <v>3111</v>
      </c>
      <c r="I28" s="129">
        <v>3.1549999999999998</v>
      </c>
      <c r="J28" s="129">
        <v>-46</v>
      </c>
      <c r="K28" s="129" t="s">
        <v>4055</v>
      </c>
      <c r="L28" s="129" t="b">
        <v>1</v>
      </c>
      <c r="M28" s="129">
        <v>149.559</v>
      </c>
      <c r="N28" s="129">
        <v>5.258</v>
      </c>
      <c r="O28" s="129">
        <v>28.446999999999999</v>
      </c>
      <c r="P28" s="132">
        <v>217.09800000000001</v>
      </c>
      <c r="Q28" s="132">
        <v>0.90600000000000003</v>
      </c>
      <c r="R28" s="132">
        <v>196.72900000000001</v>
      </c>
      <c r="S28" s="129">
        <v>2.72</v>
      </c>
      <c r="T28" s="419">
        <v>-66.435000000000002</v>
      </c>
      <c r="U28" s="129">
        <v>48.76</v>
      </c>
      <c r="V28" s="129">
        <v>-12</v>
      </c>
      <c r="W28" s="129">
        <v>-24</v>
      </c>
      <c r="X28" s="129">
        <v>150</v>
      </c>
      <c r="Y28" s="129" t="s">
        <v>1642</v>
      </c>
      <c r="Z28" s="129" t="b">
        <v>0</v>
      </c>
      <c r="AA28" s="129">
        <v>0</v>
      </c>
      <c r="AB28" s="129" t="b">
        <v>1</v>
      </c>
      <c r="AC28" s="129">
        <v>57</v>
      </c>
      <c r="AD28" s="129">
        <v>0.99199999999999999</v>
      </c>
      <c r="AE28" s="129" t="s">
        <v>3111</v>
      </c>
      <c r="AF28" s="129" t="s">
        <v>3193</v>
      </c>
      <c r="AG28" s="129" t="s">
        <v>4055</v>
      </c>
      <c r="AH28" s="129" cm="1">
        <f t="array" aca="1" ref="AH28" ca="1">INDIRECT(ADDRESS(MATCH(AJ28,'rs_industries'!B:B,0),5,1,TRUE,"rs_industries"))</f>
        <v>62</v>
      </c>
      <c r="AI28" s="129" cm="1">
        <f t="array" aca="1" ref="AI28" ca="1">INDIRECT(ADDRESS(MATCH(A28,'rs_stocks'!B:B,0),7,1,TRUE,"rs_stocks"))</f>
        <v>90</v>
      </c>
      <c r="AJ28" s="129" t="str" cm="1">
        <f t="array" aca="1" ref="AJ28" ca="1">INDIRECT(ADDRESS(MATCH(A28,'rs_stocks'!B:B,0),4,1,TRUE,"rs_stocks"))</f>
        <v>Asset Management</v>
      </c>
    </row>
    <row r="29" spans="1:36" x14ac:dyDescent="0.3">
      <c r="A29" s="129" t="s">
        <v>6775</v>
      </c>
      <c r="B29" s="132">
        <v>13.81</v>
      </c>
      <c r="C29" s="132">
        <v>7.15</v>
      </c>
      <c r="D29" s="132">
        <v>37.36</v>
      </c>
      <c r="E29" s="132">
        <v>104.76</v>
      </c>
      <c r="F29" s="132">
        <v>81.8</v>
      </c>
      <c r="G29" s="231" t="s">
        <v>3705</v>
      </c>
      <c r="H29" s="346" t="s">
        <v>115</v>
      </c>
      <c r="I29" s="129">
        <v>0.312</v>
      </c>
      <c r="J29" s="129">
        <v>-77</v>
      </c>
      <c r="K29" s="129" t="s">
        <v>8528</v>
      </c>
      <c r="L29" s="129" t="b">
        <v>1</v>
      </c>
      <c r="M29" s="129">
        <v>228.9</v>
      </c>
      <c r="N29" s="129">
        <v>8.0589999999999993</v>
      </c>
      <c r="O29" s="129">
        <v>28.404</v>
      </c>
      <c r="P29" s="132">
        <v>514.14099999999996</v>
      </c>
      <c r="Q29" s="132">
        <v>0.88400000000000001</v>
      </c>
      <c r="R29" s="132">
        <v>454.36</v>
      </c>
      <c r="S29" s="129">
        <v>4.13</v>
      </c>
      <c r="T29" s="419">
        <v>134.63900000000001</v>
      </c>
      <c r="U29" s="129">
        <v>9.89</v>
      </c>
      <c r="V29" s="129">
        <v>59</v>
      </c>
      <c r="W29" s="129">
        <v>37</v>
      </c>
      <c r="X29" s="129">
        <v>489</v>
      </c>
      <c r="Y29" s="129" t="s">
        <v>6775</v>
      </c>
      <c r="Z29" s="129" t="b">
        <v>0</v>
      </c>
      <c r="AA29" s="129">
        <v>0</v>
      </c>
      <c r="AB29" s="129" t="b">
        <v>1</v>
      </c>
      <c r="AC29" s="129">
        <v>55</v>
      </c>
      <c r="AD29" s="129">
        <v>0.99199999999999999</v>
      </c>
      <c r="AE29" s="129" t="s">
        <v>115</v>
      </c>
      <c r="AF29" s="129" t="s">
        <v>3705</v>
      </c>
      <c r="AG29" s="129" t="s">
        <v>8528</v>
      </c>
      <c r="AH29" s="129" cm="1">
        <f t="array" aca="1" ref="AH29" ca="1">INDIRECT(ADDRESS(MATCH(AJ29,'rs_industries'!B:B,0),5,1,TRUE,"rs_industries"))</f>
        <v>46</v>
      </c>
      <c r="AI29" s="129" cm="1">
        <f t="array" aca="1" ref="AI29" ca="1">INDIRECT(ADDRESS(MATCH(A29,'rs_stocks'!B:B,0),7,1,TRUE,"rs_stocks"))</f>
        <v>96</v>
      </c>
      <c r="AJ29" s="129" t="str" cm="1">
        <f t="array" aca="1" ref="AJ29" ca="1">INDIRECT(ADDRESS(MATCH(A29,'rs_stocks'!B:B,0),4,1,TRUE,"rs_stocks"))</f>
        <v>Oil &amp; Gas E&amp;P</v>
      </c>
    </row>
    <row r="30" spans="1:36" x14ac:dyDescent="0.3">
      <c r="A30" s="129" t="s">
        <v>9222</v>
      </c>
      <c r="B30" s="132">
        <v>-0.66</v>
      </c>
      <c r="C30" s="132">
        <v>-0.33</v>
      </c>
      <c r="D30" s="132">
        <v>0.38</v>
      </c>
      <c r="E30" s="132">
        <v>1.05</v>
      </c>
      <c r="F30" s="132">
        <v>1.25</v>
      </c>
      <c r="G30" s="250" t="s">
        <v>3693</v>
      </c>
      <c r="H30" s="354" t="s">
        <v>3111</v>
      </c>
      <c r="I30" s="129">
        <v>0.22900000000000001</v>
      </c>
      <c r="J30" s="129">
        <v>-5</v>
      </c>
      <c r="K30" s="129" t="s">
        <v>9223</v>
      </c>
      <c r="L30" s="129" t="b">
        <v>1</v>
      </c>
      <c r="M30" s="129">
        <v>4.4649999999999999</v>
      </c>
      <c r="N30" s="129">
        <v>0.158</v>
      </c>
      <c r="O30" s="129">
        <v>28.343</v>
      </c>
      <c r="P30" s="132">
        <v>4.5170000000000003</v>
      </c>
      <c r="Q30" s="132">
        <v>0.91700000000000004</v>
      </c>
      <c r="R30" s="132">
        <v>4.1440000000000001</v>
      </c>
      <c r="S30" s="129">
        <v>0.2</v>
      </c>
      <c r="T30" s="419">
        <v>-339.80599999999998</v>
      </c>
      <c r="U30" s="129">
        <v>10.55</v>
      </c>
      <c r="V30" s="129">
        <v>206</v>
      </c>
      <c r="W30" s="129">
        <v>5</v>
      </c>
      <c r="X30" s="129">
        <v>9708</v>
      </c>
      <c r="Y30" s="129" t="s">
        <v>9222</v>
      </c>
      <c r="Z30" s="129" t="b">
        <v>0</v>
      </c>
      <c r="AA30" s="129">
        <v>0</v>
      </c>
      <c r="AB30" s="129" t="b">
        <v>0</v>
      </c>
      <c r="AC30" s="129">
        <v>37</v>
      </c>
      <c r="AD30" s="129">
        <v>0.99199999999999999</v>
      </c>
      <c r="AE30" s="129" t="s">
        <v>3111</v>
      </c>
      <c r="AF30" s="129" t="s">
        <v>3693</v>
      </c>
      <c r="AG30" s="129" t="s">
        <v>9223</v>
      </c>
      <c r="AH30" s="129" t="e" cm="1">
        <f t="array" aca="1" ref="AH30" ca="1">INDIRECT(ADDRESS(MATCH(AJ30,'rs_industries'!B:B,0),5,1,TRUE,"rs_industries"))</f>
        <v>#N/A</v>
      </c>
      <c r="AI30" s="129" t="e" cm="1">
        <f t="array" aca="1" ref="AI30" ca="1">INDIRECT(ADDRESS(MATCH(A30,'rs_stocks'!B:B,0),7,1,TRUE,"rs_stocks"))</f>
        <v>#N/A</v>
      </c>
      <c r="AJ30" s="129" t="e" cm="1">
        <f t="array" aca="1" ref="AJ30" ca="1">INDIRECT(ADDRESS(MATCH(A30,'rs_stocks'!B:B,0),4,1,TRUE,"rs_stocks"))</f>
        <v>#N/A</v>
      </c>
    </row>
    <row r="31" spans="1:36" x14ac:dyDescent="0.3">
      <c r="A31" s="129" t="s">
        <v>423</v>
      </c>
      <c r="B31" s="132">
        <v>2.78</v>
      </c>
      <c r="C31" s="132">
        <v>-4.38</v>
      </c>
      <c r="D31" s="132">
        <v>14.03</v>
      </c>
      <c r="E31" s="132">
        <v>56.97</v>
      </c>
      <c r="F31" s="132">
        <v>47.45</v>
      </c>
      <c r="G31" s="231" t="s">
        <v>3121</v>
      </c>
      <c r="H31" s="346" t="s">
        <v>245</v>
      </c>
      <c r="I31" s="129">
        <v>16.675999999999998</v>
      </c>
      <c r="J31" s="129">
        <v>-34</v>
      </c>
      <c r="K31" s="129" t="s">
        <v>3122</v>
      </c>
      <c r="L31" s="129" t="b">
        <v>1</v>
      </c>
      <c r="M31" s="129">
        <v>163.417</v>
      </c>
      <c r="N31" s="129">
        <v>5.8339999999999996</v>
      </c>
      <c r="O31" s="129">
        <v>28.010999999999999</v>
      </c>
      <c r="P31" s="132">
        <v>267.82900000000001</v>
      </c>
      <c r="Q31" s="132">
        <v>0.89400000000000002</v>
      </c>
      <c r="R31" s="132">
        <v>239.32300000000001</v>
      </c>
      <c r="S31" s="129">
        <v>4.4800000000000004</v>
      </c>
      <c r="T31" s="419">
        <v>58.618000000000002</v>
      </c>
      <c r="U31" s="129">
        <v>79.989999999999995</v>
      </c>
      <c r="V31" s="129">
        <v>-22</v>
      </c>
      <c r="W31" s="129">
        <v>-21</v>
      </c>
      <c r="X31" s="129">
        <v>55</v>
      </c>
      <c r="Y31" s="129" t="s">
        <v>423</v>
      </c>
      <c r="Z31" s="129" t="b">
        <v>0</v>
      </c>
      <c r="AA31" s="129">
        <v>0</v>
      </c>
      <c r="AB31" s="129" t="b">
        <v>1</v>
      </c>
      <c r="AC31" s="129">
        <v>54</v>
      </c>
      <c r="AD31" s="129">
        <v>0.99199999999999999</v>
      </c>
      <c r="AE31" s="129" t="s">
        <v>245</v>
      </c>
      <c r="AF31" s="129" t="s">
        <v>3121</v>
      </c>
      <c r="AG31" s="129" t="s">
        <v>3122</v>
      </c>
      <c r="AH31" s="129" cm="1">
        <f t="array" aca="1" ref="AH31" ca="1">INDIRECT(ADDRESS(MATCH(AJ31,'rs_industries'!B:B,0),5,1,TRUE,"rs_industries"))</f>
        <v>99</v>
      </c>
      <c r="AI31" s="129" cm="1">
        <f t="array" aca="1" ref="AI31" ca="1">INDIRECT(ADDRESS(MATCH(A31,'rs_stocks'!B:B,0),7,1,TRUE,"rs_stocks"))</f>
        <v>96</v>
      </c>
      <c r="AJ31" s="129" t="str" cm="1">
        <f t="array" aca="1" ref="AJ31" ca="1">INDIRECT(ADDRESS(MATCH(A31,'rs_stocks'!B:B,0),4,1,TRUE,"rs_stocks"))</f>
        <v>Utilities—Independent Power Producers</v>
      </c>
    </row>
    <row r="32" spans="1:36" x14ac:dyDescent="0.3">
      <c r="A32" s="129" t="s">
        <v>9205</v>
      </c>
      <c r="B32" s="132">
        <v>0</v>
      </c>
      <c r="C32" s="132">
        <v>0.37</v>
      </c>
      <c r="D32" s="132">
        <v>1.1100000000000001</v>
      </c>
      <c r="E32" s="132">
        <v>2.06</v>
      </c>
      <c r="F32" s="132">
        <v>1.96</v>
      </c>
      <c r="G32" s="243" t="s">
        <v>3693</v>
      </c>
      <c r="H32" s="347" t="s">
        <v>3111</v>
      </c>
      <c r="I32" s="129">
        <v>0.26300000000000001</v>
      </c>
      <c r="J32" s="129">
        <v>-2</v>
      </c>
      <c r="K32" s="129" t="s">
        <v>9206</v>
      </c>
      <c r="L32" s="129" t="b">
        <v>1</v>
      </c>
      <c r="M32" s="129">
        <v>5.26</v>
      </c>
      <c r="N32" s="129">
        <v>0.188</v>
      </c>
      <c r="O32" s="129">
        <v>27.905999999999999</v>
      </c>
      <c r="P32" s="132">
        <v>5.3390000000000004</v>
      </c>
      <c r="Q32" s="132">
        <v>0.91700000000000004</v>
      </c>
      <c r="R32" s="132">
        <v>4.8929999999999998</v>
      </c>
      <c r="S32" s="129">
        <v>0.27</v>
      </c>
      <c r="T32" s="419">
        <v>-68.492999999999995</v>
      </c>
      <c r="U32" s="129">
        <v>10.9</v>
      </c>
      <c r="V32" s="129">
        <v>-99</v>
      </c>
      <c r="W32" s="129">
        <v>-100</v>
      </c>
      <c r="X32" s="129">
        <v>6849</v>
      </c>
      <c r="Y32" s="129" t="s">
        <v>9205</v>
      </c>
      <c r="Z32" s="129" t="b">
        <v>0</v>
      </c>
      <c r="AA32" s="129">
        <v>0</v>
      </c>
      <c r="AB32" s="129" t="b">
        <v>1</v>
      </c>
      <c r="AC32" s="129">
        <v>38</v>
      </c>
      <c r="AD32" s="129">
        <v>0.99099999999999999</v>
      </c>
      <c r="AE32" s="129" t="s">
        <v>3111</v>
      </c>
      <c r="AF32" s="129" t="s">
        <v>3693</v>
      </c>
      <c r="AG32" s="129" t="s">
        <v>9206</v>
      </c>
      <c r="AH32" s="129" t="e" cm="1">
        <f t="array" aca="1" ref="AH32" ca="1">INDIRECT(ADDRESS(MATCH(AJ32,'rs_industries'!B:B,0),5,1,TRUE,"rs_industries"))</f>
        <v>#N/A</v>
      </c>
      <c r="AI32" s="129" t="e" cm="1">
        <f t="array" aca="1" ref="AI32" ca="1">INDIRECT(ADDRESS(MATCH(A32,'rs_stocks'!B:B,0),7,1,TRUE,"rs_stocks"))</f>
        <v>#N/A</v>
      </c>
      <c r="AJ32" s="129" t="e" cm="1">
        <f t="array" aca="1" ref="AJ32" ca="1">INDIRECT(ADDRESS(MATCH(A32,'rs_stocks'!B:B,0),4,1,TRUE,"rs_stocks"))</f>
        <v>#N/A</v>
      </c>
    </row>
    <row r="33" spans="1:36" x14ac:dyDescent="0.3">
      <c r="A33" s="129" t="s">
        <v>2920</v>
      </c>
      <c r="B33" s="132">
        <v>-3.57</v>
      </c>
      <c r="C33" s="132">
        <v>-8.99</v>
      </c>
      <c r="D33" s="132">
        <v>17.39</v>
      </c>
      <c r="E33" s="132">
        <v>72.34</v>
      </c>
      <c r="F33" s="132">
        <v>68.75</v>
      </c>
      <c r="G33" s="221"/>
      <c r="H33" s="348"/>
      <c r="I33" s="129">
        <v>0.41199999999999998</v>
      </c>
      <c r="J33" s="129">
        <v>-82</v>
      </c>
      <c r="K33" s="129" t="s">
        <v>7790</v>
      </c>
      <c r="L33" s="129" t="b">
        <v>1</v>
      </c>
      <c r="M33" s="129">
        <v>296.3</v>
      </c>
      <c r="N33" s="129">
        <v>10.624000000000001</v>
      </c>
      <c r="O33" s="129">
        <v>27.888999999999999</v>
      </c>
      <c r="P33" s="132">
        <v>617.15499999999997</v>
      </c>
      <c r="Q33" s="132">
        <v>0.877</v>
      </c>
      <c r="R33" s="132">
        <v>540.96600000000001</v>
      </c>
      <c r="S33" s="129">
        <v>6.46</v>
      </c>
      <c r="T33" s="419">
        <v>47.755000000000003</v>
      </c>
      <c r="U33" s="129">
        <v>1.62</v>
      </c>
      <c r="V33" s="129">
        <v>-42</v>
      </c>
      <c r="W33" s="129">
        <v>-56</v>
      </c>
      <c r="X33" s="129">
        <v>1910</v>
      </c>
      <c r="Y33" s="129" t="s">
        <v>2920</v>
      </c>
      <c r="Z33" s="129" t="b">
        <v>0</v>
      </c>
      <c r="AA33" s="129">
        <v>0</v>
      </c>
      <c r="AB33" s="129" t="b">
        <v>1</v>
      </c>
      <c r="AC33" s="129">
        <v>44</v>
      </c>
      <c r="AD33" s="129">
        <v>0.99099999999999999</v>
      </c>
      <c r="AG33" s="129" t="s">
        <v>7790</v>
      </c>
      <c r="AH33" s="129" cm="1">
        <f t="array" aca="1" ref="AH33" ca="1">INDIRECT(ADDRESS(MATCH(AJ33,'rs_industries'!B:B,0),5,1,TRUE,"rs_industries"))</f>
        <v>91</v>
      </c>
      <c r="AI33" s="129" cm="1">
        <f t="array" aca="1" ref="AI33" ca="1">INDIRECT(ADDRESS(MATCH(A33,'rs_stocks'!B:B,0),7,1,TRUE,"rs_stocks"))</f>
        <v>98</v>
      </c>
      <c r="AJ33" s="129" t="str" cm="1">
        <f t="array" aca="1" ref="AJ33" ca="1">INDIRECT(ADDRESS(MATCH(A33,'rs_stocks'!B:B,0),4,1,TRUE,"rs_stocks"))</f>
        <v>Gold</v>
      </c>
    </row>
    <row r="34" spans="1:36" x14ac:dyDescent="0.3">
      <c r="A34" s="129" t="s">
        <v>1308</v>
      </c>
      <c r="B34" s="132">
        <v>0.34</v>
      </c>
      <c r="C34" s="132">
        <v>-4.62</v>
      </c>
      <c r="D34" s="132">
        <v>6.43</v>
      </c>
      <c r="E34" s="132">
        <v>32.74</v>
      </c>
      <c r="F34" s="132">
        <v>28.91</v>
      </c>
      <c r="G34" s="256" t="s">
        <v>3888</v>
      </c>
      <c r="H34" s="349" t="s">
        <v>48</v>
      </c>
      <c r="I34" s="129">
        <v>32.707000000000001</v>
      </c>
      <c r="J34" s="129">
        <v>-57</v>
      </c>
      <c r="K34" s="129" t="s">
        <v>5061</v>
      </c>
      <c r="L34" s="129" t="b">
        <v>1</v>
      </c>
      <c r="M34" s="129">
        <v>126.85299999999999</v>
      </c>
      <c r="N34" s="129">
        <v>4.5659999999999998</v>
      </c>
      <c r="O34" s="129">
        <v>27.783999999999999</v>
      </c>
      <c r="P34" s="132">
        <v>195.20599999999999</v>
      </c>
      <c r="Q34" s="132">
        <v>0.89300000000000002</v>
      </c>
      <c r="R34" s="132">
        <v>174.30799999999999</v>
      </c>
      <c r="S34" s="129">
        <v>3.26</v>
      </c>
      <c r="T34" s="419">
        <v>67.722999999999999</v>
      </c>
      <c r="U34" s="129">
        <v>65.239999999999995</v>
      </c>
      <c r="V34" s="129">
        <v>-12</v>
      </c>
      <c r="W34" s="129">
        <v>-4</v>
      </c>
      <c r="X34" s="129">
        <v>94</v>
      </c>
      <c r="Y34" s="129" t="s">
        <v>1308</v>
      </c>
      <c r="Z34" s="129" t="b">
        <v>0</v>
      </c>
      <c r="AA34" s="129">
        <v>0</v>
      </c>
      <c r="AB34" s="129" t="b">
        <v>1</v>
      </c>
      <c r="AC34" s="129">
        <v>56</v>
      </c>
      <c r="AD34" s="129">
        <v>0.99099999999999999</v>
      </c>
      <c r="AE34" s="129" t="s">
        <v>48</v>
      </c>
      <c r="AF34" s="129" t="s">
        <v>3888</v>
      </c>
      <c r="AG34" s="129" t="s">
        <v>5061</v>
      </c>
      <c r="AH34" s="129" cm="1">
        <f t="array" aca="1" ref="AH34" ca="1">INDIRECT(ADDRESS(MATCH(AJ34,'rs_industries'!B:B,0),5,1,TRUE,"rs_industries"))</f>
        <v>91</v>
      </c>
      <c r="AI34" s="129" cm="1">
        <f t="array" aca="1" ref="AI34" ca="1">INDIRECT(ADDRESS(MATCH(A34,'rs_stocks'!B:B,0),7,1,TRUE,"rs_stocks"))</f>
        <v>86</v>
      </c>
      <c r="AJ34" s="129" t="str" cm="1">
        <f t="array" aca="1" ref="AJ34" ca="1">INDIRECT(ADDRESS(MATCH(A34,'rs_stocks'!B:B,0),4,1,TRUE,"rs_stocks"))</f>
        <v>Gold</v>
      </c>
    </row>
    <row r="35" spans="1:36" x14ac:dyDescent="0.3">
      <c r="A35" s="129" t="s">
        <v>2001</v>
      </c>
      <c r="B35" s="132">
        <v>9.52</v>
      </c>
      <c r="C35" s="132">
        <v>7.82</v>
      </c>
      <c r="D35" s="132">
        <v>15.35</v>
      </c>
      <c r="E35" s="132">
        <v>29.44</v>
      </c>
      <c r="F35" s="132">
        <v>44.98</v>
      </c>
      <c r="G35" s="214" t="s">
        <v>3262</v>
      </c>
      <c r="H35" s="347" t="s">
        <v>3111</v>
      </c>
      <c r="I35" s="129">
        <v>3.8130000000000002</v>
      </c>
      <c r="J35" s="129">
        <v>-57</v>
      </c>
      <c r="K35" s="129" t="s">
        <v>5207</v>
      </c>
      <c r="L35" s="129" t="b">
        <v>1</v>
      </c>
      <c r="M35" s="129">
        <v>110.06699999999999</v>
      </c>
      <c r="N35" s="129">
        <v>3.968</v>
      </c>
      <c r="O35" s="129">
        <v>27.739000000000001</v>
      </c>
      <c r="P35" s="132">
        <v>153.78100000000001</v>
      </c>
      <c r="Q35" s="132">
        <v>0.89500000000000002</v>
      </c>
      <c r="R35" s="132">
        <v>137.70400000000001</v>
      </c>
      <c r="S35" s="129">
        <v>3.87</v>
      </c>
      <c r="T35" s="419">
        <v>240.78399999999999</v>
      </c>
      <c r="U35" s="129">
        <v>24.27</v>
      </c>
      <c r="V35" s="129">
        <v>222</v>
      </c>
      <c r="W35" s="129">
        <v>332</v>
      </c>
      <c r="X35" s="129">
        <v>213</v>
      </c>
      <c r="Y35" s="129" t="s">
        <v>2001</v>
      </c>
      <c r="Z35" s="129" t="b">
        <v>0</v>
      </c>
      <c r="AA35" s="129">
        <v>0</v>
      </c>
      <c r="AB35" s="129" t="b">
        <v>1</v>
      </c>
      <c r="AC35" s="129">
        <v>54</v>
      </c>
      <c r="AD35" s="129">
        <v>0.99</v>
      </c>
      <c r="AE35" s="129" t="s">
        <v>3111</v>
      </c>
      <c r="AF35" s="129" t="s">
        <v>3262</v>
      </c>
      <c r="AG35" s="129" t="s">
        <v>5207</v>
      </c>
      <c r="AH35" s="129" cm="1">
        <f t="array" aca="1" ref="AH35" ca="1">INDIRECT(ADDRESS(MATCH(AJ35,'rs_industries'!B:B,0),5,1,TRUE,"rs_industries"))</f>
        <v>84</v>
      </c>
      <c r="AI35" s="129" cm="1">
        <f t="array" aca="1" ref="AI35" ca="1">INDIRECT(ADDRESS(MATCH(A35,'rs_stocks'!B:B,0),7,1,TRUE,"rs_stocks"))</f>
        <v>87</v>
      </c>
      <c r="AJ35" s="129" t="str" cm="1">
        <f t="array" aca="1" ref="AJ35" ca="1">INDIRECT(ADDRESS(MATCH(A35,'rs_stocks'!B:B,0),4,1,TRUE,"rs_stocks"))</f>
        <v>Capital Markets</v>
      </c>
    </row>
    <row r="36" spans="1:36" x14ac:dyDescent="0.3">
      <c r="A36" s="129" t="s">
        <v>1280</v>
      </c>
      <c r="B36" s="132">
        <v>-0.78</v>
      </c>
      <c r="C36" s="132">
        <v>0.69</v>
      </c>
      <c r="D36" s="132">
        <v>9.51</v>
      </c>
      <c r="E36" s="132">
        <v>25.25</v>
      </c>
      <c r="F36" s="132">
        <v>16.149999999999999</v>
      </c>
      <c r="G36" s="207" t="s">
        <v>3376</v>
      </c>
      <c r="H36" s="346" t="s">
        <v>24</v>
      </c>
      <c r="I36" s="129">
        <v>142.33099999999999</v>
      </c>
      <c r="J36" s="129">
        <v>-34</v>
      </c>
      <c r="K36" s="129" t="s">
        <v>3499</v>
      </c>
      <c r="L36" s="129" t="b">
        <v>1</v>
      </c>
      <c r="M36" s="129">
        <v>55.381999999999998</v>
      </c>
      <c r="N36" s="129">
        <v>2.0009999999999999</v>
      </c>
      <c r="O36" s="129">
        <v>27.678000000000001</v>
      </c>
      <c r="P36" s="132">
        <v>67.188000000000002</v>
      </c>
      <c r="Q36" s="132">
        <v>0.91700000000000004</v>
      </c>
      <c r="R36" s="132">
        <v>61.582999999999998</v>
      </c>
      <c r="S36" s="129">
        <v>1.19</v>
      </c>
      <c r="T36" s="419">
        <v>-82.745000000000005</v>
      </c>
      <c r="U36" s="129">
        <v>107.05500000000001</v>
      </c>
      <c r="V36" s="129">
        <v>-39</v>
      </c>
      <c r="W36" s="129">
        <v>-45</v>
      </c>
      <c r="X36" s="129">
        <v>156</v>
      </c>
      <c r="Y36" s="129" t="s">
        <v>1280</v>
      </c>
      <c r="Z36" s="129" t="b">
        <v>0</v>
      </c>
      <c r="AA36" s="129">
        <v>0</v>
      </c>
      <c r="AB36" s="129" t="b">
        <v>1</v>
      </c>
      <c r="AC36" s="129">
        <v>50</v>
      </c>
      <c r="AD36" s="129">
        <v>0.99</v>
      </c>
      <c r="AE36" s="129" t="s">
        <v>24</v>
      </c>
      <c r="AF36" s="129" t="s">
        <v>3376</v>
      </c>
      <c r="AG36" s="129" t="s">
        <v>3499</v>
      </c>
      <c r="AH36" s="129" cm="1">
        <f t="array" aca="1" ref="AH36" ca="1">INDIRECT(ADDRESS(MATCH(AJ36,'rs_industries'!B:B,0),5,1,TRUE,"rs_industries"))</f>
        <v>69</v>
      </c>
      <c r="AI36" s="129" cm="1">
        <f t="array" aca="1" ref="AI36" ca="1">INDIRECT(ADDRESS(MATCH(A36,'rs_stocks'!B:B,0),7,1,TRUE,"rs_stocks"))</f>
        <v>83</v>
      </c>
      <c r="AJ36" s="129" t="str" cm="1">
        <f t="array" aca="1" ref="AJ36" ca="1">INDIRECT(ADDRESS(MATCH(A36,'rs_stocks'!B:B,0),4,1,TRUE,"rs_stocks"))</f>
        <v>Aerospace &amp; Defense</v>
      </c>
    </row>
    <row r="37" spans="1:36" x14ac:dyDescent="0.3">
      <c r="A37" s="129" t="s">
        <v>6904</v>
      </c>
      <c r="B37" s="132">
        <v>0</v>
      </c>
      <c r="C37" s="132">
        <v>9.64</v>
      </c>
      <c r="D37" s="132">
        <v>46.18</v>
      </c>
      <c r="E37" s="132">
        <v>117.96</v>
      </c>
      <c r="F37" s="132">
        <v>117.96</v>
      </c>
      <c r="G37" s="235" t="s">
        <v>3888</v>
      </c>
      <c r="H37" s="349" t="s">
        <v>48</v>
      </c>
      <c r="I37" s="129">
        <v>0.875</v>
      </c>
      <c r="J37" s="129">
        <v>-81</v>
      </c>
      <c r="K37" s="129" t="s">
        <v>7220</v>
      </c>
      <c r="L37" s="129" t="b">
        <v>1</v>
      </c>
      <c r="M37" s="129">
        <v>435.14800000000002</v>
      </c>
      <c r="N37" s="129">
        <v>15.741</v>
      </c>
      <c r="O37" s="129">
        <v>27.643999999999998</v>
      </c>
      <c r="P37" s="132">
        <v>1316.874</v>
      </c>
      <c r="Q37" s="132">
        <v>0.92200000000000004</v>
      </c>
      <c r="R37" s="132">
        <v>1213.502</v>
      </c>
      <c r="S37" s="129">
        <v>6.05</v>
      </c>
      <c r="T37" s="419">
        <v>0</v>
      </c>
      <c r="U37" s="129">
        <v>3.64</v>
      </c>
      <c r="V37" s="129">
        <v>-28</v>
      </c>
      <c r="W37" s="129">
        <v>-36</v>
      </c>
      <c r="X37" s="129">
        <v>907</v>
      </c>
      <c r="Y37" s="129" t="s">
        <v>6904</v>
      </c>
      <c r="Z37" s="129" t="b">
        <v>0</v>
      </c>
      <c r="AA37" s="129">
        <v>0</v>
      </c>
      <c r="AB37" s="129" t="b">
        <v>1</v>
      </c>
      <c r="AC37" s="129">
        <v>40</v>
      </c>
      <c r="AD37" s="129">
        <v>0.99</v>
      </c>
      <c r="AE37" s="129" t="s">
        <v>48</v>
      </c>
      <c r="AF37" s="129" t="s">
        <v>3888</v>
      </c>
      <c r="AG37" s="129" t="s">
        <v>7220</v>
      </c>
      <c r="AH37" s="129" cm="1">
        <f t="array" aca="1" ref="AH37" ca="1">INDIRECT(ADDRESS(MATCH(AJ37,'rs_industries'!B:B,0),5,1,TRUE,"rs_industries"))</f>
        <v>97</v>
      </c>
      <c r="AI37" s="129" cm="1">
        <f t="array" aca="1" ref="AI37" ca="1">INDIRECT(ADDRESS(MATCH(A37,'rs_stocks'!B:B,0),7,1,TRUE,"rs_stocks"))</f>
        <v>94</v>
      </c>
      <c r="AJ37" s="129" t="str" cm="1">
        <f t="array" aca="1" ref="AJ37" ca="1">INDIRECT(ADDRESS(MATCH(A37,'rs_stocks'!B:B,0),4,1,TRUE,"rs_stocks"))</f>
        <v>Silver</v>
      </c>
    </row>
    <row r="38" spans="1:36" x14ac:dyDescent="0.3">
      <c r="A38" s="129" t="s">
        <v>1076</v>
      </c>
      <c r="B38" s="132">
        <v>2.36</v>
      </c>
      <c r="C38" s="132">
        <v>6.08</v>
      </c>
      <c r="D38" s="132">
        <v>17.309999999999999</v>
      </c>
      <c r="E38" s="132">
        <v>32.42</v>
      </c>
      <c r="F38" s="132">
        <v>31.01</v>
      </c>
      <c r="G38" s="239" t="s">
        <v>3127</v>
      </c>
      <c r="H38" s="348" t="s">
        <v>31</v>
      </c>
      <c r="I38" s="129">
        <v>20.238</v>
      </c>
      <c r="J38" s="129">
        <v>-30</v>
      </c>
      <c r="K38" s="129" t="s">
        <v>3463</v>
      </c>
      <c r="L38" s="129" t="b">
        <v>1</v>
      </c>
      <c r="M38" s="129">
        <v>75.361999999999995</v>
      </c>
      <c r="N38" s="129">
        <v>2.7290000000000001</v>
      </c>
      <c r="O38" s="129">
        <v>27.62</v>
      </c>
      <c r="P38" s="132">
        <v>91.346000000000004</v>
      </c>
      <c r="Q38" s="132">
        <v>0.92200000000000004</v>
      </c>
      <c r="R38" s="132">
        <v>84.185000000000002</v>
      </c>
      <c r="S38" s="129">
        <v>1.77</v>
      </c>
      <c r="T38" s="419">
        <v>107.718</v>
      </c>
      <c r="U38" s="129">
        <v>142.06899999999999</v>
      </c>
      <c r="V38" s="129">
        <v>18</v>
      </c>
      <c r="W38" s="129">
        <v>41</v>
      </c>
      <c r="X38" s="129">
        <v>79</v>
      </c>
      <c r="Y38" s="129" t="s">
        <v>1076</v>
      </c>
      <c r="Z38" s="129" t="b">
        <v>0</v>
      </c>
      <c r="AA38" s="129">
        <v>0</v>
      </c>
      <c r="AB38" s="129" t="b">
        <v>1</v>
      </c>
      <c r="AC38" s="129">
        <v>52</v>
      </c>
      <c r="AD38" s="129">
        <v>0.99</v>
      </c>
      <c r="AE38" s="129" t="s">
        <v>31</v>
      </c>
      <c r="AF38" s="129" t="s">
        <v>3127</v>
      </c>
      <c r="AG38" s="129" t="s">
        <v>3463</v>
      </c>
      <c r="AH38" s="129" cm="1">
        <f t="array" aca="1" ref="AH38" ca="1">INDIRECT(ADDRESS(MATCH(AJ38,'rs_industries'!B:B,0),5,1,TRUE,"rs_industries"))</f>
        <v>35</v>
      </c>
      <c r="AI38" s="129" cm="1">
        <f t="array" aca="1" ref="AI38" ca="1">INDIRECT(ADDRESS(MATCH(A38,'rs_stocks'!B:B,0),7,1,TRUE,"rs_stocks"))</f>
        <v>94</v>
      </c>
      <c r="AJ38" s="129" t="str" cm="1">
        <f t="array" aca="1" ref="AJ38" ca="1">INDIRECT(ADDRESS(MATCH(A38,'rs_stocks'!B:B,0),4,1,TRUE,"rs_stocks"))</f>
        <v>Software—Infrastructure</v>
      </c>
    </row>
    <row r="39" spans="1:36" x14ac:dyDescent="0.3">
      <c r="A39" s="129" t="s">
        <v>1270</v>
      </c>
      <c r="B39" s="132">
        <v>-2</v>
      </c>
      <c r="C39" s="132">
        <v>10.91</v>
      </c>
      <c r="D39" s="132">
        <v>21.02</v>
      </c>
      <c r="E39" s="132">
        <v>53.91</v>
      </c>
      <c r="F39" s="132">
        <v>38.67</v>
      </c>
      <c r="G39" s="234" t="s">
        <v>1269</v>
      </c>
      <c r="H39" s="349" t="s">
        <v>24</v>
      </c>
      <c r="I39" s="129">
        <v>7.3929999999999998</v>
      </c>
      <c r="J39" s="129">
        <v>-75</v>
      </c>
      <c r="K39" s="129" t="s">
        <v>4861</v>
      </c>
      <c r="L39" s="129" t="b">
        <v>1</v>
      </c>
      <c r="M39" s="129">
        <v>151.178</v>
      </c>
      <c r="N39" s="129">
        <v>5.4850000000000003</v>
      </c>
      <c r="O39" s="129">
        <v>27.56</v>
      </c>
      <c r="P39" s="132">
        <v>275.36700000000002</v>
      </c>
      <c r="Q39" s="132">
        <v>0.91700000000000004</v>
      </c>
      <c r="R39" s="132">
        <v>252.62799999999999</v>
      </c>
      <c r="S39" s="129">
        <v>3.94</v>
      </c>
      <c r="T39" s="419">
        <v>16.039000000000001</v>
      </c>
      <c r="U39" s="129">
        <v>41.17</v>
      </c>
      <c r="V39" s="129">
        <v>-46</v>
      </c>
      <c r="W39" s="129">
        <v>-53</v>
      </c>
      <c r="X39" s="129">
        <v>123</v>
      </c>
      <c r="Y39" s="129" t="s">
        <v>1270</v>
      </c>
      <c r="Z39" s="129" t="b">
        <v>0</v>
      </c>
      <c r="AA39" s="129">
        <v>0</v>
      </c>
      <c r="AB39" s="129" t="b">
        <v>1</v>
      </c>
      <c r="AC39" s="129">
        <v>51</v>
      </c>
      <c r="AD39" s="129">
        <v>0.98899999999999999</v>
      </c>
      <c r="AE39" s="129" t="s">
        <v>24</v>
      </c>
      <c r="AF39" s="129" t="s">
        <v>1269</v>
      </c>
      <c r="AG39" s="129" t="s">
        <v>4861</v>
      </c>
      <c r="AH39" s="129" cm="1">
        <f t="array" aca="1" ref="AH39" ca="1">INDIRECT(ADDRESS(MATCH(AJ39,'rs_industries'!B:B,0),5,1,TRUE,"rs_industries"))</f>
        <v>99</v>
      </c>
      <c r="AI39" s="129" cm="1">
        <f t="array" aca="1" ref="AI39" ca="1">INDIRECT(ADDRESS(MATCH(A39,'rs_stocks'!B:B,0),7,1,TRUE,"rs_stocks"))</f>
        <v>91</v>
      </c>
      <c r="AJ39" s="129" t="str" cm="1">
        <f t="array" aca="1" ref="AJ39" ca="1">INDIRECT(ADDRESS(MATCH(A39,'rs_stocks'!B:B,0),4,1,TRUE,"rs_stocks"))</f>
        <v>Aluminum</v>
      </c>
    </row>
    <row r="40" spans="1:36" x14ac:dyDescent="0.3">
      <c r="A40" s="129" t="s">
        <v>5693</v>
      </c>
      <c r="B40" s="132">
        <v>0.72</v>
      </c>
      <c r="C40" s="132">
        <v>10.66</v>
      </c>
      <c r="D40" s="132">
        <v>15.44</v>
      </c>
      <c r="E40" s="132">
        <v>67.59</v>
      </c>
      <c r="F40" s="132">
        <v>57.35</v>
      </c>
      <c r="G40" s="216" t="s">
        <v>3162</v>
      </c>
      <c r="H40" s="348" t="s">
        <v>3108</v>
      </c>
      <c r="I40" s="129">
        <v>1.3149999999999999</v>
      </c>
      <c r="J40" s="129">
        <v>-72</v>
      </c>
      <c r="K40" s="129" t="s">
        <v>5772</v>
      </c>
      <c r="L40" s="129" t="b">
        <v>1</v>
      </c>
      <c r="M40" s="129">
        <v>169.72800000000001</v>
      </c>
      <c r="N40" s="129">
        <v>6.2229999999999999</v>
      </c>
      <c r="O40" s="129">
        <v>27.273</v>
      </c>
      <c r="P40" s="132">
        <v>300.05500000000001</v>
      </c>
      <c r="Q40" s="132">
        <v>0.90500000000000003</v>
      </c>
      <c r="R40" s="132">
        <v>271.65499999999997</v>
      </c>
      <c r="S40" s="129">
        <v>3.22</v>
      </c>
      <c r="T40" s="419">
        <v>35.69</v>
      </c>
      <c r="U40" s="129">
        <v>13.91</v>
      </c>
      <c r="V40" s="129">
        <v>-32</v>
      </c>
      <c r="W40" s="129">
        <v>-44</v>
      </c>
      <c r="X40" s="129">
        <v>446</v>
      </c>
      <c r="Y40" s="129" t="s">
        <v>5693</v>
      </c>
      <c r="Z40" s="129" t="b">
        <v>0</v>
      </c>
      <c r="AA40" s="129">
        <v>0</v>
      </c>
      <c r="AB40" s="129" t="b">
        <v>1</v>
      </c>
      <c r="AC40" s="129">
        <v>49</v>
      </c>
      <c r="AD40" s="129">
        <v>0.98899999999999999</v>
      </c>
      <c r="AE40" s="129" t="s">
        <v>3108</v>
      </c>
      <c r="AF40" s="129" t="s">
        <v>3162</v>
      </c>
      <c r="AG40" s="129" t="s">
        <v>5772</v>
      </c>
      <c r="AH40" s="129" cm="1">
        <f t="array" aca="1" ref="AH40" ca="1">INDIRECT(ADDRESS(MATCH(AJ40,'rs_industries'!B:B,0),5,1,TRUE,"rs_industries"))</f>
        <v>79</v>
      </c>
      <c r="AI40" s="129" cm="1">
        <f t="array" aca="1" ref="AI40" ca="1">INDIRECT(ADDRESS(MATCH(A40,'rs_stocks'!B:B,0),7,1,TRUE,"rs_stocks"))</f>
        <v>95</v>
      </c>
      <c r="AJ40" s="129" t="str" cm="1">
        <f t="array" aca="1" ref="AJ40" ca="1">INDIRECT(ADDRESS(MATCH(A40,'rs_stocks'!B:B,0),4,1,TRUE,"rs_stocks"))</f>
        <v>Specialty Business Services</v>
      </c>
    </row>
    <row r="41" spans="1:36" x14ac:dyDescent="0.3">
      <c r="A41" s="129" t="s">
        <v>257</v>
      </c>
      <c r="B41" s="132">
        <v>-1.43</v>
      </c>
      <c r="C41" s="132">
        <v>-5.52</v>
      </c>
      <c r="D41" s="132">
        <v>23.4</v>
      </c>
      <c r="E41" s="132">
        <v>123.97</v>
      </c>
      <c r="F41" s="132">
        <v>104.03</v>
      </c>
      <c r="G41" s="319" t="s">
        <v>3158</v>
      </c>
      <c r="H41" s="347" t="s">
        <v>245</v>
      </c>
      <c r="I41" s="129">
        <v>30.669</v>
      </c>
      <c r="J41" s="129">
        <v>-33</v>
      </c>
      <c r="K41" s="129" t="s">
        <v>3159</v>
      </c>
      <c r="L41" s="129" t="b">
        <v>1</v>
      </c>
      <c r="M41" s="129">
        <v>347.964</v>
      </c>
      <c r="N41" s="129">
        <v>12.823</v>
      </c>
      <c r="O41" s="129">
        <v>27.135999999999999</v>
      </c>
      <c r="P41" s="132">
        <v>726.25</v>
      </c>
      <c r="Q41" s="132">
        <v>0.89500000000000002</v>
      </c>
      <c r="R41" s="132">
        <v>650.04399999999998</v>
      </c>
      <c r="S41" s="129">
        <v>6.75</v>
      </c>
      <c r="T41" s="419">
        <v>53.612000000000002</v>
      </c>
      <c r="U41" s="129">
        <v>88.265000000000001</v>
      </c>
      <c r="V41" s="129">
        <v>-27</v>
      </c>
      <c r="W41" s="129">
        <v>-37</v>
      </c>
      <c r="X41" s="129">
        <v>33</v>
      </c>
      <c r="Y41" s="129" t="s">
        <v>257</v>
      </c>
      <c r="Z41" s="129" t="b">
        <v>0</v>
      </c>
      <c r="AA41" s="129">
        <v>0</v>
      </c>
      <c r="AB41" s="129" t="b">
        <v>1</v>
      </c>
      <c r="AC41" s="129">
        <v>61</v>
      </c>
      <c r="AD41" s="129">
        <v>0.98899999999999999</v>
      </c>
      <c r="AE41" s="129" t="s">
        <v>245</v>
      </c>
      <c r="AF41" s="129" t="s">
        <v>3158</v>
      </c>
      <c r="AG41" s="129" t="s">
        <v>3159</v>
      </c>
      <c r="AH41" s="129" cm="1">
        <f t="array" aca="1" ref="AH41" ca="1">INDIRECT(ADDRESS(MATCH(AJ41,'rs_industries'!B:B,0),5,1,TRUE,"rs_industries"))</f>
        <v>99</v>
      </c>
      <c r="AI41" s="129" cm="1">
        <f t="array" aca="1" ref="AI41" ca="1">INDIRECT(ADDRESS(MATCH(A41,'rs_stocks'!B:B,0),7,1,TRUE,"rs_stocks"))</f>
        <v>99</v>
      </c>
      <c r="AJ41" s="129" t="str" cm="1">
        <f t="array" aca="1" ref="AJ41" ca="1">INDIRECT(ADDRESS(MATCH(A41,'rs_stocks'!B:B,0),4,1,TRUE,"rs_stocks"))</f>
        <v>Utilities—Independent Power Producers</v>
      </c>
    </row>
    <row r="42" spans="1:36" x14ac:dyDescent="0.3">
      <c r="A42" s="129" t="s">
        <v>5784</v>
      </c>
      <c r="B42" s="132">
        <v>-3.61</v>
      </c>
      <c r="C42" s="132">
        <v>5.64</v>
      </c>
      <c r="D42" s="132">
        <v>16.32</v>
      </c>
      <c r="E42" s="132">
        <v>63.76</v>
      </c>
      <c r="F42" s="132">
        <v>62.02</v>
      </c>
      <c r="G42" s="211" t="s">
        <v>3142</v>
      </c>
      <c r="H42" s="348" t="s">
        <v>3108</v>
      </c>
      <c r="I42" s="129">
        <v>1.204</v>
      </c>
      <c r="J42" s="129">
        <v>-34</v>
      </c>
      <c r="K42" s="129" t="s">
        <v>5785</v>
      </c>
      <c r="L42" s="129" t="b">
        <v>1</v>
      </c>
      <c r="M42" s="129">
        <v>162.565</v>
      </c>
      <c r="N42" s="129">
        <v>6.0110000000000001</v>
      </c>
      <c r="O42" s="129">
        <v>27.044</v>
      </c>
      <c r="P42" s="132">
        <v>245.97300000000001</v>
      </c>
      <c r="Q42" s="132">
        <v>0.89800000000000002</v>
      </c>
      <c r="R42" s="132">
        <v>220.86099999999999</v>
      </c>
      <c r="S42" s="129">
        <v>2.9</v>
      </c>
      <c r="T42" s="419">
        <v>-56.475999999999999</v>
      </c>
      <c r="U42" s="129">
        <v>174.03</v>
      </c>
      <c r="V42" s="129">
        <v>-32</v>
      </c>
      <c r="W42" s="129">
        <v>-20</v>
      </c>
      <c r="X42" s="129">
        <v>39</v>
      </c>
      <c r="Y42" s="129" t="s">
        <v>5784</v>
      </c>
      <c r="Z42" s="129" t="b">
        <v>0</v>
      </c>
      <c r="AA42" s="129">
        <v>0</v>
      </c>
      <c r="AB42" s="129" t="b">
        <v>1</v>
      </c>
      <c r="AC42" s="129">
        <v>57</v>
      </c>
      <c r="AD42" s="129">
        <v>0.98799999999999999</v>
      </c>
      <c r="AE42" s="129" t="s">
        <v>3108</v>
      </c>
      <c r="AF42" s="129" t="s">
        <v>3142</v>
      </c>
      <c r="AG42" s="129" t="s">
        <v>5785</v>
      </c>
      <c r="AH42" s="129" cm="1">
        <f t="array" aca="1" ref="AH42" ca="1">INDIRECT(ADDRESS(MATCH(AJ42,'rs_industries'!B:B,0),5,1,TRUE,"rs_industries"))</f>
        <v>41</v>
      </c>
      <c r="AI42" s="129" cm="1">
        <f t="array" aca="1" ref="AI42" ca="1">INDIRECT(ADDRESS(MATCH(A42,'rs_stocks'!B:B,0),7,1,TRUE,"rs_stocks"))</f>
        <v>94</v>
      </c>
      <c r="AJ42" s="129" t="str" cm="1">
        <f t="array" aca="1" ref="AJ42" ca="1">INDIRECT(ADDRESS(MATCH(A42,'rs_stocks'!B:B,0),4,1,TRUE,"rs_stocks"))</f>
        <v>Consulting Services</v>
      </c>
    </row>
    <row r="43" spans="1:36" x14ac:dyDescent="0.3">
      <c r="A43" s="129" t="s">
        <v>5801</v>
      </c>
      <c r="B43" s="132">
        <v>0.34</v>
      </c>
      <c r="C43" s="132">
        <v>-0.39</v>
      </c>
      <c r="D43" s="132">
        <v>10.24</v>
      </c>
      <c r="E43" s="132">
        <v>15.55</v>
      </c>
      <c r="F43" s="132">
        <v>17.54</v>
      </c>
      <c r="G43" s="210" t="s">
        <v>3236</v>
      </c>
      <c r="H43" s="349" t="s">
        <v>3111</v>
      </c>
      <c r="I43" s="129">
        <v>0.90200000000000002</v>
      </c>
      <c r="J43" s="129">
        <v>-23</v>
      </c>
      <c r="K43" s="129" t="s">
        <v>5805</v>
      </c>
      <c r="L43" s="129" t="b">
        <v>1</v>
      </c>
      <c r="M43" s="129">
        <v>49.655000000000001</v>
      </c>
      <c r="N43" s="129">
        <v>1.8360000000000001</v>
      </c>
      <c r="O43" s="129">
        <v>27.039000000000001</v>
      </c>
      <c r="P43" s="132">
        <v>58.723999999999997</v>
      </c>
      <c r="Q43" s="132">
        <v>0.90900000000000003</v>
      </c>
      <c r="R43" s="132">
        <v>53.350999999999999</v>
      </c>
      <c r="S43" s="129">
        <v>1.33</v>
      </c>
      <c r="T43" s="419">
        <v>-97.251999999999995</v>
      </c>
      <c r="U43" s="129">
        <v>17.760000000000002</v>
      </c>
      <c r="V43" s="129">
        <v>-9</v>
      </c>
      <c r="W43" s="129">
        <v>-29</v>
      </c>
      <c r="X43" s="129">
        <v>845</v>
      </c>
      <c r="Y43" s="129" t="s">
        <v>5801</v>
      </c>
      <c r="Z43" s="129" t="b">
        <v>0</v>
      </c>
      <c r="AA43" s="129">
        <v>0</v>
      </c>
      <c r="AB43" s="129" t="b">
        <v>1</v>
      </c>
      <c r="AC43" s="129">
        <v>54</v>
      </c>
      <c r="AD43" s="129">
        <v>0.98799999999999999</v>
      </c>
      <c r="AE43" s="129" t="s">
        <v>3111</v>
      </c>
      <c r="AF43" s="129" t="s">
        <v>3236</v>
      </c>
      <c r="AG43" s="129" t="s">
        <v>5805</v>
      </c>
      <c r="AH43" s="129" cm="1">
        <f t="array" aca="1" ref="AH43" ca="1">INDIRECT(ADDRESS(MATCH(AJ43,'rs_industries'!B:B,0),5,1,TRUE,"rs_industries"))</f>
        <v>62</v>
      </c>
      <c r="AI43" s="129" cm="1">
        <f t="array" aca="1" ref="AI43" ca="1">INDIRECT(ADDRESS(MATCH(A43,'rs_stocks'!B:B,0),7,1,TRUE,"rs_stocks"))</f>
        <v>82</v>
      </c>
      <c r="AJ43" s="129" t="str" cm="1">
        <f t="array" aca="1" ref="AJ43" ca="1">INDIRECT(ADDRESS(MATCH(A43,'rs_stocks'!B:B,0),4,1,TRUE,"rs_stocks"))</f>
        <v>Asset Management</v>
      </c>
    </row>
    <row r="44" spans="1:36" x14ac:dyDescent="0.3">
      <c r="A44" s="129" t="s">
        <v>6962</v>
      </c>
      <c r="B44" s="132">
        <v>12.71</v>
      </c>
      <c r="C44" s="132">
        <v>16.52</v>
      </c>
      <c r="D44" s="132">
        <v>53.7</v>
      </c>
      <c r="E44" s="132">
        <v>67.7</v>
      </c>
      <c r="F44" s="132">
        <v>69.010000000000005</v>
      </c>
      <c r="G44" s="204" t="s">
        <v>54</v>
      </c>
      <c r="H44" s="345" t="s">
        <v>3108</v>
      </c>
      <c r="I44" s="129">
        <v>1.0349999999999999</v>
      </c>
      <c r="J44" s="129">
        <v>-42</v>
      </c>
      <c r="K44" s="129" t="s">
        <v>6963</v>
      </c>
      <c r="L44" s="129" t="b">
        <v>1</v>
      </c>
      <c r="M44" s="129">
        <v>169.41300000000001</v>
      </c>
      <c r="N44" s="129">
        <v>6.2969999999999997</v>
      </c>
      <c r="O44" s="129">
        <v>26.905000000000001</v>
      </c>
      <c r="P44" s="132">
        <v>275.19799999999998</v>
      </c>
      <c r="Q44" s="132">
        <v>0.92900000000000005</v>
      </c>
      <c r="R44" s="132">
        <v>255.53299999999999</v>
      </c>
      <c r="S44" s="129">
        <v>3.28</v>
      </c>
      <c r="T44" s="419">
        <v>45.658999999999999</v>
      </c>
      <c r="U44" s="129">
        <v>77.510000000000005</v>
      </c>
      <c r="V44" s="129">
        <v>76</v>
      </c>
      <c r="W44" s="129">
        <v>188</v>
      </c>
      <c r="X44" s="129">
        <v>78</v>
      </c>
      <c r="Y44" s="129" t="s">
        <v>6962</v>
      </c>
      <c r="Z44" s="129" t="b">
        <v>0</v>
      </c>
      <c r="AA44" s="129">
        <v>0</v>
      </c>
      <c r="AB44" s="129" t="b">
        <v>1</v>
      </c>
      <c r="AC44" s="129">
        <v>53</v>
      </c>
      <c r="AD44" s="129">
        <v>0.98799999999999999</v>
      </c>
      <c r="AE44" s="129" t="s">
        <v>3108</v>
      </c>
      <c r="AF44" s="129" t="s">
        <v>54</v>
      </c>
      <c r="AG44" s="129" t="s">
        <v>6963</v>
      </c>
      <c r="AH44" s="129" cm="1">
        <f t="array" aca="1" ref="AH44" ca="1">INDIRECT(ADDRESS(MATCH(AJ44,'rs_industries'!B:B,0),5,1,TRUE,"rs_industries"))</f>
        <v>96</v>
      </c>
      <c r="AI44" s="129" cm="1">
        <f t="array" aca="1" ref="AI44" ca="1">INDIRECT(ADDRESS(MATCH(A44,'rs_stocks'!B:B,0),7,1,TRUE,"rs_stocks"))</f>
        <v>97</v>
      </c>
      <c r="AJ44" s="129" t="str" cm="1">
        <f t="array" aca="1" ref="AJ44" ca="1">INDIRECT(ADDRESS(MATCH(A44,'rs_stocks'!B:B,0),4,1,TRUE,"rs_stocks"))</f>
        <v>Engineering &amp; Construction</v>
      </c>
    </row>
    <row r="45" spans="1:36" x14ac:dyDescent="0.3">
      <c r="A45" s="129" t="s">
        <v>796</v>
      </c>
      <c r="B45" s="132">
        <v>-0.28000000000000003</v>
      </c>
      <c r="C45" s="132">
        <v>0.53</v>
      </c>
      <c r="D45" s="132">
        <v>8.9600000000000009</v>
      </c>
      <c r="E45" s="132">
        <v>27.38</v>
      </c>
      <c r="F45" s="132">
        <v>22.52</v>
      </c>
      <c r="G45" s="283" t="s">
        <v>3110</v>
      </c>
      <c r="H45" s="348" t="s">
        <v>3111</v>
      </c>
      <c r="I45" s="129">
        <v>37.767000000000003</v>
      </c>
      <c r="J45" s="129">
        <v>-18</v>
      </c>
      <c r="K45" s="129" t="s">
        <v>5437</v>
      </c>
      <c r="L45" s="129" t="b">
        <v>1</v>
      </c>
      <c r="M45" s="129">
        <v>56.661000000000001</v>
      </c>
      <c r="N45" s="129">
        <v>2.1179999999999999</v>
      </c>
      <c r="O45" s="129">
        <v>26.757999999999999</v>
      </c>
      <c r="P45" s="132">
        <v>65.603999999999999</v>
      </c>
      <c r="Q45" s="132">
        <v>0.91</v>
      </c>
      <c r="R45" s="132">
        <v>59.731999999999999</v>
      </c>
      <c r="S45" s="129">
        <v>1.77</v>
      </c>
      <c r="T45" s="419">
        <v>0.56100000000000005</v>
      </c>
      <c r="U45" s="129">
        <v>100.58</v>
      </c>
      <c r="V45" s="129">
        <v>-62</v>
      </c>
      <c r="W45" s="129">
        <v>-53</v>
      </c>
      <c r="X45" s="129">
        <v>112</v>
      </c>
      <c r="Y45" s="129" t="s">
        <v>796</v>
      </c>
      <c r="Z45" s="129" t="b">
        <v>0</v>
      </c>
      <c r="AA45" s="129">
        <v>0</v>
      </c>
      <c r="AB45" s="129" t="b">
        <v>1</v>
      </c>
      <c r="AC45" s="129">
        <v>47</v>
      </c>
      <c r="AD45" s="129">
        <v>0.98799999999999999</v>
      </c>
      <c r="AE45" s="129" t="s">
        <v>3111</v>
      </c>
      <c r="AF45" s="129" t="s">
        <v>3110</v>
      </c>
      <c r="AG45" s="129" t="s">
        <v>5437</v>
      </c>
      <c r="AH45" s="129" cm="1">
        <f t="array" aca="1" ref="AH45" ca="1">INDIRECT(ADDRESS(MATCH(AJ45,'rs_industries'!B:B,0),5,1,TRUE,"rs_industries"))</f>
        <v>77</v>
      </c>
      <c r="AI45" s="129" cm="1">
        <f t="array" aca="1" ref="AI45" ca="1">INDIRECT(ADDRESS(MATCH(A45,'rs_stocks'!B:B,0),7,1,TRUE,"rs_stocks"))</f>
        <v>83</v>
      </c>
      <c r="AJ45" s="129" t="str" cm="1">
        <f t="array" aca="1" ref="AJ45" ca="1">INDIRECT(ADDRESS(MATCH(A45,'rs_stocks'!B:B,0),4,1,TRUE,"rs_stocks"))</f>
        <v>Insuranceâ€”Diversified</v>
      </c>
    </row>
    <row r="46" spans="1:36" x14ac:dyDescent="0.3">
      <c r="A46" s="129" t="s">
        <v>1325</v>
      </c>
      <c r="B46" s="132">
        <v>-0.32</v>
      </c>
      <c r="C46" s="132">
        <v>4.21</v>
      </c>
      <c r="D46" s="132">
        <v>21.33</v>
      </c>
      <c r="E46" s="132">
        <v>33.39</v>
      </c>
      <c r="F46" s="132">
        <v>28.7</v>
      </c>
      <c r="G46" s="214" t="s">
        <v>3121</v>
      </c>
      <c r="H46" s="347" t="s">
        <v>245</v>
      </c>
      <c r="I46" s="129">
        <v>158.00399999999999</v>
      </c>
      <c r="J46" s="129">
        <v>-47</v>
      </c>
      <c r="K46" s="129" t="s">
        <v>4804</v>
      </c>
      <c r="L46" s="129" t="b">
        <v>1</v>
      </c>
      <c r="M46" s="129">
        <v>107.062</v>
      </c>
      <c r="N46" s="129">
        <v>4.0250000000000004</v>
      </c>
      <c r="O46" s="129">
        <v>26.6</v>
      </c>
      <c r="P46" s="132">
        <v>160.03200000000001</v>
      </c>
      <c r="Q46" s="132">
        <v>0.92300000000000004</v>
      </c>
      <c r="R46" s="132">
        <v>147.77099999999999</v>
      </c>
      <c r="S46" s="129">
        <v>2.06</v>
      </c>
      <c r="T46" s="419">
        <v>95.111999999999995</v>
      </c>
      <c r="U46" s="129">
        <v>76.900000000000006</v>
      </c>
      <c r="V46" s="129">
        <v>-38</v>
      </c>
      <c r="W46" s="129">
        <v>-35</v>
      </c>
      <c r="X46" s="129">
        <v>125</v>
      </c>
      <c r="Y46" s="129" t="s">
        <v>1325</v>
      </c>
      <c r="Z46" s="129" t="b">
        <v>0</v>
      </c>
      <c r="AA46" s="129">
        <v>0</v>
      </c>
      <c r="AB46" s="129" t="b">
        <v>1</v>
      </c>
      <c r="AC46" s="129">
        <v>54</v>
      </c>
      <c r="AD46" s="129">
        <v>0.98699999999999999</v>
      </c>
      <c r="AE46" s="129" t="s">
        <v>245</v>
      </c>
      <c r="AF46" s="129" t="s">
        <v>3121</v>
      </c>
      <c r="AG46" s="129" t="s">
        <v>4804</v>
      </c>
      <c r="AH46" s="129" cm="1">
        <f t="array" aca="1" ref="AH46" ca="1">INDIRECT(ADDRESS(MATCH(AJ46,'rs_industries'!B:B,0),5,1,TRUE,"rs_industries"))</f>
        <v>53</v>
      </c>
      <c r="AI46" s="129" cm="1">
        <f t="array" aca="1" ref="AI46" ca="1">INDIRECT(ADDRESS(MATCH(A46,'rs_stocks'!B:B,0),7,1,TRUE,"rs_stocks"))</f>
        <v>83</v>
      </c>
      <c r="AJ46" s="129" t="str" cm="1">
        <f t="array" aca="1" ref="AJ46" ca="1">INDIRECT(ADDRESS(MATCH(A46,'rs_stocks'!B:B,0),4,1,TRUE,"rs_stocks"))</f>
        <v>Utilities—Regulated Electric</v>
      </c>
    </row>
    <row r="47" spans="1:36" x14ac:dyDescent="0.3">
      <c r="A47" s="129" t="s">
        <v>8529</v>
      </c>
      <c r="B47" s="132">
        <v>-0.09</v>
      </c>
      <c r="C47" s="132">
        <v>0.36</v>
      </c>
      <c r="D47" s="132">
        <v>1.1000000000000001</v>
      </c>
      <c r="E47" s="132">
        <v>2.2200000000000002</v>
      </c>
      <c r="F47" s="132">
        <v>1.86</v>
      </c>
      <c r="G47" s="277" t="s">
        <v>3693</v>
      </c>
      <c r="H47" s="348" t="s">
        <v>3111</v>
      </c>
      <c r="I47" s="129">
        <v>0.20100000000000001</v>
      </c>
      <c r="J47" s="129">
        <v>-3</v>
      </c>
      <c r="K47" s="129" t="s">
        <v>8530</v>
      </c>
      <c r="L47" s="129" t="b">
        <v>1</v>
      </c>
      <c r="M47" s="129">
        <v>4.6849999999999996</v>
      </c>
      <c r="N47" s="129">
        <v>0.17599999999999999</v>
      </c>
      <c r="O47" s="129">
        <v>26.56</v>
      </c>
      <c r="P47" s="132">
        <v>4.7439999999999998</v>
      </c>
      <c r="Q47" s="132">
        <v>0.90800000000000003</v>
      </c>
      <c r="R47" s="132">
        <v>4.3079999999999998</v>
      </c>
      <c r="S47" s="129">
        <v>0.8</v>
      </c>
      <c r="T47" s="419">
        <v>0</v>
      </c>
      <c r="U47" s="129">
        <v>11.07</v>
      </c>
      <c r="V47" s="129">
        <v>21</v>
      </c>
      <c r="W47" s="129">
        <v>-18</v>
      </c>
      <c r="X47" s="129">
        <v>2252</v>
      </c>
      <c r="Y47" s="129" t="s">
        <v>8529</v>
      </c>
      <c r="Z47" s="129" t="b">
        <v>1</v>
      </c>
      <c r="AA47" s="129">
        <v>0</v>
      </c>
      <c r="AB47" s="129" t="b">
        <v>1</v>
      </c>
      <c r="AC47" s="129">
        <v>28</v>
      </c>
      <c r="AD47" s="129">
        <v>0.98699999999999999</v>
      </c>
      <c r="AE47" s="129" t="s">
        <v>3111</v>
      </c>
      <c r="AF47" s="129" t="s">
        <v>3693</v>
      </c>
      <c r="AG47" s="129" t="s">
        <v>8530</v>
      </c>
      <c r="AH47" s="129" t="e" cm="1">
        <f t="array" aca="1" ref="AH47" ca="1">INDIRECT(ADDRESS(MATCH(AJ47,'rs_industries'!B:B,0),5,1,TRUE,"rs_industries"))</f>
        <v>#N/A</v>
      </c>
      <c r="AI47" s="129" t="e" cm="1">
        <f t="array" aca="1" ref="AI47" ca="1">INDIRECT(ADDRESS(MATCH(A47,'rs_stocks'!B:B,0),7,1,TRUE,"rs_stocks"))</f>
        <v>#N/A</v>
      </c>
      <c r="AJ47" s="129" t="e" cm="1">
        <f t="array" aca="1" ref="AJ47" ca="1">INDIRECT(ADDRESS(MATCH(A47,'rs_stocks'!B:B,0),4,1,TRUE,"rs_stocks"))</f>
        <v>#N/A</v>
      </c>
    </row>
    <row r="48" spans="1:36" x14ac:dyDescent="0.3">
      <c r="A48" s="129" t="s">
        <v>648</v>
      </c>
      <c r="B48" s="132">
        <v>-1.62</v>
      </c>
      <c r="C48" s="132">
        <v>-1.7</v>
      </c>
      <c r="D48" s="132">
        <v>6.1</v>
      </c>
      <c r="E48" s="132">
        <v>21.8</v>
      </c>
      <c r="F48" s="132">
        <v>21.52</v>
      </c>
      <c r="G48" s="231" t="s">
        <v>3221</v>
      </c>
      <c r="H48" s="346" t="s">
        <v>24</v>
      </c>
      <c r="I48" s="129">
        <v>10.441000000000001</v>
      </c>
      <c r="J48" s="129">
        <v>-23</v>
      </c>
      <c r="K48" s="129" t="s">
        <v>3437</v>
      </c>
      <c r="L48" s="129" t="b">
        <v>1</v>
      </c>
      <c r="M48" s="129">
        <v>62.725000000000001</v>
      </c>
      <c r="N48" s="129">
        <v>2.3639999999999999</v>
      </c>
      <c r="O48" s="129">
        <v>26.53</v>
      </c>
      <c r="P48" s="132">
        <v>73.295000000000002</v>
      </c>
      <c r="Q48" s="132">
        <v>0.90900000000000003</v>
      </c>
      <c r="R48" s="132">
        <v>66.590999999999994</v>
      </c>
      <c r="S48" s="129">
        <v>1.68</v>
      </c>
      <c r="T48" s="419">
        <v>23.105</v>
      </c>
      <c r="U48" s="129">
        <v>272.61</v>
      </c>
      <c r="V48" s="129">
        <v>-7</v>
      </c>
      <c r="W48" s="129">
        <v>-9</v>
      </c>
      <c r="X48" s="129">
        <v>43</v>
      </c>
      <c r="Y48" s="129" t="s">
        <v>648</v>
      </c>
      <c r="Z48" s="129" t="b">
        <v>0</v>
      </c>
      <c r="AA48" s="129">
        <v>0</v>
      </c>
      <c r="AB48" s="129" t="b">
        <v>1</v>
      </c>
      <c r="AC48" s="129">
        <v>54</v>
      </c>
      <c r="AD48" s="129">
        <v>0.98699999999999999</v>
      </c>
      <c r="AE48" s="129" t="s">
        <v>24</v>
      </c>
      <c r="AF48" s="129" t="s">
        <v>3221</v>
      </c>
      <c r="AG48" s="129" t="s">
        <v>3437</v>
      </c>
      <c r="AH48" s="129" cm="1">
        <f t="array" aca="1" ref="AH48" ca="1">INDIRECT(ADDRESS(MATCH(AJ48,'rs_industries'!B:B,0),5,1,TRUE,"rs_industries"))</f>
        <v>79</v>
      </c>
      <c r="AI48" s="129" cm="1">
        <f t="array" aca="1" ref="AI48" ca="1">INDIRECT(ADDRESS(MATCH(A48,'rs_stocks'!B:B,0),7,1,TRUE,"rs_stocks"))</f>
        <v>87</v>
      </c>
      <c r="AJ48" s="129" t="str" cm="1">
        <f t="array" aca="1" ref="AJ48" ca="1">INDIRECT(ADDRESS(MATCH(A48,'rs_stocks'!B:B,0),4,1,TRUE,"rs_stocks"))</f>
        <v>Specialty Industrial Machinery</v>
      </c>
    </row>
    <row r="49" spans="1:36" x14ac:dyDescent="0.3">
      <c r="A49" s="129" t="s">
        <v>1749</v>
      </c>
      <c r="B49" s="132">
        <v>5.38</v>
      </c>
      <c r="C49" s="132">
        <v>11.28</v>
      </c>
      <c r="D49" s="132">
        <v>27.79</v>
      </c>
      <c r="E49" s="132">
        <v>64.78</v>
      </c>
      <c r="F49" s="132">
        <v>60.9</v>
      </c>
      <c r="G49" s="290" t="s">
        <v>3231</v>
      </c>
      <c r="H49" s="350" t="s">
        <v>3124</v>
      </c>
      <c r="I49" s="129">
        <v>4.5419999999999998</v>
      </c>
      <c r="J49" s="129">
        <v>-60</v>
      </c>
      <c r="K49" s="129" t="s">
        <v>3707</v>
      </c>
      <c r="L49" s="129" t="b">
        <v>1</v>
      </c>
      <c r="M49" s="129">
        <v>157.22399999999999</v>
      </c>
      <c r="N49" s="129">
        <v>5.9379999999999997</v>
      </c>
      <c r="O49" s="129">
        <v>26.478999999999999</v>
      </c>
      <c r="P49" s="132">
        <v>238.364</v>
      </c>
      <c r="Q49" s="132">
        <v>0.90800000000000003</v>
      </c>
      <c r="R49" s="132">
        <v>216.50700000000001</v>
      </c>
      <c r="S49" s="129">
        <v>2.66</v>
      </c>
      <c r="T49" s="419">
        <v>14.08</v>
      </c>
      <c r="U49" s="129">
        <v>61.48</v>
      </c>
      <c r="V49" s="129">
        <v>32</v>
      </c>
      <c r="W49" s="129">
        <v>27</v>
      </c>
      <c r="X49" s="129">
        <v>122</v>
      </c>
      <c r="Y49" s="129" t="s">
        <v>1749</v>
      </c>
      <c r="Z49" s="129" t="b">
        <v>0</v>
      </c>
      <c r="AA49" s="129">
        <v>0</v>
      </c>
      <c r="AB49" s="129" t="b">
        <v>1</v>
      </c>
      <c r="AC49" s="129">
        <v>48</v>
      </c>
      <c r="AD49" s="129">
        <v>0.98599999999999999</v>
      </c>
      <c r="AE49" s="129" t="s">
        <v>3124</v>
      </c>
      <c r="AF49" s="129" t="s">
        <v>3231</v>
      </c>
      <c r="AG49" s="129" t="s">
        <v>3707</v>
      </c>
      <c r="AH49" s="129" cm="1">
        <f t="array" aca="1" ref="AH49" ca="1">INDIRECT(ADDRESS(MATCH(AJ49,'rs_industries'!B:B,0),5,1,TRUE,"rs_industries"))</f>
        <v>8</v>
      </c>
      <c r="AI49" s="129" cm="1">
        <f t="array" aca="1" ref="AI49" ca="1">INDIRECT(ADDRESS(MATCH(A49,'rs_stocks'!B:B,0),7,1,TRUE,"rs_stocks"))</f>
        <v>96</v>
      </c>
      <c r="AJ49" s="129" t="str" cm="1">
        <f t="array" aca="1" ref="AJ49" ca="1">INDIRECT(ADDRESS(MATCH(A49,'rs_stocks'!B:B,0),4,1,TRUE,"rs_stocks"))</f>
        <v>Diagnostics &amp; Research</v>
      </c>
    </row>
    <row r="50" spans="1:36" x14ac:dyDescent="0.3">
      <c r="A50" s="129" t="s">
        <v>80</v>
      </c>
      <c r="B50" s="132">
        <v>-2.64</v>
      </c>
      <c r="C50" s="132">
        <v>-0.39</v>
      </c>
      <c r="D50" s="132">
        <v>7.54</v>
      </c>
      <c r="E50" s="132">
        <v>23.97</v>
      </c>
      <c r="F50" s="132">
        <v>17.22</v>
      </c>
      <c r="G50" s="262" t="s">
        <v>3385</v>
      </c>
      <c r="H50" s="348" t="s">
        <v>24</v>
      </c>
      <c r="I50" s="129">
        <v>74.563999999999993</v>
      </c>
      <c r="J50" s="129">
        <v>-26</v>
      </c>
      <c r="K50" s="129" t="s">
        <v>3386</v>
      </c>
      <c r="L50" s="129" t="b">
        <v>1</v>
      </c>
      <c r="M50" s="129">
        <v>48.853000000000002</v>
      </c>
      <c r="N50" s="129">
        <v>1.8660000000000001</v>
      </c>
      <c r="O50" s="129">
        <v>26.181000000000001</v>
      </c>
      <c r="P50" s="132">
        <v>54.268000000000001</v>
      </c>
      <c r="Q50" s="132">
        <v>0.90800000000000003</v>
      </c>
      <c r="R50" s="132">
        <v>49.259</v>
      </c>
      <c r="S50" s="129">
        <v>2.17</v>
      </c>
      <c r="T50" s="419">
        <v>-16.105</v>
      </c>
      <c r="U50" s="129">
        <v>1305.44</v>
      </c>
      <c r="V50" s="129">
        <v>4</v>
      </c>
      <c r="W50" s="129">
        <v>-5</v>
      </c>
      <c r="X50" s="129">
        <v>7</v>
      </c>
      <c r="Y50" s="129" t="s">
        <v>80</v>
      </c>
      <c r="Z50" s="129" t="b">
        <v>0</v>
      </c>
      <c r="AA50" s="129">
        <v>0</v>
      </c>
      <c r="AB50" s="129" t="b">
        <v>1</v>
      </c>
      <c r="AC50" s="129">
        <v>51</v>
      </c>
      <c r="AD50" s="129">
        <v>0.98599999999999999</v>
      </c>
      <c r="AE50" s="129" t="s">
        <v>24</v>
      </c>
      <c r="AF50" s="129" t="s">
        <v>3385</v>
      </c>
      <c r="AG50" s="129" t="s">
        <v>3386</v>
      </c>
      <c r="AH50" s="129" cm="1">
        <f t="array" aca="1" ref="AH50" ca="1">INDIRECT(ADDRESS(MATCH(AJ50,'rs_industries'!B:B,0),5,1,TRUE,"rs_industries"))</f>
        <v>69</v>
      </c>
      <c r="AI50" s="129" cm="1">
        <f t="array" aca="1" ref="AI50" ca="1">INDIRECT(ADDRESS(MATCH(A50,'rs_stocks'!B:B,0),7,1,TRUE,"rs_stocks"))</f>
        <v>89</v>
      </c>
      <c r="AJ50" s="129" t="str" cm="1">
        <f t="array" aca="1" ref="AJ50" ca="1">INDIRECT(ADDRESS(MATCH(A50,'rs_stocks'!B:B,0),4,1,TRUE,"rs_stocks"))</f>
        <v>Aerospace &amp; Defense</v>
      </c>
    </row>
    <row r="51" spans="1:36" x14ac:dyDescent="0.3">
      <c r="A51" s="129" t="s">
        <v>5736</v>
      </c>
      <c r="B51" s="132">
        <v>-0.39</v>
      </c>
      <c r="C51" s="132">
        <v>-0.77</v>
      </c>
      <c r="D51" s="132">
        <v>23.79</v>
      </c>
      <c r="E51" s="132">
        <v>47.37</v>
      </c>
      <c r="F51" s="132">
        <v>44.19</v>
      </c>
      <c r="G51" s="291" t="s">
        <v>3285</v>
      </c>
      <c r="H51" s="352" t="s">
        <v>24</v>
      </c>
      <c r="I51" s="129">
        <v>1.2030000000000001</v>
      </c>
      <c r="J51" s="129">
        <v>-53</v>
      </c>
      <c r="K51" s="129" t="s">
        <v>5737</v>
      </c>
      <c r="L51" s="129" t="b">
        <v>0</v>
      </c>
      <c r="M51" s="129">
        <v>143.02199999999999</v>
      </c>
      <c r="N51" s="129">
        <v>5.4649999999999999</v>
      </c>
      <c r="O51" s="129">
        <v>26.169</v>
      </c>
      <c r="P51" s="132">
        <v>225.172</v>
      </c>
      <c r="Q51" s="132">
        <v>0.89700000000000002</v>
      </c>
      <c r="R51" s="132">
        <v>202.06200000000001</v>
      </c>
      <c r="S51" s="129">
        <v>0.83</v>
      </c>
      <c r="T51" s="419">
        <v>-85.936999999999998</v>
      </c>
      <c r="U51" s="129">
        <v>15.4</v>
      </c>
      <c r="V51" s="129">
        <v>19</v>
      </c>
      <c r="W51" s="129">
        <v>-2</v>
      </c>
      <c r="X51" s="129">
        <v>1562</v>
      </c>
      <c r="Y51" s="129" t="s">
        <v>5736</v>
      </c>
      <c r="Z51" s="129" t="b">
        <v>0</v>
      </c>
      <c r="AA51" s="129">
        <v>0</v>
      </c>
      <c r="AB51" s="129" t="b">
        <v>1</v>
      </c>
      <c r="AC51" s="129">
        <v>46</v>
      </c>
      <c r="AD51" s="129">
        <v>0.98599999999999999</v>
      </c>
      <c r="AE51" s="129" t="s">
        <v>24</v>
      </c>
      <c r="AF51" s="129" t="s">
        <v>3285</v>
      </c>
      <c r="AG51" s="129" t="s">
        <v>5737</v>
      </c>
      <c r="AH51" s="129" cm="1">
        <f t="array" aca="1" ref="AH51" ca="1">INDIRECT(ADDRESS(MATCH(AJ51,'rs_industries'!B:B,0),5,1,TRUE,"rs_industries"))</f>
        <v>59</v>
      </c>
      <c r="AI51" s="129" cm="1">
        <f t="array" aca="1" ref="AI51" ca="1">INDIRECT(ADDRESS(MATCH(A51,'rs_stocks'!B:B,0),7,1,TRUE,"rs_stocks"))</f>
        <v>85</v>
      </c>
      <c r="AJ51" s="129" t="str" cm="1">
        <f t="array" aca="1" ref="AJ51" ca="1">INDIRECT(ADDRESS(MATCH(A51,'rs_stocks'!B:B,0),4,1,TRUE,"rs_stocks"))</f>
        <v>Oil &amp; Gas Equipment &amp; Services</v>
      </c>
    </row>
    <row r="52" spans="1:36" s="47" customFormat="1" ht="15" thickBot="1" x14ac:dyDescent="0.35">
      <c r="A52" s="129" t="s">
        <v>1383</v>
      </c>
      <c r="B52" s="132">
        <v>-1.34</v>
      </c>
      <c r="C52" s="132">
        <v>3.19</v>
      </c>
      <c r="D52" s="132">
        <v>11.23</v>
      </c>
      <c r="E52" s="132">
        <v>30.98</v>
      </c>
      <c r="F52" s="132">
        <v>27.37</v>
      </c>
      <c r="G52" s="208"/>
      <c r="H52" s="347"/>
      <c r="I52" s="129">
        <v>6.4740000000000002</v>
      </c>
      <c r="J52" s="129">
        <v>-44</v>
      </c>
      <c r="K52" s="129" t="s">
        <v>5244</v>
      </c>
      <c r="L52" s="129" t="b">
        <v>1</v>
      </c>
      <c r="M52" s="129">
        <v>113.411</v>
      </c>
      <c r="N52" s="129">
        <v>4.3369999999999997</v>
      </c>
      <c r="O52" s="129">
        <v>26.148</v>
      </c>
      <c r="P52" s="132">
        <v>164.04400000000001</v>
      </c>
      <c r="Q52" s="132">
        <v>0.89800000000000002</v>
      </c>
      <c r="R52" s="132">
        <v>147.33500000000001</v>
      </c>
      <c r="S52" s="129">
        <v>3.12</v>
      </c>
      <c r="T52" s="419">
        <v>37.758000000000003</v>
      </c>
      <c r="U52" s="129">
        <v>16.149999999999999</v>
      </c>
      <c r="V52" s="129">
        <v>-7</v>
      </c>
      <c r="W52" s="129">
        <v>-17</v>
      </c>
      <c r="X52" s="129">
        <v>397</v>
      </c>
      <c r="Y52" s="129" t="s">
        <v>1383</v>
      </c>
      <c r="Z52" s="129" t="b">
        <v>0</v>
      </c>
      <c r="AA52" s="129">
        <v>0</v>
      </c>
      <c r="AB52" s="129" t="b">
        <v>1</v>
      </c>
      <c r="AC52" s="129">
        <v>54</v>
      </c>
      <c r="AD52" s="129">
        <v>0.98599999999999999</v>
      </c>
      <c r="AE52" s="129"/>
      <c r="AF52" s="129"/>
      <c r="AG52" s="129" t="s">
        <v>5244</v>
      </c>
      <c r="AH52" s="129" cm="1">
        <f t="array" aca="1" ref="AH52" ca="1">INDIRECT(ADDRESS(MATCH(AJ52,'rs_industries'!B:B,0),5,1,TRUE,"rs_industries"))</f>
        <v>91</v>
      </c>
      <c r="AI52" s="129" cm="1">
        <f t="array" aca="1" ref="AI52" ca="1">INDIRECT(ADDRESS(MATCH(A52,'rs_stocks'!B:B,0),7,1,TRUE,"rs_stocks"))</f>
        <v>84</v>
      </c>
      <c r="AJ52" s="129" t="str" cm="1">
        <f t="array" aca="1" ref="AJ52" ca="1">INDIRECT(ADDRESS(MATCH(A52,'rs_stocks'!B:B,0),4,1,TRUE,"rs_stocks"))</f>
        <v>Gold</v>
      </c>
    </row>
    <row r="53" spans="1:36" x14ac:dyDescent="0.3">
      <c r="A53" s="129" t="s">
        <v>3692</v>
      </c>
      <c r="B53" s="132">
        <v>0.09</v>
      </c>
      <c r="C53" s="132">
        <v>0.33</v>
      </c>
      <c r="D53" s="132">
        <v>0.51</v>
      </c>
      <c r="E53" s="132">
        <v>2.04</v>
      </c>
      <c r="F53" s="132">
        <v>1.41</v>
      </c>
      <c r="G53" s="221" t="s">
        <v>3693</v>
      </c>
      <c r="H53" s="348" t="s">
        <v>3111</v>
      </c>
      <c r="I53" s="129">
        <v>0.98299999999999998</v>
      </c>
      <c r="J53" s="129">
        <v>-4</v>
      </c>
      <c r="K53" s="129" t="s">
        <v>3694</v>
      </c>
      <c r="L53" s="129" t="b">
        <v>1</v>
      </c>
      <c r="M53" s="129">
        <v>3.4780000000000002</v>
      </c>
      <c r="N53" s="129">
        <v>0.13400000000000001</v>
      </c>
      <c r="O53" s="129">
        <v>25.927</v>
      </c>
      <c r="P53" s="132">
        <v>3.512</v>
      </c>
      <c r="Q53" s="132">
        <v>0.90300000000000002</v>
      </c>
      <c r="R53" s="132">
        <v>3.1709999999999998</v>
      </c>
      <c r="S53" s="129">
        <v>0.2</v>
      </c>
      <c r="T53" s="419">
        <v>46.512</v>
      </c>
      <c r="U53" s="129">
        <v>10.755000000000001</v>
      </c>
      <c r="V53" s="129">
        <v>282</v>
      </c>
      <c r="W53" s="129">
        <v>205</v>
      </c>
      <c r="X53" s="129">
        <v>9302</v>
      </c>
      <c r="Y53" s="129" t="s">
        <v>3692</v>
      </c>
      <c r="Z53" s="129" t="b">
        <v>1</v>
      </c>
      <c r="AA53" s="129">
        <v>0</v>
      </c>
      <c r="AB53" s="129" t="b">
        <v>1</v>
      </c>
      <c r="AC53" s="129">
        <v>39</v>
      </c>
      <c r="AD53" s="129">
        <v>0.98499999999999999</v>
      </c>
      <c r="AE53" s="129" t="s">
        <v>3111</v>
      </c>
      <c r="AF53" s="129" t="s">
        <v>3693</v>
      </c>
      <c r="AG53" s="129" t="s">
        <v>3694</v>
      </c>
      <c r="AH53" s="129" t="e" cm="1">
        <f t="array" aca="1" ref="AH53" ca="1">INDIRECT(ADDRESS(MATCH(AJ53,'rs_industries'!B:B,0),5,1,TRUE,"rs_industries"))</f>
        <v>#N/A</v>
      </c>
      <c r="AI53" s="129" t="e" cm="1">
        <f t="array" aca="1" ref="AI53" ca="1">INDIRECT(ADDRESS(MATCH(A53,'rs_stocks'!B:B,0),7,1,TRUE,"rs_stocks"))</f>
        <v>#N/A</v>
      </c>
      <c r="AJ53" s="129" t="e" cm="1">
        <f t="array" aca="1" ref="AJ53" ca="1">INDIRECT(ADDRESS(MATCH(A53,'rs_stocks'!B:B,0),4,1,TRUE,"rs_stocks"))</f>
        <v>#N/A</v>
      </c>
    </row>
    <row r="54" spans="1:36" x14ac:dyDescent="0.3">
      <c r="A54" s="129" t="s">
        <v>953</v>
      </c>
      <c r="B54" s="132">
        <v>0.81</v>
      </c>
      <c r="C54" s="132">
        <v>3.88</v>
      </c>
      <c r="D54" s="132">
        <v>7.66</v>
      </c>
      <c r="E54" s="132">
        <v>14.5</v>
      </c>
      <c r="F54" s="132">
        <v>16.38</v>
      </c>
      <c r="G54" s="230" t="s">
        <v>3382</v>
      </c>
      <c r="H54" s="347" t="s">
        <v>245</v>
      </c>
      <c r="I54" s="129">
        <v>43.988</v>
      </c>
      <c r="J54" s="129">
        <v>-28</v>
      </c>
      <c r="K54" s="129" t="s">
        <v>4989</v>
      </c>
      <c r="L54" s="129" t="b">
        <v>1</v>
      </c>
      <c r="M54" s="129">
        <v>43.414000000000001</v>
      </c>
      <c r="N54" s="129">
        <v>1.6759999999999999</v>
      </c>
      <c r="O54" s="129">
        <v>25.905999999999999</v>
      </c>
      <c r="P54" s="132">
        <v>49.802</v>
      </c>
      <c r="Q54" s="132">
        <v>0.90200000000000002</v>
      </c>
      <c r="R54" s="132">
        <v>44.901000000000003</v>
      </c>
      <c r="S54" s="129">
        <v>1.35</v>
      </c>
      <c r="T54" s="419">
        <v>74.738</v>
      </c>
      <c r="U54" s="129">
        <v>19.82</v>
      </c>
      <c r="V54" s="129">
        <v>-30</v>
      </c>
      <c r="W54" s="129">
        <v>-29</v>
      </c>
      <c r="X54" s="129">
        <v>747</v>
      </c>
      <c r="Y54" s="129" t="s">
        <v>953</v>
      </c>
      <c r="Z54" s="129" t="b">
        <v>0</v>
      </c>
      <c r="AA54" s="129">
        <v>0</v>
      </c>
      <c r="AB54" s="129" t="b">
        <v>1</v>
      </c>
      <c r="AC54" s="129">
        <v>51</v>
      </c>
      <c r="AD54" s="129">
        <v>0.98499999999999999</v>
      </c>
      <c r="AE54" s="129" t="s">
        <v>245</v>
      </c>
      <c r="AF54" s="129" t="s">
        <v>3382</v>
      </c>
      <c r="AG54" s="129" t="s">
        <v>4989</v>
      </c>
      <c r="AH54" s="129" cm="1">
        <f t="array" aca="1" ref="AH54" ca="1">INDIRECT(ADDRESS(MATCH(AJ54,'rs_industries'!B:B,0),5,1,TRUE,"rs_industries"))</f>
        <v>93</v>
      </c>
      <c r="AI54" s="129" cm="1">
        <f t="array" aca="1" ref="AI54" ca="1">INDIRECT(ADDRESS(MATCH(A54,'rs_stocks'!B:B,0),7,1,TRUE,"rs_stocks"))</f>
        <v>78</v>
      </c>
      <c r="AJ54" s="129" t="str" cm="1">
        <f t="array" aca="1" ref="AJ54" ca="1">INDIRECT(ADDRESS(MATCH(A54,'rs_stocks'!B:B,0),4,1,TRUE,"rs_stocks"))</f>
        <v>Oil &amp; Gas Midstream</v>
      </c>
    </row>
    <row r="55" spans="1:36" x14ac:dyDescent="0.3">
      <c r="A55" s="129" t="s">
        <v>2169</v>
      </c>
      <c r="B55" s="132">
        <v>-4.49</v>
      </c>
      <c r="C55" s="132">
        <v>-7.54</v>
      </c>
      <c r="D55" s="132">
        <v>8.68</v>
      </c>
      <c r="E55" s="132">
        <v>27.17</v>
      </c>
      <c r="F55" s="132">
        <v>19.5</v>
      </c>
      <c r="G55" s="209" t="s">
        <v>3162</v>
      </c>
      <c r="H55" s="348" t="s">
        <v>3108</v>
      </c>
      <c r="I55" s="129">
        <v>3.4340000000000002</v>
      </c>
      <c r="J55" s="129">
        <v>-62</v>
      </c>
      <c r="K55" s="129" t="s">
        <v>4052</v>
      </c>
      <c r="L55" s="129" t="b">
        <v>1</v>
      </c>
      <c r="M55" s="129">
        <v>93.427000000000007</v>
      </c>
      <c r="N55" s="129">
        <v>3.6389999999999998</v>
      </c>
      <c r="O55" s="129">
        <v>25.677</v>
      </c>
      <c r="P55" s="132">
        <v>126.253</v>
      </c>
      <c r="Q55" s="132">
        <v>0.9</v>
      </c>
      <c r="R55" s="132">
        <v>113.646</v>
      </c>
      <c r="S55" s="129">
        <v>3.29</v>
      </c>
      <c r="T55" s="419">
        <v>-98.135000000000005</v>
      </c>
      <c r="U55" s="129">
        <v>62.26</v>
      </c>
      <c r="V55" s="129">
        <v>61</v>
      </c>
      <c r="W55" s="129">
        <v>49</v>
      </c>
      <c r="X55" s="129">
        <v>97</v>
      </c>
      <c r="Y55" s="129" t="s">
        <v>2169</v>
      </c>
      <c r="Z55" s="129" t="b">
        <v>0</v>
      </c>
      <c r="AA55" s="129">
        <v>0</v>
      </c>
      <c r="AB55" s="129" t="b">
        <v>0</v>
      </c>
      <c r="AC55" s="129">
        <v>45</v>
      </c>
      <c r="AD55" s="129">
        <v>0.98499999999999999</v>
      </c>
      <c r="AE55" s="129" t="s">
        <v>3108</v>
      </c>
      <c r="AF55" s="129" t="s">
        <v>3162</v>
      </c>
      <c r="AG55" s="129" t="s">
        <v>4052</v>
      </c>
      <c r="AH55" s="129" cm="1">
        <f t="array" aca="1" ref="AH55" ca="1">INDIRECT(ADDRESS(MATCH(AJ55,'rs_industries'!B:B,0),5,1,TRUE,"rs_industries"))</f>
        <v>33</v>
      </c>
      <c r="AI55" s="129" cm="1">
        <f t="array" aca="1" ref="AI55" ca="1">INDIRECT(ADDRESS(MATCH(A55,'rs_stocks'!B:B,0),7,1,TRUE,"rs_stocks"))</f>
        <v>82</v>
      </c>
      <c r="AJ55" s="129" t="str" cm="1">
        <f t="array" aca="1" ref="AJ55" ca="1">INDIRECT(ADDRESS(MATCH(A55,'rs_stocks'!B:B,0),4,1,TRUE,"rs_stocks"))</f>
        <v>Software—Application</v>
      </c>
    </row>
    <row r="56" spans="1:36" x14ac:dyDescent="0.3">
      <c r="A56" s="129" t="s">
        <v>55</v>
      </c>
      <c r="B56" s="132">
        <v>0.8</v>
      </c>
      <c r="C56" s="132">
        <v>-0.43</v>
      </c>
      <c r="D56" s="132">
        <v>16.239999999999998</v>
      </c>
      <c r="E56" s="132">
        <v>58.56</v>
      </c>
      <c r="F56" s="132">
        <v>50.53</v>
      </c>
      <c r="G56" s="235" t="s">
        <v>3180</v>
      </c>
      <c r="H56" s="349" t="s">
        <v>31</v>
      </c>
      <c r="I56" s="129">
        <v>178.066</v>
      </c>
      <c r="J56" s="129">
        <v>-47</v>
      </c>
      <c r="K56" s="129" t="s">
        <v>3181</v>
      </c>
      <c r="L56" s="129" t="b">
        <v>1</v>
      </c>
      <c r="M56" s="129">
        <v>143.964</v>
      </c>
      <c r="N56" s="129">
        <v>5.63</v>
      </c>
      <c r="O56" s="129">
        <v>25.573</v>
      </c>
      <c r="P56" s="132">
        <v>198.21199999999999</v>
      </c>
      <c r="Q56" s="132">
        <v>0.86899999999999999</v>
      </c>
      <c r="R56" s="132">
        <v>172.15799999999999</v>
      </c>
      <c r="S56" s="129">
        <v>2.35</v>
      </c>
      <c r="T56" s="419">
        <v>19.709</v>
      </c>
      <c r="U56" s="129">
        <v>162.67500000000001</v>
      </c>
      <c r="V56" s="129">
        <v>-33</v>
      </c>
      <c r="W56" s="129">
        <v>-35</v>
      </c>
      <c r="X56" s="129">
        <v>52</v>
      </c>
      <c r="Y56" s="129" t="s">
        <v>55</v>
      </c>
      <c r="Z56" s="129" t="b">
        <v>0</v>
      </c>
      <c r="AA56" s="129">
        <v>0</v>
      </c>
      <c r="AB56" s="129" t="b">
        <v>1</v>
      </c>
      <c r="AC56" s="129">
        <v>59</v>
      </c>
      <c r="AD56" s="129">
        <v>0.98399999999999999</v>
      </c>
      <c r="AE56" s="129" t="s">
        <v>31</v>
      </c>
      <c r="AF56" s="129" t="s">
        <v>3180</v>
      </c>
      <c r="AG56" s="129" t="s">
        <v>3181</v>
      </c>
      <c r="AH56" s="129" cm="1">
        <f t="array" aca="1" ref="AH56" ca="1">INDIRECT(ADDRESS(MATCH(AJ56,'rs_industries'!B:B,0),5,1,TRUE,"rs_industries"))</f>
        <v>79</v>
      </c>
      <c r="AI56" s="129" cm="1">
        <f t="array" aca="1" ref="AI56" ca="1">INDIRECT(ADDRESS(MATCH(A56,'rs_stocks'!B:B,0),7,1,TRUE,"rs_stocks"))</f>
        <v>95</v>
      </c>
      <c r="AJ56" s="129" t="str" cm="1">
        <f t="array" aca="1" ref="AJ56" ca="1">INDIRECT(ADDRESS(MATCH(A56,'rs_stocks'!B:B,0),4,1,TRUE,"rs_stocks"))</f>
        <v>Specialty Industrial Machinery</v>
      </c>
    </row>
    <row r="57" spans="1:36" x14ac:dyDescent="0.3">
      <c r="A57" s="129" t="s">
        <v>2060</v>
      </c>
      <c r="B57" s="132">
        <v>-0.57999999999999996</v>
      </c>
      <c r="C57" s="132">
        <v>-1.45</v>
      </c>
      <c r="D57" s="132">
        <v>5.49</v>
      </c>
      <c r="E57" s="132">
        <v>17.940000000000001</v>
      </c>
      <c r="F57" s="132">
        <v>18.48</v>
      </c>
      <c r="G57" s="242" t="s">
        <v>3705</v>
      </c>
      <c r="H57" s="349" t="s">
        <v>115</v>
      </c>
      <c r="I57" s="129">
        <v>5.1920000000000002</v>
      </c>
      <c r="J57" s="129">
        <v>-39</v>
      </c>
      <c r="K57" s="129" t="s">
        <v>5613</v>
      </c>
      <c r="L57" s="129" t="b">
        <v>1</v>
      </c>
      <c r="M57" s="129">
        <v>53.448</v>
      </c>
      <c r="N57" s="129">
        <v>2.0910000000000002</v>
      </c>
      <c r="O57" s="129">
        <v>25.558</v>
      </c>
      <c r="P57" s="132">
        <v>62.435000000000002</v>
      </c>
      <c r="Q57" s="132">
        <v>0.89200000000000002</v>
      </c>
      <c r="R57" s="132">
        <v>55.710999999999999</v>
      </c>
      <c r="S57" s="129">
        <v>1.54</v>
      </c>
      <c r="T57" s="419">
        <v>20.751999999999999</v>
      </c>
      <c r="U57" s="129">
        <v>56.28</v>
      </c>
      <c r="V57" s="129">
        <v>-25</v>
      </c>
      <c r="W57" s="129">
        <v>-32</v>
      </c>
      <c r="X57" s="129">
        <v>230</v>
      </c>
      <c r="Y57" s="129" t="s">
        <v>2060</v>
      </c>
      <c r="Z57" s="129" t="b">
        <v>0</v>
      </c>
      <c r="AA57" s="129">
        <v>0</v>
      </c>
      <c r="AB57" s="129" t="b">
        <v>1</v>
      </c>
      <c r="AC57" s="129">
        <v>51</v>
      </c>
      <c r="AD57" s="129">
        <v>0.98399999999999999</v>
      </c>
      <c r="AE57" s="129" t="s">
        <v>115</v>
      </c>
      <c r="AF57" s="129" t="s">
        <v>3705</v>
      </c>
      <c r="AG57" s="129" t="s">
        <v>5613</v>
      </c>
      <c r="AH57" s="129" t="e" cm="1">
        <f t="array" aca="1" ref="AH57" ca="1">INDIRECT(ADDRESS(MATCH(AJ57,'rs_industries'!B:B,0),5,1,TRUE,"rs_industries"))</f>
        <v>#N/A</v>
      </c>
      <c r="AI57" s="129" t="e" cm="1">
        <f t="array" aca="1" ref="AI57" ca="1">INDIRECT(ADDRESS(MATCH(A57,'rs_stocks'!B:B,0),7,1,TRUE,"rs_stocks"))</f>
        <v>#N/A</v>
      </c>
      <c r="AJ57" s="129" t="e" cm="1">
        <f t="array" aca="1" ref="AJ57" ca="1">INDIRECT(ADDRESS(MATCH(A57,'rs_stocks'!B:B,0),4,1,TRUE,"rs_stocks"))</f>
        <v>#N/A</v>
      </c>
    </row>
    <row r="58" spans="1:36" x14ac:dyDescent="0.3">
      <c r="A58" s="129" t="s">
        <v>203</v>
      </c>
      <c r="B58" s="132">
        <v>1.32</v>
      </c>
      <c r="C58" s="132">
        <v>-3.95</v>
      </c>
      <c r="D58" s="132">
        <v>4.7699999999999996</v>
      </c>
      <c r="E58" s="132">
        <v>32.630000000000003</v>
      </c>
      <c r="F58" s="132">
        <v>27.06</v>
      </c>
      <c r="G58" s="314" t="s">
        <v>3370</v>
      </c>
      <c r="H58" s="354" t="s">
        <v>3108</v>
      </c>
      <c r="I58" s="129">
        <v>32.600999999999999</v>
      </c>
      <c r="J58" s="129">
        <v>-46</v>
      </c>
      <c r="K58" s="129" t="s">
        <v>4451</v>
      </c>
      <c r="L58" s="129" t="b">
        <v>1</v>
      </c>
      <c r="M58" s="129">
        <v>89.094999999999999</v>
      </c>
      <c r="N58" s="129">
        <v>3.5009999999999999</v>
      </c>
      <c r="O58" s="129">
        <v>25.446000000000002</v>
      </c>
      <c r="P58" s="132">
        <v>113.349</v>
      </c>
      <c r="Q58" s="132">
        <v>0.88800000000000001</v>
      </c>
      <c r="R58" s="132">
        <v>100.658</v>
      </c>
      <c r="S58" s="129">
        <v>2.37</v>
      </c>
      <c r="T58" s="419">
        <v>6.68</v>
      </c>
      <c r="U58" s="129">
        <v>50.52</v>
      </c>
      <c r="V58" s="129">
        <v>-56</v>
      </c>
      <c r="W58" s="129">
        <v>-57</v>
      </c>
      <c r="X58" s="129">
        <v>167</v>
      </c>
      <c r="Y58" s="129" t="s">
        <v>203</v>
      </c>
      <c r="Z58" s="129" t="b">
        <v>0</v>
      </c>
      <c r="AA58" s="129">
        <v>0</v>
      </c>
      <c r="AB58" s="129" t="b">
        <v>1</v>
      </c>
      <c r="AC58" s="129">
        <v>57</v>
      </c>
      <c r="AD58" s="129">
        <v>0.98399999999999999</v>
      </c>
      <c r="AE58" s="129" t="s">
        <v>3108</v>
      </c>
      <c r="AF58" s="129" t="s">
        <v>3370</v>
      </c>
      <c r="AG58" s="129" t="s">
        <v>4451</v>
      </c>
      <c r="AH58" s="129" cm="1">
        <f t="array" aca="1" ref="AH58" ca="1">INDIRECT(ADDRESS(MATCH(AJ58,'rs_industries'!B:B,0),5,1,TRUE,"rs_industries"))</f>
        <v>17</v>
      </c>
      <c r="AI58" s="129" cm="1">
        <f t="array" aca="1" ref="AI58" ca="1">INDIRECT(ADDRESS(MATCH(A58,'rs_stocks'!B:B,0),7,1,TRUE,"rs_stocks"))</f>
        <v>83</v>
      </c>
      <c r="AJ58" s="129" t="str" cm="1">
        <f t="array" aca="1" ref="AJ58" ca="1">INDIRECT(ADDRESS(MATCH(A58,'rs_stocks'!B:B,0),4,1,TRUE,"rs_stocks"))</f>
        <v>Airlines</v>
      </c>
    </row>
    <row r="59" spans="1:36" x14ac:dyDescent="0.3">
      <c r="A59" s="129" t="s">
        <v>7810</v>
      </c>
      <c r="B59" s="132">
        <v>-2.48</v>
      </c>
      <c r="C59" s="132">
        <v>7.53</v>
      </c>
      <c r="D59" s="132">
        <v>16.84</v>
      </c>
      <c r="E59" s="132">
        <v>34.33</v>
      </c>
      <c r="F59" s="132">
        <v>28.69</v>
      </c>
      <c r="G59" s="273" t="s">
        <v>3127</v>
      </c>
      <c r="H59" s="349" t="s">
        <v>31</v>
      </c>
      <c r="I59" s="129">
        <v>0.41499999999999998</v>
      </c>
      <c r="J59" s="129">
        <v>-69</v>
      </c>
      <c r="K59" s="129" t="s">
        <v>8549</v>
      </c>
      <c r="L59" s="129" t="b">
        <v>1</v>
      </c>
      <c r="M59" s="129">
        <v>92.652000000000001</v>
      </c>
      <c r="N59" s="129">
        <v>3.6779999999999999</v>
      </c>
      <c r="O59" s="129">
        <v>25.189</v>
      </c>
      <c r="P59" s="132">
        <v>127.348</v>
      </c>
      <c r="Q59" s="132">
        <v>0.90400000000000003</v>
      </c>
      <c r="R59" s="132">
        <v>115.083</v>
      </c>
      <c r="S59" s="129">
        <v>3.26</v>
      </c>
      <c r="T59" s="419">
        <v>-66.031000000000006</v>
      </c>
      <c r="U59" s="129">
        <v>12.56</v>
      </c>
      <c r="V59" s="129">
        <v>-1</v>
      </c>
      <c r="W59" s="129">
        <v>12</v>
      </c>
      <c r="X59" s="129">
        <v>489</v>
      </c>
      <c r="Y59" s="129" t="s">
        <v>7810</v>
      </c>
      <c r="Z59" s="129" t="b">
        <v>0</v>
      </c>
      <c r="AA59" s="129">
        <v>0</v>
      </c>
      <c r="AB59" s="129" t="b">
        <v>1</v>
      </c>
      <c r="AC59" s="129">
        <v>53</v>
      </c>
      <c r="AD59" s="129">
        <v>0.98399999999999999</v>
      </c>
      <c r="AE59" s="129" t="s">
        <v>31</v>
      </c>
      <c r="AF59" s="129" t="s">
        <v>3127</v>
      </c>
      <c r="AG59" s="129" t="s">
        <v>8549</v>
      </c>
      <c r="AH59" s="129" cm="1">
        <f t="array" aca="1" ref="AH59" ca="1">INDIRECT(ADDRESS(MATCH(AJ59,'rs_industries'!B:B,0),5,1,TRUE,"rs_industries"))</f>
        <v>58</v>
      </c>
      <c r="AI59" s="129" cm="1">
        <f t="array" aca="1" ref="AI59" ca="1">INDIRECT(ADDRESS(MATCH(A59,'rs_stocks'!B:B,0),7,1,TRUE,"rs_stocks"))</f>
        <v>82</v>
      </c>
      <c r="AJ59" s="129" t="str" cm="1">
        <f t="array" aca="1" ref="AJ59" ca="1">INDIRECT(ADDRESS(MATCH(A59,'rs_stocks'!B:B,0),4,1,TRUE,"rs_stocks"))</f>
        <v>Internet Content &amp; Information</v>
      </c>
    </row>
    <row r="60" spans="1:36" x14ac:dyDescent="0.3">
      <c r="A60" s="129" t="s">
        <v>1202</v>
      </c>
      <c r="B60" s="132">
        <v>-0.38</v>
      </c>
      <c r="C60" s="132">
        <v>-0.37</v>
      </c>
      <c r="D60" s="132">
        <v>3.17</v>
      </c>
      <c r="E60" s="132">
        <v>1.65</v>
      </c>
      <c r="F60" s="132">
        <v>8.69</v>
      </c>
      <c r="G60" s="275" t="s">
        <v>3385</v>
      </c>
      <c r="H60" s="352" t="s">
        <v>24</v>
      </c>
      <c r="I60" s="129">
        <v>112.08199999999999</v>
      </c>
      <c r="J60" s="129">
        <v>-21</v>
      </c>
      <c r="K60" s="129" t="s">
        <v>5232</v>
      </c>
      <c r="L60" s="129" t="b">
        <v>1</v>
      </c>
      <c r="M60" s="129">
        <v>30.276</v>
      </c>
      <c r="N60" s="129">
        <v>1.2050000000000001</v>
      </c>
      <c r="O60" s="129">
        <v>25.119</v>
      </c>
      <c r="P60" s="132">
        <v>33.767000000000003</v>
      </c>
      <c r="Q60" s="132">
        <v>0.89400000000000002</v>
      </c>
      <c r="R60" s="132">
        <v>30.184999999999999</v>
      </c>
      <c r="S60" s="129">
        <v>1.26</v>
      </c>
      <c r="T60" s="419">
        <v>-50.976999999999997</v>
      </c>
      <c r="U60" s="129">
        <v>467.13</v>
      </c>
      <c r="V60" s="129">
        <v>-33</v>
      </c>
      <c r="W60" s="129">
        <v>-17</v>
      </c>
      <c r="X60" s="129">
        <v>33</v>
      </c>
      <c r="Y60" s="129" t="s">
        <v>1202</v>
      </c>
      <c r="Z60" s="129" t="b">
        <v>0</v>
      </c>
      <c r="AA60" s="129">
        <v>0</v>
      </c>
      <c r="AB60" s="129" t="b">
        <v>1</v>
      </c>
      <c r="AC60" s="129">
        <v>55</v>
      </c>
      <c r="AD60" s="129">
        <v>0.98299999999999998</v>
      </c>
      <c r="AE60" s="129" t="s">
        <v>24</v>
      </c>
      <c r="AF60" s="129" t="s">
        <v>3385</v>
      </c>
      <c r="AG60" s="129" t="s">
        <v>5232</v>
      </c>
      <c r="AH60" s="129" t="e" cm="1">
        <f t="array" aca="1" ref="AH60" ca="1">INDIRECT(ADDRESS(MATCH(AJ60,'rs_industries'!B:B,0),5,1,TRUE,"rs_industries"))</f>
        <v>#N/A</v>
      </c>
      <c r="AI60" s="129" t="e" cm="1">
        <f t="array" aca="1" ref="AI60" ca="1">INDIRECT(ADDRESS(MATCH(A60,'rs_stocks'!B:B,0),7,1,TRUE,"rs_stocks"))</f>
        <v>#N/A</v>
      </c>
      <c r="AJ60" s="129" t="e" cm="1">
        <f t="array" aca="1" ref="AJ60" ca="1">INDIRECT(ADDRESS(MATCH(A60,'rs_stocks'!B:B,0),4,1,TRUE,"rs_stocks"))</f>
        <v>#N/A</v>
      </c>
    </row>
    <row r="61" spans="1:36" x14ac:dyDescent="0.3">
      <c r="A61" s="129" t="s">
        <v>2218</v>
      </c>
      <c r="B61" s="132">
        <v>-5.25</v>
      </c>
      <c r="C61" s="132">
        <v>9.33</v>
      </c>
      <c r="D61" s="132">
        <v>43.28</v>
      </c>
      <c r="E61" s="132">
        <v>94.7</v>
      </c>
      <c r="F61" s="132">
        <v>104.81</v>
      </c>
      <c r="G61" s="212" t="s">
        <v>3168</v>
      </c>
      <c r="H61" s="345" t="s">
        <v>3124</v>
      </c>
      <c r="I61" s="129">
        <v>3.133</v>
      </c>
      <c r="J61" s="129">
        <v>-91</v>
      </c>
      <c r="K61" s="129" t="s">
        <v>4669</v>
      </c>
      <c r="L61" s="129" t="b">
        <v>0</v>
      </c>
      <c r="M61" s="129">
        <v>323.50700000000001</v>
      </c>
      <c r="N61" s="129">
        <v>12.95</v>
      </c>
      <c r="O61" s="129">
        <v>24.981999999999999</v>
      </c>
      <c r="P61" s="132">
        <v>697.79200000000003</v>
      </c>
      <c r="Q61" s="132">
        <v>0.92300000000000004</v>
      </c>
      <c r="R61" s="132">
        <v>644.34699999999998</v>
      </c>
      <c r="S61" s="129">
        <v>5.07</v>
      </c>
      <c r="T61" s="419">
        <v>-14.233000000000001</v>
      </c>
      <c r="U61" s="129">
        <v>48.5</v>
      </c>
      <c r="V61" s="129">
        <v>49</v>
      </c>
      <c r="W61" s="129">
        <v>10</v>
      </c>
      <c r="X61" s="129">
        <v>81</v>
      </c>
      <c r="Y61" s="129" t="s">
        <v>2218</v>
      </c>
      <c r="Z61" s="129" t="b">
        <v>0</v>
      </c>
      <c r="AA61" s="129">
        <v>0</v>
      </c>
      <c r="AB61" s="129" t="b">
        <v>1</v>
      </c>
      <c r="AC61" s="129">
        <v>45</v>
      </c>
      <c r="AD61" s="129">
        <v>0.98299999999999998</v>
      </c>
      <c r="AE61" s="129" t="s">
        <v>3124</v>
      </c>
      <c r="AF61" s="129" t="s">
        <v>3168</v>
      </c>
      <c r="AG61" s="129" t="s">
        <v>4669</v>
      </c>
      <c r="AH61" s="129" cm="1">
        <f t="array" aca="1" ref="AH61" ca="1">INDIRECT(ADDRESS(MATCH(AJ61,'rs_industries'!B:B,0),5,1,TRUE,"rs_industries"))</f>
        <v>11</v>
      </c>
      <c r="AI61" s="129" cm="1">
        <f t="array" aca="1" ref="AI61" ca="1">INDIRECT(ADDRESS(MATCH(A61,'rs_stocks'!B:B,0),7,1,TRUE,"rs_stocks"))</f>
        <v>97</v>
      </c>
      <c r="AJ61" s="129" t="str" cm="1">
        <f t="array" aca="1" ref="AJ61" ca="1">INDIRECT(ADDRESS(MATCH(A61,'rs_stocks'!B:B,0),4,1,TRUE,"rs_stocks"))</f>
        <v>Medical Devices</v>
      </c>
    </row>
    <row r="62" spans="1:36" x14ac:dyDescent="0.3">
      <c r="A62" s="129" t="s">
        <v>2222</v>
      </c>
      <c r="B62" s="132">
        <v>0.28999999999999998</v>
      </c>
      <c r="C62" s="132">
        <v>3.33</v>
      </c>
      <c r="D62" s="132">
        <v>15.01</v>
      </c>
      <c r="E62" s="132">
        <v>26.3</v>
      </c>
      <c r="F62" s="132">
        <v>25.37</v>
      </c>
      <c r="G62" s="229" t="s">
        <v>3888</v>
      </c>
      <c r="H62" s="349" t="s">
        <v>48</v>
      </c>
      <c r="I62" s="129">
        <v>1.472</v>
      </c>
      <c r="J62" s="129">
        <v>-74</v>
      </c>
      <c r="K62" s="129" t="s">
        <v>5064</v>
      </c>
      <c r="L62" s="129" t="b">
        <v>1</v>
      </c>
      <c r="M62" s="129">
        <v>102.65300000000001</v>
      </c>
      <c r="N62" s="129">
        <v>4.1429999999999998</v>
      </c>
      <c r="O62" s="129">
        <v>24.777999999999999</v>
      </c>
      <c r="P62" s="132">
        <v>146.49299999999999</v>
      </c>
      <c r="Q62" s="132">
        <v>0.89900000000000002</v>
      </c>
      <c r="R62" s="132">
        <v>131.637</v>
      </c>
      <c r="S62" s="129">
        <v>4.08</v>
      </c>
      <c r="T62" s="419">
        <v>53.936999999999998</v>
      </c>
      <c r="U62" s="129">
        <v>6.82</v>
      </c>
      <c r="V62" s="129">
        <v>-60</v>
      </c>
      <c r="W62" s="129">
        <v>-44</v>
      </c>
      <c r="X62" s="129">
        <v>719</v>
      </c>
      <c r="Y62" s="129" t="s">
        <v>2222</v>
      </c>
      <c r="Z62" s="129" t="b">
        <v>0</v>
      </c>
      <c r="AA62" s="129">
        <v>0</v>
      </c>
      <c r="AB62" s="129" t="b">
        <v>1</v>
      </c>
      <c r="AC62" s="129">
        <v>54</v>
      </c>
      <c r="AD62" s="129">
        <v>0.98299999999999998</v>
      </c>
      <c r="AE62" s="129" t="s">
        <v>48</v>
      </c>
      <c r="AF62" s="129" t="s">
        <v>3888</v>
      </c>
      <c r="AG62" s="129" t="s">
        <v>5064</v>
      </c>
      <c r="AH62" s="129" cm="1">
        <f t="array" aca="1" ref="AH62" ca="1">INDIRECT(ADDRESS(MATCH(AJ62,'rs_industries'!B:B,0),5,1,TRUE,"rs_industries"))</f>
        <v>91</v>
      </c>
      <c r="AI62" s="129" cm="1">
        <f t="array" aca="1" ref="AI62" ca="1">INDIRECT(ADDRESS(MATCH(A62,'rs_stocks'!B:B,0),7,1,TRUE,"rs_stocks"))</f>
        <v>82</v>
      </c>
      <c r="AJ62" s="129" t="str" cm="1">
        <f t="array" aca="1" ref="AJ62" ca="1">INDIRECT(ADDRESS(MATCH(A62,'rs_stocks'!B:B,0),4,1,TRUE,"rs_stocks"))</f>
        <v>Gold</v>
      </c>
    </row>
    <row r="63" spans="1:36" x14ac:dyDescent="0.3">
      <c r="A63" s="129" t="s">
        <v>354</v>
      </c>
      <c r="B63" s="132">
        <v>1.17</v>
      </c>
      <c r="C63" s="132">
        <v>2.0299999999999998</v>
      </c>
      <c r="D63" s="132">
        <v>8.57</v>
      </c>
      <c r="E63" s="132">
        <v>25.27</v>
      </c>
      <c r="F63" s="132">
        <v>25.5</v>
      </c>
      <c r="G63" s="342" t="s">
        <v>3225</v>
      </c>
      <c r="H63" s="352" t="s">
        <v>3111</v>
      </c>
      <c r="I63" s="129">
        <v>13.221</v>
      </c>
      <c r="J63" s="129">
        <v>-37</v>
      </c>
      <c r="K63" s="129" t="s">
        <v>3877</v>
      </c>
      <c r="L63" s="129" t="b">
        <v>1</v>
      </c>
      <c r="M63" s="129">
        <v>64.492000000000004</v>
      </c>
      <c r="N63" s="129">
        <v>2.6110000000000002</v>
      </c>
      <c r="O63" s="129">
        <v>24.7</v>
      </c>
      <c r="P63" s="132">
        <v>77.042000000000002</v>
      </c>
      <c r="Q63" s="132">
        <v>0.89600000000000002</v>
      </c>
      <c r="R63" s="132">
        <v>69.024000000000001</v>
      </c>
      <c r="S63" s="129">
        <v>1.82</v>
      </c>
      <c r="T63" s="419">
        <v>66.055999999999997</v>
      </c>
      <c r="U63" s="129">
        <v>40.65</v>
      </c>
      <c r="V63" s="129">
        <v>1</v>
      </c>
      <c r="W63" s="129">
        <v>4</v>
      </c>
      <c r="X63" s="129">
        <v>269</v>
      </c>
      <c r="Y63" s="129" t="s">
        <v>354</v>
      </c>
      <c r="Z63" s="129" t="b">
        <v>0</v>
      </c>
      <c r="AA63" s="129">
        <v>0</v>
      </c>
      <c r="AB63" s="129" t="b">
        <v>1</v>
      </c>
      <c r="AC63" s="129">
        <v>53</v>
      </c>
      <c r="AD63" s="129">
        <v>0.98199999999999998</v>
      </c>
      <c r="AE63" s="129" t="s">
        <v>3111</v>
      </c>
      <c r="AF63" s="129" t="s">
        <v>3225</v>
      </c>
      <c r="AG63" s="129" t="s">
        <v>3877</v>
      </c>
      <c r="AH63" s="129" cm="1">
        <f t="array" aca="1" ref="AH63" ca="1">INDIRECT(ADDRESS(MATCH(AJ63,'rs_industries'!B:B,0),5,1,TRUE,"rs_industries"))</f>
        <v>67</v>
      </c>
      <c r="AI63" s="129" cm="1">
        <f t="array" aca="1" ref="AI63" ca="1">INDIRECT(ADDRESS(MATCH(A63,'rs_stocks'!B:B,0),7,1,TRUE,"rs_stocks"))</f>
        <v>89</v>
      </c>
      <c r="AJ63" s="129" t="str" cm="1">
        <f t="array" aca="1" ref="AJ63" ca="1">INDIRECT(ADDRESS(MATCH(A63,'rs_stocks'!B:B,0),4,1,TRUE,"rs_stocks"))</f>
        <v>Insurance—Diversified</v>
      </c>
    </row>
    <row r="64" spans="1:36" x14ac:dyDescent="0.3">
      <c r="A64" s="129" t="s">
        <v>985</v>
      </c>
      <c r="B64" s="132">
        <v>-1.01</v>
      </c>
      <c r="C64" s="132">
        <v>-0.72</v>
      </c>
      <c r="D64" s="132">
        <v>0.95</v>
      </c>
      <c r="E64" s="132">
        <v>17.28</v>
      </c>
      <c r="F64" s="132">
        <v>10.29</v>
      </c>
      <c r="G64" s="297" t="s">
        <v>3301</v>
      </c>
      <c r="H64" s="347" t="s">
        <v>24</v>
      </c>
      <c r="I64" s="129">
        <v>80.751000000000005</v>
      </c>
      <c r="J64" s="129">
        <v>-20</v>
      </c>
      <c r="K64" s="129" t="s">
        <v>3697</v>
      </c>
      <c r="L64" s="129" t="b">
        <v>1</v>
      </c>
      <c r="M64" s="129">
        <v>32.064</v>
      </c>
      <c r="N64" s="129">
        <v>1.3049999999999999</v>
      </c>
      <c r="O64" s="129">
        <v>24.574999999999999</v>
      </c>
      <c r="P64" s="132">
        <v>35.012</v>
      </c>
      <c r="Q64" s="132">
        <v>0.89100000000000001</v>
      </c>
      <c r="R64" s="132">
        <v>31.196999999999999</v>
      </c>
      <c r="S64" s="129">
        <v>1.28</v>
      </c>
      <c r="T64" s="419">
        <v>-128.19800000000001</v>
      </c>
      <c r="U64" s="129">
        <v>294.32</v>
      </c>
      <c r="V64" s="129">
        <v>-15</v>
      </c>
      <c r="W64" s="129">
        <v>-26</v>
      </c>
      <c r="X64" s="129">
        <v>53</v>
      </c>
      <c r="Y64" s="129" t="s">
        <v>985</v>
      </c>
      <c r="Z64" s="129" t="b">
        <v>0</v>
      </c>
      <c r="AA64" s="129">
        <v>0</v>
      </c>
      <c r="AB64" s="129" t="b">
        <v>1</v>
      </c>
      <c r="AC64" s="129">
        <v>53</v>
      </c>
      <c r="AD64" s="129">
        <v>0.98199999999999998</v>
      </c>
      <c r="AE64" s="129" t="s">
        <v>24</v>
      </c>
      <c r="AF64" s="129" t="s">
        <v>3301</v>
      </c>
      <c r="AG64" s="129" t="s">
        <v>3697</v>
      </c>
      <c r="AH64" s="129" cm="1">
        <f t="array" aca="1" ref="AH64" ca="1">INDIRECT(ADDRESS(MATCH(AJ64,'rs_industries'!B:B,0),5,1,TRUE,"rs_industries"))</f>
        <v>69</v>
      </c>
      <c r="AI64" s="129" cm="1">
        <f t="array" aca="1" ref="AI64" ca="1">INDIRECT(ADDRESS(MATCH(A64,'rs_stocks'!B:B,0),7,1,TRUE,"rs_stocks"))</f>
        <v>82</v>
      </c>
      <c r="AJ64" s="129" t="str" cm="1">
        <f t="array" aca="1" ref="AJ64" ca="1">INDIRECT(ADDRESS(MATCH(A64,'rs_stocks'!B:B,0),4,1,TRUE,"rs_stocks"))</f>
        <v>Aerospace &amp; Defense</v>
      </c>
    </row>
    <row r="65" spans="1:36" x14ac:dyDescent="0.3">
      <c r="A65" s="129" t="s">
        <v>1949</v>
      </c>
      <c r="B65" s="132">
        <v>-0.61</v>
      </c>
      <c r="C65" s="132">
        <v>2.09</v>
      </c>
      <c r="D65" s="132">
        <v>13.17</v>
      </c>
      <c r="E65" s="132">
        <v>59.27</v>
      </c>
      <c r="F65" s="132">
        <v>37.299999999999997</v>
      </c>
      <c r="G65" s="255" t="s">
        <v>3238</v>
      </c>
      <c r="H65" s="347" t="s">
        <v>24</v>
      </c>
      <c r="I65" s="129">
        <v>3.0790000000000002</v>
      </c>
      <c r="J65" s="129">
        <v>-61</v>
      </c>
      <c r="K65" s="129" t="s">
        <v>4291</v>
      </c>
      <c r="L65" s="129" t="b">
        <v>1</v>
      </c>
      <c r="M65" s="129">
        <v>115.71</v>
      </c>
      <c r="N65" s="129">
        <v>4.7110000000000003</v>
      </c>
      <c r="O65" s="129">
        <v>24.561</v>
      </c>
      <c r="P65" s="132">
        <v>160.63300000000001</v>
      </c>
      <c r="Q65" s="132">
        <v>0.88700000000000001</v>
      </c>
      <c r="R65" s="132">
        <v>142.53700000000001</v>
      </c>
      <c r="S65" s="129">
        <v>3.17</v>
      </c>
      <c r="T65" s="419">
        <v>-4.8490000000000002</v>
      </c>
      <c r="U65" s="129">
        <v>19.510000000000002</v>
      </c>
      <c r="V65" s="129">
        <v>-27</v>
      </c>
      <c r="W65" s="129">
        <v>-33</v>
      </c>
      <c r="X65" s="129">
        <v>323</v>
      </c>
      <c r="Y65" s="129" t="s">
        <v>1949</v>
      </c>
      <c r="Z65" s="129" t="b">
        <v>0</v>
      </c>
      <c r="AA65" s="129">
        <v>0</v>
      </c>
      <c r="AB65" s="129" t="b">
        <v>1</v>
      </c>
      <c r="AC65" s="129">
        <v>47</v>
      </c>
      <c r="AD65" s="129">
        <v>0.98199999999999998</v>
      </c>
      <c r="AE65" s="129" t="s">
        <v>24</v>
      </c>
      <c r="AF65" s="129" t="s">
        <v>3238</v>
      </c>
      <c r="AG65" s="129" t="s">
        <v>4291</v>
      </c>
      <c r="AH65" s="129" cm="1">
        <f t="array" aca="1" ref="AH65" ca="1">INDIRECT(ADDRESS(MATCH(AJ65,'rs_industries'!B:B,0),5,1,TRUE,"rs_industries"))</f>
        <v>74</v>
      </c>
      <c r="AI65" s="129" cm="1">
        <f t="array" aca="1" ref="AI65" ca="1">INDIRECT(ADDRESS(MATCH(A65,'rs_stocks'!B:B,0),7,1,TRUE,"rs_stocks"))</f>
        <v>91</v>
      </c>
      <c r="AJ65" s="129" t="str" cm="1">
        <f t="array" aca="1" ref="AJ65" ca="1">INDIRECT(ADDRESS(MATCH(A65,'rs_stocks'!B:B,0),4,1,TRUE,"rs_stocks"))</f>
        <v>Chemicals</v>
      </c>
    </row>
    <row r="66" spans="1:36" x14ac:dyDescent="0.3">
      <c r="A66" s="129" t="s">
        <v>600</v>
      </c>
      <c r="B66" s="132">
        <v>1.66</v>
      </c>
      <c r="C66" s="132">
        <v>-0.73</v>
      </c>
      <c r="D66" s="132">
        <v>3.21</v>
      </c>
      <c r="E66" s="132">
        <v>21.22</v>
      </c>
      <c r="F66" s="132">
        <v>17.670000000000002</v>
      </c>
      <c r="G66" s="216" t="s">
        <v>3123</v>
      </c>
      <c r="H66" s="348" t="s">
        <v>3124</v>
      </c>
      <c r="I66" s="129">
        <v>8.6489999999999991</v>
      </c>
      <c r="J66" s="129">
        <v>-39</v>
      </c>
      <c r="K66" s="129" t="s">
        <v>3783</v>
      </c>
      <c r="L66" s="129" t="b">
        <v>1</v>
      </c>
      <c r="M66" s="129">
        <v>53.277999999999999</v>
      </c>
      <c r="N66" s="129">
        <v>2.1709999999999998</v>
      </c>
      <c r="O66" s="129">
        <v>24.544</v>
      </c>
      <c r="P66" s="132">
        <v>61.087000000000003</v>
      </c>
      <c r="Q66" s="132">
        <v>0.88800000000000001</v>
      </c>
      <c r="R66" s="132">
        <v>54.274000000000001</v>
      </c>
      <c r="S66" s="129">
        <v>1.8</v>
      </c>
      <c r="T66" s="419">
        <v>68.093000000000004</v>
      </c>
      <c r="U66" s="129">
        <v>85.9</v>
      </c>
      <c r="V66" s="129">
        <v>-23</v>
      </c>
      <c r="W66" s="129">
        <v>-22</v>
      </c>
      <c r="X66" s="129">
        <v>129</v>
      </c>
      <c r="Y66" s="129" t="s">
        <v>600</v>
      </c>
      <c r="Z66" s="129" t="b">
        <v>0</v>
      </c>
      <c r="AA66" s="129">
        <v>0</v>
      </c>
      <c r="AB66" s="129" t="b">
        <v>1</v>
      </c>
      <c r="AC66" s="129">
        <v>46</v>
      </c>
      <c r="AD66" s="129">
        <v>0.98199999999999998</v>
      </c>
      <c r="AE66" s="129" t="s">
        <v>3124</v>
      </c>
      <c r="AF66" s="129" t="s">
        <v>3123</v>
      </c>
      <c r="AG66" s="129" t="s">
        <v>3783</v>
      </c>
      <c r="AH66" s="129" cm="1">
        <f t="array" aca="1" ref="AH66" ca="1">INDIRECT(ADDRESS(MATCH(AJ66,'rs_industries'!B:B,0),5,1,TRUE,"rs_industries"))</f>
        <v>57</v>
      </c>
      <c r="AI66" s="129" cm="1">
        <f t="array" aca="1" ref="AI66" ca="1">INDIRECT(ADDRESS(MATCH(A66,'rs_stocks'!B:B,0),7,1,TRUE,"rs_stocks"))</f>
        <v>83</v>
      </c>
      <c r="AJ66" s="129" t="str" cm="1">
        <f t="array" aca="1" ref="AJ66" ca="1">INDIRECT(ADDRESS(MATCH(A66,'rs_stocks'!B:B,0),4,1,TRUE,"rs_stocks"))</f>
        <v>Medical Care Facilities</v>
      </c>
    </row>
    <row r="67" spans="1:36" x14ac:dyDescent="0.3">
      <c r="A67" s="129" t="s">
        <v>1469</v>
      </c>
      <c r="B67" s="132">
        <v>1.48</v>
      </c>
      <c r="C67" s="132">
        <v>-1.98</v>
      </c>
      <c r="D67" s="132">
        <v>20.66</v>
      </c>
      <c r="E67" s="132">
        <v>43.53</v>
      </c>
      <c r="F67" s="132">
        <v>45.07</v>
      </c>
      <c r="G67" s="233" t="s">
        <v>3114</v>
      </c>
      <c r="H67" s="345" t="s">
        <v>31</v>
      </c>
      <c r="I67" s="129">
        <v>3.6680000000000001</v>
      </c>
      <c r="J67" s="129">
        <v>-86</v>
      </c>
      <c r="K67" s="129" t="s">
        <v>3550</v>
      </c>
      <c r="L67" s="129" t="b">
        <v>1</v>
      </c>
      <c r="M67" s="129">
        <v>129.57400000000001</v>
      </c>
      <c r="N67" s="129">
        <v>5.2889999999999997</v>
      </c>
      <c r="O67" s="129">
        <v>24.498000000000001</v>
      </c>
      <c r="P67" s="132">
        <v>187.76400000000001</v>
      </c>
      <c r="Q67" s="132">
        <v>0.89100000000000001</v>
      </c>
      <c r="R67" s="132">
        <v>167.352</v>
      </c>
      <c r="S67" s="129">
        <v>2.4</v>
      </c>
      <c r="T67" s="419">
        <v>-7.5129999999999999</v>
      </c>
      <c r="U67" s="129">
        <v>61.03</v>
      </c>
      <c r="V67" s="129">
        <v>-8</v>
      </c>
      <c r="W67" s="129">
        <v>-27</v>
      </c>
      <c r="X67" s="129">
        <v>136</v>
      </c>
      <c r="Y67" s="129" t="s">
        <v>1469</v>
      </c>
      <c r="Z67" s="129" t="b">
        <v>0</v>
      </c>
      <c r="AA67" s="129">
        <v>0</v>
      </c>
      <c r="AB67" s="129" t="b">
        <v>1</v>
      </c>
      <c r="AC67" s="129">
        <v>51</v>
      </c>
      <c r="AD67" s="129">
        <v>0.98099999999999998</v>
      </c>
      <c r="AE67" s="129" t="s">
        <v>31</v>
      </c>
      <c r="AF67" s="129" t="s">
        <v>3114</v>
      </c>
      <c r="AG67" s="129" t="s">
        <v>3550</v>
      </c>
      <c r="AH67" s="129" cm="1">
        <f t="array" aca="1" ref="AH67" ca="1">INDIRECT(ADDRESS(MATCH(AJ67,'rs_industries'!B:B,0),5,1,TRUE,"rs_industries"))</f>
        <v>33</v>
      </c>
      <c r="AI67" s="129" cm="1">
        <f t="array" aca="1" ref="AI67" ca="1">INDIRECT(ADDRESS(MATCH(A67,'rs_stocks'!B:B,0),7,1,TRUE,"rs_stocks"))</f>
        <v>95</v>
      </c>
      <c r="AJ67" s="129" t="str" cm="1">
        <f t="array" aca="1" ref="AJ67" ca="1">INDIRECT(ADDRESS(MATCH(A67,'rs_stocks'!B:B,0),4,1,TRUE,"rs_stocks"))</f>
        <v>Software—Application</v>
      </c>
    </row>
    <row r="68" spans="1:36" x14ac:dyDescent="0.3">
      <c r="A68" s="129" t="s">
        <v>1209</v>
      </c>
      <c r="B68" s="132">
        <v>1.86</v>
      </c>
      <c r="C68" s="132">
        <v>6.9</v>
      </c>
      <c r="D68" s="132">
        <v>28.24</v>
      </c>
      <c r="E68" s="132">
        <v>62.97</v>
      </c>
      <c r="F68" s="132">
        <v>54</v>
      </c>
      <c r="G68" s="235" t="s">
        <v>841</v>
      </c>
      <c r="H68" s="349" t="s">
        <v>3108</v>
      </c>
      <c r="I68" s="129">
        <v>25.567</v>
      </c>
      <c r="J68" s="129">
        <v>-90</v>
      </c>
      <c r="K68" s="129" t="s">
        <v>3448</v>
      </c>
      <c r="L68" s="129" t="b">
        <v>1</v>
      </c>
      <c r="M68" s="129">
        <v>157.39599999999999</v>
      </c>
      <c r="N68" s="129">
        <v>6.43</v>
      </c>
      <c r="O68" s="129">
        <v>24.477</v>
      </c>
      <c r="P68" s="132">
        <v>242.703</v>
      </c>
      <c r="Q68" s="132">
        <v>0.90500000000000003</v>
      </c>
      <c r="R68" s="132">
        <v>219.62</v>
      </c>
      <c r="S68" s="129">
        <v>3.79</v>
      </c>
      <c r="T68" s="419">
        <v>35.146000000000001</v>
      </c>
      <c r="U68" s="129">
        <v>14.26</v>
      </c>
      <c r="V68" s="129">
        <v>-58</v>
      </c>
      <c r="W68" s="129">
        <v>-59</v>
      </c>
      <c r="X68" s="129">
        <v>369</v>
      </c>
      <c r="Y68" s="129" t="s">
        <v>1209</v>
      </c>
      <c r="Z68" s="129" t="b">
        <v>0</v>
      </c>
      <c r="AA68" s="129">
        <v>0</v>
      </c>
      <c r="AB68" s="129" t="b">
        <v>1</v>
      </c>
      <c r="AC68" s="129">
        <v>47</v>
      </c>
      <c r="AD68" s="129">
        <v>0.98099999999999998</v>
      </c>
      <c r="AE68" s="129" t="s">
        <v>3108</v>
      </c>
      <c r="AF68" s="129" t="s">
        <v>841</v>
      </c>
      <c r="AG68" s="129" t="s">
        <v>3448</v>
      </c>
      <c r="AH68" s="129" cm="1">
        <f t="array" aca="1" ref="AH68" ca="1">INDIRECT(ADDRESS(MATCH(AJ68,'rs_industries'!B:B,0),5,1,TRUE,"rs_industries"))</f>
        <v>58</v>
      </c>
      <c r="AI68" s="129" cm="1">
        <f t="array" aca="1" ref="AI68" ca="1">INDIRECT(ADDRESS(MATCH(A68,'rs_stocks'!B:B,0),7,1,TRUE,"rs_stocks"))</f>
        <v>96</v>
      </c>
      <c r="AJ68" s="129" t="str" cm="1">
        <f t="array" aca="1" ref="AJ68" ca="1">INDIRECT(ADDRESS(MATCH(A68,'rs_stocks'!B:B,0),4,1,TRUE,"rs_stocks"))</f>
        <v>Internet Content &amp; Information</v>
      </c>
    </row>
    <row r="69" spans="1:36" x14ac:dyDescent="0.3">
      <c r="A69" s="129" t="s">
        <v>991</v>
      </c>
      <c r="B69" s="132">
        <v>1.58</v>
      </c>
      <c r="C69" s="132">
        <v>-3.44</v>
      </c>
      <c r="D69" s="132">
        <v>8.7200000000000006</v>
      </c>
      <c r="E69" s="132">
        <v>34.65</v>
      </c>
      <c r="F69" s="132">
        <v>28.08</v>
      </c>
      <c r="G69" s="298" t="s">
        <v>202</v>
      </c>
      <c r="H69" s="352" t="s">
        <v>3108</v>
      </c>
      <c r="I69" s="129">
        <v>85.91</v>
      </c>
      <c r="J69" s="129">
        <v>-38</v>
      </c>
      <c r="K69" s="129" t="s">
        <v>3409</v>
      </c>
      <c r="L69" s="129" t="b">
        <v>1</v>
      </c>
      <c r="M69" s="129">
        <v>75.212999999999994</v>
      </c>
      <c r="N69" s="129">
        <v>3.0840000000000001</v>
      </c>
      <c r="O69" s="129">
        <v>24.388999999999999</v>
      </c>
      <c r="P69" s="132">
        <v>87.918999999999997</v>
      </c>
      <c r="Q69" s="132">
        <v>0.88200000000000001</v>
      </c>
      <c r="R69" s="132">
        <v>77.573999999999998</v>
      </c>
      <c r="S69" s="129">
        <v>1.96</v>
      </c>
      <c r="T69" s="419">
        <v>-67.44</v>
      </c>
      <c r="U69" s="129">
        <v>3127.7649999999999</v>
      </c>
      <c r="V69" s="129">
        <v>-38</v>
      </c>
      <c r="W69" s="129">
        <v>-28</v>
      </c>
      <c r="X69" s="129">
        <v>3</v>
      </c>
      <c r="Y69" s="129" t="s">
        <v>991</v>
      </c>
      <c r="Z69" s="129" t="b">
        <v>0</v>
      </c>
      <c r="AA69" s="129">
        <v>0</v>
      </c>
      <c r="AB69" s="129" t="b">
        <v>1</v>
      </c>
      <c r="AC69" s="129">
        <v>48</v>
      </c>
      <c r="AD69" s="129">
        <v>0.98099999999999998</v>
      </c>
      <c r="AE69" s="129" t="s">
        <v>3108</v>
      </c>
      <c r="AF69" s="129" t="s">
        <v>202</v>
      </c>
      <c r="AG69" s="129" t="s">
        <v>3409</v>
      </c>
      <c r="AH69" s="129" cm="1">
        <f t="array" aca="1" ref="AH69" ca="1">INDIRECT(ADDRESS(MATCH(AJ69,'rs_industries'!B:B,0),5,1,TRUE,"rs_industries"))</f>
        <v>17</v>
      </c>
      <c r="AI69" s="129" cm="1">
        <f t="array" aca="1" ref="AI69" ca="1">INDIRECT(ADDRESS(MATCH(A69,'rs_stocks'!B:B,0),7,1,TRUE,"rs_stocks"))</f>
        <v>90</v>
      </c>
      <c r="AJ69" s="129" t="str" cm="1">
        <f t="array" aca="1" ref="AJ69" ca="1">INDIRECT(ADDRESS(MATCH(A69,'rs_stocks'!B:B,0),4,1,TRUE,"rs_stocks"))</f>
        <v>Restaurants</v>
      </c>
    </row>
    <row r="70" spans="1:36" x14ac:dyDescent="0.3">
      <c r="A70" s="129" t="s">
        <v>1373</v>
      </c>
      <c r="B70" s="132">
        <v>-2.57</v>
      </c>
      <c r="C70" s="132">
        <v>-4.71</v>
      </c>
      <c r="D70" s="132">
        <v>21</v>
      </c>
      <c r="E70" s="132">
        <v>112.97</v>
      </c>
      <c r="F70" s="132">
        <v>74.17</v>
      </c>
      <c r="G70" s="235" t="s">
        <v>3280</v>
      </c>
      <c r="H70" s="348" t="s">
        <v>3111</v>
      </c>
      <c r="I70" s="129">
        <v>5.2539999999999996</v>
      </c>
      <c r="J70" s="129">
        <v>-58</v>
      </c>
      <c r="K70" s="129" t="s">
        <v>3629</v>
      </c>
      <c r="L70" s="129" t="b">
        <v>1</v>
      </c>
      <c r="M70" s="129">
        <v>267.55799999999999</v>
      </c>
      <c r="N70" s="129">
        <v>10.977</v>
      </c>
      <c r="O70" s="129">
        <v>24.375</v>
      </c>
      <c r="P70" s="132">
        <v>575.51800000000003</v>
      </c>
      <c r="Q70" s="132">
        <v>0.85699999999999998</v>
      </c>
      <c r="R70" s="132">
        <v>493.18200000000002</v>
      </c>
      <c r="S70" s="129">
        <v>6.2</v>
      </c>
      <c r="T70" s="419">
        <v>64.858000000000004</v>
      </c>
      <c r="U70" s="129">
        <v>59.46</v>
      </c>
      <c r="V70" s="129">
        <v>-9</v>
      </c>
      <c r="W70" s="129">
        <v>-12</v>
      </c>
      <c r="X70" s="129">
        <v>54</v>
      </c>
      <c r="Y70" s="129" t="s">
        <v>1373</v>
      </c>
      <c r="Z70" s="129" t="b">
        <v>0</v>
      </c>
      <c r="AA70" s="129">
        <v>0</v>
      </c>
      <c r="AB70" s="129" t="b">
        <v>1</v>
      </c>
      <c r="AC70" s="129">
        <v>54</v>
      </c>
      <c r="AD70" s="129">
        <v>0.98</v>
      </c>
      <c r="AE70" s="129" t="s">
        <v>3111</v>
      </c>
      <c r="AF70" s="129" t="s">
        <v>3280</v>
      </c>
      <c r="AG70" s="129" t="s">
        <v>3629</v>
      </c>
      <c r="AH70" s="129" cm="1">
        <f t="array" aca="1" ref="AH70" ca="1">INDIRECT(ADDRESS(MATCH(AJ70,'rs_industries'!B:B,0),5,1,TRUE,"rs_industries"))</f>
        <v>43</v>
      </c>
      <c r="AI70" s="129" cm="1">
        <f t="array" aca="1" ref="AI70" ca="1">INDIRECT(ADDRESS(MATCH(A70,'rs_stocks'!B:B,0),7,1,TRUE,"rs_stocks"))</f>
        <v>98</v>
      </c>
      <c r="AJ70" s="129" t="str" cm="1">
        <f t="array" aca="1" ref="AJ70" ca="1">INDIRECT(ADDRESS(MATCH(A70,'rs_stocks'!B:B,0),4,1,TRUE,"rs_stocks"))</f>
        <v>Banks—Regional</v>
      </c>
    </row>
    <row r="71" spans="1:36" x14ac:dyDescent="0.3">
      <c r="A71" s="129" t="s">
        <v>1372</v>
      </c>
      <c r="B71" s="132">
        <v>-0.56000000000000005</v>
      </c>
      <c r="C71" s="132">
        <v>-5.48</v>
      </c>
      <c r="D71" s="132">
        <v>28.17</v>
      </c>
      <c r="E71" s="132">
        <v>98.29</v>
      </c>
      <c r="F71" s="132">
        <v>51.42</v>
      </c>
      <c r="G71" s="275" t="s">
        <v>3280</v>
      </c>
      <c r="H71" s="352" t="s">
        <v>3111</v>
      </c>
      <c r="I71" s="129">
        <v>6.867</v>
      </c>
      <c r="J71" s="129">
        <v>-55</v>
      </c>
      <c r="K71" s="129" t="s">
        <v>3767</v>
      </c>
      <c r="L71" s="129" t="b">
        <v>1</v>
      </c>
      <c r="M71" s="129">
        <v>207.74100000000001</v>
      </c>
      <c r="N71" s="129">
        <v>8.57</v>
      </c>
      <c r="O71" s="129">
        <v>24.241</v>
      </c>
      <c r="P71" s="132">
        <v>424.32100000000003</v>
      </c>
      <c r="Q71" s="132">
        <v>0.876</v>
      </c>
      <c r="R71" s="132">
        <v>371.82900000000001</v>
      </c>
      <c r="S71" s="129">
        <v>6.46</v>
      </c>
      <c r="T71" s="419">
        <v>64.905000000000001</v>
      </c>
      <c r="U71" s="129">
        <v>33.055</v>
      </c>
      <c r="V71" s="129">
        <v>-27</v>
      </c>
      <c r="W71" s="129">
        <v>-27</v>
      </c>
      <c r="X71" s="129">
        <v>93</v>
      </c>
      <c r="Y71" s="129" t="s">
        <v>1372</v>
      </c>
      <c r="Z71" s="129" t="b">
        <v>0</v>
      </c>
      <c r="AA71" s="129">
        <v>0</v>
      </c>
      <c r="AB71" s="129" t="b">
        <v>1</v>
      </c>
      <c r="AC71" s="129">
        <v>57</v>
      </c>
      <c r="AD71" s="129">
        <v>0.98</v>
      </c>
      <c r="AE71" s="129" t="s">
        <v>3111</v>
      </c>
      <c r="AF71" s="129" t="s">
        <v>3280</v>
      </c>
      <c r="AG71" s="129" t="s">
        <v>3767</v>
      </c>
      <c r="AH71" s="129" cm="1">
        <f t="array" aca="1" ref="AH71" ca="1">INDIRECT(ADDRESS(MATCH(AJ71,'rs_industries'!B:B,0),5,1,TRUE,"rs_industries"))</f>
        <v>43</v>
      </c>
      <c r="AI71" s="129" cm="1">
        <f t="array" aca="1" ref="AI71" ca="1">INDIRECT(ADDRESS(MATCH(A71,'rs_stocks'!B:B,0),7,1,TRUE,"rs_stocks"))</f>
        <v>97</v>
      </c>
      <c r="AJ71" s="129" t="str" cm="1">
        <f t="array" aca="1" ref="AJ71" ca="1">INDIRECT(ADDRESS(MATCH(A71,'rs_stocks'!B:B,0),4,1,TRUE,"rs_stocks"))</f>
        <v>Banks—Regional</v>
      </c>
    </row>
    <row r="72" spans="1:36" x14ac:dyDescent="0.3">
      <c r="A72" s="129" t="s">
        <v>3040</v>
      </c>
      <c r="B72" s="132">
        <v>0.61</v>
      </c>
      <c r="C72" s="132">
        <v>4.45</v>
      </c>
      <c r="D72" s="132">
        <v>11.97</v>
      </c>
      <c r="E72" s="132">
        <v>41.25</v>
      </c>
      <c r="F72" s="132">
        <v>38.07</v>
      </c>
      <c r="G72" s="285" t="s">
        <v>3262</v>
      </c>
      <c r="H72" s="348" t="s">
        <v>3111</v>
      </c>
      <c r="I72" s="129">
        <v>52.83</v>
      </c>
      <c r="J72" s="129">
        <v>-35</v>
      </c>
      <c r="K72" s="129" t="s">
        <v>4777</v>
      </c>
      <c r="L72" s="129" t="b">
        <v>1</v>
      </c>
      <c r="M72" s="129">
        <v>80.215999999999994</v>
      </c>
      <c r="N72" s="129">
        <v>3.3109999999999999</v>
      </c>
      <c r="O72" s="129">
        <v>24.225000000000001</v>
      </c>
      <c r="P72" s="132">
        <v>88.995999999999995</v>
      </c>
      <c r="Q72" s="132">
        <v>0.88900000000000001</v>
      </c>
      <c r="R72" s="132">
        <v>79.102000000000004</v>
      </c>
      <c r="S72" s="129">
        <v>2.17</v>
      </c>
      <c r="T72" s="419">
        <v>63.234999999999999</v>
      </c>
      <c r="U72" s="129">
        <v>125.46</v>
      </c>
      <c r="V72" s="129">
        <v>-27</v>
      </c>
      <c r="W72" s="129">
        <v>-24</v>
      </c>
      <c r="X72" s="129">
        <v>73</v>
      </c>
      <c r="Y72" s="129" t="s">
        <v>3040</v>
      </c>
      <c r="Z72" s="129" t="b">
        <v>0</v>
      </c>
      <c r="AA72" s="129">
        <v>0</v>
      </c>
      <c r="AB72" s="129" t="b">
        <v>1</v>
      </c>
      <c r="AC72" s="129">
        <v>56</v>
      </c>
      <c r="AD72" s="129">
        <v>0.98</v>
      </c>
      <c r="AE72" s="129" t="s">
        <v>3111</v>
      </c>
      <c r="AF72" s="129" t="s">
        <v>3262</v>
      </c>
      <c r="AG72" s="129" t="s">
        <v>4777</v>
      </c>
      <c r="AH72" s="129" cm="1">
        <f t="array" aca="1" ref="AH72" ca="1">INDIRECT(ADDRESS(MATCH(AJ72,'rs_industries'!B:B,0),5,1,TRUE,"rs_industries"))</f>
        <v>84</v>
      </c>
      <c r="AI72" s="129" cm="1">
        <f t="array" aca="1" ref="AI72" ca="1">INDIRECT(ADDRESS(MATCH(A72,'rs_stocks'!B:B,0),7,1,TRUE,"rs_stocks"))</f>
        <v>89</v>
      </c>
      <c r="AJ72" s="129" t="str" cm="1">
        <f t="array" aca="1" ref="AJ72" ca="1">INDIRECT(ADDRESS(MATCH(A72,'rs_stocks'!B:B,0),4,1,TRUE,"rs_stocks"))</f>
        <v>Capital Markets</v>
      </c>
    </row>
    <row r="73" spans="1:36" x14ac:dyDescent="0.3">
      <c r="A73" s="129" t="s">
        <v>337</v>
      </c>
      <c r="B73" s="132">
        <v>0.36</v>
      </c>
      <c r="C73" s="132">
        <v>4.62</v>
      </c>
      <c r="D73" s="132">
        <v>6.69</v>
      </c>
      <c r="E73" s="132">
        <v>22.51</v>
      </c>
      <c r="F73" s="132">
        <v>18.93</v>
      </c>
      <c r="G73" s="271" t="s">
        <v>3382</v>
      </c>
      <c r="H73" s="349" t="s">
        <v>245</v>
      </c>
      <c r="I73" s="129">
        <v>50.542000000000002</v>
      </c>
      <c r="J73" s="129">
        <v>-25</v>
      </c>
      <c r="K73" s="129" t="s">
        <v>5313</v>
      </c>
      <c r="L73" s="129" t="b">
        <v>1</v>
      </c>
      <c r="M73" s="129">
        <v>52.944000000000003</v>
      </c>
      <c r="N73" s="129">
        <v>2.1930000000000001</v>
      </c>
      <c r="O73" s="129">
        <v>24.146000000000001</v>
      </c>
      <c r="P73" s="132">
        <v>62.869</v>
      </c>
      <c r="Q73" s="132">
        <v>0.88400000000000001</v>
      </c>
      <c r="R73" s="132">
        <v>55.585999999999999</v>
      </c>
      <c r="S73" s="129">
        <v>1.74</v>
      </c>
      <c r="T73" s="419">
        <v>106.56</v>
      </c>
      <c r="U73" s="129">
        <v>41.47</v>
      </c>
      <c r="V73" s="129">
        <v>-9</v>
      </c>
      <c r="W73" s="129">
        <v>-14</v>
      </c>
      <c r="X73" s="129">
        <v>276</v>
      </c>
      <c r="Y73" s="129" t="s">
        <v>337</v>
      </c>
      <c r="Z73" s="129" t="b">
        <v>0</v>
      </c>
      <c r="AA73" s="129">
        <v>0</v>
      </c>
      <c r="AB73" s="129" t="b">
        <v>1</v>
      </c>
      <c r="AC73" s="129">
        <v>54</v>
      </c>
      <c r="AD73" s="129">
        <v>0.98</v>
      </c>
      <c r="AE73" s="129" t="s">
        <v>245</v>
      </c>
      <c r="AF73" s="129" t="s">
        <v>3382</v>
      </c>
      <c r="AG73" s="129" t="s">
        <v>5313</v>
      </c>
      <c r="AH73" s="129" cm="1">
        <f t="array" aca="1" ref="AH73" ca="1">INDIRECT(ADDRESS(MATCH(AJ73,'rs_industries'!B:B,0),5,1,TRUE,"rs_industries"))</f>
        <v>93</v>
      </c>
      <c r="AI73" s="129" cm="1">
        <f t="array" aca="1" ref="AI73" ca="1">INDIRECT(ADDRESS(MATCH(A73,'rs_stocks'!B:B,0),7,1,TRUE,"rs_stocks"))</f>
        <v>81</v>
      </c>
      <c r="AJ73" s="129" t="str" cm="1">
        <f t="array" aca="1" ref="AJ73" ca="1">INDIRECT(ADDRESS(MATCH(A73,'rs_stocks'!B:B,0),4,1,TRUE,"rs_stocks"))</f>
        <v>Oil &amp; Gas Midstream</v>
      </c>
    </row>
    <row r="74" spans="1:36" x14ac:dyDescent="0.3">
      <c r="A74" s="129" t="s">
        <v>6009</v>
      </c>
      <c r="B74" s="132">
        <v>0.98</v>
      </c>
      <c r="C74" s="132">
        <v>-3.3</v>
      </c>
      <c r="D74" s="132">
        <v>20.56</v>
      </c>
      <c r="E74" s="132">
        <v>39.39</v>
      </c>
      <c r="F74" s="132">
        <v>46.09</v>
      </c>
      <c r="G74" s="216" t="s">
        <v>3888</v>
      </c>
      <c r="H74" s="348" t="s">
        <v>48</v>
      </c>
      <c r="I74" s="129">
        <v>1.2150000000000001</v>
      </c>
      <c r="J74" s="129">
        <v>-65</v>
      </c>
      <c r="K74" s="129" t="s">
        <v>6010</v>
      </c>
      <c r="L74" s="129" t="b">
        <v>1</v>
      </c>
      <c r="M74" s="129">
        <v>199.96899999999999</v>
      </c>
      <c r="N74" s="129">
        <v>8.2919999999999998</v>
      </c>
      <c r="O74" s="129">
        <v>24.116</v>
      </c>
      <c r="P74" s="132">
        <v>393.67399999999998</v>
      </c>
      <c r="Q74" s="132">
        <v>0.874</v>
      </c>
      <c r="R74" s="132">
        <v>344.24599999999998</v>
      </c>
      <c r="S74" s="129">
        <v>4.57</v>
      </c>
      <c r="T74" s="419">
        <v>61.35</v>
      </c>
      <c r="U74" s="129">
        <v>8.2100000000000009</v>
      </c>
      <c r="V74" s="129">
        <v>-36</v>
      </c>
      <c r="W74" s="129">
        <v>-42</v>
      </c>
      <c r="X74" s="129">
        <v>533</v>
      </c>
      <c r="Y74" s="129" t="s">
        <v>6009</v>
      </c>
      <c r="Z74" s="129" t="b">
        <v>0</v>
      </c>
      <c r="AA74" s="129">
        <v>0</v>
      </c>
      <c r="AB74" s="129" t="b">
        <v>1</v>
      </c>
      <c r="AC74" s="129">
        <v>48</v>
      </c>
      <c r="AD74" s="129">
        <v>0.97899999999999998</v>
      </c>
      <c r="AE74" s="129" t="s">
        <v>48</v>
      </c>
      <c r="AF74" s="129" t="s">
        <v>3888</v>
      </c>
      <c r="AG74" s="129" t="s">
        <v>6010</v>
      </c>
      <c r="AH74" s="129" cm="1">
        <f t="array" aca="1" ref="AH74" ca="1">INDIRECT(ADDRESS(MATCH(AJ74,'rs_industries'!B:B,0),5,1,TRUE,"rs_industries"))</f>
        <v>96</v>
      </c>
      <c r="AI74" s="129" cm="1">
        <f t="array" aca="1" ref="AI74" ca="1">INDIRECT(ADDRESS(MATCH(A74,'rs_stocks'!B:B,0),7,1,TRUE,"rs_stocks"))</f>
        <v>91</v>
      </c>
      <c r="AJ74" s="129" t="str" cm="1">
        <f t="array" aca="1" ref="AJ74" ca="1">INDIRECT(ADDRESS(MATCH(A74,'rs_stocks'!B:B,0),4,1,TRUE,"rs_stocks"))</f>
        <v>Other Precious Metals &amp; Mining</v>
      </c>
    </row>
    <row r="75" spans="1:36" x14ac:dyDescent="0.3">
      <c r="A75" s="129" t="s">
        <v>1167</v>
      </c>
      <c r="B75" s="132">
        <v>-1.76</v>
      </c>
      <c r="C75" s="132">
        <v>-0.72</v>
      </c>
      <c r="D75" s="132">
        <v>22.32</v>
      </c>
      <c r="E75" s="132">
        <v>38.51</v>
      </c>
      <c r="F75" s="132">
        <v>31.04</v>
      </c>
      <c r="G75" s="324"/>
      <c r="H75" s="354"/>
      <c r="I75" s="129">
        <v>9.32</v>
      </c>
      <c r="J75" s="129">
        <v>-69</v>
      </c>
      <c r="K75" s="129" t="s">
        <v>4920</v>
      </c>
      <c r="L75" s="129" t="b">
        <v>1</v>
      </c>
      <c r="M75" s="129">
        <v>151.74299999999999</v>
      </c>
      <c r="N75" s="129">
        <v>6.3170000000000002</v>
      </c>
      <c r="O75" s="129">
        <v>24.021999999999998</v>
      </c>
      <c r="P75" s="132">
        <v>270.64</v>
      </c>
      <c r="Q75" s="132">
        <v>0.90500000000000003</v>
      </c>
      <c r="R75" s="132">
        <v>244.86099999999999</v>
      </c>
      <c r="S75" s="129">
        <v>3.63</v>
      </c>
      <c r="T75" s="419">
        <v>49.36</v>
      </c>
      <c r="U75" s="129">
        <v>7.5350000000000001</v>
      </c>
      <c r="V75" s="129">
        <v>-5</v>
      </c>
      <c r="W75" s="129">
        <v>-7</v>
      </c>
      <c r="X75" s="129">
        <v>731</v>
      </c>
      <c r="Y75" s="129" t="s">
        <v>1167</v>
      </c>
      <c r="Z75" s="129" t="b">
        <v>0</v>
      </c>
      <c r="AA75" s="129">
        <v>0</v>
      </c>
      <c r="AB75" s="129" t="b">
        <v>1</v>
      </c>
      <c r="AC75" s="129">
        <v>54</v>
      </c>
      <c r="AD75" s="129">
        <v>0.97899999999999998</v>
      </c>
      <c r="AG75" s="129" t="s">
        <v>4920</v>
      </c>
      <c r="AH75" s="129" cm="1">
        <f t="array" aca="1" ref="AH75" ca="1">INDIRECT(ADDRESS(MATCH(AJ75,'rs_industries'!B:B,0),5,1,TRUE,"rs_industries"))</f>
        <v>91</v>
      </c>
      <c r="AI75" s="129" cm="1">
        <f t="array" aca="1" ref="AI75" ca="1">INDIRECT(ADDRESS(MATCH(A75,'rs_stocks'!B:B,0),7,1,TRUE,"rs_stocks"))</f>
        <v>93</v>
      </c>
      <c r="AJ75" s="129" t="str" cm="1">
        <f t="array" aca="1" ref="AJ75" ca="1">INDIRECT(ADDRESS(MATCH(A75,'rs_stocks'!B:B,0),4,1,TRUE,"rs_stocks"))</f>
        <v>Gold</v>
      </c>
    </row>
    <row r="76" spans="1:36" x14ac:dyDescent="0.3">
      <c r="A76" s="129" t="s">
        <v>1067</v>
      </c>
      <c r="B76" s="132">
        <v>1.98</v>
      </c>
      <c r="C76" s="132">
        <v>5.07</v>
      </c>
      <c r="D76" s="132">
        <v>13.69</v>
      </c>
      <c r="E76" s="132">
        <v>26.82</v>
      </c>
      <c r="F76" s="132">
        <v>19.45</v>
      </c>
      <c r="G76" s="290" t="s">
        <v>3168</v>
      </c>
      <c r="H76" s="350" t="s">
        <v>3124</v>
      </c>
      <c r="I76" s="129">
        <v>113.82899999999999</v>
      </c>
      <c r="J76" s="129">
        <v>-25</v>
      </c>
      <c r="K76" s="129" t="s">
        <v>3289</v>
      </c>
      <c r="L76" s="129" t="b">
        <v>1</v>
      </c>
      <c r="M76" s="129">
        <v>47.451999999999998</v>
      </c>
      <c r="N76" s="129">
        <v>1.9790000000000001</v>
      </c>
      <c r="O76" s="129">
        <v>23.975000000000001</v>
      </c>
      <c r="P76" s="132">
        <v>53.256</v>
      </c>
      <c r="Q76" s="132">
        <v>0.89700000000000002</v>
      </c>
      <c r="R76" s="132">
        <v>47.786000000000001</v>
      </c>
      <c r="S76" s="129">
        <v>1.36</v>
      </c>
      <c r="T76" s="419">
        <v>30.016999999999999</v>
      </c>
      <c r="U76" s="129">
        <v>77.424999999999997</v>
      </c>
      <c r="V76" s="129">
        <v>-53</v>
      </c>
      <c r="W76" s="129">
        <v>-58</v>
      </c>
      <c r="X76" s="129">
        <v>190</v>
      </c>
      <c r="Y76" s="129" t="s">
        <v>1067</v>
      </c>
      <c r="Z76" s="129" t="b">
        <v>0</v>
      </c>
      <c r="AA76" s="129">
        <v>0</v>
      </c>
      <c r="AB76" s="129" t="b">
        <v>1</v>
      </c>
      <c r="AC76" s="129">
        <v>50</v>
      </c>
      <c r="AD76" s="129">
        <v>0.97899999999999998</v>
      </c>
      <c r="AE76" s="129" t="s">
        <v>3124</v>
      </c>
      <c r="AF76" s="129" t="s">
        <v>3168</v>
      </c>
      <c r="AG76" s="129" t="s">
        <v>3289</v>
      </c>
      <c r="AH76" s="129" cm="1">
        <f t="array" aca="1" ref="AH76" ca="1">INDIRECT(ADDRESS(MATCH(AJ76,'rs_industries'!B:B,0),5,1,TRUE,"rs_industries"))</f>
        <v>11</v>
      </c>
      <c r="AI76" s="129" cm="1">
        <f t="array" aca="1" ref="AI76" ca="1">INDIRECT(ADDRESS(MATCH(A76,'rs_stocks'!B:B,0),7,1,TRUE,"rs_stocks"))</f>
        <v>88</v>
      </c>
      <c r="AJ76" s="129" t="str" cm="1">
        <f t="array" aca="1" ref="AJ76" ca="1">INDIRECT(ADDRESS(MATCH(A76,'rs_stocks'!B:B,0),4,1,TRUE,"rs_stocks"))</f>
        <v>Medical Devices</v>
      </c>
    </row>
    <row r="77" spans="1:36" x14ac:dyDescent="0.3">
      <c r="A77" s="129" t="s">
        <v>398</v>
      </c>
      <c r="B77" s="132">
        <v>2.84</v>
      </c>
      <c r="C77" s="132">
        <v>4.84</v>
      </c>
      <c r="D77" s="132">
        <v>17.27</v>
      </c>
      <c r="E77" s="132">
        <v>38.31</v>
      </c>
      <c r="F77" s="132">
        <v>30.58</v>
      </c>
      <c r="G77" s="232" t="s">
        <v>3313</v>
      </c>
      <c r="H77" s="345" t="s">
        <v>31</v>
      </c>
      <c r="I77" s="129">
        <v>80.328000000000003</v>
      </c>
      <c r="J77" s="129">
        <v>-29</v>
      </c>
      <c r="K77" s="129" t="s">
        <v>3314</v>
      </c>
      <c r="L77" s="129" t="b">
        <v>1</v>
      </c>
      <c r="M77" s="129">
        <v>79.596000000000004</v>
      </c>
      <c r="N77" s="129">
        <v>3.3290000000000002</v>
      </c>
      <c r="O77" s="129">
        <v>23.913</v>
      </c>
      <c r="P77" s="132">
        <v>97.638000000000005</v>
      </c>
      <c r="Q77" s="132">
        <v>0.89800000000000002</v>
      </c>
      <c r="R77" s="132">
        <v>87.706000000000003</v>
      </c>
      <c r="S77" s="129">
        <v>2.09</v>
      </c>
      <c r="T77" s="419">
        <v>111.334</v>
      </c>
      <c r="U77" s="129">
        <v>133.745</v>
      </c>
      <c r="V77" s="129">
        <v>-50</v>
      </c>
      <c r="W77" s="129">
        <v>-42</v>
      </c>
      <c r="X77" s="129">
        <v>71</v>
      </c>
      <c r="Y77" s="129" t="s">
        <v>398</v>
      </c>
      <c r="Z77" s="129" t="b">
        <v>0</v>
      </c>
      <c r="AA77" s="129">
        <v>0</v>
      </c>
      <c r="AB77" s="129" t="b">
        <v>1</v>
      </c>
      <c r="AC77" s="129">
        <v>48</v>
      </c>
      <c r="AD77" s="129">
        <v>0.97799999999999998</v>
      </c>
      <c r="AE77" s="129" t="s">
        <v>31</v>
      </c>
      <c r="AF77" s="129" t="s">
        <v>3313</v>
      </c>
      <c r="AG77" s="129" t="s">
        <v>3314</v>
      </c>
      <c r="AH77" s="129" cm="1">
        <f t="array" aca="1" ref="AH77" ca="1">INDIRECT(ADDRESS(MATCH(AJ77,'rs_industries'!B:B,0),5,1,TRUE,"rs_industries"))</f>
        <v>78</v>
      </c>
      <c r="AI77" s="129" cm="1">
        <f t="array" aca="1" ref="AI77" ca="1">INDIRECT(ADDRESS(MATCH(A77,'rs_stocks'!B:B,0),7,1,TRUE,"rs_stocks"))</f>
        <v>92</v>
      </c>
      <c r="AJ77" s="129" t="str" cm="1">
        <f t="array" aca="1" ref="AJ77" ca="1">INDIRECT(ADDRESS(MATCH(A77,'rs_stocks'!B:B,0),4,1,TRUE,"rs_stocks"))</f>
        <v>Electronic Components</v>
      </c>
    </row>
    <row r="78" spans="1:36" x14ac:dyDescent="0.3">
      <c r="A78" s="129" t="s">
        <v>168</v>
      </c>
      <c r="B78" s="132">
        <v>1.51</v>
      </c>
      <c r="C78" s="132">
        <v>2.0499999999999998</v>
      </c>
      <c r="D78" s="132">
        <v>9.4499999999999993</v>
      </c>
      <c r="E78" s="132">
        <v>30.1</v>
      </c>
      <c r="F78" s="132">
        <v>24.94</v>
      </c>
      <c r="G78" s="290" t="s">
        <v>3163</v>
      </c>
      <c r="H78" s="350" t="s">
        <v>24</v>
      </c>
      <c r="I78" s="129">
        <v>11.632</v>
      </c>
      <c r="J78" s="129">
        <v>-29</v>
      </c>
      <c r="K78" s="129" t="s">
        <v>4622</v>
      </c>
      <c r="L78" s="129" t="b">
        <v>1</v>
      </c>
      <c r="M78" s="129">
        <v>61.137999999999998</v>
      </c>
      <c r="N78" s="129">
        <v>2.5569999999999999</v>
      </c>
      <c r="O78" s="129">
        <v>23.913</v>
      </c>
      <c r="P78" s="132">
        <v>68.551000000000002</v>
      </c>
      <c r="Q78" s="132">
        <v>0.88900000000000001</v>
      </c>
      <c r="R78" s="132">
        <v>60.911000000000001</v>
      </c>
      <c r="S78" s="129">
        <v>2.17</v>
      </c>
      <c r="T78" s="419">
        <v>37.801000000000002</v>
      </c>
      <c r="U78" s="129">
        <v>215.67</v>
      </c>
      <c r="V78" s="129">
        <v>33</v>
      </c>
      <c r="W78" s="129">
        <v>28</v>
      </c>
      <c r="X78" s="129">
        <v>42</v>
      </c>
      <c r="Y78" s="129" t="s">
        <v>168</v>
      </c>
      <c r="Z78" s="129" t="b">
        <v>0</v>
      </c>
      <c r="AA78" s="129">
        <v>0</v>
      </c>
      <c r="AB78" s="129" t="b">
        <v>1</v>
      </c>
      <c r="AC78" s="129">
        <v>52</v>
      </c>
      <c r="AD78" s="129">
        <v>0.97799999999999998</v>
      </c>
      <c r="AE78" s="129" t="s">
        <v>24</v>
      </c>
      <c r="AF78" s="129" t="s">
        <v>3163</v>
      </c>
      <c r="AG78" s="129" t="s">
        <v>4622</v>
      </c>
      <c r="AH78" s="129" cm="1">
        <f t="array" aca="1" ref="AH78" ca="1">INDIRECT(ADDRESS(MATCH(AJ78,'rs_industries'!B:B,0),5,1,TRUE,"rs_industries"))</f>
        <v>94</v>
      </c>
      <c r="AI78" s="129" cm="1">
        <f t="array" aca="1" ref="AI78" ca="1">INDIRECT(ADDRESS(MATCH(A78,'rs_stocks'!B:B,0),7,1,TRUE,"rs_stocks"))</f>
        <v>84</v>
      </c>
      <c r="AJ78" s="129" t="str" cm="1">
        <f t="array" aca="1" ref="AJ78" ca="1">INDIRECT(ADDRESS(MATCH(A78,'rs_stocks'!B:B,0),4,1,TRUE,"rs_stocks"))</f>
        <v>Waste Management</v>
      </c>
    </row>
    <row r="79" spans="1:36" x14ac:dyDescent="0.3">
      <c r="A79" s="129" t="s">
        <v>5073</v>
      </c>
      <c r="B79" s="132">
        <v>-14.21</v>
      </c>
      <c r="C79" s="132">
        <v>-2.69</v>
      </c>
      <c r="D79" s="132">
        <v>32.380000000000003</v>
      </c>
      <c r="E79" s="132">
        <v>61.98</v>
      </c>
      <c r="F79" s="132">
        <v>58.93</v>
      </c>
      <c r="G79" s="208"/>
      <c r="H79" s="347"/>
      <c r="I79" s="129">
        <v>1.5629999999999999</v>
      </c>
      <c r="J79" s="129">
        <v>-78</v>
      </c>
      <c r="K79" s="129" t="s">
        <v>5074</v>
      </c>
      <c r="L79" s="129" t="b">
        <v>1</v>
      </c>
      <c r="M79" s="129">
        <v>288.16199999999998</v>
      </c>
      <c r="N79" s="129">
        <v>12.077</v>
      </c>
      <c r="O79" s="129">
        <v>23.86</v>
      </c>
      <c r="P79" s="132">
        <v>736.32799999999997</v>
      </c>
      <c r="Q79" s="132">
        <v>0.88600000000000001</v>
      </c>
      <c r="R79" s="132">
        <v>652.45899999999995</v>
      </c>
      <c r="S79" s="129">
        <v>5.93</v>
      </c>
      <c r="T79" s="419">
        <v>33.267000000000003</v>
      </c>
      <c r="U79" s="129">
        <v>5.07</v>
      </c>
      <c r="V79" s="129">
        <v>-35</v>
      </c>
      <c r="W79" s="129">
        <v>-18</v>
      </c>
      <c r="X79" s="129">
        <v>665</v>
      </c>
      <c r="Y79" s="129" t="s">
        <v>5073</v>
      </c>
      <c r="Z79" s="129" t="b">
        <v>0</v>
      </c>
      <c r="AA79" s="129">
        <v>0</v>
      </c>
      <c r="AB79" s="129" t="b">
        <v>1</v>
      </c>
      <c r="AC79" s="129">
        <v>45</v>
      </c>
      <c r="AD79" s="129">
        <v>0.97799999999999998</v>
      </c>
      <c r="AG79" s="129" t="s">
        <v>5074</v>
      </c>
      <c r="AH79" s="129" cm="1">
        <f t="array" aca="1" ref="AH79" ca="1">INDIRECT(ADDRESS(MATCH(AJ79,'rs_industries'!B:B,0),5,1,TRUE,"rs_industries"))</f>
        <v>97</v>
      </c>
      <c r="AI79" s="129" cm="1">
        <f t="array" aca="1" ref="AI79" ca="1">INDIRECT(ADDRESS(MATCH(A79,'rs_stocks'!B:B,0),7,1,TRUE,"rs_stocks"))</f>
        <v>94</v>
      </c>
      <c r="AJ79" s="129" t="str" cm="1">
        <f t="array" aca="1" ref="AJ79" ca="1">INDIRECT(ADDRESS(MATCH(A79,'rs_stocks'!B:B,0),4,1,TRUE,"rs_stocks"))</f>
        <v>Silver</v>
      </c>
    </row>
    <row r="80" spans="1:36" x14ac:dyDescent="0.3">
      <c r="A80" s="129" t="s">
        <v>1220</v>
      </c>
      <c r="B80" s="132">
        <v>-0.74</v>
      </c>
      <c r="C80" s="132">
        <v>-1.43</v>
      </c>
      <c r="D80" s="132">
        <v>31.54</v>
      </c>
      <c r="E80" s="132">
        <v>46.21</v>
      </c>
      <c r="F80" s="132">
        <v>42.57</v>
      </c>
      <c r="G80" s="232" t="s">
        <v>3888</v>
      </c>
      <c r="H80" s="345" t="s">
        <v>48</v>
      </c>
      <c r="I80" s="129">
        <v>7.3330000000000002</v>
      </c>
      <c r="J80" s="129">
        <v>-69</v>
      </c>
      <c r="K80" s="129" t="s">
        <v>5335</v>
      </c>
      <c r="L80" s="129" t="b">
        <v>1</v>
      </c>
      <c r="M80" s="129">
        <v>197.035</v>
      </c>
      <c r="N80" s="129">
        <v>8.2970000000000006</v>
      </c>
      <c r="O80" s="129">
        <v>23.747</v>
      </c>
      <c r="P80" s="132">
        <v>394.35899999999998</v>
      </c>
      <c r="Q80" s="132">
        <v>0.88600000000000001</v>
      </c>
      <c r="R80" s="132">
        <v>349.24799999999999</v>
      </c>
      <c r="S80" s="129">
        <v>4.68</v>
      </c>
      <c r="T80" s="419">
        <v>19.157</v>
      </c>
      <c r="U80" s="129">
        <v>20.059999999999999</v>
      </c>
      <c r="V80" s="129">
        <v>19</v>
      </c>
      <c r="W80" s="129">
        <v>0</v>
      </c>
      <c r="X80" s="129">
        <v>212</v>
      </c>
      <c r="Y80" s="129" t="s">
        <v>1220</v>
      </c>
      <c r="Z80" s="129" t="b">
        <v>0</v>
      </c>
      <c r="AA80" s="129">
        <v>0</v>
      </c>
      <c r="AB80" s="129" t="b">
        <v>1</v>
      </c>
      <c r="AC80" s="129">
        <v>47</v>
      </c>
      <c r="AD80" s="129">
        <v>0.97699999999999998</v>
      </c>
      <c r="AE80" s="129" t="s">
        <v>48</v>
      </c>
      <c r="AF80" s="129" t="s">
        <v>3888</v>
      </c>
      <c r="AG80" s="129" t="s">
        <v>5335</v>
      </c>
      <c r="AH80" s="129" cm="1">
        <f t="array" aca="1" ref="AH80" ca="1">INDIRECT(ADDRESS(MATCH(AJ80,'rs_industries'!B:B,0),5,1,TRUE,"rs_industries"))</f>
        <v>97</v>
      </c>
      <c r="AI80" s="129" cm="1">
        <f t="array" aca="1" ref="AI80" ca="1">INDIRECT(ADDRESS(MATCH(A80,'rs_stocks'!B:B,0),7,1,TRUE,"rs_stocks"))</f>
        <v>90</v>
      </c>
      <c r="AJ80" s="129" t="str" cm="1">
        <f t="array" aca="1" ref="AJ80" ca="1">INDIRECT(ADDRESS(MATCH(A80,'rs_stocks'!B:B,0),4,1,TRUE,"rs_stocks"))</f>
        <v>Silver</v>
      </c>
    </row>
    <row r="81" spans="1:36" x14ac:dyDescent="0.3">
      <c r="A81" s="129" t="s">
        <v>995</v>
      </c>
      <c r="B81" s="132">
        <v>2.2400000000000002</v>
      </c>
      <c r="C81" s="132">
        <v>1.91</v>
      </c>
      <c r="D81" s="132">
        <v>7.23</v>
      </c>
      <c r="E81" s="132">
        <v>13.29</v>
      </c>
      <c r="F81" s="132">
        <v>25.72</v>
      </c>
      <c r="G81" s="290" t="s">
        <v>3168</v>
      </c>
      <c r="H81" s="350" t="s">
        <v>3124</v>
      </c>
      <c r="I81" s="129">
        <v>55.79</v>
      </c>
      <c r="J81" s="129">
        <v>-59</v>
      </c>
      <c r="K81" s="129" t="s">
        <v>4810</v>
      </c>
      <c r="L81" s="129" t="b">
        <v>1</v>
      </c>
      <c r="M81" s="129">
        <v>90.373000000000005</v>
      </c>
      <c r="N81" s="129">
        <v>3.8180000000000001</v>
      </c>
      <c r="O81" s="129">
        <v>23.67</v>
      </c>
      <c r="P81" s="132">
        <v>123.907</v>
      </c>
      <c r="Q81" s="132">
        <v>0.879</v>
      </c>
      <c r="R81" s="132">
        <v>108.926</v>
      </c>
      <c r="S81" s="129">
        <v>2.04</v>
      </c>
      <c r="T81" s="419">
        <v>-1.9490000000000001</v>
      </c>
      <c r="U81" s="129">
        <v>100.82</v>
      </c>
      <c r="V81" s="129">
        <v>-65</v>
      </c>
      <c r="W81" s="129">
        <v>-63</v>
      </c>
      <c r="X81" s="129">
        <v>97</v>
      </c>
      <c r="Y81" s="129" t="s">
        <v>995</v>
      </c>
      <c r="Z81" s="129" t="b">
        <v>0</v>
      </c>
      <c r="AA81" s="129">
        <v>0</v>
      </c>
      <c r="AB81" s="129" t="b">
        <v>1</v>
      </c>
      <c r="AC81" s="129">
        <v>49</v>
      </c>
      <c r="AD81" s="129">
        <v>0.97699999999999998</v>
      </c>
      <c r="AE81" s="129" t="s">
        <v>3124</v>
      </c>
      <c r="AF81" s="129" t="s">
        <v>3168</v>
      </c>
      <c r="AG81" s="129" t="s">
        <v>4810</v>
      </c>
      <c r="AH81" s="129" cm="1">
        <f t="array" aca="1" ref="AH81" ca="1">INDIRECT(ADDRESS(MATCH(AJ81,'rs_industries'!B:B,0),5,1,TRUE,"rs_industries"))</f>
        <v>79</v>
      </c>
      <c r="AI81" s="129" cm="1">
        <f t="array" aca="1" ref="AI81" ca="1">INDIRECT(ADDRESS(MATCH(A81,'rs_stocks'!B:B,0),7,1,TRUE,"rs_stocks"))</f>
        <v>82</v>
      </c>
      <c r="AJ81" s="129" t="str" cm="1">
        <f t="array" aca="1" ref="AJ81" ca="1">INDIRECT(ADDRESS(MATCH(A81,'rs_stocks'!B:B,0),4,1,TRUE,"rs_stocks"))</f>
        <v>Specialty Industrial Machinery</v>
      </c>
    </row>
    <row r="82" spans="1:36" x14ac:dyDescent="0.3">
      <c r="A82" s="129" t="s">
        <v>1284</v>
      </c>
      <c r="B82" s="132">
        <v>-3.6</v>
      </c>
      <c r="C82" s="132">
        <v>-3.22</v>
      </c>
      <c r="D82" s="132">
        <v>4.4800000000000004</v>
      </c>
      <c r="E82" s="132">
        <v>12.93</v>
      </c>
      <c r="F82" s="132">
        <v>10.029999999999999</v>
      </c>
      <c r="G82" s="321"/>
      <c r="H82" s="354"/>
      <c r="I82" s="129">
        <v>43.05</v>
      </c>
      <c r="J82" s="129">
        <v>-55</v>
      </c>
      <c r="K82" s="129" t="s">
        <v>4800</v>
      </c>
      <c r="L82" s="129" t="b">
        <v>1</v>
      </c>
      <c r="M82" s="129">
        <v>49.085000000000001</v>
      </c>
      <c r="N82" s="129">
        <v>2.0790000000000002</v>
      </c>
      <c r="O82" s="129">
        <v>23.606999999999999</v>
      </c>
      <c r="P82" s="132">
        <v>57.822000000000003</v>
      </c>
      <c r="Q82" s="132">
        <v>0.88600000000000001</v>
      </c>
      <c r="R82" s="132">
        <v>51.201000000000001</v>
      </c>
      <c r="S82" s="129">
        <v>1.66</v>
      </c>
      <c r="T82" s="419">
        <v>-9.3640000000000008</v>
      </c>
      <c r="U82" s="129">
        <v>51.36</v>
      </c>
      <c r="V82" s="129">
        <v>-22</v>
      </c>
      <c r="W82" s="129">
        <v>-10</v>
      </c>
      <c r="X82" s="129">
        <v>234</v>
      </c>
      <c r="Y82" s="129" t="s">
        <v>1284</v>
      </c>
      <c r="Z82" s="129" t="b">
        <v>0</v>
      </c>
      <c r="AA82" s="129">
        <v>0</v>
      </c>
      <c r="AB82" s="129" t="b">
        <v>0</v>
      </c>
      <c r="AC82" s="129">
        <v>49</v>
      </c>
      <c r="AD82" s="129">
        <v>0.97699999999999998</v>
      </c>
      <c r="AG82" s="129" t="s">
        <v>4800</v>
      </c>
      <c r="AH82" s="129" t="e" cm="1">
        <f t="array" aca="1" ref="AH82" ca="1">INDIRECT(ADDRESS(MATCH(AJ82,'rs_industries'!B:B,0),5,1,TRUE,"rs_industries"))</f>
        <v>#N/A</v>
      </c>
      <c r="AI82" s="129" t="e" cm="1">
        <f t="array" aca="1" ref="AI82" ca="1">INDIRECT(ADDRESS(MATCH(A82,'rs_stocks'!B:B,0),7,1,TRUE,"rs_stocks"))</f>
        <v>#N/A</v>
      </c>
      <c r="AJ82" s="129" t="e" cm="1">
        <f t="array" aca="1" ref="AJ82" ca="1">INDIRECT(ADDRESS(MATCH(A82,'rs_stocks'!B:B,0),4,1,TRUE,"rs_stocks"))</f>
        <v>#N/A</v>
      </c>
    </row>
    <row r="83" spans="1:36" x14ac:dyDescent="0.3">
      <c r="A83" s="129" t="s">
        <v>1492</v>
      </c>
      <c r="B83" s="132">
        <v>-3.32</v>
      </c>
      <c r="C83" s="132">
        <v>-2.2799999999999998</v>
      </c>
      <c r="D83" s="132">
        <v>10.59</v>
      </c>
      <c r="E83" s="132">
        <v>52.8</v>
      </c>
      <c r="F83" s="132">
        <v>40.54</v>
      </c>
      <c r="G83" s="290" t="s">
        <v>3370</v>
      </c>
      <c r="H83" s="350" t="s">
        <v>3108</v>
      </c>
      <c r="I83" s="129">
        <v>3.157</v>
      </c>
      <c r="J83" s="129">
        <v>-76</v>
      </c>
      <c r="K83" s="129" t="s">
        <v>3371</v>
      </c>
      <c r="L83" s="129" t="b">
        <v>1</v>
      </c>
      <c r="M83" s="129">
        <v>93.718000000000004</v>
      </c>
      <c r="N83" s="129">
        <v>3.972</v>
      </c>
      <c r="O83" s="129">
        <v>23.591999999999999</v>
      </c>
      <c r="P83" s="132">
        <v>108.157</v>
      </c>
      <c r="Q83" s="132">
        <v>0.876</v>
      </c>
      <c r="R83" s="132">
        <v>94.775999999999996</v>
      </c>
      <c r="S83" s="129">
        <v>4.17</v>
      </c>
      <c r="T83" s="419">
        <v>-81.126000000000005</v>
      </c>
      <c r="U83" s="129">
        <v>76.02</v>
      </c>
      <c r="V83" s="129">
        <v>-6</v>
      </c>
      <c r="W83" s="129">
        <v>34</v>
      </c>
      <c r="X83" s="129">
        <v>63</v>
      </c>
      <c r="Y83" s="129" t="s">
        <v>1492</v>
      </c>
      <c r="Z83" s="129" t="b">
        <v>0</v>
      </c>
      <c r="AA83" s="129">
        <v>0</v>
      </c>
      <c r="AB83" s="129" t="b">
        <v>1</v>
      </c>
      <c r="AC83" s="129">
        <v>51</v>
      </c>
      <c r="AD83" s="129">
        <v>0.97699999999999998</v>
      </c>
      <c r="AE83" s="129" t="s">
        <v>3108</v>
      </c>
      <c r="AF83" s="129" t="s">
        <v>3370</v>
      </c>
      <c r="AG83" s="129" t="s">
        <v>3371</v>
      </c>
      <c r="AH83" s="129" cm="1">
        <f t="array" aca="1" ref="AH83" ca="1">INDIRECT(ADDRESS(MATCH(AJ83,'rs_industries'!B:B,0),5,1,TRUE,"rs_industries"))</f>
        <v>17</v>
      </c>
      <c r="AI83" s="129" cm="1">
        <f t="array" aca="1" ref="AI83" ca="1">INDIRECT(ADDRESS(MATCH(A83,'rs_stocks'!B:B,0),7,1,TRUE,"rs_stocks"))</f>
        <v>94</v>
      </c>
      <c r="AJ83" s="129" t="str" cm="1">
        <f t="array" aca="1" ref="AJ83" ca="1">INDIRECT(ADDRESS(MATCH(A83,'rs_stocks'!B:B,0),4,1,TRUE,"rs_stocks"))</f>
        <v>Airlines</v>
      </c>
    </row>
    <row r="84" spans="1:36" x14ac:dyDescent="0.3">
      <c r="A84" s="129" t="s">
        <v>2456</v>
      </c>
      <c r="B84" s="132">
        <v>-0.03</v>
      </c>
      <c r="C84" s="132">
        <v>-0.92</v>
      </c>
      <c r="D84" s="132">
        <v>10.19</v>
      </c>
      <c r="E84" s="132">
        <v>25.02</v>
      </c>
      <c r="F84" s="132">
        <v>20.43</v>
      </c>
      <c r="G84" s="323" t="s">
        <v>3238</v>
      </c>
      <c r="H84" s="347" t="s">
        <v>24</v>
      </c>
      <c r="I84" s="129">
        <v>3.2069999999999999</v>
      </c>
      <c r="J84" s="129">
        <v>-50</v>
      </c>
      <c r="K84" s="129" t="s">
        <v>4405</v>
      </c>
      <c r="L84" s="129" t="b">
        <v>1</v>
      </c>
      <c r="M84" s="129">
        <v>58.78</v>
      </c>
      <c r="N84" s="129">
        <v>2.4940000000000002</v>
      </c>
      <c r="O84" s="129">
        <v>23.57</v>
      </c>
      <c r="P84" s="132">
        <v>68.78</v>
      </c>
      <c r="Q84" s="132">
        <v>0.88500000000000001</v>
      </c>
      <c r="R84" s="132">
        <v>60.901000000000003</v>
      </c>
      <c r="S84" s="129">
        <v>1.7</v>
      </c>
      <c r="T84" s="419">
        <v>-31.908999999999999</v>
      </c>
      <c r="U84" s="129">
        <v>75.69</v>
      </c>
      <c r="V84" s="129">
        <v>-28</v>
      </c>
      <c r="W84" s="129">
        <v>-25</v>
      </c>
      <c r="X84" s="129">
        <v>155</v>
      </c>
      <c r="Y84" s="129" t="s">
        <v>2456</v>
      </c>
      <c r="Z84" s="129" t="b">
        <v>0</v>
      </c>
      <c r="AA84" s="129">
        <v>0</v>
      </c>
      <c r="AB84" s="129" t="b">
        <v>1</v>
      </c>
      <c r="AC84" s="129">
        <v>51</v>
      </c>
      <c r="AD84" s="129">
        <v>0.97599999999999998</v>
      </c>
      <c r="AE84" s="129" t="s">
        <v>24</v>
      </c>
      <c r="AF84" s="129" t="s">
        <v>3238</v>
      </c>
      <c r="AG84" s="129" t="s">
        <v>4405</v>
      </c>
      <c r="AH84" s="129" cm="1">
        <f t="array" aca="1" ref="AH84" ca="1">INDIRECT(ADDRESS(MATCH(AJ84,'rs_industries'!B:B,0),5,1,TRUE,"rs_industries"))</f>
        <v>20</v>
      </c>
      <c r="AI84" s="129" cm="1">
        <f t="array" aca="1" ref="AI84" ca="1">INDIRECT(ADDRESS(MATCH(A84,'rs_stocks'!B:B,0),7,1,TRUE,"rs_stocks"))</f>
        <v>71</v>
      </c>
      <c r="AJ84" s="129" t="str" cm="1">
        <f t="array" aca="1" ref="AJ84" ca="1">INDIRECT(ADDRESS(MATCH(A84,'rs_stocks'!B:B,0),4,1,TRUE,"rs_stocks"))</f>
        <v>Specialty Chemicals</v>
      </c>
    </row>
    <row r="85" spans="1:36" x14ac:dyDescent="0.3">
      <c r="A85" s="129" t="s">
        <v>3028</v>
      </c>
      <c r="B85" s="132">
        <v>0.99</v>
      </c>
      <c r="C85" s="132">
        <v>1</v>
      </c>
      <c r="D85" s="132">
        <v>17.63</v>
      </c>
      <c r="E85" s="132">
        <v>48.78</v>
      </c>
      <c r="F85" s="132">
        <v>42.95</v>
      </c>
      <c r="G85" s="286" t="s">
        <v>3209</v>
      </c>
      <c r="H85" s="348" t="s">
        <v>3108</v>
      </c>
      <c r="I85" s="129">
        <v>0.67</v>
      </c>
      <c r="J85" s="129">
        <v>-55</v>
      </c>
      <c r="K85" s="129" t="s">
        <v>7174</v>
      </c>
      <c r="L85" s="129" t="b">
        <v>1</v>
      </c>
      <c r="M85" s="129">
        <v>115.496</v>
      </c>
      <c r="N85" s="129">
        <v>4.9189999999999996</v>
      </c>
      <c r="O85" s="129">
        <v>23.48</v>
      </c>
      <c r="P85" s="132">
        <v>152.11500000000001</v>
      </c>
      <c r="Q85" s="132">
        <v>0.88500000000000001</v>
      </c>
      <c r="R85" s="132">
        <v>134.62799999999999</v>
      </c>
      <c r="S85" s="129">
        <v>2.74</v>
      </c>
      <c r="T85" s="419">
        <v>73.649000000000001</v>
      </c>
      <c r="U85" s="129">
        <v>58.38</v>
      </c>
      <c r="V85" s="129">
        <v>-31</v>
      </c>
      <c r="W85" s="129">
        <v>-35</v>
      </c>
      <c r="X85" s="129">
        <v>124</v>
      </c>
      <c r="Y85" s="129" t="s">
        <v>3028</v>
      </c>
      <c r="Z85" s="129" t="b">
        <v>0</v>
      </c>
      <c r="AA85" s="129">
        <v>0</v>
      </c>
      <c r="AB85" s="129" t="b">
        <v>1</v>
      </c>
      <c r="AC85" s="129">
        <v>53</v>
      </c>
      <c r="AD85" s="129">
        <v>0.97599999999999998</v>
      </c>
      <c r="AE85" s="129" t="s">
        <v>3108</v>
      </c>
      <c r="AF85" s="129" t="s">
        <v>3209</v>
      </c>
      <c r="AG85" s="129" t="s">
        <v>7174</v>
      </c>
      <c r="AH85" s="129" cm="1">
        <f t="array" aca="1" ref="AH85" ca="1">INDIRECT(ADDRESS(MATCH(AJ85,'rs_industries'!B:B,0),5,1,TRUE,"rs_industries"))</f>
        <v>16</v>
      </c>
      <c r="AI85" s="129" cm="1">
        <f t="array" aca="1" ref="AI85" ca="1">INDIRECT(ADDRESS(MATCH(A85,'rs_stocks'!B:B,0),7,1,TRUE,"rs_stocks"))</f>
        <v>92</v>
      </c>
      <c r="AJ85" s="129" t="str" cm="1">
        <f t="array" aca="1" ref="AJ85" ca="1">INDIRECT(ADDRESS(MATCH(A85,'rs_stocks'!B:B,0),4,1,TRUE,"rs_stocks"))</f>
        <v>Auto Parts</v>
      </c>
    </row>
    <row r="86" spans="1:36" x14ac:dyDescent="0.3">
      <c r="A86" s="129" t="s">
        <v>69</v>
      </c>
      <c r="B86" s="132">
        <v>-0.85</v>
      </c>
      <c r="C86" s="132">
        <v>-4.29</v>
      </c>
      <c r="D86" s="132">
        <v>13.57</v>
      </c>
      <c r="E86" s="132">
        <v>79.430000000000007</v>
      </c>
      <c r="F86" s="132">
        <v>53.57</v>
      </c>
      <c r="G86" s="323" t="s">
        <v>3221</v>
      </c>
      <c r="H86" s="347" t="s">
        <v>31</v>
      </c>
      <c r="I86" s="129">
        <v>34.180999999999997</v>
      </c>
      <c r="J86" s="129">
        <v>-71</v>
      </c>
      <c r="K86" s="129" t="s">
        <v>3449</v>
      </c>
      <c r="L86" s="129" t="b">
        <v>1</v>
      </c>
      <c r="M86" s="129">
        <v>191.22200000000001</v>
      </c>
      <c r="N86" s="129">
        <v>8.1479999999999997</v>
      </c>
      <c r="O86" s="129">
        <v>23.47</v>
      </c>
      <c r="P86" s="132">
        <v>287.84800000000001</v>
      </c>
      <c r="Q86" s="132">
        <v>0.86499999999999999</v>
      </c>
      <c r="R86" s="132">
        <v>248.94300000000001</v>
      </c>
      <c r="S86" s="129">
        <v>6.26</v>
      </c>
      <c r="T86" s="419">
        <v>63.457999999999998</v>
      </c>
      <c r="U86" s="129">
        <v>91.31</v>
      </c>
      <c r="V86" s="129">
        <v>-37</v>
      </c>
      <c r="W86" s="129">
        <v>-18</v>
      </c>
      <c r="X86" s="129">
        <v>34</v>
      </c>
      <c r="Y86" s="129" t="s">
        <v>69</v>
      </c>
      <c r="Z86" s="129" t="b">
        <v>0</v>
      </c>
      <c r="AA86" s="129">
        <v>0</v>
      </c>
      <c r="AB86" s="129" t="b">
        <v>1</v>
      </c>
      <c r="AC86" s="129">
        <v>51</v>
      </c>
      <c r="AD86" s="129">
        <v>0.97599999999999998</v>
      </c>
      <c r="AE86" s="129" t="s">
        <v>31</v>
      </c>
      <c r="AF86" s="129" t="s">
        <v>3221</v>
      </c>
      <c r="AG86" s="129" t="s">
        <v>3449</v>
      </c>
      <c r="AH86" s="129" cm="1">
        <f t="array" aca="1" ref="AH86" ca="1">INDIRECT(ADDRESS(MATCH(AJ86,'rs_industries'!B:B,0),5,1,TRUE,"rs_industries"))</f>
        <v>43</v>
      </c>
      <c r="AI86" s="129" cm="1">
        <f t="array" aca="1" ref="AI86" ca="1">INDIRECT(ADDRESS(MATCH(A86,'rs_stocks'!B:B,0),7,1,TRUE,"rs_stocks"))</f>
        <v>98</v>
      </c>
      <c r="AJ86" s="129" t="str" cm="1">
        <f t="array" aca="1" ref="AJ86" ca="1">INDIRECT(ADDRESS(MATCH(A86,'rs_stocks'!B:B,0),4,1,TRUE,"rs_stocks"))</f>
        <v>Electrical Equipment &amp; Parts</v>
      </c>
    </row>
    <row r="87" spans="1:36" x14ac:dyDescent="0.3">
      <c r="A87" s="129" t="s">
        <v>358</v>
      </c>
      <c r="B87" s="132">
        <v>-0.64</v>
      </c>
      <c r="C87" s="132">
        <v>-2.73</v>
      </c>
      <c r="D87" s="132">
        <v>13.03</v>
      </c>
      <c r="E87" s="132">
        <v>29.19</v>
      </c>
      <c r="F87" s="132">
        <v>22.74</v>
      </c>
      <c r="G87" s="271" t="s">
        <v>177</v>
      </c>
      <c r="H87" s="349" t="s">
        <v>24</v>
      </c>
      <c r="I87" s="129">
        <v>28.881</v>
      </c>
      <c r="J87" s="129">
        <v>-20</v>
      </c>
      <c r="K87" s="129" t="s">
        <v>3152</v>
      </c>
      <c r="L87" s="129" t="b">
        <v>1</v>
      </c>
      <c r="M87" s="129">
        <v>74.835999999999999</v>
      </c>
      <c r="N87" s="129">
        <v>3.2320000000000002</v>
      </c>
      <c r="O87" s="129">
        <v>23.152000000000001</v>
      </c>
      <c r="P87" s="132">
        <v>91.67</v>
      </c>
      <c r="Q87" s="132">
        <v>0.88600000000000001</v>
      </c>
      <c r="R87" s="132">
        <v>81.260000000000005</v>
      </c>
      <c r="S87" s="129">
        <v>1.65</v>
      </c>
      <c r="T87" s="419">
        <v>21.08</v>
      </c>
      <c r="U87" s="129">
        <v>163.74</v>
      </c>
      <c r="V87" s="129">
        <v>-8</v>
      </c>
      <c r="W87" s="129">
        <v>-6</v>
      </c>
      <c r="X87" s="129">
        <v>73</v>
      </c>
      <c r="Y87" s="129" t="s">
        <v>358</v>
      </c>
      <c r="Z87" s="129" t="b">
        <v>0</v>
      </c>
      <c r="AA87" s="129">
        <v>0</v>
      </c>
      <c r="AB87" s="129" t="b">
        <v>1</v>
      </c>
      <c r="AC87" s="129">
        <v>50</v>
      </c>
      <c r="AD87" s="129">
        <v>0.97499999999999998</v>
      </c>
      <c r="AE87" s="129" t="s">
        <v>24</v>
      </c>
      <c r="AF87" s="129" t="s">
        <v>177</v>
      </c>
      <c r="AG87" s="129" t="s">
        <v>3152</v>
      </c>
      <c r="AH87" s="129" cm="1">
        <f t="array" aca="1" ref="AH87" ca="1">INDIRECT(ADDRESS(MATCH(AJ87,'rs_industries'!B:B,0),5,1,TRUE,"rs_industries"))</f>
        <v>82</v>
      </c>
      <c r="AI87" s="129" cm="1">
        <f t="array" aca="1" ref="AI87" ca="1">INDIRECT(ADDRESS(MATCH(A87,'rs_stocks'!B:B,0),7,1,TRUE,"rs_stocks"))</f>
        <v>90</v>
      </c>
      <c r="AJ87" s="129" t="str" cm="1">
        <f t="array" aca="1" ref="AJ87" ca="1">INDIRECT(ADDRESS(MATCH(A87,'rs_stocks'!B:B,0),4,1,TRUE,"rs_stocks"))</f>
        <v>Railroads</v>
      </c>
    </row>
    <row r="88" spans="1:36" x14ac:dyDescent="0.3">
      <c r="A88" s="129" t="s">
        <v>7150</v>
      </c>
      <c r="B88" s="132">
        <v>-1.1299999999999999</v>
      </c>
      <c r="C88" s="132">
        <v>-3.09</v>
      </c>
      <c r="D88" s="132">
        <v>13.52</v>
      </c>
      <c r="E88" s="132">
        <v>20.54</v>
      </c>
      <c r="F88" s="132">
        <v>17.940000000000001</v>
      </c>
      <c r="G88" s="247" t="s">
        <v>3888</v>
      </c>
      <c r="H88" s="349" t="s">
        <v>24</v>
      </c>
      <c r="I88" s="129">
        <v>0.33900000000000002</v>
      </c>
      <c r="J88" s="129">
        <v>-52</v>
      </c>
      <c r="K88" s="129" t="s">
        <v>8555</v>
      </c>
      <c r="L88" s="129" t="b">
        <v>1</v>
      </c>
      <c r="M88" s="129">
        <v>95.263000000000005</v>
      </c>
      <c r="N88" s="129">
        <v>4.1230000000000002</v>
      </c>
      <c r="O88" s="129">
        <v>23.108000000000001</v>
      </c>
      <c r="P88" s="132">
        <v>136.88999999999999</v>
      </c>
      <c r="Q88" s="132">
        <v>0.878</v>
      </c>
      <c r="R88" s="132">
        <v>120.19</v>
      </c>
      <c r="S88" s="129">
        <v>2.5099999999999998</v>
      </c>
      <c r="T88" s="419">
        <v>27.210999999999999</v>
      </c>
      <c r="U88" s="129">
        <v>17.55</v>
      </c>
      <c r="V88" s="129">
        <v>-39</v>
      </c>
      <c r="W88" s="129">
        <v>-61</v>
      </c>
      <c r="X88" s="129">
        <v>453</v>
      </c>
      <c r="Y88" s="129" t="s">
        <v>7150</v>
      </c>
      <c r="Z88" s="129" t="b">
        <v>0</v>
      </c>
      <c r="AA88" s="129">
        <v>0</v>
      </c>
      <c r="AB88" s="129" t="b">
        <v>1</v>
      </c>
      <c r="AC88" s="129">
        <v>49</v>
      </c>
      <c r="AD88" s="129">
        <v>0.97499999999999998</v>
      </c>
      <c r="AE88" s="129" t="s">
        <v>24</v>
      </c>
      <c r="AF88" s="129" t="s">
        <v>3888</v>
      </c>
      <c r="AG88" s="129" t="s">
        <v>8555</v>
      </c>
      <c r="AH88" s="129" cm="1">
        <f t="array" aca="1" ref="AH88" ca="1">INDIRECT(ADDRESS(MATCH(AJ88,'rs_industries'!B:B,0),5,1,TRUE,"rs_industries"))</f>
        <v>62</v>
      </c>
      <c r="AI88" s="129" cm="1">
        <f t="array" aca="1" ref="AI88" ca="1">INDIRECT(ADDRESS(MATCH(A88,'rs_stocks'!B:B,0),7,1,TRUE,"rs_stocks"))</f>
        <v>77</v>
      </c>
      <c r="AJ88" s="129" t="str" cm="1">
        <f t="array" aca="1" ref="AJ88" ca="1">INDIRECT(ADDRESS(MATCH(A88,'rs_stocks'!B:B,0),4,1,TRUE,"rs_stocks"))</f>
        <v>Asset Management</v>
      </c>
    </row>
    <row r="89" spans="1:36" x14ac:dyDescent="0.3">
      <c r="A89" s="129" t="s">
        <v>1930</v>
      </c>
      <c r="B89" s="132">
        <v>5.32</v>
      </c>
      <c r="C89" s="132">
        <v>9.1</v>
      </c>
      <c r="D89" s="132">
        <v>12.31</v>
      </c>
      <c r="E89" s="132">
        <v>19.52</v>
      </c>
      <c r="F89" s="132">
        <v>20.18</v>
      </c>
      <c r="G89" s="204" t="s">
        <v>3207</v>
      </c>
      <c r="H89" s="345" t="s">
        <v>3111</v>
      </c>
      <c r="I89" s="129">
        <v>3.17</v>
      </c>
      <c r="J89" s="129">
        <v>-29</v>
      </c>
      <c r="K89" s="129" t="s">
        <v>5171</v>
      </c>
      <c r="L89" s="129" t="b">
        <v>1</v>
      </c>
      <c r="M89" s="129">
        <v>48.526000000000003</v>
      </c>
      <c r="N89" s="129">
        <v>2.1040000000000001</v>
      </c>
      <c r="O89" s="129">
        <v>23.06</v>
      </c>
      <c r="P89" s="132">
        <v>56.79</v>
      </c>
      <c r="Q89" s="132">
        <v>0.88500000000000001</v>
      </c>
      <c r="R89" s="132">
        <v>50.249000000000002</v>
      </c>
      <c r="S89" s="129">
        <v>2.13</v>
      </c>
      <c r="T89" s="419">
        <v>-79.706999999999994</v>
      </c>
      <c r="U89" s="129">
        <v>50.09</v>
      </c>
      <c r="V89" s="129">
        <v>12</v>
      </c>
      <c r="W89" s="129">
        <v>19</v>
      </c>
      <c r="X89" s="129">
        <v>187</v>
      </c>
      <c r="Y89" s="129" t="s">
        <v>1930</v>
      </c>
      <c r="Z89" s="129" t="b">
        <v>0</v>
      </c>
      <c r="AA89" s="129">
        <v>0</v>
      </c>
      <c r="AB89" s="129" t="b">
        <v>1</v>
      </c>
      <c r="AC89" s="129">
        <v>51</v>
      </c>
      <c r="AD89" s="129">
        <v>0.97499999999999998</v>
      </c>
      <c r="AE89" s="129" t="s">
        <v>3111</v>
      </c>
      <c r="AF89" s="129" t="s">
        <v>3207</v>
      </c>
      <c r="AG89" s="129" t="s">
        <v>5171</v>
      </c>
      <c r="AH89" s="129" cm="1">
        <f t="array" aca="1" ref="AH89" ca="1">INDIRECT(ADDRESS(MATCH(AJ89,'rs_industries'!B:B,0),5,1,TRUE,"rs_industries"))</f>
        <v>79</v>
      </c>
      <c r="AI89" s="129" cm="1">
        <f t="array" aca="1" ref="AI89" ca="1">INDIRECT(ADDRESS(MATCH(A89,'rs_stocks'!B:B,0),7,1,TRUE,"rs_stocks"))</f>
        <v>80</v>
      </c>
      <c r="AJ89" s="129" t="str" cm="1">
        <f t="array" aca="1" ref="AJ89" ca="1">INDIRECT(ADDRESS(MATCH(A89,'rs_stocks'!B:B,0),4,1,TRUE,"rs_stocks"))</f>
        <v>Specialty Business Services</v>
      </c>
    </row>
    <row r="90" spans="1:36" x14ac:dyDescent="0.3">
      <c r="A90" s="129" t="s">
        <v>1688</v>
      </c>
      <c r="B90" s="132">
        <v>1.63</v>
      </c>
      <c r="C90" s="132">
        <v>4.6500000000000004</v>
      </c>
      <c r="D90" s="132">
        <v>4.93</v>
      </c>
      <c r="E90" s="132">
        <v>17.12</v>
      </c>
      <c r="F90" s="132">
        <v>15.6</v>
      </c>
      <c r="G90" s="208" t="s">
        <v>3250</v>
      </c>
      <c r="H90" s="347" t="s">
        <v>3111</v>
      </c>
      <c r="I90" s="129">
        <v>1.2390000000000001</v>
      </c>
      <c r="J90" s="129">
        <v>-27</v>
      </c>
      <c r="K90" s="129" t="s">
        <v>3781</v>
      </c>
      <c r="L90" s="129" t="b">
        <v>1</v>
      </c>
      <c r="M90" s="129">
        <v>33.814999999999998</v>
      </c>
      <c r="N90" s="129">
        <v>1.468</v>
      </c>
      <c r="O90" s="129">
        <v>23.038</v>
      </c>
      <c r="P90" s="132">
        <v>36.555</v>
      </c>
      <c r="Q90" s="132">
        <v>0.88</v>
      </c>
      <c r="R90" s="132">
        <v>32.173000000000002</v>
      </c>
      <c r="S90" s="129">
        <v>1.01</v>
      </c>
      <c r="T90" s="419">
        <v>13.615</v>
      </c>
      <c r="U90" s="129">
        <v>43.65</v>
      </c>
      <c r="V90" s="129">
        <v>0</v>
      </c>
      <c r="W90" s="129">
        <v>-11</v>
      </c>
      <c r="X90" s="129">
        <v>453</v>
      </c>
      <c r="Y90" s="129" t="s">
        <v>1688</v>
      </c>
      <c r="Z90" s="129" t="b">
        <v>0</v>
      </c>
      <c r="AA90" s="129">
        <v>0</v>
      </c>
      <c r="AB90" s="129" t="b">
        <v>1</v>
      </c>
      <c r="AC90" s="129">
        <v>55</v>
      </c>
      <c r="AD90" s="129">
        <v>0.97499999999999998</v>
      </c>
      <c r="AE90" s="129" t="s">
        <v>3111</v>
      </c>
      <c r="AF90" s="129" t="s">
        <v>3250</v>
      </c>
      <c r="AG90" s="129" t="s">
        <v>3781</v>
      </c>
      <c r="AH90" s="129" cm="1">
        <f t="array" aca="1" ref="AH90" ca="1">INDIRECT(ADDRESS(MATCH(AJ90,'rs_industries'!B:B,0),5,1,TRUE,"rs_industries"))</f>
        <v>62</v>
      </c>
      <c r="AI90" s="129" cm="1">
        <f t="array" aca="1" ref="AI90" ca="1">INDIRECT(ADDRESS(MATCH(A90,'rs_stocks'!B:B,0),7,1,TRUE,"rs_stocks"))</f>
        <v>78</v>
      </c>
      <c r="AJ90" s="129" t="str" cm="1">
        <f t="array" aca="1" ref="AJ90" ca="1">INDIRECT(ADDRESS(MATCH(A90,'rs_stocks'!B:B,0),4,1,TRUE,"rs_stocks"))</f>
        <v>Asset Management</v>
      </c>
    </row>
    <row r="91" spans="1:36" x14ac:dyDescent="0.3">
      <c r="A91" s="129" t="s">
        <v>2943</v>
      </c>
      <c r="B91" s="132">
        <v>-7.0000000000000007E-2</v>
      </c>
      <c r="C91" s="132">
        <v>19.850000000000001</v>
      </c>
      <c r="D91" s="132">
        <v>21.55</v>
      </c>
      <c r="E91" s="132">
        <v>61.67</v>
      </c>
      <c r="F91" s="132">
        <v>54.29</v>
      </c>
      <c r="G91" s="294" t="s">
        <v>3543</v>
      </c>
      <c r="H91" s="350" t="s">
        <v>3108</v>
      </c>
      <c r="I91" s="129">
        <v>1.048</v>
      </c>
      <c r="J91" s="129">
        <v>-74</v>
      </c>
      <c r="K91" s="129" t="s">
        <v>6979</v>
      </c>
      <c r="L91" s="129" t="b">
        <v>1</v>
      </c>
      <c r="M91" s="129">
        <v>194.721</v>
      </c>
      <c r="N91" s="129">
        <v>8.4879999999999995</v>
      </c>
      <c r="O91" s="129">
        <v>22.940999999999999</v>
      </c>
      <c r="P91" s="132">
        <v>366.09100000000001</v>
      </c>
      <c r="Q91" s="132">
        <v>0.874</v>
      </c>
      <c r="R91" s="132">
        <v>319.92500000000001</v>
      </c>
      <c r="S91" s="129">
        <v>4.46</v>
      </c>
      <c r="T91" s="419">
        <v>-38.497</v>
      </c>
      <c r="U91" s="129">
        <v>14.55</v>
      </c>
      <c r="V91" s="129">
        <v>-4</v>
      </c>
      <c r="W91" s="129">
        <v>-11</v>
      </c>
      <c r="X91" s="129">
        <v>307</v>
      </c>
      <c r="Y91" s="129" t="s">
        <v>2943</v>
      </c>
      <c r="Z91" s="129" t="b">
        <v>0</v>
      </c>
      <c r="AA91" s="129">
        <v>0</v>
      </c>
      <c r="AB91" s="129" t="b">
        <v>1</v>
      </c>
      <c r="AC91" s="129">
        <v>49</v>
      </c>
      <c r="AD91" s="129">
        <v>0.97399999999999998</v>
      </c>
      <c r="AE91" s="129" t="s">
        <v>3108</v>
      </c>
      <c r="AF91" s="129" t="s">
        <v>3543</v>
      </c>
      <c r="AG91" s="129" t="s">
        <v>6979</v>
      </c>
      <c r="AH91" s="129" cm="1">
        <f t="array" aca="1" ref="AH91" ca="1">INDIRECT(ADDRESS(MATCH(AJ91,'rs_industries'!B:B,0),5,1,TRUE,"rs_industries"))</f>
        <v>85</v>
      </c>
      <c r="AI91" s="129" cm="1">
        <f t="array" aca="1" ref="AI91" ca="1">INDIRECT(ADDRESS(MATCH(A91,'rs_stocks'!B:B,0),7,1,TRUE,"rs_stocks"))</f>
        <v>96</v>
      </c>
      <c r="AJ91" s="129" t="str" cm="1">
        <f t="array" aca="1" ref="AJ91" ca="1">INDIRECT(ADDRESS(MATCH(A91,'rs_stocks'!B:B,0),4,1,TRUE,"rs_stocks"))</f>
        <v>Travel Services</v>
      </c>
    </row>
    <row r="92" spans="1:36" x14ac:dyDescent="0.3">
      <c r="A92" s="129" t="s">
        <v>2135</v>
      </c>
      <c r="B92" s="132">
        <v>-0.63</v>
      </c>
      <c r="C92" s="132">
        <v>-3.67</v>
      </c>
      <c r="D92" s="132">
        <v>5.82</v>
      </c>
      <c r="E92" s="132">
        <v>31.47</v>
      </c>
      <c r="F92" s="132">
        <v>34.15</v>
      </c>
      <c r="G92" s="210" t="s">
        <v>3238</v>
      </c>
      <c r="H92" s="349" t="s">
        <v>24</v>
      </c>
      <c r="I92" s="129">
        <v>5.4249999999999998</v>
      </c>
      <c r="J92" s="129">
        <v>-26</v>
      </c>
      <c r="K92" s="129" t="s">
        <v>4843</v>
      </c>
      <c r="L92" s="129" t="b">
        <v>1</v>
      </c>
      <c r="M92" s="129">
        <v>85.822999999999993</v>
      </c>
      <c r="N92" s="129">
        <v>3.754</v>
      </c>
      <c r="O92" s="129">
        <v>22.86</v>
      </c>
      <c r="P92" s="132">
        <v>99.44</v>
      </c>
      <c r="Q92" s="132">
        <v>0.86499999999999999</v>
      </c>
      <c r="R92" s="132">
        <v>86.033000000000001</v>
      </c>
      <c r="S92" s="129">
        <v>1.89</v>
      </c>
      <c r="T92" s="419">
        <v>37.746000000000002</v>
      </c>
      <c r="U92" s="129">
        <v>98.17</v>
      </c>
      <c r="V92" s="129">
        <v>-30</v>
      </c>
      <c r="W92" s="129">
        <v>-34</v>
      </c>
      <c r="X92" s="129">
        <v>107</v>
      </c>
      <c r="Y92" s="129" t="s">
        <v>2135</v>
      </c>
      <c r="Z92" s="129" t="b">
        <v>0</v>
      </c>
      <c r="AA92" s="129">
        <v>0</v>
      </c>
      <c r="AB92" s="129" t="b">
        <v>1</v>
      </c>
      <c r="AC92" s="129">
        <v>50</v>
      </c>
      <c r="AD92" s="129">
        <v>0.97399999999999998</v>
      </c>
      <c r="AE92" s="129" t="s">
        <v>24</v>
      </c>
      <c r="AF92" s="129" t="s">
        <v>3238</v>
      </c>
      <c r="AG92" s="129" t="s">
        <v>4843</v>
      </c>
      <c r="AH92" s="129" cm="1">
        <f t="array" aca="1" ref="AH92" ca="1">INDIRECT(ADDRESS(MATCH(AJ92,'rs_industries'!B:B,0),5,1,TRUE,"rs_industries"))</f>
        <v>20</v>
      </c>
      <c r="AI92" s="129" cm="1">
        <f t="array" aca="1" ref="AI92" ca="1">INDIRECT(ADDRESS(MATCH(A92,'rs_stocks'!B:B,0),7,1,TRUE,"rs_stocks"))</f>
        <v>85</v>
      </c>
      <c r="AJ92" s="129" t="str" cm="1">
        <f t="array" aca="1" ref="AJ92" ca="1">INDIRECT(ADDRESS(MATCH(A92,'rs_stocks'!B:B,0),4,1,TRUE,"rs_stocks"))</f>
        <v>Specialty Chemicals</v>
      </c>
    </row>
    <row r="93" spans="1:36" x14ac:dyDescent="0.3">
      <c r="A93" s="129" t="s">
        <v>868</v>
      </c>
      <c r="B93" s="132">
        <v>-1.47</v>
      </c>
      <c r="C93" s="132">
        <v>-0.3</v>
      </c>
      <c r="D93" s="132">
        <v>4.4800000000000004</v>
      </c>
      <c r="E93" s="132">
        <v>25.06</v>
      </c>
      <c r="F93" s="132">
        <v>23.52</v>
      </c>
      <c r="G93" s="211" t="s">
        <v>3280</v>
      </c>
      <c r="H93" s="349" t="s">
        <v>3111</v>
      </c>
      <c r="I93" s="129">
        <v>79.296000000000006</v>
      </c>
      <c r="J93" s="129">
        <v>-46</v>
      </c>
      <c r="K93" s="129" t="s">
        <v>4719</v>
      </c>
      <c r="L93" s="129" t="b">
        <v>1</v>
      </c>
      <c r="M93" s="129">
        <v>85.578999999999994</v>
      </c>
      <c r="N93" s="129">
        <v>3.746</v>
      </c>
      <c r="O93" s="129">
        <v>22.843</v>
      </c>
      <c r="P93" s="132">
        <v>111.863</v>
      </c>
      <c r="Q93" s="132">
        <v>0.86299999999999999</v>
      </c>
      <c r="R93" s="132">
        <v>96.558999999999997</v>
      </c>
      <c r="S93" s="129">
        <v>1.78</v>
      </c>
      <c r="T93" s="419">
        <v>-61.658999999999999</v>
      </c>
      <c r="U93" s="129">
        <v>5.0149999999999997</v>
      </c>
      <c r="V93" s="129">
        <v>-15</v>
      </c>
      <c r="W93" s="129">
        <v>-23</v>
      </c>
      <c r="X93" s="129">
        <v>2242</v>
      </c>
      <c r="Y93" s="129" t="s">
        <v>868</v>
      </c>
      <c r="Z93" s="129" t="b">
        <v>0</v>
      </c>
      <c r="AA93" s="129">
        <v>0</v>
      </c>
      <c r="AB93" s="129" t="b">
        <v>1</v>
      </c>
      <c r="AC93" s="129">
        <v>54</v>
      </c>
      <c r="AD93" s="129">
        <v>0.97399999999999998</v>
      </c>
      <c r="AE93" s="129" t="s">
        <v>3111</v>
      </c>
      <c r="AF93" s="129" t="s">
        <v>3280</v>
      </c>
      <c r="AG93" s="129" t="s">
        <v>4719</v>
      </c>
      <c r="AH93" s="129" cm="1">
        <f t="array" aca="1" ref="AH93" ca="1">INDIRECT(ADDRESS(MATCH(AJ93,'rs_industries'!B:B,0),5,1,TRUE,"rs_industries"))</f>
        <v>89</v>
      </c>
      <c r="AI93" s="129" cm="1">
        <f t="array" aca="1" ref="AI93" ca="1">INDIRECT(ADDRESS(MATCH(A93,'rs_stocks'!B:B,0),7,1,TRUE,"rs_stocks"))</f>
        <v>85</v>
      </c>
      <c r="AJ93" s="129" t="str" cm="1">
        <f t="array" aca="1" ref="AJ93" ca="1">INDIRECT(ADDRESS(MATCH(A93,'rs_stocks'!B:B,0),4,1,TRUE,"rs_stocks"))</f>
        <v>Banks—Diversified</v>
      </c>
    </row>
    <row r="94" spans="1:36" x14ac:dyDescent="0.3">
      <c r="A94" s="129" t="s">
        <v>1751</v>
      </c>
      <c r="B94" s="132">
        <v>-2.83</v>
      </c>
      <c r="C94" s="132">
        <v>0.53</v>
      </c>
      <c r="D94" s="132">
        <v>19.68</v>
      </c>
      <c r="E94" s="132">
        <v>47.57</v>
      </c>
      <c r="F94" s="132">
        <v>47.54</v>
      </c>
      <c r="G94" s="205" t="s">
        <v>3759</v>
      </c>
      <c r="H94" s="346" t="s">
        <v>3140</v>
      </c>
      <c r="I94" s="129">
        <v>7.649</v>
      </c>
      <c r="J94" s="129">
        <v>-34</v>
      </c>
      <c r="K94" s="129" t="s">
        <v>3760</v>
      </c>
      <c r="L94" s="129" t="b">
        <v>1</v>
      </c>
      <c r="M94" s="129">
        <v>139.959</v>
      </c>
      <c r="N94" s="129">
        <v>6.1310000000000002</v>
      </c>
      <c r="O94" s="129">
        <v>22.829000000000001</v>
      </c>
      <c r="P94" s="132">
        <v>195.018</v>
      </c>
      <c r="Q94" s="132">
        <v>0.88100000000000001</v>
      </c>
      <c r="R94" s="132">
        <v>171.71899999999999</v>
      </c>
      <c r="S94" s="129">
        <v>2.34</v>
      </c>
      <c r="T94" s="419">
        <v>-50.603999999999999</v>
      </c>
      <c r="U94" s="129">
        <v>76.13</v>
      </c>
      <c r="V94" s="129">
        <v>0</v>
      </c>
      <c r="W94" s="129">
        <v>-11</v>
      </c>
      <c r="X94" s="129">
        <v>112</v>
      </c>
      <c r="Y94" s="129" t="s">
        <v>1751</v>
      </c>
      <c r="Z94" s="129" t="b">
        <v>0</v>
      </c>
      <c r="AA94" s="129">
        <v>0</v>
      </c>
      <c r="AB94" s="129" t="b">
        <v>1</v>
      </c>
      <c r="AC94" s="129">
        <v>57</v>
      </c>
      <c r="AD94" s="129">
        <v>0.97299999999999998</v>
      </c>
      <c r="AE94" s="129" t="s">
        <v>3140</v>
      </c>
      <c r="AF94" s="129" t="s">
        <v>3759</v>
      </c>
      <c r="AG94" s="129" t="s">
        <v>3760</v>
      </c>
      <c r="AH94" s="129" cm="1">
        <f t="array" aca="1" ref="AH94" ca="1">INDIRECT(ADDRESS(MATCH(AJ94,'rs_industries'!B:B,0),5,1,TRUE,"rs_industries"))</f>
        <v>56</v>
      </c>
      <c r="AI94" s="129" cm="1">
        <f t="array" aca="1" ref="AI94" ca="1">INDIRECT(ADDRESS(MATCH(A94,'rs_stocks'!B:B,0),7,1,TRUE,"rs_stocks"))</f>
        <v>95</v>
      </c>
      <c r="AJ94" s="129" t="str" cm="1">
        <f t="array" aca="1" ref="AJ94" ca="1">INDIRECT(ADDRESS(MATCH(A94,'rs_stocks'!B:B,0),4,1,TRUE,"rs_stocks"))</f>
        <v>Grocery Stores</v>
      </c>
    </row>
    <row r="95" spans="1:36" x14ac:dyDescent="0.3">
      <c r="A95" s="129" t="s">
        <v>298</v>
      </c>
      <c r="B95" s="132">
        <v>-0.43</v>
      </c>
      <c r="C95" s="132">
        <v>0.84</v>
      </c>
      <c r="D95" s="132">
        <v>6.05</v>
      </c>
      <c r="E95" s="132">
        <v>25.98</v>
      </c>
      <c r="F95" s="132">
        <v>30.5</v>
      </c>
      <c r="G95" s="251" t="s">
        <v>3280</v>
      </c>
      <c r="H95" s="349" t="s">
        <v>3111</v>
      </c>
      <c r="I95" s="129">
        <v>57.014000000000003</v>
      </c>
      <c r="J95" s="129">
        <v>-47</v>
      </c>
      <c r="K95" s="129" t="s">
        <v>4994</v>
      </c>
      <c r="L95" s="129" t="b">
        <v>1</v>
      </c>
      <c r="M95" s="129">
        <v>90.760999999999996</v>
      </c>
      <c r="N95" s="129">
        <v>3.9849999999999999</v>
      </c>
      <c r="O95" s="129">
        <v>22.774000000000001</v>
      </c>
      <c r="P95" s="132">
        <v>130.39500000000001</v>
      </c>
      <c r="Q95" s="132">
        <v>0.86099999999999999</v>
      </c>
      <c r="R95" s="132">
        <v>112.28</v>
      </c>
      <c r="S95" s="129">
        <v>1.62</v>
      </c>
      <c r="T95" s="419">
        <v>-83.274000000000001</v>
      </c>
      <c r="U95" s="129">
        <v>17.434999999999999</v>
      </c>
      <c r="V95" s="129">
        <v>-32</v>
      </c>
      <c r="W95" s="129">
        <v>-46</v>
      </c>
      <c r="X95" s="129">
        <v>708</v>
      </c>
      <c r="Y95" s="129" t="s">
        <v>298</v>
      </c>
      <c r="Z95" s="129" t="b">
        <v>0</v>
      </c>
      <c r="AA95" s="129">
        <v>0</v>
      </c>
      <c r="AB95" s="129" t="b">
        <v>1</v>
      </c>
      <c r="AC95" s="129">
        <v>55</v>
      </c>
      <c r="AD95" s="129">
        <v>0.97299999999999998</v>
      </c>
      <c r="AE95" s="129" t="s">
        <v>3111</v>
      </c>
      <c r="AF95" s="129" t="s">
        <v>3280</v>
      </c>
      <c r="AG95" s="129" t="s">
        <v>4994</v>
      </c>
      <c r="AH95" s="129" cm="1">
        <f t="array" aca="1" ref="AH95" ca="1">INDIRECT(ADDRESS(MATCH(AJ95,'rs_industries'!B:B,0),5,1,TRUE,"rs_industries"))</f>
        <v>89</v>
      </c>
      <c r="AI95" s="129" cm="1">
        <f t="array" aca="1" ref="AI95" ca="1">INDIRECT(ADDRESS(MATCH(A95,'rs_stocks'!B:B,0),7,1,TRUE,"rs_stocks"))</f>
        <v>86</v>
      </c>
      <c r="AJ95" s="129" t="str" cm="1">
        <f t="array" aca="1" ref="AJ95" ca="1">INDIRECT(ADDRESS(MATCH(A95,'rs_stocks'!B:B,0),4,1,TRUE,"rs_stocks"))</f>
        <v>Banks—Diversified</v>
      </c>
    </row>
    <row r="96" spans="1:36" x14ac:dyDescent="0.3">
      <c r="A96" s="129" t="s">
        <v>1448</v>
      </c>
      <c r="B96" s="132">
        <v>-1.1000000000000001</v>
      </c>
      <c r="C96" s="132">
        <v>-3.43</v>
      </c>
      <c r="D96" s="132">
        <v>5.67</v>
      </c>
      <c r="E96" s="132">
        <v>29.33</v>
      </c>
      <c r="F96" s="132">
        <v>21.16</v>
      </c>
      <c r="G96" s="230" t="s">
        <v>3236</v>
      </c>
      <c r="H96" s="347" t="s">
        <v>3111</v>
      </c>
      <c r="I96" s="129">
        <v>5.2480000000000002</v>
      </c>
      <c r="J96" s="129">
        <v>-30</v>
      </c>
      <c r="K96" s="129" t="s">
        <v>3556</v>
      </c>
      <c r="L96" s="129" t="b">
        <v>1</v>
      </c>
      <c r="M96" s="129">
        <v>55.35</v>
      </c>
      <c r="N96" s="129">
        <v>2.4350000000000001</v>
      </c>
      <c r="O96" s="129">
        <v>22.727</v>
      </c>
      <c r="P96" s="132">
        <v>62.975999999999999</v>
      </c>
      <c r="Q96" s="132">
        <v>0.875</v>
      </c>
      <c r="R96" s="132">
        <v>55.124000000000002</v>
      </c>
      <c r="S96" s="129">
        <v>2.33</v>
      </c>
      <c r="T96" s="419">
        <v>-38.098999999999997</v>
      </c>
      <c r="U96" s="129">
        <v>81.09</v>
      </c>
      <c r="V96" s="129">
        <v>58</v>
      </c>
      <c r="W96" s="129">
        <v>43</v>
      </c>
      <c r="X96" s="129">
        <v>105</v>
      </c>
      <c r="Y96" s="129" t="s">
        <v>1448</v>
      </c>
      <c r="Z96" s="129" t="b">
        <v>0</v>
      </c>
      <c r="AA96" s="129">
        <v>0</v>
      </c>
      <c r="AB96" s="129" t="b">
        <v>1</v>
      </c>
      <c r="AC96" s="129">
        <v>51</v>
      </c>
      <c r="AD96" s="129">
        <v>0.97299999999999998</v>
      </c>
      <c r="AE96" s="129" t="s">
        <v>3111</v>
      </c>
      <c r="AF96" s="129" t="s">
        <v>3236</v>
      </c>
      <c r="AG96" s="129" t="s">
        <v>3556</v>
      </c>
      <c r="AH96" s="129" cm="1">
        <f t="array" aca="1" ref="AH96" ca="1">INDIRECT(ADDRESS(MATCH(AJ96,'rs_industries'!B:B,0),5,1,TRUE,"rs_industries"))</f>
        <v>77</v>
      </c>
      <c r="AI96" s="129" cm="1">
        <f t="array" aca="1" ref="AI96" ca="1">INDIRECT(ADDRESS(MATCH(A96,'rs_stocks'!B:B,0),7,1,TRUE,"rs_stocks"))</f>
        <v>89</v>
      </c>
      <c r="AJ96" s="129" t="str" cm="1">
        <f t="array" aca="1" ref="AJ96" ca="1">INDIRECT(ADDRESS(MATCH(A96,'rs_stocks'!B:B,0),4,1,TRUE,"rs_stocks"))</f>
        <v>Mortgage Finance</v>
      </c>
    </row>
    <row r="97" spans="1:36" x14ac:dyDescent="0.3">
      <c r="A97" s="129" t="s">
        <v>1563</v>
      </c>
      <c r="B97" s="132">
        <v>-0.44</v>
      </c>
      <c r="C97" s="132">
        <v>-0.66</v>
      </c>
      <c r="D97" s="132">
        <v>44.38</v>
      </c>
      <c r="E97" s="132">
        <v>57.76</v>
      </c>
      <c r="F97" s="132">
        <v>71.13</v>
      </c>
      <c r="G97" s="216" t="s">
        <v>3307</v>
      </c>
      <c r="H97" s="346" t="s">
        <v>24</v>
      </c>
      <c r="I97" s="129">
        <v>5.1580000000000004</v>
      </c>
      <c r="J97" s="129">
        <v>-48</v>
      </c>
      <c r="K97" s="129" t="s">
        <v>5310</v>
      </c>
      <c r="L97" s="129" t="b">
        <v>1</v>
      </c>
      <c r="M97" s="129">
        <v>232.92400000000001</v>
      </c>
      <c r="N97" s="129">
        <v>10.294</v>
      </c>
      <c r="O97" s="129">
        <v>22.628</v>
      </c>
      <c r="P97" s="132">
        <v>462.08499999999998</v>
      </c>
      <c r="Q97" s="132">
        <v>0.90300000000000002</v>
      </c>
      <c r="R97" s="132">
        <v>417.03399999999999</v>
      </c>
      <c r="S97" s="129">
        <v>3.21</v>
      </c>
      <c r="T97" s="419">
        <v>-6.5960000000000001</v>
      </c>
      <c r="U97" s="129">
        <v>103.98</v>
      </c>
      <c r="V97" s="129">
        <v>12</v>
      </c>
      <c r="W97" s="129">
        <v>-20</v>
      </c>
      <c r="X97" s="129">
        <v>59</v>
      </c>
      <c r="Y97" s="129" t="s">
        <v>1563</v>
      </c>
      <c r="Z97" s="129" t="b">
        <v>0</v>
      </c>
      <c r="AA97" s="129">
        <v>0</v>
      </c>
      <c r="AB97" s="129" t="b">
        <v>1</v>
      </c>
      <c r="AC97" s="129">
        <v>48</v>
      </c>
      <c r="AD97" s="129">
        <v>0.97299999999999998</v>
      </c>
      <c r="AE97" s="129" t="s">
        <v>24</v>
      </c>
      <c r="AF97" s="129" t="s">
        <v>3307</v>
      </c>
      <c r="AG97" s="129" t="s">
        <v>5310</v>
      </c>
      <c r="AH97" s="129" cm="1">
        <f t="array" aca="1" ref="AH97" ca="1">INDIRECT(ADDRESS(MATCH(AJ97,'rs_industries'!B:B,0),5,1,TRUE,"rs_industries"))</f>
        <v>32</v>
      </c>
      <c r="AI97" s="129" cm="1">
        <f t="array" aca="1" ref="AI97" ca="1">INDIRECT(ADDRESS(MATCH(A97,'rs_stocks'!B:B,0),7,1,TRUE,"rs_stocks"))</f>
        <v>96</v>
      </c>
      <c r="AJ97" s="129" t="str" cm="1">
        <f t="array" aca="1" ref="AJ97" ca="1">INDIRECT(ADDRESS(MATCH(A97,'rs_stocks'!B:B,0),4,1,TRUE,"rs_stocks"))</f>
        <v>Metal Fabrication</v>
      </c>
    </row>
    <row r="98" spans="1:36" x14ac:dyDescent="0.3">
      <c r="A98" s="129" t="s">
        <v>5797</v>
      </c>
      <c r="B98" s="132">
        <v>3</v>
      </c>
      <c r="C98" s="132">
        <v>0.25</v>
      </c>
      <c r="D98" s="132">
        <v>14.6</v>
      </c>
      <c r="E98" s="132">
        <v>102.86</v>
      </c>
      <c r="F98" s="132">
        <v>101.11</v>
      </c>
      <c r="G98" s="282" t="s">
        <v>3382</v>
      </c>
      <c r="H98" s="347" t="s">
        <v>245</v>
      </c>
      <c r="I98" s="129">
        <v>0.34799999999999998</v>
      </c>
      <c r="J98" s="129">
        <v>-71</v>
      </c>
      <c r="K98" s="129" t="s">
        <v>8533</v>
      </c>
      <c r="L98" s="129" t="b">
        <v>0</v>
      </c>
      <c r="M98" s="129">
        <v>310.27199999999999</v>
      </c>
      <c r="N98" s="129">
        <v>13.727</v>
      </c>
      <c r="O98" s="129">
        <v>22.602</v>
      </c>
      <c r="P98" s="132">
        <v>691.77800000000002</v>
      </c>
      <c r="Q98" s="132">
        <v>0.83399999999999996</v>
      </c>
      <c r="R98" s="132">
        <v>576.72500000000002</v>
      </c>
      <c r="S98" s="129">
        <v>4.95</v>
      </c>
      <c r="T98" s="419">
        <v>44.53</v>
      </c>
      <c r="U98" s="129">
        <v>32.659999999999997</v>
      </c>
      <c r="V98" s="129">
        <v>-46</v>
      </c>
      <c r="W98" s="129">
        <v>-86</v>
      </c>
      <c r="X98" s="129">
        <v>123</v>
      </c>
      <c r="Y98" s="129" t="s">
        <v>5797</v>
      </c>
      <c r="Z98" s="129" t="b">
        <v>0</v>
      </c>
      <c r="AA98" s="129">
        <v>0</v>
      </c>
      <c r="AB98" s="129" t="b">
        <v>1</v>
      </c>
      <c r="AC98" s="129">
        <v>44</v>
      </c>
      <c r="AD98" s="129">
        <v>0.97199999999999998</v>
      </c>
      <c r="AE98" s="129" t="s">
        <v>245</v>
      </c>
      <c r="AF98" s="129" t="s">
        <v>3382</v>
      </c>
      <c r="AG98" s="129" t="s">
        <v>8533</v>
      </c>
      <c r="AH98" s="129" cm="1">
        <f t="array" aca="1" ref="AH98" ca="1">INDIRECT(ADDRESS(MATCH(AJ98,'rs_industries'!B:B,0),5,1,TRUE,"rs_industries"))</f>
        <v>93</v>
      </c>
      <c r="AI98" s="129" cm="1">
        <f t="array" aca="1" ref="AI98" ca="1">INDIRECT(ADDRESS(MATCH(A98,'rs_stocks'!B:B,0),7,1,TRUE,"rs_stocks"))</f>
        <v>97</v>
      </c>
      <c r="AJ98" s="129" t="str" cm="1">
        <f t="array" aca="1" ref="AJ98" ca="1">INDIRECT(ADDRESS(MATCH(A98,'rs_stocks'!B:B,0),4,1,TRUE,"rs_stocks"))</f>
        <v>Oil &amp; Gas Midstream</v>
      </c>
    </row>
    <row r="99" spans="1:36" x14ac:dyDescent="0.3">
      <c r="A99" s="129" t="s">
        <v>2131</v>
      </c>
      <c r="B99" s="132">
        <v>-2.0099999999999998</v>
      </c>
      <c r="C99" s="132">
        <v>15</v>
      </c>
      <c r="D99" s="132">
        <v>41.41</v>
      </c>
      <c r="E99" s="132">
        <v>74.94</v>
      </c>
      <c r="F99" s="132">
        <v>53.63</v>
      </c>
      <c r="G99" s="272" t="s">
        <v>3705</v>
      </c>
      <c r="H99" s="349" t="s">
        <v>245</v>
      </c>
      <c r="I99" s="129">
        <v>2.0179999999999998</v>
      </c>
      <c r="J99" s="129">
        <v>-66</v>
      </c>
      <c r="K99" s="129" t="s">
        <v>4909</v>
      </c>
      <c r="L99" s="129" t="b">
        <v>1</v>
      </c>
      <c r="M99" s="129">
        <v>143.85400000000001</v>
      </c>
      <c r="N99" s="129">
        <v>6.3780000000000001</v>
      </c>
      <c r="O99" s="129">
        <v>22.553999999999998</v>
      </c>
      <c r="P99" s="132">
        <v>233.97300000000001</v>
      </c>
      <c r="Q99" s="132">
        <v>0.89600000000000002</v>
      </c>
      <c r="R99" s="132">
        <v>209.59100000000001</v>
      </c>
      <c r="S99" s="129">
        <v>5.21</v>
      </c>
      <c r="T99" s="419">
        <v>7.3570000000000002</v>
      </c>
      <c r="U99" s="129">
        <v>7.82</v>
      </c>
      <c r="V99" s="129">
        <v>-46</v>
      </c>
      <c r="W99" s="129">
        <v>-34</v>
      </c>
      <c r="X99" s="129">
        <v>490</v>
      </c>
      <c r="Y99" s="129" t="s">
        <v>2131</v>
      </c>
      <c r="Z99" s="129" t="b">
        <v>0</v>
      </c>
      <c r="AA99" s="129">
        <v>0</v>
      </c>
      <c r="AB99" s="129" t="b">
        <v>1</v>
      </c>
      <c r="AC99" s="129">
        <v>44</v>
      </c>
      <c r="AD99" s="129">
        <v>0.97199999999999998</v>
      </c>
      <c r="AE99" s="129" t="s">
        <v>245</v>
      </c>
      <c r="AF99" s="129" t="s">
        <v>3705</v>
      </c>
      <c r="AG99" s="129" t="s">
        <v>4909</v>
      </c>
      <c r="AH99" s="129" cm="1">
        <f t="array" aca="1" ref="AH99" ca="1">INDIRECT(ADDRESS(MATCH(AJ99,'rs_industries'!B:B,0),5,1,TRUE,"rs_industries"))</f>
        <v>46</v>
      </c>
      <c r="AI99" s="129" cm="1">
        <f t="array" aca="1" ref="AI99" ca="1">INDIRECT(ADDRESS(MATCH(A99,'rs_stocks'!B:B,0),7,1,TRUE,"rs_stocks"))</f>
        <v>93</v>
      </c>
      <c r="AJ99" s="129" t="str" cm="1">
        <f t="array" aca="1" ref="AJ99" ca="1">INDIRECT(ADDRESS(MATCH(A99,'rs_stocks'!B:B,0),4,1,TRUE,"rs_stocks"))</f>
        <v>Oil &amp; Gas E&amp;P</v>
      </c>
    </row>
    <row r="100" spans="1:36" x14ac:dyDescent="0.3">
      <c r="A100" s="129" t="s">
        <v>1369</v>
      </c>
      <c r="B100" s="132">
        <v>-0.28999999999999998</v>
      </c>
      <c r="C100" s="132">
        <v>-3.49</v>
      </c>
      <c r="D100" s="132">
        <v>4.09</v>
      </c>
      <c r="E100" s="132">
        <v>19.170000000000002</v>
      </c>
      <c r="F100" s="132">
        <v>17.510000000000002</v>
      </c>
      <c r="G100" s="228" t="s">
        <v>3133</v>
      </c>
      <c r="H100" s="349" t="s">
        <v>24</v>
      </c>
      <c r="I100" s="129">
        <v>6.3010000000000002</v>
      </c>
      <c r="J100" s="129">
        <v>-45</v>
      </c>
      <c r="K100" s="129" t="s">
        <v>4199</v>
      </c>
      <c r="L100" s="129" t="b">
        <v>1</v>
      </c>
      <c r="M100" s="129">
        <v>55.811999999999998</v>
      </c>
      <c r="N100" s="129">
        <v>2.4929999999999999</v>
      </c>
      <c r="O100" s="129">
        <v>22.382999999999999</v>
      </c>
      <c r="P100" s="132">
        <v>63.542000000000002</v>
      </c>
      <c r="Q100" s="132">
        <v>0.86499999999999999</v>
      </c>
      <c r="R100" s="132">
        <v>54.957999999999998</v>
      </c>
      <c r="S100" s="129">
        <v>1.84</v>
      </c>
      <c r="T100" s="419">
        <v>65.766999999999996</v>
      </c>
      <c r="U100" s="129">
        <v>47.86</v>
      </c>
      <c r="V100" s="129">
        <v>-51</v>
      </c>
      <c r="W100" s="129">
        <v>-59</v>
      </c>
      <c r="X100" s="129">
        <v>226</v>
      </c>
      <c r="Y100" s="129" t="s">
        <v>1369</v>
      </c>
      <c r="Z100" s="129" t="b">
        <v>0</v>
      </c>
      <c r="AA100" s="129">
        <v>0</v>
      </c>
      <c r="AB100" s="129" t="b">
        <v>1</v>
      </c>
      <c r="AC100" s="129">
        <v>53</v>
      </c>
      <c r="AD100" s="129">
        <v>0.97199999999999998</v>
      </c>
      <c r="AE100" s="129" t="s">
        <v>24</v>
      </c>
      <c r="AF100" s="129" t="s">
        <v>3133</v>
      </c>
      <c r="AG100" s="129" t="s">
        <v>4199</v>
      </c>
      <c r="AH100" s="129" cm="1">
        <f t="array" aca="1" ref="AH100" ca="1">INDIRECT(ADDRESS(MATCH(AJ100,'rs_industries'!B:B,0),5,1,TRUE,"rs_industries"))</f>
        <v>79</v>
      </c>
      <c r="AI100" s="129" cm="1">
        <f t="array" aca="1" ref="AI100" ca="1">INDIRECT(ADDRESS(MATCH(A100,'rs_stocks'!B:B,0),7,1,TRUE,"rs_stocks"))</f>
        <v>80</v>
      </c>
      <c r="AJ100" s="129" t="str" cm="1">
        <f t="array" aca="1" ref="AJ100" ca="1">INDIRECT(ADDRESS(MATCH(A100,'rs_stocks'!B:B,0),4,1,TRUE,"rs_stocks"))</f>
        <v>Specialty Industrial Machinery</v>
      </c>
    </row>
    <row r="101" spans="1:36" x14ac:dyDescent="0.3">
      <c r="A101" s="129" t="s">
        <v>6420</v>
      </c>
      <c r="B101" s="132">
        <v>-18.91</v>
      </c>
      <c r="C101" s="132">
        <v>-6.25</v>
      </c>
      <c r="D101" s="132">
        <v>8.39</v>
      </c>
      <c r="E101" s="132">
        <v>113.32</v>
      </c>
      <c r="F101" s="132">
        <v>57.4</v>
      </c>
      <c r="G101" s="253" t="s">
        <v>3146</v>
      </c>
      <c r="H101" s="253" t="s">
        <v>3124</v>
      </c>
      <c r="I101" s="129">
        <v>0.625</v>
      </c>
      <c r="J101" s="129">
        <v>-81</v>
      </c>
      <c r="K101" s="129" t="s">
        <v>7165</v>
      </c>
      <c r="L101" s="129" t="b">
        <v>1</v>
      </c>
      <c r="M101" s="129">
        <v>202.114</v>
      </c>
      <c r="N101" s="129">
        <v>9.0380000000000003</v>
      </c>
      <c r="O101" s="129">
        <v>22.363</v>
      </c>
      <c r="P101" s="132">
        <v>343.43200000000002</v>
      </c>
      <c r="Q101" s="132">
        <v>0.85599999999999998</v>
      </c>
      <c r="R101" s="132">
        <v>294.00400000000002</v>
      </c>
      <c r="S101" s="129">
        <v>8.24</v>
      </c>
      <c r="T101" s="419">
        <v>-6.0590000000000002</v>
      </c>
      <c r="U101" s="129">
        <v>12.01</v>
      </c>
      <c r="V101" s="129">
        <v>16</v>
      </c>
      <c r="W101" s="129">
        <v>30</v>
      </c>
      <c r="X101" s="129">
        <v>201</v>
      </c>
      <c r="Y101" s="129" t="s">
        <v>6420</v>
      </c>
      <c r="Z101" s="129" t="b">
        <v>0</v>
      </c>
      <c r="AA101" s="129">
        <v>0</v>
      </c>
      <c r="AB101" s="129" t="b">
        <v>1</v>
      </c>
      <c r="AC101" s="129">
        <v>46</v>
      </c>
      <c r="AD101" s="129">
        <v>0.97099999999999997</v>
      </c>
      <c r="AE101" s="129" t="s">
        <v>3124</v>
      </c>
      <c r="AF101" s="129" t="s">
        <v>3146</v>
      </c>
      <c r="AG101" s="129" t="s">
        <v>7165</v>
      </c>
      <c r="AH101" s="129" cm="1">
        <f t="array" aca="1" ref="AH101" ca="1">INDIRECT(ADDRESS(MATCH(AJ101,'rs_industries'!B:B,0),5,1,TRUE,"rs_industries"))</f>
        <v>51</v>
      </c>
      <c r="AI101" s="129" cm="1">
        <f t="array" aca="1" ref="AI101" ca="1">INDIRECT(ADDRESS(MATCH(A101,'rs_stocks'!B:B,0),7,1,TRUE,"rs_stocks"))</f>
        <v>90</v>
      </c>
      <c r="AJ101" s="129" t="str" cm="1">
        <f t="array" aca="1" ref="AJ101" ca="1">INDIRECT(ADDRESS(MATCH(A101,'rs_stocks'!B:B,0),4,1,TRUE,"rs_stocks"))</f>
        <v>Biotechnology</v>
      </c>
    </row>
    <row r="102" spans="1:36" x14ac:dyDescent="0.3">
      <c r="A102" s="129" t="s">
        <v>2931</v>
      </c>
      <c r="B102" s="132">
        <v>1.44</v>
      </c>
      <c r="C102" s="132">
        <v>10.98</v>
      </c>
      <c r="D102" s="132">
        <v>22.43</v>
      </c>
      <c r="E102" s="132">
        <v>56.33</v>
      </c>
      <c r="F102" s="132">
        <v>53.6</v>
      </c>
      <c r="G102" s="263" t="s">
        <v>3215</v>
      </c>
      <c r="H102" s="348" t="s">
        <v>3108</v>
      </c>
      <c r="I102" s="129">
        <v>0.35399999999999998</v>
      </c>
      <c r="J102" s="129">
        <v>-74</v>
      </c>
      <c r="K102" s="129" t="s">
        <v>8548</v>
      </c>
      <c r="L102" s="129" t="b">
        <v>1</v>
      </c>
      <c r="M102" s="129">
        <v>137.53200000000001</v>
      </c>
      <c r="N102" s="129">
        <v>6.1539999999999999</v>
      </c>
      <c r="O102" s="129">
        <v>22.347999999999999</v>
      </c>
      <c r="P102" s="132">
        <v>197.00700000000001</v>
      </c>
      <c r="Q102" s="132">
        <v>0.88800000000000001</v>
      </c>
      <c r="R102" s="132">
        <v>174.86799999999999</v>
      </c>
      <c r="S102" s="129">
        <v>3.72</v>
      </c>
      <c r="T102" s="419">
        <v>36.868000000000002</v>
      </c>
      <c r="U102" s="129">
        <v>21.12</v>
      </c>
      <c r="V102" s="129">
        <v>12</v>
      </c>
      <c r="W102" s="129">
        <v>45</v>
      </c>
      <c r="X102" s="129">
        <v>254</v>
      </c>
      <c r="Y102" s="129" t="s">
        <v>2931</v>
      </c>
      <c r="Z102" s="129" t="b">
        <v>0</v>
      </c>
      <c r="AA102" s="129">
        <v>0</v>
      </c>
      <c r="AB102" s="129" t="b">
        <v>1</v>
      </c>
      <c r="AC102" s="129">
        <v>46</v>
      </c>
      <c r="AD102" s="129">
        <v>0.97099999999999997</v>
      </c>
      <c r="AE102" s="129" t="s">
        <v>3108</v>
      </c>
      <c r="AF102" s="129" t="s">
        <v>3215</v>
      </c>
      <c r="AG102" s="129" t="s">
        <v>8548</v>
      </c>
      <c r="AH102" s="129" cm="1">
        <f t="array" aca="1" ref="AH102" ca="1">INDIRECT(ADDRESS(MATCH(AJ102,'rs_industries'!B:B,0),5,1,TRUE,"rs_industries"))</f>
        <v>60</v>
      </c>
      <c r="AI102" s="129" cm="1">
        <f t="array" aca="1" ref="AI102" ca="1">INDIRECT(ADDRESS(MATCH(A102,'rs_stocks'!B:B,0),7,1,TRUE,"rs_stocks"))</f>
        <v>98</v>
      </c>
      <c r="AJ102" s="129" t="str" cm="1">
        <f t="array" aca="1" ref="AJ102" ca="1">INDIRECT(ADDRESS(MATCH(A102,'rs_stocks'!B:B,0),4,1,TRUE,"rs_stocks"))</f>
        <v>Apparel Manufacturing</v>
      </c>
    </row>
    <row r="103" spans="1:36" x14ac:dyDescent="0.3">
      <c r="A103" s="129" t="s">
        <v>2998</v>
      </c>
      <c r="B103" s="132">
        <v>-2.61</v>
      </c>
      <c r="C103" s="132">
        <v>-4.96</v>
      </c>
      <c r="D103" s="132">
        <v>11.13</v>
      </c>
      <c r="E103" s="132">
        <v>99.91</v>
      </c>
      <c r="F103" s="132">
        <v>57.6</v>
      </c>
      <c r="G103" s="223" t="s">
        <v>3455</v>
      </c>
      <c r="H103" s="346" t="s">
        <v>31</v>
      </c>
      <c r="I103" s="129">
        <v>0.752</v>
      </c>
      <c r="J103" s="129">
        <v>-91</v>
      </c>
      <c r="K103" s="129" t="s">
        <v>7170</v>
      </c>
      <c r="L103" s="129" t="b">
        <v>0</v>
      </c>
      <c r="M103" s="129">
        <v>206.24</v>
      </c>
      <c r="N103" s="129">
        <v>9.2390000000000008</v>
      </c>
      <c r="O103" s="129">
        <v>22.321999999999999</v>
      </c>
      <c r="P103" s="132">
        <v>295.42200000000003</v>
      </c>
      <c r="Q103" s="132">
        <v>0.87</v>
      </c>
      <c r="R103" s="132">
        <v>257.07400000000001</v>
      </c>
      <c r="S103" s="129">
        <v>5.85</v>
      </c>
      <c r="T103" s="419">
        <v>-61.533999999999999</v>
      </c>
      <c r="U103" s="129">
        <v>21.67</v>
      </c>
      <c r="V103" s="129">
        <v>-16</v>
      </c>
      <c r="W103" s="129">
        <v>-30</v>
      </c>
      <c r="X103" s="129">
        <v>157</v>
      </c>
      <c r="Y103" s="129" t="s">
        <v>2998</v>
      </c>
      <c r="Z103" s="129" t="b">
        <v>0</v>
      </c>
      <c r="AA103" s="129">
        <v>0</v>
      </c>
      <c r="AB103" s="129" t="b">
        <v>1</v>
      </c>
      <c r="AC103" s="129">
        <v>52</v>
      </c>
      <c r="AD103" s="129">
        <v>0.97099999999999997</v>
      </c>
      <c r="AE103" s="129" t="s">
        <v>31</v>
      </c>
      <c r="AF103" s="129" t="s">
        <v>3455</v>
      </c>
      <c r="AG103" s="129" t="s">
        <v>7170</v>
      </c>
      <c r="AH103" s="129" cm="1">
        <f t="array" aca="1" ref="AH103" ca="1">INDIRECT(ADDRESS(MATCH(AJ103,'rs_industries'!B:B,0),5,1,TRUE,"rs_industries"))</f>
        <v>58</v>
      </c>
      <c r="AI103" s="129" cm="1">
        <f t="array" aca="1" ref="AI103" ca="1">INDIRECT(ADDRESS(MATCH(A103,'rs_stocks'!B:B,0),7,1,TRUE,"rs_stocks"))</f>
        <v>98</v>
      </c>
      <c r="AJ103" s="129" t="str" cm="1">
        <f t="array" aca="1" ref="AJ103" ca="1">INDIRECT(ADDRESS(MATCH(A103,'rs_stocks'!B:B,0),4,1,TRUE,"rs_stocks"))</f>
        <v>Internet Content &amp; Information</v>
      </c>
    </row>
    <row r="104" spans="1:36" x14ac:dyDescent="0.3">
      <c r="A104" s="129" t="s">
        <v>6765</v>
      </c>
      <c r="B104" s="132">
        <v>-5.28</v>
      </c>
      <c r="C104" s="132">
        <v>-2.4500000000000002</v>
      </c>
      <c r="D104" s="132">
        <v>18.09</v>
      </c>
      <c r="E104" s="132">
        <v>317.44</v>
      </c>
      <c r="F104" s="132">
        <v>301.12</v>
      </c>
      <c r="G104" s="307" t="s">
        <v>3241</v>
      </c>
      <c r="H104" s="350" t="s">
        <v>3124</v>
      </c>
      <c r="I104" s="129">
        <v>0.81899999999999995</v>
      </c>
      <c r="J104" s="129">
        <v>-96</v>
      </c>
      <c r="K104" s="129" t="s">
        <v>7197</v>
      </c>
      <c r="L104" s="129" t="b">
        <v>0</v>
      </c>
      <c r="M104" s="129">
        <v>1077.7639999999999</v>
      </c>
      <c r="N104" s="129">
        <v>48.457000000000001</v>
      </c>
      <c r="O104" s="129">
        <v>22.242000000000001</v>
      </c>
      <c r="P104" s="132">
        <v>9919.277</v>
      </c>
      <c r="Q104" s="132">
        <v>0.77600000000000002</v>
      </c>
      <c r="R104" s="132">
        <v>7694.1610000000001</v>
      </c>
      <c r="S104" s="129">
        <v>6.44</v>
      </c>
      <c r="T104" s="419">
        <v>8.6470000000000002</v>
      </c>
      <c r="U104" s="129">
        <v>7.18</v>
      </c>
      <c r="V104" s="129">
        <v>-27</v>
      </c>
      <c r="W104" s="129">
        <v>-36</v>
      </c>
      <c r="X104" s="129">
        <v>432</v>
      </c>
      <c r="Y104" s="129" t="s">
        <v>6765</v>
      </c>
      <c r="Z104" s="129" t="b">
        <v>0</v>
      </c>
      <c r="AA104" s="129">
        <v>0</v>
      </c>
      <c r="AB104" s="129" t="b">
        <v>0</v>
      </c>
      <c r="AC104" s="129">
        <v>48</v>
      </c>
      <c r="AD104" s="129">
        <v>0.97099999999999997</v>
      </c>
      <c r="AE104" s="129" t="s">
        <v>3124</v>
      </c>
      <c r="AF104" s="129" t="s">
        <v>3241</v>
      </c>
      <c r="AG104" s="129" t="s">
        <v>7197</v>
      </c>
      <c r="AH104" s="129" cm="1">
        <f t="array" aca="1" ref="AH104" ca="1">INDIRECT(ADDRESS(MATCH(AJ104,'rs_industries'!B:B,0),5,1,TRUE,"rs_industries"))</f>
        <v>51</v>
      </c>
      <c r="AI104" s="129" cm="1">
        <f t="array" aca="1" ref="AI104" ca="1">INDIRECT(ADDRESS(MATCH(A104,'rs_stocks'!B:B,0),7,1,TRUE,"rs_stocks"))</f>
        <v>99</v>
      </c>
      <c r="AJ104" s="129" t="str" cm="1">
        <f t="array" aca="1" ref="AJ104" ca="1">INDIRECT(ADDRESS(MATCH(A104,'rs_stocks'!B:B,0),4,1,TRUE,"rs_stocks"))</f>
        <v>Biotechnology</v>
      </c>
    </row>
    <row r="105" spans="1:36" x14ac:dyDescent="0.3">
      <c r="A105" s="129" t="s">
        <v>1846</v>
      </c>
      <c r="B105" s="132">
        <v>-4.2699999999999996</v>
      </c>
      <c r="C105" s="132">
        <v>-9.5399999999999991</v>
      </c>
      <c r="D105" s="132">
        <v>16.96</v>
      </c>
      <c r="E105" s="132">
        <v>96.81</v>
      </c>
      <c r="F105" s="132">
        <v>62.98</v>
      </c>
      <c r="G105" s="308" t="s">
        <v>3280</v>
      </c>
      <c r="H105" s="351" t="s">
        <v>3111</v>
      </c>
      <c r="I105" s="129">
        <v>2.8180000000000001</v>
      </c>
      <c r="J105" s="129">
        <v>-53</v>
      </c>
      <c r="K105" s="129" t="s">
        <v>4224</v>
      </c>
      <c r="L105" s="129" t="b">
        <v>1</v>
      </c>
      <c r="M105" s="129">
        <v>249.94900000000001</v>
      </c>
      <c r="N105" s="129">
        <v>11.287000000000001</v>
      </c>
      <c r="O105" s="129">
        <v>22.145</v>
      </c>
      <c r="P105" s="132">
        <v>548.26</v>
      </c>
      <c r="Q105" s="132">
        <v>0.83499999999999996</v>
      </c>
      <c r="R105" s="132">
        <v>457.55700000000002</v>
      </c>
      <c r="S105" s="129">
        <v>6.99</v>
      </c>
      <c r="T105" s="419">
        <v>11.613</v>
      </c>
      <c r="U105" s="129">
        <v>9.86</v>
      </c>
      <c r="V105" s="129">
        <v>-10</v>
      </c>
      <c r="W105" s="129">
        <v>-24</v>
      </c>
      <c r="X105" s="129">
        <v>290</v>
      </c>
      <c r="Y105" s="129" t="s">
        <v>1846</v>
      </c>
      <c r="Z105" s="129" t="b">
        <v>0</v>
      </c>
      <c r="AA105" s="129">
        <v>0</v>
      </c>
      <c r="AB105" s="129" t="b">
        <v>1</v>
      </c>
      <c r="AC105" s="129">
        <v>52</v>
      </c>
      <c r="AD105" s="129">
        <v>0.97</v>
      </c>
      <c r="AE105" s="129" t="s">
        <v>3111</v>
      </c>
      <c r="AF105" s="129" t="s">
        <v>3280</v>
      </c>
      <c r="AG105" s="129" t="s">
        <v>4224</v>
      </c>
      <c r="AH105" s="129" cm="1">
        <f t="array" aca="1" ref="AH105" ca="1">INDIRECT(ADDRESS(MATCH(AJ105,'rs_industries'!B:B,0),5,1,TRUE,"rs_industries"))</f>
        <v>43</v>
      </c>
      <c r="AI105" s="129" cm="1">
        <f t="array" aca="1" ref="AI105" ca="1">INDIRECT(ADDRESS(MATCH(A105,'rs_stocks'!B:B,0),7,1,TRUE,"rs_stocks"))</f>
        <v>96</v>
      </c>
      <c r="AJ105" s="129" t="str" cm="1">
        <f t="array" aca="1" ref="AJ105" ca="1">INDIRECT(ADDRESS(MATCH(A105,'rs_stocks'!B:B,0),4,1,TRUE,"rs_stocks"))</f>
        <v>Banks—Regional</v>
      </c>
    </row>
    <row r="106" spans="1:36" x14ac:dyDescent="0.3">
      <c r="A106" s="129" t="s">
        <v>773</v>
      </c>
      <c r="B106" s="132">
        <v>-0.14000000000000001</v>
      </c>
      <c r="C106" s="132">
        <v>3.06</v>
      </c>
      <c r="D106" s="132">
        <v>5.61</v>
      </c>
      <c r="E106" s="132">
        <v>24.88</v>
      </c>
      <c r="F106" s="132">
        <v>18.11</v>
      </c>
      <c r="G106" s="255" t="s">
        <v>3148</v>
      </c>
      <c r="H106" s="347" t="s">
        <v>3111</v>
      </c>
      <c r="I106" s="129">
        <v>309.88200000000001</v>
      </c>
      <c r="J106" s="129">
        <v>-49</v>
      </c>
      <c r="K106" s="129" t="s">
        <v>3559</v>
      </c>
      <c r="L106" s="129" t="b">
        <v>1</v>
      </c>
      <c r="M106" s="129">
        <v>48.615000000000002</v>
      </c>
      <c r="N106" s="129">
        <v>2.21</v>
      </c>
      <c r="O106" s="129">
        <v>21.998999999999999</v>
      </c>
      <c r="P106" s="132">
        <v>57.481999999999999</v>
      </c>
      <c r="Q106" s="132">
        <v>0.86699999999999999</v>
      </c>
      <c r="R106" s="132">
        <v>49.841000000000001</v>
      </c>
      <c r="S106" s="129">
        <v>1.89</v>
      </c>
      <c r="T106" s="419">
        <v>-20.696999999999999</v>
      </c>
      <c r="U106" s="129">
        <v>39.625</v>
      </c>
      <c r="V106" s="129">
        <v>-37</v>
      </c>
      <c r="W106" s="129">
        <v>-31</v>
      </c>
      <c r="X106" s="129">
        <v>267</v>
      </c>
      <c r="Y106" s="129" t="s">
        <v>773</v>
      </c>
      <c r="Z106" s="129" t="b">
        <v>0</v>
      </c>
      <c r="AA106" s="129">
        <v>0</v>
      </c>
      <c r="AB106" s="129" t="b">
        <v>1</v>
      </c>
      <c r="AC106" s="129">
        <v>49</v>
      </c>
      <c r="AD106" s="129">
        <v>0.97</v>
      </c>
      <c r="AE106" s="129" t="s">
        <v>3111</v>
      </c>
      <c r="AF106" s="129" t="s">
        <v>3148</v>
      </c>
      <c r="AG106" s="129" t="s">
        <v>3559</v>
      </c>
      <c r="AH106" s="129" cm="1">
        <f t="array" aca="1" ref="AH106" ca="1">INDIRECT(ADDRESS(MATCH(AJ106,'rs_industries'!B:B,0),5,1,TRUE,"rs_industries"))</f>
        <v>89</v>
      </c>
      <c r="AI106" s="129" cm="1">
        <f t="array" aca="1" ref="AI106" ca="1">INDIRECT(ADDRESS(MATCH(A106,'rs_stocks'!B:B,0),7,1,TRUE,"rs_stocks"))</f>
        <v>85</v>
      </c>
      <c r="AJ106" s="129" t="str" cm="1">
        <f t="array" aca="1" ref="AJ106" ca="1">INDIRECT(ADDRESS(MATCH(A106,'rs_stocks'!B:B,0),4,1,TRUE,"rs_stocks"))</f>
        <v>Banks—Diversified</v>
      </c>
    </row>
    <row r="107" spans="1:36" x14ac:dyDescent="0.3">
      <c r="A107" s="129" t="s">
        <v>1592</v>
      </c>
      <c r="B107" s="132">
        <v>0.2</v>
      </c>
      <c r="C107" s="132">
        <v>7.01</v>
      </c>
      <c r="D107" s="132">
        <v>25.82</v>
      </c>
      <c r="E107" s="132">
        <v>50.08</v>
      </c>
      <c r="F107" s="132">
        <v>41.05</v>
      </c>
      <c r="G107" s="253" t="s">
        <v>3241</v>
      </c>
      <c r="H107" s="253" t="s">
        <v>3124</v>
      </c>
      <c r="I107" s="129">
        <v>6.6379999999999999</v>
      </c>
      <c r="J107" s="129">
        <v>-73</v>
      </c>
      <c r="K107" s="129" t="s">
        <v>4872</v>
      </c>
      <c r="L107" s="129" t="b">
        <v>1</v>
      </c>
      <c r="M107" s="129">
        <v>111.739</v>
      </c>
      <c r="N107" s="129">
        <v>5.0810000000000004</v>
      </c>
      <c r="O107" s="129">
        <v>21.989000000000001</v>
      </c>
      <c r="P107" s="132">
        <v>147.53100000000001</v>
      </c>
      <c r="Q107" s="132">
        <v>0.875</v>
      </c>
      <c r="R107" s="132">
        <v>129.11199999999999</v>
      </c>
      <c r="S107" s="129">
        <v>3.78</v>
      </c>
      <c r="T107" s="419">
        <v>-31.888999999999999</v>
      </c>
      <c r="U107" s="129">
        <v>39.86</v>
      </c>
      <c r="V107" s="129">
        <v>-16</v>
      </c>
      <c r="W107" s="129">
        <v>-21</v>
      </c>
      <c r="X107" s="129">
        <v>132</v>
      </c>
      <c r="Y107" s="129" t="s">
        <v>1592</v>
      </c>
      <c r="Z107" s="129" t="b">
        <v>0</v>
      </c>
      <c r="AA107" s="129">
        <v>0</v>
      </c>
      <c r="AB107" s="129" t="b">
        <v>1</v>
      </c>
      <c r="AC107" s="129">
        <v>48</v>
      </c>
      <c r="AD107" s="129">
        <v>0.97</v>
      </c>
      <c r="AE107" s="129" t="s">
        <v>3124</v>
      </c>
      <c r="AF107" s="129" t="s">
        <v>3241</v>
      </c>
      <c r="AG107" s="129" t="s">
        <v>4872</v>
      </c>
      <c r="AH107" s="129" cm="1">
        <f t="array" aca="1" ref="AH107" ca="1">INDIRECT(ADDRESS(MATCH(AJ107,'rs_industries'!B:B,0),5,1,TRUE,"rs_industries"))</f>
        <v>51</v>
      </c>
      <c r="AI107" s="129" cm="1">
        <f t="array" aca="1" ref="AI107" ca="1">INDIRECT(ADDRESS(MATCH(A107,'rs_stocks'!B:B,0),7,1,TRUE,"rs_stocks"))</f>
        <v>90</v>
      </c>
      <c r="AJ107" s="129" t="str" cm="1">
        <f t="array" aca="1" ref="AJ107" ca="1">INDIRECT(ADDRESS(MATCH(A107,'rs_stocks'!B:B,0),4,1,TRUE,"rs_stocks"))</f>
        <v>Biotechnology</v>
      </c>
    </row>
    <row r="108" spans="1:36" x14ac:dyDescent="0.3">
      <c r="A108" s="129" t="s">
        <v>1303</v>
      </c>
      <c r="B108" s="132">
        <v>4.2</v>
      </c>
      <c r="C108" s="132">
        <v>12.49</v>
      </c>
      <c r="D108" s="132">
        <v>37.72</v>
      </c>
      <c r="E108" s="132">
        <v>103.74</v>
      </c>
      <c r="F108" s="132">
        <v>80.430000000000007</v>
      </c>
      <c r="G108" s="226" t="s">
        <v>3142</v>
      </c>
      <c r="H108" s="351" t="s">
        <v>3108</v>
      </c>
      <c r="I108" s="129">
        <v>41.938000000000002</v>
      </c>
      <c r="J108" s="129">
        <v>-91</v>
      </c>
      <c r="K108" s="129" t="s">
        <v>5442</v>
      </c>
      <c r="L108" s="129" t="b">
        <v>1</v>
      </c>
      <c r="M108" s="129">
        <v>197.023</v>
      </c>
      <c r="N108" s="129">
        <v>8.9740000000000002</v>
      </c>
      <c r="O108" s="129">
        <v>21.954000000000001</v>
      </c>
      <c r="P108" s="132">
        <v>278.73500000000001</v>
      </c>
      <c r="Q108" s="132">
        <v>0.86299999999999999</v>
      </c>
      <c r="R108" s="132">
        <v>240.625</v>
      </c>
      <c r="S108" s="129">
        <v>3.08</v>
      </c>
      <c r="T108" s="419">
        <v>24.437000000000001</v>
      </c>
      <c r="U108" s="129">
        <v>73.02</v>
      </c>
      <c r="V108" s="129">
        <v>-46</v>
      </c>
      <c r="W108" s="129">
        <v>-61</v>
      </c>
      <c r="X108" s="129">
        <v>88</v>
      </c>
      <c r="Y108" s="129" t="s">
        <v>1303</v>
      </c>
      <c r="Z108" s="129" t="b">
        <v>0</v>
      </c>
      <c r="AA108" s="129">
        <v>0</v>
      </c>
      <c r="AB108" s="129" t="b">
        <v>1</v>
      </c>
      <c r="AC108" s="129">
        <v>56</v>
      </c>
      <c r="AD108" s="129">
        <v>0.96899999999999997</v>
      </c>
      <c r="AE108" s="129" t="s">
        <v>3108</v>
      </c>
      <c r="AF108" s="129" t="s">
        <v>3142</v>
      </c>
      <c r="AG108" s="129" t="s">
        <v>5442</v>
      </c>
      <c r="AH108" s="129" cm="1">
        <f t="array" aca="1" ref="AH108" ca="1">INDIRECT(ADDRESS(MATCH(AJ108,'rs_industries'!B:B,0),5,1,TRUE,"rs_industries"))</f>
        <v>37</v>
      </c>
      <c r="AI108" s="129" cm="1">
        <f t="array" aca="1" ref="AI108" ca="1">INDIRECT(ADDRESS(MATCH(A108,'rs_stocks'!B:B,0),7,1,TRUE,"rs_stocks"))</f>
        <v>93</v>
      </c>
      <c r="AJ108" s="129" t="str" cm="1">
        <f t="array" aca="1" ref="AJ108" ca="1">INDIRECT(ADDRESS(MATCH(A108,'rs_stocks'!B:B,0),4,1,TRUE,"rs_stocks"))</f>
        <v>Electronic Gaming &amp; Multimedia</v>
      </c>
    </row>
    <row r="109" spans="1:36" x14ac:dyDescent="0.3">
      <c r="A109" s="129" t="s">
        <v>1612</v>
      </c>
      <c r="B109" s="132">
        <v>-14.47</v>
      </c>
      <c r="C109" s="132">
        <v>-19.25</v>
      </c>
      <c r="D109" s="132">
        <v>8.85</v>
      </c>
      <c r="E109" s="132">
        <v>61.06</v>
      </c>
      <c r="F109" s="132">
        <v>61.71</v>
      </c>
      <c r="G109" s="296" t="s">
        <v>88</v>
      </c>
      <c r="H109" s="348" t="s">
        <v>31</v>
      </c>
      <c r="I109" s="129">
        <v>2.0670000000000002</v>
      </c>
      <c r="J109" s="129">
        <v>-85</v>
      </c>
      <c r="K109" s="129" t="s">
        <v>5080</v>
      </c>
      <c r="L109" s="129" t="b">
        <v>1</v>
      </c>
      <c r="M109" s="129">
        <v>311.35199999999998</v>
      </c>
      <c r="N109" s="129">
        <v>14.199</v>
      </c>
      <c r="O109" s="129">
        <v>21.927</v>
      </c>
      <c r="P109" s="132">
        <v>762.07600000000002</v>
      </c>
      <c r="Q109" s="132">
        <v>0.83599999999999997</v>
      </c>
      <c r="R109" s="132">
        <v>637.226</v>
      </c>
      <c r="S109" s="129">
        <v>9.9600000000000009</v>
      </c>
      <c r="T109" s="419">
        <v>24.815000000000001</v>
      </c>
      <c r="U109" s="129">
        <v>31.97</v>
      </c>
      <c r="V109" s="129">
        <v>5</v>
      </c>
      <c r="W109" s="129">
        <v>72</v>
      </c>
      <c r="X109" s="129">
        <v>62</v>
      </c>
      <c r="Y109" s="129" t="s">
        <v>1612</v>
      </c>
      <c r="Z109" s="129" t="b">
        <v>0</v>
      </c>
      <c r="AA109" s="129">
        <v>0</v>
      </c>
      <c r="AB109" s="129" t="b">
        <v>0</v>
      </c>
      <c r="AC109" s="129">
        <v>51</v>
      </c>
      <c r="AD109" s="129">
        <v>0.96899999999999997</v>
      </c>
      <c r="AE109" s="129" t="s">
        <v>31</v>
      </c>
      <c r="AF109" s="129" t="s">
        <v>88</v>
      </c>
      <c r="AG109" s="129" t="s">
        <v>5080</v>
      </c>
      <c r="AH109" s="129" cm="1">
        <f t="array" aca="1" ref="AH109" ca="1">INDIRECT(ADDRESS(MATCH(AJ109,'rs_industries'!B:B,0),5,1,TRUE,"rs_industries"))</f>
        <v>59</v>
      </c>
      <c r="AI109" s="129" cm="1">
        <f t="array" aca="1" ref="AI109" ca="1">INDIRECT(ADDRESS(MATCH(A109,'rs_stocks'!B:B,0),7,1,TRUE,"rs_stocks"))</f>
        <v>92</v>
      </c>
      <c r="AJ109" s="129" t="str" cm="1">
        <f t="array" aca="1" ref="AJ109" ca="1">INDIRECT(ADDRESS(MATCH(A109,'rs_stocks'!B:B,0),4,1,TRUE,"rs_stocks"))</f>
        <v>Semiconductors</v>
      </c>
    </row>
    <row r="110" spans="1:36" x14ac:dyDescent="0.3">
      <c r="A110" s="129" t="s">
        <v>1195</v>
      </c>
      <c r="B110" s="132">
        <v>2.41</v>
      </c>
      <c r="C110" s="132">
        <v>-4.34</v>
      </c>
      <c r="D110" s="132">
        <v>6.91</v>
      </c>
      <c r="E110" s="132">
        <v>32.619999999999997</v>
      </c>
      <c r="F110" s="132">
        <v>22.5</v>
      </c>
      <c r="G110" s="215"/>
      <c r="H110" s="345"/>
      <c r="I110" s="129">
        <v>25.803000000000001</v>
      </c>
      <c r="J110" s="129">
        <v>-44</v>
      </c>
      <c r="K110" s="129" t="s">
        <v>5136</v>
      </c>
      <c r="L110" s="129" t="b">
        <v>1</v>
      </c>
      <c r="M110" s="129">
        <v>101.09099999999999</v>
      </c>
      <c r="N110" s="129">
        <v>4.6139999999999999</v>
      </c>
      <c r="O110" s="129">
        <v>21.911999999999999</v>
      </c>
      <c r="P110" s="132">
        <v>147.12899999999999</v>
      </c>
      <c r="Q110" s="132">
        <v>0.85399999999999998</v>
      </c>
      <c r="R110" s="132">
        <v>125.69</v>
      </c>
      <c r="S110" s="129">
        <v>3.3</v>
      </c>
      <c r="T110" s="419">
        <v>17.484999999999999</v>
      </c>
      <c r="U110" s="129">
        <v>49.454999999999998</v>
      </c>
      <c r="V110" s="129">
        <v>-31</v>
      </c>
      <c r="W110" s="129">
        <v>-35</v>
      </c>
      <c r="X110" s="129">
        <v>122</v>
      </c>
      <c r="Y110" s="129" t="s">
        <v>1195</v>
      </c>
      <c r="Z110" s="129" t="b">
        <v>0</v>
      </c>
      <c r="AA110" s="129">
        <v>0</v>
      </c>
      <c r="AB110" s="129" t="b">
        <v>1</v>
      </c>
      <c r="AC110" s="129">
        <v>48</v>
      </c>
      <c r="AD110" s="129">
        <v>0.96899999999999997</v>
      </c>
      <c r="AG110" s="129" t="s">
        <v>5136</v>
      </c>
      <c r="AH110" s="129" cm="1">
        <f t="array" aca="1" ref="AH110" ca="1">INDIRECT(ADDRESS(MATCH(AJ110,'rs_industries'!B:B,0),5,1,TRUE,"rs_industries"))</f>
        <v>23</v>
      </c>
      <c r="AI110" s="129" cm="1">
        <f t="array" aca="1" ref="AI110" ca="1">INDIRECT(ADDRESS(MATCH(A110,'rs_stocks'!B:B,0),7,1,TRUE,"rs_stocks"))</f>
        <v>79</v>
      </c>
      <c r="AJ110" s="129" t="str" cm="1">
        <f t="array" aca="1" ref="AJ110" ca="1">INDIRECT(ADDRESS(MATCH(A110,'rs_stocks'!B:B,0),4,1,TRUE,"rs_stocks"))</f>
        <v>Other Industrial Metals &amp; Mining</v>
      </c>
    </row>
    <row r="111" spans="1:36" x14ac:dyDescent="0.3">
      <c r="A111" s="129" t="s">
        <v>956</v>
      </c>
      <c r="B111" s="132">
        <v>-2.82</v>
      </c>
      <c r="C111" s="132">
        <v>-1.86</v>
      </c>
      <c r="D111" s="132">
        <v>2.36</v>
      </c>
      <c r="E111" s="132">
        <v>9.4</v>
      </c>
      <c r="F111" s="132">
        <v>8.08</v>
      </c>
      <c r="G111" s="235" t="s">
        <v>3121</v>
      </c>
      <c r="H111" s="349" t="s">
        <v>245</v>
      </c>
      <c r="I111" s="129">
        <v>8.6750000000000007</v>
      </c>
      <c r="J111" s="129">
        <v>-34</v>
      </c>
      <c r="K111" s="129" t="s">
        <v>5512</v>
      </c>
      <c r="L111" s="129" t="b">
        <v>1</v>
      </c>
      <c r="M111" s="129">
        <v>39.058999999999997</v>
      </c>
      <c r="N111" s="129">
        <v>1.7829999999999999</v>
      </c>
      <c r="O111" s="129">
        <v>21.905999999999999</v>
      </c>
      <c r="P111" s="132">
        <v>44.847000000000001</v>
      </c>
      <c r="Q111" s="132">
        <v>0.86699999999999999</v>
      </c>
      <c r="R111" s="132">
        <v>38.872999999999998</v>
      </c>
      <c r="S111" s="129">
        <v>1.7</v>
      </c>
      <c r="T111" s="419">
        <v>8.5359999999999996</v>
      </c>
      <c r="U111" s="129">
        <v>75.8</v>
      </c>
      <c r="V111" s="129">
        <v>-47</v>
      </c>
      <c r="W111" s="129">
        <v>-33</v>
      </c>
      <c r="X111" s="129">
        <v>155</v>
      </c>
      <c r="Y111" s="129" t="s">
        <v>956</v>
      </c>
      <c r="Z111" s="129" t="b">
        <v>0</v>
      </c>
      <c r="AA111" s="129">
        <v>0</v>
      </c>
      <c r="AB111" s="129" t="b">
        <v>1</v>
      </c>
      <c r="AC111" s="129">
        <v>52</v>
      </c>
      <c r="AD111" s="129">
        <v>0.96899999999999997</v>
      </c>
      <c r="AE111" s="129" t="s">
        <v>245</v>
      </c>
      <c r="AF111" s="129" t="s">
        <v>3121</v>
      </c>
      <c r="AG111" s="129" t="s">
        <v>5512</v>
      </c>
      <c r="AH111" s="129" t="e" cm="1">
        <f t="array" aca="1" ref="AH111" ca="1">INDIRECT(ADDRESS(MATCH(AJ111,'rs_industries'!B:B,0),5,1,TRUE,"rs_industries"))</f>
        <v>#N/A</v>
      </c>
      <c r="AI111" s="129" t="e" cm="1">
        <f t="array" aca="1" ref="AI111" ca="1">INDIRECT(ADDRESS(MATCH(A111,'rs_stocks'!B:B,0),7,1,TRUE,"rs_stocks"))</f>
        <v>#N/A</v>
      </c>
      <c r="AJ111" s="129" t="e" cm="1">
        <f t="array" aca="1" ref="AJ111" ca="1">INDIRECT(ADDRESS(MATCH(A111,'rs_stocks'!B:B,0),4,1,TRUE,"rs_stocks"))</f>
        <v>#N/A</v>
      </c>
    </row>
    <row r="112" spans="1:36" x14ac:dyDescent="0.3">
      <c r="A112" s="129" t="s">
        <v>5814</v>
      </c>
      <c r="B112" s="132">
        <v>-4.41</v>
      </c>
      <c r="C112" s="132">
        <v>0</v>
      </c>
      <c r="D112" s="132">
        <v>15.38</v>
      </c>
      <c r="E112" s="132">
        <v>53.54</v>
      </c>
      <c r="F112" s="132">
        <v>50</v>
      </c>
      <c r="G112" s="290"/>
      <c r="H112" s="350"/>
      <c r="I112" s="129">
        <v>1.5569999999999999</v>
      </c>
      <c r="J112" s="129">
        <v>-74</v>
      </c>
      <c r="K112" s="129" t="s">
        <v>5815</v>
      </c>
      <c r="L112" s="129" t="b">
        <v>1</v>
      </c>
      <c r="M112" s="129">
        <v>195.01400000000001</v>
      </c>
      <c r="N112" s="129">
        <v>8.9369999999999994</v>
      </c>
      <c r="O112" s="129">
        <v>21.821000000000002</v>
      </c>
      <c r="P112" s="132">
        <v>345.29300000000001</v>
      </c>
      <c r="Q112" s="132">
        <v>0.84499999999999997</v>
      </c>
      <c r="R112" s="132">
        <v>291.637</v>
      </c>
      <c r="S112" s="129">
        <v>6.53</v>
      </c>
      <c r="T112" s="419">
        <v>-15.699</v>
      </c>
      <c r="U112" s="129">
        <v>1.95</v>
      </c>
      <c r="V112" s="129">
        <v>-30</v>
      </c>
      <c r="W112" s="129">
        <v>-28</v>
      </c>
      <c r="X112" s="129">
        <v>1569</v>
      </c>
      <c r="Y112" s="129" t="s">
        <v>5814</v>
      </c>
      <c r="Z112" s="129" t="b">
        <v>0</v>
      </c>
      <c r="AA112" s="129">
        <v>0</v>
      </c>
      <c r="AB112" s="129" t="b">
        <v>1</v>
      </c>
      <c r="AC112" s="129">
        <v>43</v>
      </c>
      <c r="AD112" s="129">
        <v>0.96799999999999997</v>
      </c>
      <c r="AG112" s="129" t="s">
        <v>5815</v>
      </c>
      <c r="AH112" s="129" cm="1">
        <f t="array" aca="1" ref="AH112" ca="1">INDIRECT(ADDRESS(MATCH(AJ112,'rs_industries'!B:B,0),5,1,TRUE,"rs_industries"))</f>
        <v>91</v>
      </c>
      <c r="AI112" s="129" cm="1">
        <f t="array" aca="1" ref="AI112" ca="1">INDIRECT(ADDRESS(MATCH(A112,'rs_stocks'!B:B,0),7,1,TRUE,"rs_stocks"))</f>
        <v>94</v>
      </c>
      <c r="AJ112" s="129" t="str" cm="1">
        <f t="array" aca="1" ref="AJ112" ca="1">INDIRECT(ADDRESS(MATCH(A112,'rs_stocks'!B:B,0),4,1,TRUE,"rs_stocks"))</f>
        <v>Gold</v>
      </c>
    </row>
    <row r="113" spans="1:36" x14ac:dyDescent="0.3">
      <c r="A113" s="129" t="s">
        <v>3039</v>
      </c>
      <c r="B113" s="132">
        <v>-3.04</v>
      </c>
      <c r="C113" s="132">
        <v>-0.42</v>
      </c>
      <c r="D113" s="132">
        <v>0.63</v>
      </c>
      <c r="E113" s="132">
        <v>10.27</v>
      </c>
      <c r="F113" s="132">
        <v>10.14</v>
      </c>
      <c r="G113" s="208" t="s">
        <v>3250</v>
      </c>
      <c r="H113" s="347" t="s">
        <v>3111</v>
      </c>
      <c r="I113" s="129">
        <v>1.7869999999999999</v>
      </c>
      <c r="J113" s="129">
        <v>-54</v>
      </c>
      <c r="K113" s="129" t="s">
        <v>4386</v>
      </c>
      <c r="L113" s="129" t="b">
        <v>1</v>
      </c>
      <c r="M113" s="129">
        <v>48.456000000000003</v>
      </c>
      <c r="N113" s="129">
        <v>2.222</v>
      </c>
      <c r="O113" s="129">
        <v>21.811</v>
      </c>
      <c r="P113" s="132">
        <v>57.94</v>
      </c>
      <c r="Q113" s="132">
        <v>0.86899999999999999</v>
      </c>
      <c r="R113" s="132">
        <v>50.325000000000003</v>
      </c>
      <c r="S113" s="129">
        <v>2.3199999999999998</v>
      </c>
      <c r="T113" s="419">
        <v>-31.503</v>
      </c>
      <c r="U113" s="129">
        <v>9.56</v>
      </c>
      <c r="V113" s="129">
        <v>-42</v>
      </c>
      <c r="W113" s="129">
        <v>-58</v>
      </c>
      <c r="X113" s="129">
        <v>900</v>
      </c>
      <c r="Y113" s="129" t="s">
        <v>3039</v>
      </c>
      <c r="Z113" s="129" t="b">
        <v>0</v>
      </c>
      <c r="AA113" s="129">
        <v>0</v>
      </c>
      <c r="AB113" s="129" t="b">
        <v>0</v>
      </c>
      <c r="AC113" s="129">
        <v>49</v>
      </c>
      <c r="AD113" s="129">
        <v>0.96799999999999997</v>
      </c>
      <c r="AE113" s="129" t="s">
        <v>3111</v>
      </c>
      <c r="AF113" s="129" t="s">
        <v>3250</v>
      </c>
      <c r="AG113" s="129" t="s">
        <v>4386</v>
      </c>
      <c r="AH113" s="129" cm="1">
        <f t="array" aca="1" ref="AH113" ca="1">INDIRECT(ADDRESS(MATCH(AJ113,'rs_industries'!B:B,0),5,1,TRUE,"rs_industries"))</f>
        <v>62</v>
      </c>
      <c r="AI113" s="129" cm="1">
        <f t="array" aca="1" ref="AI113" ca="1">INDIRECT(ADDRESS(MATCH(A113,'rs_stocks'!B:B,0),7,1,TRUE,"rs_stocks"))</f>
        <v>81</v>
      </c>
      <c r="AJ113" s="129" t="str" cm="1">
        <f t="array" aca="1" ref="AJ113" ca="1">INDIRECT(ADDRESS(MATCH(A113,'rs_stocks'!B:B,0),4,1,TRUE,"rs_stocks"))</f>
        <v>Asset Management</v>
      </c>
    </row>
    <row r="114" spans="1:36" x14ac:dyDescent="0.3">
      <c r="A114" s="129" t="s">
        <v>1416</v>
      </c>
      <c r="B114" s="132">
        <v>2.4300000000000002</v>
      </c>
      <c r="C114" s="132">
        <v>12.51</v>
      </c>
      <c r="D114" s="132">
        <v>9.18</v>
      </c>
      <c r="E114" s="132">
        <v>34.69</v>
      </c>
      <c r="F114" s="132">
        <v>29.36</v>
      </c>
      <c r="G114" s="229" t="s">
        <v>3705</v>
      </c>
      <c r="H114" s="349" t="s">
        <v>115</v>
      </c>
      <c r="I114" s="129">
        <v>4.01</v>
      </c>
      <c r="J114" s="129">
        <v>-38</v>
      </c>
      <c r="K114" s="129" t="s">
        <v>5594</v>
      </c>
      <c r="L114" s="129" t="b">
        <v>1</v>
      </c>
      <c r="M114" s="129">
        <v>73.864999999999995</v>
      </c>
      <c r="N114" s="129">
        <v>3.3940000000000001</v>
      </c>
      <c r="O114" s="129">
        <v>21.760999999999999</v>
      </c>
      <c r="P114" s="132">
        <v>93.638000000000005</v>
      </c>
      <c r="Q114" s="132">
        <v>0.85799999999999998</v>
      </c>
      <c r="R114" s="132">
        <v>80.367999999999995</v>
      </c>
      <c r="S114" s="129">
        <v>2.15</v>
      </c>
      <c r="T114" s="419">
        <v>140.64400000000001</v>
      </c>
      <c r="U114" s="129">
        <v>26.17</v>
      </c>
      <c r="V114" s="129">
        <v>-32</v>
      </c>
      <c r="W114" s="129">
        <v>-28</v>
      </c>
      <c r="X114" s="129">
        <v>356</v>
      </c>
      <c r="Y114" s="129" t="s">
        <v>1416</v>
      </c>
      <c r="Z114" s="129" t="b">
        <v>0</v>
      </c>
      <c r="AA114" s="129">
        <v>0</v>
      </c>
      <c r="AB114" s="129" t="b">
        <v>1</v>
      </c>
      <c r="AC114" s="129">
        <v>51</v>
      </c>
      <c r="AD114" s="129">
        <v>0.96799999999999997</v>
      </c>
      <c r="AE114" s="129" t="s">
        <v>115</v>
      </c>
      <c r="AF114" s="129" t="s">
        <v>3705</v>
      </c>
      <c r="AG114" s="129" t="s">
        <v>5594</v>
      </c>
      <c r="AH114" s="129" cm="1">
        <f t="array" aca="1" ref="AH114" ca="1">INDIRECT(ADDRESS(MATCH(AJ114,'rs_industries'!B:B,0),5,1,TRUE,"rs_industries"))</f>
        <v>46</v>
      </c>
      <c r="AI114" s="129" cm="1">
        <f t="array" aca="1" ref="AI114" ca="1">INDIRECT(ADDRESS(MATCH(A114,'rs_stocks'!B:B,0),7,1,TRUE,"rs_stocks"))</f>
        <v>87</v>
      </c>
      <c r="AJ114" s="129" t="str" cm="1">
        <f t="array" aca="1" ref="AJ114" ca="1">INDIRECT(ADDRESS(MATCH(A114,'rs_stocks'!B:B,0),4,1,TRUE,"rs_stocks"))</f>
        <v>Oil &amp; Gas E&amp;P</v>
      </c>
    </row>
    <row r="115" spans="1:36" x14ac:dyDescent="0.3">
      <c r="A115" s="129" t="s">
        <v>6996</v>
      </c>
      <c r="B115" s="132">
        <v>10.91</v>
      </c>
      <c r="C115" s="132">
        <v>31.87</v>
      </c>
      <c r="D115" s="132">
        <v>70.45</v>
      </c>
      <c r="E115" s="132">
        <v>102.7</v>
      </c>
      <c r="F115" s="132">
        <v>134.38</v>
      </c>
      <c r="G115" s="253" t="s">
        <v>3391</v>
      </c>
      <c r="H115" s="253" t="s">
        <v>3108</v>
      </c>
      <c r="I115" s="129">
        <v>0.50900000000000001</v>
      </c>
      <c r="J115" s="129">
        <v>-94</v>
      </c>
      <c r="K115" s="129" t="s">
        <v>7811</v>
      </c>
      <c r="L115" s="129" t="b">
        <v>1</v>
      </c>
      <c r="M115" s="129">
        <v>254.006</v>
      </c>
      <c r="N115" s="129">
        <v>11.728</v>
      </c>
      <c r="O115" s="129">
        <v>21.658000000000001</v>
      </c>
      <c r="P115" s="132">
        <v>491.28800000000001</v>
      </c>
      <c r="Q115" s="132">
        <v>0.89100000000000001</v>
      </c>
      <c r="R115" s="132">
        <v>437.77800000000002</v>
      </c>
      <c r="S115" s="129">
        <v>5.97</v>
      </c>
      <c r="T115" s="419">
        <v>-25.126000000000001</v>
      </c>
      <c r="U115" s="129">
        <v>6</v>
      </c>
      <c r="V115" s="129">
        <v>-62</v>
      </c>
      <c r="W115" s="129">
        <v>-62</v>
      </c>
      <c r="X115" s="129">
        <v>558</v>
      </c>
      <c r="Y115" s="129" t="s">
        <v>6996</v>
      </c>
      <c r="Z115" s="129" t="b">
        <v>0</v>
      </c>
      <c r="AA115" s="129">
        <v>0</v>
      </c>
      <c r="AB115" s="129" t="b">
        <v>0</v>
      </c>
      <c r="AC115" s="129">
        <v>48</v>
      </c>
      <c r="AD115" s="129">
        <v>0.96699999999999997</v>
      </c>
      <c r="AE115" s="129" t="s">
        <v>3108</v>
      </c>
      <c r="AF115" s="129" t="s">
        <v>3391</v>
      </c>
      <c r="AG115" s="129" t="s">
        <v>7811</v>
      </c>
      <c r="AH115" s="129" cm="1">
        <f t="array" aca="1" ref="AH115" ca="1">INDIRECT(ADDRESS(MATCH(AJ115,'rs_industries'!B:B,0),5,1,TRUE,"rs_industries"))</f>
        <v>48</v>
      </c>
      <c r="AI115" s="129" cm="1">
        <f t="array" aca="1" ref="AI115" ca="1">INDIRECT(ADDRESS(MATCH(A115,'rs_stocks'!B:B,0),7,1,TRUE,"rs_stocks"))</f>
        <v>95</v>
      </c>
      <c r="AJ115" s="129" t="str" cm="1">
        <f t="array" aca="1" ref="AJ115" ca="1">INDIRECT(ADDRESS(MATCH(A115,'rs_stocks'!B:B,0),4,1,TRUE,"rs_stocks"))</f>
        <v>Luxury Goods</v>
      </c>
    </row>
    <row r="116" spans="1:36" x14ac:dyDescent="0.3">
      <c r="A116" s="129" t="s">
        <v>1261</v>
      </c>
      <c r="B116" s="132">
        <v>0.32</v>
      </c>
      <c r="C116" s="132">
        <v>4.0199999999999996</v>
      </c>
      <c r="D116" s="132">
        <v>19.38</v>
      </c>
      <c r="E116" s="132">
        <v>20.69</v>
      </c>
      <c r="F116" s="132">
        <v>20.09</v>
      </c>
      <c r="G116" s="221" t="s">
        <v>3146</v>
      </c>
      <c r="H116" s="348" t="s">
        <v>3124</v>
      </c>
      <c r="I116" s="129">
        <v>250.482</v>
      </c>
      <c r="J116" s="129">
        <v>-25</v>
      </c>
      <c r="K116" s="129" t="s">
        <v>5128</v>
      </c>
      <c r="L116" s="129" t="b">
        <v>1</v>
      </c>
      <c r="M116" s="129">
        <v>67.010999999999996</v>
      </c>
      <c r="N116" s="129">
        <v>3.1019999999999999</v>
      </c>
      <c r="O116" s="129">
        <v>21.602</v>
      </c>
      <c r="P116" s="132">
        <v>87.474999999999994</v>
      </c>
      <c r="Q116" s="132">
        <v>0.879</v>
      </c>
      <c r="R116" s="132">
        <v>76.873000000000005</v>
      </c>
      <c r="S116" s="129">
        <v>1.2</v>
      </c>
      <c r="T116" s="419">
        <v>27.055</v>
      </c>
      <c r="U116" s="129">
        <v>80.28</v>
      </c>
      <c r="V116" s="129">
        <v>-36</v>
      </c>
      <c r="W116" s="129">
        <v>-48</v>
      </c>
      <c r="X116" s="129">
        <v>208</v>
      </c>
      <c r="Y116" s="129" t="s">
        <v>1261</v>
      </c>
      <c r="Z116" s="129" t="b">
        <v>0</v>
      </c>
      <c r="AA116" s="129">
        <v>0</v>
      </c>
      <c r="AB116" s="129" t="b">
        <v>1</v>
      </c>
      <c r="AC116" s="129">
        <v>54</v>
      </c>
      <c r="AD116" s="129">
        <v>0.96699999999999997</v>
      </c>
      <c r="AE116" s="129" t="s">
        <v>3124</v>
      </c>
      <c r="AF116" s="129" t="s">
        <v>3146</v>
      </c>
      <c r="AG116" s="129" t="s">
        <v>5128</v>
      </c>
      <c r="AH116" s="129" cm="1">
        <f t="array" aca="1" ref="AH116" ca="1">INDIRECT(ADDRESS(MATCH(AJ116,'rs_industries'!B:B,0),5,1,TRUE,"rs_industries"))</f>
        <v>49</v>
      </c>
      <c r="AI116" s="129" cm="1">
        <f t="array" aca="1" ref="AI116" ca="1">INDIRECT(ADDRESS(MATCH(A116,'rs_stocks'!B:B,0),7,1,TRUE,"rs_stocks"))</f>
        <v>80</v>
      </c>
      <c r="AJ116" s="129" t="str" cm="1">
        <f t="array" aca="1" ref="AJ116" ca="1">INDIRECT(ADDRESS(MATCH(A116,'rs_stocks'!B:B,0),4,1,TRUE,"rs_stocks"))</f>
        <v>Drug Manufacturers—General</v>
      </c>
    </row>
    <row r="117" spans="1:36" x14ac:dyDescent="0.3">
      <c r="A117" s="129" t="s">
        <v>5835</v>
      </c>
      <c r="B117" s="132">
        <v>2.04</v>
      </c>
      <c r="C117" s="132">
        <v>2.2200000000000002</v>
      </c>
      <c r="D117" s="132">
        <v>15.07</v>
      </c>
      <c r="E117" s="132">
        <v>43.23</v>
      </c>
      <c r="F117" s="132">
        <v>47.63</v>
      </c>
      <c r="G117" s="211" t="s">
        <v>3135</v>
      </c>
      <c r="H117" s="348" t="s">
        <v>24</v>
      </c>
      <c r="I117" s="129">
        <v>0.51100000000000001</v>
      </c>
      <c r="J117" s="129">
        <v>-76</v>
      </c>
      <c r="K117" s="129" t="s">
        <v>7802</v>
      </c>
      <c r="L117" s="129" t="b">
        <v>1</v>
      </c>
      <c r="M117" s="129">
        <v>130.49600000000001</v>
      </c>
      <c r="N117" s="129">
        <v>6.1619999999999999</v>
      </c>
      <c r="O117" s="129">
        <v>21.178999999999998</v>
      </c>
      <c r="P117" s="132">
        <v>184.85</v>
      </c>
      <c r="Q117" s="132">
        <v>0.85599999999999998</v>
      </c>
      <c r="R117" s="132">
        <v>158.268</v>
      </c>
      <c r="S117" s="129">
        <v>3</v>
      </c>
      <c r="T117" s="419">
        <v>49.161000000000001</v>
      </c>
      <c r="U117" s="129">
        <v>11.53</v>
      </c>
      <c r="V117" s="129">
        <v>50</v>
      </c>
      <c r="W117" s="129">
        <v>15</v>
      </c>
      <c r="X117" s="129">
        <v>578</v>
      </c>
      <c r="Y117" s="129" t="s">
        <v>5835</v>
      </c>
      <c r="Z117" s="129" t="b">
        <v>0</v>
      </c>
      <c r="AA117" s="129">
        <v>0</v>
      </c>
      <c r="AB117" s="129" t="b">
        <v>1</v>
      </c>
      <c r="AC117" s="129">
        <v>53</v>
      </c>
      <c r="AD117" s="129">
        <v>0.96699999999999997</v>
      </c>
      <c r="AE117" s="129" t="s">
        <v>24</v>
      </c>
      <c r="AF117" s="129" t="s">
        <v>3135</v>
      </c>
      <c r="AG117" s="129" t="s">
        <v>7802</v>
      </c>
      <c r="AH117" s="129" cm="1">
        <f t="array" aca="1" ref="AH117" ca="1">INDIRECT(ADDRESS(MATCH(AJ117,'rs_industries'!B:B,0),5,1,TRUE,"rs_industries"))</f>
        <v>45</v>
      </c>
      <c r="AI117" s="129" cm="1">
        <f t="array" aca="1" ref="AI117" ca="1">INDIRECT(ADDRESS(MATCH(A117,'rs_stocks'!B:B,0),7,1,TRUE,"rs_stocks"))</f>
        <v>89</v>
      </c>
      <c r="AJ117" s="129" t="str" cm="1">
        <f t="array" aca="1" ref="AJ117" ca="1">INDIRECT(ADDRESS(MATCH(A117,'rs_stocks'!B:B,0),4,1,TRUE,"rs_stocks"))</f>
        <v>Computer Hardware</v>
      </c>
    </row>
    <row r="118" spans="1:36" x14ac:dyDescent="0.3">
      <c r="A118" s="129" t="s">
        <v>5506</v>
      </c>
      <c r="B118" s="132">
        <v>-1.02</v>
      </c>
      <c r="C118" s="132">
        <v>-0.24</v>
      </c>
      <c r="D118" s="132">
        <v>17.309999999999999</v>
      </c>
      <c r="E118" s="132">
        <v>40.15</v>
      </c>
      <c r="F118" s="132">
        <v>34.79</v>
      </c>
      <c r="G118" s="290" t="s">
        <v>3888</v>
      </c>
      <c r="H118" s="350" t="s">
        <v>48</v>
      </c>
      <c r="I118" s="129">
        <v>1.3180000000000001</v>
      </c>
      <c r="J118" s="129">
        <v>-65</v>
      </c>
      <c r="K118" s="129" t="s">
        <v>5507</v>
      </c>
      <c r="L118" s="129" t="b">
        <v>1</v>
      </c>
      <c r="M118" s="129">
        <v>167.72</v>
      </c>
      <c r="N118" s="129">
        <v>7.9359999999999999</v>
      </c>
      <c r="O118" s="129">
        <v>21.132999999999999</v>
      </c>
      <c r="P118" s="132">
        <v>303.38900000000001</v>
      </c>
      <c r="Q118" s="132">
        <v>0.85299999999999998</v>
      </c>
      <c r="R118" s="132">
        <v>258.714</v>
      </c>
      <c r="S118" s="129">
        <v>4.45</v>
      </c>
      <c r="T118" s="419">
        <v>7.0919999999999996</v>
      </c>
      <c r="U118" s="129">
        <v>12.67</v>
      </c>
      <c r="V118" s="129">
        <v>-16</v>
      </c>
      <c r="W118" s="129">
        <v>-30</v>
      </c>
      <c r="X118" s="129">
        <v>354</v>
      </c>
      <c r="Y118" s="129" t="s">
        <v>5506</v>
      </c>
      <c r="Z118" s="129" t="b">
        <v>0</v>
      </c>
      <c r="AA118" s="129">
        <v>0</v>
      </c>
      <c r="AB118" s="129" t="b">
        <v>1</v>
      </c>
      <c r="AC118" s="129">
        <v>46</v>
      </c>
      <c r="AD118" s="129">
        <v>0.96699999999999997</v>
      </c>
      <c r="AE118" s="129" t="s">
        <v>48</v>
      </c>
      <c r="AF118" s="129" t="s">
        <v>3888</v>
      </c>
      <c r="AG118" s="129" t="s">
        <v>5507</v>
      </c>
      <c r="AH118" s="129" cm="1">
        <f t="array" aca="1" ref="AH118" ca="1">INDIRECT(ADDRESS(MATCH(AJ118,'rs_industries'!B:B,0),5,1,TRUE,"rs_industries"))</f>
        <v>97</v>
      </c>
      <c r="AI118" s="129" cm="1">
        <f t="array" aca="1" ref="AI118" ca="1">INDIRECT(ADDRESS(MATCH(A118,'rs_stocks'!B:B,0),7,1,TRUE,"rs_stocks"))</f>
        <v>82</v>
      </c>
      <c r="AJ118" s="129" t="str" cm="1">
        <f t="array" aca="1" ref="AJ118" ca="1">INDIRECT(ADDRESS(MATCH(A118,'rs_stocks'!B:B,0),4,1,TRUE,"rs_stocks"))</f>
        <v>Silver</v>
      </c>
    </row>
    <row r="119" spans="1:36" x14ac:dyDescent="0.3">
      <c r="A119" s="129" t="s">
        <v>6043</v>
      </c>
      <c r="B119" s="132">
        <v>1.24</v>
      </c>
      <c r="C119" s="132">
        <v>-3.92</v>
      </c>
      <c r="D119" s="132">
        <v>11.87</v>
      </c>
      <c r="E119" s="132">
        <v>88.46</v>
      </c>
      <c r="F119" s="132">
        <v>65.540000000000006</v>
      </c>
      <c r="G119" s="326" t="s">
        <v>3888</v>
      </c>
      <c r="H119" s="349" t="s">
        <v>48</v>
      </c>
      <c r="I119" s="129">
        <v>0.71899999999999997</v>
      </c>
      <c r="J119" s="129">
        <v>-65</v>
      </c>
      <c r="K119" s="129" t="s">
        <v>7171</v>
      </c>
      <c r="L119" s="129" t="b">
        <v>1</v>
      </c>
      <c r="M119" s="129">
        <v>265.98099999999999</v>
      </c>
      <c r="N119" s="129">
        <v>12.6</v>
      </c>
      <c r="O119" s="129">
        <v>21.11</v>
      </c>
      <c r="P119" s="132">
        <v>598.35900000000004</v>
      </c>
      <c r="Q119" s="132">
        <v>0.80500000000000005</v>
      </c>
      <c r="R119" s="132">
        <v>481.88</v>
      </c>
      <c r="S119" s="129">
        <v>5.63</v>
      </c>
      <c r="T119" s="419">
        <v>58.012999999999998</v>
      </c>
      <c r="U119" s="129">
        <v>2.4500000000000002</v>
      </c>
      <c r="V119" s="129">
        <v>-44</v>
      </c>
      <c r="W119" s="129">
        <v>-46</v>
      </c>
      <c r="X119" s="129">
        <v>1450</v>
      </c>
      <c r="Y119" s="129" t="s">
        <v>6043</v>
      </c>
      <c r="Z119" s="129" t="b">
        <v>0</v>
      </c>
      <c r="AA119" s="129">
        <v>0</v>
      </c>
      <c r="AB119" s="129" t="b">
        <v>0</v>
      </c>
      <c r="AC119" s="129">
        <v>46</v>
      </c>
      <c r="AD119" s="129">
        <v>0.96599999999999997</v>
      </c>
      <c r="AE119" s="129" t="s">
        <v>48</v>
      </c>
      <c r="AF119" s="129" t="s">
        <v>3888</v>
      </c>
      <c r="AG119" s="129" t="s">
        <v>7171</v>
      </c>
      <c r="AH119" s="129" cm="1">
        <f t="array" aca="1" ref="AH119" ca="1">INDIRECT(ADDRESS(MATCH(AJ119,'rs_industries'!B:B,0),5,1,TRUE,"rs_industries"))</f>
        <v>23</v>
      </c>
      <c r="AI119" s="129" cm="1">
        <f t="array" aca="1" ref="AI119" ca="1">INDIRECT(ADDRESS(MATCH(A119,'rs_stocks'!B:B,0),7,1,TRUE,"rs_stocks"))</f>
        <v>96</v>
      </c>
      <c r="AJ119" s="129" t="str" cm="1">
        <f t="array" aca="1" ref="AJ119" ca="1">INDIRECT(ADDRESS(MATCH(A119,'rs_stocks'!B:B,0),4,1,TRUE,"rs_stocks"))</f>
        <v>Other Industrial Metals &amp; Mining</v>
      </c>
    </row>
    <row r="120" spans="1:36" x14ac:dyDescent="0.3">
      <c r="A120" s="129" t="s">
        <v>1552</v>
      </c>
      <c r="B120" s="132">
        <v>0.02</v>
      </c>
      <c r="C120" s="132">
        <v>-6.7</v>
      </c>
      <c r="D120" s="132">
        <v>3.85</v>
      </c>
      <c r="E120" s="132">
        <v>52.15</v>
      </c>
      <c r="F120" s="132">
        <v>38.9</v>
      </c>
      <c r="G120" s="290" t="s">
        <v>3184</v>
      </c>
      <c r="H120" s="350" t="s">
        <v>24</v>
      </c>
      <c r="I120" s="129">
        <v>1.48</v>
      </c>
      <c r="J120" s="129">
        <v>-61</v>
      </c>
      <c r="K120" s="129" t="s">
        <v>5165</v>
      </c>
      <c r="L120" s="129" t="b">
        <v>1</v>
      </c>
      <c r="M120" s="129">
        <v>146.17699999999999</v>
      </c>
      <c r="N120" s="129">
        <v>6.9329999999999998</v>
      </c>
      <c r="O120" s="129">
        <v>21.085000000000001</v>
      </c>
      <c r="P120" s="132">
        <v>221.816</v>
      </c>
      <c r="Q120" s="132">
        <v>0.82299999999999995</v>
      </c>
      <c r="R120" s="132">
        <v>182.66</v>
      </c>
      <c r="S120" s="129">
        <v>3.25</v>
      </c>
      <c r="T120" s="419">
        <v>35.423000000000002</v>
      </c>
      <c r="U120" s="129">
        <v>92.08</v>
      </c>
      <c r="V120" s="129">
        <v>-10</v>
      </c>
      <c r="W120" s="129">
        <v>-13</v>
      </c>
      <c r="X120" s="129">
        <v>66</v>
      </c>
      <c r="Y120" s="129" t="s">
        <v>1552</v>
      </c>
      <c r="Z120" s="129" t="b">
        <v>0</v>
      </c>
      <c r="AA120" s="129">
        <v>0</v>
      </c>
      <c r="AB120" s="129" t="b">
        <v>0</v>
      </c>
      <c r="AC120" s="129">
        <v>53</v>
      </c>
      <c r="AD120" s="129">
        <v>0.96599999999999997</v>
      </c>
      <c r="AE120" s="129" t="s">
        <v>24</v>
      </c>
      <c r="AF120" s="129" t="s">
        <v>3184</v>
      </c>
      <c r="AG120" s="129" t="s">
        <v>5165</v>
      </c>
      <c r="AH120" s="129" cm="1">
        <f t="array" aca="1" ref="AH120" ca="1">INDIRECT(ADDRESS(MATCH(AJ120,'rs_industries'!B:B,0),5,1,TRUE,"rs_industries"))</f>
        <v>99</v>
      </c>
      <c r="AI120" s="129" cm="1">
        <f t="array" aca="1" ref="AI120" ca="1">INDIRECT(ADDRESS(MATCH(A120,'rs_stocks'!B:B,0),7,1,TRUE,"rs_stocks"))</f>
        <v>89</v>
      </c>
      <c r="AJ120" s="129" t="str" cm="1">
        <f t="array" aca="1" ref="AJ120" ca="1">INDIRECT(ADDRESS(MATCH(A120,'rs_stocks'!B:B,0),4,1,TRUE,"rs_stocks"))</f>
        <v>Aluminum</v>
      </c>
    </row>
    <row r="121" spans="1:36" x14ac:dyDescent="0.3">
      <c r="A121" s="129" t="s">
        <v>3019</v>
      </c>
      <c r="B121" s="132">
        <v>2.2000000000000002</v>
      </c>
      <c r="C121" s="132">
        <v>1.21</v>
      </c>
      <c r="D121" s="132">
        <v>4.54</v>
      </c>
      <c r="E121" s="132">
        <v>20.2</v>
      </c>
      <c r="F121" s="132">
        <v>16.399999999999999</v>
      </c>
      <c r="G121" s="246" t="s">
        <v>3160</v>
      </c>
      <c r="H121" s="349" t="s">
        <v>3111</v>
      </c>
      <c r="I121" s="129">
        <v>0.63600000000000001</v>
      </c>
      <c r="J121" s="129">
        <v>-41</v>
      </c>
      <c r="K121" s="129" t="s">
        <v>7169</v>
      </c>
      <c r="L121" s="129" t="b">
        <v>1</v>
      </c>
      <c r="M121" s="129">
        <v>43.125</v>
      </c>
      <c r="N121" s="129">
        <v>2.0510000000000002</v>
      </c>
      <c r="O121" s="129">
        <v>21.029</v>
      </c>
      <c r="P121" s="132">
        <v>49.271999999999998</v>
      </c>
      <c r="Q121" s="132">
        <v>0.85099999999999998</v>
      </c>
      <c r="R121" s="132">
        <v>41.947000000000003</v>
      </c>
      <c r="S121" s="129">
        <v>1.38</v>
      </c>
      <c r="T121" s="419">
        <v>78.644999999999996</v>
      </c>
      <c r="U121" s="129">
        <v>47.85</v>
      </c>
      <c r="V121" s="129">
        <v>-56</v>
      </c>
      <c r="W121" s="129">
        <v>-56</v>
      </c>
      <c r="X121" s="129">
        <v>302</v>
      </c>
      <c r="Y121" s="129" t="s">
        <v>3019</v>
      </c>
      <c r="Z121" s="129" t="b">
        <v>0</v>
      </c>
      <c r="AA121" s="129">
        <v>0</v>
      </c>
      <c r="AB121" s="129" t="b">
        <v>1</v>
      </c>
      <c r="AC121" s="129">
        <v>58</v>
      </c>
      <c r="AD121" s="129">
        <v>0.96599999999999997</v>
      </c>
      <c r="AE121" s="129" t="s">
        <v>3111</v>
      </c>
      <c r="AF121" s="129" t="s">
        <v>3160</v>
      </c>
      <c r="AG121" s="129" t="s">
        <v>7169</v>
      </c>
      <c r="AH121" s="129" cm="1">
        <f t="array" aca="1" ref="AH121" ca="1">INDIRECT(ADDRESS(MATCH(AJ121,'rs_industries'!B:B,0),5,1,TRUE,"rs_industries"))</f>
        <v>62</v>
      </c>
      <c r="AI121" s="129" cm="1">
        <f t="array" aca="1" ref="AI121" ca="1">INDIRECT(ADDRESS(MATCH(A121,'rs_stocks'!B:B,0),7,1,TRUE,"rs_stocks"))</f>
        <v>87</v>
      </c>
      <c r="AJ121" s="129" t="str" cm="1">
        <f t="array" aca="1" ref="AJ121" ca="1">INDIRECT(ADDRESS(MATCH(A121,'rs_stocks'!B:B,0),4,1,TRUE,"rs_stocks"))</f>
        <v>Asset Management</v>
      </c>
    </row>
    <row r="122" spans="1:36" x14ac:dyDescent="0.3">
      <c r="A122" s="129" t="s">
        <v>1092</v>
      </c>
      <c r="B122" s="132">
        <v>-0.82</v>
      </c>
      <c r="C122" s="132">
        <v>-2.06</v>
      </c>
      <c r="D122" s="132">
        <v>4.93</v>
      </c>
      <c r="E122" s="132">
        <v>21.48</v>
      </c>
      <c r="F122" s="132">
        <v>18.96</v>
      </c>
      <c r="G122" s="291" t="s">
        <v>3131</v>
      </c>
      <c r="H122" s="348" t="s">
        <v>3111</v>
      </c>
      <c r="I122" s="129">
        <v>13.518000000000001</v>
      </c>
      <c r="J122" s="129">
        <v>-30</v>
      </c>
      <c r="K122" s="129" t="s">
        <v>3546</v>
      </c>
      <c r="L122" s="129" t="b">
        <v>1</v>
      </c>
      <c r="M122" s="129">
        <v>62.298000000000002</v>
      </c>
      <c r="N122" s="129">
        <v>2.9769999999999999</v>
      </c>
      <c r="O122" s="129">
        <v>20.925999999999998</v>
      </c>
      <c r="P122" s="132">
        <v>77.622</v>
      </c>
      <c r="Q122" s="132">
        <v>0.85699999999999998</v>
      </c>
      <c r="R122" s="132">
        <v>66.498000000000005</v>
      </c>
      <c r="S122" s="129">
        <v>1.65</v>
      </c>
      <c r="T122" s="419">
        <v>9.7789999999999999</v>
      </c>
      <c r="U122" s="129">
        <v>204.46</v>
      </c>
      <c r="V122" s="129">
        <v>-44</v>
      </c>
      <c r="W122" s="129">
        <v>-58</v>
      </c>
      <c r="X122" s="129">
        <v>59</v>
      </c>
      <c r="Y122" s="129" t="s">
        <v>1092</v>
      </c>
      <c r="Z122" s="129" t="b">
        <v>0</v>
      </c>
      <c r="AA122" s="129">
        <v>0</v>
      </c>
      <c r="AB122" s="129" t="b">
        <v>1</v>
      </c>
      <c r="AC122" s="129">
        <v>53</v>
      </c>
      <c r="AD122" s="129">
        <v>0.96499999999999997</v>
      </c>
      <c r="AE122" s="129" t="s">
        <v>3111</v>
      </c>
      <c r="AF122" s="129" t="s">
        <v>3131</v>
      </c>
      <c r="AG122" s="129" t="s">
        <v>3546</v>
      </c>
      <c r="AH122" s="129" cm="1">
        <f t="array" aca="1" ref="AH122" ca="1">INDIRECT(ADDRESS(MATCH(AJ122,'rs_industries'!B:B,0),5,1,TRUE,"rs_industries"))</f>
        <v>95</v>
      </c>
      <c r="AI122" s="129" cm="1">
        <f t="array" aca="1" ref="AI122" ca="1">INDIRECT(ADDRESS(MATCH(A122,'rs_stocks'!B:B,0),7,1,TRUE,"rs_stocks"))</f>
        <v>85</v>
      </c>
      <c r="AJ122" s="129" t="str" cm="1">
        <f t="array" aca="1" ref="AJ122" ca="1">INDIRECT(ADDRESS(MATCH(A122,'rs_stocks'!B:B,0),4,1,TRUE,"rs_stocks"))</f>
        <v>Insurance—Reinsurance</v>
      </c>
    </row>
    <row r="123" spans="1:36" x14ac:dyDescent="0.3">
      <c r="A123" s="129" t="s">
        <v>426</v>
      </c>
      <c r="B123" s="132">
        <v>1.67</v>
      </c>
      <c r="C123" s="132">
        <v>-2.14</v>
      </c>
      <c r="D123" s="132">
        <v>9.48</v>
      </c>
      <c r="E123" s="132">
        <v>31.35</v>
      </c>
      <c r="F123" s="132">
        <v>19.989999999999998</v>
      </c>
      <c r="G123" s="224" t="s">
        <v>3187</v>
      </c>
      <c r="H123" s="349" t="s">
        <v>24</v>
      </c>
      <c r="I123" s="129">
        <v>73.533000000000001</v>
      </c>
      <c r="J123" s="129">
        <v>-41</v>
      </c>
      <c r="K123" s="129" t="s">
        <v>427</v>
      </c>
      <c r="L123" s="129" t="b">
        <v>1</v>
      </c>
      <c r="M123" s="129">
        <v>61.762999999999998</v>
      </c>
      <c r="N123" s="129">
        <v>2.9529999999999998</v>
      </c>
      <c r="O123" s="129">
        <v>20.914000000000001</v>
      </c>
      <c r="P123" s="132">
        <v>67.730999999999995</v>
      </c>
      <c r="Q123" s="132">
        <v>0.85899999999999999</v>
      </c>
      <c r="R123" s="132">
        <v>58.167000000000002</v>
      </c>
      <c r="S123" s="129">
        <v>2.38</v>
      </c>
      <c r="T123" s="419">
        <v>75.483000000000004</v>
      </c>
      <c r="U123" s="129">
        <v>324.86</v>
      </c>
      <c r="V123" s="129">
        <v>-12</v>
      </c>
      <c r="W123" s="129">
        <v>0</v>
      </c>
      <c r="X123" s="129">
        <v>25</v>
      </c>
      <c r="Y123" s="129" t="s">
        <v>426</v>
      </c>
      <c r="Z123" s="129" t="b">
        <v>0</v>
      </c>
      <c r="AA123" s="129">
        <v>0</v>
      </c>
      <c r="AB123" s="129" t="b">
        <v>1</v>
      </c>
      <c r="AC123" s="129">
        <v>50</v>
      </c>
      <c r="AD123" s="129">
        <v>0.96499999999999997</v>
      </c>
      <c r="AE123" s="129" t="s">
        <v>24</v>
      </c>
      <c r="AF123" s="129" t="s">
        <v>3187</v>
      </c>
      <c r="AG123" s="129" t="s">
        <v>427</v>
      </c>
      <c r="AH123" s="129" cm="1">
        <f t="array" aca="1" ref="AH123" ca="1">INDIRECT(ADDRESS(MATCH(AJ123,'rs_industries'!B:B,0),5,1,TRUE,"rs_industries"))</f>
        <v>79</v>
      </c>
      <c r="AI123" s="129" cm="1">
        <f t="array" aca="1" ref="AI123" ca="1">INDIRECT(ADDRESS(MATCH(A123,'rs_stocks'!B:B,0),7,1,TRUE,"rs_stocks"))</f>
        <v>91</v>
      </c>
      <c r="AJ123" s="129" t="str" cm="1">
        <f t="array" aca="1" ref="AJ123" ca="1">INDIRECT(ADDRESS(MATCH(A123,'rs_stocks'!B:B,0),4,1,TRUE,"rs_stocks"))</f>
        <v>Specialty Industrial Machinery</v>
      </c>
    </row>
    <row r="124" spans="1:36" x14ac:dyDescent="0.3">
      <c r="A124" s="129" t="s">
        <v>2055</v>
      </c>
      <c r="B124" s="132">
        <v>-3.69</v>
      </c>
      <c r="C124" s="132">
        <v>-1.18</v>
      </c>
      <c r="D124" s="132">
        <v>4.5</v>
      </c>
      <c r="E124" s="132">
        <v>19.149999999999999</v>
      </c>
      <c r="F124" s="132">
        <v>20.440000000000001</v>
      </c>
      <c r="G124" s="263" t="s">
        <v>3217</v>
      </c>
      <c r="H124" s="348" t="s">
        <v>150</v>
      </c>
      <c r="I124" s="129">
        <v>2.8450000000000002</v>
      </c>
      <c r="J124" s="129">
        <v>-38</v>
      </c>
      <c r="K124" s="129" t="s">
        <v>4761</v>
      </c>
      <c r="L124" s="129" t="b">
        <v>1</v>
      </c>
      <c r="M124" s="129">
        <v>63.404000000000003</v>
      </c>
      <c r="N124" s="129">
        <v>3.0339999999999998</v>
      </c>
      <c r="O124" s="129">
        <v>20.9</v>
      </c>
      <c r="P124" s="132">
        <v>75.593000000000004</v>
      </c>
      <c r="Q124" s="132">
        <v>0.85</v>
      </c>
      <c r="R124" s="132">
        <v>64.256</v>
      </c>
      <c r="S124" s="129">
        <v>1.72</v>
      </c>
      <c r="T124" s="419">
        <v>-95.745999999999995</v>
      </c>
      <c r="U124" s="129">
        <v>64.53</v>
      </c>
      <c r="V124" s="129">
        <v>-13</v>
      </c>
      <c r="W124" s="129">
        <v>-21</v>
      </c>
      <c r="X124" s="129">
        <v>180</v>
      </c>
      <c r="Y124" s="129" t="s">
        <v>2055</v>
      </c>
      <c r="Z124" s="129" t="b">
        <v>0</v>
      </c>
      <c r="AA124" s="129">
        <v>0</v>
      </c>
      <c r="AB124" s="129" t="b">
        <v>1</v>
      </c>
      <c r="AC124" s="129">
        <v>50</v>
      </c>
      <c r="AD124" s="129">
        <v>0.96499999999999997</v>
      </c>
      <c r="AE124" s="129" t="s">
        <v>150</v>
      </c>
      <c r="AF124" s="129" t="s">
        <v>3217</v>
      </c>
      <c r="AG124" s="129" t="s">
        <v>4761</v>
      </c>
      <c r="AH124" s="129" cm="1">
        <f t="array" aca="1" ref="AH124" ca="1">INDIRECT(ADDRESS(MATCH(AJ124,'rs_industries'!B:B,0),5,1,TRUE,"rs_industries"))</f>
        <v>66</v>
      </c>
      <c r="AI124" s="129" cm="1">
        <f t="array" aca="1" ref="AI124" ca="1">INDIRECT(ADDRESS(MATCH(A124,'rs_stocks'!B:B,0),7,1,TRUE,"rs_stocks"))</f>
        <v>77</v>
      </c>
      <c r="AJ124" s="129" t="str" cm="1">
        <f t="array" aca="1" ref="AJ124" ca="1">INDIRECT(ADDRESS(MATCH(A124,'rs_stocks'!B:B,0),4,1,TRUE,"rs_stocks"))</f>
        <v>REIT—Healthcare Facilities</v>
      </c>
    </row>
    <row r="125" spans="1:36" x14ac:dyDescent="0.3">
      <c r="A125" s="129" t="s">
        <v>630</v>
      </c>
      <c r="B125" s="132">
        <v>-1.1599999999999999</v>
      </c>
      <c r="C125" s="132">
        <v>-4.5599999999999996</v>
      </c>
      <c r="D125" s="132">
        <v>13.62</v>
      </c>
      <c r="E125" s="132">
        <v>36.18</v>
      </c>
      <c r="F125" s="132">
        <v>50.35</v>
      </c>
      <c r="G125" s="301" t="s">
        <v>3307</v>
      </c>
      <c r="H125" s="349" t="s">
        <v>24</v>
      </c>
      <c r="I125" s="129">
        <v>7.2130000000000001</v>
      </c>
      <c r="J125" s="129">
        <v>-43</v>
      </c>
      <c r="K125" s="129" t="s">
        <v>5055</v>
      </c>
      <c r="L125" s="129" t="b">
        <v>1</v>
      </c>
      <c r="M125" s="129">
        <v>121.767</v>
      </c>
      <c r="N125" s="129">
        <v>5.84</v>
      </c>
      <c r="O125" s="129">
        <v>20.850999999999999</v>
      </c>
      <c r="P125" s="132">
        <v>164.31700000000001</v>
      </c>
      <c r="Q125" s="132">
        <v>0.85299999999999998</v>
      </c>
      <c r="R125" s="132">
        <v>140.09200000000001</v>
      </c>
      <c r="S125" s="129">
        <v>2.83</v>
      </c>
      <c r="T125" s="419">
        <v>-23.135000000000002</v>
      </c>
      <c r="U125" s="129">
        <v>57.96</v>
      </c>
      <c r="V125" s="129">
        <v>60</v>
      </c>
      <c r="W125" s="129">
        <v>25</v>
      </c>
      <c r="X125" s="129">
        <v>121</v>
      </c>
      <c r="Y125" s="129" t="s">
        <v>630</v>
      </c>
      <c r="Z125" s="129" t="b">
        <v>0</v>
      </c>
      <c r="AA125" s="129">
        <v>0</v>
      </c>
      <c r="AB125" s="129" t="b">
        <v>1</v>
      </c>
      <c r="AC125" s="129">
        <v>51</v>
      </c>
      <c r="AD125" s="129">
        <v>0.96499999999999997</v>
      </c>
      <c r="AE125" s="129" t="s">
        <v>24</v>
      </c>
      <c r="AF125" s="129" t="s">
        <v>3307</v>
      </c>
      <c r="AG125" s="129" t="s">
        <v>5055</v>
      </c>
      <c r="AH125" s="129" cm="1">
        <f t="array" aca="1" ref="AH125" ca="1">INDIRECT(ADDRESS(MATCH(AJ125,'rs_industries'!B:B,0),5,1,TRUE,"rs_industries"))</f>
        <v>32</v>
      </c>
      <c r="AI125" s="129" cm="1">
        <f t="array" aca="1" ref="AI125" ca="1">INDIRECT(ADDRESS(MATCH(A125,'rs_stocks'!B:B,0),7,1,TRUE,"rs_stocks"))</f>
        <v>88</v>
      </c>
      <c r="AJ125" s="129" t="str" cm="1">
        <f t="array" aca="1" ref="AJ125" ca="1">INDIRECT(ADDRESS(MATCH(A125,'rs_stocks'!B:B,0),4,1,TRUE,"rs_stocks"))</f>
        <v>Metal Fabrication</v>
      </c>
    </row>
    <row r="126" spans="1:36" x14ac:dyDescent="0.3">
      <c r="A126" s="129" t="s">
        <v>2969</v>
      </c>
      <c r="B126" s="132">
        <v>2.36</v>
      </c>
      <c r="C126" s="132">
        <v>15.26</v>
      </c>
      <c r="D126" s="132">
        <v>41.23</v>
      </c>
      <c r="E126" s="132">
        <v>48.29</v>
      </c>
      <c r="F126" s="132">
        <v>69.12</v>
      </c>
      <c r="G126" s="216" t="s">
        <v>3301</v>
      </c>
      <c r="H126" s="348" t="s">
        <v>3108</v>
      </c>
      <c r="I126" s="129">
        <v>0.253</v>
      </c>
      <c r="J126" s="129">
        <v>-92</v>
      </c>
      <c r="K126" s="129" t="s">
        <v>8562</v>
      </c>
      <c r="L126" s="129" t="b">
        <v>1</v>
      </c>
      <c r="M126" s="129">
        <v>168.62899999999999</v>
      </c>
      <c r="N126" s="129">
        <v>8.1270000000000007</v>
      </c>
      <c r="O126" s="129">
        <v>20.748000000000001</v>
      </c>
      <c r="P126" s="132">
        <v>274.45100000000002</v>
      </c>
      <c r="Q126" s="132">
        <v>0.88</v>
      </c>
      <c r="R126" s="132">
        <v>241.45</v>
      </c>
      <c r="S126" s="129">
        <v>4.5199999999999996</v>
      </c>
      <c r="T126" s="419">
        <v>49.082000000000001</v>
      </c>
      <c r="U126" s="129">
        <v>12.16</v>
      </c>
      <c r="V126" s="129">
        <v>11</v>
      </c>
      <c r="W126" s="129">
        <v>-19</v>
      </c>
      <c r="X126" s="129">
        <v>363</v>
      </c>
      <c r="Y126" s="129" t="s">
        <v>2969</v>
      </c>
      <c r="Z126" s="129" t="b">
        <v>0</v>
      </c>
      <c r="AA126" s="129">
        <v>0</v>
      </c>
      <c r="AB126" s="129" t="b">
        <v>1</v>
      </c>
      <c r="AC126" s="129">
        <v>47</v>
      </c>
      <c r="AD126" s="129">
        <v>0.96399999999999997</v>
      </c>
      <c r="AE126" s="129" t="s">
        <v>3108</v>
      </c>
      <c r="AF126" s="129" t="s">
        <v>3301</v>
      </c>
      <c r="AG126" s="129" t="s">
        <v>8562</v>
      </c>
      <c r="AH126" s="129" cm="1">
        <f t="array" aca="1" ref="AH126" ca="1">INDIRECT(ADDRESS(MATCH(AJ126,'rs_industries'!B:B,0),5,1,TRUE,"rs_industries"))</f>
        <v>98</v>
      </c>
      <c r="AI126" s="129" cm="1">
        <f t="array" aca="1" ref="AI126" ca="1">INDIRECT(ADDRESS(MATCH(A126,'rs_stocks'!B:B,0),7,1,TRUE,"rs_stocks"))</f>
        <v>98</v>
      </c>
      <c r="AJ126" s="129" t="str" cm="1">
        <f t="array" aca="1" ref="AJ126" ca="1">INDIRECT(ADDRESS(MATCH(A126,'rs_stocks'!B:B,0),4,1,TRUE,"rs_stocks"))</f>
        <v>Marine Shipping</v>
      </c>
    </row>
    <row r="127" spans="1:36" x14ac:dyDescent="0.3">
      <c r="A127" s="129" t="s">
        <v>1600</v>
      </c>
      <c r="B127" s="132">
        <v>2.98</v>
      </c>
      <c r="C127" s="132">
        <v>12.09</v>
      </c>
      <c r="D127" s="132">
        <v>17.3</v>
      </c>
      <c r="E127" s="132">
        <v>34.85</v>
      </c>
      <c r="F127" s="132">
        <v>42.28</v>
      </c>
      <c r="G127" s="297" t="s">
        <v>153</v>
      </c>
      <c r="H127" s="347" t="s">
        <v>3108</v>
      </c>
      <c r="I127" s="129">
        <v>1.831</v>
      </c>
      <c r="J127" s="129">
        <v>-29</v>
      </c>
      <c r="K127" s="129" t="s">
        <v>4752</v>
      </c>
      <c r="L127" s="129" t="b">
        <v>1</v>
      </c>
      <c r="M127" s="129">
        <v>86.873999999999995</v>
      </c>
      <c r="N127" s="129">
        <v>4.1900000000000004</v>
      </c>
      <c r="O127" s="129">
        <v>20.731000000000002</v>
      </c>
      <c r="P127" s="132">
        <v>116.92400000000001</v>
      </c>
      <c r="Q127" s="132">
        <v>0.85299999999999998</v>
      </c>
      <c r="R127" s="132">
        <v>99.745000000000005</v>
      </c>
      <c r="S127" s="129">
        <v>3.01</v>
      </c>
      <c r="T127" s="419">
        <v>31.850999999999999</v>
      </c>
      <c r="U127" s="129">
        <v>87.53</v>
      </c>
      <c r="V127" s="129">
        <v>9</v>
      </c>
      <c r="W127" s="129">
        <v>1</v>
      </c>
      <c r="X127" s="129">
        <v>75</v>
      </c>
      <c r="Y127" s="129" t="s">
        <v>1600</v>
      </c>
      <c r="Z127" s="129" t="b">
        <v>0</v>
      </c>
      <c r="AA127" s="129">
        <v>0</v>
      </c>
      <c r="AB127" s="129" t="b">
        <v>1</v>
      </c>
      <c r="AC127" s="129">
        <v>48</v>
      </c>
      <c r="AD127" s="129">
        <v>0.96399999999999997</v>
      </c>
      <c r="AE127" s="129" t="s">
        <v>3108</v>
      </c>
      <c r="AF127" s="129" t="s">
        <v>153</v>
      </c>
      <c r="AG127" s="129" t="s">
        <v>4752</v>
      </c>
      <c r="AH127" s="129" cm="1">
        <f t="array" aca="1" ref="AH127" ca="1">INDIRECT(ADDRESS(MATCH(AJ127,'rs_industries'!B:B,0),5,1,TRUE,"rs_industries"))</f>
        <v>20</v>
      </c>
      <c r="AI127" s="129" cm="1">
        <f t="array" aca="1" ref="AI127" ca="1">INDIRECT(ADDRESS(MATCH(A127,'rs_stocks'!B:B,0),7,1,TRUE,"rs_stocks"))</f>
        <v>92</v>
      </c>
      <c r="AJ127" s="129" t="str" cm="1">
        <f t="array" aca="1" ref="AJ127" ca="1">INDIRECT(ADDRESS(MATCH(A127,'rs_stocks'!B:B,0),4,1,TRUE,"rs_stocks"))</f>
        <v>Specialty Chemicals</v>
      </c>
    </row>
    <row r="128" spans="1:36" x14ac:dyDescent="0.3">
      <c r="A128" s="129" t="s">
        <v>1665</v>
      </c>
      <c r="B128" s="132">
        <v>-0.37</v>
      </c>
      <c r="C128" s="132">
        <v>5.4</v>
      </c>
      <c r="D128" s="132">
        <v>11.78</v>
      </c>
      <c r="E128" s="132">
        <v>25.12</v>
      </c>
      <c r="F128" s="132">
        <v>23.67</v>
      </c>
      <c r="G128" s="217" t="s">
        <v>3150</v>
      </c>
      <c r="H128" s="349" t="s">
        <v>3108</v>
      </c>
      <c r="I128" s="129">
        <v>4.5720000000000001</v>
      </c>
      <c r="J128" s="129">
        <v>-42</v>
      </c>
      <c r="K128" s="129" t="s">
        <v>4454</v>
      </c>
      <c r="L128" s="129" t="b">
        <v>1</v>
      </c>
      <c r="M128" s="129">
        <v>68.739999999999995</v>
      </c>
      <c r="N128" s="129">
        <v>3.3170000000000002</v>
      </c>
      <c r="O128" s="129">
        <v>20.727</v>
      </c>
      <c r="P128" s="132">
        <v>85.019000000000005</v>
      </c>
      <c r="Q128" s="132">
        <v>0.86799999999999999</v>
      </c>
      <c r="R128" s="132">
        <v>73.811000000000007</v>
      </c>
      <c r="S128" s="129">
        <v>1.93</v>
      </c>
      <c r="T128" s="419">
        <v>10.186</v>
      </c>
      <c r="U128" s="129">
        <v>101.9</v>
      </c>
      <c r="V128" s="129">
        <v>-1</v>
      </c>
      <c r="W128" s="129">
        <v>-21</v>
      </c>
      <c r="X128" s="129">
        <v>101</v>
      </c>
      <c r="Y128" s="129" t="s">
        <v>1665</v>
      </c>
      <c r="Z128" s="129" t="b">
        <v>0</v>
      </c>
      <c r="AA128" s="129">
        <v>0</v>
      </c>
      <c r="AB128" s="129" t="b">
        <v>1</v>
      </c>
      <c r="AC128" s="129">
        <v>55</v>
      </c>
      <c r="AD128" s="129">
        <v>0.96399999999999997</v>
      </c>
      <c r="AE128" s="129" t="s">
        <v>3108</v>
      </c>
      <c r="AF128" s="129" t="s">
        <v>3150</v>
      </c>
      <c r="AG128" s="129" t="s">
        <v>4454</v>
      </c>
      <c r="AH128" s="129" cm="1">
        <f t="array" aca="1" ref="AH128" ca="1">INDIRECT(ADDRESS(MATCH(AJ128,'rs_industries'!B:B,0),5,1,TRUE,"rs_industries"))</f>
        <v>62</v>
      </c>
      <c r="AI128" s="129" cm="1">
        <f t="array" aca="1" ref="AI128" ca="1">INDIRECT(ADDRESS(MATCH(A128,'rs_stocks'!B:B,0),7,1,TRUE,"rs_stocks"))</f>
        <v>86</v>
      </c>
      <c r="AJ128" s="129" t="str" cm="1">
        <f t="array" aca="1" ref="AJ128" ca="1">INDIRECT(ADDRESS(MATCH(A128,'rs_stocks'!B:B,0),4,1,TRUE,"rs_stocks"))</f>
        <v>Security &amp; Protection Services</v>
      </c>
    </row>
    <row r="129" spans="1:36" x14ac:dyDescent="0.3">
      <c r="A129" s="129" t="s">
        <v>89</v>
      </c>
      <c r="B129" s="132">
        <v>-1.54</v>
      </c>
      <c r="C129" s="132">
        <v>-7</v>
      </c>
      <c r="D129" s="132">
        <v>16.260000000000002</v>
      </c>
      <c r="E129" s="132">
        <v>86.54</v>
      </c>
      <c r="F129" s="132">
        <v>96.24</v>
      </c>
      <c r="G129" s="245" t="s">
        <v>3127</v>
      </c>
      <c r="H129" s="349" t="s">
        <v>31</v>
      </c>
      <c r="I129" s="129">
        <v>26.446000000000002</v>
      </c>
      <c r="J129" s="129">
        <v>-92</v>
      </c>
      <c r="K129" s="129" t="s">
        <v>4769</v>
      </c>
      <c r="L129" s="129" t="b">
        <v>0</v>
      </c>
      <c r="M129" s="129">
        <v>220.953</v>
      </c>
      <c r="N129" s="129">
        <v>10.678000000000001</v>
      </c>
      <c r="O129" s="129">
        <v>20.692</v>
      </c>
      <c r="P129" s="132">
        <v>302.96300000000002</v>
      </c>
      <c r="Q129" s="132">
        <v>0.82</v>
      </c>
      <c r="R129" s="132">
        <v>248.41300000000001</v>
      </c>
      <c r="S129" s="129">
        <v>4.6900000000000004</v>
      </c>
      <c r="T129" s="419">
        <v>-40.622</v>
      </c>
      <c r="U129" s="129">
        <v>80.38</v>
      </c>
      <c r="V129" s="129">
        <v>-12</v>
      </c>
      <c r="W129" s="129">
        <v>-20</v>
      </c>
      <c r="X129" s="129">
        <v>53</v>
      </c>
      <c r="Y129" s="129" t="s">
        <v>89</v>
      </c>
      <c r="Z129" s="129" t="b">
        <v>0</v>
      </c>
      <c r="AA129" s="129">
        <v>0</v>
      </c>
      <c r="AB129" s="129" t="b">
        <v>1</v>
      </c>
      <c r="AC129" s="129">
        <v>45</v>
      </c>
      <c r="AD129" s="129">
        <v>0.96299999999999997</v>
      </c>
      <c r="AE129" s="129" t="s">
        <v>31</v>
      </c>
      <c r="AF129" s="129" t="s">
        <v>3127</v>
      </c>
      <c r="AG129" s="129" t="s">
        <v>4769</v>
      </c>
      <c r="AH129" s="129" cm="1">
        <f t="array" aca="1" ref="AH129" ca="1">INDIRECT(ADDRESS(MATCH(AJ129,'rs_industries'!B:B,0),5,1,TRUE,"rs_industries"))</f>
        <v>87</v>
      </c>
      <c r="AI129" s="129" cm="1">
        <f t="array" aca="1" ref="AI129" ca="1">INDIRECT(ADDRESS(MATCH(A129,'rs_stocks'!B:B,0),7,1,TRUE,"rs_stocks"))</f>
        <v>98</v>
      </c>
      <c r="AJ129" s="129" t="str" cm="1">
        <f t="array" aca="1" ref="AJ129" ca="1">INDIRECT(ADDRESS(MATCH(A129,'rs_stocks'!B:B,0),4,1,TRUE,"rs_stocks"))</f>
        <v>Softwareâ€”Application</v>
      </c>
    </row>
    <row r="130" spans="1:36" x14ac:dyDescent="0.3">
      <c r="A130" s="129" t="s">
        <v>460</v>
      </c>
      <c r="B130" s="132">
        <v>1.04</v>
      </c>
      <c r="C130" s="132">
        <v>1.49</v>
      </c>
      <c r="D130" s="132">
        <v>6.58</v>
      </c>
      <c r="E130" s="132">
        <v>23.59</v>
      </c>
      <c r="F130" s="132">
        <v>21.42</v>
      </c>
      <c r="G130" s="275" t="s">
        <v>3153</v>
      </c>
      <c r="H130" s="350" t="s">
        <v>3108</v>
      </c>
      <c r="I130" s="129">
        <v>18.483000000000001</v>
      </c>
      <c r="J130" s="129">
        <v>-49</v>
      </c>
      <c r="K130" s="129" t="s">
        <v>3295</v>
      </c>
      <c r="L130" s="129" t="b">
        <v>1</v>
      </c>
      <c r="M130" s="129">
        <v>65.162999999999997</v>
      </c>
      <c r="N130" s="129">
        <v>3.157</v>
      </c>
      <c r="O130" s="129">
        <v>20.638000000000002</v>
      </c>
      <c r="P130" s="132">
        <v>80.25</v>
      </c>
      <c r="Q130" s="132">
        <v>0.84499999999999997</v>
      </c>
      <c r="R130" s="132">
        <v>67.816999999999993</v>
      </c>
      <c r="S130" s="129">
        <v>1.99</v>
      </c>
      <c r="T130" s="419">
        <v>122.645</v>
      </c>
      <c r="U130" s="129">
        <v>526.4</v>
      </c>
      <c r="V130" s="129">
        <v>-5</v>
      </c>
      <c r="W130" s="129">
        <v>-11</v>
      </c>
      <c r="X130" s="129">
        <v>19</v>
      </c>
      <c r="Y130" s="129" t="s">
        <v>460</v>
      </c>
      <c r="Z130" s="129" t="b">
        <v>0</v>
      </c>
      <c r="AA130" s="129">
        <v>0</v>
      </c>
      <c r="AB130" s="129" t="b">
        <v>1</v>
      </c>
      <c r="AC130" s="129">
        <v>48</v>
      </c>
      <c r="AD130" s="129">
        <v>0.96299999999999997</v>
      </c>
      <c r="AE130" s="129" t="s">
        <v>3108</v>
      </c>
      <c r="AF130" s="129" t="s">
        <v>3153</v>
      </c>
      <c r="AG130" s="129" t="s">
        <v>3295</v>
      </c>
      <c r="AH130" s="129" cm="1">
        <f t="array" aca="1" ref="AH130" ca="1">INDIRECT(ADDRESS(MATCH(AJ130,'rs_industries'!B:B,0),5,1,TRUE,"rs_industries"))</f>
        <v>17</v>
      </c>
      <c r="AI130" s="129" cm="1">
        <f t="array" aca="1" ref="AI130" ca="1">INDIRECT(ADDRESS(MATCH(A130,'rs_stocks'!B:B,0),7,1,TRUE,"rs_stocks"))</f>
        <v>90</v>
      </c>
      <c r="AJ130" s="129" t="str" cm="1">
        <f t="array" aca="1" ref="AJ130" ca="1">INDIRECT(ADDRESS(MATCH(A130,'rs_stocks'!B:B,0),4,1,TRUE,"rs_stocks"))</f>
        <v>Restaurants</v>
      </c>
    </row>
    <row r="131" spans="1:36" x14ac:dyDescent="0.3">
      <c r="A131" s="129" t="s">
        <v>8537</v>
      </c>
      <c r="B131" s="132">
        <v>2.1</v>
      </c>
      <c r="C131" s="132">
        <v>1.66</v>
      </c>
      <c r="D131" s="132">
        <v>5.4</v>
      </c>
      <c r="E131" s="132">
        <v>18.670000000000002</v>
      </c>
      <c r="F131" s="132">
        <v>15.42</v>
      </c>
      <c r="G131" s="220" t="s">
        <v>3282</v>
      </c>
      <c r="H131" s="349" t="s">
        <v>3111</v>
      </c>
      <c r="I131" s="129">
        <v>0.20599999999999999</v>
      </c>
      <c r="J131" s="129">
        <v>-31</v>
      </c>
      <c r="K131" s="129" t="s">
        <v>8538</v>
      </c>
      <c r="L131" s="129" t="b">
        <v>1</v>
      </c>
      <c r="M131" s="129">
        <v>42.436</v>
      </c>
      <c r="N131" s="129">
        <v>2.0609999999999999</v>
      </c>
      <c r="O131" s="129">
        <v>20.588000000000001</v>
      </c>
      <c r="P131" s="132">
        <v>48.234000000000002</v>
      </c>
      <c r="Q131" s="132">
        <v>0.84899999999999998</v>
      </c>
      <c r="R131" s="132">
        <v>40.948</v>
      </c>
      <c r="S131" s="129">
        <v>1.7</v>
      </c>
      <c r="T131" s="419">
        <v>63.926000000000002</v>
      </c>
      <c r="U131" s="129">
        <v>40.43</v>
      </c>
      <c r="V131" s="129">
        <v>-37</v>
      </c>
      <c r="W131" s="129">
        <v>-40</v>
      </c>
      <c r="X131" s="129">
        <v>290</v>
      </c>
      <c r="Y131" s="129" t="s">
        <v>8537</v>
      </c>
      <c r="Z131" s="129" t="b">
        <v>0</v>
      </c>
      <c r="AA131" s="129">
        <v>0</v>
      </c>
      <c r="AB131" s="129" t="b">
        <v>1</v>
      </c>
      <c r="AC131" s="129">
        <v>51</v>
      </c>
      <c r="AD131" s="129">
        <v>0.96299999999999997</v>
      </c>
      <c r="AE131" s="129" t="s">
        <v>3111</v>
      </c>
      <c r="AF131" s="129" t="s">
        <v>3282</v>
      </c>
      <c r="AG131" s="129" t="s">
        <v>8538</v>
      </c>
      <c r="AH131" s="129" cm="1">
        <f t="array" aca="1" ref="AH131" ca="1">INDIRECT(ADDRESS(MATCH(AJ131,'rs_industries'!B:B,0),5,1,TRUE,"rs_industries"))</f>
        <v>62</v>
      </c>
      <c r="AI131" s="129" cm="1">
        <f t="array" aca="1" ref="AI131" ca="1">INDIRECT(ADDRESS(MATCH(A131,'rs_stocks'!B:B,0),7,1,TRUE,"rs_stocks"))</f>
        <v>74</v>
      </c>
      <c r="AJ131" s="129" t="str" cm="1">
        <f t="array" aca="1" ref="AJ131" ca="1">INDIRECT(ADDRESS(MATCH(A131,'rs_stocks'!B:B,0),4,1,TRUE,"rs_stocks"))</f>
        <v>Asset Management</v>
      </c>
    </row>
    <row r="132" spans="1:36" x14ac:dyDescent="0.3">
      <c r="A132" s="129" t="s">
        <v>1208</v>
      </c>
      <c r="B132" s="132">
        <v>-2.37</v>
      </c>
      <c r="C132" s="132">
        <v>-0.91</v>
      </c>
      <c r="D132" s="132">
        <v>3.42</v>
      </c>
      <c r="E132" s="132">
        <v>10.8</v>
      </c>
      <c r="F132" s="132">
        <v>7.86</v>
      </c>
      <c r="G132" s="222" t="s">
        <v>3158</v>
      </c>
      <c r="H132" s="349" t="s">
        <v>245</v>
      </c>
      <c r="I132" s="129">
        <v>12.741</v>
      </c>
      <c r="J132" s="129">
        <v>-29</v>
      </c>
      <c r="K132" s="129" t="s">
        <v>5031</v>
      </c>
      <c r="L132" s="129" t="b">
        <v>1</v>
      </c>
      <c r="M132" s="129">
        <v>35.024000000000001</v>
      </c>
      <c r="N132" s="129">
        <v>1.7030000000000001</v>
      </c>
      <c r="O132" s="129">
        <v>20.564</v>
      </c>
      <c r="P132" s="132">
        <v>39.722000000000001</v>
      </c>
      <c r="Q132" s="132">
        <v>0.85099999999999998</v>
      </c>
      <c r="R132" s="132">
        <v>33.792000000000002</v>
      </c>
      <c r="S132" s="129">
        <v>1.67</v>
      </c>
      <c r="T132" s="419">
        <v>29.486000000000001</v>
      </c>
      <c r="U132" s="129">
        <v>28.42</v>
      </c>
      <c r="V132" s="129">
        <v>-43</v>
      </c>
      <c r="W132" s="129">
        <v>-45</v>
      </c>
      <c r="X132" s="129">
        <v>421</v>
      </c>
      <c r="Y132" s="129" t="s">
        <v>1208</v>
      </c>
      <c r="Z132" s="129" t="b">
        <v>0</v>
      </c>
      <c r="AA132" s="129">
        <v>0</v>
      </c>
      <c r="AB132" s="129" t="b">
        <v>1</v>
      </c>
      <c r="AC132" s="129">
        <v>51</v>
      </c>
      <c r="AD132" s="129">
        <v>0.96199999999999997</v>
      </c>
      <c r="AE132" s="129" t="s">
        <v>245</v>
      </c>
      <c r="AF132" s="129" t="s">
        <v>3158</v>
      </c>
      <c r="AG132" s="129" t="s">
        <v>5031</v>
      </c>
      <c r="AH132" s="129" t="e" cm="1">
        <f t="array" aca="1" ref="AH132" ca="1">INDIRECT(ADDRESS(MATCH(AJ132,'rs_industries'!B:B,0),5,1,TRUE,"rs_industries"))</f>
        <v>#N/A</v>
      </c>
      <c r="AI132" s="129" t="e" cm="1">
        <f t="array" aca="1" ref="AI132" ca="1">INDIRECT(ADDRESS(MATCH(A132,'rs_stocks'!B:B,0),7,1,TRUE,"rs_stocks"))</f>
        <v>#N/A</v>
      </c>
      <c r="AJ132" s="129" t="e" cm="1">
        <f t="array" aca="1" ref="AJ132" ca="1">INDIRECT(ADDRESS(MATCH(A132,'rs_stocks'!B:B,0),4,1,TRUE,"rs_stocks"))</f>
        <v>#N/A</v>
      </c>
    </row>
    <row r="133" spans="1:36" x14ac:dyDescent="0.3">
      <c r="A133" s="129" t="s">
        <v>1118</v>
      </c>
      <c r="B133" s="132">
        <v>5.4</v>
      </c>
      <c r="C133" s="132">
        <v>6.05</v>
      </c>
      <c r="D133" s="132">
        <v>20.12</v>
      </c>
      <c r="E133" s="132">
        <v>65.28</v>
      </c>
      <c r="F133" s="132">
        <v>63.75</v>
      </c>
      <c r="G133" s="251" t="s">
        <v>3231</v>
      </c>
      <c r="H133" s="349" t="s">
        <v>3124</v>
      </c>
      <c r="I133" s="129">
        <v>13.909000000000001</v>
      </c>
      <c r="J133" s="129">
        <v>-78</v>
      </c>
      <c r="K133" s="129" t="s">
        <v>3266</v>
      </c>
      <c r="L133" s="129" t="b">
        <v>1</v>
      </c>
      <c r="M133" s="129">
        <v>151.68199999999999</v>
      </c>
      <c r="N133" s="129">
        <v>7.4109999999999996</v>
      </c>
      <c r="O133" s="129">
        <v>20.468</v>
      </c>
      <c r="P133" s="132">
        <v>209.95400000000001</v>
      </c>
      <c r="Q133" s="132">
        <v>0.84</v>
      </c>
      <c r="R133" s="132">
        <v>176.429</v>
      </c>
      <c r="S133" s="129">
        <v>3.13</v>
      </c>
      <c r="T133" s="419">
        <v>13.433</v>
      </c>
      <c r="U133" s="129">
        <v>111.66</v>
      </c>
      <c r="V133" s="129">
        <v>35</v>
      </c>
      <c r="W133" s="129">
        <v>16</v>
      </c>
      <c r="X133" s="129">
        <v>57</v>
      </c>
      <c r="Y133" s="129" t="s">
        <v>1118</v>
      </c>
      <c r="Z133" s="129" t="b">
        <v>0</v>
      </c>
      <c r="AA133" s="129">
        <v>0</v>
      </c>
      <c r="AB133" s="129" t="b">
        <v>1</v>
      </c>
      <c r="AC133" s="129">
        <v>55</v>
      </c>
      <c r="AD133" s="129">
        <v>0.96199999999999997</v>
      </c>
      <c r="AE133" s="129" t="s">
        <v>3124</v>
      </c>
      <c r="AF133" s="129" t="s">
        <v>3231</v>
      </c>
      <c r="AG133" s="129" t="s">
        <v>3266</v>
      </c>
      <c r="AH133" s="129" cm="1">
        <f t="array" aca="1" ref="AH133" ca="1">INDIRECT(ADDRESS(MATCH(AJ133,'rs_industries'!B:B,0),5,1,TRUE,"rs_industries"))</f>
        <v>8</v>
      </c>
      <c r="AI133" s="129" cm="1">
        <f t="array" aca="1" ref="AI133" ca="1">INDIRECT(ADDRESS(MATCH(A133,'rs_stocks'!B:B,0),7,1,TRUE,"rs_stocks"))</f>
        <v>96</v>
      </c>
      <c r="AJ133" s="129" t="str" cm="1">
        <f t="array" aca="1" ref="AJ133" ca="1">INDIRECT(ADDRESS(MATCH(A133,'rs_stocks'!B:B,0),4,1,TRUE,"rs_stocks"))</f>
        <v>Diagnostics &amp; Research</v>
      </c>
    </row>
    <row r="134" spans="1:36" x14ac:dyDescent="0.3">
      <c r="A134" s="129" t="s">
        <v>941</v>
      </c>
      <c r="B134" s="132">
        <v>-0.34</v>
      </c>
      <c r="C134" s="132">
        <v>-0.21</v>
      </c>
      <c r="D134" s="132">
        <v>9.74</v>
      </c>
      <c r="E134" s="132">
        <v>20.39</v>
      </c>
      <c r="F134" s="132">
        <v>18.22</v>
      </c>
      <c r="G134" s="422" t="s">
        <v>3262</v>
      </c>
      <c r="H134" s="349" t="s">
        <v>3111</v>
      </c>
      <c r="I134" s="129">
        <v>146.32400000000001</v>
      </c>
      <c r="J134" s="129">
        <v>-34</v>
      </c>
      <c r="K134" s="129" t="s">
        <v>3364</v>
      </c>
      <c r="L134" s="129" t="b">
        <v>1</v>
      </c>
      <c r="M134" s="129">
        <v>59.161000000000001</v>
      </c>
      <c r="N134" s="129">
        <v>2.8969999999999998</v>
      </c>
      <c r="O134" s="129">
        <v>20.422000000000001</v>
      </c>
      <c r="P134" s="132">
        <v>71.706000000000003</v>
      </c>
      <c r="Q134" s="132">
        <v>0.86299999999999999</v>
      </c>
      <c r="R134" s="132">
        <v>61.856999999999999</v>
      </c>
      <c r="S134" s="129">
        <v>1.64</v>
      </c>
      <c r="T134" s="419">
        <v>-15.326000000000001</v>
      </c>
      <c r="U134" s="129">
        <v>453.77</v>
      </c>
      <c r="V134" s="129">
        <v>-36</v>
      </c>
      <c r="W134" s="129">
        <v>-42</v>
      </c>
      <c r="X134" s="129">
        <v>26</v>
      </c>
      <c r="Y134" s="129" t="s">
        <v>941</v>
      </c>
      <c r="Z134" s="129" t="b">
        <v>0</v>
      </c>
      <c r="AA134" s="129">
        <v>0</v>
      </c>
      <c r="AB134" s="129" t="b">
        <v>1</v>
      </c>
      <c r="AC134" s="129">
        <v>46</v>
      </c>
      <c r="AD134" s="129">
        <v>0.96199999999999997</v>
      </c>
      <c r="AE134" s="129" t="s">
        <v>3111</v>
      </c>
      <c r="AF134" s="129" t="s">
        <v>3262</v>
      </c>
      <c r="AG134" s="129" t="s">
        <v>3364</v>
      </c>
      <c r="AH134" s="129" cm="1">
        <f t="array" aca="1" ref="AH134" ca="1">INDIRECT(ADDRESS(MATCH(AJ134,'rs_industries'!B:B,0),5,1,TRUE,"rs_industries"))</f>
        <v>84</v>
      </c>
      <c r="AI134" s="129" cm="1">
        <f t="array" aca="1" ref="AI134" ca="1">INDIRECT(ADDRESS(MATCH(A134,'rs_stocks'!B:B,0),7,1,TRUE,"rs_stocks"))</f>
        <v>87</v>
      </c>
      <c r="AJ134" s="129" t="str" cm="1">
        <f t="array" aca="1" ref="AJ134" ca="1">INDIRECT(ADDRESS(MATCH(A134,'rs_stocks'!B:B,0),4,1,TRUE,"rs_stocks"))</f>
        <v>Capital Markets</v>
      </c>
    </row>
    <row r="135" spans="1:36" x14ac:dyDescent="0.3">
      <c r="A135" s="129" t="s">
        <v>1697</v>
      </c>
      <c r="B135" s="132">
        <v>-9.6</v>
      </c>
      <c r="C135" s="132">
        <v>1.69</v>
      </c>
      <c r="D135" s="132">
        <v>7.41</v>
      </c>
      <c r="E135" s="132">
        <v>6.22</v>
      </c>
      <c r="F135" s="132">
        <v>15.13</v>
      </c>
      <c r="G135" s="216" t="s">
        <v>3301</v>
      </c>
      <c r="H135" s="348" t="s">
        <v>3108</v>
      </c>
      <c r="I135" s="129">
        <v>1.871</v>
      </c>
      <c r="J135" s="129">
        <v>-29</v>
      </c>
      <c r="K135" s="129" t="s">
        <v>4791</v>
      </c>
      <c r="L135" s="129" t="b">
        <v>1</v>
      </c>
      <c r="M135" s="129">
        <v>87.739000000000004</v>
      </c>
      <c r="N135" s="129">
        <v>4.3</v>
      </c>
      <c r="O135" s="129">
        <v>20.404</v>
      </c>
      <c r="P135" s="132">
        <v>123.40900000000001</v>
      </c>
      <c r="Q135" s="132">
        <v>0.86699999999999999</v>
      </c>
      <c r="R135" s="132">
        <v>106.96899999999999</v>
      </c>
      <c r="S135" s="129">
        <v>4.84</v>
      </c>
      <c r="T135" s="419">
        <v>-17.413</v>
      </c>
      <c r="U135" s="129">
        <v>43.9</v>
      </c>
      <c r="V135" s="129">
        <v>-25</v>
      </c>
      <c r="W135" s="129">
        <v>-2</v>
      </c>
      <c r="X135" s="129">
        <v>94</v>
      </c>
      <c r="Y135" s="129" t="s">
        <v>1697</v>
      </c>
      <c r="Z135" s="129" t="b">
        <v>0</v>
      </c>
      <c r="AA135" s="129">
        <v>0</v>
      </c>
      <c r="AB135" s="129" t="b">
        <v>1</v>
      </c>
      <c r="AC135" s="129">
        <v>50</v>
      </c>
      <c r="AD135" s="129">
        <v>0.96199999999999997</v>
      </c>
      <c r="AE135" s="129" t="s">
        <v>3108</v>
      </c>
      <c r="AF135" s="129" t="s">
        <v>3301</v>
      </c>
      <c r="AG135" s="129" t="s">
        <v>4791</v>
      </c>
      <c r="AH135" s="129" cm="1">
        <f t="array" aca="1" ref="AH135" ca="1">INDIRECT(ADDRESS(MATCH(AJ135,'rs_industries'!B:B,0),5,1,TRUE,"rs_industries"))</f>
        <v>93</v>
      </c>
      <c r="AI135" s="129" cm="1">
        <f t="array" aca="1" ref="AI135" ca="1">INDIRECT(ADDRESS(MATCH(A135,'rs_stocks'!B:B,0),7,1,TRUE,"rs_stocks"))</f>
        <v>92</v>
      </c>
      <c r="AJ135" s="129" t="str" cm="1">
        <f t="array" aca="1" ref="AJ135" ca="1">INDIRECT(ADDRESS(MATCH(A135,'rs_stocks'!B:B,0),4,1,TRUE,"rs_stocks"))</f>
        <v>Oil &amp; Gas Midstream</v>
      </c>
    </row>
    <row r="136" spans="1:36" x14ac:dyDescent="0.3">
      <c r="A136" s="129" t="s">
        <v>434</v>
      </c>
      <c r="B136" s="132">
        <v>4.2699999999999996</v>
      </c>
      <c r="C136" s="132">
        <v>7.68</v>
      </c>
      <c r="D136" s="132">
        <v>8.82</v>
      </c>
      <c r="E136" s="132">
        <v>43.98</v>
      </c>
      <c r="F136" s="132">
        <v>34.32</v>
      </c>
      <c r="G136" s="282" t="s">
        <v>223</v>
      </c>
      <c r="H136" s="347" t="s">
        <v>31</v>
      </c>
      <c r="I136" s="129">
        <v>25.175000000000001</v>
      </c>
      <c r="J136" s="129">
        <v>-61</v>
      </c>
      <c r="K136" s="129" t="s">
        <v>3672</v>
      </c>
      <c r="L136" s="129" t="b">
        <v>1</v>
      </c>
      <c r="M136" s="129">
        <v>94.478999999999999</v>
      </c>
      <c r="N136" s="129">
        <v>4.6360000000000001</v>
      </c>
      <c r="O136" s="129">
        <v>20.38</v>
      </c>
      <c r="P136" s="132">
        <v>128.24</v>
      </c>
      <c r="Q136" s="132">
        <v>0.84</v>
      </c>
      <c r="R136" s="132">
        <v>107.783</v>
      </c>
      <c r="S136" s="129">
        <v>3.1</v>
      </c>
      <c r="T136" s="419">
        <v>88.614000000000004</v>
      </c>
      <c r="U136" s="129">
        <v>77.099999999999994</v>
      </c>
      <c r="V136" s="129">
        <v>-6</v>
      </c>
      <c r="W136" s="129">
        <v>-8</v>
      </c>
      <c r="X136" s="129">
        <v>83</v>
      </c>
      <c r="Y136" s="129" t="s">
        <v>434</v>
      </c>
      <c r="Z136" s="129" t="b">
        <v>0</v>
      </c>
      <c r="AA136" s="129">
        <v>0</v>
      </c>
      <c r="AB136" s="129" t="b">
        <v>1</v>
      </c>
      <c r="AC136" s="129">
        <v>45</v>
      </c>
      <c r="AD136" s="129">
        <v>0.96099999999999997</v>
      </c>
      <c r="AE136" s="129" t="s">
        <v>31</v>
      </c>
      <c r="AF136" s="129" t="s">
        <v>223</v>
      </c>
      <c r="AG136" s="129" t="s">
        <v>3672</v>
      </c>
      <c r="AH136" s="129" cm="1">
        <f t="array" aca="1" ref="AH136" ca="1">INDIRECT(ADDRESS(MATCH(AJ136,'rs_industries'!B:B,0),5,1,TRUE,"rs_industries"))</f>
        <v>45</v>
      </c>
      <c r="AI136" s="129" cm="1">
        <f t="array" aca="1" ref="AI136" ca="1">INDIRECT(ADDRESS(MATCH(A136,'rs_stocks'!B:B,0),7,1,TRUE,"rs_stocks"))</f>
        <v>94</v>
      </c>
      <c r="AJ136" s="129" t="str" cm="1">
        <f t="array" aca="1" ref="AJ136" ca="1">INDIRECT(ADDRESS(MATCH(A136,'rs_stocks'!B:B,0),4,1,TRUE,"rs_stocks"))</f>
        <v>Computer Hardware</v>
      </c>
    </row>
    <row r="137" spans="1:36" x14ac:dyDescent="0.3">
      <c r="A137" s="129" t="s">
        <v>570</v>
      </c>
      <c r="B137" s="132">
        <v>-0.21</v>
      </c>
      <c r="C137" s="132">
        <v>3.26</v>
      </c>
      <c r="D137" s="132">
        <v>19.600000000000001</v>
      </c>
      <c r="E137" s="132">
        <v>34.71</v>
      </c>
      <c r="F137" s="132">
        <v>32.26</v>
      </c>
      <c r="G137" s="311" t="s">
        <v>3221</v>
      </c>
      <c r="H137" s="349" t="s">
        <v>115</v>
      </c>
      <c r="I137" s="129">
        <v>11.15</v>
      </c>
      <c r="J137" s="129">
        <v>-38</v>
      </c>
      <c r="K137" s="129" t="s">
        <v>4197</v>
      </c>
      <c r="L137" s="129" t="b">
        <v>1</v>
      </c>
      <c r="M137" s="129">
        <v>94.960999999999999</v>
      </c>
      <c r="N137" s="129">
        <v>4.673</v>
      </c>
      <c r="O137" s="129">
        <v>20.321000000000002</v>
      </c>
      <c r="P137" s="132">
        <v>127.438</v>
      </c>
      <c r="Q137" s="132">
        <v>0.86699999999999999</v>
      </c>
      <c r="R137" s="132">
        <v>110.44799999999999</v>
      </c>
      <c r="S137" s="129">
        <v>1.73</v>
      </c>
      <c r="T137" s="419">
        <v>25.881</v>
      </c>
      <c r="U137" s="129">
        <v>183.03</v>
      </c>
      <c r="V137" s="129">
        <v>-10</v>
      </c>
      <c r="W137" s="129">
        <v>-34</v>
      </c>
      <c r="X137" s="129">
        <v>63</v>
      </c>
      <c r="Y137" s="129" t="s">
        <v>570</v>
      </c>
      <c r="Z137" s="129" t="b">
        <v>0</v>
      </c>
      <c r="AA137" s="129">
        <v>0</v>
      </c>
      <c r="AB137" s="129" t="b">
        <v>1</v>
      </c>
      <c r="AC137" s="129">
        <v>53</v>
      </c>
      <c r="AD137" s="129">
        <v>0.96099999999999997</v>
      </c>
      <c r="AE137" s="129" t="s">
        <v>115</v>
      </c>
      <c r="AF137" s="129" t="s">
        <v>3221</v>
      </c>
      <c r="AG137" s="129" t="s">
        <v>4197</v>
      </c>
      <c r="AH137" s="129" cm="1">
        <f t="array" aca="1" ref="AH137" ca="1">INDIRECT(ADDRESS(MATCH(AJ137,'rs_industries'!B:B,0),5,1,TRUE,"rs_industries"))</f>
        <v>69</v>
      </c>
      <c r="AI137" s="129" cm="1">
        <f t="array" aca="1" ref="AI137" ca="1">INDIRECT(ADDRESS(MATCH(A137,'rs_stocks'!B:B,0),7,1,TRUE,"rs_stocks"))</f>
        <v>90</v>
      </c>
      <c r="AJ137" s="129" t="str" cm="1">
        <f t="array" aca="1" ref="AJ137" ca="1">INDIRECT(ADDRESS(MATCH(A137,'rs_stocks'!B:B,0),4,1,TRUE,"rs_stocks"))</f>
        <v>Aerospace &amp; Defense</v>
      </c>
    </row>
    <row r="138" spans="1:36" x14ac:dyDescent="0.3">
      <c r="A138" s="129" t="s">
        <v>7630</v>
      </c>
      <c r="B138" s="132">
        <v>2.36</v>
      </c>
      <c r="C138" s="132">
        <v>0.78</v>
      </c>
      <c r="D138" s="132">
        <v>6.56</v>
      </c>
      <c r="E138" s="132">
        <v>21.31</v>
      </c>
      <c r="F138" s="132">
        <v>16.77</v>
      </c>
      <c r="G138" s="216" t="s">
        <v>3250</v>
      </c>
      <c r="H138" s="346" t="s">
        <v>3111</v>
      </c>
      <c r="I138" s="129">
        <v>0.442</v>
      </c>
      <c r="J138" s="129">
        <v>-29</v>
      </c>
      <c r="K138" s="129" t="s">
        <v>7797</v>
      </c>
      <c r="L138" s="129" t="b">
        <v>1</v>
      </c>
      <c r="M138" s="129">
        <v>42.707000000000001</v>
      </c>
      <c r="N138" s="129">
        <v>2.1019999999999999</v>
      </c>
      <c r="O138" s="129">
        <v>20.318000000000001</v>
      </c>
      <c r="P138" s="132">
        <v>49.02</v>
      </c>
      <c r="Q138" s="132">
        <v>0.84399999999999997</v>
      </c>
      <c r="R138" s="132">
        <v>41.378999999999998</v>
      </c>
      <c r="S138" s="129">
        <v>1.59</v>
      </c>
      <c r="T138" s="419">
        <v>40.29</v>
      </c>
      <c r="U138" s="129">
        <v>7.8</v>
      </c>
      <c r="V138" s="129">
        <v>-1</v>
      </c>
      <c r="W138" s="129">
        <v>-24</v>
      </c>
      <c r="X138" s="129">
        <v>1611</v>
      </c>
      <c r="Y138" s="129" t="s">
        <v>7630</v>
      </c>
      <c r="Z138" s="129" t="b">
        <v>0</v>
      </c>
      <c r="AA138" s="129">
        <v>0</v>
      </c>
      <c r="AB138" s="129" t="b">
        <v>1</v>
      </c>
      <c r="AC138" s="129">
        <v>50</v>
      </c>
      <c r="AD138" s="129">
        <v>0.96099999999999997</v>
      </c>
      <c r="AE138" s="129" t="s">
        <v>3111</v>
      </c>
      <c r="AF138" s="129" t="s">
        <v>3250</v>
      </c>
      <c r="AG138" s="129" t="s">
        <v>7797</v>
      </c>
      <c r="AH138" s="129" cm="1">
        <f t="array" aca="1" ref="AH138" ca="1">INDIRECT(ADDRESS(MATCH(AJ138,'rs_industries'!B:B,0),5,1,TRUE,"rs_industries"))</f>
        <v>62</v>
      </c>
      <c r="AI138" s="129" cm="1">
        <f t="array" aca="1" ref="AI138" ca="1">INDIRECT(ADDRESS(MATCH(A138,'rs_stocks'!B:B,0),7,1,TRUE,"rs_stocks"))</f>
        <v>71</v>
      </c>
      <c r="AJ138" s="129" t="str" cm="1">
        <f t="array" aca="1" ref="AJ138" ca="1">INDIRECT(ADDRESS(MATCH(A138,'rs_stocks'!B:B,0),4,1,TRUE,"rs_stocks"))</f>
        <v>Asset Management</v>
      </c>
    </row>
    <row r="139" spans="1:36" x14ac:dyDescent="0.3">
      <c r="A139" s="129" t="s">
        <v>3007</v>
      </c>
      <c r="B139" s="132">
        <v>4.9000000000000004</v>
      </c>
      <c r="C139" s="132">
        <v>9.43</v>
      </c>
      <c r="D139" s="132">
        <v>21.02</v>
      </c>
      <c r="E139" s="132">
        <v>75.14</v>
      </c>
      <c r="F139" s="132">
        <v>81.31</v>
      </c>
      <c r="G139" s="238" t="s">
        <v>3301</v>
      </c>
      <c r="H139" s="348" t="s">
        <v>3108</v>
      </c>
      <c r="I139" s="129">
        <v>1.552</v>
      </c>
      <c r="J139" s="129">
        <v>-47</v>
      </c>
      <c r="K139" s="129" t="s">
        <v>3520</v>
      </c>
      <c r="L139" s="129" t="b">
        <v>1</v>
      </c>
      <c r="M139" s="129">
        <v>180.208</v>
      </c>
      <c r="N139" s="129">
        <v>8.9019999999999992</v>
      </c>
      <c r="O139" s="129">
        <v>20.244</v>
      </c>
      <c r="P139" s="132">
        <v>276.798</v>
      </c>
      <c r="Q139" s="132">
        <v>0.81899999999999995</v>
      </c>
      <c r="R139" s="132">
        <v>226.81700000000001</v>
      </c>
      <c r="S139" s="129">
        <v>3.54</v>
      </c>
      <c r="T139" s="419">
        <v>-8.7799999999999994</v>
      </c>
      <c r="U139" s="129">
        <v>51.42</v>
      </c>
      <c r="V139" s="129">
        <v>20</v>
      </c>
      <c r="W139" s="129">
        <v>41</v>
      </c>
      <c r="X139" s="129">
        <v>109</v>
      </c>
      <c r="Y139" s="129" t="s">
        <v>3007</v>
      </c>
      <c r="Z139" s="129" t="b">
        <v>0</v>
      </c>
      <c r="AA139" s="129">
        <v>0</v>
      </c>
      <c r="AB139" s="129" t="b">
        <v>1</v>
      </c>
      <c r="AC139" s="129">
        <v>49</v>
      </c>
      <c r="AD139" s="129">
        <v>0.96</v>
      </c>
      <c r="AE139" s="129" t="s">
        <v>3108</v>
      </c>
      <c r="AF139" s="129" t="s">
        <v>3301</v>
      </c>
      <c r="AG139" s="129" t="s">
        <v>3520</v>
      </c>
      <c r="AH139" s="129" cm="1">
        <f t="array" aca="1" ref="AH139" ca="1">INDIRECT(ADDRESS(MATCH(AJ139,'rs_industries'!B:B,0),5,1,TRUE,"rs_industries"))</f>
        <v>98</v>
      </c>
      <c r="AI139" s="129" cm="1">
        <f t="array" aca="1" ref="AI139" ca="1">INDIRECT(ADDRESS(MATCH(A139,'rs_stocks'!B:B,0),7,1,TRUE,"rs_stocks"))</f>
        <v>97</v>
      </c>
      <c r="AJ139" s="129" t="str" cm="1">
        <f t="array" aca="1" ref="AJ139" ca="1">INDIRECT(ADDRESS(MATCH(A139,'rs_stocks'!B:B,0),4,1,TRUE,"rs_stocks"))</f>
        <v>Marine Shipping</v>
      </c>
    </row>
    <row r="140" spans="1:36" x14ac:dyDescent="0.3">
      <c r="A140" s="129" t="s">
        <v>1499</v>
      </c>
      <c r="B140" s="132">
        <v>0.89</v>
      </c>
      <c r="C140" s="132">
        <v>25.13</v>
      </c>
      <c r="D140" s="132">
        <v>30.29</v>
      </c>
      <c r="E140" s="132">
        <v>85.62</v>
      </c>
      <c r="F140" s="132">
        <v>64.040000000000006</v>
      </c>
      <c r="G140" s="225" t="s">
        <v>3107</v>
      </c>
      <c r="H140" s="346" t="s">
        <v>3108</v>
      </c>
      <c r="I140" s="129">
        <v>3.9460000000000002</v>
      </c>
      <c r="J140" s="129">
        <v>-61</v>
      </c>
      <c r="K140" s="129" t="s">
        <v>5186</v>
      </c>
      <c r="L140" s="129" t="b">
        <v>1</v>
      </c>
      <c r="M140" s="129">
        <v>135.02199999999999</v>
      </c>
      <c r="N140" s="129">
        <v>6.6870000000000003</v>
      </c>
      <c r="O140" s="129">
        <v>20.190999999999999</v>
      </c>
      <c r="P140" s="132">
        <v>161.05799999999999</v>
      </c>
      <c r="Q140" s="132">
        <v>0.86899999999999999</v>
      </c>
      <c r="R140" s="132">
        <v>140.006</v>
      </c>
      <c r="S140" s="129">
        <v>3.08</v>
      </c>
      <c r="T140" s="419">
        <v>45.302999999999997</v>
      </c>
      <c r="U140" s="129">
        <v>129.82</v>
      </c>
      <c r="V140" s="129">
        <v>-31</v>
      </c>
      <c r="W140" s="129">
        <v>-35</v>
      </c>
      <c r="X140" s="129">
        <v>50</v>
      </c>
      <c r="Y140" s="129" t="s">
        <v>1499</v>
      </c>
      <c r="Z140" s="129" t="b">
        <v>0</v>
      </c>
      <c r="AA140" s="129">
        <v>0</v>
      </c>
      <c r="AB140" s="129" t="b">
        <v>1</v>
      </c>
      <c r="AC140" s="129">
        <v>57</v>
      </c>
      <c r="AD140" s="129">
        <v>0.96</v>
      </c>
      <c r="AE140" s="129" t="s">
        <v>3108</v>
      </c>
      <c r="AF140" s="129" t="s">
        <v>3107</v>
      </c>
      <c r="AG140" s="129" t="s">
        <v>5186</v>
      </c>
      <c r="AH140" s="129" cm="1">
        <f t="array" aca="1" ref="AH140" ca="1">INDIRECT(ADDRESS(MATCH(AJ140,'rs_industries'!B:B,0),5,1,TRUE,"rs_industries"))</f>
        <v>85</v>
      </c>
      <c r="AI140" s="129" cm="1">
        <f t="array" aca="1" ref="AI140" ca="1">INDIRECT(ADDRESS(MATCH(A140,'rs_stocks'!B:B,0),7,1,TRUE,"rs_stocks"))</f>
        <v>95</v>
      </c>
      <c r="AJ140" s="129" t="str" cm="1">
        <f t="array" aca="1" ref="AJ140" ca="1">INDIRECT(ADDRESS(MATCH(A140,'rs_stocks'!B:B,0),4,1,TRUE,"rs_stocks"))</f>
        <v>Apparel Retail</v>
      </c>
    </row>
    <row r="141" spans="1:36" x14ac:dyDescent="0.3">
      <c r="A141" s="129" t="s">
        <v>1106</v>
      </c>
      <c r="B141" s="132">
        <v>0.09</v>
      </c>
      <c r="C141" s="132">
        <v>1.42</v>
      </c>
      <c r="D141" s="132">
        <v>6.15</v>
      </c>
      <c r="E141" s="132">
        <v>16.510000000000002</v>
      </c>
      <c r="F141" s="132">
        <v>7.85</v>
      </c>
      <c r="G141" s="225" t="s">
        <v>3649</v>
      </c>
      <c r="H141" s="346" t="s">
        <v>3108</v>
      </c>
      <c r="I141" s="129">
        <v>8.1199999999999992</v>
      </c>
      <c r="J141" s="129">
        <v>-49</v>
      </c>
      <c r="K141" s="129" t="s">
        <v>4688</v>
      </c>
      <c r="L141" s="129" t="b">
        <v>1</v>
      </c>
      <c r="M141" s="129">
        <v>33.247</v>
      </c>
      <c r="N141" s="129">
        <v>1.6519999999999999</v>
      </c>
      <c r="O141" s="129">
        <v>20.12</v>
      </c>
      <c r="P141" s="132">
        <v>38.109000000000002</v>
      </c>
      <c r="Q141" s="132">
        <v>0.84499999999999997</v>
      </c>
      <c r="R141" s="132">
        <v>32.201000000000001</v>
      </c>
      <c r="S141" s="129">
        <v>0.43</v>
      </c>
      <c r="T141" s="419">
        <v>-21.626000000000001</v>
      </c>
      <c r="U141" s="129">
        <v>26.844999999999999</v>
      </c>
      <c r="V141" s="129">
        <v>-6</v>
      </c>
      <c r="W141" s="129">
        <v>-22</v>
      </c>
      <c r="X141" s="129">
        <v>1730</v>
      </c>
      <c r="Y141" s="129" t="s">
        <v>1106</v>
      </c>
      <c r="Z141" s="129" t="b">
        <v>0</v>
      </c>
      <c r="AA141" s="129">
        <v>0</v>
      </c>
      <c r="AB141" s="129" t="b">
        <v>1</v>
      </c>
      <c r="AC141" s="129">
        <v>45</v>
      </c>
      <c r="AD141" s="129">
        <v>0.96</v>
      </c>
      <c r="AE141" s="129" t="s">
        <v>3108</v>
      </c>
      <c r="AF141" s="129" t="s">
        <v>3649</v>
      </c>
      <c r="AG141" s="129" t="s">
        <v>4688</v>
      </c>
      <c r="AH141" s="129" cm="1">
        <f t="array" aca="1" ref="AH141" ca="1">INDIRECT(ADDRESS(MATCH(AJ141,'rs_industries'!B:B,0),5,1,TRUE,"rs_industries"))</f>
        <v>37</v>
      </c>
      <c r="AI141" s="129" cm="1">
        <f t="array" aca="1" ref="AI141" ca="1">INDIRECT(ADDRESS(MATCH(A141,'rs_stocks'!B:B,0),7,1,TRUE,"rs_stocks"))</f>
        <v>74</v>
      </c>
      <c r="AJ141" s="129" t="str" cm="1">
        <f t="array" aca="1" ref="AJ141" ca="1">INDIRECT(ADDRESS(MATCH(A141,'rs_stocks'!B:B,0),4,1,TRUE,"rs_stocks"))</f>
        <v>Entertainment</v>
      </c>
    </row>
    <row r="142" spans="1:36" x14ac:dyDescent="0.3">
      <c r="A142" s="129" t="s">
        <v>3023</v>
      </c>
      <c r="B142" s="132">
        <v>2.06</v>
      </c>
      <c r="C142" s="132">
        <v>0.88</v>
      </c>
      <c r="D142" s="132">
        <v>4.92</v>
      </c>
      <c r="E142" s="132">
        <v>25.24</v>
      </c>
      <c r="F142" s="132">
        <v>18.649999999999999</v>
      </c>
      <c r="G142" s="221" t="s">
        <v>3193</v>
      </c>
      <c r="H142" s="349" t="s">
        <v>3111</v>
      </c>
      <c r="I142" s="129">
        <v>0.54500000000000004</v>
      </c>
      <c r="J142" s="129">
        <v>-37</v>
      </c>
      <c r="K142" s="129" t="s">
        <v>7168</v>
      </c>
      <c r="L142" s="129" t="b">
        <v>1</v>
      </c>
      <c r="M142" s="129">
        <v>50.427</v>
      </c>
      <c r="N142" s="129">
        <v>2.5110000000000001</v>
      </c>
      <c r="O142" s="129">
        <v>20.085000000000001</v>
      </c>
      <c r="P142" s="132">
        <v>58.746000000000002</v>
      </c>
      <c r="Q142" s="132">
        <v>0.83699999999999997</v>
      </c>
      <c r="R142" s="132">
        <v>49.173999999999999</v>
      </c>
      <c r="S142" s="129">
        <v>1.65</v>
      </c>
      <c r="T142" s="419">
        <v>66.837000000000003</v>
      </c>
      <c r="U142" s="129">
        <v>42.63</v>
      </c>
      <c r="V142" s="129">
        <v>-81</v>
      </c>
      <c r="W142" s="129">
        <v>-80</v>
      </c>
      <c r="X142" s="129">
        <v>284</v>
      </c>
      <c r="Y142" s="129" t="s">
        <v>3023</v>
      </c>
      <c r="Z142" s="129" t="b">
        <v>0</v>
      </c>
      <c r="AA142" s="129">
        <v>0</v>
      </c>
      <c r="AB142" s="129" t="b">
        <v>1</v>
      </c>
      <c r="AC142" s="129">
        <v>59</v>
      </c>
      <c r="AD142" s="129">
        <v>0.96</v>
      </c>
      <c r="AE142" s="129" t="s">
        <v>3111</v>
      </c>
      <c r="AF142" s="129" t="s">
        <v>3193</v>
      </c>
      <c r="AG142" s="129" t="s">
        <v>7168</v>
      </c>
      <c r="AH142" s="129" cm="1">
        <f t="array" aca="1" ref="AH142" ca="1">INDIRECT(ADDRESS(MATCH(AJ142,'rs_industries'!B:B,0),5,1,TRUE,"rs_industries"))</f>
        <v>62</v>
      </c>
      <c r="AI142" s="129" cm="1">
        <f t="array" aca="1" ref="AI142" ca="1">INDIRECT(ADDRESS(MATCH(A142,'rs_stocks'!B:B,0),7,1,TRUE,"rs_stocks"))</f>
        <v>88</v>
      </c>
      <c r="AJ142" s="129" t="str" cm="1">
        <f t="array" aca="1" ref="AJ142" ca="1">INDIRECT(ADDRESS(MATCH(A142,'rs_stocks'!B:B,0),4,1,TRUE,"rs_stocks"))</f>
        <v>Asset Management</v>
      </c>
    </row>
    <row r="143" spans="1:36" x14ac:dyDescent="0.3">
      <c r="A143" s="129" t="s">
        <v>1972</v>
      </c>
      <c r="B143" s="132">
        <v>7.77</v>
      </c>
      <c r="C143" s="132">
        <v>7.15</v>
      </c>
      <c r="D143" s="132">
        <v>14.96</v>
      </c>
      <c r="E143" s="132">
        <v>26.32</v>
      </c>
      <c r="F143" s="132">
        <v>26.03</v>
      </c>
      <c r="G143" s="214" t="s">
        <v>3301</v>
      </c>
      <c r="H143" s="347" t="s">
        <v>3108</v>
      </c>
      <c r="I143" s="129">
        <v>2.9009999999999998</v>
      </c>
      <c r="J143" s="129">
        <v>-57</v>
      </c>
      <c r="K143" s="129" t="s">
        <v>5409</v>
      </c>
      <c r="L143" s="129" t="b">
        <v>1</v>
      </c>
      <c r="M143" s="129">
        <v>73.867999999999995</v>
      </c>
      <c r="N143" s="129">
        <v>3.68</v>
      </c>
      <c r="O143" s="129">
        <v>20.071999999999999</v>
      </c>
      <c r="P143" s="132">
        <v>96.903000000000006</v>
      </c>
      <c r="Q143" s="132">
        <v>0.84099999999999997</v>
      </c>
      <c r="R143" s="132">
        <v>81.477000000000004</v>
      </c>
      <c r="S143" s="129">
        <v>2.8</v>
      </c>
      <c r="T143" s="419">
        <v>153.31100000000001</v>
      </c>
      <c r="U143" s="129">
        <v>27.74</v>
      </c>
      <c r="V143" s="129">
        <v>32</v>
      </c>
      <c r="W143" s="129">
        <v>48</v>
      </c>
      <c r="X143" s="129">
        <v>257</v>
      </c>
      <c r="Y143" s="129" t="s">
        <v>1972</v>
      </c>
      <c r="Z143" s="129" t="b">
        <v>0</v>
      </c>
      <c r="AA143" s="129">
        <v>0</v>
      </c>
      <c r="AB143" s="129" t="b">
        <v>1</v>
      </c>
      <c r="AC143" s="129">
        <v>48</v>
      </c>
      <c r="AD143" s="129">
        <v>0.95899999999999996</v>
      </c>
      <c r="AE143" s="129" t="s">
        <v>3108</v>
      </c>
      <c r="AF143" s="129" t="s">
        <v>3301</v>
      </c>
      <c r="AG143" s="129" t="s">
        <v>5409</v>
      </c>
      <c r="AH143" s="129" cm="1">
        <f t="array" aca="1" ref="AH143" ca="1">INDIRECT(ADDRESS(MATCH(AJ143,'rs_industries'!B:B,0),5,1,TRUE,"rs_industries"))</f>
        <v>93</v>
      </c>
      <c r="AI143" s="129" cm="1">
        <f t="array" aca="1" ref="AI143" ca="1">INDIRECT(ADDRESS(MATCH(A143,'rs_stocks'!B:B,0),7,1,TRUE,"rs_stocks"))</f>
        <v>84</v>
      </c>
      <c r="AJ143" s="129" t="str" cm="1">
        <f t="array" aca="1" ref="AJ143" ca="1">INDIRECT(ADDRESS(MATCH(A143,'rs_stocks'!B:B,0),4,1,TRUE,"rs_stocks"))</f>
        <v>Oil &amp; Gas Midstream</v>
      </c>
    </row>
    <row r="144" spans="1:36" x14ac:dyDescent="0.3">
      <c r="A144" s="129" t="s">
        <v>6051</v>
      </c>
      <c r="B144" s="132">
        <v>-1.97</v>
      </c>
      <c r="C144" s="132">
        <v>5.33</v>
      </c>
      <c r="D144" s="132">
        <v>16.399999999999999</v>
      </c>
      <c r="E144" s="132">
        <v>48.73</v>
      </c>
      <c r="F144" s="132">
        <v>53.49</v>
      </c>
      <c r="G144" s="320" t="s">
        <v>4836</v>
      </c>
      <c r="H144" s="345" t="s">
        <v>48</v>
      </c>
      <c r="I144" s="129">
        <v>0.84699999999999998</v>
      </c>
      <c r="J144" s="129">
        <v>-42</v>
      </c>
      <c r="K144" s="129" t="s">
        <v>7206</v>
      </c>
      <c r="L144" s="129" t="b">
        <v>1</v>
      </c>
      <c r="M144" s="129">
        <v>141.78299999999999</v>
      </c>
      <c r="N144" s="129">
        <v>7.0709999999999997</v>
      </c>
      <c r="O144" s="129">
        <v>20.05</v>
      </c>
      <c r="P144" s="132">
        <v>200.10300000000001</v>
      </c>
      <c r="Q144" s="132">
        <v>0.85499999999999998</v>
      </c>
      <c r="R144" s="132">
        <v>170.99700000000001</v>
      </c>
      <c r="S144" s="129">
        <v>2.7</v>
      </c>
      <c r="T144" s="419">
        <v>35.819000000000003</v>
      </c>
      <c r="U144" s="129">
        <v>50.76</v>
      </c>
      <c r="V144" s="129">
        <v>-38</v>
      </c>
      <c r="W144" s="129">
        <v>-44</v>
      </c>
      <c r="X144" s="129">
        <v>146</v>
      </c>
      <c r="Y144" s="129" t="s">
        <v>6051</v>
      </c>
      <c r="Z144" s="129" t="b">
        <v>0</v>
      </c>
      <c r="AA144" s="129">
        <v>0</v>
      </c>
      <c r="AB144" s="129" t="b">
        <v>1</v>
      </c>
      <c r="AC144" s="129">
        <v>51</v>
      </c>
      <c r="AD144" s="129">
        <v>0.95899999999999996</v>
      </c>
      <c r="AE144" s="129" t="s">
        <v>48</v>
      </c>
      <c r="AF144" s="129" t="s">
        <v>4836</v>
      </c>
      <c r="AG144" s="129" t="s">
        <v>7206</v>
      </c>
      <c r="AH144" s="129" cm="1">
        <f t="array" aca="1" ref="AH144" ca="1">INDIRECT(ADDRESS(MATCH(AJ144,'rs_industries'!B:B,0),5,1,TRUE,"rs_industries"))</f>
        <v>42</v>
      </c>
      <c r="AI144" s="129" cm="1">
        <f t="array" aca="1" ref="AI144" ca="1">INDIRECT(ADDRESS(MATCH(A144,'rs_stocks'!B:B,0),7,1,TRUE,"rs_stocks"))</f>
        <v>90</v>
      </c>
      <c r="AJ144" s="129" t="str" cm="1">
        <f t="array" aca="1" ref="AJ144" ca="1">INDIRECT(ADDRESS(MATCH(A144,'rs_stocks'!B:B,0),4,1,TRUE,"rs_stocks"))</f>
        <v>Paper &amp; Paper Products</v>
      </c>
    </row>
    <row r="145" spans="1:36" x14ac:dyDescent="0.3">
      <c r="A145" s="129" t="s">
        <v>5259</v>
      </c>
      <c r="B145" s="132">
        <v>5.31</v>
      </c>
      <c r="C145" s="132">
        <v>12.97</v>
      </c>
      <c r="D145" s="132">
        <v>15.91</v>
      </c>
      <c r="E145" s="132">
        <v>49.79</v>
      </c>
      <c r="F145" s="132">
        <v>36.96</v>
      </c>
      <c r="G145" s="208" t="s">
        <v>5260</v>
      </c>
      <c r="H145" s="347" t="s">
        <v>115</v>
      </c>
      <c r="I145" s="129">
        <v>1.331</v>
      </c>
      <c r="J145" s="129">
        <v>-49</v>
      </c>
      <c r="K145" s="129" t="s">
        <v>5261</v>
      </c>
      <c r="L145" s="129" t="b">
        <v>1</v>
      </c>
      <c r="M145" s="129">
        <v>88.507999999999996</v>
      </c>
      <c r="N145" s="129">
        <v>4.4219999999999997</v>
      </c>
      <c r="O145" s="129">
        <v>20.016999999999999</v>
      </c>
      <c r="P145" s="132">
        <v>113.20099999999999</v>
      </c>
      <c r="Q145" s="132">
        <v>0.84599999999999997</v>
      </c>
      <c r="R145" s="132">
        <v>95.805000000000007</v>
      </c>
      <c r="S145" s="129">
        <v>2.93</v>
      </c>
      <c r="T145" s="419">
        <v>117.759</v>
      </c>
      <c r="U145" s="129">
        <v>10.71</v>
      </c>
      <c r="V145" s="129">
        <v>-30</v>
      </c>
      <c r="W145" s="129">
        <v>-31</v>
      </c>
      <c r="X145" s="129">
        <v>636</v>
      </c>
      <c r="Y145" s="129" t="s">
        <v>5259</v>
      </c>
      <c r="Z145" s="129" t="b">
        <v>0</v>
      </c>
      <c r="AA145" s="129">
        <v>0</v>
      </c>
      <c r="AB145" s="129" t="b">
        <v>1</v>
      </c>
      <c r="AC145" s="129">
        <v>49</v>
      </c>
      <c r="AD145" s="129">
        <v>0.95899999999999996</v>
      </c>
      <c r="AE145" s="129" t="s">
        <v>115</v>
      </c>
      <c r="AF145" s="129" t="s">
        <v>5260</v>
      </c>
      <c r="AG145" s="129" t="s">
        <v>5261</v>
      </c>
      <c r="AH145" s="129" cm="1">
        <f t="array" aca="1" ref="AH145" ca="1">INDIRECT(ADDRESS(MATCH(AJ145,'rs_industries'!B:B,0),5,1,TRUE,"rs_industries"))</f>
        <v>59</v>
      </c>
      <c r="AI145" s="129" cm="1">
        <f t="array" aca="1" ref="AI145" ca="1">INDIRECT(ADDRESS(MATCH(A145,'rs_stocks'!B:B,0),7,1,TRUE,"rs_stocks"))</f>
        <v>89</v>
      </c>
      <c r="AJ145" s="129" t="str" cm="1">
        <f t="array" aca="1" ref="AJ145" ca="1">INDIRECT(ADDRESS(MATCH(A145,'rs_stocks'!B:B,0),4,1,TRUE,"rs_stocks"))</f>
        <v>Oil &amp; Gas Equipment &amp; Services</v>
      </c>
    </row>
    <row r="146" spans="1:36" x14ac:dyDescent="0.3">
      <c r="A146" s="129" t="s">
        <v>91</v>
      </c>
      <c r="B146" s="132">
        <v>-0.01</v>
      </c>
      <c r="C146" s="132">
        <v>1.03</v>
      </c>
      <c r="D146" s="132">
        <v>7.5</v>
      </c>
      <c r="E146" s="132">
        <v>23.3</v>
      </c>
      <c r="F146" s="132">
        <v>19.16</v>
      </c>
      <c r="G146" s="255" t="s">
        <v>3207</v>
      </c>
      <c r="H146" s="347" t="s">
        <v>3108</v>
      </c>
      <c r="I146" s="129">
        <v>18.268999999999998</v>
      </c>
      <c r="J146" s="129">
        <v>-45</v>
      </c>
      <c r="K146" s="129" t="s">
        <v>3208</v>
      </c>
      <c r="L146" s="129" t="b">
        <v>1</v>
      </c>
      <c r="M146" s="129">
        <v>52.831000000000003</v>
      </c>
      <c r="N146" s="129">
        <v>2.6459999999999999</v>
      </c>
      <c r="O146" s="129">
        <v>19.966999999999999</v>
      </c>
      <c r="P146" s="132">
        <v>61.506999999999998</v>
      </c>
      <c r="Q146" s="132">
        <v>0.84499999999999997</v>
      </c>
      <c r="R146" s="132">
        <v>51.97</v>
      </c>
      <c r="S146" s="129">
        <v>2</v>
      </c>
      <c r="T146" s="419">
        <v>93.194000000000003</v>
      </c>
      <c r="U146" s="129">
        <v>92.106999999999999</v>
      </c>
      <c r="V146" s="129">
        <v>-36</v>
      </c>
      <c r="W146" s="129">
        <v>-41</v>
      </c>
      <c r="X146" s="129">
        <v>108</v>
      </c>
      <c r="Y146" s="129" t="s">
        <v>91</v>
      </c>
      <c r="Z146" s="129" t="b">
        <v>0</v>
      </c>
      <c r="AA146" s="129">
        <v>0</v>
      </c>
      <c r="AB146" s="129" t="b">
        <v>1</v>
      </c>
      <c r="AC146" s="129">
        <v>50</v>
      </c>
      <c r="AD146" s="129">
        <v>0.95799999999999996</v>
      </c>
      <c r="AE146" s="129" t="s">
        <v>3108</v>
      </c>
      <c r="AF146" s="129" t="s">
        <v>3207</v>
      </c>
      <c r="AG146" s="129" t="s">
        <v>3208</v>
      </c>
      <c r="AH146" s="129" cm="1">
        <f t="array" aca="1" ref="AH146" ca="1">INDIRECT(ADDRESS(MATCH(AJ146,'rs_industries'!B:B,0),5,1,TRUE,"rs_industries"))</f>
        <v>61</v>
      </c>
      <c r="AI146" s="129" cm="1">
        <f t="array" aca="1" ref="AI146" ca="1">INDIRECT(ADDRESS(MATCH(A146,'rs_stocks'!B:B,0),7,1,TRUE,"rs_stocks"))</f>
        <v>88</v>
      </c>
      <c r="AJ146" s="129" t="str" cm="1">
        <f t="array" aca="1" ref="AJ146" ca="1">INDIRECT(ADDRESS(MATCH(A146,'rs_stocks'!B:B,0),4,1,TRUE,"rs_stocks"))</f>
        <v>Airports &amp; Air Services</v>
      </c>
    </row>
    <row r="147" spans="1:36" x14ac:dyDescent="0.3">
      <c r="A147" s="129" t="s">
        <v>885</v>
      </c>
      <c r="B147" s="132">
        <v>-5.19</v>
      </c>
      <c r="C147" s="132">
        <v>5.14</v>
      </c>
      <c r="D147" s="132">
        <v>16.25</v>
      </c>
      <c r="E147" s="132">
        <v>51.22</v>
      </c>
      <c r="F147" s="132">
        <v>41.46</v>
      </c>
      <c r="G147" s="235" t="s">
        <v>841</v>
      </c>
      <c r="H147" s="349" t="s">
        <v>3108</v>
      </c>
      <c r="I147" s="129">
        <v>61.652999999999999</v>
      </c>
      <c r="J147" s="129">
        <v>-81</v>
      </c>
      <c r="K147" s="129" t="s">
        <v>3130</v>
      </c>
      <c r="L147" s="129" t="b">
        <v>1</v>
      </c>
      <c r="M147" s="129">
        <v>94.896000000000001</v>
      </c>
      <c r="N147" s="129">
        <v>4.7939999999999996</v>
      </c>
      <c r="O147" s="129">
        <v>19.795999999999999</v>
      </c>
      <c r="P147" s="132">
        <v>111.604</v>
      </c>
      <c r="Q147" s="132">
        <v>0.83499999999999996</v>
      </c>
      <c r="R147" s="132">
        <v>93.150999999999996</v>
      </c>
      <c r="S147" s="129">
        <v>3.29</v>
      </c>
      <c r="T147" s="419">
        <v>14.932</v>
      </c>
      <c r="U147" s="129">
        <v>309.73</v>
      </c>
      <c r="V147" s="129">
        <v>-23</v>
      </c>
      <c r="W147" s="129">
        <v>-10</v>
      </c>
      <c r="X147" s="129">
        <v>19</v>
      </c>
      <c r="Y147" s="129" t="s">
        <v>885</v>
      </c>
      <c r="Z147" s="129" t="b">
        <v>0</v>
      </c>
      <c r="AA147" s="129">
        <v>0</v>
      </c>
      <c r="AB147" s="129" t="b">
        <v>1</v>
      </c>
      <c r="AC147" s="129">
        <v>48</v>
      </c>
      <c r="AD147" s="129">
        <v>0.95799999999999996</v>
      </c>
      <c r="AE147" s="129" t="s">
        <v>3108</v>
      </c>
      <c r="AF147" s="129" t="s">
        <v>841</v>
      </c>
      <c r="AG147" s="129" t="s">
        <v>3130</v>
      </c>
      <c r="AH147" s="129" cm="1">
        <f t="array" aca="1" ref="AH147" ca="1">INDIRECT(ADDRESS(MATCH(AJ147,'rs_industries'!B:B,0),5,1,TRUE,"rs_industries"))</f>
        <v>58</v>
      </c>
      <c r="AI147" s="129" cm="1">
        <f t="array" aca="1" ref="AI147" ca="1">INDIRECT(ADDRESS(MATCH(A147,'rs_stocks'!B:B,0),7,1,TRUE,"rs_stocks"))</f>
        <v>95</v>
      </c>
      <c r="AJ147" s="129" t="str" cm="1">
        <f t="array" aca="1" ref="AJ147" ca="1">INDIRECT(ADDRESS(MATCH(A147,'rs_stocks'!B:B,0),4,1,TRUE,"rs_stocks"))</f>
        <v>Internet Content &amp; Information</v>
      </c>
    </row>
    <row r="148" spans="1:36" x14ac:dyDescent="0.3">
      <c r="A148" s="129" t="s">
        <v>1217</v>
      </c>
      <c r="B148" s="132">
        <v>-2.2999999999999998</v>
      </c>
      <c r="C148" s="132">
        <v>0.92</v>
      </c>
      <c r="D148" s="132">
        <v>10.91</v>
      </c>
      <c r="E148" s="132">
        <v>14.66</v>
      </c>
      <c r="F148" s="132">
        <v>11.85</v>
      </c>
      <c r="G148" s="303" t="s">
        <v>3158</v>
      </c>
      <c r="H148" s="349" t="s">
        <v>245</v>
      </c>
      <c r="I148" s="129">
        <v>87.066000000000003</v>
      </c>
      <c r="J148" s="129">
        <v>-23</v>
      </c>
      <c r="K148" s="129" t="s">
        <v>4955</v>
      </c>
      <c r="L148" s="129" t="b">
        <v>1</v>
      </c>
      <c r="M148" s="129">
        <v>50.432000000000002</v>
      </c>
      <c r="N148" s="129">
        <v>2.548</v>
      </c>
      <c r="O148" s="129">
        <v>19.795999999999999</v>
      </c>
      <c r="P148" s="132">
        <v>61.750999999999998</v>
      </c>
      <c r="Q148" s="132">
        <v>0.85499999999999998</v>
      </c>
      <c r="R148" s="132">
        <v>52.795000000000002</v>
      </c>
      <c r="S148" s="129">
        <v>1.55</v>
      </c>
      <c r="T148" s="419">
        <v>74.962999999999994</v>
      </c>
      <c r="U148" s="129">
        <v>78.855000000000004</v>
      </c>
      <c r="V148" s="129">
        <v>-20</v>
      </c>
      <c r="W148" s="129">
        <v>-25</v>
      </c>
      <c r="X148" s="129">
        <v>163</v>
      </c>
      <c r="Y148" s="129" t="s">
        <v>1217</v>
      </c>
      <c r="Z148" s="129" t="b">
        <v>0</v>
      </c>
      <c r="AA148" s="129">
        <v>0</v>
      </c>
      <c r="AB148" s="129" t="b">
        <v>1</v>
      </c>
      <c r="AC148" s="129">
        <v>50</v>
      </c>
      <c r="AD148" s="129">
        <v>0.95799999999999996</v>
      </c>
      <c r="AE148" s="129" t="s">
        <v>245</v>
      </c>
      <c r="AF148" s="129" t="s">
        <v>3158</v>
      </c>
      <c r="AG148" s="129" t="s">
        <v>4955</v>
      </c>
      <c r="AH148" s="129" cm="1">
        <f t="array" aca="1" ref="AH148" ca="1">INDIRECT(ADDRESS(MATCH(AJ148,'rs_industries'!B:B,0),5,1,TRUE,"rs_industries"))</f>
        <v>53</v>
      </c>
      <c r="AI148" s="129" cm="1">
        <f t="array" aca="1" ref="AI148" ca="1">INDIRECT(ADDRESS(MATCH(A148,'rs_stocks'!B:B,0),7,1,TRUE,"rs_stocks"))</f>
        <v>72</v>
      </c>
      <c r="AJ148" s="129" t="str" cm="1">
        <f t="array" aca="1" ref="AJ148" ca="1">INDIRECT(ADDRESS(MATCH(A148,'rs_stocks'!B:B,0),4,1,TRUE,"rs_stocks"))</f>
        <v>Utilities—Regulated Electric</v>
      </c>
    </row>
    <row r="149" spans="1:36" x14ac:dyDescent="0.3">
      <c r="A149" s="129" t="s">
        <v>303</v>
      </c>
      <c r="B149" s="132">
        <v>0.75</v>
      </c>
      <c r="C149" s="132">
        <v>3.82</v>
      </c>
      <c r="D149" s="132">
        <v>12.61</v>
      </c>
      <c r="E149" s="132">
        <v>22.03</v>
      </c>
      <c r="F149" s="132">
        <v>24.04</v>
      </c>
      <c r="G149" s="217" t="s">
        <v>3455</v>
      </c>
      <c r="H149" s="349" t="s">
        <v>31</v>
      </c>
      <c r="I149" s="129">
        <v>2172.1660000000002</v>
      </c>
      <c r="J149" s="129">
        <v>-44</v>
      </c>
      <c r="K149" s="129" t="s">
        <v>4701</v>
      </c>
      <c r="L149" s="129" t="b">
        <v>1</v>
      </c>
      <c r="M149" s="129">
        <v>75.983999999999995</v>
      </c>
      <c r="N149" s="129">
        <v>3.84</v>
      </c>
      <c r="O149" s="129">
        <v>19.79</v>
      </c>
      <c r="P149" s="132">
        <v>97.48</v>
      </c>
      <c r="Q149" s="132">
        <v>0.85599999999999998</v>
      </c>
      <c r="R149" s="132">
        <v>83.444999999999993</v>
      </c>
      <c r="S149" s="129">
        <v>1.85</v>
      </c>
      <c r="T149" s="419">
        <v>19.45</v>
      </c>
      <c r="U149" s="129">
        <v>175.09</v>
      </c>
      <c r="V149" s="129">
        <v>-32</v>
      </c>
      <c r="W149" s="129">
        <v>-35</v>
      </c>
      <c r="X149" s="129">
        <v>61</v>
      </c>
      <c r="Y149" s="129" t="s">
        <v>303</v>
      </c>
      <c r="Z149" s="129" t="b">
        <v>0</v>
      </c>
      <c r="AA149" s="129">
        <v>0</v>
      </c>
      <c r="AB149" s="129" t="b">
        <v>1</v>
      </c>
      <c r="AC149" s="129">
        <v>58</v>
      </c>
      <c r="AD149" s="129">
        <v>0.95799999999999996</v>
      </c>
      <c r="AE149" s="129" t="s">
        <v>31</v>
      </c>
      <c r="AF149" s="129" t="s">
        <v>3455</v>
      </c>
      <c r="AG149" s="129" t="s">
        <v>4701</v>
      </c>
      <c r="AH149" s="129" cm="1">
        <f t="array" aca="1" ref="AH149" ca="1">INDIRECT(ADDRESS(MATCH(AJ149,'rs_industries'!B:B,0),5,1,TRUE,"rs_industries"))</f>
        <v>58</v>
      </c>
      <c r="AI149" s="129" cm="1">
        <f t="array" aca="1" ref="AI149" ca="1">INDIRECT(ADDRESS(MATCH(A149,'rs_stocks'!B:B,0),7,1,TRUE,"rs_stocks"))</f>
        <v>87</v>
      </c>
      <c r="AJ149" s="129" t="str" cm="1">
        <f t="array" aca="1" ref="AJ149" ca="1">INDIRECT(ADDRESS(MATCH(A149,'rs_stocks'!B:B,0),4,1,TRUE,"rs_stocks"))</f>
        <v>Internet Content &amp; Information</v>
      </c>
    </row>
    <row r="150" spans="1:36" x14ac:dyDescent="0.3">
      <c r="A150" s="129" t="s">
        <v>305</v>
      </c>
      <c r="B150" s="132">
        <v>0.9</v>
      </c>
      <c r="C150" s="132">
        <v>3.76</v>
      </c>
      <c r="D150" s="132">
        <v>12.91</v>
      </c>
      <c r="E150" s="132">
        <v>21.87</v>
      </c>
      <c r="F150" s="132">
        <v>23.82</v>
      </c>
      <c r="G150" s="231" t="s">
        <v>3455</v>
      </c>
      <c r="H150" s="346" t="s">
        <v>31</v>
      </c>
      <c r="I150" s="129">
        <v>2173.4459999999999</v>
      </c>
      <c r="J150" s="129">
        <v>-45</v>
      </c>
      <c r="K150" s="129" t="s">
        <v>4694</v>
      </c>
      <c r="L150" s="129" t="b">
        <v>1</v>
      </c>
      <c r="M150" s="129">
        <v>76.075999999999993</v>
      </c>
      <c r="N150" s="129">
        <v>3.847</v>
      </c>
      <c r="O150" s="129">
        <v>19.774000000000001</v>
      </c>
      <c r="P150" s="132">
        <v>98.120999999999995</v>
      </c>
      <c r="Q150" s="132">
        <v>0.85599999999999998</v>
      </c>
      <c r="R150" s="132">
        <v>83.962000000000003</v>
      </c>
      <c r="S150" s="129">
        <v>1.81</v>
      </c>
      <c r="T150" s="419">
        <v>23.457000000000001</v>
      </c>
      <c r="U150" s="129">
        <v>176.7</v>
      </c>
      <c r="V150" s="129">
        <v>-28</v>
      </c>
      <c r="W150" s="129">
        <v>-33</v>
      </c>
      <c r="X150" s="129">
        <v>62</v>
      </c>
      <c r="Y150" s="129" t="s">
        <v>305</v>
      </c>
      <c r="Z150" s="129" t="b">
        <v>0</v>
      </c>
      <c r="AA150" s="129">
        <v>0</v>
      </c>
      <c r="AB150" s="129" t="b">
        <v>1</v>
      </c>
      <c r="AC150" s="129">
        <v>58</v>
      </c>
      <c r="AD150" s="129">
        <v>0.95699999999999996</v>
      </c>
      <c r="AE150" s="129" t="s">
        <v>31</v>
      </c>
      <c r="AF150" s="129" t="s">
        <v>3455</v>
      </c>
      <c r="AG150" s="129" t="s">
        <v>4694</v>
      </c>
      <c r="AH150" s="129" cm="1">
        <f t="array" aca="1" ref="AH150" ca="1">INDIRECT(ADDRESS(MATCH(AJ150,'rs_industries'!B:B,0),5,1,TRUE,"rs_industries"))</f>
        <v>58</v>
      </c>
      <c r="AI150" s="129" cm="1">
        <f t="array" aca="1" ref="AI150" ca="1">INDIRECT(ADDRESS(MATCH(A150,'rs_stocks'!B:B,0),7,1,TRUE,"rs_stocks"))</f>
        <v>87</v>
      </c>
      <c r="AJ150" s="129" t="str" cm="1">
        <f t="array" aca="1" ref="AJ150" ca="1">INDIRECT(ADDRESS(MATCH(A150,'rs_stocks'!B:B,0),4,1,TRUE,"rs_stocks"))</f>
        <v>Internet Content &amp; Information</v>
      </c>
    </row>
    <row r="151" spans="1:36" x14ac:dyDescent="0.3">
      <c r="A151" s="129" t="s">
        <v>2967</v>
      </c>
      <c r="B151" s="132">
        <v>-0.41</v>
      </c>
      <c r="C151" s="132">
        <v>-0.99</v>
      </c>
      <c r="D151" s="132">
        <v>5.56</v>
      </c>
      <c r="E151" s="132">
        <v>22.55</v>
      </c>
      <c r="F151" s="132">
        <v>12.74</v>
      </c>
      <c r="G151" s="221" t="s">
        <v>3135</v>
      </c>
      <c r="H151" s="349" t="s">
        <v>24</v>
      </c>
      <c r="I151" s="129">
        <v>8.1440000000000001</v>
      </c>
      <c r="J151" s="129">
        <v>-16</v>
      </c>
      <c r="K151" s="129" t="s">
        <v>6431</v>
      </c>
      <c r="L151" s="129" t="b">
        <v>1</v>
      </c>
      <c r="M151" s="129">
        <v>54.264000000000003</v>
      </c>
      <c r="N151" s="129">
        <v>2.7480000000000002</v>
      </c>
      <c r="O151" s="129">
        <v>19.747</v>
      </c>
      <c r="P151" s="132">
        <v>64.94</v>
      </c>
      <c r="Q151" s="132">
        <v>0.84299999999999997</v>
      </c>
      <c r="R151" s="132">
        <v>54.762</v>
      </c>
      <c r="S151" s="129">
        <v>2.5499999999999998</v>
      </c>
      <c r="T151" s="419">
        <v>13.757</v>
      </c>
      <c r="U151" s="129">
        <v>142.47999999999999</v>
      </c>
      <c r="V151" s="129">
        <v>29</v>
      </c>
      <c r="W151" s="129">
        <v>17</v>
      </c>
      <c r="X151" s="129">
        <v>55</v>
      </c>
      <c r="Y151" s="129" t="s">
        <v>2967</v>
      </c>
      <c r="Z151" s="129" t="b">
        <v>1</v>
      </c>
      <c r="AA151" s="129">
        <v>140.82</v>
      </c>
      <c r="AB151" s="129" t="b">
        <v>1</v>
      </c>
      <c r="AC151" s="129">
        <v>49</v>
      </c>
      <c r="AD151" s="129">
        <v>0.95699999999999996</v>
      </c>
      <c r="AE151" s="129" t="s">
        <v>24</v>
      </c>
      <c r="AF151" s="129" t="s">
        <v>3135</v>
      </c>
      <c r="AG151" s="129" t="s">
        <v>6431</v>
      </c>
      <c r="AH151" s="129" cm="1">
        <f t="array" aca="1" ref="AH151" ca="1">INDIRECT(ADDRESS(MATCH(AJ151,'rs_industries'!B:B,0),5,1,TRUE,"rs_industries"))</f>
        <v>79</v>
      </c>
      <c r="AI151" s="129" cm="1">
        <f t="array" aca="1" ref="AI151" ca="1">INDIRECT(ADDRESS(MATCH(A151,'rs_stocks'!B:B,0),7,1,TRUE,"rs_stocks"))</f>
        <v>91</v>
      </c>
      <c r="AJ151" s="129" t="str" cm="1">
        <f t="array" aca="1" ref="AJ151" ca="1">INDIRECT(ADDRESS(MATCH(A151,'rs_stocks'!B:B,0),4,1,TRUE,"rs_stocks"))</f>
        <v>Specialty Industrial Machinery</v>
      </c>
    </row>
    <row r="152" spans="1:36" x14ac:dyDescent="0.3">
      <c r="A152" s="129" t="s">
        <v>2067</v>
      </c>
      <c r="B152" s="132">
        <v>-1.67</v>
      </c>
      <c r="C152" s="132">
        <v>4.88</v>
      </c>
      <c r="D152" s="132">
        <v>13.02</v>
      </c>
      <c r="E152" s="132">
        <v>50.28</v>
      </c>
      <c r="F152" s="132">
        <v>41.93</v>
      </c>
      <c r="G152" s="255" t="s">
        <v>3238</v>
      </c>
      <c r="H152" s="347" t="s">
        <v>24</v>
      </c>
      <c r="I152" s="129">
        <v>1.571</v>
      </c>
      <c r="J152" s="129">
        <v>-67</v>
      </c>
      <c r="K152" s="129" t="s">
        <v>4060</v>
      </c>
      <c r="L152" s="129" t="b">
        <v>1</v>
      </c>
      <c r="M152" s="129">
        <v>142.16499999999999</v>
      </c>
      <c r="N152" s="129">
        <v>7.2190000000000003</v>
      </c>
      <c r="O152" s="129">
        <v>19.692</v>
      </c>
      <c r="P152" s="132">
        <v>233.69300000000001</v>
      </c>
      <c r="Q152" s="132">
        <v>0.83199999999999996</v>
      </c>
      <c r="R152" s="132">
        <v>194.38300000000001</v>
      </c>
      <c r="S152" s="129">
        <v>3.59</v>
      </c>
      <c r="T152" s="419">
        <v>39.110999999999997</v>
      </c>
      <c r="U152" s="129">
        <v>13.54</v>
      </c>
      <c r="V152" s="129">
        <v>-28</v>
      </c>
      <c r="W152" s="129">
        <v>-14</v>
      </c>
      <c r="X152" s="129">
        <v>411</v>
      </c>
      <c r="Y152" s="129" t="s">
        <v>2067</v>
      </c>
      <c r="Z152" s="129" t="b">
        <v>0</v>
      </c>
      <c r="AA152" s="129">
        <v>0</v>
      </c>
      <c r="AB152" s="129" t="b">
        <v>1</v>
      </c>
      <c r="AC152" s="129">
        <v>53</v>
      </c>
      <c r="AD152" s="129">
        <v>0.95699999999999996</v>
      </c>
      <c r="AE152" s="129" t="s">
        <v>24</v>
      </c>
      <c r="AF152" s="129" t="s">
        <v>3238</v>
      </c>
      <c r="AG152" s="129" t="s">
        <v>4060</v>
      </c>
      <c r="AH152" s="129" cm="1">
        <f t="array" aca="1" ref="AH152" ca="1">INDIRECT(ADDRESS(MATCH(AJ152,'rs_industries'!B:B,0),5,1,TRUE,"rs_industries"))</f>
        <v>20</v>
      </c>
      <c r="AI152" s="129" cm="1">
        <f t="array" aca="1" ref="AI152" ca="1">INDIRECT(ADDRESS(MATCH(A152,'rs_stocks'!B:B,0),7,1,TRUE,"rs_stocks"))</f>
        <v>93</v>
      </c>
      <c r="AJ152" s="129" t="str" cm="1">
        <f t="array" aca="1" ref="AJ152" ca="1">INDIRECT(ADDRESS(MATCH(A152,'rs_stocks'!B:B,0),4,1,TRUE,"rs_stocks"))</f>
        <v>Specialty Chemicals</v>
      </c>
    </row>
    <row r="153" spans="1:36" x14ac:dyDescent="0.3">
      <c r="A153" s="129" t="s">
        <v>51</v>
      </c>
      <c r="B153" s="132">
        <v>0.14000000000000001</v>
      </c>
      <c r="C153" s="132">
        <v>10.16</v>
      </c>
      <c r="D153" s="132">
        <v>10.54</v>
      </c>
      <c r="E153" s="132">
        <v>24.02</v>
      </c>
      <c r="F153" s="132">
        <v>22.38</v>
      </c>
      <c r="G153" s="236" t="s">
        <v>3301</v>
      </c>
      <c r="H153" s="345" t="s">
        <v>3108</v>
      </c>
      <c r="I153" s="129">
        <v>40.445</v>
      </c>
      <c r="J153" s="129">
        <v>-68</v>
      </c>
      <c r="K153" s="129" t="s">
        <v>3663</v>
      </c>
      <c r="L153" s="129" t="b">
        <v>1</v>
      </c>
      <c r="M153" s="129">
        <v>65.710999999999999</v>
      </c>
      <c r="N153" s="129">
        <v>3.3380000000000001</v>
      </c>
      <c r="O153" s="129">
        <v>19.686</v>
      </c>
      <c r="P153" s="132">
        <v>86.831999999999994</v>
      </c>
      <c r="Q153" s="132">
        <v>0.84699999999999998</v>
      </c>
      <c r="R153" s="132">
        <v>73.578000000000003</v>
      </c>
      <c r="S153" s="129">
        <v>2.27</v>
      </c>
      <c r="T153" s="419">
        <v>22.661999999999999</v>
      </c>
      <c r="U153" s="129">
        <v>155.37</v>
      </c>
      <c r="V153" s="129">
        <v>-44</v>
      </c>
      <c r="W153" s="129">
        <v>-54</v>
      </c>
      <c r="X153" s="129">
        <v>56</v>
      </c>
      <c r="Y153" s="129" t="s">
        <v>51</v>
      </c>
      <c r="Z153" s="129" t="b">
        <v>0</v>
      </c>
      <c r="AA153" s="129">
        <v>0</v>
      </c>
      <c r="AB153" s="129" t="b">
        <v>1</v>
      </c>
      <c r="AC153" s="129">
        <v>52</v>
      </c>
      <c r="AD153" s="129">
        <v>0.95599999999999996</v>
      </c>
      <c r="AE153" s="129" t="s">
        <v>3108</v>
      </c>
      <c r="AF153" s="129" t="s">
        <v>3301</v>
      </c>
      <c r="AG153" s="129" t="s">
        <v>3663</v>
      </c>
      <c r="AH153" s="129" cm="1">
        <f t="array" aca="1" ref="AH153" ca="1">INDIRECT(ADDRESS(MATCH(AJ153,'rs_industries'!B:B,0),5,1,TRUE,"rs_industries"))</f>
        <v>85</v>
      </c>
      <c r="AI153" s="129" cm="1">
        <f t="array" aca="1" ref="AI153" ca="1">INDIRECT(ADDRESS(MATCH(A153,'rs_stocks'!B:B,0),7,1,TRUE,"rs_stocks"))</f>
        <v>91</v>
      </c>
      <c r="AJ153" s="129" t="str" cm="1">
        <f t="array" aca="1" ref="AJ153" ca="1">INDIRECT(ADDRESS(MATCH(A153,'rs_stocks'!B:B,0),4,1,TRUE,"rs_stocks"))</f>
        <v>Travel Services</v>
      </c>
    </row>
    <row r="154" spans="1:36" x14ac:dyDescent="0.3">
      <c r="A154" s="129" t="s">
        <v>6777</v>
      </c>
      <c r="B154" s="132">
        <v>0.3</v>
      </c>
      <c r="C154" s="132">
        <v>24.36</v>
      </c>
      <c r="D154" s="132">
        <v>54.67</v>
      </c>
      <c r="E154" s="132">
        <v>128.62</v>
      </c>
      <c r="F154" s="132">
        <v>128.62</v>
      </c>
      <c r="G154" s="230" t="s">
        <v>3888</v>
      </c>
      <c r="H154" s="347" t="s">
        <v>48</v>
      </c>
      <c r="I154" s="129">
        <v>0.442</v>
      </c>
      <c r="J154" s="129">
        <v>-82</v>
      </c>
      <c r="K154" s="129" t="s">
        <v>8550</v>
      </c>
      <c r="L154" s="129" t="b">
        <v>1</v>
      </c>
      <c r="M154" s="129">
        <v>371.96699999999998</v>
      </c>
      <c r="N154" s="129">
        <v>19.024000000000001</v>
      </c>
      <c r="O154" s="129">
        <v>19.552</v>
      </c>
      <c r="P154" s="132">
        <v>1005.794</v>
      </c>
      <c r="Q154" s="132">
        <v>0.79500000000000004</v>
      </c>
      <c r="R154" s="132">
        <v>799.83900000000006</v>
      </c>
      <c r="S154" s="129">
        <v>4.83</v>
      </c>
      <c r="T154" s="419">
        <v>51.860999999999997</v>
      </c>
      <c r="U154" s="129">
        <v>6.79</v>
      </c>
      <c r="V154" s="129">
        <v>-9</v>
      </c>
      <c r="W154" s="129">
        <v>17</v>
      </c>
      <c r="X154" s="129">
        <v>610</v>
      </c>
      <c r="Y154" s="129" t="s">
        <v>6777</v>
      </c>
      <c r="Z154" s="129" t="b">
        <v>0</v>
      </c>
      <c r="AA154" s="129">
        <v>0</v>
      </c>
      <c r="AB154" s="129" t="b">
        <v>1</v>
      </c>
      <c r="AC154" s="129">
        <v>46</v>
      </c>
      <c r="AD154" s="129">
        <v>0.95599999999999996</v>
      </c>
      <c r="AE154" s="129" t="s">
        <v>48</v>
      </c>
      <c r="AF154" s="129" t="s">
        <v>3888</v>
      </c>
      <c r="AG154" s="129" t="s">
        <v>8550</v>
      </c>
      <c r="AH154" s="129" cm="1">
        <f t="array" aca="1" ref="AH154" ca="1">INDIRECT(ADDRESS(MATCH(AJ154,'rs_industries'!B:B,0),5,1,TRUE,"rs_industries"))</f>
        <v>96</v>
      </c>
      <c r="AI154" s="129" cm="1">
        <f t="array" aca="1" ref="AI154" ca="1">INDIRECT(ADDRESS(MATCH(A154,'rs_stocks'!B:B,0),7,1,TRUE,"rs_stocks"))</f>
        <v>97</v>
      </c>
      <c r="AJ154" s="129" t="str" cm="1">
        <f t="array" aca="1" ref="AJ154" ca="1">INDIRECT(ADDRESS(MATCH(A154,'rs_stocks'!B:B,0),4,1,TRUE,"rs_stocks"))</f>
        <v>Other Precious Metals &amp; Mining</v>
      </c>
    </row>
    <row r="155" spans="1:36" x14ac:dyDescent="0.3">
      <c r="A155" s="129" t="s">
        <v>792</v>
      </c>
      <c r="B155" s="132">
        <v>-6.54</v>
      </c>
      <c r="C155" s="132">
        <v>-2.25</v>
      </c>
      <c r="D155" s="132">
        <v>2.31</v>
      </c>
      <c r="E155" s="132">
        <v>24.67</v>
      </c>
      <c r="F155" s="132">
        <v>28.68</v>
      </c>
      <c r="G155" s="221"/>
      <c r="H155" s="349"/>
      <c r="I155" s="129">
        <v>13.038</v>
      </c>
      <c r="J155" s="129">
        <v>-57</v>
      </c>
      <c r="K155" s="129" t="s">
        <v>4387</v>
      </c>
      <c r="L155" s="129" t="b">
        <v>1</v>
      </c>
      <c r="M155" s="129">
        <v>75.578000000000003</v>
      </c>
      <c r="N155" s="129">
        <v>3.8660000000000001</v>
      </c>
      <c r="O155" s="129">
        <v>19.552</v>
      </c>
      <c r="P155" s="132">
        <v>90.563999999999993</v>
      </c>
      <c r="Q155" s="132">
        <v>0.83099999999999996</v>
      </c>
      <c r="R155" s="132">
        <v>75.301000000000002</v>
      </c>
      <c r="S155" s="129">
        <v>1.96</v>
      </c>
      <c r="T155" s="419">
        <v>-139.49299999999999</v>
      </c>
      <c r="U155" s="129">
        <v>50.48</v>
      </c>
      <c r="V155" s="129">
        <v>-17</v>
      </c>
      <c r="W155" s="129">
        <v>-32</v>
      </c>
      <c r="X155" s="129">
        <v>202</v>
      </c>
      <c r="Y155" s="129" t="s">
        <v>792</v>
      </c>
      <c r="Z155" s="129" t="b">
        <v>0</v>
      </c>
      <c r="AA155" s="129">
        <v>0</v>
      </c>
      <c r="AB155" s="129" t="b">
        <v>0</v>
      </c>
      <c r="AC155" s="129">
        <v>48</v>
      </c>
      <c r="AD155" s="129">
        <v>0.95599999999999996</v>
      </c>
      <c r="AG155" s="129" t="s">
        <v>4387</v>
      </c>
      <c r="AH155" s="129" cm="1">
        <f t="array" aca="1" ref="AH155" ca="1">INDIRECT(ADDRESS(MATCH(AJ155,'rs_industries'!B:B,0),5,1,TRUE,"rs_industries"))</f>
        <v>69</v>
      </c>
      <c r="AI155" s="129" cm="1">
        <f t="array" aca="1" ref="AI155" ca="1">INDIRECT(ADDRESS(MATCH(A155,'rs_stocks'!B:B,0),7,1,TRUE,"rs_stocks"))</f>
        <v>88</v>
      </c>
      <c r="AJ155" s="129" t="str" cm="1">
        <f t="array" aca="1" ref="AJ155" ca="1">INDIRECT(ADDRESS(MATCH(A155,'rs_stocks'!B:B,0),4,1,TRUE,"rs_stocks"))</f>
        <v>Packaging &amp; Containers</v>
      </c>
    </row>
    <row r="156" spans="1:36" x14ac:dyDescent="0.3">
      <c r="A156" s="129" t="s">
        <v>865</v>
      </c>
      <c r="B156" s="132">
        <v>0.74</v>
      </c>
      <c r="C156" s="132">
        <v>8.68</v>
      </c>
      <c r="D156" s="132">
        <v>32.06</v>
      </c>
      <c r="E156" s="132">
        <v>62.39</v>
      </c>
      <c r="F156" s="132">
        <v>59.66</v>
      </c>
      <c r="G156" s="308" t="s">
        <v>3262</v>
      </c>
      <c r="H156" s="351" t="s">
        <v>3111</v>
      </c>
      <c r="I156" s="129">
        <v>10.327999999999999</v>
      </c>
      <c r="J156" s="129">
        <v>-87</v>
      </c>
      <c r="K156" s="129" t="s">
        <v>5625</v>
      </c>
      <c r="L156" s="129" t="b">
        <v>1</v>
      </c>
      <c r="M156" s="129">
        <v>163.50399999999999</v>
      </c>
      <c r="N156" s="129">
        <v>8.3770000000000007</v>
      </c>
      <c r="O156" s="129">
        <v>19.518999999999998</v>
      </c>
      <c r="P156" s="132">
        <v>245.595</v>
      </c>
      <c r="Q156" s="132">
        <v>0.85599999999999998</v>
      </c>
      <c r="R156" s="132">
        <v>210.136</v>
      </c>
      <c r="S156" s="129">
        <v>3.89</v>
      </c>
      <c r="T156" s="419">
        <v>-0.68700000000000006</v>
      </c>
      <c r="U156" s="129">
        <v>74.88</v>
      </c>
      <c r="V156" s="129">
        <v>-47</v>
      </c>
      <c r="W156" s="129">
        <v>-56</v>
      </c>
      <c r="X156" s="129">
        <v>68</v>
      </c>
      <c r="Y156" s="129" t="s">
        <v>865</v>
      </c>
      <c r="Z156" s="129" t="b">
        <v>0</v>
      </c>
      <c r="AA156" s="129">
        <v>0</v>
      </c>
      <c r="AB156" s="129" t="b">
        <v>1</v>
      </c>
      <c r="AC156" s="129">
        <v>50</v>
      </c>
      <c r="AD156" s="129">
        <v>0.95599999999999996</v>
      </c>
      <c r="AE156" s="129" t="s">
        <v>3111</v>
      </c>
      <c r="AF156" s="129" t="s">
        <v>3262</v>
      </c>
      <c r="AG156" s="129" t="s">
        <v>5625</v>
      </c>
      <c r="AH156" s="129" cm="1">
        <f t="array" aca="1" ref="AH156" ca="1">INDIRECT(ADDRESS(MATCH(AJ156,'rs_industries'!B:B,0),5,1,TRUE,"rs_industries"))</f>
        <v>84</v>
      </c>
      <c r="AI156" s="129" cm="1">
        <f t="array" aca="1" ref="AI156" ca="1">INDIRECT(ADDRESS(MATCH(A156,'rs_stocks'!B:B,0),7,1,TRUE,"rs_stocks"))</f>
        <v>90</v>
      </c>
      <c r="AJ156" s="129" t="str" cm="1">
        <f t="array" aca="1" ref="AJ156" ca="1">INDIRECT(ADDRESS(MATCH(A156,'rs_stocks'!B:B,0),4,1,TRUE,"rs_stocks"))</f>
        <v>Capital Markets</v>
      </c>
    </row>
    <row r="157" spans="1:36" x14ac:dyDescent="0.3">
      <c r="A157" s="129" t="s">
        <v>747</v>
      </c>
      <c r="B157" s="132">
        <v>2.95</v>
      </c>
      <c r="C157" s="132">
        <v>-3.58</v>
      </c>
      <c r="D157" s="132">
        <v>9.9700000000000006</v>
      </c>
      <c r="E157" s="132">
        <v>41.52</v>
      </c>
      <c r="F157" s="132">
        <v>38.07</v>
      </c>
      <c r="G157" s="290" t="s">
        <v>3155</v>
      </c>
      <c r="H157" s="350" t="s">
        <v>3108</v>
      </c>
      <c r="I157" s="129">
        <v>33.622999999999998</v>
      </c>
      <c r="J157" s="129">
        <v>-62</v>
      </c>
      <c r="K157" s="129" t="s">
        <v>4468</v>
      </c>
      <c r="L157" s="129" t="b">
        <v>1</v>
      </c>
      <c r="M157" s="129">
        <v>106.649</v>
      </c>
      <c r="N157" s="129">
        <v>5.4640000000000004</v>
      </c>
      <c r="O157" s="129">
        <v>19.518999999999998</v>
      </c>
      <c r="P157" s="132">
        <v>130.62200000000001</v>
      </c>
      <c r="Q157" s="132">
        <v>0.82799999999999996</v>
      </c>
      <c r="R157" s="132">
        <v>108.105</v>
      </c>
      <c r="S157" s="129">
        <v>2.77</v>
      </c>
      <c r="T157" s="419">
        <v>16.794</v>
      </c>
      <c r="U157" s="129">
        <v>51.64</v>
      </c>
      <c r="V157" s="129">
        <v>-63</v>
      </c>
      <c r="W157" s="129">
        <v>-65</v>
      </c>
      <c r="X157" s="129">
        <v>139</v>
      </c>
      <c r="Y157" s="129" t="s">
        <v>747</v>
      </c>
      <c r="Z157" s="129" t="b">
        <v>0</v>
      </c>
      <c r="AA157" s="129">
        <v>0</v>
      </c>
      <c r="AB157" s="129" t="b">
        <v>1</v>
      </c>
      <c r="AC157" s="129">
        <v>58</v>
      </c>
      <c r="AD157" s="129">
        <v>0.95499999999999996</v>
      </c>
      <c r="AE157" s="129" t="s">
        <v>3108</v>
      </c>
      <c r="AF157" s="129" t="s">
        <v>3155</v>
      </c>
      <c r="AG157" s="129" t="s">
        <v>4468</v>
      </c>
      <c r="AH157" s="129" cm="1">
        <f t="array" aca="1" ref="AH157" ca="1">INDIRECT(ADDRESS(MATCH(AJ157,'rs_industries'!B:B,0),5,1,TRUE,"rs_industries"))</f>
        <v>85</v>
      </c>
      <c r="AI157" s="129" cm="1">
        <f t="array" aca="1" ref="AI157" ca="1">INDIRECT(ADDRESS(MATCH(A157,'rs_stocks'!B:B,0),7,1,TRUE,"rs_stocks"))</f>
        <v>89</v>
      </c>
      <c r="AJ157" s="129" t="str" cm="1">
        <f t="array" aca="1" ref="AJ157" ca="1">INDIRECT(ADDRESS(MATCH(A157,'rs_stocks'!B:B,0),4,1,TRUE,"rs_stocks"))</f>
        <v>Travel Services</v>
      </c>
    </row>
    <row r="158" spans="1:36" x14ac:dyDescent="0.3">
      <c r="A158" s="129" t="s">
        <v>1611</v>
      </c>
      <c r="B158" s="132">
        <v>-1.1299999999999999</v>
      </c>
      <c r="C158" s="132">
        <v>-4.57</v>
      </c>
      <c r="D158" s="132">
        <v>4.9400000000000004</v>
      </c>
      <c r="E158" s="132">
        <v>30.6</v>
      </c>
      <c r="F158" s="132">
        <v>30.46</v>
      </c>
      <c r="G158" s="251" t="s">
        <v>3385</v>
      </c>
      <c r="H158" s="349" t="s">
        <v>24</v>
      </c>
      <c r="I158" s="129">
        <v>2.6269999999999998</v>
      </c>
      <c r="J158" s="129">
        <v>-40</v>
      </c>
      <c r="K158" s="129" t="s">
        <v>4654</v>
      </c>
      <c r="L158" s="129" t="b">
        <v>1</v>
      </c>
      <c r="M158" s="129">
        <v>83.6</v>
      </c>
      <c r="N158" s="129">
        <v>4.2850000000000001</v>
      </c>
      <c r="O158" s="129">
        <v>19.510999999999999</v>
      </c>
      <c r="P158" s="132">
        <v>99.460999999999999</v>
      </c>
      <c r="Q158" s="132">
        <v>0.83199999999999996</v>
      </c>
      <c r="R158" s="132">
        <v>82.76</v>
      </c>
      <c r="S158" s="129">
        <v>2.4700000000000002</v>
      </c>
      <c r="T158" s="419">
        <v>22.454000000000001</v>
      </c>
      <c r="U158" s="129">
        <v>59.49</v>
      </c>
      <c r="V158" s="129">
        <v>118</v>
      </c>
      <c r="W158" s="129">
        <v>155</v>
      </c>
      <c r="X158" s="129">
        <v>136</v>
      </c>
      <c r="Y158" s="129" t="s">
        <v>1611</v>
      </c>
      <c r="Z158" s="129" t="b">
        <v>0</v>
      </c>
      <c r="AA158" s="129">
        <v>0</v>
      </c>
      <c r="AB158" s="129" t="b">
        <v>1</v>
      </c>
      <c r="AC158" s="129">
        <v>49</v>
      </c>
      <c r="AD158" s="129">
        <v>0.95499999999999996</v>
      </c>
      <c r="AE158" s="129" t="s">
        <v>24</v>
      </c>
      <c r="AF158" s="129" t="s">
        <v>3385</v>
      </c>
      <c r="AG158" s="129" t="s">
        <v>4654</v>
      </c>
      <c r="AH158" s="129" cm="1">
        <f t="array" aca="1" ref="AH158" ca="1">INDIRECT(ADDRESS(MATCH(AJ158,'rs_industries'!B:B,0),5,1,TRUE,"rs_industries"))</f>
        <v>96</v>
      </c>
      <c r="AI158" s="129" cm="1">
        <f t="array" aca="1" ref="AI158" ca="1">INDIRECT(ADDRESS(MATCH(A158,'rs_stocks'!B:B,0),7,1,TRUE,"rs_stocks"))</f>
        <v>87</v>
      </c>
      <c r="AJ158" s="129" t="str" cm="1">
        <f t="array" aca="1" ref="AJ158" ca="1">INDIRECT(ADDRESS(MATCH(A158,'rs_stocks'!B:B,0),4,1,TRUE,"rs_stocks"))</f>
        <v>Engineering &amp; Construction</v>
      </c>
    </row>
    <row r="159" spans="1:36" x14ac:dyDescent="0.3">
      <c r="A159" s="129" t="s">
        <v>952</v>
      </c>
      <c r="B159" s="132">
        <v>0.18</v>
      </c>
      <c r="C159" s="132">
        <v>-4.1399999999999997</v>
      </c>
      <c r="D159" s="132">
        <v>4.58</v>
      </c>
      <c r="E159" s="132">
        <v>26.29</v>
      </c>
      <c r="F159" s="132">
        <v>20.81</v>
      </c>
      <c r="G159" s="237" t="s">
        <v>3148</v>
      </c>
      <c r="H159" s="349" t="s">
        <v>3111</v>
      </c>
      <c r="I159" s="129">
        <v>32.648000000000003</v>
      </c>
      <c r="J159" s="129">
        <v>-55</v>
      </c>
      <c r="K159" s="129" t="s">
        <v>3850</v>
      </c>
      <c r="L159" s="129" t="b">
        <v>1</v>
      </c>
      <c r="M159" s="129">
        <v>92.177999999999997</v>
      </c>
      <c r="N159" s="129">
        <v>4.7290000000000001</v>
      </c>
      <c r="O159" s="129">
        <v>19.492999999999999</v>
      </c>
      <c r="P159" s="132">
        <v>120.497</v>
      </c>
      <c r="Q159" s="132">
        <v>0.82</v>
      </c>
      <c r="R159" s="132">
        <v>98.858999999999995</v>
      </c>
      <c r="S159" s="129">
        <v>1.92</v>
      </c>
      <c r="T159" s="419">
        <v>-38.119</v>
      </c>
      <c r="U159" s="129">
        <v>16.43</v>
      </c>
      <c r="V159" s="129">
        <v>-25</v>
      </c>
      <c r="W159" s="129">
        <v>-40</v>
      </c>
      <c r="X159" s="129">
        <v>635</v>
      </c>
      <c r="Y159" s="129" t="s">
        <v>952</v>
      </c>
      <c r="Z159" s="129" t="b">
        <v>0</v>
      </c>
      <c r="AA159" s="129">
        <v>0</v>
      </c>
      <c r="AB159" s="129" t="b">
        <v>1</v>
      </c>
      <c r="AC159" s="129">
        <v>44</v>
      </c>
      <c r="AD159" s="129">
        <v>0.95499999999999996</v>
      </c>
      <c r="AE159" s="129" t="s">
        <v>3111</v>
      </c>
      <c r="AF159" s="129" t="s">
        <v>3148</v>
      </c>
      <c r="AG159" s="129" t="s">
        <v>3850</v>
      </c>
      <c r="AH159" s="129" cm="1">
        <f t="array" aca="1" ref="AH159" ca="1">INDIRECT(ADDRESS(MATCH(AJ159,'rs_industries'!B:B,0),5,1,TRUE,"rs_industries"))</f>
        <v>43</v>
      </c>
      <c r="AI159" s="129" cm="1">
        <f t="array" aca="1" ref="AI159" ca="1">INDIRECT(ADDRESS(MATCH(A159,'rs_stocks'!B:B,0),7,1,TRUE,"rs_stocks"))</f>
        <v>90</v>
      </c>
      <c r="AJ159" s="129" t="str" cm="1">
        <f t="array" aca="1" ref="AJ159" ca="1">INDIRECT(ADDRESS(MATCH(A159,'rs_stocks'!B:B,0),4,1,TRUE,"rs_stocks"))</f>
        <v>Banks—Regional</v>
      </c>
    </row>
    <row r="160" spans="1:36" x14ac:dyDescent="0.3">
      <c r="A160" s="129" t="s">
        <v>1877</v>
      </c>
      <c r="B160" s="132">
        <v>-0.99</v>
      </c>
      <c r="C160" s="132">
        <v>-5.75</v>
      </c>
      <c r="D160" s="132">
        <v>8.7799999999999994</v>
      </c>
      <c r="E160" s="132">
        <v>32.44</v>
      </c>
      <c r="F160" s="132">
        <v>27.73</v>
      </c>
      <c r="G160" s="231" t="s">
        <v>3221</v>
      </c>
      <c r="H160" s="346" t="s">
        <v>24</v>
      </c>
      <c r="I160" s="129">
        <v>6.12</v>
      </c>
      <c r="J160" s="129">
        <v>-38</v>
      </c>
      <c r="K160" s="129" t="s">
        <v>3222</v>
      </c>
      <c r="L160" s="129" t="b">
        <v>1</v>
      </c>
      <c r="M160" s="129">
        <v>88.659000000000006</v>
      </c>
      <c r="N160" s="129">
        <v>4.5570000000000004</v>
      </c>
      <c r="O160" s="129">
        <v>19.457000000000001</v>
      </c>
      <c r="P160" s="132">
        <v>106.551</v>
      </c>
      <c r="Q160" s="132">
        <v>0.84399999999999997</v>
      </c>
      <c r="R160" s="132">
        <v>89.878</v>
      </c>
      <c r="S160" s="129">
        <v>2.63</v>
      </c>
      <c r="T160" s="419">
        <v>-9.1959999999999997</v>
      </c>
      <c r="U160" s="129">
        <v>132.38999999999999</v>
      </c>
      <c r="V160" s="129">
        <v>-21</v>
      </c>
      <c r="W160" s="129">
        <v>-36</v>
      </c>
      <c r="X160" s="129">
        <v>57</v>
      </c>
      <c r="Y160" s="129" t="s">
        <v>1877</v>
      </c>
      <c r="Z160" s="129" t="b">
        <v>0</v>
      </c>
      <c r="AA160" s="129">
        <v>0</v>
      </c>
      <c r="AB160" s="129" t="b">
        <v>1</v>
      </c>
      <c r="AC160" s="129">
        <v>55</v>
      </c>
      <c r="AD160" s="129">
        <v>0.95399999999999996</v>
      </c>
      <c r="AE160" s="129" t="s">
        <v>24</v>
      </c>
      <c r="AF160" s="129" t="s">
        <v>3221</v>
      </c>
      <c r="AG160" s="129" t="s">
        <v>3222</v>
      </c>
      <c r="AH160" s="129" cm="1">
        <f t="array" aca="1" ref="AH160" ca="1">INDIRECT(ADDRESS(MATCH(AJ160,'rs_industries'!B:B,0),5,1,TRUE,"rs_industries"))</f>
        <v>79</v>
      </c>
      <c r="AI160" s="129" cm="1">
        <f t="array" aca="1" ref="AI160" ca="1">INDIRECT(ADDRESS(MATCH(A160,'rs_stocks'!B:B,0),7,1,TRUE,"rs_stocks"))</f>
        <v>91</v>
      </c>
      <c r="AJ160" s="129" t="str" cm="1">
        <f t="array" aca="1" ref="AJ160" ca="1">INDIRECT(ADDRESS(MATCH(A160,'rs_stocks'!B:B,0),4,1,TRUE,"rs_stocks"))</f>
        <v>Specialty Industrial Machinery</v>
      </c>
    </row>
    <row r="161" spans="1:36" x14ac:dyDescent="0.3">
      <c r="A161" s="129" t="s">
        <v>2397</v>
      </c>
      <c r="B161" s="132">
        <v>-1.35</v>
      </c>
      <c r="C161" s="132">
        <v>-14.88</v>
      </c>
      <c r="D161" s="132">
        <v>0.27</v>
      </c>
      <c r="E161" s="132">
        <v>56.41</v>
      </c>
      <c r="F161" s="132">
        <v>41.86</v>
      </c>
      <c r="G161" s="211"/>
      <c r="H161" s="349"/>
      <c r="I161" s="129">
        <v>2.0990000000000002</v>
      </c>
      <c r="J161" s="129">
        <v>-81</v>
      </c>
      <c r="K161" s="129" t="s">
        <v>5023</v>
      </c>
      <c r="L161" s="129" t="b">
        <v>1</v>
      </c>
      <c r="M161" s="129">
        <v>194.678</v>
      </c>
      <c r="N161" s="129">
        <v>10.009</v>
      </c>
      <c r="O161" s="129">
        <v>19.45</v>
      </c>
      <c r="P161" s="132">
        <v>314.75099999999998</v>
      </c>
      <c r="Q161" s="132">
        <v>0.80800000000000005</v>
      </c>
      <c r="R161" s="132">
        <v>254.42400000000001</v>
      </c>
      <c r="S161" s="129">
        <v>5.48</v>
      </c>
      <c r="T161" s="419">
        <v>39.86</v>
      </c>
      <c r="U161" s="129">
        <v>3.66</v>
      </c>
      <c r="V161" s="129">
        <v>-27</v>
      </c>
      <c r="W161" s="129">
        <v>-25</v>
      </c>
      <c r="X161" s="129">
        <v>996</v>
      </c>
      <c r="Y161" s="129" t="s">
        <v>2397</v>
      </c>
      <c r="Z161" s="129" t="b">
        <v>0</v>
      </c>
      <c r="AA161" s="129">
        <v>0</v>
      </c>
      <c r="AB161" s="129" t="b">
        <v>0</v>
      </c>
      <c r="AC161" s="129">
        <v>49</v>
      </c>
      <c r="AD161" s="129">
        <v>0.95399999999999996</v>
      </c>
      <c r="AG161" s="129" t="s">
        <v>5023</v>
      </c>
      <c r="AH161" s="129" cm="1">
        <f t="array" aca="1" ref="AH161" ca="1">INDIRECT(ADDRESS(MATCH(AJ161,'rs_industries'!B:B,0),5,1,TRUE,"rs_industries"))</f>
        <v>91</v>
      </c>
      <c r="AI161" s="129" cm="1">
        <f t="array" aca="1" ref="AI161" ca="1">INDIRECT(ADDRESS(MATCH(A161,'rs_stocks'!B:B,0),7,1,TRUE,"rs_stocks"))</f>
        <v>90</v>
      </c>
      <c r="AJ161" s="129" t="str" cm="1">
        <f t="array" aca="1" ref="AJ161" ca="1">INDIRECT(ADDRESS(MATCH(A161,'rs_stocks'!B:B,0),4,1,TRUE,"rs_stocks"))</f>
        <v>Gold</v>
      </c>
    </row>
    <row r="162" spans="1:36" x14ac:dyDescent="0.3">
      <c r="A162" s="129" t="s">
        <v>9173</v>
      </c>
      <c r="B162" s="132">
        <v>0</v>
      </c>
      <c r="C162" s="132">
        <v>0.05</v>
      </c>
      <c r="D162" s="132">
        <v>0.18</v>
      </c>
      <c r="E162" s="132">
        <v>1.84</v>
      </c>
      <c r="F162" s="132">
        <v>1.75</v>
      </c>
      <c r="G162" s="290" t="s">
        <v>3693</v>
      </c>
      <c r="H162" s="350" t="s">
        <v>3111</v>
      </c>
      <c r="I162" s="129">
        <v>0.26</v>
      </c>
      <c r="J162" s="129">
        <v>-2</v>
      </c>
      <c r="K162" s="129" t="s">
        <v>9174</v>
      </c>
      <c r="L162" s="129" t="b">
        <v>1</v>
      </c>
      <c r="M162" s="129">
        <v>4.7350000000000003</v>
      </c>
      <c r="N162" s="129">
        <v>0.24299999999999999</v>
      </c>
      <c r="O162" s="129">
        <v>19.449000000000002</v>
      </c>
      <c r="P162" s="132">
        <v>4.8</v>
      </c>
      <c r="Q162" s="132">
        <v>0.84</v>
      </c>
      <c r="R162" s="132">
        <v>4.032</v>
      </c>
      <c r="S162" s="129">
        <v>0.13</v>
      </c>
      <c r="T162" s="419">
        <v>-70.423000000000002</v>
      </c>
      <c r="U162" s="129">
        <v>11.07</v>
      </c>
      <c r="V162" s="129">
        <v>220</v>
      </c>
      <c r="W162" s="129">
        <v>40</v>
      </c>
      <c r="X162" s="129">
        <v>14084</v>
      </c>
      <c r="Y162" s="129" t="s">
        <v>9173</v>
      </c>
      <c r="Z162" s="129" t="b">
        <v>1</v>
      </c>
      <c r="AA162" s="129">
        <v>0</v>
      </c>
      <c r="AB162" s="129" t="b">
        <v>1</v>
      </c>
      <c r="AC162" s="129">
        <v>31</v>
      </c>
      <c r="AD162" s="129">
        <v>0.95399999999999996</v>
      </c>
      <c r="AE162" s="129" t="s">
        <v>3111</v>
      </c>
      <c r="AF162" s="129" t="s">
        <v>3693</v>
      </c>
      <c r="AG162" s="129" t="s">
        <v>9174</v>
      </c>
      <c r="AH162" s="129" t="e" cm="1">
        <f t="array" aca="1" ref="AH162" ca="1">INDIRECT(ADDRESS(MATCH(AJ162,'rs_industries'!B:B,0),5,1,TRUE,"rs_industries"))</f>
        <v>#N/A</v>
      </c>
      <c r="AI162" s="129" t="e" cm="1">
        <f t="array" aca="1" ref="AI162" ca="1">INDIRECT(ADDRESS(MATCH(A162,'rs_stocks'!B:B,0),7,1,TRUE,"rs_stocks"))</f>
        <v>#N/A</v>
      </c>
      <c r="AJ162" s="129" t="e" cm="1">
        <f t="array" aca="1" ref="AJ162" ca="1">INDIRECT(ADDRESS(MATCH(A162,'rs_stocks'!B:B,0),4,1,TRUE,"rs_stocks"))</f>
        <v>#N/A</v>
      </c>
    </row>
    <row r="163" spans="1:36" x14ac:dyDescent="0.3">
      <c r="A163" s="129" t="s">
        <v>264</v>
      </c>
      <c r="B163" s="132">
        <v>1.5</v>
      </c>
      <c r="C163" s="132">
        <v>-1.9</v>
      </c>
      <c r="D163" s="132">
        <v>3.76</v>
      </c>
      <c r="E163" s="132">
        <v>31.8</v>
      </c>
      <c r="F163" s="132">
        <v>28.11</v>
      </c>
      <c r="G163" s="275" t="s">
        <v>153</v>
      </c>
      <c r="H163" s="352" t="s">
        <v>24</v>
      </c>
      <c r="I163" s="129">
        <v>19.456</v>
      </c>
      <c r="J163" s="129">
        <v>-35</v>
      </c>
      <c r="K163" s="129" t="s">
        <v>3464</v>
      </c>
      <c r="L163" s="129" t="b">
        <v>1</v>
      </c>
      <c r="M163" s="129">
        <v>70.777000000000001</v>
      </c>
      <c r="N163" s="129">
        <v>3.6429999999999998</v>
      </c>
      <c r="O163" s="129">
        <v>19.431000000000001</v>
      </c>
      <c r="P163" s="132">
        <v>80.664000000000001</v>
      </c>
      <c r="Q163" s="132">
        <v>0.83199999999999996</v>
      </c>
      <c r="R163" s="132">
        <v>67.134</v>
      </c>
      <c r="S163" s="129">
        <v>2.06</v>
      </c>
      <c r="T163" s="419">
        <v>-1.5409999999999999</v>
      </c>
      <c r="U163" s="129">
        <v>408.72</v>
      </c>
      <c r="V163" s="129">
        <v>-10</v>
      </c>
      <c r="W163" s="129">
        <v>-7</v>
      </c>
      <c r="X163" s="129">
        <v>23</v>
      </c>
      <c r="Y163" s="129" t="s">
        <v>264</v>
      </c>
      <c r="Z163" s="129" t="b">
        <v>0</v>
      </c>
      <c r="AA163" s="129">
        <v>0</v>
      </c>
      <c r="AB163" s="129" t="b">
        <v>1</v>
      </c>
      <c r="AC163" s="129">
        <v>56</v>
      </c>
      <c r="AD163" s="129">
        <v>0.95399999999999996</v>
      </c>
      <c r="AE163" s="129" t="s">
        <v>24</v>
      </c>
      <c r="AF163" s="129" t="s">
        <v>153</v>
      </c>
      <c r="AG163" s="129" t="s">
        <v>3464</v>
      </c>
      <c r="AH163" s="129" cm="1">
        <f t="array" aca="1" ref="AH163" ca="1">INDIRECT(ADDRESS(MATCH(AJ163,'rs_industries'!B:B,0),5,1,TRUE,"rs_industries"))</f>
        <v>90</v>
      </c>
      <c r="AI163" s="129" cm="1">
        <f t="array" aca="1" ref="AI163" ca="1">INDIRECT(ADDRESS(MATCH(A163,'rs_stocks'!B:B,0),7,1,TRUE,"rs_stocks"))</f>
        <v>90</v>
      </c>
      <c r="AJ163" s="129" t="str" cm="1">
        <f t="array" aca="1" ref="AJ163" ca="1">INDIRECT(ADDRESS(MATCH(A163,'rs_stocks'!B:B,0),4,1,TRUE,"rs_stocks"))</f>
        <v>Building Products &amp; Equipment</v>
      </c>
    </row>
    <row r="164" spans="1:36" x14ac:dyDescent="0.3">
      <c r="A164" s="129" t="s">
        <v>2071</v>
      </c>
      <c r="B164" s="132">
        <v>0.23</v>
      </c>
      <c r="C164" s="132">
        <v>-3.19</v>
      </c>
      <c r="D164" s="132">
        <v>2.44</v>
      </c>
      <c r="E164" s="132">
        <v>20.93</v>
      </c>
      <c r="F164" s="132">
        <v>19.350000000000001</v>
      </c>
      <c r="G164" s="222" t="s">
        <v>3238</v>
      </c>
      <c r="H164" s="349" t="s">
        <v>24</v>
      </c>
      <c r="I164" s="129">
        <v>4.0179999999999998</v>
      </c>
      <c r="J164" s="129">
        <v>-54</v>
      </c>
      <c r="K164" s="129" t="s">
        <v>4618</v>
      </c>
      <c r="L164" s="129" t="b">
        <v>1</v>
      </c>
      <c r="M164" s="129">
        <v>56.402000000000001</v>
      </c>
      <c r="N164" s="129">
        <v>2.907</v>
      </c>
      <c r="O164" s="129">
        <v>19.399999999999999</v>
      </c>
      <c r="P164" s="132">
        <v>63.945999999999998</v>
      </c>
      <c r="Q164" s="132">
        <v>0.82699999999999996</v>
      </c>
      <c r="R164" s="132">
        <v>52.905999999999999</v>
      </c>
      <c r="S164" s="129">
        <v>2.02</v>
      </c>
      <c r="T164" s="419">
        <v>-3.3719999999999999</v>
      </c>
      <c r="U164" s="129">
        <v>44.03</v>
      </c>
      <c r="V164" s="129">
        <v>0</v>
      </c>
      <c r="W164" s="129">
        <v>-16</v>
      </c>
      <c r="X164" s="129">
        <v>224</v>
      </c>
      <c r="Y164" s="129" t="s">
        <v>2071</v>
      </c>
      <c r="Z164" s="129" t="b">
        <v>0</v>
      </c>
      <c r="AA164" s="129">
        <v>0</v>
      </c>
      <c r="AB164" s="129" t="b">
        <v>1</v>
      </c>
      <c r="AC164" s="129">
        <v>53</v>
      </c>
      <c r="AD164" s="129">
        <v>0.95299999999999996</v>
      </c>
      <c r="AE164" s="129" t="s">
        <v>24</v>
      </c>
      <c r="AF164" s="129" t="s">
        <v>3238</v>
      </c>
      <c r="AG164" s="129" t="s">
        <v>4618</v>
      </c>
      <c r="AH164" s="129" cm="1">
        <f t="array" aca="1" ref="AH164" ca="1">INDIRECT(ADDRESS(MATCH(AJ164,'rs_industries'!B:B,0),5,1,TRUE,"rs_industries"))</f>
        <v>20</v>
      </c>
      <c r="AI164" s="129" cm="1">
        <f t="array" aca="1" ref="AI164" ca="1">INDIRECT(ADDRESS(MATCH(A164,'rs_stocks'!B:B,0),7,1,TRUE,"rs_stocks"))</f>
        <v>73</v>
      </c>
      <c r="AJ164" s="129" t="str" cm="1">
        <f t="array" aca="1" ref="AJ164" ca="1">INDIRECT(ADDRESS(MATCH(A164,'rs_stocks'!B:B,0),4,1,TRUE,"rs_stocks"))</f>
        <v>Specialty Chemicals</v>
      </c>
    </row>
    <row r="165" spans="1:36" x14ac:dyDescent="0.3">
      <c r="A165" s="129" t="s">
        <v>2026</v>
      </c>
      <c r="B165" s="132">
        <v>1.89</v>
      </c>
      <c r="C165" s="132">
        <v>12.46</v>
      </c>
      <c r="D165" s="132">
        <v>13.69</v>
      </c>
      <c r="E165" s="132">
        <v>70.47</v>
      </c>
      <c r="F165" s="132">
        <v>58.86</v>
      </c>
      <c r="G165" s="263" t="s">
        <v>3376</v>
      </c>
      <c r="H165" s="348" t="s">
        <v>24</v>
      </c>
      <c r="I165" s="129">
        <v>5.3540000000000001</v>
      </c>
      <c r="J165" s="129">
        <v>-57</v>
      </c>
      <c r="K165" s="129" t="s">
        <v>4125</v>
      </c>
      <c r="L165" s="129" t="b">
        <v>1</v>
      </c>
      <c r="M165" s="129">
        <v>165.11500000000001</v>
      </c>
      <c r="N165" s="129">
        <v>8.5440000000000005</v>
      </c>
      <c r="O165" s="129">
        <v>19.324999999999999</v>
      </c>
      <c r="P165" s="132">
        <v>270.63799999999998</v>
      </c>
      <c r="Q165" s="132">
        <v>0.81</v>
      </c>
      <c r="R165" s="132">
        <v>219.12100000000001</v>
      </c>
      <c r="S165" s="129">
        <v>3.53</v>
      </c>
      <c r="T165" s="419">
        <v>29.189</v>
      </c>
      <c r="U165" s="129">
        <v>29.15</v>
      </c>
      <c r="V165" s="129">
        <v>9</v>
      </c>
      <c r="W165" s="129">
        <v>-4</v>
      </c>
      <c r="X165" s="129">
        <v>194</v>
      </c>
      <c r="Y165" s="129" t="s">
        <v>2026</v>
      </c>
      <c r="Z165" s="129" t="b">
        <v>0</v>
      </c>
      <c r="AA165" s="129">
        <v>0</v>
      </c>
      <c r="AB165" s="129" t="b">
        <v>1</v>
      </c>
      <c r="AC165" s="129">
        <v>49</v>
      </c>
      <c r="AD165" s="129">
        <v>0.95299999999999996</v>
      </c>
      <c r="AE165" s="129" t="s">
        <v>24</v>
      </c>
      <c r="AF165" s="129" t="s">
        <v>3376</v>
      </c>
      <c r="AG165" s="129" t="s">
        <v>4125</v>
      </c>
      <c r="AH165" s="129" cm="1">
        <f t="array" aca="1" ref="AH165" ca="1">INDIRECT(ADDRESS(MATCH(AJ165,'rs_industries'!B:B,0),5,1,TRUE,"rs_industries"))</f>
        <v>69</v>
      </c>
      <c r="AI165" s="129" cm="1">
        <f t="array" aca="1" ref="AI165" ca="1">INDIRECT(ADDRESS(MATCH(A165,'rs_stocks'!B:B,0),7,1,TRUE,"rs_stocks"))</f>
        <v>95</v>
      </c>
      <c r="AJ165" s="129" t="str" cm="1">
        <f t="array" aca="1" ref="AJ165" ca="1">INDIRECT(ADDRESS(MATCH(A165,'rs_stocks'!B:B,0),4,1,TRUE,"rs_stocks"))</f>
        <v>Aerospace &amp; Defense</v>
      </c>
    </row>
    <row r="166" spans="1:36" x14ac:dyDescent="0.3">
      <c r="A166" s="129" t="s">
        <v>1123</v>
      </c>
      <c r="B166" s="132">
        <v>0.9</v>
      </c>
      <c r="C166" s="132">
        <v>2.84</v>
      </c>
      <c r="D166" s="132">
        <v>15.91</v>
      </c>
      <c r="E166" s="132">
        <v>54.49</v>
      </c>
      <c r="F166" s="132">
        <v>47.55</v>
      </c>
      <c r="G166" s="209" t="s">
        <v>3455</v>
      </c>
      <c r="H166" s="348" t="s">
        <v>31</v>
      </c>
      <c r="I166" s="129">
        <v>9.5980000000000008</v>
      </c>
      <c r="J166" s="129">
        <v>-74</v>
      </c>
      <c r="K166" s="129" t="s">
        <v>5440</v>
      </c>
      <c r="L166" s="129" t="b">
        <v>1</v>
      </c>
      <c r="M166" s="129">
        <v>137.80199999999999</v>
      </c>
      <c r="N166" s="129">
        <v>7.1340000000000003</v>
      </c>
      <c r="O166" s="129">
        <v>19.315000000000001</v>
      </c>
      <c r="P166" s="132">
        <v>191.29599999999999</v>
      </c>
      <c r="Q166" s="132">
        <v>0.81899999999999995</v>
      </c>
      <c r="R166" s="132">
        <v>156.62799999999999</v>
      </c>
      <c r="S166" s="129">
        <v>3.22</v>
      </c>
      <c r="T166" s="419">
        <v>-10.191000000000001</v>
      </c>
      <c r="U166" s="129">
        <v>21.35</v>
      </c>
      <c r="V166" s="129">
        <v>-73</v>
      </c>
      <c r="W166" s="129">
        <v>-73</v>
      </c>
      <c r="X166" s="129">
        <v>291</v>
      </c>
      <c r="Y166" s="129" t="s">
        <v>1123</v>
      </c>
      <c r="Z166" s="129" t="b">
        <v>0</v>
      </c>
      <c r="AA166" s="129">
        <v>0</v>
      </c>
      <c r="AB166" s="129" t="b">
        <v>1</v>
      </c>
      <c r="AC166" s="129">
        <v>48</v>
      </c>
      <c r="AD166" s="129">
        <v>0.95299999999999996</v>
      </c>
      <c r="AE166" s="129" t="s">
        <v>31</v>
      </c>
      <c r="AF166" s="129" t="s">
        <v>3455</v>
      </c>
      <c r="AG166" s="129" t="s">
        <v>5440</v>
      </c>
      <c r="AH166" s="129" cm="1">
        <f t="array" aca="1" ref="AH166" ca="1">INDIRECT(ADDRESS(MATCH(AJ166,'rs_industries'!B:B,0),5,1,TRUE,"rs_industries"))</f>
        <v>6</v>
      </c>
      <c r="AI166" s="129" cm="1">
        <f t="array" aca="1" ref="AI166" ca="1">INDIRECT(ADDRESS(MATCH(A166,'rs_stocks'!B:B,0),7,1,TRUE,"rs_stocks"))</f>
        <v>85</v>
      </c>
      <c r="AJ166" s="129" t="str" cm="1">
        <f t="array" aca="1" ref="AJ166" ca="1">INDIRECT(ADDRESS(MATCH(A166,'rs_stocks'!B:B,0),4,1,TRUE,"rs_stocks"))</f>
        <v>Staffing &amp; Employment Services</v>
      </c>
    </row>
    <row r="167" spans="1:36" x14ac:dyDescent="0.3">
      <c r="A167" s="129" t="s">
        <v>786</v>
      </c>
      <c r="B167" s="132">
        <v>-0.36</v>
      </c>
      <c r="C167" s="132">
        <v>7.98</v>
      </c>
      <c r="D167" s="132">
        <v>8.74</v>
      </c>
      <c r="E167" s="132">
        <v>31.96</v>
      </c>
      <c r="F167" s="132">
        <v>31.08</v>
      </c>
      <c r="G167" s="239" t="s">
        <v>3221</v>
      </c>
      <c r="H167" s="348" t="s">
        <v>24</v>
      </c>
      <c r="I167" s="129">
        <v>47.713000000000001</v>
      </c>
      <c r="J167" s="129">
        <v>-43</v>
      </c>
      <c r="K167" s="129" t="s">
        <v>4606</v>
      </c>
      <c r="L167" s="129" t="b">
        <v>1</v>
      </c>
      <c r="M167" s="129">
        <v>75.061999999999998</v>
      </c>
      <c r="N167" s="129">
        <v>3.895</v>
      </c>
      <c r="O167" s="129">
        <v>19.271999999999998</v>
      </c>
      <c r="P167" s="132">
        <v>87.036000000000001</v>
      </c>
      <c r="Q167" s="132">
        <v>0.83299999999999996</v>
      </c>
      <c r="R167" s="132">
        <v>72.481999999999999</v>
      </c>
      <c r="S167" s="129">
        <v>2.23</v>
      </c>
      <c r="T167" s="419">
        <v>55.411000000000001</v>
      </c>
      <c r="U167" s="129">
        <v>70.825000000000003</v>
      </c>
      <c r="V167" s="129">
        <v>-52</v>
      </c>
      <c r="W167" s="129">
        <v>-65</v>
      </c>
      <c r="X167" s="129">
        <v>126</v>
      </c>
      <c r="Y167" s="129" t="s">
        <v>786</v>
      </c>
      <c r="Z167" s="129" t="b">
        <v>0</v>
      </c>
      <c r="AA167" s="129">
        <v>0</v>
      </c>
      <c r="AB167" s="129" t="b">
        <v>1</v>
      </c>
      <c r="AC167" s="129">
        <v>59</v>
      </c>
      <c r="AD167" s="129">
        <v>0.95199999999999996</v>
      </c>
      <c r="AE167" s="129" t="s">
        <v>24</v>
      </c>
      <c r="AF167" s="129" t="s">
        <v>3221</v>
      </c>
      <c r="AG167" s="129" t="s">
        <v>4606</v>
      </c>
      <c r="AH167" s="129" cm="1">
        <f t="array" aca="1" ref="AH167" ca="1">INDIRECT(ADDRESS(MATCH(AJ167,'rs_industries'!B:B,0),5,1,TRUE,"rs_industries"))</f>
        <v>96</v>
      </c>
      <c r="AI167" s="129" cm="1">
        <f t="array" aca="1" ref="AI167" ca="1">INDIRECT(ADDRESS(MATCH(A167,'rs_stocks'!B:B,0),7,1,TRUE,"rs_stocks"))</f>
        <v>80</v>
      </c>
      <c r="AJ167" s="129" t="str" cm="1">
        <f t="array" aca="1" ref="AJ167" ca="1">INDIRECT(ADDRESS(MATCH(A167,'rs_stocks'!B:B,0),4,1,TRUE,"rs_stocks"))</f>
        <v>Engineering &amp; Construction</v>
      </c>
    </row>
    <row r="168" spans="1:36" x14ac:dyDescent="0.3">
      <c r="A168" s="129" t="s">
        <v>1006</v>
      </c>
      <c r="B168" s="132">
        <v>0.47</v>
      </c>
      <c r="C168" s="132">
        <v>1.51</v>
      </c>
      <c r="D168" s="132">
        <v>9.4</v>
      </c>
      <c r="E168" s="132">
        <v>42.23</v>
      </c>
      <c r="F168" s="132">
        <v>31.93</v>
      </c>
      <c r="G168" s="290" t="s">
        <v>202</v>
      </c>
      <c r="H168" s="350" t="s">
        <v>3108</v>
      </c>
      <c r="I168" s="129">
        <v>11.337999999999999</v>
      </c>
      <c r="J168" s="129">
        <v>-35</v>
      </c>
      <c r="K168" s="129" t="s">
        <v>3179</v>
      </c>
      <c r="L168" s="129" t="b">
        <v>1</v>
      </c>
      <c r="M168" s="129">
        <v>70.334999999999994</v>
      </c>
      <c r="N168" s="129">
        <v>3.6509999999999998</v>
      </c>
      <c r="O168" s="129">
        <v>19.263999999999999</v>
      </c>
      <c r="P168" s="132">
        <v>78.569000000000003</v>
      </c>
      <c r="Q168" s="132">
        <v>0.83499999999999996</v>
      </c>
      <c r="R168" s="132">
        <v>65.597999999999999</v>
      </c>
      <c r="S168" s="129">
        <v>2.06</v>
      </c>
      <c r="T168" s="419">
        <v>52.033000000000001</v>
      </c>
      <c r="U168" s="129">
        <v>169.75</v>
      </c>
      <c r="V168" s="129">
        <v>7</v>
      </c>
      <c r="W168" s="129">
        <v>1</v>
      </c>
      <c r="X168" s="129">
        <v>57</v>
      </c>
      <c r="Y168" s="129" t="s">
        <v>1006</v>
      </c>
      <c r="Z168" s="129" t="b">
        <v>0</v>
      </c>
      <c r="AA168" s="129">
        <v>0</v>
      </c>
      <c r="AB168" s="129" t="b">
        <v>1</v>
      </c>
      <c r="AC168" s="129">
        <v>50</v>
      </c>
      <c r="AD168" s="129">
        <v>0.95199999999999996</v>
      </c>
      <c r="AE168" s="129" t="s">
        <v>3108</v>
      </c>
      <c r="AF168" s="129" t="s">
        <v>202</v>
      </c>
      <c r="AG168" s="129" t="s">
        <v>3179</v>
      </c>
      <c r="AH168" s="129" cm="1">
        <f t="array" aca="1" ref="AH168" ca="1">INDIRECT(ADDRESS(MATCH(AJ168,'rs_industries'!B:B,0),5,1,TRUE,"rs_industries"))</f>
        <v>17</v>
      </c>
      <c r="AI168" s="129" cm="1">
        <f t="array" aca="1" ref="AI168" ca="1">INDIRECT(ADDRESS(MATCH(A168,'rs_stocks'!B:B,0),7,1,TRUE,"rs_stocks"))</f>
        <v>91</v>
      </c>
      <c r="AJ168" s="129" t="str" cm="1">
        <f t="array" aca="1" ref="AJ168" ca="1">INDIRECT(ADDRESS(MATCH(A168,'rs_stocks'!B:B,0),4,1,TRUE,"rs_stocks"))</f>
        <v>Restaurants</v>
      </c>
    </row>
    <row r="169" spans="1:36" x14ac:dyDescent="0.3">
      <c r="A169" s="129" t="s">
        <v>476</v>
      </c>
      <c r="B169" s="132">
        <v>-0.6</v>
      </c>
      <c r="C169" s="132">
        <v>1.4</v>
      </c>
      <c r="D169" s="132">
        <v>3.45</v>
      </c>
      <c r="E169" s="132">
        <v>8.89</v>
      </c>
      <c r="F169" s="132">
        <v>28.89</v>
      </c>
      <c r="G169" s="263" t="s">
        <v>3238</v>
      </c>
      <c r="H169" s="348" t="s">
        <v>24</v>
      </c>
      <c r="I169" s="129">
        <v>33.386000000000003</v>
      </c>
      <c r="J169" s="129">
        <v>-42</v>
      </c>
      <c r="K169" s="129" t="s">
        <v>5400</v>
      </c>
      <c r="L169" s="129" t="b">
        <v>1</v>
      </c>
      <c r="M169" s="129">
        <v>60.676000000000002</v>
      </c>
      <c r="N169" s="129">
        <v>3.1520000000000001</v>
      </c>
      <c r="O169" s="129">
        <v>19.25</v>
      </c>
      <c r="P169" s="132">
        <v>66.896000000000001</v>
      </c>
      <c r="Q169" s="132">
        <v>0.82899999999999996</v>
      </c>
      <c r="R169" s="132">
        <v>55.484999999999999</v>
      </c>
      <c r="S169" s="129">
        <v>1.62</v>
      </c>
      <c r="T169" s="419">
        <v>-11.608000000000001</v>
      </c>
      <c r="U169" s="129">
        <v>79.86</v>
      </c>
      <c r="V169" s="129">
        <v>-54</v>
      </c>
      <c r="W169" s="129">
        <v>-56</v>
      </c>
      <c r="X169" s="129">
        <v>154</v>
      </c>
      <c r="Y169" s="129" t="s">
        <v>476</v>
      </c>
      <c r="Z169" s="129" t="b">
        <v>0</v>
      </c>
      <c r="AA169" s="129">
        <v>0</v>
      </c>
      <c r="AB169" s="129" t="b">
        <v>1</v>
      </c>
      <c r="AC169" s="129">
        <v>53</v>
      </c>
      <c r="AD169" s="129">
        <v>0.95199999999999996</v>
      </c>
      <c r="AE169" s="129" t="s">
        <v>24</v>
      </c>
      <c r="AF169" s="129" t="s">
        <v>3238</v>
      </c>
      <c r="AG169" s="129" t="s">
        <v>5400</v>
      </c>
      <c r="AH169" s="129" cm="1">
        <f t="array" aca="1" ref="AH169" ca="1">INDIRECT(ADDRESS(MATCH(AJ169,'rs_industries'!B:B,0),5,1,TRUE,"rs_industries"))</f>
        <v>20</v>
      </c>
      <c r="AI169" s="129" cm="1">
        <f t="array" aca="1" ref="AI169" ca="1">INDIRECT(ADDRESS(MATCH(A169,'rs_stocks'!B:B,0),7,1,TRUE,"rs_stocks"))</f>
        <v>71</v>
      </c>
      <c r="AJ169" s="129" t="str" cm="1">
        <f t="array" aca="1" ref="AJ169" ca="1">INDIRECT(ADDRESS(MATCH(A169,'rs_stocks'!B:B,0),4,1,TRUE,"rs_stocks"))</f>
        <v>Specialty Chemicals</v>
      </c>
    </row>
    <row r="170" spans="1:36" x14ac:dyDescent="0.3">
      <c r="A170" s="129" t="s">
        <v>7143</v>
      </c>
      <c r="B170" s="132">
        <v>4.13</v>
      </c>
      <c r="C170" s="132">
        <v>-4.18</v>
      </c>
      <c r="D170" s="132">
        <v>36.96</v>
      </c>
      <c r="E170" s="132">
        <v>98.43</v>
      </c>
      <c r="F170" s="132">
        <v>133.33000000000001</v>
      </c>
      <c r="G170" s="239" t="s">
        <v>3229</v>
      </c>
      <c r="H170" s="348" t="s">
        <v>3108</v>
      </c>
      <c r="I170" s="129">
        <v>0.55900000000000005</v>
      </c>
      <c r="J170" s="129">
        <v>-93</v>
      </c>
      <c r="K170" s="129" t="s">
        <v>7594</v>
      </c>
      <c r="L170" s="129" t="b">
        <v>0</v>
      </c>
      <c r="M170" s="129">
        <v>405.36799999999999</v>
      </c>
      <c r="N170" s="129">
        <v>21.109000000000002</v>
      </c>
      <c r="O170" s="129">
        <v>19.202999999999999</v>
      </c>
      <c r="P170" s="132">
        <v>1144.155</v>
      </c>
      <c r="Q170" s="132">
        <v>0.83299999999999996</v>
      </c>
      <c r="R170" s="132">
        <v>952.74099999999999</v>
      </c>
      <c r="S170" s="129">
        <v>7.22</v>
      </c>
      <c r="T170" s="419">
        <v>0</v>
      </c>
      <c r="U170" s="129">
        <v>2.52</v>
      </c>
      <c r="V170" s="129">
        <v>-46</v>
      </c>
      <c r="W170" s="129">
        <v>-64</v>
      </c>
      <c r="X170" s="129">
        <v>1098</v>
      </c>
      <c r="Y170" s="129" t="s">
        <v>7143</v>
      </c>
      <c r="Z170" s="129" t="b">
        <v>0</v>
      </c>
      <c r="AA170" s="129">
        <v>0</v>
      </c>
      <c r="AB170" s="129" t="b">
        <v>1</v>
      </c>
      <c r="AC170" s="129">
        <v>44</v>
      </c>
      <c r="AD170" s="129">
        <v>0.95199999999999996</v>
      </c>
      <c r="AE170" s="129" t="s">
        <v>3108</v>
      </c>
      <c r="AF170" s="129" t="s">
        <v>3229</v>
      </c>
      <c r="AG170" s="129" t="s">
        <v>7594</v>
      </c>
      <c r="AH170" s="129" cm="1">
        <f t="array" aca="1" ref="AH170" ca="1">INDIRECT(ADDRESS(MATCH(AJ170,'rs_industries'!B:B,0),5,1,TRUE,"rs_industries"))</f>
        <v>91</v>
      </c>
      <c r="AI170" s="129" cm="1">
        <f t="array" aca="1" ref="AI170" ca="1">INDIRECT(ADDRESS(MATCH(A170,'rs_stocks'!B:B,0),7,1,TRUE,"rs_stocks"))</f>
        <v>91</v>
      </c>
      <c r="AJ170" s="129" t="str" cm="1">
        <f t="array" aca="1" ref="AJ170" ca="1">INDIRECT(ADDRESS(MATCH(A170,'rs_stocks'!B:B,0),4,1,TRUE,"rs_stocks"))</f>
        <v>Internet Retail</v>
      </c>
    </row>
    <row r="171" spans="1:36" x14ac:dyDescent="0.3">
      <c r="A171" s="129" t="s">
        <v>1690</v>
      </c>
      <c r="B171" s="132">
        <v>0.78</v>
      </c>
      <c r="C171" s="132">
        <v>4.71</v>
      </c>
      <c r="D171" s="132">
        <v>10.01</v>
      </c>
      <c r="E171" s="132">
        <v>14.76</v>
      </c>
      <c r="F171" s="132">
        <v>19.47</v>
      </c>
      <c r="G171" s="255" t="s">
        <v>223</v>
      </c>
      <c r="H171" s="347" t="s">
        <v>31</v>
      </c>
      <c r="I171" s="129">
        <v>4.8979999999999997</v>
      </c>
      <c r="J171" s="129">
        <v>-28</v>
      </c>
      <c r="K171" s="129" t="s">
        <v>5294</v>
      </c>
      <c r="L171" s="129" t="b">
        <v>1</v>
      </c>
      <c r="M171" s="129">
        <v>53.787999999999997</v>
      </c>
      <c r="N171" s="129">
        <v>2.819</v>
      </c>
      <c r="O171" s="129">
        <v>19.081</v>
      </c>
      <c r="P171" s="132">
        <v>63.662999999999997</v>
      </c>
      <c r="Q171" s="132">
        <v>0.84399999999999997</v>
      </c>
      <c r="R171" s="132">
        <v>53.713000000000001</v>
      </c>
      <c r="S171" s="129">
        <v>2.04</v>
      </c>
      <c r="T171" s="419">
        <v>68.858999999999995</v>
      </c>
      <c r="U171" s="129">
        <v>54.19</v>
      </c>
      <c r="V171" s="129">
        <v>-29</v>
      </c>
      <c r="W171" s="129">
        <v>-32</v>
      </c>
      <c r="X171" s="129">
        <v>181</v>
      </c>
      <c r="Y171" s="129" t="s">
        <v>1690</v>
      </c>
      <c r="Z171" s="129" t="b">
        <v>0</v>
      </c>
      <c r="AA171" s="129">
        <v>0</v>
      </c>
      <c r="AB171" s="129" t="b">
        <v>1</v>
      </c>
      <c r="AC171" s="129">
        <v>53</v>
      </c>
      <c r="AD171" s="129">
        <v>0.95099999999999996</v>
      </c>
      <c r="AE171" s="129" t="s">
        <v>31</v>
      </c>
      <c r="AF171" s="129" t="s">
        <v>223</v>
      </c>
      <c r="AG171" s="129" t="s">
        <v>5294</v>
      </c>
      <c r="AH171" s="129" cm="1">
        <f t="array" aca="1" ref="AH171" ca="1">INDIRECT(ADDRESS(MATCH(AJ171,'rs_industries'!B:B,0),5,1,TRUE,"rs_industries"))</f>
        <v>71</v>
      </c>
      <c r="AI171" s="129" cm="1">
        <f t="array" aca="1" ref="AI171" ca="1">INDIRECT(ADDRESS(MATCH(A171,'rs_stocks'!B:B,0),7,1,TRUE,"rs_stocks"))</f>
        <v>76</v>
      </c>
      <c r="AJ171" s="129" t="str" cm="1">
        <f t="array" aca="1" ref="AJ171" ca="1">INDIRECT(ADDRESS(MATCH(A171,'rs_stocks'!B:B,0),4,1,TRUE,"rs_stocks"))</f>
        <v>Electronics &amp; Computer Distribution</v>
      </c>
    </row>
    <row r="172" spans="1:36" x14ac:dyDescent="0.3">
      <c r="A172" s="129" t="s">
        <v>1125</v>
      </c>
      <c r="B172" s="132">
        <v>-3.49</v>
      </c>
      <c r="C172" s="132">
        <v>-1.39</v>
      </c>
      <c r="D172" s="132">
        <v>4.84</v>
      </c>
      <c r="E172" s="132">
        <v>7.65</v>
      </c>
      <c r="F172" s="132">
        <v>8.14</v>
      </c>
      <c r="G172" s="290" t="s">
        <v>3121</v>
      </c>
      <c r="H172" s="352" t="s">
        <v>245</v>
      </c>
      <c r="I172" s="129">
        <v>28.414000000000001</v>
      </c>
      <c r="J172" s="129">
        <v>-24</v>
      </c>
      <c r="K172" s="129" t="s">
        <v>4774</v>
      </c>
      <c r="L172" s="129" t="b">
        <v>1</v>
      </c>
      <c r="M172" s="129">
        <v>38.442</v>
      </c>
      <c r="N172" s="129">
        <v>2.0230000000000001</v>
      </c>
      <c r="O172" s="129">
        <v>19.001000000000001</v>
      </c>
      <c r="P172" s="132">
        <v>44.384999999999998</v>
      </c>
      <c r="Q172" s="132">
        <v>0.83699999999999997</v>
      </c>
      <c r="R172" s="132">
        <v>37.159999999999997</v>
      </c>
      <c r="S172" s="129">
        <v>1.64</v>
      </c>
      <c r="T172" s="419">
        <v>-10.766</v>
      </c>
      <c r="U172" s="129">
        <v>73.849999999999994</v>
      </c>
      <c r="V172" s="129">
        <v>-38</v>
      </c>
      <c r="W172" s="129">
        <v>-31</v>
      </c>
      <c r="X172" s="129">
        <v>165</v>
      </c>
      <c r="Y172" s="129" t="s">
        <v>1125</v>
      </c>
      <c r="Z172" s="129" t="b">
        <v>0</v>
      </c>
      <c r="AA172" s="129">
        <v>0</v>
      </c>
      <c r="AB172" s="129" t="b">
        <v>1</v>
      </c>
      <c r="AC172" s="129">
        <v>50</v>
      </c>
      <c r="AD172" s="129">
        <v>0.95099999999999996</v>
      </c>
      <c r="AE172" s="129" t="s">
        <v>245</v>
      </c>
      <c r="AF172" s="129" t="s">
        <v>3121</v>
      </c>
      <c r="AG172" s="129" t="s">
        <v>4774</v>
      </c>
      <c r="AH172" s="129" t="e" cm="1">
        <f t="array" aca="1" ref="AH172" ca="1">INDIRECT(ADDRESS(MATCH(AJ172,'rs_industries'!B:B,0),5,1,TRUE,"rs_industries"))</f>
        <v>#N/A</v>
      </c>
      <c r="AI172" s="129" t="e" cm="1">
        <f t="array" aca="1" ref="AI172" ca="1">INDIRECT(ADDRESS(MATCH(A172,'rs_stocks'!B:B,0),7,1,TRUE,"rs_stocks"))</f>
        <v>#N/A</v>
      </c>
      <c r="AJ172" s="129" t="e" cm="1">
        <f t="array" aca="1" ref="AJ172" ca="1">INDIRECT(ADDRESS(MATCH(A172,'rs_stocks'!B:B,0),4,1,TRUE,"rs_stocks"))</f>
        <v>#N/A</v>
      </c>
    </row>
    <row r="173" spans="1:36" x14ac:dyDescent="0.3">
      <c r="A173" s="129" t="s">
        <v>401</v>
      </c>
      <c r="B173" s="132">
        <v>0.82</v>
      </c>
      <c r="C173" s="132">
        <v>-1.33</v>
      </c>
      <c r="D173" s="132">
        <v>21.98</v>
      </c>
      <c r="E173" s="132">
        <v>48.89</v>
      </c>
      <c r="F173" s="132">
        <v>59.6</v>
      </c>
      <c r="G173" s="215" t="s">
        <v>3190</v>
      </c>
      <c r="H173" s="349" t="s">
        <v>3108</v>
      </c>
      <c r="I173" s="129">
        <v>39.692999999999998</v>
      </c>
      <c r="J173" s="129">
        <v>-81</v>
      </c>
      <c r="K173" s="129" t="s">
        <v>5592</v>
      </c>
      <c r="L173" s="129" t="b">
        <v>1</v>
      </c>
      <c r="M173" s="129">
        <v>161.91</v>
      </c>
      <c r="N173" s="129">
        <v>8.5739999999999998</v>
      </c>
      <c r="O173" s="129">
        <v>18.884</v>
      </c>
      <c r="P173" s="132">
        <v>232.71600000000001</v>
      </c>
      <c r="Q173" s="132">
        <v>0.80200000000000005</v>
      </c>
      <c r="R173" s="132">
        <v>186.673</v>
      </c>
      <c r="S173" s="129">
        <v>2.95</v>
      </c>
      <c r="T173" s="419">
        <v>54.962000000000003</v>
      </c>
      <c r="U173" s="129">
        <v>22.2</v>
      </c>
      <c r="V173" s="129">
        <v>-48</v>
      </c>
      <c r="W173" s="129">
        <v>-67</v>
      </c>
      <c r="X173" s="129">
        <v>305</v>
      </c>
      <c r="Y173" s="129" t="s">
        <v>401</v>
      </c>
      <c r="Z173" s="129" t="b">
        <v>0</v>
      </c>
      <c r="AA173" s="129">
        <v>0</v>
      </c>
      <c r="AB173" s="129" t="b">
        <v>1</v>
      </c>
      <c r="AC173" s="129">
        <v>54</v>
      </c>
      <c r="AD173" s="129">
        <v>0.95099999999999996</v>
      </c>
      <c r="AE173" s="129" t="s">
        <v>3108</v>
      </c>
      <c r="AF173" s="129" t="s">
        <v>3190</v>
      </c>
      <c r="AG173" s="129" t="s">
        <v>5592</v>
      </c>
      <c r="AH173" s="129" cm="1">
        <f t="array" aca="1" ref="AH173" ca="1">INDIRECT(ADDRESS(MATCH(AJ173,'rs_industries'!B:B,0),5,1,TRUE,"rs_industries"))</f>
        <v>91</v>
      </c>
      <c r="AI173" s="129" cm="1">
        <f t="array" aca="1" ref="AI173" ca="1">INDIRECT(ADDRESS(MATCH(A173,'rs_stocks'!B:B,0),7,1,TRUE,"rs_stocks"))</f>
        <v>84</v>
      </c>
      <c r="AJ173" s="129" t="str" cm="1">
        <f t="array" aca="1" ref="AJ173" ca="1">INDIRECT(ADDRESS(MATCH(A173,'rs_stocks'!B:B,0),4,1,TRUE,"rs_stocks"))</f>
        <v>Internet Retail</v>
      </c>
    </row>
    <row r="174" spans="1:36" x14ac:dyDescent="0.3">
      <c r="A174" s="129" t="s">
        <v>2404</v>
      </c>
      <c r="B174" s="132">
        <v>-8.9700000000000006</v>
      </c>
      <c r="C174" s="132">
        <v>-7.36</v>
      </c>
      <c r="D174" s="132">
        <v>15.49</v>
      </c>
      <c r="E174" s="132">
        <v>58.06</v>
      </c>
      <c r="F174" s="132">
        <v>47.01</v>
      </c>
      <c r="G174" s="262" t="s">
        <v>3221</v>
      </c>
      <c r="H174" s="348" t="s">
        <v>31</v>
      </c>
      <c r="I174" s="129">
        <v>4.1539999999999999</v>
      </c>
      <c r="J174" s="129">
        <v>-65</v>
      </c>
      <c r="K174" s="129" t="s">
        <v>3351</v>
      </c>
      <c r="L174" s="129" t="b">
        <v>1</v>
      </c>
      <c r="M174" s="129">
        <v>192.59299999999999</v>
      </c>
      <c r="N174" s="129">
        <v>10.201000000000001</v>
      </c>
      <c r="O174" s="129">
        <v>18.881</v>
      </c>
      <c r="P174" s="132">
        <v>307.48</v>
      </c>
      <c r="Q174" s="132">
        <v>0.83899999999999997</v>
      </c>
      <c r="R174" s="132">
        <v>257.98099999999999</v>
      </c>
      <c r="S174" s="129">
        <v>4.76</v>
      </c>
      <c r="T174" s="419">
        <v>-20.227</v>
      </c>
      <c r="U174" s="129">
        <v>148.47999999999999</v>
      </c>
      <c r="V174" s="129">
        <v>3</v>
      </c>
      <c r="W174" s="129">
        <v>10</v>
      </c>
      <c r="X174" s="129">
        <v>28</v>
      </c>
      <c r="Y174" s="129" t="s">
        <v>2404</v>
      </c>
      <c r="Z174" s="129" t="b">
        <v>0</v>
      </c>
      <c r="AA174" s="129">
        <v>0</v>
      </c>
      <c r="AB174" s="129" t="b">
        <v>0</v>
      </c>
      <c r="AC174" s="129">
        <v>52</v>
      </c>
      <c r="AD174" s="129">
        <v>0.95</v>
      </c>
      <c r="AE174" s="129" t="s">
        <v>31</v>
      </c>
      <c r="AF174" s="129" t="s">
        <v>3221</v>
      </c>
      <c r="AG174" s="129" t="s">
        <v>3351</v>
      </c>
      <c r="AH174" s="129" cm="1">
        <f t="array" aca="1" ref="AH174" ca="1">INDIRECT(ADDRESS(MATCH(AJ174,'rs_industries'!B:B,0),5,1,TRUE,"rs_industries"))</f>
        <v>12</v>
      </c>
      <c r="AI174" s="129" cm="1">
        <f t="array" aca="1" ref="AI174" ca="1">INDIRECT(ADDRESS(MATCH(A174,'rs_stocks'!B:B,0),7,1,TRUE,"rs_stocks"))</f>
        <v>95</v>
      </c>
      <c r="AJ174" s="129" t="str" cm="1">
        <f t="array" aca="1" ref="AJ174" ca="1">INDIRECT(ADDRESS(MATCH(A174,'rs_stocks'!B:B,0),4,1,TRUE,"rs_stocks"))</f>
        <v>Communication Equipment</v>
      </c>
    </row>
    <row r="175" spans="1:36" x14ac:dyDescent="0.3">
      <c r="A175" s="129" t="s">
        <v>849</v>
      </c>
      <c r="B175" s="132">
        <v>0.43</v>
      </c>
      <c r="C175" s="132">
        <v>-3.25</v>
      </c>
      <c r="D175" s="132">
        <v>5.46</v>
      </c>
      <c r="E175" s="132">
        <v>30.63</v>
      </c>
      <c r="F175" s="132">
        <v>24.23</v>
      </c>
      <c r="G175" s="276" t="s">
        <v>3562</v>
      </c>
      <c r="H175" s="348" t="s">
        <v>48</v>
      </c>
      <c r="I175" s="129">
        <v>71.701999999999998</v>
      </c>
      <c r="J175" s="129">
        <v>-52</v>
      </c>
      <c r="K175" s="129" t="s">
        <v>4628</v>
      </c>
      <c r="L175" s="129" t="b">
        <v>1</v>
      </c>
      <c r="M175" s="129">
        <v>110.194</v>
      </c>
      <c r="N175" s="129">
        <v>5.8419999999999996</v>
      </c>
      <c r="O175" s="129">
        <v>18.864000000000001</v>
      </c>
      <c r="P175" s="132">
        <v>164.52500000000001</v>
      </c>
      <c r="Q175" s="132">
        <v>0.81</v>
      </c>
      <c r="R175" s="132">
        <v>133.249</v>
      </c>
      <c r="S175" s="129">
        <v>3.48</v>
      </c>
      <c r="T175" s="419">
        <v>37.097000000000001</v>
      </c>
      <c r="U175" s="129">
        <v>49.914999999999999</v>
      </c>
      <c r="V175" s="129">
        <v>-47</v>
      </c>
      <c r="W175" s="129">
        <v>-52</v>
      </c>
      <c r="X175" s="129">
        <v>115</v>
      </c>
      <c r="Y175" s="129" t="s">
        <v>849</v>
      </c>
      <c r="Z175" s="129" t="b">
        <v>0</v>
      </c>
      <c r="AA175" s="129">
        <v>0</v>
      </c>
      <c r="AB175" s="129" t="b">
        <v>1</v>
      </c>
      <c r="AC175" s="129">
        <v>52</v>
      </c>
      <c r="AD175" s="129">
        <v>0.95</v>
      </c>
      <c r="AE175" s="129" t="s">
        <v>48</v>
      </c>
      <c r="AF175" s="129" t="s">
        <v>3562</v>
      </c>
      <c r="AG175" s="129" t="s">
        <v>4628</v>
      </c>
      <c r="AH175" s="129" cm="1">
        <f t="array" aca="1" ref="AH175" ca="1">INDIRECT(ADDRESS(MATCH(AJ175,'rs_industries'!B:B,0),5,1,TRUE,"rs_industries"))</f>
        <v>98</v>
      </c>
      <c r="AI175" s="129" cm="1">
        <f t="array" aca="1" ref="AI175" ca="1">INDIRECT(ADDRESS(MATCH(A175,'rs_stocks'!B:B,0),7,1,TRUE,"rs_stocks"))</f>
        <v>86</v>
      </c>
      <c r="AJ175" s="129" t="str" cm="1">
        <f t="array" aca="1" ref="AJ175" ca="1">INDIRECT(ADDRESS(MATCH(A175,'rs_stocks'!B:B,0),4,1,TRUE,"rs_stocks"))</f>
        <v>Copper</v>
      </c>
    </row>
    <row r="176" spans="1:36" x14ac:dyDescent="0.3">
      <c r="A176" s="129" t="s">
        <v>1019</v>
      </c>
      <c r="B176" s="132">
        <v>1.21</v>
      </c>
      <c r="C176" s="132">
        <v>-4.95</v>
      </c>
      <c r="D176" s="132">
        <v>2.13</v>
      </c>
      <c r="E176" s="132">
        <v>21.2</v>
      </c>
      <c r="F176" s="132">
        <v>16.170000000000002</v>
      </c>
      <c r="G176" s="282"/>
      <c r="H176" s="347"/>
      <c r="I176" s="129">
        <v>49.262999999999998</v>
      </c>
      <c r="J176" s="129">
        <v>-39</v>
      </c>
      <c r="K176" s="129" t="s">
        <v>5418</v>
      </c>
      <c r="L176" s="129" t="b">
        <v>1</v>
      </c>
      <c r="M176" s="129">
        <v>62.918999999999997</v>
      </c>
      <c r="N176" s="129">
        <v>3.3370000000000002</v>
      </c>
      <c r="O176" s="129">
        <v>18.855</v>
      </c>
      <c r="P176" s="132">
        <v>77.954999999999998</v>
      </c>
      <c r="Q176" s="132">
        <v>0.81399999999999995</v>
      </c>
      <c r="R176" s="132">
        <v>63.448999999999998</v>
      </c>
      <c r="S176" s="129">
        <v>2.52</v>
      </c>
      <c r="T176" s="419">
        <v>11.975</v>
      </c>
      <c r="U176" s="129">
        <v>38.104999999999997</v>
      </c>
      <c r="V176" s="129">
        <v>-65</v>
      </c>
      <c r="W176" s="129">
        <v>-58</v>
      </c>
      <c r="X176" s="129">
        <v>208</v>
      </c>
      <c r="Y176" s="129" t="s">
        <v>1019</v>
      </c>
      <c r="Z176" s="129" t="b">
        <v>0</v>
      </c>
      <c r="AA176" s="129">
        <v>0</v>
      </c>
      <c r="AB176" s="129" t="b">
        <v>0</v>
      </c>
      <c r="AC176" s="129">
        <v>55</v>
      </c>
      <c r="AD176" s="129">
        <v>0.95</v>
      </c>
      <c r="AG176" s="129" t="s">
        <v>5418</v>
      </c>
      <c r="AH176" s="129" cm="1">
        <f t="array" aca="1" ref="AH176" ca="1">INDIRECT(ADDRESS(MATCH(AJ176,'rs_industries'!B:B,0),5,1,TRUE,"rs_industries"))</f>
        <v>70</v>
      </c>
      <c r="AI176" s="129" cm="1">
        <f t="array" aca="1" ref="AI176" ca="1">INDIRECT(ADDRESS(MATCH(A176,'rs_stocks'!B:B,0),7,1,TRUE,"rs_stocks"))</f>
        <v>76</v>
      </c>
      <c r="AJ176" s="129" t="str" cm="1">
        <f t="array" aca="1" ref="AJ176" ca="1">INDIRECT(ADDRESS(MATCH(A176,'rs_stocks'!B:B,0),4,1,TRUE,"rs_stocks"))</f>
        <v>Oil &amp; Gas Integrated</v>
      </c>
    </row>
    <row r="177" spans="1:36" x14ac:dyDescent="0.3">
      <c r="A177" s="129" t="s">
        <v>388</v>
      </c>
      <c r="B177" s="132">
        <v>1.74</v>
      </c>
      <c r="C177" s="132">
        <v>-2.75</v>
      </c>
      <c r="D177" s="132">
        <v>4.1100000000000003</v>
      </c>
      <c r="E177" s="132">
        <v>15.12</v>
      </c>
      <c r="F177" s="132">
        <v>19.510000000000002</v>
      </c>
      <c r="G177" s="238" t="s">
        <v>3812</v>
      </c>
      <c r="H177" s="349" t="s">
        <v>3108</v>
      </c>
      <c r="I177" s="129">
        <v>12.154</v>
      </c>
      <c r="J177" s="129">
        <v>-24</v>
      </c>
      <c r="K177" s="129" t="s">
        <v>4854</v>
      </c>
      <c r="L177" s="129" t="b">
        <v>1</v>
      </c>
      <c r="M177" s="129">
        <v>49.847999999999999</v>
      </c>
      <c r="N177" s="129">
        <v>2.6619999999999999</v>
      </c>
      <c r="O177" s="129">
        <v>18.728999999999999</v>
      </c>
      <c r="P177" s="132">
        <v>55.066000000000003</v>
      </c>
      <c r="Q177" s="132">
        <v>0.82199999999999995</v>
      </c>
      <c r="R177" s="132">
        <v>45.268999999999998</v>
      </c>
      <c r="S177" s="129">
        <v>2.1</v>
      </c>
      <c r="T177" s="419">
        <v>-4.3479999999999999</v>
      </c>
      <c r="U177" s="129">
        <v>328.33</v>
      </c>
      <c r="V177" s="129">
        <v>24</v>
      </c>
      <c r="W177" s="129">
        <v>23</v>
      </c>
      <c r="X177" s="129">
        <v>28</v>
      </c>
      <c r="Y177" s="129" t="s">
        <v>388</v>
      </c>
      <c r="Z177" s="129" t="b">
        <v>0</v>
      </c>
      <c r="AA177" s="129">
        <v>0</v>
      </c>
      <c r="AB177" s="129" t="b">
        <v>1</v>
      </c>
      <c r="AC177" s="129">
        <v>53</v>
      </c>
      <c r="AD177" s="129">
        <v>0.95</v>
      </c>
      <c r="AE177" s="129" t="s">
        <v>3108</v>
      </c>
      <c r="AF177" s="129" t="s">
        <v>3812</v>
      </c>
      <c r="AG177" s="129" t="s">
        <v>4854</v>
      </c>
      <c r="AH177" s="129" cm="1">
        <f t="array" aca="1" ref="AH177" ca="1">INDIRECT(ADDRESS(MATCH(AJ177,'rs_industries'!B:B,0),5,1,TRUE,"rs_industries"))</f>
        <v>56</v>
      </c>
      <c r="AI177" s="129" cm="1">
        <f t="array" aca="1" ref="AI177" ca="1">INDIRECT(ADDRESS(MATCH(A177,'rs_stocks'!B:B,0),7,1,TRUE,"rs_stocks"))</f>
        <v>85</v>
      </c>
      <c r="AJ177" s="129" t="str" cm="1">
        <f t="array" aca="1" ref="AJ177" ca="1">INDIRECT(ADDRESS(MATCH(A177,'rs_stocks'!B:B,0),4,1,TRUE,"rs_stocks"))</f>
        <v>Grocery Stores</v>
      </c>
    </row>
    <row r="178" spans="1:36" x14ac:dyDescent="0.3">
      <c r="A178" s="129" t="s">
        <v>1317</v>
      </c>
      <c r="B178" s="132">
        <v>-3.66</v>
      </c>
      <c r="C178" s="132">
        <v>5.38</v>
      </c>
      <c r="D178" s="132">
        <v>4.9000000000000004</v>
      </c>
      <c r="E178" s="132">
        <v>12.87</v>
      </c>
      <c r="F178" s="132">
        <v>12.59</v>
      </c>
      <c r="G178" s="206" t="s">
        <v>3267</v>
      </c>
      <c r="H178" s="345" t="s">
        <v>3205</v>
      </c>
      <c r="I178" s="129">
        <v>26.567</v>
      </c>
      <c r="J178" s="129">
        <v>-41</v>
      </c>
      <c r="K178" s="129" t="s">
        <v>5167</v>
      </c>
      <c r="L178" s="129" t="b">
        <v>1</v>
      </c>
      <c r="M178" s="129">
        <v>42.609000000000002</v>
      </c>
      <c r="N178" s="129">
        <v>2.2770000000000001</v>
      </c>
      <c r="O178" s="129">
        <v>18.710999999999999</v>
      </c>
      <c r="P178" s="132">
        <v>50.390999999999998</v>
      </c>
      <c r="Q178" s="132">
        <v>0.82699999999999996</v>
      </c>
      <c r="R178" s="132">
        <v>41.680999999999997</v>
      </c>
      <c r="S178" s="129">
        <v>1.55</v>
      </c>
      <c r="T178" s="419">
        <v>-77.138999999999996</v>
      </c>
      <c r="U178" s="129">
        <v>4.6050000000000004</v>
      </c>
      <c r="V178" s="129">
        <v>-53</v>
      </c>
      <c r="W178" s="129">
        <v>-29</v>
      </c>
      <c r="X178" s="129">
        <v>2805</v>
      </c>
      <c r="Y178" s="129" t="s">
        <v>1317</v>
      </c>
      <c r="Z178" s="129" t="b">
        <v>0</v>
      </c>
      <c r="AA178" s="129">
        <v>0</v>
      </c>
      <c r="AB178" s="129" t="b">
        <v>1</v>
      </c>
      <c r="AC178" s="129">
        <v>42</v>
      </c>
      <c r="AD178" s="129">
        <v>0.94899999999999995</v>
      </c>
      <c r="AE178" s="129" t="s">
        <v>3205</v>
      </c>
      <c r="AF178" s="129" t="s">
        <v>3267</v>
      </c>
      <c r="AG178" s="129" t="s">
        <v>5167</v>
      </c>
      <c r="AH178" s="129" t="e" cm="1">
        <f t="array" aca="1" ref="AH178" ca="1">INDIRECT(ADDRESS(MATCH(AJ178,'rs_industries'!B:B,0),5,1,TRUE,"rs_industries"))</f>
        <v>#N/A</v>
      </c>
      <c r="AI178" s="129" t="e" cm="1">
        <f t="array" aca="1" ref="AI178" ca="1">INDIRECT(ADDRESS(MATCH(A178,'rs_stocks'!B:B,0),7,1,TRUE,"rs_stocks"))</f>
        <v>#N/A</v>
      </c>
      <c r="AJ178" s="129" t="e" cm="1">
        <f t="array" aca="1" ref="AJ178" ca="1">INDIRECT(ADDRESS(MATCH(A178,'rs_stocks'!B:B,0),4,1,TRUE,"rs_stocks"))</f>
        <v>#N/A</v>
      </c>
    </row>
    <row r="179" spans="1:36" x14ac:dyDescent="0.3">
      <c r="A179" s="129" t="s">
        <v>641</v>
      </c>
      <c r="B179" s="132">
        <v>0.91</v>
      </c>
      <c r="C179" s="132">
        <v>0.81</v>
      </c>
      <c r="D179" s="132">
        <v>16.04</v>
      </c>
      <c r="E179" s="132">
        <v>59.15</v>
      </c>
      <c r="F179" s="132">
        <v>55.38</v>
      </c>
      <c r="G179" s="274" t="s">
        <v>3579</v>
      </c>
      <c r="H179" s="345" t="s">
        <v>24</v>
      </c>
      <c r="I179" s="129">
        <v>8.82</v>
      </c>
      <c r="J179" s="129">
        <v>-61</v>
      </c>
      <c r="K179" s="129" t="s">
        <v>4941</v>
      </c>
      <c r="L179" s="129" t="b">
        <v>1</v>
      </c>
      <c r="M179" s="129">
        <v>158.571</v>
      </c>
      <c r="N179" s="129">
        <v>8.4849999999999994</v>
      </c>
      <c r="O179" s="129">
        <v>18.687999999999999</v>
      </c>
      <c r="P179" s="132">
        <v>220.74</v>
      </c>
      <c r="Q179" s="132">
        <v>0.82699999999999996</v>
      </c>
      <c r="R179" s="132">
        <v>182.64099999999999</v>
      </c>
      <c r="S179" s="129">
        <v>3.22</v>
      </c>
      <c r="T179" s="419">
        <v>53.383000000000003</v>
      </c>
      <c r="U179" s="129">
        <v>108.94</v>
      </c>
      <c r="V179" s="129">
        <v>-33</v>
      </c>
      <c r="W179" s="129">
        <v>-43</v>
      </c>
      <c r="X179" s="129">
        <v>57</v>
      </c>
      <c r="Y179" s="129" t="s">
        <v>641</v>
      </c>
      <c r="Z179" s="129" t="b">
        <v>0</v>
      </c>
      <c r="AA179" s="129">
        <v>0</v>
      </c>
      <c r="AB179" s="129" t="b">
        <v>1</v>
      </c>
      <c r="AC179" s="129">
        <v>51</v>
      </c>
      <c r="AD179" s="129">
        <v>0.94899999999999995</v>
      </c>
      <c r="AE179" s="129" t="s">
        <v>24</v>
      </c>
      <c r="AF179" s="129" t="s">
        <v>3579</v>
      </c>
      <c r="AG179" s="129" t="s">
        <v>4941</v>
      </c>
      <c r="AH179" s="129" cm="1">
        <f t="array" aca="1" ref="AH179" ca="1">INDIRECT(ADDRESS(MATCH(AJ179,'rs_industries'!B:B,0),5,1,TRUE,"rs_industries"))</f>
        <v>96</v>
      </c>
      <c r="AI179" s="129" cm="1">
        <f t="array" aca="1" ref="AI179" ca="1">INDIRECT(ADDRESS(MATCH(A179,'rs_stocks'!B:B,0),7,1,TRUE,"rs_stocks"))</f>
        <v>85</v>
      </c>
      <c r="AJ179" s="129" t="str" cm="1">
        <f t="array" aca="1" ref="AJ179" ca="1">INDIRECT(ADDRESS(MATCH(A179,'rs_stocks'!B:B,0),4,1,TRUE,"rs_stocks"))</f>
        <v>Engineering &amp; Construction</v>
      </c>
    </row>
    <row r="180" spans="1:36" x14ac:dyDescent="0.3">
      <c r="A180" s="129" t="s">
        <v>1228</v>
      </c>
      <c r="B180" s="132">
        <v>-3.18</v>
      </c>
      <c r="C180" s="132">
        <v>1.48</v>
      </c>
      <c r="D180" s="132">
        <v>6.61</v>
      </c>
      <c r="E180" s="132">
        <v>28.04</v>
      </c>
      <c r="F180" s="132">
        <v>27.44</v>
      </c>
      <c r="G180" s="204" t="s">
        <v>3280</v>
      </c>
      <c r="H180" s="345" t="s">
        <v>3111</v>
      </c>
      <c r="I180" s="129">
        <v>44.545000000000002</v>
      </c>
      <c r="J180" s="129">
        <v>-43</v>
      </c>
      <c r="K180" s="129" t="s">
        <v>4974</v>
      </c>
      <c r="L180" s="129" t="b">
        <v>1</v>
      </c>
      <c r="M180" s="129">
        <v>84.165999999999997</v>
      </c>
      <c r="N180" s="129">
        <v>4.5129999999999999</v>
      </c>
      <c r="O180" s="129">
        <v>18.652000000000001</v>
      </c>
      <c r="P180" s="132">
        <v>106.747</v>
      </c>
      <c r="Q180" s="132">
        <v>0.81200000000000006</v>
      </c>
      <c r="R180" s="132">
        <v>86.716999999999999</v>
      </c>
      <c r="S180" s="129">
        <v>2.0099999999999998</v>
      </c>
      <c r="T180" s="419">
        <v>-18.181999999999999</v>
      </c>
      <c r="U180" s="129">
        <v>2.74</v>
      </c>
      <c r="V180" s="129">
        <v>-7</v>
      </c>
      <c r="W180" s="129">
        <v>4</v>
      </c>
      <c r="X180" s="129">
        <v>3636</v>
      </c>
      <c r="Y180" s="129" t="s">
        <v>1228</v>
      </c>
      <c r="Z180" s="129" t="b">
        <v>0</v>
      </c>
      <c r="AA180" s="129">
        <v>0</v>
      </c>
      <c r="AB180" s="129" t="b">
        <v>1</v>
      </c>
      <c r="AC180" s="129">
        <v>48</v>
      </c>
      <c r="AD180" s="129">
        <v>0.94899999999999995</v>
      </c>
      <c r="AE180" s="129" t="s">
        <v>3111</v>
      </c>
      <c r="AF180" s="129" t="s">
        <v>3280</v>
      </c>
      <c r="AG180" s="129" t="s">
        <v>4974</v>
      </c>
      <c r="AH180" s="129" cm="1">
        <f t="array" aca="1" ref="AH180" ca="1">INDIRECT(ADDRESS(MATCH(AJ180,'rs_industries'!B:B,0),5,1,TRUE,"rs_industries"))</f>
        <v>43</v>
      </c>
      <c r="AI180" s="129" cm="1">
        <f t="array" aca="1" ref="AI180" ca="1">INDIRECT(ADDRESS(MATCH(A180,'rs_stocks'!B:B,0),7,1,TRUE,"rs_stocks"))</f>
        <v>83</v>
      </c>
      <c r="AJ180" s="129" t="str" cm="1">
        <f t="array" aca="1" ref="AJ180" ca="1">INDIRECT(ADDRESS(MATCH(A180,'rs_stocks'!B:B,0),4,1,TRUE,"rs_stocks"))</f>
        <v>Banks—Regional</v>
      </c>
    </row>
    <row r="181" spans="1:36" x14ac:dyDescent="0.3">
      <c r="A181" s="129" t="s">
        <v>6045</v>
      </c>
      <c r="B181" s="132">
        <v>-1.67</v>
      </c>
      <c r="C181" s="132">
        <v>-5.92</v>
      </c>
      <c r="D181" s="132">
        <v>4.8899999999999997</v>
      </c>
      <c r="E181" s="132">
        <v>61.51</v>
      </c>
      <c r="F181" s="132">
        <v>57.44</v>
      </c>
      <c r="G181" s="290" t="s">
        <v>3385</v>
      </c>
      <c r="H181" s="352" t="s">
        <v>3108</v>
      </c>
      <c r="I181" s="129">
        <v>0.436</v>
      </c>
      <c r="J181" s="129">
        <v>-79</v>
      </c>
      <c r="K181" s="129" t="s">
        <v>7791</v>
      </c>
      <c r="L181" s="129" t="b">
        <v>0</v>
      </c>
      <c r="M181" s="129">
        <v>185.17</v>
      </c>
      <c r="N181" s="129">
        <v>9.9789999999999992</v>
      </c>
      <c r="O181" s="129">
        <v>18.556999999999999</v>
      </c>
      <c r="P181" s="132">
        <v>298.87200000000001</v>
      </c>
      <c r="Q181" s="132">
        <v>0.79500000000000004</v>
      </c>
      <c r="R181" s="132">
        <v>237.732</v>
      </c>
      <c r="S181" s="129">
        <v>3.11</v>
      </c>
      <c r="T181" s="419">
        <v>-77.593000000000004</v>
      </c>
      <c r="U181" s="129">
        <v>30.67</v>
      </c>
      <c r="V181" s="129">
        <v>6</v>
      </c>
      <c r="W181" s="129">
        <v>-21</v>
      </c>
      <c r="X181" s="129">
        <v>209</v>
      </c>
      <c r="Y181" s="129" t="s">
        <v>6045</v>
      </c>
      <c r="Z181" s="129" t="b">
        <v>0</v>
      </c>
      <c r="AA181" s="129">
        <v>0</v>
      </c>
      <c r="AB181" s="129" t="b">
        <v>1</v>
      </c>
      <c r="AC181" s="129">
        <v>44</v>
      </c>
      <c r="AD181" s="129">
        <v>0.94799999999999995</v>
      </c>
      <c r="AE181" s="129" t="s">
        <v>3108</v>
      </c>
      <c r="AF181" s="129" t="s">
        <v>3385</v>
      </c>
      <c r="AG181" s="129" t="s">
        <v>7791</v>
      </c>
      <c r="AH181" s="129" cm="1">
        <f t="array" aca="1" ref="AH181" ca="1">INDIRECT(ADDRESS(MATCH(AJ181,'rs_industries'!B:B,0),5,1,TRUE,"rs_industries"))</f>
        <v>96</v>
      </c>
      <c r="AI181" s="129" cm="1">
        <f t="array" aca="1" ref="AI181" ca="1">INDIRECT(ADDRESS(MATCH(A181,'rs_stocks'!B:B,0),7,1,TRUE,"rs_stocks"))</f>
        <v>90</v>
      </c>
      <c r="AJ181" s="129" t="str" cm="1">
        <f t="array" aca="1" ref="AJ181" ca="1">INDIRECT(ADDRESS(MATCH(A181,'rs_stocks'!B:B,0),4,1,TRUE,"rs_stocks"))</f>
        <v>Engineering &amp; Construction</v>
      </c>
    </row>
    <row r="182" spans="1:36" x14ac:dyDescent="0.3">
      <c r="A182" s="129" t="s">
        <v>1866</v>
      </c>
      <c r="B182" s="132">
        <v>-0.11</v>
      </c>
      <c r="C182" s="132">
        <v>5.25</v>
      </c>
      <c r="D182" s="132">
        <v>26</v>
      </c>
      <c r="E182" s="132">
        <v>25.11</v>
      </c>
      <c r="F182" s="132">
        <v>22.67</v>
      </c>
      <c r="G182" s="260" t="s">
        <v>3516</v>
      </c>
      <c r="H182" s="347" t="s">
        <v>3205</v>
      </c>
      <c r="I182" s="129">
        <v>1.746</v>
      </c>
      <c r="J182" s="129">
        <v>-60</v>
      </c>
      <c r="K182" s="129" t="s">
        <v>5359</v>
      </c>
      <c r="L182" s="129" t="b">
        <v>1</v>
      </c>
      <c r="M182" s="129">
        <v>100.485</v>
      </c>
      <c r="N182" s="129">
        <v>5.4290000000000003</v>
      </c>
      <c r="O182" s="129">
        <v>18.509</v>
      </c>
      <c r="P182" s="132">
        <v>156.86500000000001</v>
      </c>
      <c r="Q182" s="132">
        <v>0.85</v>
      </c>
      <c r="R182" s="132">
        <v>133.376</v>
      </c>
      <c r="S182" s="129">
        <v>2.61</v>
      </c>
      <c r="T182" s="419">
        <v>-13.048999999999999</v>
      </c>
      <c r="U182" s="129">
        <v>8.82</v>
      </c>
      <c r="V182" s="129">
        <v>-27</v>
      </c>
      <c r="W182" s="129">
        <v>-36</v>
      </c>
      <c r="X182" s="129">
        <v>869</v>
      </c>
      <c r="Y182" s="129" t="s">
        <v>1866</v>
      </c>
      <c r="Z182" s="129" t="b">
        <v>0</v>
      </c>
      <c r="AA182" s="129">
        <v>0</v>
      </c>
      <c r="AB182" s="129" t="b">
        <v>1</v>
      </c>
      <c r="AC182" s="129">
        <v>51</v>
      </c>
      <c r="AD182" s="129">
        <v>0.94799999999999995</v>
      </c>
      <c r="AE182" s="129" t="s">
        <v>3205</v>
      </c>
      <c r="AF182" s="129" t="s">
        <v>3516</v>
      </c>
      <c r="AG182" s="129" t="s">
        <v>5359</v>
      </c>
      <c r="AH182" s="129" cm="1">
        <f t="array" aca="1" ref="AH182" ca="1">INDIRECT(ADDRESS(MATCH(AJ182,'rs_industries'!B:B,0),5,1,TRUE,"rs_industries"))</f>
        <v>47</v>
      </c>
      <c r="AI182" s="129" cm="1">
        <f t="array" aca="1" ref="AI182" ca="1">INDIRECT(ADDRESS(MATCH(A182,'rs_stocks'!B:B,0),7,1,TRUE,"rs_stocks"))</f>
        <v>84</v>
      </c>
      <c r="AJ182" s="129" t="str" cm="1">
        <f t="array" aca="1" ref="AJ182" ca="1">INDIRECT(ADDRESS(MATCH(A182,'rs_stocks'!B:B,0),4,1,TRUE,"rs_stocks"))</f>
        <v>Telecom Services</v>
      </c>
    </row>
    <row r="183" spans="1:36" x14ac:dyDescent="0.3">
      <c r="A183" s="129" t="s">
        <v>3032</v>
      </c>
      <c r="B183" s="132">
        <v>-1.95</v>
      </c>
      <c r="C183" s="132">
        <v>10.85</v>
      </c>
      <c r="D183" s="132">
        <v>22.81</v>
      </c>
      <c r="E183" s="132">
        <v>48.52</v>
      </c>
      <c r="F183" s="132">
        <v>51.89</v>
      </c>
      <c r="G183" s="263" t="s">
        <v>3301</v>
      </c>
      <c r="H183" s="348" t="s">
        <v>3108</v>
      </c>
      <c r="I183" s="129">
        <v>0.64400000000000002</v>
      </c>
      <c r="J183" s="129">
        <v>-54</v>
      </c>
      <c r="K183" s="129" t="s">
        <v>7175</v>
      </c>
      <c r="L183" s="129" t="b">
        <v>1</v>
      </c>
      <c r="M183" s="129">
        <v>100.47199999999999</v>
      </c>
      <c r="N183" s="129">
        <v>5.4290000000000003</v>
      </c>
      <c r="O183" s="129">
        <v>18.504999999999999</v>
      </c>
      <c r="P183" s="132">
        <v>126.893</v>
      </c>
      <c r="Q183" s="132">
        <v>0.82899999999999996</v>
      </c>
      <c r="R183" s="132">
        <v>105.212</v>
      </c>
      <c r="S183" s="129">
        <v>2.77</v>
      </c>
      <c r="T183" s="419">
        <v>5.992</v>
      </c>
      <c r="U183" s="129">
        <v>6.03</v>
      </c>
      <c r="V183" s="129">
        <v>-53</v>
      </c>
      <c r="W183" s="129">
        <v>-41</v>
      </c>
      <c r="X183" s="129">
        <v>1198</v>
      </c>
      <c r="Y183" s="129" t="s">
        <v>3032</v>
      </c>
      <c r="Z183" s="129" t="b">
        <v>0</v>
      </c>
      <c r="AA183" s="129">
        <v>0</v>
      </c>
      <c r="AB183" s="129" t="b">
        <v>1</v>
      </c>
      <c r="AC183" s="129">
        <v>51</v>
      </c>
      <c r="AD183" s="129">
        <v>0.94799999999999995</v>
      </c>
      <c r="AE183" s="129" t="s">
        <v>3108</v>
      </c>
      <c r="AF183" s="129" t="s">
        <v>3301</v>
      </c>
      <c r="AG183" s="129" t="s">
        <v>7175</v>
      </c>
      <c r="AH183" s="129" cm="1">
        <f t="array" aca="1" ref="AH183" ca="1">INDIRECT(ADDRESS(MATCH(AJ183,'rs_industries'!B:B,0),5,1,TRUE,"rs_industries"))</f>
        <v>98</v>
      </c>
      <c r="AI183" s="129" cm="1">
        <f t="array" aca="1" ref="AI183" ca="1">INDIRECT(ADDRESS(MATCH(A183,'rs_stocks'!B:B,0),7,1,TRUE,"rs_stocks"))</f>
        <v>95</v>
      </c>
      <c r="AJ183" s="129" t="str" cm="1">
        <f t="array" aca="1" ref="AJ183" ca="1">INDIRECT(ADDRESS(MATCH(A183,'rs_stocks'!B:B,0),4,1,TRUE,"rs_stocks"))</f>
        <v>Marine Shipping</v>
      </c>
    </row>
    <row r="184" spans="1:36" x14ac:dyDescent="0.3">
      <c r="A184" s="129" t="s">
        <v>608</v>
      </c>
      <c r="B184" s="132">
        <v>4.96</v>
      </c>
      <c r="C184" s="132">
        <v>5.4</v>
      </c>
      <c r="D184" s="132">
        <v>7.58</v>
      </c>
      <c r="E184" s="132">
        <v>27.6</v>
      </c>
      <c r="F184" s="132">
        <v>29.14</v>
      </c>
      <c r="G184" s="300" t="s">
        <v>3705</v>
      </c>
      <c r="H184" s="348" t="s">
        <v>115</v>
      </c>
      <c r="I184" s="129">
        <v>9.0860000000000003</v>
      </c>
      <c r="J184" s="129">
        <v>-38</v>
      </c>
      <c r="K184" s="129" t="s">
        <v>5610</v>
      </c>
      <c r="L184" s="129" t="b">
        <v>1</v>
      </c>
      <c r="M184" s="129">
        <v>75.212000000000003</v>
      </c>
      <c r="N184" s="129">
        <v>4.0720000000000001</v>
      </c>
      <c r="O184" s="129">
        <v>18.471</v>
      </c>
      <c r="P184" s="132">
        <v>93.122</v>
      </c>
      <c r="Q184" s="132">
        <v>0.80500000000000005</v>
      </c>
      <c r="R184" s="132">
        <v>74.977999999999994</v>
      </c>
      <c r="S184" s="129">
        <v>2.96</v>
      </c>
      <c r="T184" s="419">
        <v>103.837</v>
      </c>
      <c r="U184" s="129">
        <v>37.450000000000003</v>
      </c>
      <c r="V184" s="129">
        <v>15</v>
      </c>
      <c r="W184" s="129">
        <v>5</v>
      </c>
      <c r="X184" s="129">
        <v>180</v>
      </c>
      <c r="Y184" s="129" t="s">
        <v>608</v>
      </c>
      <c r="Z184" s="129" t="b">
        <v>0</v>
      </c>
      <c r="AA184" s="129">
        <v>0</v>
      </c>
      <c r="AB184" s="129" t="b">
        <v>1</v>
      </c>
      <c r="AC184" s="129">
        <v>48</v>
      </c>
      <c r="AD184" s="129">
        <v>0.94699999999999995</v>
      </c>
      <c r="AE184" s="129" t="s">
        <v>115</v>
      </c>
      <c r="AF184" s="129" t="s">
        <v>3705</v>
      </c>
      <c r="AG184" s="129" t="s">
        <v>5610</v>
      </c>
      <c r="AH184" s="129" cm="1">
        <f t="array" aca="1" ref="AH184" ca="1">INDIRECT(ADDRESS(MATCH(AJ184,'rs_industries'!B:B,0),5,1,TRUE,"rs_industries"))</f>
        <v>46</v>
      </c>
      <c r="AI184" s="129" cm="1">
        <f t="array" aca="1" ref="AI184" ca="1">INDIRECT(ADDRESS(MATCH(A184,'rs_stocks'!B:B,0),7,1,TRUE,"rs_stocks"))</f>
        <v>81</v>
      </c>
      <c r="AJ184" s="129" t="str" cm="1">
        <f t="array" aca="1" ref="AJ184" ca="1">INDIRECT(ADDRESS(MATCH(A184,'rs_stocks'!B:B,0),4,1,TRUE,"rs_stocks"))</f>
        <v>Oil &amp; Gas E&amp;P</v>
      </c>
    </row>
    <row r="185" spans="1:36" x14ac:dyDescent="0.3">
      <c r="A185" s="129" t="s">
        <v>285</v>
      </c>
      <c r="B185" s="132">
        <v>-0.96</v>
      </c>
      <c r="C185" s="132">
        <v>-4.08</v>
      </c>
      <c r="D185" s="132">
        <v>8.52</v>
      </c>
      <c r="E185" s="132">
        <v>25.63</v>
      </c>
      <c r="F185" s="132">
        <v>24.8</v>
      </c>
      <c r="G185" s="290" t="s">
        <v>3385</v>
      </c>
      <c r="H185" s="350" t="s">
        <v>3108</v>
      </c>
      <c r="I185" s="129">
        <v>10.967000000000001</v>
      </c>
      <c r="J185" s="129">
        <v>-37</v>
      </c>
      <c r="K185" s="129" t="s">
        <v>4738</v>
      </c>
      <c r="L185" s="129" t="b">
        <v>1</v>
      </c>
      <c r="M185" s="129">
        <v>72.427999999999997</v>
      </c>
      <c r="N185" s="129">
        <v>3.9279999999999999</v>
      </c>
      <c r="O185" s="129">
        <v>18.440000000000001</v>
      </c>
      <c r="P185" s="132">
        <v>81.287000000000006</v>
      </c>
      <c r="Q185" s="132">
        <v>0.82799999999999996</v>
      </c>
      <c r="R185" s="132">
        <v>67.320999999999998</v>
      </c>
      <c r="S185" s="129">
        <v>2.14</v>
      </c>
      <c r="T185" s="419">
        <v>32.637</v>
      </c>
      <c r="U185" s="129">
        <v>205.01</v>
      </c>
      <c r="V185" s="129">
        <v>-21</v>
      </c>
      <c r="W185" s="129">
        <v>-32</v>
      </c>
      <c r="X185" s="129">
        <v>45</v>
      </c>
      <c r="Y185" s="129" t="s">
        <v>285</v>
      </c>
      <c r="Z185" s="129" t="b">
        <v>0</v>
      </c>
      <c r="AA185" s="129">
        <v>0</v>
      </c>
      <c r="AB185" s="129" t="b">
        <v>1</v>
      </c>
      <c r="AC185" s="129">
        <v>50</v>
      </c>
      <c r="AD185" s="129">
        <v>0.94699999999999995</v>
      </c>
      <c r="AE185" s="129" t="s">
        <v>3108</v>
      </c>
      <c r="AF185" s="129" t="s">
        <v>3385</v>
      </c>
      <c r="AG185" s="129" t="s">
        <v>4738</v>
      </c>
      <c r="AH185" s="129" cm="1">
        <f t="array" aca="1" ref="AH185" ca="1">INDIRECT(ADDRESS(MATCH(AJ185,'rs_industries'!B:B,0),5,1,TRUE,"rs_industries"))</f>
        <v>96</v>
      </c>
      <c r="AI185" s="129" cm="1">
        <f t="array" aca="1" ref="AI185" ca="1">INDIRECT(ADDRESS(MATCH(A185,'rs_stocks'!B:B,0),7,1,TRUE,"rs_stocks"))</f>
        <v>82</v>
      </c>
      <c r="AJ185" s="129" t="str" cm="1">
        <f t="array" aca="1" ref="AJ185" ca="1">INDIRECT(ADDRESS(MATCH(A185,'rs_stocks'!B:B,0),4,1,TRUE,"rs_stocks"))</f>
        <v>Engineering &amp; Construction</v>
      </c>
    </row>
    <row r="186" spans="1:36" x14ac:dyDescent="0.3">
      <c r="A186" s="129" t="s">
        <v>6764</v>
      </c>
      <c r="B186" s="132">
        <v>-6.35</v>
      </c>
      <c r="C186" s="132">
        <v>29.7</v>
      </c>
      <c r="D186" s="132">
        <v>10.38</v>
      </c>
      <c r="E186" s="132">
        <v>206.38</v>
      </c>
      <c r="F186" s="132">
        <v>204.5</v>
      </c>
      <c r="G186" s="230" t="s">
        <v>3146</v>
      </c>
      <c r="H186" s="347" t="s">
        <v>3124</v>
      </c>
      <c r="I186" s="129">
        <v>0.77600000000000002</v>
      </c>
      <c r="J186" s="129">
        <v>-95</v>
      </c>
      <c r="K186" s="129" t="s">
        <v>7191</v>
      </c>
      <c r="L186" s="129" t="b">
        <v>0</v>
      </c>
      <c r="M186" s="129">
        <v>591.46400000000006</v>
      </c>
      <c r="N186" s="129">
        <v>32.143000000000001</v>
      </c>
      <c r="O186" s="129">
        <v>18.401</v>
      </c>
      <c r="P186" s="132">
        <v>2248.21</v>
      </c>
      <c r="Q186" s="132">
        <v>0.76100000000000001</v>
      </c>
      <c r="R186" s="132">
        <v>1710.973</v>
      </c>
      <c r="S186" s="129">
        <v>6.74</v>
      </c>
      <c r="T186" s="419">
        <v>2.9889999999999999</v>
      </c>
      <c r="U186" s="129">
        <v>14.89</v>
      </c>
      <c r="V186" s="129">
        <v>44</v>
      </c>
      <c r="W186" s="129">
        <v>51</v>
      </c>
      <c r="X186" s="129">
        <v>199</v>
      </c>
      <c r="Y186" s="129" t="s">
        <v>6764</v>
      </c>
      <c r="Z186" s="129" t="b">
        <v>0</v>
      </c>
      <c r="AA186" s="129">
        <v>0</v>
      </c>
      <c r="AB186" s="129" t="b">
        <v>1</v>
      </c>
      <c r="AC186" s="129">
        <v>44</v>
      </c>
      <c r="AD186" s="129">
        <v>0.94699999999999995</v>
      </c>
      <c r="AE186" s="129" t="s">
        <v>3124</v>
      </c>
      <c r="AF186" s="129" t="s">
        <v>3146</v>
      </c>
      <c r="AG186" s="129" t="s">
        <v>7191</v>
      </c>
      <c r="AH186" s="129" cm="1">
        <f t="array" aca="1" ref="AH186" ca="1">INDIRECT(ADDRESS(MATCH(AJ186,'rs_industries'!B:B,0),5,1,TRUE,"rs_industries"))</f>
        <v>51</v>
      </c>
      <c r="AI186" s="129" cm="1">
        <f t="array" aca="1" ref="AI186" ca="1">INDIRECT(ADDRESS(MATCH(A186,'rs_stocks'!B:B,0),7,1,TRUE,"rs_stocks"))</f>
        <v>99</v>
      </c>
      <c r="AJ186" s="129" t="str" cm="1">
        <f t="array" aca="1" ref="AJ186" ca="1">INDIRECT(ADDRESS(MATCH(A186,'rs_stocks'!B:B,0),4,1,TRUE,"rs_stocks"))</f>
        <v>Biotechnology</v>
      </c>
    </row>
    <row r="187" spans="1:36" x14ac:dyDescent="0.3">
      <c r="A187" s="129" t="s">
        <v>822</v>
      </c>
      <c r="B187" s="132">
        <v>0.75</v>
      </c>
      <c r="C187" s="132">
        <v>4.1500000000000004</v>
      </c>
      <c r="D187" s="132">
        <v>20.59</v>
      </c>
      <c r="E187" s="132">
        <v>25.62</v>
      </c>
      <c r="F187" s="132">
        <v>27.45</v>
      </c>
      <c r="G187" s="294" t="s">
        <v>3146</v>
      </c>
      <c r="H187" s="350" t="s">
        <v>3124</v>
      </c>
      <c r="I187" s="129">
        <v>12.212</v>
      </c>
      <c r="J187" s="129">
        <v>-27</v>
      </c>
      <c r="K187" s="129" t="s">
        <v>5420</v>
      </c>
      <c r="L187" s="129" t="b">
        <v>1</v>
      </c>
      <c r="M187" s="129">
        <v>73.47</v>
      </c>
      <c r="N187" s="129">
        <v>4.0049999999999999</v>
      </c>
      <c r="O187" s="129">
        <v>18.346</v>
      </c>
      <c r="P187" s="132">
        <v>90.82</v>
      </c>
      <c r="Q187" s="132">
        <v>0.83099999999999996</v>
      </c>
      <c r="R187" s="132">
        <v>75.492000000000004</v>
      </c>
      <c r="S187" s="129">
        <v>2.25</v>
      </c>
      <c r="T187" s="419">
        <v>4.0439999999999996</v>
      </c>
      <c r="U187" s="129">
        <v>275.25</v>
      </c>
      <c r="V187" s="129">
        <v>23</v>
      </c>
      <c r="W187" s="129">
        <v>33</v>
      </c>
      <c r="X187" s="129">
        <v>32</v>
      </c>
      <c r="Y187" s="129" t="s">
        <v>822</v>
      </c>
      <c r="Z187" s="129" t="b">
        <v>0</v>
      </c>
      <c r="AA187" s="129">
        <v>0</v>
      </c>
      <c r="AB187" s="129" t="b">
        <v>1</v>
      </c>
      <c r="AC187" s="129">
        <v>54</v>
      </c>
      <c r="AD187" s="129">
        <v>0.94699999999999995</v>
      </c>
      <c r="AE187" s="129" t="s">
        <v>3124</v>
      </c>
      <c r="AF187" s="129" t="s">
        <v>3146</v>
      </c>
      <c r="AG187" s="129" t="s">
        <v>5420</v>
      </c>
      <c r="AH187" s="129" cm="1">
        <f t="array" aca="1" ref="AH187" ca="1">INDIRECT(ADDRESS(MATCH(AJ187,'rs_industries'!B:B,0),5,1,TRUE,"rs_industries"))</f>
        <v>51</v>
      </c>
      <c r="AI187" s="129" cm="1">
        <f t="array" aca="1" ref="AI187" ca="1">INDIRECT(ADDRESS(MATCH(A187,'rs_stocks'!B:B,0),7,1,TRUE,"rs_stocks"))</f>
        <v>75</v>
      </c>
      <c r="AJ187" s="129" t="str" cm="1">
        <f t="array" aca="1" ref="AJ187" ca="1">INDIRECT(ADDRESS(MATCH(A187,'rs_stocks'!B:B,0),4,1,TRUE,"rs_stocks"))</f>
        <v>Biotechnology</v>
      </c>
    </row>
    <row r="188" spans="1:36" x14ac:dyDescent="0.3">
      <c r="A188" s="129" t="s">
        <v>74</v>
      </c>
      <c r="B188" s="132">
        <v>2.16</v>
      </c>
      <c r="C188" s="132">
        <v>-2.29</v>
      </c>
      <c r="D188" s="132">
        <v>3.51</v>
      </c>
      <c r="E188" s="132">
        <v>34.51</v>
      </c>
      <c r="F188" s="132">
        <v>22.08</v>
      </c>
      <c r="G188" s="229" t="s">
        <v>3221</v>
      </c>
      <c r="H188" s="349" t="s">
        <v>24</v>
      </c>
      <c r="I188" s="129">
        <v>129.161</v>
      </c>
      <c r="J188" s="129">
        <v>-28</v>
      </c>
      <c r="K188" s="129" t="s">
        <v>3532</v>
      </c>
      <c r="L188" s="129" t="b">
        <v>1</v>
      </c>
      <c r="M188" s="129">
        <v>63.966000000000001</v>
      </c>
      <c r="N188" s="129">
        <v>3.49</v>
      </c>
      <c r="O188" s="129">
        <v>18.326000000000001</v>
      </c>
      <c r="P188" s="132">
        <v>68.057000000000002</v>
      </c>
      <c r="Q188" s="132">
        <v>0.80900000000000005</v>
      </c>
      <c r="R188" s="132">
        <v>55.045999999999999</v>
      </c>
      <c r="S188" s="129">
        <v>2.92</v>
      </c>
      <c r="T188" s="419">
        <v>86.659000000000006</v>
      </c>
      <c r="U188" s="129">
        <v>322.99</v>
      </c>
      <c r="V188" s="129">
        <v>-40</v>
      </c>
      <c r="W188" s="129">
        <v>-34</v>
      </c>
      <c r="X188" s="129">
        <v>21</v>
      </c>
      <c r="Y188" s="129" t="s">
        <v>74</v>
      </c>
      <c r="Z188" s="129" t="b">
        <v>1</v>
      </c>
      <c r="AA188" s="129">
        <v>0</v>
      </c>
      <c r="AB188" s="129" t="b">
        <v>1</v>
      </c>
      <c r="AC188" s="129">
        <v>57</v>
      </c>
      <c r="AD188" s="129">
        <v>0.94599999999999995</v>
      </c>
      <c r="AE188" s="129" t="s">
        <v>24</v>
      </c>
      <c r="AF188" s="129" t="s">
        <v>3221</v>
      </c>
      <c r="AG188" s="129" t="s">
        <v>3532</v>
      </c>
      <c r="AH188" s="129" cm="1">
        <f t="array" aca="1" ref="AH188" ca="1">INDIRECT(ADDRESS(MATCH(AJ188,'rs_industries'!B:B,0),5,1,TRUE,"rs_industries"))</f>
        <v>79</v>
      </c>
      <c r="AI188" s="129" cm="1">
        <f t="array" aca="1" ref="AI188" ca="1">INDIRECT(ADDRESS(MATCH(A188,'rs_stocks'!B:B,0),7,1,TRUE,"rs_stocks"))</f>
        <v>89</v>
      </c>
      <c r="AJ188" s="129" t="str" cm="1">
        <f t="array" aca="1" ref="AJ188" ca="1">INDIRECT(ADDRESS(MATCH(A188,'rs_stocks'!B:B,0),4,1,TRUE,"rs_stocks"))</f>
        <v>Specialty Industrial Machinery</v>
      </c>
    </row>
    <row r="189" spans="1:36" x14ac:dyDescent="0.3">
      <c r="A189" s="129" t="s">
        <v>7008</v>
      </c>
      <c r="B189" s="132">
        <v>3.88</v>
      </c>
      <c r="C189" s="132">
        <v>4.51</v>
      </c>
      <c r="D189" s="132">
        <v>10.65</v>
      </c>
      <c r="E189" s="132">
        <v>14.11</v>
      </c>
      <c r="F189" s="132">
        <v>16.059999999999999</v>
      </c>
      <c r="G189" s="290" t="s">
        <v>3236</v>
      </c>
      <c r="H189" s="350" t="s">
        <v>3111</v>
      </c>
      <c r="I189" s="129">
        <v>0.70499999999999996</v>
      </c>
      <c r="J189" s="129">
        <v>-39</v>
      </c>
      <c r="K189" s="129" t="s">
        <v>7310</v>
      </c>
      <c r="L189" s="129" t="b">
        <v>1</v>
      </c>
      <c r="M189" s="129">
        <v>30.844999999999999</v>
      </c>
      <c r="N189" s="129">
        <v>1.6890000000000001</v>
      </c>
      <c r="O189" s="129">
        <v>18.265000000000001</v>
      </c>
      <c r="P189" s="132">
        <v>33.963000000000001</v>
      </c>
      <c r="Q189" s="132">
        <v>0.82499999999999996</v>
      </c>
      <c r="R189" s="132">
        <v>28.009</v>
      </c>
      <c r="S189" s="129">
        <v>1.22</v>
      </c>
      <c r="T189" s="419">
        <v>95.238</v>
      </c>
      <c r="U189" s="129">
        <v>19.010000000000002</v>
      </c>
      <c r="V189" s="129">
        <v>25</v>
      </c>
      <c r="W189" s="129">
        <v>10</v>
      </c>
      <c r="X189" s="129">
        <v>865</v>
      </c>
      <c r="Y189" s="129" t="s">
        <v>7008</v>
      </c>
      <c r="Z189" s="129" t="b">
        <v>0</v>
      </c>
      <c r="AA189" s="129">
        <v>0</v>
      </c>
      <c r="AB189" s="129" t="b">
        <v>1</v>
      </c>
      <c r="AC189" s="129">
        <v>51</v>
      </c>
      <c r="AD189" s="129">
        <v>0.94599999999999995</v>
      </c>
      <c r="AE189" s="129" t="s">
        <v>3111</v>
      </c>
      <c r="AF189" s="129" t="s">
        <v>3236</v>
      </c>
      <c r="AG189" s="129" t="s">
        <v>7310</v>
      </c>
      <c r="AH189" s="129" cm="1">
        <f t="array" aca="1" ref="AH189" ca="1">INDIRECT(ADDRESS(MATCH(AJ189,'rs_industries'!B:B,0),5,1,TRUE,"rs_industries"))</f>
        <v>62</v>
      </c>
      <c r="AI189" s="129" cm="1">
        <f t="array" aca="1" ref="AI189" ca="1">INDIRECT(ADDRESS(MATCH(A189,'rs_stocks'!B:B,0),7,1,TRUE,"rs_stocks"))</f>
        <v>84</v>
      </c>
      <c r="AJ189" s="129" t="str" cm="1">
        <f t="array" aca="1" ref="AJ189" ca="1">INDIRECT(ADDRESS(MATCH(A189,'rs_stocks'!B:B,0),4,1,TRUE,"rs_stocks"))</f>
        <v>Asset Management</v>
      </c>
    </row>
    <row r="190" spans="1:36" x14ac:dyDescent="0.3">
      <c r="A190" s="129" t="s">
        <v>215</v>
      </c>
      <c r="B190" s="132">
        <v>2.09</v>
      </c>
      <c r="C190" s="132">
        <v>-4.29</v>
      </c>
      <c r="D190" s="132">
        <v>4.08</v>
      </c>
      <c r="E190" s="132">
        <v>39</v>
      </c>
      <c r="F190" s="132">
        <v>25.17</v>
      </c>
      <c r="G190" s="216" t="s">
        <v>3221</v>
      </c>
      <c r="H190" s="348" t="s">
        <v>24</v>
      </c>
      <c r="I190" s="129">
        <v>12.988</v>
      </c>
      <c r="J190" s="129">
        <v>-22</v>
      </c>
      <c r="K190" s="129" t="s">
        <v>3907</v>
      </c>
      <c r="L190" s="129" t="b">
        <v>1</v>
      </c>
      <c r="M190" s="129">
        <v>80.325999999999993</v>
      </c>
      <c r="N190" s="129">
        <v>4.4029999999999996</v>
      </c>
      <c r="O190" s="129">
        <v>18.244</v>
      </c>
      <c r="P190" s="132">
        <v>94.881</v>
      </c>
      <c r="Q190" s="132">
        <v>0.81299999999999994</v>
      </c>
      <c r="R190" s="132">
        <v>77.096000000000004</v>
      </c>
      <c r="S190" s="129">
        <v>3.86</v>
      </c>
      <c r="T190" s="419">
        <v>42.716999999999999</v>
      </c>
      <c r="U190" s="129">
        <v>78.23</v>
      </c>
      <c r="V190" s="129">
        <v>-48</v>
      </c>
      <c r="W190" s="129">
        <v>-49</v>
      </c>
      <c r="X190" s="129">
        <v>66</v>
      </c>
      <c r="Y190" s="129" t="s">
        <v>215</v>
      </c>
      <c r="Z190" s="129" t="b">
        <v>0</v>
      </c>
      <c r="AA190" s="129">
        <v>0</v>
      </c>
      <c r="AB190" s="129" t="b">
        <v>1</v>
      </c>
      <c r="AC190" s="129">
        <v>50</v>
      </c>
      <c r="AD190" s="129">
        <v>0.94599999999999995</v>
      </c>
      <c r="AE190" s="129" t="s">
        <v>24</v>
      </c>
      <c r="AF190" s="129" t="s">
        <v>3221</v>
      </c>
      <c r="AG190" s="129" t="s">
        <v>3907</v>
      </c>
      <c r="AH190" s="129" cm="1">
        <f t="array" aca="1" ref="AH190" ca="1">INDIRECT(ADDRESS(MATCH(AJ190,'rs_industries'!B:B,0),5,1,TRUE,"rs_industries"))</f>
        <v>43</v>
      </c>
      <c r="AI190" s="129" cm="1">
        <f t="array" aca="1" ref="AI190" ca="1">INDIRECT(ADDRESS(MATCH(A190,'rs_stocks'!B:B,0),7,1,TRUE,"rs_stocks"))</f>
        <v>88</v>
      </c>
      <c r="AJ190" s="129" t="str" cm="1">
        <f t="array" aca="1" ref="AJ190" ca="1">INDIRECT(ADDRESS(MATCH(A190,'rs_stocks'!B:B,0),4,1,TRUE,"rs_stocks"))</f>
        <v>Electrical Equipment &amp; Parts</v>
      </c>
    </row>
    <row r="191" spans="1:36" x14ac:dyDescent="0.3">
      <c r="A191" s="129" t="s">
        <v>8551</v>
      </c>
      <c r="B191" s="132">
        <v>0.98</v>
      </c>
      <c r="C191" s="132">
        <v>-1.43</v>
      </c>
      <c r="D191" s="132">
        <v>6.78</v>
      </c>
      <c r="E191" s="132">
        <v>17.13</v>
      </c>
      <c r="F191" s="132">
        <v>12.51</v>
      </c>
      <c r="G191" s="326" t="s">
        <v>3193</v>
      </c>
      <c r="H191" s="349" t="s">
        <v>3111</v>
      </c>
      <c r="I191" s="129">
        <v>0.35599999999999998</v>
      </c>
      <c r="J191" s="129">
        <v>-26</v>
      </c>
      <c r="K191" s="129" t="s">
        <v>8552</v>
      </c>
      <c r="L191" s="129" t="b">
        <v>1</v>
      </c>
      <c r="M191" s="129">
        <v>46.658000000000001</v>
      </c>
      <c r="N191" s="129">
        <v>2.5640000000000001</v>
      </c>
      <c r="O191" s="129">
        <v>18.199000000000002</v>
      </c>
      <c r="P191" s="132">
        <v>54.296999999999997</v>
      </c>
      <c r="Q191" s="132">
        <v>0.82499999999999996</v>
      </c>
      <c r="R191" s="132">
        <v>44.802</v>
      </c>
      <c r="S191" s="129">
        <v>1.58</v>
      </c>
      <c r="T191" s="419">
        <v>84.403999999999996</v>
      </c>
      <c r="U191" s="129">
        <v>33.090000000000003</v>
      </c>
      <c r="V191" s="129">
        <v>-51</v>
      </c>
      <c r="W191" s="129">
        <v>-59</v>
      </c>
      <c r="X191" s="129">
        <v>383</v>
      </c>
      <c r="Y191" s="129" t="s">
        <v>8551</v>
      </c>
      <c r="Z191" s="129" t="b">
        <v>0</v>
      </c>
      <c r="AA191" s="129">
        <v>0</v>
      </c>
      <c r="AB191" s="129" t="b">
        <v>1</v>
      </c>
      <c r="AC191" s="129">
        <v>50</v>
      </c>
      <c r="AD191" s="129">
        <v>0.94499999999999995</v>
      </c>
      <c r="AE191" s="129" t="s">
        <v>3111</v>
      </c>
      <c r="AF191" s="129" t="s">
        <v>3193</v>
      </c>
      <c r="AG191" s="129" t="s">
        <v>8552</v>
      </c>
      <c r="AH191" s="129" cm="1">
        <f t="array" aca="1" ref="AH191" ca="1">INDIRECT(ADDRESS(MATCH(AJ191,'rs_industries'!B:B,0),5,1,TRUE,"rs_industries"))</f>
        <v>62</v>
      </c>
      <c r="AI191" s="129" cm="1">
        <f t="array" aca="1" ref="AI191" ca="1">INDIRECT(ADDRESS(MATCH(A191,'rs_stocks'!B:B,0),7,1,TRUE,"rs_stocks"))</f>
        <v>73</v>
      </c>
      <c r="AJ191" s="129" t="str" cm="1">
        <f t="array" aca="1" ref="AJ191" ca="1">INDIRECT(ADDRESS(MATCH(A191,'rs_stocks'!B:B,0),4,1,TRUE,"rs_stocks"))</f>
        <v>Asset Management</v>
      </c>
    </row>
    <row r="192" spans="1:36" x14ac:dyDescent="0.3">
      <c r="A192" s="129" t="s">
        <v>248</v>
      </c>
      <c r="B192" s="132">
        <v>1.32</v>
      </c>
      <c r="C192" s="132">
        <v>1.34</v>
      </c>
      <c r="D192" s="132">
        <v>10.039999999999999</v>
      </c>
      <c r="E192" s="132">
        <v>12.41</v>
      </c>
      <c r="F192" s="132">
        <v>12</v>
      </c>
      <c r="G192" s="230" t="s">
        <v>3217</v>
      </c>
      <c r="H192" s="347" t="s">
        <v>150</v>
      </c>
      <c r="I192" s="129">
        <v>28.369</v>
      </c>
      <c r="J192" s="129">
        <v>-40</v>
      </c>
      <c r="K192" s="129" t="s">
        <v>4917</v>
      </c>
      <c r="L192" s="129" t="b">
        <v>1</v>
      </c>
      <c r="M192" s="129">
        <v>34.712000000000003</v>
      </c>
      <c r="N192" s="129">
        <v>1.9079999999999999</v>
      </c>
      <c r="O192" s="129">
        <v>18.196999999999999</v>
      </c>
      <c r="P192" s="132">
        <v>39.723999999999997</v>
      </c>
      <c r="Q192" s="132">
        <v>0.82199999999999995</v>
      </c>
      <c r="R192" s="132">
        <v>32.659999999999997</v>
      </c>
      <c r="S192" s="129">
        <v>1.59</v>
      </c>
      <c r="T192" s="419">
        <v>73.034000000000006</v>
      </c>
      <c r="U192" s="129">
        <v>199.52</v>
      </c>
      <c r="V192" s="129">
        <v>-41</v>
      </c>
      <c r="W192" s="129">
        <v>-34</v>
      </c>
      <c r="X192" s="129">
        <v>63</v>
      </c>
      <c r="Y192" s="129" t="s">
        <v>248</v>
      </c>
      <c r="Z192" s="129" t="b">
        <v>0</v>
      </c>
      <c r="AA192" s="129">
        <v>0</v>
      </c>
      <c r="AB192" s="129" t="b">
        <v>1</v>
      </c>
      <c r="AC192" s="129">
        <v>50</v>
      </c>
      <c r="AD192" s="129">
        <v>0.94499999999999995</v>
      </c>
      <c r="AE192" s="129" t="s">
        <v>150</v>
      </c>
      <c r="AF192" s="129" t="s">
        <v>3217</v>
      </c>
      <c r="AG192" s="129" t="s">
        <v>4917</v>
      </c>
      <c r="AH192" s="129" cm="1">
        <f t="array" aca="1" ref="AH192" ca="1">INDIRECT(ADDRESS(MATCH(AJ192,'rs_industries'!B:B,0),5,1,TRUE,"rs_industries"))</f>
        <v>55</v>
      </c>
      <c r="AI192" s="129" cm="1">
        <f t="array" aca="1" ref="AI192" ca="1">INDIRECT(ADDRESS(MATCH(A192,'rs_stocks'!B:B,0),7,1,TRUE,"rs_stocks"))</f>
        <v>70</v>
      </c>
      <c r="AJ192" s="129" t="str" cm="1">
        <f t="array" aca="1" ref="AJ192" ca="1">INDIRECT(ADDRESS(MATCH(A192,'rs_stocks'!B:B,0),4,1,TRUE,"rs_stocks"))</f>
        <v>REIT—Residential</v>
      </c>
    </row>
    <row r="193" spans="1:36" x14ac:dyDescent="0.3">
      <c r="A193" s="129" t="s">
        <v>22</v>
      </c>
      <c r="B193" s="132">
        <v>0.49</v>
      </c>
      <c r="C193" s="132">
        <v>-0.28000000000000003</v>
      </c>
      <c r="D193" s="132">
        <v>4.46</v>
      </c>
      <c r="E193" s="132">
        <v>16.989999999999998</v>
      </c>
      <c r="F193" s="132">
        <v>13.26</v>
      </c>
      <c r="G193" s="215" t="s">
        <v>3221</v>
      </c>
      <c r="H193" s="348" t="s">
        <v>24</v>
      </c>
      <c r="I193" s="129">
        <v>15.535</v>
      </c>
      <c r="J193" s="129">
        <v>-31</v>
      </c>
      <c r="K193" s="129" t="s">
        <v>3936</v>
      </c>
      <c r="L193" s="129" t="b">
        <v>1</v>
      </c>
      <c r="M193" s="129">
        <v>56.777000000000001</v>
      </c>
      <c r="N193" s="129">
        <v>3.1280000000000001</v>
      </c>
      <c r="O193" s="129">
        <v>18.152000000000001</v>
      </c>
      <c r="P193" s="132">
        <v>69.680000000000007</v>
      </c>
      <c r="Q193" s="132">
        <v>0.81799999999999995</v>
      </c>
      <c r="R193" s="132">
        <v>57.030999999999999</v>
      </c>
      <c r="S193" s="129">
        <v>2.5099999999999998</v>
      </c>
      <c r="T193" s="419">
        <v>-12.891999999999999</v>
      </c>
      <c r="U193" s="129">
        <v>176.32</v>
      </c>
      <c r="V193" s="129">
        <v>-28</v>
      </c>
      <c r="W193" s="129">
        <v>-21</v>
      </c>
      <c r="X193" s="129">
        <v>45</v>
      </c>
      <c r="Y193" s="129" t="s">
        <v>22</v>
      </c>
      <c r="Z193" s="129" t="b">
        <v>0</v>
      </c>
      <c r="AA193" s="129">
        <v>0</v>
      </c>
      <c r="AB193" s="129" t="b">
        <v>1</v>
      </c>
      <c r="AC193" s="129">
        <v>45</v>
      </c>
      <c r="AD193" s="129">
        <v>0.94499999999999995</v>
      </c>
      <c r="AE193" s="129" t="s">
        <v>24</v>
      </c>
      <c r="AF193" s="129" t="s">
        <v>3221</v>
      </c>
      <c r="AG193" s="129" t="s">
        <v>3936</v>
      </c>
      <c r="AH193" s="129" cm="1">
        <f t="array" aca="1" ref="AH193" ca="1">INDIRECT(ADDRESS(MATCH(AJ193,'rs_industries'!B:B,0),5,1,TRUE,"rs_industries"))</f>
        <v>90</v>
      </c>
      <c r="AI193" s="129" cm="1">
        <f t="array" aca="1" ref="AI193" ca="1">INDIRECT(ADDRESS(MATCH(A193,'rs_stocks'!B:B,0),7,1,TRUE,"rs_stocks"))</f>
        <v>83</v>
      </c>
      <c r="AJ193" s="129" t="str" cm="1">
        <f t="array" aca="1" ref="AJ193" ca="1">INDIRECT(ADDRESS(MATCH(A193,'rs_stocks'!B:B,0),4,1,TRUE,"rs_stocks"))</f>
        <v>Building Products &amp; Equipment</v>
      </c>
    </row>
    <row r="194" spans="1:36" x14ac:dyDescent="0.3">
      <c r="A194" s="129" t="s">
        <v>1547</v>
      </c>
      <c r="B194" s="132">
        <v>5.16</v>
      </c>
      <c r="C194" s="132">
        <v>3.3</v>
      </c>
      <c r="D194" s="132">
        <v>28.55</v>
      </c>
      <c r="E194" s="132">
        <v>215.59</v>
      </c>
      <c r="F194" s="132">
        <v>195.29</v>
      </c>
      <c r="G194" s="324" t="s">
        <v>202</v>
      </c>
      <c r="H194" s="354" t="s">
        <v>3108</v>
      </c>
      <c r="I194" s="129">
        <v>3.7490000000000001</v>
      </c>
      <c r="J194" s="129">
        <v>-88</v>
      </c>
      <c r="K194" s="129" t="s">
        <v>5177</v>
      </c>
      <c r="L194" s="129" t="b">
        <v>0</v>
      </c>
      <c r="M194" s="129">
        <v>506.42</v>
      </c>
      <c r="N194" s="129">
        <v>27.91</v>
      </c>
      <c r="O194" s="129">
        <v>18.145</v>
      </c>
      <c r="P194" s="132">
        <v>1361.396</v>
      </c>
      <c r="Q194" s="132">
        <v>0.78400000000000003</v>
      </c>
      <c r="R194" s="132">
        <v>1067.124</v>
      </c>
      <c r="S194" s="129">
        <v>7.62</v>
      </c>
      <c r="T194" s="419">
        <v>11.67</v>
      </c>
      <c r="U194" s="129">
        <v>32.6</v>
      </c>
      <c r="V194" s="129">
        <v>-50</v>
      </c>
      <c r="W194" s="129">
        <v>-60</v>
      </c>
      <c r="X194" s="129">
        <v>80</v>
      </c>
      <c r="Y194" s="129" t="s">
        <v>1547</v>
      </c>
      <c r="Z194" s="129" t="b">
        <v>0</v>
      </c>
      <c r="AA194" s="129">
        <v>0</v>
      </c>
      <c r="AB194" s="129" t="b">
        <v>1</v>
      </c>
      <c r="AC194" s="129">
        <v>53</v>
      </c>
      <c r="AD194" s="129">
        <v>0.94499999999999995</v>
      </c>
      <c r="AE194" s="129" t="s">
        <v>3108</v>
      </c>
      <c r="AF194" s="129" t="s">
        <v>202</v>
      </c>
      <c r="AG194" s="129" t="s">
        <v>5177</v>
      </c>
      <c r="AH194" s="129" t="e" cm="1">
        <f t="array" aca="1" ref="AH194" ca="1">INDIRECT(ADDRESS(MATCH(AJ194,'rs_industries'!B:B,0),5,1,TRUE,"rs_industries"))</f>
        <v>#N/A</v>
      </c>
      <c r="AI194" s="129" t="e" cm="1">
        <f t="array" aca="1" ref="AI194" ca="1">INDIRECT(ADDRESS(MATCH(A194,'rs_stocks'!B:B,0),7,1,TRUE,"rs_stocks"))</f>
        <v>#N/A</v>
      </c>
      <c r="AJ194" s="129" t="e" cm="1">
        <f t="array" aca="1" ref="AJ194" ca="1">INDIRECT(ADDRESS(MATCH(A194,'rs_stocks'!B:B,0),4,1,TRUE,"rs_stocks"))</f>
        <v>#N/A</v>
      </c>
    </row>
    <row r="195" spans="1:36" x14ac:dyDescent="0.3">
      <c r="A195" s="129" t="s">
        <v>1414</v>
      </c>
      <c r="B195" s="132">
        <v>0.5</v>
      </c>
      <c r="C195" s="132">
        <v>2.4300000000000002</v>
      </c>
      <c r="D195" s="132">
        <v>9.3699999999999992</v>
      </c>
      <c r="E195" s="132">
        <v>17.47</v>
      </c>
      <c r="F195" s="132">
        <v>15.3</v>
      </c>
      <c r="G195" s="216" t="s">
        <v>3527</v>
      </c>
      <c r="H195" s="348" t="s">
        <v>24</v>
      </c>
      <c r="I195" s="129">
        <v>3.9380000000000002</v>
      </c>
      <c r="J195" s="129">
        <v>-33</v>
      </c>
      <c r="K195" s="129" t="s">
        <v>3616</v>
      </c>
      <c r="L195" s="129" t="b">
        <v>1</v>
      </c>
      <c r="M195" s="129">
        <v>36.619</v>
      </c>
      <c r="N195" s="129">
        <v>2.0219999999999998</v>
      </c>
      <c r="O195" s="129">
        <v>18.111000000000001</v>
      </c>
      <c r="P195" s="132">
        <v>38.325000000000003</v>
      </c>
      <c r="Q195" s="132">
        <v>0.82599999999999996</v>
      </c>
      <c r="R195" s="132">
        <v>31.649000000000001</v>
      </c>
      <c r="S195" s="129">
        <v>2.15</v>
      </c>
      <c r="T195" s="419">
        <v>6.59</v>
      </c>
      <c r="U195" s="129">
        <v>253.64</v>
      </c>
      <c r="V195" s="129">
        <v>-10</v>
      </c>
      <c r="W195" s="129">
        <v>-8</v>
      </c>
      <c r="X195" s="129">
        <v>36</v>
      </c>
      <c r="Y195" s="129" t="s">
        <v>1414</v>
      </c>
      <c r="Z195" s="129" t="b">
        <v>0</v>
      </c>
      <c r="AA195" s="129">
        <v>0</v>
      </c>
      <c r="AB195" s="129" t="b">
        <v>1</v>
      </c>
      <c r="AC195" s="129">
        <v>51</v>
      </c>
      <c r="AD195" s="129">
        <v>0.94399999999999995</v>
      </c>
      <c r="AE195" s="129" t="s">
        <v>24</v>
      </c>
      <c r="AF195" s="129" t="s">
        <v>3527</v>
      </c>
      <c r="AG195" s="129" t="s">
        <v>3616</v>
      </c>
      <c r="AH195" s="129" cm="1">
        <f t="array" aca="1" ref="AH195" ca="1">INDIRECT(ADDRESS(MATCH(AJ195,'rs_industries'!B:B,0),5,1,TRUE,"rs_industries"))</f>
        <v>79</v>
      </c>
      <c r="AI195" s="129" cm="1">
        <f t="array" aca="1" ref="AI195" ca="1">INDIRECT(ADDRESS(MATCH(A195,'rs_stocks'!B:B,0),7,1,TRUE,"rs_stocks"))</f>
        <v>88</v>
      </c>
      <c r="AJ195" s="129" t="str" cm="1">
        <f t="array" aca="1" ref="AJ195" ca="1">INDIRECT(ADDRESS(MATCH(A195,'rs_stocks'!B:B,0),4,1,TRUE,"rs_stocks"))</f>
        <v>Specialty Industrial Machinery</v>
      </c>
    </row>
    <row r="196" spans="1:36" x14ac:dyDescent="0.3">
      <c r="A196" s="129" t="s">
        <v>1294</v>
      </c>
      <c r="B196" s="132">
        <v>1.51</v>
      </c>
      <c r="C196" s="132">
        <v>-3.18</v>
      </c>
      <c r="D196" s="132">
        <v>12.93</v>
      </c>
      <c r="E196" s="132">
        <v>18.829999999999998</v>
      </c>
      <c r="F196" s="132">
        <v>15.53</v>
      </c>
      <c r="G196" s="215" t="s">
        <v>3888</v>
      </c>
      <c r="H196" s="345" t="s">
        <v>48</v>
      </c>
      <c r="I196" s="129">
        <v>47.44</v>
      </c>
      <c r="J196" s="129">
        <v>-65</v>
      </c>
      <c r="K196" s="129" t="s">
        <v>1295</v>
      </c>
      <c r="L196" s="129" t="b">
        <v>1</v>
      </c>
      <c r="M196" s="129">
        <v>90.983999999999995</v>
      </c>
      <c r="N196" s="129">
        <v>5.032</v>
      </c>
      <c r="O196" s="129">
        <v>18.081</v>
      </c>
      <c r="P196" s="132">
        <v>132.636</v>
      </c>
      <c r="Q196" s="132">
        <v>0.81899999999999995</v>
      </c>
      <c r="R196" s="132">
        <v>108.6</v>
      </c>
      <c r="S196" s="129">
        <v>3.03</v>
      </c>
      <c r="T196" s="419">
        <v>62.555</v>
      </c>
      <c r="U196" s="129">
        <v>41.14</v>
      </c>
      <c r="V196" s="129">
        <v>-46</v>
      </c>
      <c r="W196" s="129">
        <v>-48</v>
      </c>
      <c r="X196" s="129">
        <v>160</v>
      </c>
      <c r="Y196" s="129" t="s">
        <v>1294</v>
      </c>
      <c r="Z196" s="129" t="b">
        <v>0</v>
      </c>
      <c r="AA196" s="129">
        <v>0</v>
      </c>
      <c r="AB196" s="129" t="b">
        <v>0</v>
      </c>
      <c r="AC196" s="129">
        <v>52</v>
      </c>
      <c r="AD196" s="129">
        <v>0.94399999999999995</v>
      </c>
      <c r="AE196" s="129" t="s">
        <v>48</v>
      </c>
      <c r="AF196" s="129" t="s">
        <v>3888</v>
      </c>
      <c r="AG196" s="129" t="s">
        <v>1295</v>
      </c>
      <c r="AH196" s="129" t="e" cm="1">
        <f t="array" aca="1" ref="AH196" ca="1">INDIRECT(ADDRESS(MATCH(AJ196,'rs_industries'!B:B,0),5,1,TRUE,"rs_industries"))</f>
        <v>#N/A</v>
      </c>
      <c r="AI196" s="129" t="e" cm="1">
        <f t="array" aca="1" ref="AI196" ca="1">INDIRECT(ADDRESS(MATCH(A196,'rs_stocks'!B:B,0),7,1,TRUE,"rs_stocks"))</f>
        <v>#N/A</v>
      </c>
      <c r="AJ196" s="129" t="e" cm="1">
        <f t="array" aca="1" ref="AJ196" ca="1">INDIRECT(ADDRESS(MATCH(A196,'rs_stocks'!B:B,0),4,1,TRUE,"rs_stocks"))</f>
        <v>#N/A</v>
      </c>
    </row>
    <row r="197" spans="1:36" x14ac:dyDescent="0.3">
      <c r="A197" s="129" t="s">
        <v>2345</v>
      </c>
      <c r="B197" s="132">
        <v>-1.47</v>
      </c>
      <c r="C197" s="132">
        <v>0</v>
      </c>
      <c r="D197" s="132">
        <v>8.9600000000000009</v>
      </c>
      <c r="E197" s="132">
        <v>33.42</v>
      </c>
      <c r="F197" s="132">
        <v>35.79</v>
      </c>
      <c r="G197" s="289" t="s">
        <v>3888</v>
      </c>
      <c r="H197" s="346" t="s">
        <v>48</v>
      </c>
      <c r="I197" s="129">
        <v>3.351</v>
      </c>
      <c r="J197" s="129">
        <v>-64</v>
      </c>
      <c r="K197" s="129" t="s">
        <v>5282</v>
      </c>
      <c r="L197" s="129" t="b">
        <v>1</v>
      </c>
      <c r="M197" s="129">
        <v>167.21899999999999</v>
      </c>
      <c r="N197" s="129">
        <v>9.282</v>
      </c>
      <c r="O197" s="129">
        <v>18.015999999999998</v>
      </c>
      <c r="P197" s="132">
        <v>302.08300000000003</v>
      </c>
      <c r="Q197" s="132">
        <v>0.79600000000000004</v>
      </c>
      <c r="R197" s="132">
        <v>240.44900000000001</v>
      </c>
      <c r="S197" s="129">
        <v>5.35</v>
      </c>
      <c r="T197" s="419">
        <v>3.4950000000000001</v>
      </c>
      <c r="U197" s="129">
        <v>5.35</v>
      </c>
      <c r="V197" s="129">
        <v>-24</v>
      </c>
      <c r="W197" s="129">
        <v>-35</v>
      </c>
      <c r="X197" s="129">
        <v>699</v>
      </c>
      <c r="Y197" s="129" t="s">
        <v>2345</v>
      </c>
      <c r="Z197" s="129" t="b">
        <v>0</v>
      </c>
      <c r="AA197" s="129">
        <v>0</v>
      </c>
      <c r="AB197" s="129" t="b">
        <v>1</v>
      </c>
      <c r="AC197" s="129">
        <v>47</v>
      </c>
      <c r="AD197" s="129">
        <v>0.94399999999999995</v>
      </c>
      <c r="AE197" s="129" t="s">
        <v>48</v>
      </c>
      <c r="AF197" s="129" t="s">
        <v>3888</v>
      </c>
      <c r="AG197" s="129" t="s">
        <v>5282</v>
      </c>
      <c r="AH197" s="129" cm="1">
        <f t="array" aca="1" ref="AH197" ca="1">INDIRECT(ADDRESS(MATCH(AJ197,'rs_industries'!B:B,0),5,1,TRUE,"rs_industries"))</f>
        <v>91</v>
      </c>
      <c r="AI197" s="129" cm="1">
        <f t="array" aca="1" ref="AI197" ca="1">INDIRECT(ADDRESS(MATCH(A197,'rs_stocks'!B:B,0),7,1,TRUE,"rs_stocks"))</f>
        <v>80</v>
      </c>
      <c r="AJ197" s="129" t="str" cm="1">
        <f t="array" aca="1" ref="AJ197" ca="1">INDIRECT(ADDRESS(MATCH(A197,'rs_stocks'!B:B,0),4,1,TRUE,"rs_stocks"))</f>
        <v>Gold</v>
      </c>
    </row>
    <row r="198" spans="1:36" x14ac:dyDescent="0.3">
      <c r="A198" s="129" t="s">
        <v>633</v>
      </c>
      <c r="B198" s="132">
        <v>2.3199999999999998</v>
      </c>
      <c r="C198" s="132">
        <v>5.03</v>
      </c>
      <c r="D198" s="132">
        <v>2.91</v>
      </c>
      <c r="E198" s="132">
        <v>13.93</v>
      </c>
      <c r="F198" s="132">
        <v>19.14</v>
      </c>
      <c r="G198" s="288" t="s">
        <v>223</v>
      </c>
      <c r="H198" s="347" t="s">
        <v>31</v>
      </c>
      <c r="I198" s="129">
        <v>7.109</v>
      </c>
      <c r="J198" s="129">
        <v>-33</v>
      </c>
      <c r="K198" s="129" t="s">
        <v>5364</v>
      </c>
      <c r="L198" s="129" t="b">
        <v>1</v>
      </c>
      <c r="M198" s="129">
        <v>45.837000000000003</v>
      </c>
      <c r="N198" s="129">
        <v>2.5499999999999998</v>
      </c>
      <c r="O198" s="129">
        <v>17.974</v>
      </c>
      <c r="P198" s="132">
        <v>51.906999999999996</v>
      </c>
      <c r="Q198" s="132">
        <v>0.80900000000000005</v>
      </c>
      <c r="R198" s="132">
        <v>42.015000000000001</v>
      </c>
      <c r="S198" s="129">
        <v>1.88</v>
      </c>
      <c r="T198" s="419">
        <v>44.002000000000002</v>
      </c>
      <c r="U198" s="129">
        <v>132.79</v>
      </c>
      <c r="V198" s="129">
        <v>18</v>
      </c>
      <c r="W198" s="129">
        <v>-1</v>
      </c>
      <c r="X198" s="129">
        <v>80</v>
      </c>
      <c r="Y198" s="129" t="s">
        <v>633</v>
      </c>
      <c r="Z198" s="129" t="b">
        <v>0</v>
      </c>
      <c r="AA198" s="129">
        <v>0</v>
      </c>
      <c r="AB198" s="129" t="b">
        <v>1</v>
      </c>
      <c r="AC198" s="129">
        <v>53</v>
      </c>
      <c r="AD198" s="129">
        <v>0.94299999999999995</v>
      </c>
      <c r="AE198" s="129" t="s">
        <v>31</v>
      </c>
      <c r="AF198" s="129" t="s">
        <v>223</v>
      </c>
      <c r="AG198" s="129" t="s">
        <v>5364</v>
      </c>
      <c r="AH198" s="129" t="e" cm="1">
        <f t="array" aca="1" ref="AH198" ca="1">INDIRECT(ADDRESS(MATCH(AJ198,'rs_industries'!B:B,0),5,1,TRUE,"rs_industries"))</f>
        <v>#N/A</v>
      </c>
      <c r="AI198" s="129" t="e" cm="1">
        <f t="array" aca="1" ref="AI198" ca="1">INDIRECT(ADDRESS(MATCH(A198,'rs_stocks'!B:B,0),7,1,TRUE,"rs_stocks"))</f>
        <v>#N/A</v>
      </c>
      <c r="AJ198" s="129" t="e" cm="1">
        <f t="array" aca="1" ref="AJ198" ca="1">INDIRECT(ADDRESS(MATCH(A198,'rs_stocks'!B:B,0),4,1,TRUE,"rs_stocks"))</f>
        <v>#N/A</v>
      </c>
    </row>
    <row r="199" spans="1:36" x14ac:dyDescent="0.3">
      <c r="A199" s="129" t="s">
        <v>206</v>
      </c>
      <c r="B199" s="132">
        <v>2.8</v>
      </c>
      <c r="C199" s="132">
        <v>-0.28000000000000003</v>
      </c>
      <c r="D199" s="132">
        <v>6.86</v>
      </c>
      <c r="E199" s="132">
        <v>69.849999999999994</v>
      </c>
      <c r="F199" s="132">
        <v>62.25</v>
      </c>
      <c r="G199" s="232" t="s">
        <v>54</v>
      </c>
      <c r="H199" s="345" t="s">
        <v>24</v>
      </c>
      <c r="I199" s="129">
        <v>17.847999999999999</v>
      </c>
      <c r="J199" s="129">
        <v>-27</v>
      </c>
      <c r="K199" s="129" t="s">
        <v>4007</v>
      </c>
      <c r="L199" s="129" t="b">
        <v>1</v>
      </c>
      <c r="M199" s="129">
        <v>159.94</v>
      </c>
      <c r="N199" s="129">
        <v>8.9090000000000007</v>
      </c>
      <c r="O199" s="129">
        <v>17.952999999999999</v>
      </c>
      <c r="P199" s="132">
        <v>219.62</v>
      </c>
      <c r="Q199" s="132">
        <v>0.77600000000000002</v>
      </c>
      <c r="R199" s="132">
        <v>170.39599999999999</v>
      </c>
      <c r="S199" s="129">
        <v>2.72</v>
      </c>
      <c r="T199" s="419">
        <v>31.065999999999999</v>
      </c>
      <c r="U199" s="129">
        <v>379.21</v>
      </c>
      <c r="V199" s="129">
        <v>-67</v>
      </c>
      <c r="W199" s="129">
        <v>-46</v>
      </c>
      <c r="X199" s="129">
        <v>19</v>
      </c>
      <c r="Y199" s="129" t="s">
        <v>206</v>
      </c>
      <c r="Z199" s="129" t="b">
        <v>0</v>
      </c>
      <c r="AA199" s="129">
        <v>0</v>
      </c>
      <c r="AB199" s="129" t="b">
        <v>1</v>
      </c>
      <c r="AC199" s="129">
        <v>61</v>
      </c>
      <c r="AD199" s="129">
        <v>0.94299999999999995</v>
      </c>
      <c r="AE199" s="129" t="s">
        <v>24</v>
      </c>
      <c r="AF199" s="129" t="s">
        <v>54</v>
      </c>
      <c r="AG199" s="129" t="s">
        <v>4007</v>
      </c>
      <c r="AH199" s="129" cm="1">
        <f t="array" aca="1" ref="AH199" ca="1">INDIRECT(ADDRESS(MATCH(AJ199,'rs_industries'!B:B,0),5,1,TRUE,"rs_industries"))</f>
        <v>96</v>
      </c>
      <c r="AI199" s="129" cm="1">
        <f t="array" aca="1" ref="AI199" ca="1">INDIRECT(ADDRESS(MATCH(A199,'rs_stocks'!B:B,0),7,1,TRUE,"rs_stocks"))</f>
        <v>95</v>
      </c>
      <c r="AJ199" s="129" t="str" cm="1">
        <f t="array" aca="1" ref="AJ199" ca="1">INDIRECT(ADDRESS(MATCH(A199,'rs_stocks'!B:B,0),4,1,TRUE,"rs_stocks"))</f>
        <v>Engineering &amp; Construction</v>
      </c>
    </row>
    <row r="200" spans="1:36" x14ac:dyDescent="0.3">
      <c r="A200" s="129" t="s">
        <v>1273</v>
      </c>
      <c r="B200" s="132">
        <v>-3.15</v>
      </c>
      <c r="C200" s="132">
        <v>-3.5</v>
      </c>
      <c r="D200" s="132">
        <v>3.18</v>
      </c>
      <c r="E200" s="132">
        <v>9.32</v>
      </c>
      <c r="F200" s="132">
        <v>5.96</v>
      </c>
      <c r="G200" s="290" t="s">
        <v>3121</v>
      </c>
      <c r="H200" s="350" t="s">
        <v>245</v>
      </c>
      <c r="I200" s="129">
        <v>23.077000000000002</v>
      </c>
      <c r="J200" s="129">
        <v>-29</v>
      </c>
      <c r="K200" s="129" t="s">
        <v>4686</v>
      </c>
      <c r="L200" s="129" t="b">
        <v>1</v>
      </c>
      <c r="M200" s="129">
        <v>33.106000000000002</v>
      </c>
      <c r="N200" s="129">
        <v>1.855</v>
      </c>
      <c r="O200" s="129">
        <v>17.850999999999999</v>
      </c>
      <c r="P200" s="132">
        <v>36.817</v>
      </c>
      <c r="Q200" s="132">
        <v>0.81699999999999995</v>
      </c>
      <c r="R200" s="132">
        <v>30.064</v>
      </c>
      <c r="S200" s="129">
        <v>1.67</v>
      </c>
      <c r="T200" s="419">
        <v>-22.210999999999999</v>
      </c>
      <c r="U200" s="129">
        <v>108.07</v>
      </c>
      <c r="V200" s="129">
        <v>-27</v>
      </c>
      <c r="W200" s="129">
        <v>-18</v>
      </c>
      <c r="X200" s="129">
        <v>111</v>
      </c>
      <c r="Y200" s="129" t="s">
        <v>1273</v>
      </c>
      <c r="Z200" s="129" t="b">
        <v>0</v>
      </c>
      <c r="AA200" s="129">
        <v>0</v>
      </c>
      <c r="AB200" s="129" t="b">
        <v>0</v>
      </c>
      <c r="AC200" s="129">
        <v>44</v>
      </c>
      <c r="AD200" s="129">
        <v>0.94299999999999995</v>
      </c>
      <c r="AE200" s="129" t="s">
        <v>245</v>
      </c>
      <c r="AF200" s="129" t="s">
        <v>3121</v>
      </c>
      <c r="AG200" s="129" t="s">
        <v>4686</v>
      </c>
      <c r="AH200" s="129" t="e" cm="1">
        <f t="array" aca="1" ref="AH200" ca="1">INDIRECT(ADDRESS(MATCH(AJ200,'rs_industries'!B:B,0),5,1,TRUE,"rs_industries"))</f>
        <v>#N/A</v>
      </c>
      <c r="AI200" s="129" t="e" cm="1">
        <f t="array" aca="1" ref="AI200" ca="1">INDIRECT(ADDRESS(MATCH(A200,'rs_stocks'!B:B,0),7,1,TRUE,"rs_stocks"))</f>
        <v>#N/A</v>
      </c>
      <c r="AJ200" s="129" t="e" cm="1">
        <f t="array" aca="1" ref="AJ200" ca="1">INDIRECT(ADDRESS(MATCH(A200,'rs_stocks'!B:B,0),4,1,TRUE,"rs_stocks"))</f>
        <v>#N/A</v>
      </c>
    </row>
    <row r="201" spans="1:36" x14ac:dyDescent="0.3">
      <c r="A201" s="129" t="s">
        <v>4772</v>
      </c>
      <c r="B201" s="132">
        <v>1.64</v>
      </c>
      <c r="C201" s="132">
        <v>1.82</v>
      </c>
      <c r="D201" s="132">
        <v>13.43</v>
      </c>
      <c r="E201" s="132">
        <v>62.63</v>
      </c>
      <c r="F201" s="132">
        <v>43.01</v>
      </c>
      <c r="G201" s="225" t="s">
        <v>4347</v>
      </c>
      <c r="H201" s="346" t="s">
        <v>3108</v>
      </c>
      <c r="I201" s="129">
        <v>1.5229999999999999</v>
      </c>
      <c r="J201" s="129">
        <v>-72</v>
      </c>
      <c r="K201" s="129" t="s">
        <v>4773</v>
      </c>
      <c r="L201" s="129" t="b">
        <v>1</v>
      </c>
      <c r="M201" s="129">
        <v>138.024</v>
      </c>
      <c r="N201" s="129">
        <v>7.7389999999999999</v>
      </c>
      <c r="O201" s="129">
        <v>17.834</v>
      </c>
      <c r="P201" s="132">
        <v>177.66800000000001</v>
      </c>
      <c r="Q201" s="132">
        <v>0.79600000000000004</v>
      </c>
      <c r="R201" s="132">
        <v>141.49799999999999</v>
      </c>
      <c r="S201" s="129">
        <v>4.87</v>
      </c>
      <c r="T201" s="419">
        <v>36.743000000000002</v>
      </c>
      <c r="U201" s="129">
        <v>44.69</v>
      </c>
      <c r="V201" s="129">
        <v>-16</v>
      </c>
      <c r="W201" s="129">
        <v>-33</v>
      </c>
      <c r="X201" s="129">
        <v>91</v>
      </c>
      <c r="Y201" s="129" t="s">
        <v>4772</v>
      </c>
      <c r="Z201" s="129" t="b">
        <v>0</v>
      </c>
      <c r="AA201" s="129">
        <v>0</v>
      </c>
      <c r="AB201" s="129" t="b">
        <v>1</v>
      </c>
      <c r="AC201" s="129">
        <v>45</v>
      </c>
      <c r="AD201" s="129">
        <v>0.94299999999999995</v>
      </c>
      <c r="AE201" s="129" t="s">
        <v>3108</v>
      </c>
      <c r="AF201" s="129" t="s">
        <v>4347</v>
      </c>
      <c r="AG201" s="129" t="s">
        <v>4773</v>
      </c>
      <c r="AH201" s="129" cm="1">
        <f t="array" aca="1" ref="AH201" ca="1">INDIRECT(ADDRESS(MATCH(AJ201,'rs_industries'!B:B,0),5,1,TRUE,"rs_industries"))</f>
        <v>94</v>
      </c>
      <c r="AI201" s="129" cm="1">
        <f t="array" aca="1" ref="AI201" ca="1">INDIRECT(ADDRESS(MATCH(A201,'rs_stocks'!B:B,0),7,1,TRUE,"rs_stocks"))</f>
        <v>80</v>
      </c>
      <c r="AJ201" s="129" t="str" cm="1">
        <f t="array" aca="1" ref="AJ201" ca="1">INDIRECT(ADDRESS(MATCH(A201,'rs_stocks'!B:B,0),4,1,TRUE,"rs_stocks"))</f>
        <v>Waste Management</v>
      </c>
    </row>
    <row r="202" spans="1:36" x14ac:dyDescent="0.3">
      <c r="A202" s="129" t="s">
        <v>6774</v>
      </c>
      <c r="B202" s="132">
        <v>-1.9</v>
      </c>
      <c r="C202" s="132">
        <v>0.56000000000000005</v>
      </c>
      <c r="D202" s="132">
        <v>4.6399999999999997</v>
      </c>
      <c r="E202" s="132">
        <v>55.6</v>
      </c>
      <c r="F202" s="132">
        <v>49.79</v>
      </c>
      <c r="G202" s="294" t="s">
        <v>3888</v>
      </c>
      <c r="H202" s="350" t="s">
        <v>48</v>
      </c>
      <c r="I202" s="129">
        <v>0.64600000000000002</v>
      </c>
      <c r="J202" s="129">
        <v>-76</v>
      </c>
      <c r="K202" s="129" t="s">
        <v>7201</v>
      </c>
      <c r="L202" s="129" t="b">
        <v>1</v>
      </c>
      <c r="M202" s="129">
        <v>189.31</v>
      </c>
      <c r="N202" s="129">
        <v>10.629</v>
      </c>
      <c r="O202" s="129">
        <v>17.811</v>
      </c>
      <c r="P202" s="132">
        <v>333.62</v>
      </c>
      <c r="Q202" s="132">
        <v>0.78200000000000003</v>
      </c>
      <c r="R202" s="132">
        <v>260.83600000000001</v>
      </c>
      <c r="S202" s="129">
        <v>5.4</v>
      </c>
      <c r="T202" s="419">
        <v>46.154000000000003</v>
      </c>
      <c r="U202" s="129">
        <v>3.61</v>
      </c>
      <c r="V202" s="129">
        <v>-50</v>
      </c>
      <c r="W202" s="129">
        <v>-53</v>
      </c>
      <c r="X202" s="129">
        <v>1025</v>
      </c>
      <c r="Y202" s="129" t="s">
        <v>6774</v>
      </c>
      <c r="Z202" s="129" t="b">
        <v>0</v>
      </c>
      <c r="AA202" s="129">
        <v>0</v>
      </c>
      <c r="AB202" s="129" t="b">
        <v>1</v>
      </c>
      <c r="AC202" s="129">
        <v>46</v>
      </c>
      <c r="AD202" s="129">
        <v>0.94199999999999995</v>
      </c>
      <c r="AE202" s="129" t="s">
        <v>48</v>
      </c>
      <c r="AF202" s="129" t="s">
        <v>3888</v>
      </c>
      <c r="AG202" s="129" t="s">
        <v>7201</v>
      </c>
      <c r="AH202" s="129" cm="1">
        <f t="array" aca="1" ref="AH202" ca="1">INDIRECT(ADDRESS(MATCH(AJ202,'rs_industries'!B:B,0),5,1,TRUE,"rs_industries"))</f>
        <v>97</v>
      </c>
      <c r="AI202" s="129" cm="1">
        <f t="array" aca="1" ref="AI202" ca="1">INDIRECT(ADDRESS(MATCH(A202,'rs_stocks'!B:B,0),7,1,TRUE,"rs_stocks"))</f>
        <v>88</v>
      </c>
      <c r="AJ202" s="129" t="str" cm="1">
        <f t="array" aca="1" ref="AJ202" ca="1">INDIRECT(ADDRESS(MATCH(A202,'rs_stocks'!B:B,0),4,1,TRUE,"rs_stocks"))</f>
        <v>Silver</v>
      </c>
    </row>
    <row r="203" spans="1:36" x14ac:dyDescent="0.3">
      <c r="A203" s="129" t="s">
        <v>2298</v>
      </c>
      <c r="B203" s="132">
        <v>4.5999999999999996</v>
      </c>
      <c r="C203" s="132">
        <v>3.61</v>
      </c>
      <c r="D203" s="132">
        <v>51.43</v>
      </c>
      <c r="E203" s="132">
        <v>69.459999999999994</v>
      </c>
      <c r="F203" s="132">
        <v>64.52</v>
      </c>
      <c r="G203" s="294" t="s">
        <v>3127</v>
      </c>
      <c r="H203" s="350" t="s">
        <v>31</v>
      </c>
      <c r="I203" s="129">
        <v>3.5819999999999999</v>
      </c>
      <c r="J203" s="129">
        <v>-68</v>
      </c>
      <c r="K203" s="129" t="s">
        <v>4598</v>
      </c>
      <c r="L203" s="129" t="b">
        <v>0</v>
      </c>
      <c r="M203" s="129">
        <v>209.54400000000001</v>
      </c>
      <c r="N203" s="129">
        <v>11.775</v>
      </c>
      <c r="O203" s="129">
        <v>17.795999999999999</v>
      </c>
      <c r="P203" s="132">
        <v>377.17</v>
      </c>
      <c r="Q203" s="132">
        <v>0.84699999999999998</v>
      </c>
      <c r="R203" s="132">
        <v>319.54700000000003</v>
      </c>
      <c r="S203" s="129">
        <v>4.05</v>
      </c>
      <c r="T203" s="419">
        <v>-54.281999999999996</v>
      </c>
      <c r="U203" s="129">
        <v>16.37</v>
      </c>
      <c r="V203" s="129">
        <v>-17</v>
      </c>
      <c r="W203" s="129">
        <v>-36</v>
      </c>
      <c r="X203" s="129">
        <v>301</v>
      </c>
      <c r="Y203" s="129" t="s">
        <v>2298</v>
      </c>
      <c r="Z203" s="129" t="b">
        <v>0</v>
      </c>
      <c r="AA203" s="129">
        <v>0</v>
      </c>
      <c r="AB203" s="129" t="b">
        <v>1</v>
      </c>
      <c r="AC203" s="129">
        <v>49</v>
      </c>
      <c r="AD203" s="129">
        <v>0.94199999999999995</v>
      </c>
      <c r="AE203" s="129" t="s">
        <v>31</v>
      </c>
      <c r="AF203" s="129" t="s">
        <v>3127</v>
      </c>
      <c r="AG203" s="129" t="s">
        <v>4598</v>
      </c>
      <c r="AH203" s="129" cm="1">
        <f t="array" aca="1" ref="AH203" ca="1">INDIRECT(ADDRESS(MATCH(AJ203,'rs_industries'!B:B,0),5,1,TRUE,"rs_industries"))</f>
        <v>33</v>
      </c>
      <c r="AI203" s="129" cm="1">
        <f t="array" aca="1" ref="AI203" ca="1">INDIRECT(ADDRESS(MATCH(A203,'rs_stocks'!B:B,0),7,1,TRUE,"rs_stocks"))</f>
        <v>97</v>
      </c>
      <c r="AJ203" s="129" t="str" cm="1">
        <f t="array" aca="1" ref="AJ203" ca="1">INDIRECT(ADDRESS(MATCH(A203,'rs_stocks'!B:B,0),4,1,TRUE,"rs_stocks"))</f>
        <v>Software—Application</v>
      </c>
    </row>
    <row r="204" spans="1:36" x14ac:dyDescent="0.3">
      <c r="A204" s="129" t="s">
        <v>1757</v>
      </c>
      <c r="B204" s="132">
        <v>6.7</v>
      </c>
      <c r="C204" s="132">
        <v>0.59</v>
      </c>
      <c r="D204" s="132">
        <v>10.18</v>
      </c>
      <c r="E204" s="132">
        <v>23.36</v>
      </c>
      <c r="F204" s="132">
        <v>17.37</v>
      </c>
      <c r="G204" s="224" t="s">
        <v>3434</v>
      </c>
      <c r="H204" s="348" t="s">
        <v>24</v>
      </c>
      <c r="I204" s="129">
        <v>2.089</v>
      </c>
      <c r="J204" s="129">
        <v>-55</v>
      </c>
      <c r="K204" s="129" t="s">
        <v>5044</v>
      </c>
      <c r="L204" s="129" t="b">
        <v>1</v>
      </c>
      <c r="M204" s="129">
        <v>51.210999999999999</v>
      </c>
      <c r="N204" s="129">
        <v>2.8780000000000001</v>
      </c>
      <c r="O204" s="129">
        <v>17.791</v>
      </c>
      <c r="P204" s="132">
        <v>55.363</v>
      </c>
      <c r="Q204" s="132">
        <v>0.80800000000000005</v>
      </c>
      <c r="R204" s="132">
        <v>44.71</v>
      </c>
      <c r="S204" s="129">
        <v>2.54</v>
      </c>
      <c r="T204" s="419">
        <v>3.3029999999999999</v>
      </c>
      <c r="U204" s="129">
        <v>35.81</v>
      </c>
      <c r="V204" s="129">
        <v>0</v>
      </c>
      <c r="W204" s="129">
        <v>14</v>
      </c>
      <c r="X204" s="129">
        <v>220</v>
      </c>
      <c r="Y204" s="129" t="s">
        <v>1757</v>
      </c>
      <c r="Z204" s="129" t="b">
        <v>0</v>
      </c>
      <c r="AA204" s="129">
        <v>0</v>
      </c>
      <c r="AB204" s="129" t="b">
        <v>1</v>
      </c>
      <c r="AC204" s="129">
        <v>48</v>
      </c>
      <c r="AD204" s="129">
        <v>0.94199999999999995</v>
      </c>
      <c r="AE204" s="129" t="s">
        <v>24</v>
      </c>
      <c r="AF204" s="129" t="s">
        <v>3434</v>
      </c>
      <c r="AG204" s="129" t="s">
        <v>5044</v>
      </c>
      <c r="AH204" s="129" cm="1">
        <f t="array" aca="1" ref="AH204" ca="1">INDIRECT(ADDRESS(MATCH(AJ204,'rs_industries'!B:B,0),5,1,TRUE,"rs_industries"))</f>
        <v>30</v>
      </c>
      <c r="AI204" s="129" cm="1">
        <f t="array" aca="1" ref="AI204" ca="1">INDIRECT(ADDRESS(MATCH(A204,'rs_stocks'!B:B,0),7,1,TRUE,"rs_stocks"))</f>
        <v>82</v>
      </c>
      <c r="AJ204" s="129" t="str" cm="1">
        <f t="array" aca="1" ref="AJ204" ca="1">INDIRECT(ADDRESS(MATCH(A204,'rs_stocks'!B:B,0),4,1,TRUE,"rs_stocks"))</f>
        <v>Leisure</v>
      </c>
    </row>
    <row r="205" spans="1:36" x14ac:dyDescent="0.3">
      <c r="A205" s="129" t="s">
        <v>1094</v>
      </c>
      <c r="B205" s="132">
        <v>-7.0000000000000007E-2</v>
      </c>
      <c r="C205" s="132">
        <v>2.2000000000000002</v>
      </c>
      <c r="D205" s="132">
        <v>4.97</v>
      </c>
      <c r="E205" s="132">
        <v>5.39</v>
      </c>
      <c r="F205" s="132">
        <v>11.24</v>
      </c>
      <c r="G205" s="216" t="s">
        <v>3231</v>
      </c>
      <c r="H205" s="348" t="s">
        <v>3124</v>
      </c>
      <c r="I205" s="129">
        <v>15.717000000000001</v>
      </c>
      <c r="J205" s="129">
        <v>-30</v>
      </c>
      <c r="K205" s="129" t="s">
        <v>5054</v>
      </c>
      <c r="L205" s="129" t="b">
        <v>1</v>
      </c>
      <c r="M205" s="129">
        <v>36.594000000000001</v>
      </c>
      <c r="N205" s="129">
        <v>2.0609999999999999</v>
      </c>
      <c r="O205" s="129">
        <v>17.754999999999999</v>
      </c>
      <c r="P205" s="132">
        <v>42.231999999999999</v>
      </c>
      <c r="Q205" s="132">
        <v>0.82099999999999995</v>
      </c>
      <c r="R205" s="132">
        <v>34.667000000000002</v>
      </c>
      <c r="S205" s="129">
        <v>1.53</v>
      </c>
      <c r="T205" s="419">
        <v>-40.109000000000002</v>
      </c>
      <c r="U205" s="129">
        <v>141.47</v>
      </c>
      <c r="V205" s="129">
        <v>-48</v>
      </c>
      <c r="W205" s="129">
        <v>-50</v>
      </c>
      <c r="X205" s="129">
        <v>92</v>
      </c>
      <c r="Y205" s="129" t="s">
        <v>1094</v>
      </c>
      <c r="Z205" s="129" t="b">
        <v>0</v>
      </c>
      <c r="AA205" s="129">
        <v>0</v>
      </c>
      <c r="AB205" s="129" t="b">
        <v>1</v>
      </c>
      <c r="AC205" s="129">
        <v>40</v>
      </c>
      <c r="AD205" s="129">
        <v>0.94099999999999995</v>
      </c>
      <c r="AE205" s="129" t="s">
        <v>3124</v>
      </c>
      <c r="AF205" s="129" t="s">
        <v>3231</v>
      </c>
      <c r="AG205" s="129" t="s">
        <v>5054</v>
      </c>
      <c r="AH205" s="129" t="e" cm="1">
        <f t="array" aca="1" ref="AH205" ca="1">INDIRECT(ADDRESS(MATCH(AJ205,'rs_industries'!B:B,0),5,1,TRUE,"rs_industries"))</f>
        <v>#N/A</v>
      </c>
      <c r="AI205" s="129" t="e" cm="1">
        <f t="array" aca="1" ref="AI205" ca="1">INDIRECT(ADDRESS(MATCH(A205,'rs_stocks'!B:B,0),7,1,TRUE,"rs_stocks"))</f>
        <v>#N/A</v>
      </c>
      <c r="AJ205" s="129" t="e" cm="1">
        <f t="array" aca="1" ref="AJ205" ca="1">INDIRECT(ADDRESS(MATCH(A205,'rs_stocks'!B:B,0),4,1,TRUE,"rs_stocks"))</f>
        <v>#N/A</v>
      </c>
    </row>
    <row r="206" spans="1:36" x14ac:dyDescent="0.3">
      <c r="A206" s="129" t="s">
        <v>1884</v>
      </c>
      <c r="B206" s="132">
        <v>-0.11</v>
      </c>
      <c r="C206" s="132">
        <v>5.12</v>
      </c>
      <c r="D206" s="132">
        <v>25.6</v>
      </c>
      <c r="E206" s="132">
        <v>24.19</v>
      </c>
      <c r="F206" s="132">
        <v>21.46</v>
      </c>
      <c r="G206" s="275" t="s">
        <v>3516</v>
      </c>
      <c r="H206" s="352" t="s">
        <v>3205</v>
      </c>
      <c r="I206" s="129">
        <v>1.742</v>
      </c>
      <c r="J206" s="129">
        <v>-60</v>
      </c>
      <c r="K206" s="129" t="s">
        <v>5332</v>
      </c>
      <c r="L206" s="129" t="b">
        <v>1</v>
      </c>
      <c r="M206" s="129">
        <v>96.03</v>
      </c>
      <c r="N206" s="129">
        <v>5.4119999999999999</v>
      </c>
      <c r="O206" s="129">
        <v>17.745000000000001</v>
      </c>
      <c r="P206" s="132">
        <v>147.57900000000001</v>
      </c>
      <c r="Q206" s="132">
        <v>0.83899999999999997</v>
      </c>
      <c r="R206" s="132">
        <v>123.75</v>
      </c>
      <c r="S206" s="129">
        <v>2.73</v>
      </c>
      <c r="T206" s="419">
        <v>-20.713000000000001</v>
      </c>
      <c r="U206" s="129">
        <v>8.83</v>
      </c>
      <c r="V206" s="129">
        <v>-21</v>
      </c>
      <c r="W206" s="129">
        <v>-27</v>
      </c>
      <c r="X206" s="129">
        <v>828</v>
      </c>
      <c r="Y206" s="129" t="s">
        <v>1884</v>
      </c>
      <c r="Z206" s="129" t="b">
        <v>0</v>
      </c>
      <c r="AA206" s="129">
        <v>0</v>
      </c>
      <c r="AB206" s="129" t="b">
        <v>1</v>
      </c>
      <c r="AC206" s="129">
        <v>52</v>
      </c>
      <c r="AD206" s="129">
        <v>0.94099999999999995</v>
      </c>
      <c r="AE206" s="129" t="s">
        <v>3205</v>
      </c>
      <c r="AF206" s="129" t="s">
        <v>3516</v>
      </c>
      <c r="AG206" s="129" t="s">
        <v>5332</v>
      </c>
      <c r="AH206" s="129" cm="1">
        <f t="array" aca="1" ref="AH206" ca="1">INDIRECT(ADDRESS(MATCH(AJ206,'rs_industries'!B:B,0),5,1,TRUE,"rs_industries"))</f>
        <v>47</v>
      </c>
      <c r="AI206" s="129" cm="1">
        <f t="array" aca="1" ref="AI206" ca="1">INDIRECT(ADDRESS(MATCH(A206,'rs_stocks'!B:B,0),7,1,TRUE,"rs_stocks"))</f>
        <v>84</v>
      </c>
      <c r="AJ206" s="129" t="str" cm="1">
        <f t="array" aca="1" ref="AJ206" ca="1">INDIRECT(ADDRESS(MATCH(A206,'rs_stocks'!B:B,0),4,1,TRUE,"rs_stocks"))</f>
        <v>Telecom Services</v>
      </c>
    </row>
    <row r="207" spans="1:36" x14ac:dyDescent="0.3">
      <c r="A207" s="129" t="s">
        <v>848</v>
      </c>
      <c r="B207" s="132">
        <v>6.33</v>
      </c>
      <c r="C207" s="132">
        <v>11.07</v>
      </c>
      <c r="D207" s="132">
        <v>8.33</v>
      </c>
      <c r="E207" s="132">
        <v>58.76</v>
      </c>
      <c r="F207" s="132">
        <v>57.29</v>
      </c>
      <c r="G207" s="243" t="s">
        <v>88</v>
      </c>
      <c r="H207" s="347" t="s">
        <v>31</v>
      </c>
      <c r="I207" s="129">
        <v>149.11799999999999</v>
      </c>
      <c r="J207" s="129">
        <v>-50</v>
      </c>
      <c r="K207" s="129" t="s">
        <v>3421</v>
      </c>
      <c r="L207" s="129" t="b">
        <v>0</v>
      </c>
      <c r="M207" s="129">
        <v>150.35300000000001</v>
      </c>
      <c r="N207" s="129">
        <v>8.4979999999999993</v>
      </c>
      <c r="O207" s="129">
        <v>17.692</v>
      </c>
      <c r="P207" s="132">
        <v>240.251</v>
      </c>
      <c r="Q207" s="132">
        <v>0.79</v>
      </c>
      <c r="R207" s="132">
        <v>189.78200000000001</v>
      </c>
      <c r="S207" s="129">
        <v>3.4</v>
      </c>
      <c r="T207" s="419">
        <v>81.295000000000002</v>
      </c>
      <c r="U207" s="129">
        <v>134.66</v>
      </c>
      <c r="V207" s="129">
        <v>-22</v>
      </c>
      <c r="W207" s="129">
        <v>-21</v>
      </c>
      <c r="X207" s="129">
        <v>43</v>
      </c>
      <c r="Y207" s="129" t="s">
        <v>848</v>
      </c>
      <c r="Z207" s="129" t="b">
        <v>0</v>
      </c>
      <c r="AA207" s="129">
        <v>0</v>
      </c>
      <c r="AB207" s="129" t="b">
        <v>1</v>
      </c>
      <c r="AC207" s="129">
        <v>50</v>
      </c>
      <c r="AD207" s="129">
        <v>0.94099999999999995</v>
      </c>
      <c r="AE207" s="129" t="s">
        <v>31</v>
      </c>
      <c r="AF207" s="129" t="s">
        <v>88</v>
      </c>
      <c r="AG207" s="129" t="s">
        <v>3421</v>
      </c>
      <c r="AH207" s="129" cm="1">
        <f t="array" aca="1" ref="AH207" ca="1">INDIRECT(ADDRESS(MATCH(AJ207,'rs_industries'!B:B,0),5,1,TRUE,"rs_industries"))</f>
        <v>59</v>
      </c>
      <c r="AI207" s="129" cm="1">
        <f t="array" aca="1" ref="AI207" ca="1">INDIRECT(ADDRESS(MATCH(A207,'rs_stocks'!B:B,0),7,1,TRUE,"rs_stocks"))</f>
        <v>96</v>
      </c>
      <c r="AJ207" s="129" t="str" cm="1">
        <f t="array" aca="1" ref="AJ207" ca="1">INDIRECT(ADDRESS(MATCH(A207,'rs_stocks'!B:B,0),4,1,TRUE,"rs_stocks"))</f>
        <v>Semiconductors</v>
      </c>
    </row>
    <row r="208" spans="1:36" x14ac:dyDescent="0.3">
      <c r="A208" s="129" t="s">
        <v>2278</v>
      </c>
      <c r="B208" s="132">
        <v>3.49</v>
      </c>
      <c r="C208" s="132">
        <v>7.98</v>
      </c>
      <c r="D208" s="132">
        <v>7.3</v>
      </c>
      <c r="E208" s="132">
        <v>16.54</v>
      </c>
      <c r="F208" s="132">
        <v>12.88</v>
      </c>
      <c r="G208" s="318" t="s">
        <v>3705</v>
      </c>
      <c r="H208" s="348" t="s">
        <v>115</v>
      </c>
      <c r="I208" s="129">
        <v>1.754</v>
      </c>
      <c r="J208" s="129">
        <v>-38</v>
      </c>
      <c r="K208" s="129" t="s">
        <v>5577</v>
      </c>
      <c r="L208" s="129" t="b">
        <v>1</v>
      </c>
      <c r="M208" s="129">
        <v>27.108000000000001</v>
      </c>
      <c r="N208" s="129">
        <v>1.5329999999999999</v>
      </c>
      <c r="O208" s="129">
        <v>17.683</v>
      </c>
      <c r="P208" s="132">
        <v>29.225000000000001</v>
      </c>
      <c r="Q208" s="132">
        <v>0.81399999999999995</v>
      </c>
      <c r="R208" s="132">
        <v>23.79</v>
      </c>
      <c r="S208" s="129">
        <v>1.86</v>
      </c>
      <c r="T208" s="419">
        <v>38.155999999999999</v>
      </c>
      <c r="U208" s="129">
        <v>16.91</v>
      </c>
      <c r="V208" s="129">
        <v>2</v>
      </c>
      <c r="W208" s="129">
        <v>-9</v>
      </c>
      <c r="X208" s="129">
        <v>635</v>
      </c>
      <c r="Y208" s="129" t="s">
        <v>2278</v>
      </c>
      <c r="Z208" s="129" t="b">
        <v>0</v>
      </c>
      <c r="AA208" s="129">
        <v>0</v>
      </c>
      <c r="AB208" s="129" t="b">
        <v>1</v>
      </c>
      <c r="AC208" s="129">
        <v>50</v>
      </c>
      <c r="AD208" s="129">
        <v>0.94099999999999995</v>
      </c>
      <c r="AE208" s="129" t="s">
        <v>115</v>
      </c>
      <c r="AF208" s="129" t="s">
        <v>3705</v>
      </c>
      <c r="AG208" s="129" t="s">
        <v>5577</v>
      </c>
      <c r="AH208" s="129" cm="1">
        <f t="array" aca="1" ref="AH208" ca="1">INDIRECT(ADDRESS(MATCH(AJ208,'rs_industries'!B:B,0),5,1,TRUE,"rs_industries"))</f>
        <v>46</v>
      </c>
      <c r="AI208" s="129" cm="1">
        <f t="array" aca="1" ref="AI208" ca="1">INDIRECT(ADDRESS(MATCH(A208,'rs_stocks'!B:B,0),7,1,TRUE,"rs_stocks"))</f>
        <v>80</v>
      </c>
      <c r="AJ208" s="129" t="str" cm="1">
        <f t="array" aca="1" ref="AJ208" ca="1">INDIRECT(ADDRESS(MATCH(A208,'rs_stocks'!B:B,0),4,1,TRUE,"rs_stocks"))</f>
        <v>Oil &amp; Gas E&amp;P</v>
      </c>
    </row>
    <row r="209" spans="1:36" x14ac:dyDescent="0.3">
      <c r="A209" s="129" t="s">
        <v>2769</v>
      </c>
      <c r="B209" s="132">
        <v>10.039999999999999</v>
      </c>
      <c r="C209" s="132">
        <v>2.56</v>
      </c>
      <c r="D209" s="132">
        <v>24.4</v>
      </c>
      <c r="E209" s="132">
        <v>55.8</v>
      </c>
      <c r="F209" s="132">
        <v>40.11</v>
      </c>
      <c r="G209" s="263" t="s">
        <v>3453</v>
      </c>
      <c r="H209" s="348" t="s">
        <v>3108</v>
      </c>
      <c r="I209" s="129">
        <v>1.4159999999999999</v>
      </c>
      <c r="J209" s="129">
        <v>-54</v>
      </c>
      <c r="K209" s="129" t="s">
        <v>4288</v>
      </c>
      <c r="L209" s="129" t="b">
        <v>1</v>
      </c>
      <c r="M209" s="129">
        <v>119.64400000000001</v>
      </c>
      <c r="N209" s="129">
        <v>6.7880000000000003</v>
      </c>
      <c r="O209" s="129">
        <v>17.626000000000001</v>
      </c>
      <c r="P209" s="132">
        <v>186.14500000000001</v>
      </c>
      <c r="Q209" s="132">
        <v>0.82899999999999996</v>
      </c>
      <c r="R209" s="132">
        <v>154.24600000000001</v>
      </c>
      <c r="S209" s="129">
        <v>4.5</v>
      </c>
      <c r="T209" s="419">
        <v>34.201999999999998</v>
      </c>
      <c r="U209" s="129">
        <v>27.28</v>
      </c>
      <c r="V209" s="129">
        <v>-12</v>
      </c>
      <c r="W209" s="129">
        <v>16</v>
      </c>
      <c r="X209" s="129">
        <v>162</v>
      </c>
      <c r="Y209" s="129" t="s">
        <v>2769</v>
      </c>
      <c r="Z209" s="129" t="b">
        <v>0</v>
      </c>
      <c r="AA209" s="129">
        <v>0</v>
      </c>
      <c r="AB209" s="129" t="b">
        <v>1</v>
      </c>
      <c r="AC209" s="129">
        <v>53</v>
      </c>
      <c r="AD209" s="129">
        <v>0.94</v>
      </c>
      <c r="AE209" s="129" t="s">
        <v>3108</v>
      </c>
      <c r="AF209" s="129" t="s">
        <v>3453</v>
      </c>
      <c r="AG209" s="129" t="s">
        <v>4288</v>
      </c>
      <c r="AH209" s="129" cm="1">
        <f t="array" aca="1" ref="AH209" ca="1">INDIRECT(ADDRESS(MATCH(AJ209,'rs_industries'!B:B,0),5,1,TRUE,"rs_industries"))</f>
        <v>19</v>
      </c>
      <c r="AI209" s="129" cm="1">
        <f t="array" aca="1" ref="AI209" ca="1">INDIRECT(ADDRESS(MATCH(A209,'rs_stocks'!B:B,0),7,1,TRUE,"rs_stocks"))</f>
        <v>97</v>
      </c>
      <c r="AJ209" s="129" t="str" cm="1">
        <f t="array" aca="1" ref="AJ209" ca="1">INDIRECT(ADDRESS(MATCH(A209,'rs_stocks'!B:B,0),4,1,TRUE,"rs_stocks"))</f>
        <v>Farm &amp; Heavy Construction Machinery</v>
      </c>
    </row>
    <row r="210" spans="1:36" x14ac:dyDescent="0.3">
      <c r="A210" s="129" t="s">
        <v>3105</v>
      </c>
      <c r="B210" s="132">
        <v>3.46</v>
      </c>
      <c r="C210" s="132">
        <v>10.7</v>
      </c>
      <c r="D210" s="132">
        <v>11.88</v>
      </c>
      <c r="E210" s="132">
        <v>38.74</v>
      </c>
      <c r="F210" s="132">
        <v>34.08</v>
      </c>
      <c r="G210" s="235" t="s">
        <v>3184</v>
      </c>
      <c r="H210" s="349" t="s">
        <v>24</v>
      </c>
      <c r="I210" s="129">
        <v>0.71399999999999997</v>
      </c>
      <c r="J210" s="129">
        <v>-69</v>
      </c>
      <c r="K210" s="129" t="s">
        <v>7228</v>
      </c>
      <c r="L210" s="129" t="b">
        <v>1</v>
      </c>
      <c r="M210" s="129">
        <v>75.257999999999996</v>
      </c>
      <c r="N210" s="129">
        <v>4.2720000000000002</v>
      </c>
      <c r="O210" s="129">
        <v>17.617000000000001</v>
      </c>
      <c r="P210" s="132">
        <v>99.849000000000004</v>
      </c>
      <c r="Q210" s="132">
        <v>0.80300000000000005</v>
      </c>
      <c r="R210" s="132">
        <v>80.165000000000006</v>
      </c>
      <c r="S210" s="129">
        <v>3.11</v>
      </c>
      <c r="T210" s="419">
        <v>88.325999999999993</v>
      </c>
      <c r="U210" s="129">
        <v>8.3800000000000008</v>
      </c>
      <c r="V210" s="129">
        <v>-57</v>
      </c>
      <c r="W210" s="129">
        <v>-38</v>
      </c>
      <c r="X210" s="129">
        <v>768</v>
      </c>
      <c r="Y210" s="129" t="s">
        <v>3105</v>
      </c>
      <c r="Z210" s="129" t="b">
        <v>0</v>
      </c>
      <c r="AA210" s="129">
        <v>0</v>
      </c>
      <c r="AB210" s="129" t="b">
        <v>1</v>
      </c>
      <c r="AC210" s="129">
        <v>47</v>
      </c>
      <c r="AD210" s="129">
        <v>0.94</v>
      </c>
      <c r="AE210" s="129" t="s">
        <v>24</v>
      </c>
      <c r="AF210" s="129" t="s">
        <v>3184</v>
      </c>
      <c r="AG210" s="129" t="s">
        <v>7228</v>
      </c>
      <c r="AH210" s="129" cm="1">
        <f t="array" aca="1" ref="AH210" ca="1">INDIRECT(ADDRESS(MATCH(AJ210,'rs_industries'!B:B,0),5,1,TRUE,"rs_industries"))</f>
        <v>59</v>
      </c>
      <c r="AI210" s="129" cm="1">
        <f t="array" aca="1" ref="AI210" ca="1">INDIRECT(ADDRESS(MATCH(A210,'rs_stocks'!B:B,0),7,1,TRUE,"rs_stocks"))</f>
        <v>91</v>
      </c>
      <c r="AJ210" s="129" t="str" cm="1">
        <f t="array" aca="1" ref="AJ210" ca="1">INDIRECT(ADDRESS(MATCH(A210,'rs_stocks'!B:B,0),4,1,TRUE,"rs_stocks"))</f>
        <v>Oil &amp; Gas Equipment &amp; Services</v>
      </c>
    </row>
    <row r="211" spans="1:36" x14ac:dyDescent="0.3">
      <c r="A211" s="129" t="s">
        <v>53</v>
      </c>
      <c r="B211" s="132">
        <v>0.56000000000000005</v>
      </c>
      <c r="C211" s="132">
        <v>0.02</v>
      </c>
      <c r="D211" s="132">
        <v>4.7300000000000004</v>
      </c>
      <c r="E211" s="132">
        <v>34.479999999999997</v>
      </c>
      <c r="F211" s="132">
        <v>35.590000000000003</v>
      </c>
      <c r="G211" s="255" t="s">
        <v>54</v>
      </c>
      <c r="H211" s="347" t="s">
        <v>24</v>
      </c>
      <c r="I211" s="129">
        <v>39.747999999999998</v>
      </c>
      <c r="J211" s="129">
        <v>-25</v>
      </c>
      <c r="K211" s="129" t="s">
        <v>4176</v>
      </c>
      <c r="L211" s="129" t="b">
        <v>1</v>
      </c>
      <c r="M211" s="129">
        <v>83.004000000000005</v>
      </c>
      <c r="N211" s="129">
        <v>4.718</v>
      </c>
      <c r="O211" s="129">
        <v>17.591999999999999</v>
      </c>
      <c r="P211" s="132">
        <v>94.528999999999996</v>
      </c>
      <c r="Q211" s="132">
        <v>0.79400000000000004</v>
      </c>
      <c r="R211" s="132">
        <v>75.031000000000006</v>
      </c>
      <c r="S211" s="129">
        <v>2.85</v>
      </c>
      <c r="T211" s="419">
        <v>28.533999999999999</v>
      </c>
      <c r="U211" s="129">
        <v>271.52499999999998</v>
      </c>
      <c r="V211" s="129">
        <v>-56</v>
      </c>
      <c r="W211" s="129">
        <v>-58</v>
      </c>
      <c r="X211" s="129">
        <v>25</v>
      </c>
      <c r="Y211" s="129" t="s">
        <v>53</v>
      </c>
      <c r="Z211" s="129" t="b">
        <v>0</v>
      </c>
      <c r="AA211" s="129">
        <v>0</v>
      </c>
      <c r="AB211" s="129" t="b">
        <v>1</v>
      </c>
      <c r="AC211" s="129">
        <v>51</v>
      </c>
      <c r="AD211" s="129">
        <v>0.94</v>
      </c>
      <c r="AE211" s="129" t="s">
        <v>24</v>
      </c>
      <c r="AF211" s="129" t="s">
        <v>54</v>
      </c>
      <c r="AG211" s="129" t="s">
        <v>4176</v>
      </c>
      <c r="AH211" s="129" cm="1">
        <f t="array" aca="1" ref="AH211" ca="1">INDIRECT(ADDRESS(MATCH(AJ211,'rs_industries'!B:B,0),5,1,TRUE,"rs_industries"))</f>
        <v>96</v>
      </c>
      <c r="AI211" s="129" cm="1">
        <f t="array" aca="1" ref="AI211" ca="1">INDIRECT(ADDRESS(MATCH(A211,'rs_stocks'!B:B,0),7,1,TRUE,"rs_stocks"))</f>
        <v>86</v>
      </c>
      <c r="AJ211" s="129" t="str" cm="1">
        <f t="array" aca="1" ref="AJ211" ca="1">INDIRECT(ADDRESS(MATCH(A211,'rs_stocks'!B:B,0),4,1,TRUE,"rs_stocks"))</f>
        <v>Engineering &amp; Construction</v>
      </c>
    </row>
    <row r="212" spans="1:36" x14ac:dyDescent="0.3">
      <c r="A212" s="129" t="s">
        <v>6470</v>
      </c>
      <c r="B212" s="132">
        <v>-1.02</v>
      </c>
      <c r="C212" s="132">
        <v>-1.38</v>
      </c>
      <c r="D212" s="132">
        <v>28.18</v>
      </c>
      <c r="E212" s="132">
        <v>49.61</v>
      </c>
      <c r="F212" s="132">
        <v>52.64</v>
      </c>
      <c r="G212" s="308" t="s">
        <v>3301</v>
      </c>
      <c r="H212" s="351" t="s">
        <v>3108</v>
      </c>
      <c r="I212" s="129">
        <v>0.26800000000000002</v>
      </c>
      <c r="J212" s="129">
        <v>-75</v>
      </c>
      <c r="K212" s="129" t="s">
        <v>8547</v>
      </c>
      <c r="L212" s="129" t="b">
        <v>0</v>
      </c>
      <c r="M212" s="129">
        <v>176.38800000000001</v>
      </c>
      <c r="N212" s="129">
        <v>10.045999999999999</v>
      </c>
      <c r="O212" s="129">
        <v>17.556999999999999</v>
      </c>
      <c r="P212" s="132">
        <v>309.762</v>
      </c>
      <c r="Q212" s="132">
        <v>0.79</v>
      </c>
      <c r="R212" s="132">
        <v>244.58199999999999</v>
      </c>
      <c r="S212" s="129">
        <v>1.67</v>
      </c>
      <c r="T212" s="419">
        <v>-30.850999999999999</v>
      </c>
      <c r="U212" s="129">
        <v>13.6</v>
      </c>
      <c r="V212" s="129">
        <v>-18</v>
      </c>
      <c r="W212" s="129">
        <v>-52</v>
      </c>
      <c r="X212" s="129">
        <v>881</v>
      </c>
      <c r="Y212" s="129" t="s">
        <v>6470</v>
      </c>
      <c r="Z212" s="129" t="b">
        <v>0</v>
      </c>
      <c r="AA212" s="129">
        <v>0</v>
      </c>
      <c r="AB212" s="129" t="b">
        <v>1</v>
      </c>
      <c r="AC212" s="129">
        <v>48</v>
      </c>
      <c r="AD212" s="129">
        <v>0.93899999999999995</v>
      </c>
      <c r="AE212" s="129" t="s">
        <v>3108</v>
      </c>
      <c r="AF212" s="129" t="s">
        <v>3301</v>
      </c>
      <c r="AG212" s="129" t="s">
        <v>8547</v>
      </c>
      <c r="AH212" s="129" cm="1">
        <f t="array" aca="1" ref="AH212" ca="1">INDIRECT(ADDRESS(MATCH(AJ212,'rs_industries'!B:B,0),5,1,TRUE,"rs_industries"))</f>
        <v>98</v>
      </c>
      <c r="AI212" s="129" cm="1">
        <f t="array" aca="1" ref="AI212" ca="1">INDIRECT(ADDRESS(MATCH(A212,'rs_stocks'!B:B,0),7,1,TRUE,"rs_stocks"))</f>
        <v>95</v>
      </c>
      <c r="AJ212" s="129" t="str" cm="1">
        <f t="array" aca="1" ref="AJ212" ca="1">INDIRECT(ADDRESS(MATCH(A212,'rs_stocks'!B:B,0),4,1,TRUE,"rs_stocks"))</f>
        <v>Marine Shipping</v>
      </c>
    </row>
    <row r="213" spans="1:36" x14ac:dyDescent="0.3">
      <c r="A213" s="129" t="s">
        <v>1910</v>
      </c>
      <c r="B213" s="132">
        <v>3.32</v>
      </c>
      <c r="C213" s="132">
        <v>1.19</v>
      </c>
      <c r="D213" s="132">
        <v>21.34</v>
      </c>
      <c r="E213" s="132">
        <v>53.04</v>
      </c>
      <c r="F213" s="132">
        <v>48.3</v>
      </c>
      <c r="G213" s="314" t="s">
        <v>3313</v>
      </c>
      <c r="H213" s="354" t="s">
        <v>24</v>
      </c>
      <c r="I213" s="129">
        <v>4.9809999999999999</v>
      </c>
      <c r="J213" s="129">
        <v>-65</v>
      </c>
      <c r="K213" s="129" t="s">
        <v>3636</v>
      </c>
      <c r="L213" s="129" t="b">
        <v>0</v>
      </c>
      <c r="M213" s="129">
        <v>120.19799999999999</v>
      </c>
      <c r="N213" s="129">
        <v>6.8579999999999997</v>
      </c>
      <c r="O213" s="129">
        <v>17.527999999999999</v>
      </c>
      <c r="P213" s="132">
        <v>157.83000000000001</v>
      </c>
      <c r="Q213" s="132">
        <v>0.80600000000000005</v>
      </c>
      <c r="R213" s="132">
        <v>127.175</v>
      </c>
      <c r="S213" s="129">
        <v>2.42</v>
      </c>
      <c r="T213" s="419">
        <v>55.173000000000002</v>
      </c>
      <c r="U213" s="129">
        <v>108.6</v>
      </c>
      <c r="V213" s="129">
        <v>-2</v>
      </c>
      <c r="W213" s="129">
        <v>-24</v>
      </c>
      <c r="X213" s="129">
        <v>76</v>
      </c>
      <c r="Y213" s="129" t="s">
        <v>1910</v>
      </c>
      <c r="Z213" s="129" t="b">
        <v>0</v>
      </c>
      <c r="AA213" s="129">
        <v>0</v>
      </c>
      <c r="AB213" s="129" t="b">
        <v>1</v>
      </c>
      <c r="AC213" s="129">
        <v>43</v>
      </c>
      <c r="AD213" s="129">
        <v>0.93899999999999995</v>
      </c>
      <c r="AE213" s="129" t="s">
        <v>24</v>
      </c>
      <c r="AF213" s="129" t="s">
        <v>3313</v>
      </c>
      <c r="AG213" s="129" t="s">
        <v>3636</v>
      </c>
      <c r="AH213" s="129" cm="1">
        <f t="array" aca="1" ref="AH213" ca="1">INDIRECT(ADDRESS(MATCH(AJ213,'rs_industries'!B:B,0),5,1,TRUE,"rs_industries"))</f>
        <v>16</v>
      </c>
      <c r="AI213" s="129" cm="1">
        <f t="array" aca="1" ref="AI213" ca="1">INDIRECT(ADDRESS(MATCH(A213,'rs_stocks'!B:B,0),7,1,TRUE,"rs_stocks"))</f>
        <v>92</v>
      </c>
      <c r="AJ213" s="129" t="str" cm="1">
        <f t="array" aca="1" ref="AJ213" ca="1">INDIRECT(ADDRESS(MATCH(A213,'rs_stocks'!B:B,0),4,1,TRUE,"rs_stocks"))</f>
        <v>Scientific &amp; Technical Instruments</v>
      </c>
    </row>
    <row r="214" spans="1:36" x14ac:dyDescent="0.3">
      <c r="A214" s="129" t="s">
        <v>5806</v>
      </c>
      <c r="B214" s="132">
        <v>1.08</v>
      </c>
      <c r="C214" s="132">
        <v>2.86</v>
      </c>
      <c r="D214" s="132">
        <v>5.55</v>
      </c>
      <c r="E214" s="132">
        <v>16.28</v>
      </c>
      <c r="F214" s="132">
        <v>14.78</v>
      </c>
      <c r="G214" s="294" t="s">
        <v>3340</v>
      </c>
      <c r="H214" s="350" t="s">
        <v>31</v>
      </c>
      <c r="I214" s="129">
        <v>62.247999999999998</v>
      </c>
      <c r="J214" s="129">
        <v>-28</v>
      </c>
      <c r="K214" s="129" t="s">
        <v>5807</v>
      </c>
      <c r="L214" s="129" t="b">
        <v>1</v>
      </c>
      <c r="M214" s="129">
        <v>34.884</v>
      </c>
      <c r="N214" s="129">
        <v>1.9910000000000001</v>
      </c>
      <c r="O214" s="129">
        <v>17.52</v>
      </c>
      <c r="P214" s="132">
        <v>38.029000000000003</v>
      </c>
      <c r="Q214" s="132">
        <v>0.81100000000000005</v>
      </c>
      <c r="R214" s="132">
        <v>30.827000000000002</v>
      </c>
      <c r="S214" s="129">
        <v>1.3</v>
      </c>
      <c r="T214" s="419">
        <v>44.543999999999997</v>
      </c>
      <c r="U214" s="129">
        <v>373.22</v>
      </c>
      <c r="V214" s="129">
        <v>-56</v>
      </c>
      <c r="W214" s="129">
        <v>-62</v>
      </c>
      <c r="X214" s="129">
        <v>41</v>
      </c>
      <c r="Y214" s="129" t="s">
        <v>5806</v>
      </c>
      <c r="Z214" s="129" t="b">
        <v>0</v>
      </c>
      <c r="AA214" s="129">
        <v>0</v>
      </c>
      <c r="AB214" s="129" t="b">
        <v>1</v>
      </c>
      <c r="AC214" s="129">
        <v>57</v>
      </c>
      <c r="AD214" s="129">
        <v>0.93899999999999995</v>
      </c>
      <c r="AE214" s="129" t="s">
        <v>31</v>
      </c>
      <c r="AF214" s="129" t="s">
        <v>3340</v>
      </c>
      <c r="AG214" s="129" t="s">
        <v>5807</v>
      </c>
      <c r="AH214" s="129" cm="1">
        <f t="array" aca="1" ref="AH214" ca="1">INDIRECT(ADDRESS(MATCH(AJ214,'rs_industries'!B:B,0),5,1,TRUE,"rs_industries"))</f>
        <v>12</v>
      </c>
      <c r="AI214" s="129" cm="1">
        <f t="array" aca="1" ref="AI214" ca="1">INDIRECT(ADDRESS(MATCH(A214,'rs_stocks'!B:B,0),7,1,TRUE,"rs_stocks"))</f>
        <v>80</v>
      </c>
      <c r="AJ214" s="129" t="str" cm="1">
        <f t="array" aca="1" ref="AJ214" ca="1">INDIRECT(ADDRESS(MATCH(A214,'rs_stocks'!B:B,0),4,1,TRUE,"rs_stocks"))</f>
        <v>Communication Equipment</v>
      </c>
    </row>
    <row r="215" spans="1:36" x14ac:dyDescent="0.3">
      <c r="A215" s="129" t="s">
        <v>1478</v>
      </c>
      <c r="B215" s="132">
        <v>3.26</v>
      </c>
      <c r="C215" s="132">
        <v>-2.12</v>
      </c>
      <c r="D215" s="132">
        <v>7.46</v>
      </c>
      <c r="E215" s="132">
        <v>42.92</v>
      </c>
      <c r="F215" s="132">
        <v>34.97</v>
      </c>
      <c r="G215" s="290" t="s">
        <v>3705</v>
      </c>
      <c r="H215" s="350" t="s">
        <v>115</v>
      </c>
      <c r="I215" s="129">
        <v>4.3330000000000002</v>
      </c>
      <c r="J215" s="129">
        <v>-46</v>
      </c>
      <c r="K215" s="129" t="s">
        <v>4996</v>
      </c>
      <c r="L215" s="129" t="b">
        <v>1</v>
      </c>
      <c r="M215" s="129">
        <v>113.69799999999999</v>
      </c>
      <c r="N215" s="129">
        <v>6.5060000000000002</v>
      </c>
      <c r="O215" s="129">
        <v>17.477</v>
      </c>
      <c r="P215" s="132">
        <v>157.62899999999999</v>
      </c>
      <c r="Q215" s="132">
        <v>0.77900000000000003</v>
      </c>
      <c r="R215" s="132">
        <v>122.767</v>
      </c>
      <c r="S215" s="129">
        <v>4.68</v>
      </c>
      <c r="T215" s="419">
        <v>75.155000000000001</v>
      </c>
      <c r="U215" s="129">
        <v>44.39</v>
      </c>
      <c r="V215" s="129">
        <v>-54</v>
      </c>
      <c r="W215" s="129">
        <v>-45</v>
      </c>
      <c r="X215" s="129">
        <v>96</v>
      </c>
      <c r="Y215" s="129" t="s">
        <v>1478</v>
      </c>
      <c r="Z215" s="129" t="b">
        <v>0</v>
      </c>
      <c r="AA215" s="129">
        <v>0</v>
      </c>
      <c r="AB215" s="129" t="b">
        <v>1</v>
      </c>
      <c r="AC215" s="129">
        <v>50</v>
      </c>
      <c r="AD215" s="129">
        <v>0.93899999999999995</v>
      </c>
      <c r="AE215" s="129" t="s">
        <v>115</v>
      </c>
      <c r="AF215" s="129" t="s">
        <v>3705</v>
      </c>
      <c r="AG215" s="129" t="s">
        <v>4996</v>
      </c>
      <c r="AH215" s="129" cm="1">
        <f t="array" aca="1" ref="AH215" ca="1">INDIRECT(ADDRESS(MATCH(AJ215,'rs_industries'!B:B,0),5,1,TRUE,"rs_industries"))</f>
        <v>46</v>
      </c>
      <c r="AI215" s="129" cm="1">
        <f t="array" aca="1" ref="AI215" ca="1">INDIRECT(ADDRESS(MATCH(A215,'rs_stocks'!B:B,0),7,1,TRUE,"rs_stocks"))</f>
        <v>94</v>
      </c>
      <c r="AJ215" s="129" t="str" cm="1">
        <f t="array" aca="1" ref="AJ215" ca="1">INDIRECT(ADDRESS(MATCH(A215,'rs_stocks'!B:B,0),4,1,TRUE,"rs_stocks"))</f>
        <v>Oil &amp; Gas E&amp;P</v>
      </c>
    </row>
    <row r="216" spans="1:36" x14ac:dyDescent="0.3">
      <c r="A216" s="129" t="s">
        <v>7245</v>
      </c>
      <c r="B216" s="132">
        <v>-7.17</v>
      </c>
      <c r="C216" s="132">
        <v>2.36</v>
      </c>
      <c r="D216" s="132">
        <v>25.47</v>
      </c>
      <c r="E216" s="132">
        <v>63.08</v>
      </c>
      <c r="F216" s="132">
        <v>83.83</v>
      </c>
      <c r="G216" s="290" t="s">
        <v>3623</v>
      </c>
      <c r="H216" s="350" t="s">
        <v>31</v>
      </c>
      <c r="I216" s="129">
        <v>0.89900000000000002</v>
      </c>
      <c r="J216" s="129">
        <v>-98</v>
      </c>
      <c r="K216" s="129" t="s">
        <v>7246</v>
      </c>
      <c r="L216" s="129" t="b">
        <v>1</v>
      </c>
      <c r="M216" s="129">
        <v>240.18899999999999</v>
      </c>
      <c r="N216" s="129">
        <v>13.759</v>
      </c>
      <c r="O216" s="129">
        <v>17.457000000000001</v>
      </c>
      <c r="P216" s="132">
        <v>428.61</v>
      </c>
      <c r="Q216" s="132">
        <v>0.79500000000000004</v>
      </c>
      <c r="R216" s="132">
        <v>340.71199999999999</v>
      </c>
      <c r="S216" s="129">
        <v>7.84</v>
      </c>
      <c r="T216" s="419">
        <v>-61.338999999999999</v>
      </c>
      <c r="U216" s="129">
        <v>83.35</v>
      </c>
      <c r="V216" s="129">
        <v>-30</v>
      </c>
      <c r="W216" s="129">
        <v>-26</v>
      </c>
      <c r="X216" s="129">
        <v>30</v>
      </c>
      <c r="Y216" s="129" t="s">
        <v>7245</v>
      </c>
      <c r="Z216" s="129" t="b">
        <v>0</v>
      </c>
      <c r="AA216" s="129">
        <v>0</v>
      </c>
      <c r="AB216" s="129" t="b">
        <v>1</v>
      </c>
      <c r="AC216" s="129">
        <v>52</v>
      </c>
      <c r="AD216" s="129">
        <v>0.93799999999999994</v>
      </c>
      <c r="AE216" s="129" t="s">
        <v>31</v>
      </c>
      <c r="AF216" s="129" t="s">
        <v>3623</v>
      </c>
      <c r="AG216" s="129" t="s">
        <v>7246</v>
      </c>
      <c r="AH216" s="129" t="e" cm="1">
        <f t="array" aca="1" ref="AH216" ca="1">INDIRECT(ADDRESS(MATCH(AJ216,'rs_industries'!B:B,0),5,1,TRUE,"rs_industries"))</f>
        <v>#N/A</v>
      </c>
      <c r="AI216" s="129" t="e" cm="1">
        <f t="array" aca="1" ref="AI216" ca="1">INDIRECT(ADDRESS(MATCH(A216,'rs_stocks'!B:B,0),7,1,TRUE,"rs_stocks"))</f>
        <v>#N/A</v>
      </c>
      <c r="AJ216" s="129" t="e" cm="1">
        <f t="array" aca="1" ref="AJ216" ca="1">INDIRECT(ADDRESS(MATCH(A216,'rs_stocks'!B:B,0),4,1,TRUE,"rs_stocks"))</f>
        <v>#N/A</v>
      </c>
    </row>
    <row r="217" spans="1:36" x14ac:dyDescent="0.3">
      <c r="A217" s="129" t="s">
        <v>1460</v>
      </c>
      <c r="B217" s="132">
        <v>-2.94</v>
      </c>
      <c r="C217" s="132">
        <v>-10.27</v>
      </c>
      <c r="D217" s="132">
        <v>10.57</v>
      </c>
      <c r="E217" s="132">
        <v>47.66</v>
      </c>
      <c r="F217" s="132">
        <v>30.73</v>
      </c>
      <c r="G217" s="251" t="s">
        <v>3244</v>
      </c>
      <c r="H217" s="349" t="s">
        <v>24</v>
      </c>
      <c r="I217" s="129">
        <v>1.8759999999999999</v>
      </c>
      <c r="J217" s="129">
        <v>-34</v>
      </c>
      <c r="K217" s="129" t="s">
        <v>3987</v>
      </c>
      <c r="L217" s="129" t="b">
        <v>1</v>
      </c>
      <c r="M217" s="129">
        <v>111.877</v>
      </c>
      <c r="N217" s="129">
        <v>6.42</v>
      </c>
      <c r="O217" s="129">
        <v>17.427</v>
      </c>
      <c r="P217" s="132">
        <v>161.13200000000001</v>
      </c>
      <c r="Q217" s="132">
        <v>0.80200000000000005</v>
      </c>
      <c r="R217" s="132">
        <v>129.251</v>
      </c>
      <c r="S217" s="129">
        <v>2.5299999999999998</v>
      </c>
      <c r="T217" s="419">
        <v>72.790999999999997</v>
      </c>
      <c r="U217" s="129">
        <v>328.66</v>
      </c>
      <c r="V217" s="129">
        <v>6</v>
      </c>
      <c r="W217" s="129">
        <v>-8</v>
      </c>
      <c r="X217" s="129">
        <v>24</v>
      </c>
      <c r="Y217" s="129" t="s">
        <v>1460</v>
      </c>
      <c r="Z217" s="129" t="b">
        <v>0</v>
      </c>
      <c r="AA217" s="129">
        <v>0</v>
      </c>
      <c r="AB217" s="129" t="b">
        <v>1</v>
      </c>
      <c r="AC217" s="129">
        <v>46</v>
      </c>
      <c r="AD217" s="129">
        <v>0.93799999999999994</v>
      </c>
      <c r="AE217" s="129" t="s">
        <v>24</v>
      </c>
      <c r="AF217" s="129" t="s">
        <v>3244</v>
      </c>
      <c r="AG217" s="129" t="s">
        <v>3987</v>
      </c>
      <c r="AH217" s="129" cm="1">
        <f t="array" aca="1" ref="AH217" ca="1">INDIRECT(ADDRESS(MATCH(AJ217,'rs_industries'!B:B,0),5,1,TRUE,"rs_industries"))</f>
        <v>73</v>
      </c>
      <c r="AI217" s="129" cm="1">
        <f t="array" aca="1" ref="AI217" ca="1">INDIRECT(ADDRESS(MATCH(A217,'rs_stocks'!B:B,0),7,1,TRUE,"rs_stocks"))</f>
        <v>91</v>
      </c>
      <c r="AJ217" s="129" t="str" cm="1">
        <f t="array" aca="1" ref="AJ217" ca="1">INDIRECT(ADDRESS(MATCH(A217,'rs_stocks'!B:B,0),4,1,TRUE,"rs_stocks"))</f>
        <v>Building Materials</v>
      </c>
    </row>
    <row r="218" spans="1:36" x14ac:dyDescent="0.3">
      <c r="A218" s="129" t="s">
        <v>6927</v>
      </c>
      <c r="B218" s="132">
        <v>-2.11</v>
      </c>
      <c r="C218" s="132">
        <v>-7.25</v>
      </c>
      <c r="D218" s="132">
        <v>8.5500000000000007</v>
      </c>
      <c r="E218" s="132">
        <v>27.56</v>
      </c>
      <c r="F218" s="132">
        <v>27.25</v>
      </c>
      <c r="G218" s="291" t="s">
        <v>1026</v>
      </c>
      <c r="H218" s="352" t="s">
        <v>3108</v>
      </c>
      <c r="I218" s="129">
        <v>0.55700000000000005</v>
      </c>
      <c r="J218" s="129">
        <v>-67</v>
      </c>
      <c r="K218" s="129" t="s">
        <v>7244</v>
      </c>
      <c r="L218" s="129" t="b">
        <v>1</v>
      </c>
      <c r="M218" s="129">
        <v>112.86199999999999</v>
      </c>
      <c r="N218" s="129">
        <v>6.4820000000000002</v>
      </c>
      <c r="O218" s="129">
        <v>17.413</v>
      </c>
      <c r="P218" s="132">
        <v>166.00899999999999</v>
      </c>
      <c r="Q218" s="132">
        <v>0.80200000000000005</v>
      </c>
      <c r="R218" s="132">
        <v>133.09100000000001</v>
      </c>
      <c r="S218" s="129">
        <v>2.31</v>
      </c>
      <c r="T218" s="419">
        <v>-9.5860000000000003</v>
      </c>
      <c r="U218" s="129">
        <v>31.61</v>
      </c>
      <c r="V218" s="129">
        <v>-7</v>
      </c>
      <c r="W218" s="129">
        <v>-41</v>
      </c>
      <c r="X218" s="129">
        <v>273</v>
      </c>
      <c r="Y218" s="129" t="s">
        <v>6927</v>
      </c>
      <c r="Z218" s="129" t="b">
        <v>0</v>
      </c>
      <c r="AA218" s="129">
        <v>0</v>
      </c>
      <c r="AB218" s="129" t="b">
        <v>1</v>
      </c>
      <c r="AC218" s="129">
        <v>45</v>
      </c>
      <c r="AD218" s="129">
        <v>0.93799999999999994</v>
      </c>
      <c r="AE218" s="129" t="s">
        <v>3108</v>
      </c>
      <c r="AF218" s="129" t="s">
        <v>1026</v>
      </c>
      <c r="AG218" s="129" t="s">
        <v>7244</v>
      </c>
      <c r="AH218" s="129" cm="1">
        <f t="array" aca="1" ref="AH218" ca="1">INDIRECT(ADDRESS(MATCH(AJ218,'rs_industries'!B:B,0),5,1,TRUE,"rs_industries"))</f>
        <v>24</v>
      </c>
      <c r="AI218" s="129" cm="1">
        <f t="array" aca="1" ref="AI218" ca="1">INDIRECT(ADDRESS(MATCH(A218,'rs_stocks'!B:B,0),7,1,TRUE,"rs_stocks"))</f>
        <v>85</v>
      </c>
      <c r="AJ218" s="129" t="str" cm="1">
        <f t="array" aca="1" ref="AJ218" ca="1">INDIRECT(ADDRESS(MATCH(A218,'rs_stocks'!B:B,0),4,1,TRUE,"rs_stocks"))</f>
        <v>Tobacco</v>
      </c>
    </row>
    <row r="219" spans="1:36" x14ac:dyDescent="0.3">
      <c r="A219" s="129" t="s">
        <v>3043</v>
      </c>
      <c r="B219" s="132">
        <v>-0.77</v>
      </c>
      <c r="C219" s="132">
        <v>-4.6399999999999997</v>
      </c>
      <c r="D219" s="132">
        <v>6.87</v>
      </c>
      <c r="E219" s="132">
        <v>28.27</v>
      </c>
      <c r="F219" s="132">
        <v>23.96</v>
      </c>
      <c r="G219" s="225" t="s">
        <v>3301</v>
      </c>
      <c r="H219" s="346" t="s">
        <v>3108</v>
      </c>
      <c r="I219" s="129">
        <v>0.93100000000000005</v>
      </c>
      <c r="J219" s="129">
        <v>-55</v>
      </c>
      <c r="K219" s="129" t="s">
        <v>5771</v>
      </c>
      <c r="L219" s="129" t="b">
        <v>1</v>
      </c>
      <c r="M219" s="129">
        <v>67.358999999999995</v>
      </c>
      <c r="N219" s="129">
        <v>3.8730000000000002</v>
      </c>
      <c r="O219" s="129">
        <v>17.391999999999999</v>
      </c>
      <c r="P219" s="132">
        <v>79.141999999999996</v>
      </c>
      <c r="Q219" s="132">
        <v>0.79700000000000004</v>
      </c>
      <c r="R219" s="132">
        <v>63.070999999999998</v>
      </c>
      <c r="S219" s="129">
        <v>2.39</v>
      </c>
      <c r="T219" s="419">
        <v>7.6790000000000003</v>
      </c>
      <c r="U219" s="129">
        <v>21.78</v>
      </c>
      <c r="V219" s="129">
        <v>-45</v>
      </c>
      <c r="W219" s="129">
        <v>-57</v>
      </c>
      <c r="X219" s="129">
        <v>383</v>
      </c>
      <c r="Y219" s="129" t="s">
        <v>3043</v>
      </c>
      <c r="Z219" s="129" t="b">
        <v>0</v>
      </c>
      <c r="AA219" s="129">
        <v>0</v>
      </c>
      <c r="AB219" s="129" t="b">
        <v>1</v>
      </c>
      <c r="AC219" s="129">
        <v>55</v>
      </c>
      <c r="AD219" s="129">
        <v>0.93700000000000006</v>
      </c>
      <c r="AE219" s="129" t="s">
        <v>3108</v>
      </c>
      <c r="AF219" s="129" t="s">
        <v>3301</v>
      </c>
      <c r="AG219" s="129" t="s">
        <v>5771</v>
      </c>
      <c r="AH219" s="129" cm="1">
        <f t="array" aca="1" ref="AH219" ca="1">INDIRECT(ADDRESS(MATCH(AJ219,'rs_industries'!B:B,0),5,1,TRUE,"rs_industries"))</f>
        <v>98</v>
      </c>
      <c r="AI219" s="129" cm="1">
        <f t="array" aca="1" ref="AI219" ca="1">INDIRECT(ADDRESS(MATCH(A219,'rs_stocks'!B:B,0),7,1,TRUE,"rs_stocks"))</f>
        <v>91</v>
      </c>
      <c r="AJ219" s="129" t="str" cm="1">
        <f t="array" aca="1" ref="AJ219" ca="1">INDIRECT(ADDRESS(MATCH(A219,'rs_stocks'!B:B,0),4,1,TRUE,"rs_stocks"))</f>
        <v>Marine Shipping</v>
      </c>
    </row>
    <row r="220" spans="1:36" x14ac:dyDescent="0.3">
      <c r="A220" s="129" t="s">
        <v>2484</v>
      </c>
      <c r="B220" s="132">
        <v>-5.05</v>
      </c>
      <c r="C220" s="132">
        <v>-7.88</v>
      </c>
      <c r="D220" s="132">
        <v>1.67</v>
      </c>
      <c r="E220" s="132">
        <v>54.35</v>
      </c>
      <c r="F220" s="132">
        <v>40.36</v>
      </c>
      <c r="G220" s="227" t="s">
        <v>1269</v>
      </c>
      <c r="H220" s="346" t="s">
        <v>24</v>
      </c>
      <c r="I220" s="129">
        <v>1.464</v>
      </c>
      <c r="J220" s="129">
        <v>-82</v>
      </c>
      <c r="K220" s="129" t="s">
        <v>3856</v>
      </c>
      <c r="L220" s="129" t="b">
        <v>1</v>
      </c>
      <c r="M220" s="129">
        <v>216.06200000000001</v>
      </c>
      <c r="N220" s="129">
        <v>12.473000000000001</v>
      </c>
      <c r="O220" s="129">
        <v>17.321999999999999</v>
      </c>
      <c r="P220" s="132">
        <v>468.57</v>
      </c>
      <c r="Q220" s="132">
        <v>0.75900000000000001</v>
      </c>
      <c r="R220" s="132">
        <v>355.67599999999999</v>
      </c>
      <c r="S220" s="129">
        <v>5.44</v>
      </c>
      <c r="T220" s="419">
        <v>-2.3279999999999998</v>
      </c>
      <c r="U220" s="129">
        <v>15.79</v>
      </c>
      <c r="V220" s="129">
        <v>-22</v>
      </c>
      <c r="W220" s="129">
        <v>-38</v>
      </c>
      <c r="X220" s="129">
        <v>232</v>
      </c>
      <c r="Y220" s="129" t="s">
        <v>2484</v>
      </c>
      <c r="Z220" s="129" t="b">
        <v>0</v>
      </c>
      <c r="AA220" s="129">
        <v>0</v>
      </c>
      <c r="AB220" s="129" t="b">
        <v>0</v>
      </c>
      <c r="AC220" s="129">
        <v>53</v>
      </c>
      <c r="AD220" s="129">
        <v>0.93700000000000006</v>
      </c>
      <c r="AE220" s="129" t="s">
        <v>24</v>
      </c>
      <c r="AF220" s="129" t="s">
        <v>1269</v>
      </c>
      <c r="AG220" s="129" t="s">
        <v>3856</v>
      </c>
      <c r="AH220" s="129" cm="1">
        <f t="array" aca="1" ref="AH220" ca="1">INDIRECT(ADDRESS(MATCH(AJ220,'rs_industries'!B:B,0),5,1,TRUE,"rs_industries"))</f>
        <v>99</v>
      </c>
      <c r="AI220" s="129" cm="1">
        <f t="array" aca="1" ref="AI220" ca="1">INDIRECT(ADDRESS(MATCH(A220,'rs_stocks'!B:B,0),7,1,TRUE,"rs_stocks"))</f>
        <v>97</v>
      </c>
      <c r="AJ220" s="129" t="str" cm="1">
        <f t="array" aca="1" ref="AJ220" ca="1">INDIRECT(ADDRESS(MATCH(A220,'rs_stocks'!B:B,0),4,1,TRUE,"rs_stocks"))</f>
        <v>Aluminum</v>
      </c>
    </row>
    <row r="221" spans="1:36" x14ac:dyDescent="0.3">
      <c r="A221" s="129" t="s">
        <v>642</v>
      </c>
      <c r="B221" s="132">
        <v>4.17</v>
      </c>
      <c r="C221" s="132">
        <v>8.36</v>
      </c>
      <c r="D221" s="132">
        <v>31.97</v>
      </c>
      <c r="E221" s="132">
        <v>71.39</v>
      </c>
      <c r="F221" s="132">
        <v>54.6</v>
      </c>
      <c r="G221" s="260" t="s">
        <v>3123</v>
      </c>
      <c r="H221" s="347" t="s">
        <v>3124</v>
      </c>
      <c r="I221" s="129">
        <v>13.457000000000001</v>
      </c>
      <c r="J221" s="129">
        <v>-59</v>
      </c>
      <c r="K221" s="129" t="s">
        <v>3323</v>
      </c>
      <c r="L221" s="129" t="b">
        <v>1</v>
      </c>
      <c r="M221" s="129">
        <v>146.71799999999999</v>
      </c>
      <c r="N221" s="129">
        <v>8.4730000000000008</v>
      </c>
      <c r="O221" s="129">
        <v>17.315000000000001</v>
      </c>
      <c r="P221" s="132">
        <v>202.006</v>
      </c>
      <c r="Q221" s="132">
        <v>0.82899999999999996</v>
      </c>
      <c r="R221" s="132">
        <v>167.52099999999999</v>
      </c>
      <c r="S221" s="129">
        <v>2.48</v>
      </c>
      <c r="T221" s="419">
        <v>117.791</v>
      </c>
      <c r="U221" s="129">
        <v>137.76</v>
      </c>
      <c r="V221" s="129">
        <v>7</v>
      </c>
      <c r="W221" s="129">
        <v>-9</v>
      </c>
      <c r="X221" s="129">
        <v>58</v>
      </c>
      <c r="Y221" s="129" t="s">
        <v>642</v>
      </c>
      <c r="Z221" s="129" t="b">
        <v>0</v>
      </c>
      <c r="AA221" s="129">
        <v>0</v>
      </c>
      <c r="AB221" s="129" t="b">
        <v>1</v>
      </c>
      <c r="AC221" s="129">
        <v>52</v>
      </c>
      <c r="AD221" s="129">
        <v>0.93700000000000006</v>
      </c>
      <c r="AE221" s="129" t="s">
        <v>3124</v>
      </c>
      <c r="AF221" s="129" t="s">
        <v>3123</v>
      </c>
      <c r="AG221" s="129" t="s">
        <v>3323</v>
      </c>
      <c r="AH221" s="129" cm="1">
        <f t="array" aca="1" ref="AH221" ca="1">INDIRECT(ADDRESS(MATCH(AJ221,'rs_industries'!B:B,0),5,1,TRUE,"rs_industries"))</f>
        <v>57</v>
      </c>
      <c r="AI221" s="129" cm="1">
        <f t="array" aca="1" ref="AI221" ca="1">INDIRECT(ADDRESS(MATCH(A221,'rs_stocks'!B:B,0),7,1,TRUE,"rs_stocks"))</f>
        <v>96</v>
      </c>
      <c r="AJ221" s="129" t="str" cm="1">
        <f t="array" aca="1" ref="AJ221" ca="1">INDIRECT(ADDRESS(MATCH(A221,'rs_stocks'!B:B,0),4,1,TRUE,"rs_stocks"))</f>
        <v>Medical Care Facilities</v>
      </c>
    </row>
    <row r="222" spans="1:36" x14ac:dyDescent="0.3">
      <c r="A222" s="129" t="s">
        <v>2948</v>
      </c>
      <c r="B222" s="132">
        <v>0.78</v>
      </c>
      <c r="C222" s="132">
        <v>-9.15</v>
      </c>
      <c r="D222" s="132">
        <v>13.96</v>
      </c>
      <c r="E222" s="132">
        <v>64.12</v>
      </c>
      <c r="F222" s="132">
        <v>41.14</v>
      </c>
      <c r="G222" s="308" t="s">
        <v>3280</v>
      </c>
      <c r="H222" s="351" t="s">
        <v>3111</v>
      </c>
      <c r="I222" s="129">
        <v>0.82599999999999996</v>
      </c>
      <c r="J222" s="129">
        <v>-61</v>
      </c>
      <c r="K222" s="129" t="s">
        <v>7181</v>
      </c>
      <c r="L222" s="129" t="b">
        <v>1</v>
      </c>
      <c r="M222" s="129">
        <v>194.149</v>
      </c>
      <c r="N222" s="129">
        <v>11.215</v>
      </c>
      <c r="O222" s="129">
        <v>17.311</v>
      </c>
      <c r="P222" s="132">
        <v>367.048</v>
      </c>
      <c r="Q222" s="132">
        <v>0.78500000000000003</v>
      </c>
      <c r="R222" s="132">
        <v>287.95499999999998</v>
      </c>
      <c r="S222" s="129">
        <v>7.23</v>
      </c>
      <c r="T222" s="419">
        <v>53.579000000000001</v>
      </c>
      <c r="U222" s="129">
        <v>6.45</v>
      </c>
      <c r="V222" s="129">
        <v>-23</v>
      </c>
      <c r="W222" s="129">
        <v>-30</v>
      </c>
      <c r="X222" s="129">
        <v>428</v>
      </c>
      <c r="Y222" s="129" t="s">
        <v>2948</v>
      </c>
      <c r="Z222" s="129" t="b">
        <v>0</v>
      </c>
      <c r="AA222" s="129">
        <v>0</v>
      </c>
      <c r="AB222" s="129" t="b">
        <v>1</v>
      </c>
      <c r="AC222" s="129">
        <v>49</v>
      </c>
      <c r="AD222" s="129">
        <v>0.93700000000000006</v>
      </c>
      <c r="AE222" s="129" t="s">
        <v>3111</v>
      </c>
      <c r="AF222" s="129" t="s">
        <v>3280</v>
      </c>
      <c r="AG222" s="129" t="s">
        <v>7181</v>
      </c>
      <c r="AH222" s="129" cm="1">
        <f t="array" aca="1" ref="AH222" ca="1">INDIRECT(ADDRESS(MATCH(AJ222,'rs_industries'!B:B,0),5,1,TRUE,"rs_industries"))</f>
        <v>43</v>
      </c>
      <c r="AI222" s="129" cm="1">
        <f t="array" aca="1" ref="AI222" ca="1">INDIRECT(ADDRESS(MATCH(A222,'rs_stocks'!B:B,0),7,1,TRUE,"rs_stocks"))</f>
        <v>97</v>
      </c>
      <c r="AJ222" s="129" t="str" cm="1">
        <f t="array" aca="1" ref="AJ222" ca="1">INDIRECT(ADDRESS(MATCH(A222,'rs_stocks'!B:B,0),4,1,TRUE,"rs_stocks"))</f>
        <v>Banks—Regional</v>
      </c>
    </row>
    <row r="223" spans="1:36" x14ac:dyDescent="0.3">
      <c r="A223" s="129" t="s">
        <v>2317</v>
      </c>
      <c r="B223" s="132">
        <v>1.08</v>
      </c>
      <c r="C223" s="132">
        <v>9.8800000000000008</v>
      </c>
      <c r="D223" s="132">
        <v>37.119999999999997</v>
      </c>
      <c r="E223" s="132">
        <v>65.59</v>
      </c>
      <c r="F223" s="132">
        <v>68.05</v>
      </c>
      <c r="G223" s="301" t="s">
        <v>3376</v>
      </c>
      <c r="H223" s="349" t="s">
        <v>24</v>
      </c>
      <c r="I223" s="129">
        <v>5.7649999999999997</v>
      </c>
      <c r="J223" s="129">
        <v>-61</v>
      </c>
      <c r="K223" s="129" t="s">
        <v>4979</v>
      </c>
      <c r="L223" s="129" t="b">
        <v>0</v>
      </c>
      <c r="M223" s="129">
        <v>168.292</v>
      </c>
      <c r="N223" s="129">
        <v>9.766</v>
      </c>
      <c r="O223" s="129">
        <v>17.231999999999999</v>
      </c>
      <c r="P223" s="132">
        <v>259.20100000000002</v>
      </c>
      <c r="Q223" s="132">
        <v>0.82</v>
      </c>
      <c r="R223" s="132">
        <v>212.63399999999999</v>
      </c>
      <c r="S223" s="129">
        <v>2.36</v>
      </c>
      <c r="T223" s="419">
        <v>53.774999999999999</v>
      </c>
      <c r="U223" s="129">
        <v>204.89</v>
      </c>
      <c r="V223" s="129">
        <v>10</v>
      </c>
      <c r="W223" s="129">
        <v>-20</v>
      </c>
      <c r="X223" s="129">
        <v>41</v>
      </c>
      <c r="Y223" s="129" t="s">
        <v>2317</v>
      </c>
      <c r="Z223" s="129" t="b">
        <v>0</v>
      </c>
      <c r="AA223" s="129">
        <v>0</v>
      </c>
      <c r="AB223" s="129" t="b">
        <v>1</v>
      </c>
      <c r="AC223" s="129">
        <v>49</v>
      </c>
      <c r="AD223" s="129">
        <v>0.93600000000000005</v>
      </c>
      <c r="AE223" s="129" t="s">
        <v>24</v>
      </c>
      <c r="AF223" s="129" t="s">
        <v>3376</v>
      </c>
      <c r="AG223" s="129" t="s">
        <v>4979</v>
      </c>
      <c r="AH223" s="129" cm="1">
        <f t="array" aca="1" ref="AH223" ca="1">INDIRECT(ADDRESS(MATCH(AJ223,'rs_industries'!B:B,0),5,1,TRUE,"rs_industries"))</f>
        <v>69</v>
      </c>
      <c r="AI223" s="129" cm="1">
        <f t="array" aca="1" ref="AI223" ca="1">INDIRECT(ADDRESS(MATCH(A223,'rs_stocks'!B:B,0),7,1,TRUE,"rs_stocks"))</f>
        <v>95</v>
      </c>
      <c r="AJ223" s="129" t="str" cm="1">
        <f t="array" aca="1" ref="AJ223" ca="1">INDIRECT(ADDRESS(MATCH(A223,'rs_stocks'!B:B,0),4,1,TRUE,"rs_stocks"))</f>
        <v>Aerospace &amp; Defense</v>
      </c>
    </row>
    <row r="224" spans="1:36" x14ac:dyDescent="0.3">
      <c r="A224" s="129" t="s">
        <v>928</v>
      </c>
      <c r="B224" s="132">
        <v>0.13</v>
      </c>
      <c r="C224" s="132">
        <v>-7.09</v>
      </c>
      <c r="D224" s="132">
        <v>3.07</v>
      </c>
      <c r="E224" s="132">
        <v>39.99</v>
      </c>
      <c r="F224" s="132">
        <v>31.67</v>
      </c>
      <c r="G224" s="216" t="s">
        <v>3562</v>
      </c>
      <c r="H224" s="348" t="s">
        <v>48</v>
      </c>
      <c r="I224" s="129">
        <v>86.180999999999997</v>
      </c>
      <c r="J224" s="129">
        <v>-47</v>
      </c>
      <c r="K224" s="129" t="s">
        <v>4336</v>
      </c>
      <c r="L224" s="129" t="b">
        <v>1</v>
      </c>
      <c r="M224" s="129">
        <v>143.97900000000001</v>
      </c>
      <c r="N224" s="129">
        <v>8.3870000000000005</v>
      </c>
      <c r="O224" s="129">
        <v>17.167000000000002</v>
      </c>
      <c r="P224" s="132">
        <v>229.59399999999999</v>
      </c>
      <c r="Q224" s="132">
        <v>0.76700000000000002</v>
      </c>
      <c r="R224" s="132">
        <v>176.14</v>
      </c>
      <c r="S224" s="129">
        <v>3.9</v>
      </c>
      <c r="T224" s="419">
        <v>33.134</v>
      </c>
      <c r="U224" s="129">
        <v>110.325</v>
      </c>
      <c r="V224" s="129">
        <v>-23</v>
      </c>
      <c r="W224" s="129">
        <v>-24</v>
      </c>
      <c r="X224" s="129">
        <v>46</v>
      </c>
      <c r="Y224" s="129" t="s">
        <v>928</v>
      </c>
      <c r="Z224" s="129" t="b">
        <v>0</v>
      </c>
      <c r="AA224" s="129">
        <v>0</v>
      </c>
      <c r="AB224" s="129" t="b">
        <v>0</v>
      </c>
      <c r="AC224" s="129">
        <v>48</v>
      </c>
      <c r="AD224" s="129">
        <v>0.93600000000000005</v>
      </c>
      <c r="AE224" s="129" t="s">
        <v>48</v>
      </c>
      <c r="AF224" s="129" t="s">
        <v>3562</v>
      </c>
      <c r="AG224" s="440" t="s">
        <v>4336</v>
      </c>
      <c r="AH224" s="129" cm="1">
        <f t="array" aca="1" ref="AH224" ca="1">INDIRECT(ADDRESS(MATCH(AJ224,'rs_industries'!B:B,0),5,1,TRUE,"rs_industries"))</f>
        <v>98</v>
      </c>
      <c r="AI224" s="129" cm="1">
        <f t="array" aca="1" ref="AI224" ca="1">INDIRECT(ADDRESS(MATCH(A224,'rs_stocks'!B:B,0),7,1,TRUE,"rs_stocks"))</f>
        <v>90</v>
      </c>
      <c r="AJ224" s="129" t="str" cm="1">
        <f t="array" aca="1" ref="AJ224" ca="1">INDIRECT(ADDRESS(MATCH(A224,'rs_stocks'!B:B,0),4,1,TRUE,"rs_stocks"))</f>
        <v>Copper</v>
      </c>
    </row>
    <row r="225" spans="1:36" x14ac:dyDescent="0.3">
      <c r="A225" s="129" t="s">
        <v>2270</v>
      </c>
      <c r="B225" s="132">
        <v>1.56</v>
      </c>
      <c r="C225" s="132">
        <v>2.59</v>
      </c>
      <c r="D225" s="132">
        <v>9.57</v>
      </c>
      <c r="E225" s="132">
        <v>58.03</v>
      </c>
      <c r="F225" s="132">
        <v>46.79</v>
      </c>
      <c r="G225" s="290" t="s">
        <v>3298</v>
      </c>
      <c r="H225" s="352" t="s">
        <v>3108</v>
      </c>
      <c r="I225" s="129">
        <v>2.181</v>
      </c>
      <c r="J225" s="129">
        <v>-53</v>
      </c>
      <c r="K225" s="129" t="s">
        <v>5346</v>
      </c>
      <c r="L225" s="129" t="b">
        <v>0</v>
      </c>
      <c r="M225" s="129">
        <v>83.572000000000003</v>
      </c>
      <c r="N225" s="129">
        <v>4.883</v>
      </c>
      <c r="O225" s="129">
        <v>17.116</v>
      </c>
      <c r="P225" s="132">
        <v>89.706000000000003</v>
      </c>
      <c r="Q225" s="132">
        <v>0.79100000000000004</v>
      </c>
      <c r="R225" s="132">
        <v>70.924000000000007</v>
      </c>
      <c r="S225" s="129">
        <v>3.16</v>
      </c>
      <c r="T225" s="419">
        <v>18.116</v>
      </c>
      <c r="U225" s="129">
        <v>38.479999999999997</v>
      </c>
      <c r="V225" s="129">
        <v>-45</v>
      </c>
      <c r="W225" s="129">
        <v>-37</v>
      </c>
      <c r="X225" s="129">
        <v>164</v>
      </c>
      <c r="Y225" s="129" t="s">
        <v>2270</v>
      </c>
      <c r="Z225" s="129" t="b">
        <v>0</v>
      </c>
      <c r="AA225" s="129">
        <v>0</v>
      </c>
      <c r="AB225" s="129" t="b">
        <v>1</v>
      </c>
      <c r="AC225" s="129">
        <v>50</v>
      </c>
      <c r="AD225" s="129">
        <v>0.93600000000000005</v>
      </c>
      <c r="AE225" s="129" t="s">
        <v>3108</v>
      </c>
      <c r="AF225" s="129" t="s">
        <v>3298</v>
      </c>
      <c r="AG225" s="129" t="s">
        <v>5346</v>
      </c>
      <c r="AH225" s="129" cm="1">
        <f t="array" aca="1" ref="AH225" ca="1">INDIRECT(ADDRESS(MATCH(AJ225,'rs_industries'!B:B,0),5,1,TRUE,"rs_industries"))</f>
        <v>54</v>
      </c>
      <c r="AI225" s="129" cm="1">
        <f t="array" aca="1" ref="AI225" ca="1">INDIRECT(ADDRESS(MATCH(A225,'rs_stocks'!B:B,0),7,1,TRUE,"rs_stocks"))</f>
        <v>83</v>
      </c>
      <c r="AJ225" s="129" t="str" cm="1">
        <f t="array" aca="1" ref="AJ225" ca="1">INDIRECT(ADDRESS(MATCH(A225,'rs_stocks'!B:B,0),4,1,TRUE,"rs_stocks"))</f>
        <v>Advertising Agencies</v>
      </c>
    </row>
    <row r="226" spans="1:36" x14ac:dyDescent="0.3">
      <c r="A226" s="129" t="s">
        <v>1693</v>
      </c>
      <c r="B226" s="132">
        <v>-1.67</v>
      </c>
      <c r="C226" s="132">
        <v>-8.24</v>
      </c>
      <c r="D226" s="132">
        <v>0.34</v>
      </c>
      <c r="E226" s="132">
        <v>14.84</v>
      </c>
      <c r="F226" s="132">
        <v>13.43</v>
      </c>
      <c r="G226" s="280" t="s">
        <v>3142</v>
      </c>
      <c r="H226" s="349" t="s">
        <v>150</v>
      </c>
      <c r="I226" s="129">
        <v>2.2909999999999999</v>
      </c>
      <c r="J226" s="129">
        <v>-49</v>
      </c>
      <c r="K226" s="129" t="s">
        <v>5569</v>
      </c>
      <c r="L226" s="129" t="b">
        <v>1</v>
      </c>
      <c r="M226" s="129">
        <v>65.225999999999999</v>
      </c>
      <c r="N226" s="129">
        <v>3.8109999999999999</v>
      </c>
      <c r="O226" s="129">
        <v>17.113</v>
      </c>
      <c r="P226" s="132">
        <v>77.361000000000004</v>
      </c>
      <c r="Q226" s="132">
        <v>0.79900000000000004</v>
      </c>
      <c r="R226" s="132">
        <v>61.790999999999997</v>
      </c>
      <c r="S226" s="129">
        <v>2.59</v>
      </c>
      <c r="T226" s="419">
        <v>7.8719999999999999</v>
      </c>
      <c r="U226" s="129">
        <v>14.7</v>
      </c>
      <c r="V226" s="129">
        <v>-40</v>
      </c>
      <c r="W226" s="129">
        <v>-51</v>
      </c>
      <c r="X226" s="129">
        <v>524</v>
      </c>
      <c r="Y226" s="129" t="s">
        <v>1693</v>
      </c>
      <c r="Z226" s="129" t="b">
        <v>0</v>
      </c>
      <c r="AA226" s="129">
        <v>0</v>
      </c>
      <c r="AB226" s="129" t="b">
        <v>0</v>
      </c>
      <c r="AC226" s="129">
        <v>50</v>
      </c>
      <c r="AD226" s="129">
        <v>0.93500000000000005</v>
      </c>
      <c r="AE226" s="129" t="s">
        <v>150</v>
      </c>
      <c r="AF226" s="129" t="s">
        <v>3142</v>
      </c>
      <c r="AG226" s="129" t="s">
        <v>5569</v>
      </c>
      <c r="AH226" s="129" cm="1">
        <f t="array" aca="1" ref="AH226" ca="1">INDIRECT(ADDRESS(MATCH(AJ226,'rs_industries'!B:B,0),5,1,TRUE,"rs_industries"))</f>
        <v>45</v>
      </c>
      <c r="AI226" s="129" cm="1">
        <f t="array" aca="1" ref="AI226" ca="1">INDIRECT(ADDRESS(MATCH(A226,'rs_stocks'!B:B,0),7,1,TRUE,"rs_stocks"))</f>
        <v>72</v>
      </c>
      <c r="AJ226" s="129" t="str" cm="1">
        <f t="array" aca="1" ref="AJ226" ca="1">INDIRECT(ADDRESS(MATCH(A226,'rs_stocks'!B:B,0),4,1,TRUE,"rs_stocks"))</f>
        <v>Education &amp; Training Services</v>
      </c>
    </row>
    <row r="227" spans="1:36" x14ac:dyDescent="0.3">
      <c r="A227" s="129" t="s">
        <v>1860</v>
      </c>
      <c r="B227" s="132">
        <v>-2.83</v>
      </c>
      <c r="C227" s="132">
        <v>3</v>
      </c>
      <c r="D227" s="132">
        <v>4.91</v>
      </c>
      <c r="E227" s="132">
        <v>17.73</v>
      </c>
      <c r="F227" s="132">
        <v>21.21</v>
      </c>
      <c r="G227" s="229" t="s">
        <v>3217</v>
      </c>
      <c r="H227" s="349" t="s">
        <v>150</v>
      </c>
      <c r="I227" s="129">
        <v>3.613</v>
      </c>
      <c r="J227" s="129">
        <v>-35</v>
      </c>
      <c r="K227" s="129" t="s">
        <v>5263</v>
      </c>
      <c r="L227" s="129" t="b">
        <v>1</v>
      </c>
      <c r="M227" s="129">
        <v>45.972999999999999</v>
      </c>
      <c r="N227" s="129">
        <v>2.69</v>
      </c>
      <c r="O227" s="129">
        <v>17.09</v>
      </c>
      <c r="P227" s="132">
        <v>50.314</v>
      </c>
      <c r="Q227" s="132">
        <v>0.79700000000000004</v>
      </c>
      <c r="R227" s="132">
        <v>40.103999999999999</v>
      </c>
      <c r="S227" s="129">
        <v>1.64</v>
      </c>
      <c r="T227" s="419">
        <v>-95.694000000000003</v>
      </c>
      <c r="U227" s="129">
        <v>25.43</v>
      </c>
      <c r="V227" s="129">
        <v>-15</v>
      </c>
      <c r="W227" s="129">
        <v>4</v>
      </c>
      <c r="X227" s="129">
        <v>478</v>
      </c>
      <c r="Y227" s="129" t="s">
        <v>1860</v>
      </c>
      <c r="Z227" s="129" t="b">
        <v>0</v>
      </c>
      <c r="AA227" s="129">
        <v>0</v>
      </c>
      <c r="AB227" s="129" t="b">
        <v>1</v>
      </c>
      <c r="AC227" s="129">
        <v>49</v>
      </c>
      <c r="AD227" s="129">
        <v>0.93500000000000005</v>
      </c>
      <c r="AE227" s="129" t="s">
        <v>150</v>
      </c>
      <c r="AF227" s="129" t="s">
        <v>3217</v>
      </c>
      <c r="AG227" s="129" t="s">
        <v>5263</v>
      </c>
      <c r="AH227" s="129" cm="1">
        <f t="array" aca="1" ref="AH227" ca="1">INDIRECT(ADDRESS(MATCH(AJ227,'rs_industries'!B:B,0),5,1,TRUE,"rs_industries"))</f>
        <v>66</v>
      </c>
      <c r="AI227" s="129" cm="1">
        <f t="array" aca="1" ref="AI227" ca="1">INDIRECT(ADDRESS(MATCH(A227,'rs_stocks'!B:B,0),7,1,TRUE,"rs_stocks"))</f>
        <v>80</v>
      </c>
      <c r="AJ227" s="129" t="str" cm="1">
        <f t="array" aca="1" ref="AJ227" ca="1">INDIRECT(ADDRESS(MATCH(A227,'rs_stocks'!B:B,0),4,1,TRUE,"rs_stocks"))</f>
        <v>REIT—Healthcare Facilities</v>
      </c>
    </row>
    <row r="228" spans="1:36" x14ac:dyDescent="0.3">
      <c r="A228" s="129" t="s">
        <v>6767</v>
      </c>
      <c r="B228" s="132">
        <v>-0.18</v>
      </c>
      <c r="C228" s="132">
        <v>-8.8699999999999992</v>
      </c>
      <c r="D228" s="132">
        <v>14.6</v>
      </c>
      <c r="E228" s="132">
        <v>86.78</v>
      </c>
      <c r="F228" s="132">
        <v>126.91</v>
      </c>
      <c r="G228" s="213" t="s">
        <v>3221</v>
      </c>
      <c r="H228" s="347" t="s">
        <v>31</v>
      </c>
      <c r="I228" s="129">
        <v>0.51100000000000001</v>
      </c>
      <c r="J228" s="129">
        <v>-98</v>
      </c>
      <c r="K228" s="129" t="s">
        <v>7707</v>
      </c>
      <c r="L228" s="129" t="b">
        <v>0</v>
      </c>
      <c r="M228" s="129">
        <v>397.37700000000001</v>
      </c>
      <c r="N228" s="129">
        <v>23.385000000000002</v>
      </c>
      <c r="O228" s="129">
        <v>16.992999999999999</v>
      </c>
      <c r="P228" s="132">
        <v>1267.232</v>
      </c>
      <c r="Q228" s="132">
        <v>0.82099999999999995</v>
      </c>
      <c r="R228" s="132">
        <v>1039.7639999999999</v>
      </c>
      <c r="S228" s="129">
        <v>7.55</v>
      </c>
      <c r="T228" s="419">
        <v>-18.762</v>
      </c>
      <c r="U228" s="129">
        <v>11.3</v>
      </c>
      <c r="V228" s="129">
        <v>-11</v>
      </c>
      <c r="W228" s="129">
        <v>-39</v>
      </c>
      <c r="X228" s="129">
        <v>234</v>
      </c>
      <c r="Y228" s="129" t="s">
        <v>6767</v>
      </c>
      <c r="Z228" s="129" t="b">
        <v>0</v>
      </c>
      <c r="AA228" s="129">
        <v>0</v>
      </c>
      <c r="AB228" s="129" t="b">
        <v>1</v>
      </c>
      <c r="AC228" s="129">
        <v>47</v>
      </c>
      <c r="AD228" s="129">
        <v>0.93500000000000005</v>
      </c>
      <c r="AE228" s="129" t="s">
        <v>31</v>
      </c>
      <c r="AF228" s="129" t="s">
        <v>3221</v>
      </c>
      <c r="AG228" s="129" t="s">
        <v>7707</v>
      </c>
      <c r="AH228" s="129" cm="1">
        <f t="array" aca="1" ref="AH228" ca="1">INDIRECT(ADDRESS(MATCH(AJ228,'rs_industries'!B:B,0),5,1,TRUE,"rs_industries"))</f>
        <v>78</v>
      </c>
      <c r="AI228" s="129" cm="1">
        <f t="array" aca="1" ref="AI228" ca="1">INDIRECT(ADDRESS(MATCH(A228,'rs_stocks'!B:B,0),7,1,TRUE,"rs_stocks"))</f>
        <v>98</v>
      </c>
      <c r="AJ228" s="129" t="str" cm="1">
        <f t="array" aca="1" ref="AJ228" ca="1">INDIRECT(ADDRESS(MATCH(A228,'rs_stocks'!B:B,0),4,1,TRUE,"rs_stocks"))</f>
        <v>Electronic Components</v>
      </c>
    </row>
    <row r="229" spans="1:36" x14ac:dyDescent="0.3">
      <c r="A229" s="129" t="s">
        <v>5816</v>
      </c>
      <c r="B229" s="132">
        <v>-2.88</v>
      </c>
      <c r="C229" s="132">
        <v>30.63</v>
      </c>
      <c r="D229" s="132">
        <v>17.41</v>
      </c>
      <c r="E229" s="132">
        <v>5.4</v>
      </c>
      <c r="F229" s="132">
        <v>42.69</v>
      </c>
      <c r="G229" s="216" t="s">
        <v>3888</v>
      </c>
      <c r="H229" s="346" t="s">
        <v>48</v>
      </c>
      <c r="I229" s="129">
        <v>1.256</v>
      </c>
      <c r="J229" s="129">
        <v>-81</v>
      </c>
      <c r="K229" s="129" t="s">
        <v>5817</v>
      </c>
      <c r="L229" s="129" t="b">
        <v>1</v>
      </c>
      <c r="M229" s="129">
        <v>140.08799999999999</v>
      </c>
      <c r="N229" s="129">
        <v>8.2710000000000008</v>
      </c>
      <c r="O229" s="129">
        <v>16.937000000000001</v>
      </c>
      <c r="P229" s="132">
        <v>231.62899999999999</v>
      </c>
      <c r="Q229" s="132">
        <v>0.81499999999999995</v>
      </c>
      <c r="R229" s="132">
        <v>188.71100000000001</v>
      </c>
      <c r="S229" s="129">
        <v>5.16</v>
      </c>
      <c r="T229" s="419">
        <v>-5.2249999999999996</v>
      </c>
      <c r="U229" s="129">
        <v>3.71</v>
      </c>
      <c r="V229" s="129">
        <v>-28</v>
      </c>
      <c r="W229" s="129">
        <v>-15</v>
      </c>
      <c r="X229" s="129">
        <v>1044</v>
      </c>
      <c r="Y229" s="129" t="s">
        <v>5816</v>
      </c>
      <c r="Z229" s="129" t="b">
        <v>0</v>
      </c>
      <c r="AA229" s="129">
        <v>0</v>
      </c>
      <c r="AB229" s="129" t="b">
        <v>0</v>
      </c>
      <c r="AC229" s="129">
        <v>51</v>
      </c>
      <c r="AD229" s="129">
        <v>0.93500000000000005</v>
      </c>
      <c r="AE229" s="129" t="s">
        <v>48</v>
      </c>
      <c r="AF229" s="129" t="s">
        <v>3888</v>
      </c>
      <c r="AG229" s="129" t="s">
        <v>5817</v>
      </c>
      <c r="AH229" s="129" t="e" cm="1">
        <f t="array" aca="1" ref="AH229" ca="1">INDIRECT(ADDRESS(MATCH(AJ229,'rs_industries'!B:B,0),5,1,TRUE,"rs_industries"))</f>
        <v>#N/A</v>
      </c>
      <c r="AI229" s="129" t="e" cm="1">
        <f t="array" aca="1" ref="AI229" ca="1">INDIRECT(ADDRESS(MATCH(A229,'rs_stocks'!B:B,0),7,1,TRUE,"rs_stocks"))</f>
        <v>#N/A</v>
      </c>
      <c r="AJ229" s="129" t="e" cm="1">
        <f t="array" aca="1" ref="AJ229" ca="1">INDIRECT(ADDRESS(MATCH(A229,'rs_stocks'!B:B,0),4,1,TRUE,"rs_stocks"))</f>
        <v>#N/A</v>
      </c>
    </row>
    <row r="230" spans="1:36" x14ac:dyDescent="0.3">
      <c r="A230" s="129" t="s">
        <v>664</v>
      </c>
      <c r="B230" s="132">
        <v>2.63</v>
      </c>
      <c r="C230" s="132">
        <v>0.26</v>
      </c>
      <c r="D230" s="132">
        <v>4.7</v>
      </c>
      <c r="E230" s="132">
        <v>15</v>
      </c>
      <c r="F230" s="132">
        <v>21.62</v>
      </c>
      <c r="G230" s="218" t="s">
        <v>88</v>
      </c>
      <c r="H230" s="346" t="s">
        <v>31</v>
      </c>
      <c r="I230" s="129">
        <v>7.37</v>
      </c>
      <c r="J230" s="129">
        <v>-45</v>
      </c>
      <c r="K230" s="129" t="s">
        <v>4829</v>
      </c>
      <c r="L230" s="129" t="b">
        <v>1</v>
      </c>
      <c r="M230" s="129">
        <v>61.508000000000003</v>
      </c>
      <c r="N230" s="129">
        <v>3.64</v>
      </c>
      <c r="O230" s="129">
        <v>16.899000000000001</v>
      </c>
      <c r="P230" s="132">
        <v>76.631</v>
      </c>
      <c r="Q230" s="132">
        <v>0.78100000000000003</v>
      </c>
      <c r="R230" s="132">
        <v>59.825000000000003</v>
      </c>
      <c r="S230" s="129">
        <v>3</v>
      </c>
      <c r="T230" s="419">
        <v>26.446000000000002</v>
      </c>
      <c r="U230" s="129">
        <v>102.21</v>
      </c>
      <c r="V230" s="129">
        <v>-24</v>
      </c>
      <c r="W230" s="129">
        <v>-35</v>
      </c>
      <c r="X230" s="129">
        <v>65</v>
      </c>
      <c r="Y230" s="129" t="s">
        <v>664</v>
      </c>
      <c r="Z230" s="129" t="b">
        <v>0</v>
      </c>
      <c r="AA230" s="129">
        <v>0</v>
      </c>
      <c r="AB230" s="129" t="b">
        <v>1</v>
      </c>
      <c r="AC230" s="129">
        <v>49</v>
      </c>
      <c r="AD230" s="129">
        <v>0.93400000000000005</v>
      </c>
      <c r="AE230" s="129" t="s">
        <v>31</v>
      </c>
      <c r="AF230" s="129" t="s">
        <v>88</v>
      </c>
      <c r="AG230" s="129" t="s">
        <v>4829</v>
      </c>
      <c r="AH230" s="129" cm="1">
        <f t="array" aca="1" ref="AH230" ca="1">INDIRECT(ADDRESS(MATCH(AJ230,'rs_industries'!B:B,0),5,1,TRUE,"rs_industries"))</f>
        <v>59</v>
      </c>
      <c r="AI230" s="129" cm="1">
        <f t="array" aca="1" ref="AI230" ca="1">INDIRECT(ADDRESS(MATCH(A230,'rs_stocks'!B:B,0),7,1,TRUE,"rs_stocks"))</f>
        <v>86</v>
      </c>
      <c r="AJ230" s="129" t="str" cm="1">
        <f t="array" aca="1" ref="AJ230" ca="1">INDIRECT(ADDRESS(MATCH(A230,'rs_stocks'!B:B,0),4,1,TRUE,"rs_stocks"))</f>
        <v>Semiconductors</v>
      </c>
    </row>
    <row r="231" spans="1:36" x14ac:dyDescent="0.3">
      <c r="A231" s="129" t="s">
        <v>6903</v>
      </c>
      <c r="B231" s="132">
        <v>3.01</v>
      </c>
      <c r="C231" s="132">
        <v>7</v>
      </c>
      <c r="D231" s="132">
        <v>44.59</v>
      </c>
      <c r="E231" s="132">
        <v>48.61</v>
      </c>
      <c r="F231" s="132">
        <v>48.87</v>
      </c>
      <c r="G231" s="253" t="s">
        <v>3146</v>
      </c>
      <c r="H231" s="253" t="s">
        <v>3124</v>
      </c>
      <c r="I231" s="129">
        <v>0.36299999999999999</v>
      </c>
      <c r="J231" s="129">
        <v>-90</v>
      </c>
      <c r="K231" s="129">
        <v>-51</v>
      </c>
      <c r="L231" s="129" t="b">
        <v>1</v>
      </c>
      <c r="M231" s="129">
        <v>189.13300000000001</v>
      </c>
      <c r="N231" s="129">
        <v>11.192</v>
      </c>
      <c r="O231" s="129">
        <v>16.899000000000001</v>
      </c>
      <c r="P231" s="132">
        <v>390.255</v>
      </c>
      <c r="Q231" s="132">
        <v>0.82499999999999996</v>
      </c>
      <c r="R231" s="132">
        <v>321.94400000000002</v>
      </c>
      <c r="S231" s="129">
        <v>7.85</v>
      </c>
      <c r="T231" s="419">
        <v>56.539000000000001</v>
      </c>
      <c r="U231" s="129">
        <v>8.56</v>
      </c>
      <c r="V231" s="129">
        <v>20</v>
      </c>
      <c r="W231" s="129">
        <v>-26</v>
      </c>
      <c r="X231" s="129">
        <v>297</v>
      </c>
      <c r="Y231" s="129" t="s">
        <v>6903</v>
      </c>
      <c r="Z231" s="129" t="b">
        <v>0</v>
      </c>
      <c r="AA231" s="129">
        <v>0</v>
      </c>
      <c r="AB231" s="129" t="b">
        <v>1</v>
      </c>
      <c r="AC231" s="129">
        <v>50</v>
      </c>
      <c r="AD231" s="129">
        <v>0.93400000000000005</v>
      </c>
      <c r="AE231" s="129" t="s">
        <v>3124</v>
      </c>
      <c r="AF231" s="129" t="s">
        <v>3146</v>
      </c>
      <c r="AG231" s="129" t="s">
        <v>8607</v>
      </c>
      <c r="AH231" s="129" cm="1">
        <f t="array" aca="1" ref="AH231" ca="1">INDIRECT(ADDRESS(MATCH(AJ231,'rs_industries'!B:B,0),5,1,TRUE,"rs_industries"))</f>
        <v>51</v>
      </c>
      <c r="AI231" s="129" cm="1">
        <f t="array" aca="1" ref="AI231" ca="1">INDIRECT(ADDRESS(MATCH(A231,'rs_stocks'!B:B,0),7,1,TRUE,"rs_stocks"))</f>
        <v>97</v>
      </c>
      <c r="AJ231" s="129" t="str" cm="1">
        <f t="array" aca="1" ref="AJ231" ca="1">INDIRECT(ADDRESS(MATCH(A231,'rs_stocks'!B:B,0),4,1,TRUE,"rs_stocks"))</f>
        <v>Biotechnology</v>
      </c>
    </row>
    <row r="232" spans="1:36" x14ac:dyDescent="0.3">
      <c r="A232" s="129" t="s">
        <v>2031</v>
      </c>
      <c r="B232" s="132">
        <v>-2.14</v>
      </c>
      <c r="C232" s="132">
        <v>-7.32</v>
      </c>
      <c r="D232" s="132">
        <v>2.6</v>
      </c>
      <c r="E232" s="132">
        <v>18.13</v>
      </c>
      <c r="F232" s="132">
        <v>10.99</v>
      </c>
      <c r="G232" s="214" t="s">
        <v>3184</v>
      </c>
      <c r="H232" s="347" t="s">
        <v>24</v>
      </c>
      <c r="I232" s="129">
        <v>6.24</v>
      </c>
      <c r="J232" s="129">
        <v>-24</v>
      </c>
      <c r="K232" s="129">
        <v>-8</v>
      </c>
      <c r="L232" s="129" t="b">
        <v>1</v>
      </c>
      <c r="M232" s="129">
        <v>53.996000000000002</v>
      </c>
      <c r="N232" s="129">
        <v>3.1949999999999998</v>
      </c>
      <c r="O232" s="129">
        <v>16.898</v>
      </c>
      <c r="P232" s="132">
        <v>62.146000000000001</v>
      </c>
      <c r="Q232" s="132">
        <v>0.79500000000000004</v>
      </c>
      <c r="R232" s="132">
        <v>49.396000000000001</v>
      </c>
      <c r="S232" s="129">
        <v>2.48</v>
      </c>
      <c r="T232" s="419">
        <v>-29.407</v>
      </c>
      <c r="U232" s="129">
        <v>54.93</v>
      </c>
      <c r="V232" s="129">
        <v>0</v>
      </c>
      <c r="W232" s="129">
        <v>-3</v>
      </c>
      <c r="X232" s="129">
        <v>147</v>
      </c>
      <c r="Y232" s="129" t="s">
        <v>2031</v>
      </c>
      <c r="Z232" s="129" t="b">
        <v>0</v>
      </c>
      <c r="AA232" s="129">
        <v>0</v>
      </c>
      <c r="AB232" s="129" t="b">
        <v>0</v>
      </c>
      <c r="AC232" s="129">
        <v>47</v>
      </c>
      <c r="AD232" s="129">
        <v>0.93400000000000005</v>
      </c>
      <c r="AE232" s="129" t="s">
        <v>24</v>
      </c>
      <c r="AF232" s="129" t="s">
        <v>3184</v>
      </c>
      <c r="AG232" s="129" t="s">
        <v>3185</v>
      </c>
      <c r="AH232" s="129" cm="1">
        <f t="array" aca="1" ref="AH232" ca="1">INDIRECT(ADDRESS(MATCH(AJ232,'rs_industries'!B:B,0),5,1,TRUE,"rs_industries"))</f>
        <v>32</v>
      </c>
      <c r="AI232" s="129" cm="1">
        <f t="array" aca="1" ref="AI232" ca="1">INDIRECT(ADDRESS(MATCH(A232,'rs_stocks'!B:B,0),7,1,TRUE,"rs_stocks"))</f>
        <v>85</v>
      </c>
      <c r="AJ232" s="129" t="str" cm="1">
        <f t="array" aca="1" ref="AJ232" ca="1">INDIRECT(ADDRESS(MATCH(A232,'rs_stocks'!B:B,0),4,1,TRUE,"rs_stocks"))</f>
        <v>Metal Fabrication</v>
      </c>
    </row>
    <row r="233" spans="1:36" x14ac:dyDescent="0.3">
      <c r="A233" s="129" t="s">
        <v>7230</v>
      </c>
      <c r="B233" s="132">
        <v>2.38</v>
      </c>
      <c r="C233" s="132">
        <v>8.74</v>
      </c>
      <c r="D233" s="132">
        <v>7.05</v>
      </c>
      <c r="E233" s="132">
        <v>15.94</v>
      </c>
      <c r="F233" s="132">
        <v>18.739999999999998</v>
      </c>
      <c r="G233" s="308" t="s">
        <v>3705</v>
      </c>
      <c r="H233" s="351" t="s">
        <v>115</v>
      </c>
      <c r="I233" s="129">
        <v>0.57299999999999995</v>
      </c>
      <c r="J233" s="129">
        <v>-54</v>
      </c>
      <c r="K233" s="129">
        <v>-42</v>
      </c>
      <c r="L233" s="129" t="b">
        <v>1</v>
      </c>
      <c r="M233" s="129">
        <v>52.875</v>
      </c>
      <c r="N233" s="129">
        <v>3.1309999999999998</v>
      </c>
      <c r="O233" s="129">
        <v>16.888000000000002</v>
      </c>
      <c r="P233" s="132">
        <v>64.95</v>
      </c>
      <c r="Q233" s="132">
        <v>0.79100000000000004</v>
      </c>
      <c r="R233" s="132">
        <v>51.386000000000003</v>
      </c>
      <c r="S233" s="129">
        <v>2.41</v>
      </c>
      <c r="T233" s="419">
        <v>40.225000000000001</v>
      </c>
      <c r="U233" s="129">
        <v>10.33</v>
      </c>
      <c r="V233" s="129">
        <v>-52</v>
      </c>
      <c r="W233" s="129">
        <v>-48</v>
      </c>
      <c r="X233" s="129">
        <v>804</v>
      </c>
      <c r="Y233" s="129" t="s">
        <v>7230</v>
      </c>
      <c r="Z233" s="129" t="b">
        <v>0</v>
      </c>
      <c r="AA233" s="129">
        <v>0</v>
      </c>
      <c r="AB233" s="129" t="b">
        <v>0</v>
      </c>
      <c r="AC233" s="129">
        <v>54</v>
      </c>
      <c r="AD233" s="129">
        <v>0.93300000000000005</v>
      </c>
      <c r="AE233" s="129" t="s">
        <v>115</v>
      </c>
      <c r="AF233" s="129" t="s">
        <v>3705</v>
      </c>
      <c r="AG233" s="129" t="s">
        <v>7231</v>
      </c>
      <c r="AH233" s="129" cm="1">
        <f t="array" aca="1" ref="AH233" ca="1">INDIRECT(ADDRESS(MATCH(AJ233,'rs_industries'!B:B,0),5,1,TRUE,"rs_industries"))</f>
        <v>46</v>
      </c>
      <c r="AI233" s="129" cm="1">
        <f t="array" aca="1" ref="AI233" ca="1">INDIRECT(ADDRESS(MATCH(A233,'rs_stocks'!B:B,0),7,1,TRUE,"rs_stocks"))</f>
        <v>74</v>
      </c>
      <c r="AJ233" s="129" t="str" cm="1">
        <f t="array" aca="1" ref="AJ233" ca="1">INDIRECT(ADDRESS(MATCH(A233,'rs_stocks'!B:B,0),4,1,TRUE,"rs_stocks"))</f>
        <v>Oil &amp; Gas E&amp;P</v>
      </c>
    </row>
    <row r="234" spans="1:36" x14ac:dyDescent="0.3">
      <c r="A234" s="129" t="s">
        <v>318</v>
      </c>
      <c r="B234" s="132">
        <v>-0.26</v>
      </c>
      <c r="C234" s="132">
        <v>-3.75</v>
      </c>
      <c r="D234" s="132">
        <v>10.34</v>
      </c>
      <c r="E234" s="132">
        <v>30.83</v>
      </c>
      <c r="F234" s="132">
        <v>34.369999999999997</v>
      </c>
      <c r="G234" s="301" t="s">
        <v>3221</v>
      </c>
      <c r="H234" s="304" t="s">
        <v>24</v>
      </c>
      <c r="I234" s="129">
        <v>31.231999999999999</v>
      </c>
      <c r="J234" s="129">
        <v>-56</v>
      </c>
      <c r="K234" s="129">
        <v>-9</v>
      </c>
      <c r="L234" s="129" t="b">
        <v>1</v>
      </c>
      <c r="M234" s="129">
        <v>95.015000000000001</v>
      </c>
      <c r="N234" s="129">
        <v>5.6269999999999998</v>
      </c>
      <c r="O234" s="129">
        <v>16.885999999999999</v>
      </c>
      <c r="P234" s="132">
        <v>118.35899999999999</v>
      </c>
      <c r="Q234" s="132">
        <v>0.79</v>
      </c>
      <c r="R234" s="132">
        <v>93.519000000000005</v>
      </c>
      <c r="S234" s="129">
        <v>1.43</v>
      </c>
      <c r="T234" s="419">
        <v>-28.306999999999999</v>
      </c>
      <c r="U234" s="129">
        <v>162.6</v>
      </c>
      <c r="V234" s="129">
        <v>-34</v>
      </c>
      <c r="W234" s="129">
        <v>-47</v>
      </c>
      <c r="X234" s="129">
        <v>85</v>
      </c>
      <c r="Y234" s="129" t="s">
        <v>318</v>
      </c>
      <c r="Z234" s="129" t="b">
        <v>0</v>
      </c>
      <c r="AA234" s="129">
        <v>0</v>
      </c>
      <c r="AB234" s="129" t="b">
        <v>1</v>
      </c>
      <c r="AC234" s="129">
        <v>53</v>
      </c>
      <c r="AD234" s="129">
        <v>0.93300000000000005</v>
      </c>
      <c r="AE234" s="129" t="s">
        <v>24</v>
      </c>
      <c r="AF234" s="129" t="s">
        <v>3221</v>
      </c>
      <c r="AG234" s="129" t="s">
        <v>4325</v>
      </c>
      <c r="AH234" s="129" cm="1">
        <f t="array" aca="1" ref="AH234" ca="1">INDIRECT(ADDRESS(MATCH(AJ234,'rs_industries'!B:B,0),5,1,TRUE,"rs_industries"))</f>
        <v>16</v>
      </c>
      <c r="AI234" s="129" cm="1">
        <f t="array" aca="1" ref="AI234" ca="1">INDIRECT(ADDRESS(MATCH(A234,'rs_stocks'!B:B,0),7,1,TRUE,"rs_stocks"))</f>
        <v>89</v>
      </c>
      <c r="AJ234" s="129" t="str" cm="1">
        <f t="array" aca="1" ref="AJ234" ca="1">INDIRECT(ADDRESS(MATCH(A234,'rs_stocks'!B:B,0),4,1,TRUE,"rs_stocks"))</f>
        <v>Scientific &amp; Technical Instruments</v>
      </c>
    </row>
    <row r="235" spans="1:36" x14ac:dyDescent="0.3">
      <c r="A235" s="129" t="s">
        <v>6770</v>
      </c>
      <c r="B235" s="132">
        <v>2.09</v>
      </c>
      <c r="C235" s="132">
        <v>-5.15</v>
      </c>
      <c r="D235" s="132">
        <v>25.46</v>
      </c>
      <c r="E235" s="132">
        <v>65</v>
      </c>
      <c r="F235" s="132">
        <v>50.8</v>
      </c>
      <c r="G235" s="212" t="s">
        <v>3107</v>
      </c>
      <c r="H235" s="345" t="s">
        <v>3108</v>
      </c>
      <c r="I235" s="129">
        <v>0.44600000000000001</v>
      </c>
      <c r="J235" s="129">
        <v>-86</v>
      </c>
      <c r="K235" s="129">
        <v>-67</v>
      </c>
      <c r="L235" s="129" t="b">
        <v>1</v>
      </c>
      <c r="M235" s="129">
        <v>178.34299999999999</v>
      </c>
      <c r="N235" s="129">
        <v>10.57</v>
      </c>
      <c r="O235" s="129">
        <v>16.872</v>
      </c>
      <c r="P235" s="132">
        <v>341.71600000000001</v>
      </c>
      <c r="Q235" s="132">
        <v>0.79700000000000004</v>
      </c>
      <c r="R235" s="132">
        <v>272.334</v>
      </c>
      <c r="S235" s="129">
        <v>6.47</v>
      </c>
      <c r="T235" s="419">
        <v>40.326999999999998</v>
      </c>
      <c r="U235" s="129">
        <v>14.19</v>
      </c>
      <c r="V235" s="129">
        <v>-22</v>
      </c>
      <c r="W235" s="129">
        <v>-8</v>
      </c>
      <c r="X235" s="129">
        <v>217</v>
      </c>
      <c r="Y235" s="129" t="s">
        <v>6770</v>
      </c>
      <c r="Z235" s="129" t="b">
        <v>0</v>
      </c>
      <c r="AA235" s="129">
        <v>0</v>
      </c>
      <c r="AB235" s="129" t="b">
        <v>1</v>
      </c>
      <c r="AC235" s="129">
        <v>42</v>
      </c>
      <c r="AD235" s="129">
        <v>0.93300000000000005</v>
      </c>
      <c r="AE235" s="129" t="s">
        <v>3108</v>
      </c>
      <c r="AF235" s="129" t="s">
        <v>3107</v>
      </c>
      <c r="AG235" s="129" t="s">
        <v>7812</v>
      </c>
      <c r="AH235" s="129" cm="1">
        <f t="array" aca="1" ref="AH235" ca="1">INDIRECT(ADDRESS(MATCH(AJ235,'rs_industries'!B:B,0),5,1,TRUE,"rs_industries"))</f>
        <v>31</v>
      </c>
      <c r="AI235" s="129" cm="1">
        <f t="array" aca="1" ref="AI235" ca="1">INDIRECT(ADDRESS(MATCH(A235,'rs_stocks'!B:B,0),7,1,TRUE,"rs_stocks"))</f>
        <v>96</v>
      </c>
      <c r="AJ235" s="129" t="str" cm="1">
        <f t="array" aca="1" ref="AJ235" ca="1">INDIRECT(ADDRESS(MATCH(A235,'rs_stocks'!B:B,0),4,1,TRUE,"rs_stocks"))</f>
        <v>Specialty Retail</v>
      </c>
    </row>
    <row r="236" spans="1:36" x14ac:dyDescent="0.3">
      <c r="A236" s="129" t="s">
        <v>2091</v>
      </c>
      <c r="B236" s="132">
        <v>2.35</v>
      </c>
      <c r="C236" s="132">
        <v>19.61</v>
      </c>
      <c r="D236" s="132">
        <v>28.98</v>
      </c>
      <c r="E236" s="132">
        <v>57.75</v>
      </c>
      <c r="F236" s="132">
        <v>58.28</v>
      </c>
      <c r="G236" s="316" t="s">
        <v>3579</v>
      </c>
      <c r="H236" s="345" t="s">
        <v>24</v>
      </c>
      <c r="I236" s="129">
        <v>5.2389999999999999</v>
      </c>
      <c r="J236" s="129">
        <v>-37</v>
      </c>
      <c r="K236" s="129">
        <v>-2</v>
      </c>
      <c r="L236" s="129" t="b">
        <v>1</v>
      </c>
      <c r="M236" s="129">
        <v>126.82299999999999</v>
      </c>
      <c r="N236" s="129">
        <v>7.5179999999999998</v>
      </c>
      <c r="O236" s="129">
        <v>16.869</v>
      </c>
      <c r="P236" s="132">
        <v>169.136</v>
      </c>
      <c r="Q236" s="132">
        <v>0.81</v>
      </c>
      <c r="R236" s="132">
        <v>137.01300000000001</v>
      </c>
      <c r="S236" s="129">
        <v>2.83</v>
      </c>
      <c r="T236" s="419">
        <v>19.995999999999999</v>
      </c>
      <c r="U236" s="129">
        <v>180.09</v>
      </c>
      <c r="V236" s="129">
        <v>-29</v>
      </c>
      <c r="W236" s="129">
        <v>-28</v>
      </c>
      <c r="X236" s="129">
        <v>39</v>
      </c>
      <c r="Y236" s="129" t="s">
        <v>2091</v>
      </c>
      <c r="Z236" s="129" t="b">
        <v>0</v>
      </c>
      <c r="AA236" s="129">
        <v>0</v>
      </c>
      <c r="AB236" s="129" t="b">
        <v>1</v>
      </c>
      <c r="AC236" s="129">
        <v>55</v>
      </c>
      <c r="AD236" s="129">
        <v>0.93200000000000005</v>
      </c>
      <c r="AE236" s="129" t="s">
        <v>24</v>
      </c>
      <c r="AF236" s="129" t="s">
        <v>3579</v>
      </c>
      <c r="AG236" s="129" t="s">
        <v>3580</v>
      </c>
      <c r="AH236" s="129" cm="1">
        <f t="array" aca="1" ref="AH236" ca="1">INDIRECT(ADDRESS(MATCH(AJ236,'rs_industries'!B:B,0),5,1,TRUE,"rs_industries"))</f>
        <v>96</v>
      </c>
      <c r="AI236" s="129" cm="1">
        <f t="array" aca="1" ref="AI236" ca="1">INDIRECT(ADDRESS(MATCH(A236,'rs_stocks'!B:B,0),7,1,TRUE,"rs_stocks"))</f>
        <v>94</v>
      </c>
      <c r="AJ236" s="129" t="str" cm="1">
        <f t="array" aca="1" ref="AJ236" ca="1">INDIRECT(ADDRESS(MATCH(A236,'rs_stocks'!B:B,0),4,1,TRUE,"rs_stocks"))</f>
        <v>Engineering &amp; Construction</v>
      </c>
    </row>
    <row r="237" spans="1:36" x14ac:dyDescent="0.3">
      <c r="A237" s="129" t="s">
        <v>7153</v>
      </c>
      <c r="B237" s="132">
        <v>6.91</v>
      </c>
      <c r="C237" s="132">
        <v>3.88</v>
      </c>
      <c r="D237" s="132">
        <v>20.41</v>
      </c>
      <c r="E237" s="132">
        <v>27.51</v>
      </c>
      <c r="F237" s="132">
        <v>31.28</v>
      </c>
      <c r="G237" s="253" t="s">
        <v>3144</v>
      </c>
      <c r="H237" s="253" t="s">
        <v>24</v>
      </c>
      <c r="I237" s="129">
        <v>0.34599999999999997</v>
      </c>
      <c r="J237" s="129">
        <v>-72</v>
      </c>
      <c r="K237" s="129">
        <v>-22</v>
      </c>
      <c r="L237" s="129" t="b">
        <v>1</v>
      </c>
      <c r="M237" s="129">
        <v>80.02</v>
      </c>
      <c r="N237" s="129">
        <v>4.7569999999999997</v>
      </c>
      <c r="O237" s="129">
        <v>16.821000000000002</v>
      </c>
      <c r="P237" s="132">
        <v>106.34099999999999</v>
      </c>
      <c r="Q237" s="132">
        <v>0.80700000000000005</v>
      </c>
      <c r="R237" s="132">
        <v>85.853999999999999</v>
      </c>
      <c r="S237" s="129">
        <v>2.76</v>
      </c>
      <c r="T237" s="419">
        <v>98.67</v>
      </c>
      <c r="U237" s="129">
        <v>16.87</v>
      </c>
      <c r="V237" s="129">
        <v>30</v>
      </c>
      <c r="W237" s="129">
        <v>16</v>
      </c>
      <c r="X237" s="129">
        <v>429</v>
      </c>
      <c r="Y237" s="129" t="s">
        <v>7153</v>
      </c>
      <c r="Z237" s="129" t="b">
        <v>0</v>
      </c>
      <c r="AA237" s="129">
        <v>0</v>
      </c>
      <c r="AB237" s="129" t="b">
        <v>1</v>
      </c>
      <c r="AC237" s="129">
        <v>52</v>
      </c>
      <c r="AD237" s="129">
        <v>0.93200000000000005</v>
      </c>
      <c r="AE237" s="129" t="s">
        <v>24</v>
      </c>
      <c r="AF237" s="129" t="s">
        <v>3144</v>
      </c>
      <c r="AG237" s="129" t="s">
        <v>8630</v>
      </c>
      <c r="AH237" s="129" cm="1">
        <f t="array" aca="1" ref="AH237" ca="1">INDIRECT(ADDRESS(MATCH(AJ237,'rs_industries'!B:B,0),5,1,TRUE,"rs_industries"))</f>
        <v>32</v>
      </c>
      <c r="AI237" s="129" cm="1">
        <f t="array" aca="1" ref="AI237" ca="1">INDIRECT(ADDRESS(MATCH(A237,'rs_stocks'!B:B,0),7,1,TRUE,"rs_stocks"))</f>
        <v>88</v>
      </c>
      <c r="AJ237" s="129" t="str" cm="1">
        <f t="array" aca="1" ref="AJ237" ca="1">INDIRECT(ADDRESS(MATCH(A237,'rs_stocks'!B:B,0),4,1,TRUE,"rs_stocks"))</f>
        <v>Metal Fabrication</v>
      </c>
    </row>
    <row r="238" spans="1:36" x14ac:dyDescent="0.3">
      <c r="A238" s="129" t="s">
        <v>7030</v>
      </c>
      <c r="B238" s="132">
        <v>0.25</v>
      </c>
      <c r="C238" s="132">
        <v>-1.22</v>
      </c>
      <c r="D238" s="132">
        <v>3.58</v>
      </c>
      <c r="E238" s="132">
        <v>10.050000000000001</v>
      </c>
      <c r="F238" s="132">
        <v>7.14</v>
      </c>
      <c r="G238" s="323" t="s">
        <v>3250</v>
      </c>
      <c r="H238" s="347" t="s">
        <v>3111</v>
      </c>
      <c r="I238" s="129">
        <v>0.625</v>
      </c>
      <c r="J238" s="129">
        <v>-28</v>
      </c>
      <c r="K238" s="129">
        <v>-6</v>
      </c>
      <c r="L238" s="129" t="b">
        <v>1</v>
      </c>
      <c r="M238" s="129">
        <v>30.788</v>
      </c>
      <c r="N238" s="129">
        <v>1.831</v>
      </c>
      <c r="O238" s="129">
        <v>16.818999999999999</v>
      </c>
      <c r="P238" s="132">
        <v>34.569000000000003</v>
      </c>
      <c r="Q238" s="132">
        <v>0.79300000000000004</v>
      </c>
      <c r="R238" s="132">
        <v>27.42</v>
      </c>
      <c r="S238" s="129">
        <v>1.37</v>
      </c>
      <c r="T238" s="419">
        <v>0</v>
      </c>
      <c r="U238" s="129">
        <v>4.05</v>
      </c>
      <c r="V238" s="129">
        <v>25</v>
      </c>
      <c r="W238" s="129">
        <v>19</v>
      </c>
      <c r="X238" s="129">
        <v>3603</v>
      </c>
      <c r="Y238" s="129" t="s">
        <v>7030</v>
      </c>
      <c r="Z238" s="129" t="b">
        <v>0</v>
      </c>
      <c r="AA238" s="129">
        <v>0</v>
      </c>
      <c r="AB238" s="129" t="b">
        <v>1</v>
      </c>
      <c r="AC238" s="129">
        <v>47</v>
      </c>
      <c r="AD238" s="129">
        <v>0.93200000000000005</v>
      </c>
      <c r="AE238" s="129" t="s">
        <v>3111</v>
      </c>
      <c r="AF238" s="129" t="s">
        <v>3250</v>
      </c>
      <c r="AG238" s="129" t="s">
        <v>7198</v>
      </c>
      <c r="AH238" s="129" cm="1">
        <f t="array" aca="1" ref="AH238" ca="1">INDIRECT(ADDRESS(MATCH(AJ238,'rs_industries'!B:B,0),5,1,TRUE,"rs_industries"))</f>
        <v>62</v>
      </c>
      <c r="AI238" s="129" cm="1">
        <f t="array" aca="1" ref="AI238" ca="1">INDIRECT(ADDRESS(MATCH(A238,'rs_stocks'!B:B,0),7,1,TRUE,"rs_stocks"))</f>
        <v>71</v>
      </c>
      <c r="AJ238" s="129" t="str" cm="1">
        <f t="array" aca="1" ref="AJ238" ca="1">INDIRECT(ADDRESS(MATCH(A238,'rs_stocks'!B:B,0),4,1,TRUE,"rs_stocks"))</f>
        <v>Asset Management</v>
      </c>
    </row>
    <row r="239" spans="1:36" x14ac:dyDescent="0.3">
      <c r="A239" s="129" t="s">
        <v>1452</v>
      </c>
      <c r="B239" s="132">
        <v>13.67</v>
      </c>
      <c r="C239" s="132">
        <v>1.05</v>
      </c>
      <c r="D239" s="132">
        <v>12.86</v>
      </c>
      <c r="E239" s="132">
        <v>54.86</v>
      </c>
      <c r="F239" s="132">
        <v>54.92</v>
      </c>
      <c r="G239" s="205" t="s">
        <v>3301</v>
      </c>
      <c r="H239" s="349" t="s">
        <v>3108</v>
      </c>
      <c r="I239" s="129">
        <v>5.585</v>
      </c>
      <c r="J239" s="129">
        <v>-35</v>
      </c>
      <c r="K239" s="129">
        <v>-3</v>
      </c>
      <c r="L239" s="129" t="b">
        <v>1</v>
      </c>
      <c r="M239" s="129">
        <v>148.07400000000001</v>
      </c>
      <c r="N239" s="129">
        <v>8.8070000000000004</v>
      </c>
      <c r="O239" s="129">
        <v>16.812999999999999</v>
      </c>
      <c r="P239" s="132">
        <v>220.62700000000001</v>
      </c>
      <c r="Q239" s="132">
        <v>0.75800000000000001</v>
      </c>
      <c r="R239" s="132">
        <v>167.29300000000001</v>
      </c>
      <c r="S239" s="129">
        <v>4.37</v>
      </c>
      <c r="T239" s="419">
        <v>267.46199999999999</v>
      </c>
      <c r="U239" s="129">
        <v>105.86</v>
      </c>
      <c r="V239" s="129">
        <v>225</v>
      </c>
      <c r="W239" s="129">
        <v>262</v>
      </c>
      <c r="X239" s="129">
        <v>43</v>
      </c>
      <c r="Y239" s="129" t="s">
        <v>1452</v>
      </c>
      <c r="Z239" s="129" t="b">
        <v>0</v>
      </c>
      <c r="AA239" s="129">
        <v>0</v>
      </c>
      <c r="AB239" s="129" t="b">
        <v>1</v>
      </c>
      <c r="AC239" s="129">
        <v>48</v>
      </c>
      <c r="AD239" s="129">
        <v>0.93200000000000005</v>
      </c>
      <c r="AE239" s="129" t="s">
        <v>3108</v>
      </c>
      <c r="AF239" s="129" t="s">
        <v>3301</v>
      </c>
      <c r="AG239" s="129" t="s">
        <v>5175</v>
      </c>
      <c r="AH239" s="129" cm="1">
        <f t="array" aca="1" ref="AH239" ca="1">INDIRECT(ADDRESS(MATCH(AJ239,'rs_industries'!B:B,0),5,1,TRUE,"rs_industries"))</f>
        <v>59</v>
      </c>
      <c r="AI239" s="129" cm="1">
        <f t="array" aca="1" ref="AI239" ca="1">INDIRECT(ADDRESS(MATCH(A239,'rs_stocks'!B:B,0),7,1,TRUE,"rs_stocks"))</f>
        <v>95</v>
      </c>
      <c r="AJ239" s="129" t="str" cm="1">
        <f t="array" aca="1" ref="AJ239" ca="1">INDIRECT(ADDRESS(MATCH(A239,'rs_stocks'!B:B,0),4,1,TRUE,"rs_stocks"))</f>
        <v>Oil &amp; Gas Equipment &amp; Services</v>
      </c>
    </row>
    <row r="240" spans="1:36" x14ac:dyDescent="0.3">
      <c r="A240" s="129" t="s">
        <v>2249</v>
      </c>
      <c r="B240" s="132">
        <v>-2.68</v>
      </c>
      <c r="C240" s="132">
        <v>4.3499999999999996</v>
      </c>
      <c r="D240" s="132">
        <v>18.59</v>
      </c>
      <c r="E240" s="132">
        <v>20.5</v>
      </c>
      <c r="F240" s="132">
        <v>20.309999999999999</v>
      </c>
      <c r="G240" s="212" t="s">
        <v>3217</v>
      </c>
      <c r="H240" s="345" t="s">
        <v>150</v>
      </c>
      <c r="I240" s="129">
        <v>1.879</v>
      </c>
      <c r="J240" s="129">
        <v>-72</v>
      </c>
      <c r="K240" s="129">
        <v>-61</v>
      </c>
      <c r="L240" s="129" t="b">
        <v>1</v>
      </c>
      <c r="M240" s="129">
        <v>68.828999999999994</v>
      </c>
      <c r="N240" s="129">
        <v>4.0979999999999999</v>
      </c>
      <c r="O240" s="129">
        <v>16.795999999999999</v>
      </c>
      <c r="P240" s="132">
        <v>88.444999999999993</v>
      </c>
      <c r="Q240" s="132">
        <v>0.81599999999999995</v>
      </c>
      <c r="R240" s="132">
        <v>72.17</v>
      </c>
      <c r="S240" s="129">
        <v>2.44</v>
      </c>
      <c r="T240" s="419">
        <v>-39.469000000000001</v>
      </c>
      <c r="U240" s="129">
        <v>37.44</v>
      </c>
      <c r="V240" s="129">
        <v>15</v>
      </c>
      <c r="W240" s="129">
        <v>25</v>
      </c>
      <c r="X240" s="129">
        <v>219</v>
      </c>
      <c r="Y240" s="129" t="s">
        <v>2249</v>
      </c>
      <c r="Z240" s="129" t="b">
        <v>0</v>
      </c>
      <c r="AA240" s="129">
        <v>0</v>
      </c>
      <c r="AB240" s="129" t="b">
        <v>0</v>
      </c>
      <c r="AC240" s="129">
        <v>53</v>
      </c>
      <c r="AD240" s="129">
        <v>0.93100000000000005</v>
      </c>
      <c r="AE240" s="129" t="s">
        <v>150</v>
      </c>
      <c r="AF240" s="129" t="s">
        <v>3217</v>
      </c>
      <c r="AG240" s="129" t="s">
        <v>4938</v>
      </c>
      <c r="AH240" s="129" t="e" cm="1">
        <f t="array" aca="1" ref="AH240" ca="1">INDIRECT(ADDRESS(MATCH(AJ240,'rs_industries'!B:B,0),5,1,TRUE,"rs_industries"))</f>
        <v>#N/A</v>
      </c>
      <c r="AI240" s="129" t="e" cm="1">
        <f t="array" aca="1" ref="AI240" ca="1">INDIRECT(ADDRESS(MATCH(A240,'rs_stocks'!B:B,0),7,1,TRUE,"rs_stocks"))</f>
        <v>#N/A</v>
      </c>
      <c r="AJ240" s="129" t="e" cm="1">
        <f t="array" aca="1" ref="AJ240" ca="1">INDIRECT(ADDRESS(MATCH(A240,'rs_stocks'!B:B,0),4,1,TRUE,"rs_stocks"))</f>
        <v>#N/A</v>
      </c>
    </row>
    <row r="241" spans="1:36" x14ac:dyDescent="0.3">
      <c r="A241" s="129" t="s">
        <v>5760</v>
      </c>
      <c r="B241" s="132">
        <v>16.989999999999998</v>
      </c>
      <c r="C241" s="132">
        <v>81.94</v>
      </c>
      <c r="D241" s="132">
        <v>124.79</v>
      </c>
      <c r="E241" s="132">
        <v>444</v>
      </c>
      <c r="F241" s="132">
        <v>449.49</v>
      </c>
      <c r="G241" s="216" t="s">
        <v>3146</v>
      </c>
      <c r="H241" s="350" t="s">
        <v>3124</v>
      </c>
      <c r="I241" s="129">
        <v>0.218</v>
      </c>
      <c r="J241" s="129">
        <v>-97</v>
      </c>
      <c r="K241" s="129">
        <v>-80</v>
      </c>
      <c r="L241" s="129" t="b">
        <v>0</v>
      </c>
      <c r="M241" s="129">
        <v>731.15800000000002</v>
      </c>
      <c r="N241" s="129">
        <v>43.712000000000003</v>
      </c>
      <c r="O241" s="129">
        <v>16.727</v>
      </c>
      <c r="P241" s="132">
        <v>2754.6149999999998</v>
      </c>
      <c r="Q241" s="132">
        <v>0.82099999999999995</v>
      </c>
      <c r="R241" s="132">
        <v>2260.5459999999998</v>
      </c>
      <c r="S241" s="129">
        <v>10</v>
      </c>
      <c r="T241" s="419">
        <v>-51.48</v>
      </c>
      <c r="U241" s="129">
        <v>5.44</v>
      </c>
      <c r="V241" s="129">
        <v>-33</v>
      </c>
      <c r="W241" s="129">
        <v>-42</v>
      </c>
      <c r="X241" s="129">
        <v>367</v>
      </c>
      <c r="Y241" s="129" t="s">
        <v>5760</v>
      </c>
      <c r="Z241" s="129" t="b">
        <v>0</v>
      </c>
      <c r="AA241" s="129">
        <v>0</v>
      </c>
      <c r="AB241" s="129" t="b">
        <v>1</v>
      </c>
      <c r="AC241" s="129">
        <v>57</v>
      </c>
      <c r="AD241" s="129">
        <v>0.93100000000000005</v>
      </c>
      <c r="AE241" s="129" t="s">
        <v>3124</v>
      </c>
      <c r="AF241" s="129" t="s">
        <v>3146</v>
      </c>
      <c r="AG241" s="129" t="s">
        <v>9194</v>
      </c>
      <c r="AH241" s="129" cm="1">
        <f t="array" aca="1" ref="AH241" ca="1">INDIRECT(ADDRESS(MATCH(AJ241,'rs_industries'!B:B,0),5,1,TRUE,"rs_industries"))</f>
        <v>51</v>
      </c>
      <c r="AI241" s="129" cm="1">
        <f t="array" aca="1" ref="AI241" ca="1">INDIRECT(ADDRESS(MATCH(A241,'rs_stocks'!B:B,0),7,1,TRUE,"rs_stocks"))</f>
        <v>99</v>
      </c>
      <c r="AJ241" s="129" t="str" cm="1">
        <f t="array" aca="1" ref="AJ241" ca="1">INDIRECT(ADDRESS(MATCH(A241,'rs_stocks'!B:B,0),4,1,TRUE,"rs_stocks"))</f>
        <v>Biotechnology</v>
      </c>
    </row>
    <row r="242" spans="1:36" x14ac:dyDescent="0.3">
      <c r="A242" s="129" t="s">
        <v>896</v>
      </c>
      <c r="B242" s="132">
        <v>1.54</v>
      </c>
      <c r="C242" s="132">
        <v>-2.65</v>
      </c>
      <c r="D242" s="132">
        <v>8.2200000000000006</v>
      </c>
      <c r="E242" s="132">
        <v>24.97</v>
      </c>
      <c r="F242" s="132">
        <v>20.66</v>
      </c>
      <c r="G242" s="280" t="s">
        <v>3133</v>
      </c>
      <c r="H242" s="349" t="s">
        <v>24</v>
      </c>
      <c r="I242" s="129">
        <v>33.752000000000002</v>
      </c>
      <c r="J242" s="129">
        <v>-47</v>
      </c>
      <c r="K242" s="129">
        <v>-5</v>
      </c>
      <c r="L242" s="129" t="b">
        <v>1</v>
      </c>
      <c r="M242" s="129">
        <v>49.445</v>
      </c>
      <c r="N242" s="129">
        <v>2.9630000000000001</v>
      </c>
      <c r="O242" s="129">
        <v>16.686</v>
      </c>
      <c r="P242" s="132">
        <v>52.673999999999999</v>
      </c>
      <c r="Q242" s="132">
        <v>0.79700000000000004</v>
      </c>
      <c r="R242" s="132">
        <v>41.978999999999999</v>
      </c>
      <c r="S242" s="129">
        <v>1.95</v>
      </c>
      <c r="T242" s="419">
        <v>69.679000000000002</v>
      </c>
      <c r="U242" s="129">
        <v>139.215</v>
      </c>
      <c r="V242" s="129">
        <v>-34</v>
      </c>
      <c r="W242" s="129">
        <v>-24</v>
      </c>
      <c r="X242" s="129">
        <v>73</v>
      </c>
      <c r="Y242" s="129" t="s">
        <v>896</v>
      </c>
      <c r="Z242" s="129" t="b">
        <v>0</v>
      </c>
      <c r="AA242" s="129">
        <v>0</v>
      </c>
      <c r="AB242" s="129" t="b">
        <v>1</v>
      </c>
      <c r="AC242" s="129">
        <v>53</v>
      </c>
      <c r="AD242" s="129">
        <v>0.93100000000000005</v>
      </c>
      <c r="AE242" s="129" t="s">
        <v>24</v>
      </c>
      <c r="AF242" s="129" t="s">
        <v>3133</v>
      </c>
      <c r="AG242" s="129" t="s">
        <v>3228</v>
      </c>
      <c r="AH242" s="129" cm="1">
        <f t="array" aca="1" ref="AH242" ca="1">INDIRECT(ADDRESS(MATCH(AJ242,'rs_industries'!B:B,0),5,1,TRUE,"rs_industries"))</f>
        <v>79</v>
      </c>
      <c r="AI242" s="129" cm="1">
        <f t="array" aca="1" ref="AI242" ca="1">INDIRECT(ADDRESS(MATCH(A242,'rs_stocks'!B:B,0),7,1,TRUE,"rs_stocks"))</f>
        <v>83</v>
      </c>
      <c r="AJ242" s="129" t="str" cm="1">
        <f t="array" aca="1" ref="AJ242" ca="1">INDIRECT(ADDRESS(MATCH(A242,'rs_stocks'!B:B,0),4,1,TRUE,"rs_stocks"))</f>
        <v>Specialty Industrial Machinery</v>
      </c>
    </row>
    <row r="243" spans="1:36" x14ac:dyDescent="0.3">
      <c r="A243" s="129" t="s">
        <v>2766</v>
      </c>
      <c r="B243" s="132">
        <v>0.24</v>
      </c>
      <c r="C243" s="132">
        <v>-7.43</v>
      </c>
      <c r="D243" s="132">
        <v>5.52</v>
      </c>
      <c r="E243" s="132">
        <v>16</v>
      </c>
      <c r="F243" s="132">
        <v>14.75</v>
      </c>
      <c r="G243" s="277" t="s">
        <v>3187</v>
      </c>
      <c r="H243" s="348" t="s">
        <v>3108</v>
      </c>
      <c r="I243" s="129">
        <v>1.37</v>
      </c>
      <c r="J243" s="129">
        <v>-27</v>
      </c>
      <c r="K243" s="129">
        <v>-8</v>
      </c>
      <c r="L243" s="129" t="b">
        <v>1</v>
      </c>
      <c r="M243" s="129">
        <v>58.423999999999999</v>
      </c>
      <c r="N243" s="129">
        <v>3.5049999999999999</v>
      </c>
      <c r="O243" s="129">
        <v>16.667999999999999</v>
      </c>
      <c r="P243" s="132">
        <v>67.521000000000001</v>
      </c>
      <c r="Q243" s="132">
        <v>0.79400000000000004</v>
      </c>
      <c r="R243" s="132">
        <v>53.606999999999999</v>
      </c>
      <c r="S243" s="129">
        <v>2.5499999999999998</v>
      </c>
      <c r="T243" s="419">
        <v>20.29</v>
      </c>
      <c r="U243" s="129">
        <v>61.91</v>
      </c>
      <c r="V243" s="129">
        <v>-16</v>
      </c>
      <c r="W243" s="129">
        <v>-27</v>
      </c>
      <c r="X243" s="129">
        <v>126</v>
      </c>
      <c r="Y243" s="129" t="s">
        <v>2766</v>
      </c>
      <c r="Z243" s="129" t="b">
        <v>0</v>
      </c>
      <c r="AA243" s="129">
        <v>0</v>
      </c>
      <c r="AB243" s="129" t="b">
        <v>0</v>
      </c>
      <c r="AC243" s="129">
        <v>49</v>
      </c>
      <c r="AD243" s="129">
        <v>0.93</v>
      </c>
      <c r="AE243" s="129" t="s">
        <v>3108</v>
      </c>
      <c r="AF243" s="129" t="s">
        <v>3187</v>
      </c>
      <c r="AG243" s="129" t="s">
        <v>3602</v>
      </c>
      <c r="AH243" s="129" cm="1">
        <f t="array" aca="1" ref="AH243" ca="1">INDIRECT(ADDRESS(MATCH(AJ243,'rs_industries'!B:B,0),5,1,TRUE,"rs_industries"))</f>
        <v>90</v>
      </c>
      <c r="AI243" s="129" cm="1">
        <f t="array" aca="1" ref="AI243" ca="1">INDIRECT(ADDRESS(MATCH(A243,'rs_stocks'!B:B,0),7,1,TRUE,"rs_stocks"))</f>
        <v>84</v>
      </c>
      <c r="AJ243" s="129" t="str" cm="1">
        <f t="array" aca="1" ref="AJ243" ca="1">INDIRECT(ADDRESS(MATCH(A243,'rs_stocks'!B:B,0),4,1,TRUE,"rs_stocks"))</f>
        <v>Building Products &amp; Equipment</v>
      </c>
    </row>
    <row r="244" spans="1:36" x14ac:dyDescent="0.3">
      <c r="A244" s="129" t="s">
        <v>811</v>
      </c>
      <c r="B244" s="132">
        <v>-2.14</v>
      </c>
      <c r="C244" s="132">
        <v>-4.18</v>
      </c>
      <c r="D244" s="132">
        <v>2</v>
      </c>
      <c r="E244" s="132">
        <v>29.13</v>
      </c>
      <c r="F244" s="132">
        <v>14.25</v>
      </c>
      <c r="G244" s="263" t="s">
        <v>3236</v>
      </c>
      <c r="H244" s="348" t="s">
        <v>3111</v>
      </c>
      <c r="I244" s="129">
        <v>167.001</v>
      </c>
      <c r="J244" s="129">
        <v>-32</v>
      </c>
      <c r="K244" s="129">
        <v>-4</v>
      </c>
      <c r="L244" s="129" t="b">
        <v>1</v>
      </c>
      <c r="M244" s="129">
        <v>39.999000000000002</v>
      </c>
      <c r="N244" s="129">
        <v>2.4039999999999999</v>
      </c>
      <c r="O244" s="129">
        <v>16.635000000000002</v>
      </c>
      <c r="P244" s="132">
        <v>42.933</v>
      </c>
      <c r="Q244" s="132">
        <v>0.79</v>
      </c>
      <c r="R244" s="132">
        <v>33.911000000000001</v>
      </c>
      <c r="S244" s="129">
        <v>1.63</v>
      </c>
      <c r="T244" s="419">
        <v>-13.21</v>
      </c>
      <c r="U244" s="129">
        <v>232.17</v>
      </c>
      <c r="V244" s="129">
        <v>-30</v>
      </c>
      <c r="W244" s="129">
        <v>-28</v>
      </c>
      <c r="X244" s="129">
        <v>52</v>
      </c>
      <c r="Y244" s="129" t="s">
        <v>811</v>
      </c>
      <c r="Z244" s="129" t="b">
        <v>1</v>
      </c>
      <c r="AA244" s="129">
        <v>0</v>
      </c>
      <c r="AB244" s="129" t="b">
        <v>1</v>
      </c>
      <c r="AC244" s="129">
        <v>49</v>
      </c>
      <c r="AD244" s="129">
        <v>0.93</v>
      </c>
      <c r="AE244" s="129" t="s">
        <v>3111</v>
      </c>
      <c r="AF244" s="129" t="s">
        <v>3236</v>
      </c>
      <c r="AG244" s="129" t="s">
        <v>3237</v>
      </c>
      <c r="AH244" s="129" cm="1">
        <f t="array" aca="1" ref="AH244" ca="1">INDIRECT(ADDRESS(MATCH(AJ244,'rs_industries'!B:B,0),5,1,TRUE,"rs_industries"))</f>
        <v>56</v>
      </c>
      <c r="AI244" s="129" cm="1">
        <f t="array" aca="1" ref="AI244" ca="1">INDIRECT(ADDRESS(MATCH(A244,'rs_stocks'!B:B,0),7,1,TRUE,"rs_stocks"))</f>
        <v>85</v>
      </c>
      <c r="AJ244" s="129" t="str" cm="1">
        <f t="array" aca="1" ref="AJ244" ca="1">INDIRECT(ADDRESS(MATCH(A244,'rs_stocks'!B:B,0),4,1,TRUE,"rs_stocks"))</f>
        <v>Credit Services</v>
      </c>
    </row>
    <row r="245" spans="1:36" x14ac:dyDescent="0.3">
      <c r="A245" s="129" t="s">
        <v>843</v>
      </c>
      <c r="B245" s="132">
        <v>0.15</v>
      </c>
      <c r="C245" s="132">
        <v>-1.86</v>
      </c>
      <c r="D245" s="132">
        <v>10.98</v>
      </c>
      <c r="E245" s="132">
        <v>31.91</v>
      </c>
      <c r="F245" s="132">
        <v>30.57</v>
      </c>
      <c r="G245" s="253" t="s">
        <v>3127</v>
      </c>
      <c r="H245" s="253" t="s">
        <v>31</v>
      </c>
      <c r="I245" s="129">
        <v>19.571000000000002</v>
      </c>
      <c r="J245" s="129">
        <v>-32</v>
      </c>
      <c r="K245" s="129">
        <v>-4</v>
      </c>
      <c r="L245" s="129" t="b">
        <v>1</v>
      </c>
      <c r="M245" s="129">
        <v>73.7</v>
      </c>
      <c r="N245" s="129">
        <v>4.4470000000000001</v>
      </c>
      <c r="O245" s="129">
        <v>16.571999999999999</v>
      </c>
      <c r="P245" s="132">
        <v>85.210999999999999</v>
      </c>
      <c r="Q245" s="132">
        <v>0.79600000000000004</v>
      </c>
      <c r="R245" s="132">
        <v>67.796000000000006</v>
      </c>
      <c r="S245" s="129">
        <v>1.45</v>
      </c>
      <c r="T245" s="419">
        <v>-5.2519999999999998</v>
      </c>
      <c r="U245" s="129">
        <v>144.74</v>
      </c>
      <c r="V245" s="129">
        <v>-42</v>
      </c>
      <c r="W245" s="129">
        <v>-55</v>
      </c>
      <c r="X245" s="129">
        <v>95</v>
      </c>
      <c r="Y245" s="129" t="s">
        <v>843</v>
      </c>
      <c r="Z245" s="129" t="b">
        <v>0</v>
      </c>
      <c r="AA245" s="129">
        <v>0</v>
      </c>
      <c r="AB245" s="129" t="b">
        <v>1</v>
      </c>
      <c r="AC245" s="129">
        <v>53</v>
      </c>
      <c r="AD245" s="129">
        <v>0.93</v>
      </c>
      <c r="AE245" s="129" t="s">
        <v>31</v>
      </c>
      <c r="AF245" s="129" t="s">
        <v>3127</v>
      </c>
      <c r="AG245" s="129" t="s">
        <v>3755</v>
      </c>
      <c r="AH245" s="129" cm="1">
        <f t="array" aca="1" ref="AH245" ca="1">INDIRECT(ADDRESS(MATCH(AJ245,'rs_industries'!B:B,0),5,1,TRUE,"rs_industries"))</f>
        <v>46</v>
      </c>
      <c r="AI245" s="129" cm="1">
        <f t="array" aca="1" ref="AI245" ca="1">INDIRECT(ADDRESS(MATCH(A245,'rs_stocks'!B:B,0),7,1,TRUE,"rs_stocks"))</f>
        <v>90</v>
      </c>
      <c r="AJ245" s="129" t="str" cm="1">
        <f t="array" aca="1" ref="AJ245" ca="1">INDIRECT(ADDRESS(MATCH(A245,'rs_stocks'!B:B,0),4,1,TRUE,"rs_stocks"))</f>
        <v>Information Technology Services</v>
      </c>
    </row>
    <row r="246" spans="1:36" x14ac:dyDescent="0.3">
      <c r="A246" s="129" t="s">
        <v>7286</v>
      </c>
      <c r="B246" s="132">
        <v>-1.64</v>
      </c>
      <c r="C246" s="132">
        <v>0.78</v>
      </c>
      <c r="D246" s="132">
        <v>17.03</v>
      </c>
      <c r="E246" s="132">
        <v>16.420000000000002</v>
      </c>
      <c r="F246" s="132">
        <v>15.19</v>
      </c>
      <c r="G246" s="286" t="s">
        <v>3385</v>
      </c>
      <c r="H246" s="348" t="s">
        <v>24</v>
      </c>
      <c r="I246" s="129">
        <v>0.85399999999999998</v>
      </c>
      <c r="J246" s="129">
        <v>-38</v>
      </c>
      <c r="K246" s="129">
        <v>-10</v>
      </c>
      <c r="L246" s="129" t="b">
        <v>0</v>
      </c>
      <c r="M246" s="129">
        <v>56.137999999999998</v>
      </c>
      <c r="N246" s="129">
        <v>3.3929999999999998</v>
      </c>
      <c r="O246" s="129">
        <v>16.542999999999999</v>
      </c>
      <c r="P246" s="132">
        <v>68.043000000000006</v>
      </c>
      <c r="Q246" s="132">
        <v>0.80300000000000005</v>
      </c>
      <c r="R246" s="132">
        <v>54.625</v>
      </c>
      <c r="S246" s="129">
        <v>1.74</v>
      </c>
      <c r="T246" s="419">
        <v>1.98</v>
      </c>
      <c r="U246" s="129">
        <v>58</v>
      </c>
      <c r="V246" s="129">
        <v>-58</v>
      </c>
      <c r="W246" s="129">
        <v>-71</v>
      </c>
      <c r="X246" s="129">
        <v>198</v>
      </c>
      <c r="Y246" s="129" t="s">
        <v>7286</v>
      </c>
      <c r="Z246" s="129" t="b">
        <v>0</v>
      </c>
      <c r="AA246" s="129">
        <v>0</v>
      </c>
      <c r="AB246" s="129" t="b">
        <v>1</v>
      </c>
      <c r="AC246" s="129">
        <v>48</v>
      </c>
      <c r="AD246" s="129">
        <v>0.93</v>
      </c>
      <c r="AE246" s="129" t="s">
        <v>24</v>
      </c>
      <c r="AF246" s="129" t="s">
        <v>3385</v>
      </c>
      <c r="AG246" s="129" t="s">
        <v>7287</v>
      </c>
      <c r="AH246" s="129" cm="1">
        <f t="array" aca="1" ref="AH246" ca="1">INDIRECT(ADDRESS(MATCH(AJ246,'rs_industries'!B:B,0),5,1,TRUE,"rs_industries"))</f>
        <v>69</v>
      </c>
      <c r="AI246" s="129" cm="1">
        <f t="array" aca="1" ref="AI246" ca="1">INDIRECT(ADDRESS(MATCH(A246,'rs_stocks'!B:B,0),7,1,TRUE,"rs_stocks"))</f>
        <v>81</v>
      </c>
      <c r="AJ246" s="129" t="str" cm="1">
        <f t="array" aca="1" ref="AJ246" ca="1">INDIRECT(ADDRESS(MATCH(A246,'rs_stocks'!B:B,0),4,1,TRUE,"rs_stocks"))</f>
        <v>Aerospace &amp; Defense</v>
      </c>
    </row>
    <row r="247" spans="1:36" x14ac:dyDescent="0.3">
      <c r="A247" s="129" t="s">
        <v>3041</v>
      </c>
      <c r="B247" s="132">
        <v>1.6</v>
      </c>
      <c r="C247" s="132">
        <v>5.33</v>
      </c>
      <c r="D247" s="132">
        <v>30.74</v>
      </c>
      <c r="E247" s="132">
        <v>82.92</v>
      </c>
      <c r="F247" s="132">
        <v>67.42</v>
      </c>
      <c r="G247" s="297" t="s">
        <v>3649</v>
      </c>
      <c r="H247" s="347" t="s">
        <v>3108</v>
      </c>
      <c r="I247" s="129">
        <v>2.0009999999999999</v>
      </c>
      <c r="J247" s="129">
        <v>-89</v>
      </c>
      <c r="K247" s="129">
        <v>-65</v>
      </c>
      <c r="L247" s="129" t="b">
        <v>0</v>
      </c>
      <c r="M247" s="129">
        <v>180.94499999999999</v>
      </c>
      <c r="N247" s="129">
        <v>10.945</v>
      </c>
      <c r="O247" s="129">
        <v>16.532</v>
      </c>
      <c r="P247" s="132">
        <v>281.32</v>
      </c>
      <c r="Q247" s="132">
        <v>0.81699999999999995</v>
      </c>
      <c r="R247" s="132">
        <v>229.929</v>
      </c>
      <c r="S247" s="129">
        <v>3.4</v>
      </c>
      <c r="T247" s="419">
        <v>-3.31</v>
      </c>
      <c r="U247" s="129">
        <v>8.89</v>
      </c>
      <c r="V247" s="129">
        <v>-61</v>
      </c>
      <c r="W247" s="129">
        <v>-58</v>
      </c>
      <c r="X247" s="129">
        <v>662</v>
      </c>
      <c r="Y247" s="129" t="s">
        <v>3041</v>
      </c>
      <c r="Z247" s="129" t="b">
        <v>0</v>
      </c>
      <c r="AA247" s="129">
        <v>0</v>
      </c>
      <c r="AB247" s="129" t="b">
        <v>1</v>
      </c>
      <c r="AC247" s="129">
        <v>52</v>
      </c>
      <c r="AD247" s="129">
        <v>0.92900000000000005</v>
      </c>
      <c r="AE247" s="129" t="s">
        <v>3108</v>
      </c>
      <c r="AF247" s="129" t="s">
        <v>3649</v>
      </c>
      <c r="AG247" s="129" t="s">
        <v>4632</v>
      </c>
      <c r="AH247" s="129" cm="1">
        <f t="array" aca="1" ref="AH247" ca="1">INDIRECT(ADDRESS(MATCH(AJ247,'rs_industries'!B:B,0),5,1,TRUE,"rs_industries"))</f>
        <v>52</v>
      </c>
      <c r="AI247" s="129" cm="1">
        <f t="array" aca="1" ref="AI247" ca="1">INDIRECT(ADDRESS(MATCH(A247,'rs_stocks'!B:B,0),7,1,TRUE,"rs_stocks"))</f>
        <v>98</v>
      </c>
      <c r="AJ247" s="129" t="str" cm="1">
        <f t="array" aca="1" ref="AJ247" ca="1">INDIRECT(ADDRESS(MATCH(A247,'rs_stocks'!B:B,0),4,1,TRUE,"rs_stocks"))</f>
        <v>Gambling</v>
      </c>
    </row>
    <row r="248" spans="1:36" x14ac:dyDescent="0.3">
      <c r="A248" s="129" t="s">
        <v>232</v>
      </c>
      <c r="B248" s="132">
        <v>3.15</v>
      </c>
      <c r="C248" s="132">
        <v>5.7</v>
      </c>
      <c r="D248" s="132">
        <v>10.31</v>
      </c>
      <c r="E248" s="132">
        <v>20.04</v>
      </c>
      <c r="F248" s="132">
        <v>17.93</v>
      </c>
      <c r="G248" s="304" t="s">
        <v>4222</v>
      </c>
      <c r="H248" s="304" t="s">
        <v>3124</v>
      </c>
      <c r="I248" s="129">
        <v>76.927999999999997</v>
      </c>
      <c r="J248" s="129">
        <v>-16</v>
      </c>
      <c r="K248" s="129">
        <v>0</v>
      </c>
      <c r="L248" s="129" t="b">
        <v>1</v>
      </c>
      <c r="M248" s="129">
        <v>31.614999999999998</v>
      </c>
      <c r="N248" s="129">
        <v>1.9139999999999999</v>
      </c>
      <c r="O248" s="129">
        <v>16.515000000000001</v>
      </c>
      <c r="P248" s="132">
        <v>34.174999999999997</v>
      </c>
      <c r="Q248" s="132">
        <v>0.79600000000000004</v>
      </c>
      <c r="R248" s="132">
        <v>27.19</v>
      </c>
      <c r="S248" s="129">
        <v>1.51</v>
      </c>
      <c r="T248" s="419">
        <v>55.051000000000002</v>
      </c>
      <c r="U248" s="129">
        <v>591.82000000000005</v>
      </c>
      <c r="V248" s="129">
        <v>-55</v>
      </c>
      <c r="W248" s="129">
        <v>-57</v>
      </c>
      <c r="X248" s="129">
        <v>22</v>
      </c>
      <c r="Y248" s="129" t="s">
        <v>232</v>
      </c>
      <c r="Z248" s="129" t="b">
        <v>0</v>
      </c>
      <c r="AA248" s="129">
        <v>0</v>
      </c>
      <c r="AB248" s="129" t="b">
        <v>1</v>
      </c>
      <c r="AC248" s="129">
        <v>53</v>
      </c>
      <c r="AD248" s="129">
        <v>0.92900000000000005</v>
      </c>
      <c r="AE248" s="129" t="s">
        <v>3124</v>
      </c>
      <c r="AF248" s="129" t="s">
        <v>4222</v>
      </c>
      <c r="AG248" s="129" t="s">
        <v>4223</v>
      </c>
      <c r="AH248" s="129" cm="1">
        <f t="array" aca="1" ref="AH248" ca="1">INDIRECT(ADDRESS(MATCH(AJ248,'rs_industries'!B:B,0),5,1,TRUE,"rs_industries"))</f>
        <v>19</v>
      </c>
      <c r="AI248" s="129" cm="1">
        <f t="array" aca="1" ref="AI248" ca="1">INDIRECT(ADDRESS(MATCH(A248,'rs_stocks'!B:B,0),7,1,TRUE,"rs_stocks"))</f>
        <v>86</v>
      </c>
      <c r="AJ248" s="129" t="str" cm="1">
        <f t="array" aca="1" ref="AJ248" ca="1">INDIRECT(ADDRESS(MATCH(A248,'rs_stocks'!B:B,0),4,1,TRUE,"rs_stocks"))</f>
        <v>Medical Distribution</v>
      </c>
    </row>
    <row r="249" spans="1:36" x14ac:dyDescent="0.3">
      <c r="A249" s="129" t="s">
        <v>942</v>
      </c>
      <c r="B249" s="132">
        <v>-7.0000000000000007E-2</v>
      </c>
      <c r="C249" s="132">
        <v>-1.8</v>
      </c>
      <c r="D249" s="132">
        <v>3.19</v>
      </c>
      <c r="E249" s="132">
        <v>15.03</v>
      </c>
      <c r="F249" s="132">
        <v>11.16</v>
      </c>
      <c r="G249" s="218" t="s">
        <v>3262</v>
      </c>
      <c r="H249" s="348" t="s">
        <v>3111</v>
      </c>
      <c r="I249" s="129">
        <v>156.84399999999999</v>
      </c>
      <c r="J249" s="129">
        <v>-35</v>
      </c>
      <c r="K249" s="129">
        <v>-11</v>
      </c>
      <c r="L249" s="129" t="b">
        <v>1</v>
      </c>
      <c r="M249" s="129">
        <v>42.277000000000001</v>
      </c>
      <c r="N249" s="129">
        <v>2.5640000000000001</v>
      </c>
      <c r="O249" s="129">
        <v>16.491</v>
      </c>
      <c r="P249" s="132">
        <v>49.363</v>
      </c>
      <c r="Q249" s="132">
        <v>0.79300000000000004</v>
      </c>
      <c r="R249" s="132">
        <v>39.15</v>
      </c>
      <c r="S249" s="129">
        <v>1.67</v>
      </c>
      <c r="T249" s="419">
        <v>-39.125999999999998</v>
      </c>
      <c r="U249" s="129">
        <v>96.51</v>
      </c>
      <c r="V249" s="129">
        <v>-49</v>
      </c>
      <c r="W249" s="129">
        <v>-53</v>
      </c>
      <c r="X249" s="129">
        <v>124</v>
      </c>
      <c r="Y249" s="129" t="s">
        <v>942</v>
      </c>
      <c r="Z249" s="129" t="b">
        <v>0</v>
      </c>
      <c r="AA249" s="129">
        <v>0</v>
      </c>
      <c r="AB249" s="129" t="b">
        <v>1</v>
      </c>
      <c r="AC249" s="129">
        <v>54</v>
      </c>
      <c r="AD249" s="129">
        <v>0.92900000000000005</v>
      </c>
      <c r="AE249" s="129" t="s">
        <v>3111</v>
      </c>
      <c r="AF249" s="129" t="s">
        <v>3262</v>
      </c>
      <c r="AG249" s="129" t="s">
        <v>4456</v>
      </c>
      <c r="AH249" s="129" cm="1">
        <f t="array" aca="1" ref="AH249" ca="1">INDIRECT(ADDRESS(MATCH(AJ249,'rs_industries'!B:B,0),5,1,TRUE,"rs_industries"))</f>
        <v>84</v>
      </c>
      <c r="AI249" s="129" cm="1">
        <f t="array" aca="1" ref="AI249" ca="1">INDIRECT(ADDRESS(MATCH(A249,'rs_stocks'!B:B,0),7,1,TRUE,"rs_stocks"))</f>
        <v>72</v>
      </c>
      <c r="AJ249" s="129" t="str" cm="1">
        <f t="array" aca="1" ref="AJ249" ca="1">INDIRECT(ADDRESS(MATCH(A249,'rs_stocks'!B:B,0),4,1,TRUE,"rs_stocks"))</f>
        <v>Capital Markets</v>
      </c>
    </row>
    <row r="250" spans="1:36" x14ac:dyDescent="0.3">
      <c r="A250" s="129" t="s">
        <v>2236</v>
      </c>
      <c r="B250" s="132">
        <v>-0.89</v>
      </c>
      <c r="C250" s="132">
        <v>-4.1500000000000004</v>
      </c>
      <c r="D250" s="132">
        <v>6.33</v>
      </c>
      <c r="E250" s="132">
        <v>16.309999999999999</v>
      </c>
      <c r="F250" s="132">
        <v>15.92</v>
      </c>
      <c r="G250" s="233" t="s">
        <v>3114</v>
      </c>
      <c r="H250" s="345" t="s">
        <v>31</v>
      </c>
      <c r="I250" s="129">
        <v>3.6309999999999998</v>
      </c>
      <c r="J250" s="129">
        <v>-54</v>
      </c>
      <c r="K250" s="129">
        <v>-20</v>
      </c>
      <c r="L250" s="129" t="b">
        <v>1</v>
      </c>
      <c r="M250" s="129">
        <v>53.408999999999999</v>
      </c>
      <c r="N250" s="129">
        <v>3.242</v>
      </c>
      <c r="O250" s="129">
        <v>16.475999999999999</v>
      </c>
      <c r="P250" s="132">
        <v>62.639000000000003</v>
      </c>
      <c r="Q250" s="132">
        <v>0.79100000000000004</v>
      </c>
      <c r="R250" s="132">
        <v>49.536000000000001</v>
      </c>
      <c r="S250" s="129">
        <v>2.72</v>
      </c>
      <c r="T250" s="419">
        <v>-50.155000000000001</v>
      </c>
      <c r="U250" s="129">
        <v>34.44</v>
      </c>
      <c r="V250" s="129">
        <v>-1</v>
      </c>
      <c r="W250" s="129">
        <v>1</v>
      </c>
      <c r="X250" s="129">
        <v>213</v>
      </c>
      <c r="Y250" s="129" t="s">
        <v>2236</v>
      </c>
      <c r="Z250" s="129" t="b">
        <v>0</v>
      </c>
      <c r="AA250" s="129">
        <v>0</v>
      </c>
      <c r="AB250" s="129" t="b">
        <v>1</v>
      </c>
      <c r="AC250" s="129">
        <v>49</v>
      </c>
      <c r="AD250" s="129">
        <v>0.92800000000000005</v>
      </c>
      <c r="AE250" s="129" t="s">
        <v>31</v>
      </c>
      <c r="AF250" s="129" t="s">
        <v>3114</v>
      </c>
      <c r="AG250" s="129" t="s">
        <v>3557</v>
      </c>
      <c r="AH250" s="129" cm="1">
        <f t="array" aca="1" ref="AH250" ca="1">INDIRECT(ADDRESS(MATCH(AJ250,'rs_industries'!B:B,0),5,1,TRUE,"rs_industries"))</f>
        <v>9</v>
      </c>
      <c r="AI250" s="129" cm="1">
        <f t="array" aca="1" ref="AI250" ca="1">INDIRECT(ADDRESS(MATCH(A250,'rs_stocks'!B:B,0),7,1,TRUE,"rs_stocks"))</f>
        <v>85</v>
      </c>
      <c r="AJ250" s="129" t="str" cm="1">
        <f t="array" aca="1" ref="AJ250" ca="1">INDIRECT(ADDRESS(MATCH(A250,'rs_stocks'!B:B,0),4,1,TRUE,"rs_stocks"))</f>
        <v>Softwareâ€”Infrastructure</v>
      </c>
    </row>
    <row r="251" spans="1:36" x14ac:dyDescent="0.3">
      <c r="A251" s="129" t="s">
        <v>901</v>
      </c>
      <c r="B251" s="132">
        <v>2.29</v>
      </c>
      <c r="C251" s="132">
        <v>14.81</v>
      </c>
      <c r="D251" s="132">
        <v>21.74</v>
      </c>
      <c r="E251" s="132">
        <v>43.88</v>
      </c>
      <c r="F251" s="132">
        <v>48.14</v>
      </c>
      <c r="G251" s="223" t="s">
        <v>3340</v>
      </c>
      <c r="H251" s="346" t="s">
        <v>31</v>
      </c>
      <c r="I251" s="129">
        <v>235.05199999999999</v>
      </c>
      <c r="J251" s="129">
        <v>-46</v>
      </c>
      <c r="K251" s="129">
        <v>-2</v>
      </c>
      <c r="L251" s="129" t="b">
        <v>1</v>
      </c>
      <c r="M251" s="129">
        <v>93.575999999999993</v>
      </c>
      <c r="N251" s="129">
        <v>5.6829999999999998</v>
      </c>
      <c r="O251" s="129">
        <v>16.466000000000001</v>
      </c>
      <c r="P251" s="132">
        <v>120.619</v>
      </c>
      <c r="Q251" s="132">
        <v>0.80300000000000005</v>
      </c>
      <c r="R251" s="132">
        <v>96.897999999999996</v>
      </c>
      <c r="S251" s="129">
        <v>2.86</v>
      </c>
      <c r="T251" s="419">
        <v>40.491999999999997</v>
      </c>
      <c r="U251" s="129">
        <v>209.04499999999999</v>
      </c>
      <c r="V251" s="129">
        <v>-52</v>
      </c>
      <c r="W251" s="129">
        <v>-50</v>
      </c>
      <c r="X251" s="129">
        <v>33</v>
      </c>
      <c r="Y251" s="129" t="s">
        <v>901</v>
      </c>
      <c r="Z251" s="129" t="b">
        <v>0</v>
      </c>
      <c r="AA251" s="129">
        <v>0</v>
      </c>
      <c r="AB251" s="129" t="b">
        <v>1</v>
      </c>
      <c r="AC251" s="129">
        <v>53</v>
      </c>
      <c r="AD251" s="129">
        <v>0.92800000000000005</v>
      </c>
      <c r="AE251" s="129" t="s">
        <v>31</v>
      </c>
      <c r="AF251" s="129" t="s">
        <v>3340</v>
      </c>
      <c r="AG251" s="129" t="s">
        <v>3341</v>
      </c>
      <c r="AH251" s="129" cm="1">
        <f t="array" aca="1" ref="AH251" ca="1">INDIRECT(ADDRESS(MATCH(AJ251,'rs_industries'!B:B,0),5,1,TRUE,"rs_industries"))</f>
        <v>59</v>
      </c>
      <c r="AI251" s="129" cm="1">
        <f t="array" aca="1" ref="AI251" ca="1">INDIRECT(ADDRESS(MATCH(A251,'rs_stocks'!B:B,0),7,1,TRUE,"rs_stocks"))</f>
        <v>94</v>
      </c>
      <c r="AJ251" s="129" t="str" cm="1">
        <f t="array" aca="1" ref="AJ251" ca="1">INDIRECT(ADDRESS(MATCH(A251,'rs_stocks'!B:B,0),4,1,TRUE,"rs_stocks"))</f>
        <v>Semiconductors</v>
      </c>
    </row>
    <row r="252" spans="1:36" x14ac:dyDescent="0.3">
      <c r="A252" s="129" t="s">
        <v>2139</v>
      </c>
      <c r="B252" s="132">
        <v>0.04</v>
      </c>
      <c r="C252" s="132">
        <v>2.85</v>
      </c>
      <c r="D252" s="132">
        <v>8.0399999999999991</v>
      </c>
      <c r="E252" s="132">
        <v>36.119999999999997</v>
      </c>
      <c r="F252" s="132">
        <v>24.91</v>
      </c>
      <c r="G252" s="308" t="s">
        <v>3184</v>
      </c>
      <c r="H252" s="351" t="s">
        <v>24</v>
      </c>
      <c r="I252" s="129">
        <v>4.5640000000000001</v>
      </c>
      <c r="J252" s="129">
        <v>-34</v>
      </c>
      <c r="K252" s="129">
        <v>-1</v>
      </c>
      <c r="L252" s="129" t="b">
        <v>1</v>
      </c>
      <c r="M252" s="129">
        <v>85.087000000000003</v>
      </c>
      <c r="N252" s="129">
        <v>5.1680000000000001</v>
      </c>
      <c r="O252" s="129">
        <v>16.463999999999999</v>
      </c>
      <c r="P252" s="132">
        <v>111.899</v>
      </c>
      <c r="Q252" s="132">
        <v>0.78500000000000003</v>
      </c>
      <c r="R252" s="132">
        <v>87.87</v>
      </c>
      <c r="S252" s="129">
        <v>0.76</v>
      </c>
      <c r="T252" s="419">
        <v>9.0980000000000008</v>
      </c>
      <c r="U252" s="129">
        <v>288.89999999999998</v>
      </c>
      <c r="V252" s="129">
        <v>16</v>
      </c>
      <c r="W252" s="129">
        <v>74</v>
      </c>
      <c r="X252" s="129">
        <v>90</v>
      </c>
      <c r="Y252" s="129" t="s">
        <v>2139</v>
      </c>
      <c r="Z252" s="129" t="b">
        <v>0</v>
      </c>
      <c r="AA252" s="129">
        <v>0</v>
      </c>
      <c r="AB252" s="129" t="b">
        <v>1</v>
      </c>
      <c r="AC252" s="129">
        <v>47</v>
      </c>
      <c r="AD252" s="129">
        <v>0.92800000000000005</v>
      </c>
      <c r="AE252" s="129" t="s">
        <v>24</v>
      </c>
      <c r="AF252" s="129" t="s">
        <v>3184</v>
      </c>
      <c r="AG252" s="129" t="s">
        <v>3452</v>
      </c>
      <c r="AH252" s="129" cm="1">
        <f t="array" aca="1" ref="AH252" ca="1">INDIRECT(ADDRESS(MATCH(AJ252,'rs_industries'!B:B,0),5,1,TRUE,"rs_industries"))</f>
        <v>43</v>
      </c>
      <c r="AI252" s="129" cm="1">
        <f t="array" aca="1" ref="AI252" ca="1">INDIRECT(ADDRESS(MATCH(A252,'rs_stocks'!B:B,0),7,1,TRUE,"rs_stocks"))</f>
        <v>93</v>
      </c>
      <c r="AJ252" s="129" t="str" cm="1">
        <f t="array" aca="1" ref="AJ252" ca="1">INDIRECT(ADDRESS(MATCH(A252,'rs_stocks'!B:B,0),4,1,TRUE,"rs_stocks"))</f>
        <v>Electrical Equipment &amp; Parts</v>
      </c>
    </row>
    <row r="253" spans="1:36" x14ac:dyDescent="0.3">
      <c r="A253" s="129" t="s">
        <v>1968</v>
      </c>
      <c r="B253" s="132">
        <v>0.6</v>
      </c>
      <c r="C253" s="132">
        <v>14.87</v>
      </c>
      <c r="D253" s="132">
        <v>19.93</v>
      </c>
      <c r="E253" s="132">
        <v>40.25</v>
      </c>
      <c r="F253" s="132">
        <v>40.61</v>
      </c>
      <c r="G253" s="251" t="s">
        <v>3114</v>
      </c>
      <c r="H253" s="349" t="s">
        <v>31</v>
      </c>
      <c r="I253" s="129">
        <v>6.024</v>
      </c>
      <c r="J253" s="129">
        <v>-77</v>
      </c>
      <c r="K253" s="129">
        <v>-32</v>
      </c>
      <c r="L253" s="129" t="b">
        <v>1</v>
      </c>
      <c r="M253" s="129">
        <v>105.505</v>
      </c>
      <c r="N253" s="129">
        <v>6.4169999999999998</v>
      </c>
      <c r="O253" s="129">
        <v>16.440999999999999</v>
      </c>
      <c r="P253" s="132">
        <v>141.03299999999999</v>
      </c>
      <c r="Q253" s="132">
        <v>0.80700000000000005</v>
      </c>
      <c r="R253" s="132">
        <v>113.845</v>
      </c>
      <c r="S253" s="129">
        <v>1.0900000000000001</v>
      </c>
      <c r="T253" s="419">
        <v>-27.065999999999999</v>
      </c>
      <c r="U253" s="129">
        <v>43.87</v>
      </c>
      <c r="V253" s="129">
        <v>-66</v>
      </c>
      <c r="W253" s="129">
        <v>-88</v>
      </c>
      <c r="X253" s="129">
        <v>416</v>
      </c>
      <c r="Y253" s="129" t="s">
        <v>1968</v>
      </c>
      <c r="Z253" s="129" t="b">
        <v>0</v>
      </c>
      <c r="AA253" s="129">
        <v>0</v>
      </c>
      <c r="AB253" s="129" t="b">
        <v>1</v>
      </c>
      <c r="AC253" s="129">
        <v>52</v>
      </c>
      <c r="AD253" s="129">
        <v>0.92800000000000005</v>
      </c>
      <c r="AE253" s="129" t="s">
        <v>31</v>
      </c>
      <c r="AF253" s="129" t="s">
        <v>3114</v>
      </c>
      <c r="AG253" s="129" t="s">
        <v>4711</v>
      </c>
      <c r="AH253" s="129" cm="1">
        <f t="array" aca="1" ref="AH253" ca="1">INDIRECT(ADDRESS(MATCH(AJ253,'rs_industries'!B:B,0),5,1,TRUE,"rs_industries"))</f>
        <v>35</v>
      </c>
      <c r="AI253" s="129" cm="1">
        <f t="array" aca="1" ref="AI253" ca="1">INDIRECT(ADDRESS(MATCH(A253,'rs_stocks'!B:B,0),7,1,TRUE,"rs_stocks"))</f>
        <v>92</v>
      </c>
      <c r="AJ253" s="129" t="str" cm="1">
        <f t="array" aca="1" ref="AJ253" ca="1">INDIRECT(ADDRESS(MATCH(A253,'rs_stocks'!B:B,0),4,1,TRUE,"rs_stocks"))</f>
        <v>Software—Infrastructure</v>
      </c>
    </row>
    <row r="254" spans="1:36" x14ac:dyDescent="0.3">
      <c r="A254" s="129" t="s">
        <v>1978</v>
      </c>
      <c r="B254" s="132">
        <v>-0.87</v>
      </c>
      <c r="C254" s="132">
        <v>-1.05</v>
      </c>
      <c r="D254" s="132">
        <v>4.18</v>
      </c>
      <c r="E254" s="132">
        <v>11.47</v>
      </c>
      <c r="F254" s="132">
        <v>8.7200000000000006</v>
      </c>
      <c r="G254" s="275" t="s">
        <v>3250</v>
      </c>
      <c r="H254" s="352" t="s">
        <v>3111</v>
      </c>
      <c r="I254" s="129">
        <v>4.2080000000000002</v>
      </c>
      <c r="J254" s="129">
        <v>-30</v>
      </c>
      <c r="K254" s="129">
        <v>-4</v>
      </c>
      <c r="L254" s="129" t="b">
        <v>1</v>
      </c>
      <c r="M254" s="129">
        <v>29.544</v>
      </c>
      <c r="N254" s="129">
        <v>1.7969999999999999</v>
      </c>
      <c r="O254" s="129">
        <v>16.437999999999999</v>
      </c>
      <c r="P254" s="132">
        <v>32.783000000000001</v>
      </c>
      <c r="Q254" s="132">
        <v>0.78700000000000003</v>
      </c>
      <c r="R254" s="132">
        <v>25.794</v>
      </c>
      <c r="S254" s="129">
        <v>1.28</v>
      </c>
      <c r="T254" s="419">
        <v>20.75</v>
      </c>
      <c r="U254" s="129">
        <v>48.88</v>
      </c>
      <c r="V254" s="129">
        <v>-15</v>
      </c>
      <c r="W254" s="129">
        <v>-26</v>
      </c>
      <c r="X254" s="129">
        <v>319</v>
      </c>
      <c r="Y254" s="129" t="s">
        <v>1978</v>
      </c>
      <c r="Z254" s="129" t="b">
        <v>0</v>
      </c>
      <c r="AA254" s="129">
        <v>0</v>
      </c>
      <c r="AB254" s="129" t="b">
        <v>1</v>
      </c>
      <c r="AC254" s="129">
        <v>49</v>
      </c>
      <c r="AD254" s="129">
        <v>0.92700000000000005</v>
      </c>
      <c r="AE254" s="129" t="s">
        <v>3111</v>
      </c>
      <c r="AF254" s="129" t="s">
        <v>3250</v>
      </c>
      <c r="AG254" s="129" t="s">
        <v>3287</v>
      </c>
      <c r="AH254" s="129" cm="1">
        <f t="array" aca="1" ref="AH254" ca="1">INDIRECT(ADDRESS(MATCH(AJ254,'rs_industries'!B:B,0),5,1,TRUE,"rs_industries"))</f>
        <v>62</v>
      </c>
      <c r="AI254" s="129" cm="1">
        <f t="array" aca="1" ref="AI254" ca="1">INDIRECT(ADDRESS(MATCH(A254,'rs_stocks'!B:B,0),7,1,TRUE,"rs_stocks"))</f>
        <v>80</v>
      </c>
      <c r="AJ254" s="129" t="str" cm="1">
        <f t="array" aca="1" ref="AJ254" ca="1">INDIRECT(ADDRESS(MATCH(A254,'rs_stocks'!B:B,0),4,1,TRUE,"rs_stocks"))</f>
        <v>Asset Management</v>
      </c>
    </row>
    <row r="255" spans="1:36" x14ac:dyDescent="0.3">
      <c r="A255" s="129" t="s">
        <v>2127</v>
      </c>
      <c r="B255" s="132">
        <v>-8.61</v>
      </c>
      <c r="C255" s="132">
        <v>5.54</v>
      </c>
      <c r="D255" s="132">
        <v>11.86</v>
      </c>
      <c r="E255" s="132">
        <v>64.33</v>
      </c>
      <c r="F255" s="132">
        <v>54.75</v>
      </c>
      <c r="G255" s="224" t="s">
        <v>3217</v>
      </c>
      <c r="H255" s="349" t="s">
        <v>150</v>
      </c>
      <c r="I255" s="129">
        <v>3.06</v>
      </c>
      <c r="J255" s="129">
        <v>-87</v>
      </c>
      <c r="K255" s="129">
        <v>-79</v>
      </c>
      <c r="L255" s="129" t="b">
        <v>0</v>
      </c>
      <c r="M255" s="129">
        <v>148.65899999999999</v>
      </c>
      <c r="N255" s="129">
        <v>9.0470000000000006</v>
      </c>
      <c r="O255" s="129">
        <v>16.431000000000001</v>
      </c>
      <c r="P255" s="132">
        <v>188.54400000000001</v>
      </c>
      <c r="Q255" s="132">
        <v>0.78500000000000003</v>
      </c>
      <c r="R255" s="132">
        <v>147.923</v>
      </c>
      <c r="S255" s="129">
        <v>5.94</v>
      </c>
      <c r="T255" s="419">
        <v>-108.369</v>
      </c>
      <c r="U255" s="129">
        <v>5.0449999999999999</v>
      </c>
      <c r="V255" s="129">
        <v>3</v>
      </c>
      <c r="W255" s="129">
        <v>-35</v>
      </c>
      <c r="X255" s="129">
        <v>666</v>
      </c>
      <c r="Y255" s="129" t="s">
        <v>2127</v>
      </c>
      <c r="Z255" s="129" t="b">
        <v>0</v>
      </c>
      <c r="AA255" s="129">
        <v>0</v>
      </c>
      <c r="AB255" s="129" t="b">
        <v>0</v>
      </c>
      <c r="AC255" s="129">
        <v>49</v>
      </c>
      <c r="AD255" s="129">
        <v>0.92700000000000005</v>
      </c>
      <c r="AE255" s="129" t="s">
        <v>150</v>
      </c>
      <c r="AF255" s="129" t="s">
        <v>3217</v>
      </c>
      <c r="AG255" s="129" t="s">
        <v>5567</v>
      </c>
      <c r="AH255" s="129" t="e" cm="1">
        <f t="array" aca="1" ref="AH255" ca="1">INDIRECT(ADDRESS(MATCH(AJ255,'rs_industries'!B:B,0),5,1,TRUE,"rs_industries"))</f>
        <v>#N/A</v>
      </c>
      <c r="AI255" s="129" t="e" cm="1">
        <f t="array" aca="1" ref="AI255" ca="1">INDIRECT(ADDRESS(MATCH(A255,'rs_stocks'!B:B,0),7,1,TRUE,"rs_stocks"))</f>
        <v>#N/A</v>
      </c>
      <c r="AJ255" s="129" t="e" cm="1">
        <f t="array" aca="1" ref="AJ255" ca="1">INDIRECT(ADDRESS(MATCH(A255,'rs_stocks'!B:B,0),4,1,TRUE,"rs_stocks"))</f>
        <v>#N/A</v>
      </c>
    </row>
    <row r="256" spans="1:36" x14ac:dyDescent="0.3">
      <c r="A256" s="129" t="s">
        <v>1911</v>
      </c>
      <c r="B256" s="132">
        <v>2.35</v>
      </c>
      <c r="C256" s="132">
        <v>-2.78</v>
      </c>
      <c r="D256" s="132">
        <v>-2.5099999999999998</v>
      </c>
      <c r="E256" s="132">
        <v>30.72</v>
      </c>
      <c r="F256" s="132">
        <v>24.36</v>
      </c>
      <c r="G256" s="204" t="s">
        <v>3285</v>
      </c>
      <c r="H256" s="345" t="s">
        <v>24</v>
      </c>
      <c r="I256" s="129">
        <v>5.0730000000000004</v>
      </c>
      <c r="J256" s="129">
        <v>-27</v>
      </c>
      <c r="K256" s="129">
        <v>-4</v>
      </c>
      <c r="L256" s="129" t="b">
        <v>1</v>
      </c>
      <c r="M256" s="129">
        <v>72.337000000000003</v>
      </c>
      <c r="N256" s="129">
        <v>4.4119999999999999</v>
      </c>
      <c r="O256" s="129">
        <v>16.396999999999998</v>
      </c>
      <c r="P256" s="132">
        <v>85.653999999999996</v>
      </c>
      <c r="Q256" s="132">
        <v>0.76600000000000001</v>
      </c>
      <c r="R256" s="132">
        <v>65.63</v>
      </c>
      <c r="S256" s="129">
        <v>1.72</v>
      </c>
      <c r="T256" s="419">
        <v>79.680999999999997</v>
      </c>
      <c r="U256" s="129">
        <v>24.81</v>
      </c>
      <c r="V256" s="129">
        <v>5</v>
      </c>
      <c r="W256" s="129">
        <v>3</v>
      </c>
      <c r="X256" s="129">
        <v>468</v>
      </c>
      <c r="Y256" s="129" t="s">
        <v>1911</v>
      </c>
      <c r="Z256" s="129" t="b">
        <v>0</v>
      </c>
      <c r="AA256" s="129">
        <v>0</v>
      </c>
      <c r="AB256" s="129" t="b">
        <v>1</v>
      </c>
      <c r="AC256" s="129">
        <v>54</v>
      </c>
      <c r="AD256" s="129">
        <v>0.92700000000000005</v>
      </c>
      <c r="AE256" s="129" t="s">
        <v>24</v>
      </c>
      <c r="AF256" s="129" t="s">
        <v>3285</v>
      </c>
      <c r="AG256" s="129" t="s">
        <v>4763</v>
      </c>
      <c r="AH256" s="129" cm="1">
        <f t="array" aca="1" ref="AH256" ca="1">INDIRECT(ADDRESS(MATCH(AJ256,'rs_industries'!B:B,0),5,1,TRUE,"rs_industries"))</f>
        <v>73</v>
      </c>
      <c r="AI256" s="129" cm="1">
        <f t="array" aca="1" ref="AI256" ca="1">INDIRECT(ADDRESS(MATCH(A256,'rs_stocks'!B:B,0),7,1,TRUE,"rs_stocks"))</f>
        <v>79</v>
      </c>
      <c r="AJ256" s="129" t="str" cm="1">
        <f t="array" aca="1" ref="AJ256" ca="1">INDIRECT(ADDRESS(MATCH(A256,'rs_stocks'!B:B,0),4,1,TRUE,"rs_stocks"))</f>
        <v>Building Materials</v>
      </c>
    </row>
    <row r="257" spans="1:36" x14ac:dyDescent="0.3">
      <c r="A257" s="129" t="s">
        <v>7002</v>
      </c>
      <c r="B257" s="132">
        <v>-2.83</v>
      </c>
      <c r="C257" s="132">
        <v>-2.44</v>
      </c>
      <c r="D257" s="132">
        <v>3.07</v>
      </c>
      <c r="E257" s="132">
        <v>6.85</v>
      </c>
      <c r="F257" s="132">
        <v>9.51</v>
      </c>
      <c r="G257" s="310" t="s">
        <v>326</v>
      </c>
      <c r="H257" s="349" t="s">
        <v>3140</v>
      </c>
      <c r="I257" s="129">
        <v>0.41599999999999998</v>
      </c>
      <c r="J257" s="129">
        <v>-51</v>
      </c>
      <c r="K257" s="129">
        <v>-13</v>
      </c>
      <c r="L257" s="129" t="b">
        <v>1</v>
      </c>
      <c r="M257" s="129">
        <v>63.267000000000003</v>
      </c>
      <c r="N257" s="129">
        <v>3.86</v>
      </c>
      <c r="O257" s="129">
        <v>16.390999999999998</v>
      </c>
      <c r="P257" s="132">
        <v>86.472999999999999</v>
      </c>
      <c r="Q257" s="132">
        <v>0.78300000000000003</v>
      </c>
      <c r="R257" s="132">
        <v>67.703000000000003</v>
      </c>
      <c r="S257" s="129">
        <v>2.41</v>
      </c>
      <c r="T257" s="419">
        <v>-37.598999999999997</v>
      </c>
      <c r="U257" s="129">
        <v>58.37</v>
      </c>
      <c r="V257" s="129">
        <v>-50</v>
      </c>
      <c r="W257" s="129">
        <v>-40</v>
      </c>
      <c r="X257" s="129">
        <v>141</v>
      </c>
      <c r="Y257" s="129" t="s">
        <v>7002</v>
      </c>
      <c r="Z257" s="129" t="b">
        <v>0</v>
      </c>
      <c r="AA257" s="129">
        <v>0</v>
      </c>
      <c r="AB257" s="129" t="b">
        <v>1</v>
      </c>
      <c r="AC257" s="129">
        <v>48</v>
      </c>
      <c r="AD257" s="129">
        <v>0.92600000000000005</v>
      </c>
      <c r="AE257" s="129" t="s">
        <v>3140</v>
      </c>
      <c r="AF257" s="129" t="s">
        <v>326</v>
      </c>
      <c r="AG257" s="129" t="s">
        <v>7840</v>
      </c>
      <c r="AH257" s="129" cm="1">
        <f t="array" aca="1" ref="AH257" ca="1">INDIRECT(ADDRESS(MATCH(AJ257,'rs_industries'!B:B,0),5,1,TRUE,"rs_industries"))</f>
        <v>74</v>
      </c>
      <c r="AI257" s="129" cm="1">
        <f t="array" aca="1" ref="AI257" ca="1">INDIRECT(ADDRESS(MATCH(A257,'rs_stocks'!B:B,0),7,1,TRUE,"rs_stocks"))</f>
        <v>74</v>
      </c>
      <c r="AJ257" s="129" t="str" cm="1">
        <f t="array" aca="1" ref="AJ257" ca="1">INDIRECT(ADDRESS(MATCH(A257,'rs_stocks'!B:B,0),4,1,TRUE,"rs_stocks"))</f>
        <v>Packaged Foods</v>
      </c>
    </row>
    <row r="258" spans="1:36" x14ac:dyDescent="0.3">
      <c r="A258" s="129" t="s">
        <v>6900</v>
      </c>
      <c r="B258" s="132">
        <v>-3.23</v>
      </c>
      <c r="C258" s="132">
        <v>-1.55</v>
      </c>
      <c r="D258" s="132">
        <v>22.06</v>
      </c>
      <c r="E258" s="132">
        <v>55.18</v>
      </c>
      <c r="F258" s="132">
        <v>67.430000000000007</v>
      </c>
      <c r="G258" s="310" t="s">
        <v>3146</v>
      </c>
      <c r="H258" s="349" t="s">
        <v>3124</v>
      </c>
      <c r="I258" s="129">
        <v>0.28000000000000003</v>
      </c>
      <c r="J258" s="129">
        <v>-84</v>
      </c>
      <c r="K258" s="129">
        <v>-71</v>
      </c>
      <c r="L258" s="129" t="b">
        <v>1</v>
      </c>
      <c r="M258" s="129">
        <v>239.28700000000001</v>
      </c>
      <c r="N258" s="129">
        <v>14.609</v>
      </c>
      <c r="O258" s="129">
        <v>16.38</v>
      </c>
      <c r="P258" s="132">
        <v>432.45</v>
      </c>
      <c r="Q258" s="132">
        <v>0.73699999999999999</v>
      </c>
      <c r="R258" s="132">
        <v>318.65199999999999</v>
      </c>
      <c r="S258" s="129">
        <v>4.22</v>
      </c>
      <c r="T258" s="419">
        <v>-32.558</v>
      </c>
      <c r="U258" s="129">
        <v>5.09</v>
      </c>
      <c r="V258" s="129">
        <v>-23</v>
      </c>
      <c r="W258" s="129">
        <v>-37</v>
      </c>
      <c r="X258" s="129">
        <v>930</v>
      </c>
      <c r="Y258" s="129" t="s">
        <v>6900</v>
      </c>
      <c r="Z258" s="129" t="b">
        <v>0</v>
      </c>
      <c r="AA258" s="129">
        <v>0</v>
      </c>
      <c r="AB258" s="129" t="b">
        <v>1</v>
      </c>
      <c r="AC258" s="129">
        <v>48</v>
      </c>
      <c r="AD258" s="129">
        <v>0.92600000000000005</v>
      </c>
      <c r="AE258" s="129" t="s">
        <v>3124</v>
      </c>
      <c r="AF258" s="129" t="s">
        <v>3146</v>
      </c>
      <c r="AG258" s="129" t="s">
        <v>8543</v>
      </c>
      <c r="AH258" s="129" cm="1">
        <f t="array" aca="1" ref="AH258" ca="1">INDIRECT(ADDRESS(MATCH(AJ258,'rs_industries'!B:B,0),5,1,TRUE,"rs_industries"))</f>
        <v>51</v>
      </c>
      <c r="AI258" s="129" cm="1">
        <f t="array" aca="1" ref="AI258" ca="1">INDIRECT(ADDRESS(MATCH(A258,'rs_stocks'!B:B,0),7,1,TRUE,"rs_stocks"))</f>
        <v>89</v>
      </c>
      <c r="AJ258" s="129" t="str" cm="1">
        <f t="array" aca="1" ref="AJ258" ca="1">INDIRECT(ADDRESS(MATCH(A258,'rs_stocks'!B:B,0),4,1,TRUE,"rs_stocks"))</f>
        <v>Biotechnology</v>
      </c>
    </row>
    <row r="259" spans="1:36" x14ac:dyDescent="0.3">
      <c r="A259" s="129" t="s">
        <v>3021</v>
      </c>
      <c r="B259" s="132">
        <v>1.19</v>
      </c>
      <c r="C259" s="132">
        <v>1.1200000000000001</v>
      </c>
      <c r="D259" s="132">
        <v>2.82</v>
      </c>
      <c r="E259" s="132">
        <v>22.15</v>
      </c>
      <c r="F259" s="132">
        <v>14.88</v>
      </c>
      <c r="G259" s="290" t="s">
        <v>3193</v>
      </c>
      <c r="H259" s="350" t="s">
        <v>3111</v>
      </c>
      <c r="I259" s="129">
        <v>0.29499999999999998</v>
      </c>
      <c r="J259" s="129">
        <v>-37</v>
      </c>
      <c r="K259" s="129">
        <v>-3</v>
      </c>
      <c r="L259" s="129" t="b">
        <v>1</v>
      </c>
      <c r="M259" s="129">
        <v>38.798999999999999</v>
      </c>
      <c r="N259" s="129">
        <v>2.3730000000000002</v>
      </c>
      <c r="O259" s="129">
        <v>16.349</v>
      </c>
      <c r="P259" s="132">
        <v>43.606999999999999</v>
      </c>
      <c r="Q259" s="132">
        <v>0.77900000000000003</v>
      </c>
      <c r="R259" s="132">
        <v>33.966999999999999</v>
      </c>
      <c r="S259" s="129">
        <v>1.69</v>
      </c>
      <c r="T259" s="419">
        <v>29.617999999999999</v>
      </c>
      <c r="U259" s="129">
        <v>42.875</v>
      </c>
      <c r="V259" s="129">
        <v>-59</v>
      </c>
      <c r="W259" s="129">
        <v>-76</v>
      </c>
      <c r="X259" s="129">
        <v>275</v>
      </c>
      <c r="Y259" s="129" t="s">
        <v>3021</v>
      </c>
      <c r="Z259" s="129" t="b">
        <v>1</v>
      </c>
      <c r="AA259" s="129">
        <v>0</v>
      </c>
      <c r="AB259" s="129" t="b">
        <v>1</v>
      </c>
      <c r="AC259" s="129">
        <v>55</v>
      </c>
      <c r="AD259" s="129">
        <v>0.92600000000000005</v>
      </c>
      <c r="AE259" s="129" t="s">
        <v>3111</v>
      </c>
      <c r="AF259" s="129" t="s">
        <v>3193</v>
      </c>
      <c r="AG259" s="129" t="s">
        <v>8532</v>
      </c>
      <c r="AH259" s="129" cm="1">
        <f t="array" aca="1" ref="AH259" ca="1">INDIRECT(ADDRESS(MATCH(AJ259,'rs_industries'!B:B,0),5,1,TRUE,"rs_industries"))</f>
        <v>62</v>
      </c>
      <c r="AI259" s="129" cm="1">
        <f t="array" aca="1" ref="AI259" ca="1">INDIRECT(ADDRESS(MATCH(A259,'rs_stocks'!B:B,0),7,1,TRUE,"rs_stocks"))</f>
        <v>86</v>
      </c>
      <c r="AJ259" s="129" t="str" cm="1">
        <f t="array" aca="1" ref="AJ259" ca="1">INDIRECT(ADDRESS(MATCH(A259,'rs_stocks'!B:B,0),4,1,TRUE,"rs_stocks"))</f>
        <v>Asset Management</v>
      </c>
    </row>
    <row r="260" spans="1:36" x14ac:dyDescent="0.3">
      <c r="A260" s="129" t="s">
        <v>6467</v>
      </c>
      <c r="B260" s="132">
        <v>22.33</v>
      </c>
      <c r="C260" s="132">
        <v>34.9</v>
      </c>
      <c r="D260" s="132">
        <v>44.16</v>
      </c>
      <c r="E260" s="132">
        <v>130.77000000000001</v>
      </c>
      <c r="F260" s="132">
        <v>115.75</v>
      </c>
      <c r="G260" s="227" t="s">
        <v>3385</v>
      </c>
      <c r="H260" s="346" t="s">
        <v>24</v>
      </c>
      <c r="I260" s="129">
        <v>0.41299999999999998</v>
      </c>
      <c r="J260" s="129">
        <v>-87</v>
      </c>
      <c r="K260" s="129">
        <v>-52</v>
      </c>
      <c r="L260" s="129" t="b">
        <v>1</v>
      </c>
      <c r="M260" s="129">
        <v>205.989</v>
      </c>
      <c r="N260" s="129">
        <v>12.617000000000001</v>
      </c>
      <c r="O260" s="129">
        <v>16.326000000000001</v>
      </c>
      <c r="P260" s="132">
        <v>354.63200000000001</v>
      </c>
      <c r="Q260" s="132">
        <v>0.8</v>
      </c>
      <c r="R260" s="132">
        <v>283.74200000000002</v>
      </c>
      <c r="S260" s="129">
        <v>5.0999999999999996</v>
      </c>
      <c r="T260" s="419">
        <v>326.899</v>
      </c>
      <c r="U260" s="129">
        <v>6.3</v>
      </c>
      <c r="V260" s="129">
        <v>155</v>
      </c>
      <c r="W260" s="129">
        <v>246</v>
      </c>
      <c r="X260" s="129">
        <v>622</v>
      </c>
      <c r="Y260" s="129" t="s">
        <v>6467</v>
      </c>
      <c r="Z260" s="129" t="b">
        <v>0</v>
      </c>
      <c r="AA260" s="129">
        <v>0</v>
      </c>
      <c r="AB260" s="129" t="b">
        <v>1</v>
      </c>
      <c r="AC260" s="129">
        <v>49</v>
      </c>
      <c r="AD260" s="129">
        <v>0.92600000000000005</v>
      </c>
      <c r="AE260" s="129" t="s">
        <v>24</v>
      </c>
      <c r="AF260" s="129" t="s">
        <v>3385</v>
      </c>
      <c r="AG260" s="129" t="s">
        <v>8561</v>
      </c>
      <c r="AH260" s="129" cm="1">
        <f t="array" aca="1" ref="AH260" ca="1">INDIRECT(ADDRESS(MATCH(AJ260,'rs_industries'!B:B,0),5,1,TRUE,"rs_industries"))</f>
        <v>69</v>
      </c>
      <c r="AI260" s="129" cm="1">
        <f t="array" aca="1" ref="AI260" ca="1">INDIRECT(ADDRESS(MATCH(A260,'rs_stocks'!B:B,0),7,1,TRUE,"rs_stocks"))</f>
        <v>98</v>
      </c>
      <c r="AJ260" s="129" t="str" cm="1">
        <f t="array" aca="1" ref="AJ260" ca="1">INDIRECT(ADDRESS(MATCH(A260,'rs_stocks'!B:B,0),4,1,TRUE,"rs_stocks"))</f>
        <v>Aerospace &amp; Defense</v>
      </c>
    </row>
    <row r="261" spans="1:36" x14ac:dyDescent="0.3">
      <c r="A261" s="129" t="s">
        <v>8589</v>
      </c>
      <c r="B261" s="132">
        <v>7.0000000000000007E-2</v>
      </c>
      <c r="C261" s="132">
        <v>-3.43</v>
      </c>
      <c r="D261" s="132">
        <v>6.48</v>
      </c>
      <c r="E261" s="132">
        <v>5.99</v>
      </c>
      <c r="F261" s="132">
        <v>6.39</v>
      </c>
      <c r="G261" s="290" t="s">
        <v>3250</v>
      </c>
      <c r="H261" s="350" t="s">
        <v>3111</v>
      </c>
      <c r="I261" s="129">
        <v>0.33300000000000002</v>
      </c>
      <c r="J261" s="129">
        <v>-24</v>
      </c>
      <c r="K261" s="129">
        <v>-14</v>
      </c>
      <c r="L261" s="129" t="b">
        <v>1</v>
      </c>
      <c r="M261" s="129">
        <v>31.068000000000001</v>
      </c>
      <c r="N261" s="129">
        <v>1.909</v>
      </c>
      <c r="O261" s="129">
        <v>16.271999999999998</v>
      </c>
      <c r="P261" s="132">
        <v>34.942999999999998</v>
      </c>
      <c r="Q261" s="132">
        <v>0.78500000000000003</v>
      </c>
      <c r="R261" s="132">
        <v>27.416</v>
      </c>
      <c r="S261" s="129">
        <v>1.05</v>
      </c>
      <c r="T261" s="419">
        <v>-13.755000000000001</v>
      </c>
      <c r="U261" s="129">
        <v>13.81</v>
      </c>
      <c r="V261" s="129">
        <v>-47</v>
      </c>
      <c r="W261" s="129">
        <v>-26</v>
      </c>
      <c r="X261" s="129">
        <v>1375</v>
      </c>
      <c r="Y261" s="129" t="s">
        <v>8589</v>
      </c>
      <c r="Z261" s="129" t="b">
        <v>0</v>
      </c>
      <c r="AA261" s="129">
        <v>0</v>
      </c>
      <c r="AB261" s="129" t="b">
        <v>1</v>
      </c>
      <c r="AC261" s="129">
        <v>43</v>
      </c>
      <c r="AD261" s="129">
        <v>0.92500000000000004</v>
      </c>
      <c r="AE261" s="129" t="s">
        <v>3111</v>
      </c>
      <c r="AF261" s="129" t="s">
        <v>3250</v>
      </c>
      <c r="AG261" s="129" t="s">
        <v>8590</v>
      </c>
      <c r="AH261" s="129" t="e" cm="1">
        <f t="array" aca="1" ref="AH261" ca="1">INDIRECT(ADDRESS(MATCH(AJ261,'rs_industries'!B:B,0),5,1,TRUE,"rs_industries"))</f>
        <v>#N/A</v>
      </c>
      <c r="AI261" s="129" t="e" cm="1">
        <f t="array" aca="1" ref="AI261" ca="1">INDIRECT(ADDRESS(MATCH(A261,'rs_stocks'!B:B,0),7,1,TRUE,"rs_stocks"))</f>
        <v>#N/A</v>
      </c>
      <c r="AJ261" s="129" t="e" cm="1">
        <f t="array" aca="1" ref="AJ261" ca="1">INDIRECT(ADDRESS(MATCH(A261,'rs_stocks'!B:B,0),4,1,TRUE,"rs_stocks"))</f>
        <v>#N/A</v>
      </c>
    </row>
    <row r="262" spans="1:36" x14ac:dyDescent="0.3">
      <c r="A262" s="129" t="s">
        <v>236</v>
      </c>
      <c r="B262" s="132">
        <v>-0.55000000000000004</v>
      </c>
      <c r="C262" s="132">
        <v>-1.96</v>
      </c>
      <c r="D262" s="132">
        <v>11.98</v>
      </c>
      <c r="E262" s="132">
        <v>26.61</v>
      </c>
      <c r="F262" s="132">
        <v>21.35</v>
      </c>
      <c r="G262" s="240" t="s">
        <v>3127</v>
      </c>
      <c r="H262" s="348" t="s">
        <v>31</v>
      </c>
      <c r="I262" s="129">
        <v>9.3629999999999995</v>
      </c>
      <c r="J262" s="129">
        <v>-21</v>
      </c>
      <c r="K262" s="129">
        <v>-2</v>
      </c>
      <c r="L262" s="129" t="b">
        <v>1</v>
      </c>
      <c r="M262" s="129">
        <v>57.122</v>
      </c>
      <c r="N262" s="129">
        <v>3.512</v>
      </c>
      <c r="O262" s="129">
        <v>16.265999999999998</v>
      </c>
      <c r="P262" s="132">
        <v>65.215000000000003</v>
      </c>
      <c r="Q262" s="132">
        <v>0.79400000000000004</v>
      </c>
      <c r="R262" s="132">
        <v>51.8</v>
      </c>
      <c r="S262" s="129">
        <v>1.58</v>
      </c>
      <c r="T262" s="419">
        <v>36.241</v>
      </c>
      <c r="U262" s="129">
        <v>419.92</v>
      </c>
      <c r="V262" s="129">
        <v>-14</v>
      </c>
      <c r="W262" s="129">
        <v>-23</v>
      </c>
      <c r="X262" s="129">
        <v>30</v>
      </c>
      <c r="Y262" s="129" t="s">
        <v>236</v>
      </c>
      <c r="Z262" s="129" t="b">
        <v>0</v>
      </c>
      <c r="AA262" s="129">
        <v>0</v>
      </c>
      <c r="AB262" s="129" t="b">
        <v>1</v>
      </c>
      <c r="AC262" s="129">
        <v>56</v>
      </c>
      <c r="AD262" s="129">
        <v>0.92500000000000004</v>
      </c>
      <c r="AE262" s="129" t="s">
        <v>31</v>
      </c>
      <c r="AF262" s="129" t="s">
        <v>3127</v>
      </c>
      <c r="AG262" s="129" t="s">
        <v>4943</v>
      </c>
      <c r="AH262" s="129" cm="1">
        <f t="array" aca="1" ref="AH262" ca="1">INDIRECT(ADDRESS(MATCH(AJ262,'rs_industries'!B:B,0),5,1,TRUE,"rs_industries"))</f>
        <v>46</v>
      </c>
      <c r="AI262" s="129" cm="1">
        <f t="array" aca="1" ref="AI262" ca="1">INDIRECT(ADDRESS(MATCH(A262,'rs_stocks'!B:B,0),7,1,TRUE,"rs_stocks"))</f>
        <v>83</v>
      </c>
      <c r="AJ262" s="129" t="str" cm="1">
        <f t="array" aca="1" ref="AJ262" ca="1">INDIRECT(ADDRESS(MATCH(A262,'rs_stocks'!B:B,0),4,1,TRUE,"rs_stocks"))</f>
        <v>Information Technology Services</v>
      </c>
    </row>
    <row r="263" spans="1:36" x14ac:dyDescent="0.3">
      <c r="A263" s="129" t="s">
        <v>313</v>
      </c>
      <c r="B263" s="132">
        <v>-0.23</v>
      </c>
      <c r="C263" s="132">
        <v>1.99</v>
      </c>
      <c r="D263" s="132">
        <v>5.54</v>
      </c>
      <c r="E263" s="132">
        <v>6.11</v>
      </c>
      <c r="F263" s="132">
        <v>7.17</v>
      </c>
      <c r="G263" s="307" t="s">
        <v>3236</v>
      </c>
      <c r="H263" s="350" t="s">
        <v>3111</v>
      </c>
      <c r="I263" s="129">
        <v>13.224</v>
      </c>
      <c r="J263" s="129">
        <v>-25</v>
      </c>
      <c r="K263" s="129">
        <v>-5</v>
      </c>
      <c r="L263" s="129" t="b">
        <v>1</v>
      </c>
      <c r="M263" s="129">
        <v>18.199000000000002</v>
      </c>
      <c r="N263" s="129">
        <v>1.123</v>
      </c>
      <c r="O263" s="129">
        <v>16.210999999999999</v>
      </c>
      <c r="P263" s="132">
        <v>19.446000000000002</v>
      </c>
      <c r="Q263" s="132">
        <v>0.79</v>
      </c>
      <c r="R263" s="132">
        <v>15.369</v>
      </c>
      <c r="S263" s="129">
        <v>1.06</v>
      </c>
      <c r="T263" s="419">
        <v>-4.3920000000000003</v>
      </c>
      <c r="U263" s="129">
        <v>21.52</v>
      </c>
      <c r="V263" s="129">
        <v>-10</v>
      </c>
      <c r="W263" s="129">
        <v>-13</v>
      </c>
      <c r="X263" s="129">
        <v>878</v>
      </c>
      <c r="Y263" s="129" t="s">
        <v>313</v>
      </c>
      <c r="Z263" s="129" t="b">
        <v>0</v>
      </c>
      <c r="AA263" s="129">
        <v>0</v>
      </c>
      <c r="AB263" s="129" t="b">
        <v>1</v>
      </c>
      <c r="AC263" s="129">
        <v>48</v>
      </c>
      <c r="AD263" s="129">
        <v>0.92500000000000004</v>
      </c>
      <c r="AE263" s="129" t="s">
        <v>3111</v>
      </c>
      <c r="AF263" s="129" t="s">
        <v>3236</v>
      </c>
      <c r="AG263" s="129" t="s">
        <v>3880</v>
      </c>
      <c r="AH263" s="129" cm="1">
        <f t="array" aca="1" ref="AH263" ca="1">INDIRECT(ADDRESS(MATCH(AJ263,'rs_industries'!B:B,0),5,1,TRUE,"rs_industries"))</f>
        <v>62</v>
      </c>
      <c r="AI263" s="129" cm="1">
        <f t="array" aca="1" ref="AI263" ca="1">INDIRECT(ADDRESS(MATCH(A263,'rs_stocks'!B:B,0),7,1,TRUE,"rs_stocks"))</f>
        <v>72</v>
      </c>
      <c r="AJ263" s="129" t="str" cm="1">
        <f t="array" aca="1" ref="AJ263" ca="1">INDIRECT(ADDRESS(MATCH(A263,'rs_stocks'!B:B,0),4,1,TRUE,"rs_stocks"))</f>
        <v>Asset Management</v>
      </c>
    </row>
    <row r="264" spans="1:36" x14ac:dyDescent="0.3">
      <c r="A264" s="129" t="s">
        <v>2354</v>
      </c>
      <c r="B264" s="132">
        <v>-4.7</v>
      </c>
      <c r="C264" s="132">
        <v>-1.96</v>
      </c>
      <c r="D264" s="132">
        <v>4.3099999999999996</v>
      </c>
      <c r="E264" s="132">
        <v>18.86</v>
      </c>
      <c r="F264" s="132">
        <v>16.28</v>
      </c>
      <c r="G264" s="273"/>
      <c r="H264" s="349"/>
      <c r="I264" s="129">
        <v>3.08</v>
      </c>
      <c r="J264" s="129">
        <v>-64</v>
      </c>
      <c r="K264" s="129">
        <v>-9</v>
      </c>
      <c r="L264" s="129" t="b">
        <v>1</v>
      </c>
      <c r="M264" s="129">
        <v>109.066</v>
      </c>
      <c r="N264" s="129">
        <v>6.7430000000000003</v>
      </c>
      <c r="O264" s="129">
        <v>16.173999999999999</v>
      </c>
      <c r="P264" s="132">
        <v>169.21700000000001</v>
      </c>
      <c r="Q264" s="132">
        <v>0.77200000000000002</v>
      </c>
      <c r="R264" s="132">
        <v>130.55799999999999</v>
      </c>
      <c r="S264" s="129">
        <v>3.93</v>
      </c>
      <c r="T264" s="419">
        <v>-6.79</v>
      </c>
      <c r="U264" s="129">
        <v>15</v>
      </c>
      <c r="V264" s="129">
        <v>-6</v>
      </c>
      <c r="W264" s="129">
        <v>-2</v>
      </c>
      <c r="X264" s="129">
        <v>339</v>
      </c>
      <c r="Y264" s="129" t="s">
        <v>2354</v>
      </c>
      <c r="Z264" s="129" t="b">
        <v>0</v>
      </c>
      <c r="AA264" s="129">
        <v>0</v>
      </c>
      <c r="AB264" s="129" t="b">
        <v>0</v>
      </c>
      <c r="AC264" s="129">
        <v>53</v>
      </c>
      <c r="AD264" s="129">
        <v>0.92400000000000004</v>
      </c>
      <c r="AG264" s="129" t="s">
        <v>4359</v>
      </c>
      <c r="AH264" s="129" cm="1">
        <f t="array" aca="1" ref="AH264" ca="1">INDIRECT(ADDRESS(MATCH(AJ264,'rs_industries'!B:B,0),5,1,TRUE,"rs_industries"))</f>
        <v>91</v>
      </c>
      <c r="AI264" s="129" cm="1">
        <f t="array" aca="1" ref="AI264" ca="1">INDIRECT(ADDRESS(MATCH(A264,'rs_stocks'!B:B,0),7,1,TRUE,"rs_stocks"))</f>
        <v>89</v>
      </c>
      <c r="AJ264" s="129" t="str" cm="1">
        <f t="array" aca="1" ref="AJ264" ca="1">INDIRECT(ADDRESS(MATCH(A264,'rs_stocks'!B:B,0),4,1,TRUE,"rs_stocks"))</f>
        <v>Gold</v>
      </c>
    </row>
    <row r="265" spans="1:36" x14ac:dyDescent="0.3">
      <c r="A265" s="129" t="s">
        <v>4845</v>
      </c>
      <c r="B265" s="132">
        <v>26.32</v>
      </c>
      <c r="C265" s="132">
        <v>32.630000000000003</v>
      </c>
      <c r="D265" s="132">
        <v>58.99</v>
      </c>
      <c r="E265" s="132">
        <v>168.09</v>
      </c>
      <c r="F265" s="132">
        <v>162.5</v>
      </c>
      <c r="G265" s="243" t="s">
        <v>3146</v>
      </c>
      <c r="H265" s="347" t="s">
        <v>3124</v>
      </c>
      <c r="I265" s="129">
        <v>2.9889999999999999</v>
      </c>
      <c r="J265" s="129">
        <v>-55</v>
      </c>
      <c r="K265" s="129">
        <v>0</v>
      </c>
      <c r="L265" s="129" t="b">
        <v>0</v>
      </c>
      <c r="M265" s="129">
        <v>334.32299999999998</v>
      </c>
      <c r="N265" s="129">
        <v>20.681999999999999</v>
      </c>
      <c r="O265" s="129">
        <v>16.164999999999999</v>
      </c>
      <c r="P265" s="132">
        <v>766.10500000000002</v>
      </c>
      <c r="Q265" s="132">
        <v>0.72699999999999998</v>
      </c>
      <c r="R265" s="132">
        <v>556.81100000000004</v>
      </c>
      <c r="S265" s="129">
        <v>6.52</v>
      </c>
      <c r="T265" s="419">
        <v>136.86099999999999</v>
      </c>
      <c r="U265" s="129">
        <v>5.04</v>
      </c>
      <c r="V265" s="129">
        <v>61</v>
      </c>
      <c r="W265" s="129">
        <v>168</v>
      </c>
      <c r="X265" s="129">
        <v>608</v>
      </c>
      <c r="Y265" s="129" t="s">
        <v>4845</v>
      </c>
      <c r="Z265" s="129" t="b">
        <v>0</v>
      </c>
      <c r="AA265" s="129">
        <v>0</v>
      </c>
      <c r="AB265" s="129" t="b">
        <v>1</v>
      </c>
      <c r="AC265" s="129">
        <v>42</v>
      </c>
      <c r="AD265" s="129">
        <v>0.92400000000000004</v>
      </c>
      <c r="AE265" s="129" t="s">
        <v>3124</v>
      </c>
      <c r="AF265" s="129" t="s">
        <v>3146</v>
      </c>
      <c r="AG265" s="129" t="s">
        <v>4846</v>
      </c>
      <c r="AH265" s="129" cm="1">
        <f t="array" aca="1" ref="AH265" ca="1">INDIRECT(ADDRESS(MATCH(AJ265,'rs_industries'!B:B,0),5,1,TRUE,"rs_industries"))</f>
        <v>51</v>
      </c>
      <c r="AI265" s="129" cm="1">
        <f t="array" aca="1" ref="AI265" ca="1">INDIRECT(ADDRESS(MATCH(A265,'rs_stocks'!B:B,0),7,1,TRUE,"rs_stocks"))</f>
        <v>99</v>
      </c>
      <c r="AJ265" s="129" t="str" cm="1">
        <f t="array" aca="1" ref="AJ265" ca="1">INDIRECT(ADDRESS(MATCH(A265,'rs_stocks'!B:B,0),4,1,TRUE,"rs_stocks"))</f>
        <v>Biotechnology</v>
      </c>
    </row>
    <row r="266" spans="1:36" x14ac:dyDescent="0.3">
      <c r="A266" s="129" t="s">
        <v>2240</v>
      </c>
      <c r="B266" s="132">
        <v>0.22</v>
      </c>
      <c r="C266" s="132">
        <v>1.1399999999999999</v>
      </c>
      <c r="D266" s="132">
        <v>4.8099999999999996</v>
      </c>
      <c r="E266" s="132">
        <v>11.35</v>
      </c>
      <c r="F266" s="132">
        <v>8.75</v>
      </c>
      <c r="G266" s="289" t="s">
        <v>3217</v>
      </c>
      <c r="H266" s="346" t="s">
        <v>150</v>
      </c>
      <c r="I266" s="129">
        <v>4.8140000000000001</v>
      </c>
      <c r="J266" s="129">
        <v>-42</v>
      </c>
      <c r="K266" s="129">
        <v>-16</v>
      </c>
      <c r="L266" s="129" t="b">
        <v>1</v>
      </c>
      <c r="M266" s="129">
        <v>32.941000000000003</v>
      </c>
      <c r="N266" s="129">
        <v>2.0379999999999998</v>
      </c>
      <c r="O266" s="129">
        <v>16.161999999999999</v>
      </c>
      <c r="P266" s="132">
        <v>37.386000000000003</v>
      </c>
      <c r="Q266" s="132">
        <v>0.78600000000000003</v>
      </c>
      <c r="R266" s="132">
        <v>29.390999999999998</v>
      </c>
      <c r="S266" s="129">
        <v>1.9</v>
      </c>
      <c r="T266" s="419">
        <v>1.913</v>
      </c>
      <c r="U266" s="129">
        <v>27.46</v>
      </c>
      <c r="V266" s="129">
        <v>29</v>
      </c>
      <c r="W266" s="129">
        <v>60</v>
      </c>
      <c r="X266" s="129">
        <v>382</v>
      </c>
      <c r="Y266" s="129" t="s">
        <v>2240</v>
      </c>
      <c r="Z266" s="129" t="b">
        <v>0</v>
      </c>
      <c r="AA266" s="129">
        <v>0</v>
      </c>
      <c r="AB266" s="129" t="b">
        <v>1</v>
      </c>
      <c r="AC266" s="129">
        <v>57</v>
      </c>
      <c r="AD266" s="129">
        <v>0.92400000000000004</v>
      </c>
      <c r="AE266" s="129" t="s">
        <v>150</v>
      </c>
      <c r="AF266" s="129" t="s">
        <v>3217</v>
      </c>
      <c r="AG266" s="129" t="s">
        <v>4042</v>
      </c>
      <c r="AH266" s="129" cm="1">
        <f t="array" aca="1" ref="AH266" ca="1">INDIRECT(ADDRESS(MATCH(AJ266,'rs_industries'!B:B,0),5,1,TRUE,"rs_industries"))</f>
        <v>40</v>
      </c>
      <c r="AI266" s="129" cm="1">
        <f t="array" aca="1" ref="AI266" ca="1">INDIRECT(ADDRESS(MATCH(A266,'rs_stocks'!B:B,0),7,1,TRUE,"rs_stocks"))</f>
        <v>73</v>
      </c>
      <c r="AJ266" s="129" t="str" cm="1">
        <f t="array" aca="1" ref="AJ266" ca="1">INDIRECT(ADDRESS(MATCH(A266,'rs_stocks'!B:B,0),4,1,TRUE,"rs_stocks"))</f>
        <v>REIT—Diversified</v>
      </c>
    </row>
    <row r="267" spans="1:36" x14ac:dyDescent="0.3">
      <c r="A267" s="129" t="s">
        <v>145</v>
      </c>
      <c r="B267" s="132">
        <v>0.17</v>
      </c>
      <c r="C267" s="132">
        <v>-2.37</v>
      </c>
      <c r="D267" s="132">
        <v>0.46</v>
      </c>
      <c r="E267" s="132">
        <v>15.36</v>
      </c>
      <c r="F267" s="132">
        <v>10.71</v>
      </c>
      <c r="G267" s="204" t="s">
        <v>3162</v>
      </c>
      <c r="H267" s="345" t="s">
        <v>3108</v>
      </c>
      <c r="I267" s="129">
        <v>69.367000000000004</v>
      </c>
      <c r="J267" s="129">
        <v>-24</v>
      </c>
      <c r="K267" s="129">
        <v>-3</v>
      </c>
      <c r="L267" s="129" t="b">
        <v>1</v>
      </c>
      <c r="M267" s="129">
        <v>35.11</v>
      </c>
      <c r="N267" s="129">
        <v>2.173</v>
      </c>
      <c r="O267" s="129">
        <v>16.161000000000001</v>
      </c>
      <c r="P267" s="132">
        <v>38.469000000000001</v>
      </c>
      <c r="Q267" s="132">
        <v>0.78</v>
      </c>
      <c r="R267" s="132">
        <v>29.997</v>
      </c>
      <c r="S267" s="129">
        <v>1.41</v>
      </c>
      <c r="T267" s="419">
        <v>15.548999999999999</v>
      </c>
      <c r="U267" s="129">
        <v>683.67</v>
      </c>
      <c r="V267" s="129">
        <v>-46</v>
      </c>
      <c r="W267" s="129">
        <v>-41</v>
      </c>
      <c r="X267" s="129">
        <v>20</v>
      </c>
      <c r="Y267" s="129" t="s">
        <v>145</v>
      </c>
      <c r="Z267" s="129" t="b">
        <v>1</v>
      </c>
      <c r="AA267" s="129">
        <v>0</v>
      </c>
      <c r="AB267" s="129" t="b">
        <v>1</v>
      </c>
      <c r="AC267" s="129">
        <v>49</v>
      </c>
      <c r="AD267" s="129">
        <v>0.92400000000000004</v>
      </c>
      <c r="AE267" s="129" t="s">
        <v>3108</v>
      </c>
      <c r="AF267" s="129" t="s">
        <v>3162</v>
      </c>
      <c r="AG267" s="129" t="s">
        <v>3174</v>
      </c>
      <c r="AH267" s="129" cm="1">
        <f t="array" aca="1" ref="AH267" ca="1">INDIRECT(ADDRESS(MATCH(AJ267,'rs_industries'!B:B,0),5,1,TRUE,"rs_industries"))</f>
        <v>79</v>
      </c>
      <c r="AI267" s="129" cm="1">
        <f t="array" aca="1" ref="AI267" ca="1">INDIRECT(ADDRESS(MATCH(A267,'rs_stocks'!B:B,0),7,1,TRUE,"rs_stocks"))</f>
        <v>84</v>
      </c>
      <c r="AJ267" s="129" t="str" cm="1">
        <f t="array" aca="1" ref="AJ267" ca="1">INDIRECT(ADDRESS(MATCH(A267,'rs_stocks'!B:B,0),4,1,TRUE,"rs_stocks"))</f>
        <v>Specialty Business Services</v>
      </c>
    </row>
    <row r="268" spans="1:36" x14ac:dyDescent="0.3">
      <c r="A268" s="129" t="s">
        <v>2808</v>
      </c>
      <c r="B268" s="132">
        <v>-0.89</v>
      </c>
      <c r="C268" s="132">
        <v>-0.06</v>
      </c>
      <c r="D268" s="132">
        <v>7.27</v>
      </c>
      <c r="E268" s="132">
        <v>9.5299999999999994</v>
      </c>
      <c r="F268" s="132">
        <v>9.6</v>
      </c>
      <c r="G268" s="204" t="s">
        <v>3250</v>
      </c>
      <c r="H268" s="345" t="s">
        <v>3111</v>
      </c>
      <c r="I268" s="129">
        <v>1.0760000000000001</v>
      </c>
      <c r="J268" s="129">
        <v>-31</v>
      </c>
      <c r="K268" s="129">
        <v>-1</v>
      </c>
      <c r="L268" s="129" t="b">
        <v>1</v>
      </c>
      <c r="M268" s="129">
        <v>26.645</v>
      </c>
      <c r="N268" s="129">
        <v>1.651</v>
      </c>
      <c r="O268" s="129">
        <v>16.138999999999999</v>
      </c>
      <c r="P268" s="132">
        <v>28.975000000000001</v>
      </c>
      <c r="Q268" s="132">
        <v>0.78300000000000003</v>
      </c>
      <c r="R268" s="132">
        <v>22.684999999999999</v>
      </c>
      <c r="S268" s="129">
        <v>1.36</v>
      </c>
      <c r="T268" s="419">
        <v>13.239000000000001</v>
      </c>
      <c r="U268" s="129">
        <v>16.670000000000002</v>
      </c>
      <c r="V268" s="129">
        <v>-25</v>
      </c>
      <c r="W268" s="129">
        <v>-41</v>
      </c>
      <c r="X268" s="129">
        <v>882</v>
      </c>
      <c r="Y268" s="129" t="s">
        <v>2808</v>
      </c>
      <c r="Z268" s="129" t="b">
        <v>0</v>
      </c>
      <c r="AA268" s="129">
        <v>0</v>
      </c>
      <c r="AB268" s="129" t="b">
        <v>1</v>
      </c>
      <c r="AC268" s="129">
        <v>49</v>
      </c>
      <c r="AD268" s="129">
        <v>0.92300000000000004</v>
      </c>
      <c r="AE268" s="129" t="s">
        <v>3111</v>
      </c>
      <c r="AF268" s="129" t="s">
        <v>3250</v>
      </c>
      <c r="AG268" s="129" t="s">
        <v>5152</v>
      </c>
      <c r="AH268" s="129" cm="1">
        <f t="array" aca="1" ref="AH268" ca="1">INDIRECT(ADDRESS(MATCH(AJ268,'rs_industries'!B:B,0),5,1,TRUE,"rs_industries"))</f>
        <v>62</v>
      </c>
      <c r="AI268" s="129" cm="1">
        <f t="array" aca="1" ref="AI268" ca="1">INDIRECT(ADDRESS(MATCH(A268,'rs_stocks'!B:B,0),7,1,TRUE,"rs_stocks"))</f>
        <v>77</v>
      </c>
      <c r="AJ268" s="129" t="str" cm="1">
        <f t="array" aca="1" ref="AJ268" ca="1">INDIRECT(ADDRESS(MATCH(A268,'rs_stocks'!B:B,0),4,1,TRUE,"rs_stocks"))</f>
        <v>Asset Management</v>
      </c>
    </row>
    <row r="269" spans="1:36" x14ac:dyDescent="0.3">
      <c r="A269" s="129" t="s">
        <v>7141</v>
      </c>
      <c r="B269" s="132">
        <v>-6.65</v>
      </c>
      <c r="C269" s="132">
        <v>22.91</v>
      </c>
      <c r="D269" s="132">
        <v>24.29</v>
      </c>
      <c r="E269" s="132">
        <v>26.68</v>
      </c>
      <c r="F269" s="132">
        <v>56.03</v>
      </c>
      <c r="G269" s="307" t="s">
        <v>3231</v>
      </c>
      <c r="H269" s="350" t="s">
        <v>3124</v>
      </c>
      <c r="I269" s="129">
        <v>0.32800000000000001</v>
      </c>
      <c r="J269" s="129">
        <v>-97</v>
      </c>
      <c r="K269" s="129">
        <v>-83</v>
      </c>
      <c r="L269" s="129" t="b">
        <v>1</v>
      </c>
      <c r="M269" s="129">
        <v>136.773</v>
      </c>
      <c r="N269" s="129">
        <v>8.4770000000000003</v>
      </c>
      <c r="O269" s="129">
        <v>16.135000000000002</v>
      </c>
      <c r="P269" s="132">
        <v>203.84700000000001</v>
      </c>
      <c r="Q269" s="132">
        <v>0.78700000000000003</v>
      </c>
      <c r="R269" s="132">
        <v>160.45500000000001</v>
      </c>
      <c r="S269" s="129">
        <v>7.71</v>
      </c>
      <c r="T269" s="419">
        <v>-51.121000000000002</v>
      </c>
      <c r="U269" s="129">
        <v>6.6</v>
      </c>
      <c r="V269" s="129">
        <v>-21</v>
      </c>
      <c r="W269" s="129">
        <v>-4</v>
      </c>
      <c r="X269" s="129">
        <v>393</v>
      </c>
      <c r="Y269" s="129" t="s">
        <v>7141</v>
      </c>
      <c r="Z269" s="129" t="b">
        <v>0</v>
      </c>
      <c r="AA269" s="129">
        <v>0</v>
      </c>
      <c r="AB269" s="129" t="b">
        <v>0</v>
      </c>
      <c r="AC269" s="129">
        <v>52</v>
      </c>
      <c r="AD269" s="129">
        <v>0.92300000000000004</v>
      </c>
      <c r="AE269" s="129" t="s">
        <v>3124</v>
      </c>
      <c r="AF269" s="129" t="s">
        <v>3231</v>
      </c>
      <c r="AG269" s="129" t="s">
        <v>8641</v>
      </c>
      <c r="AH269" s="129" cm="1">
        <f t="array" aca="1" ref="AH269" ca="1">INDIRECT(ADDRESS(MATCH(AJ269,'rs_industries'!B:B,0),5,1,TRUE,"rs_industries"))</f>
        <v>11</v>
      </c>
      <c r="AI269" s="129" cm="1">
        <f t="array" aca="1" ref="AI269" ca="1">INDIRECT(ADDRESS(MATCH(A269,'rs_stocks'!B:B,0),7,1,TRUE,"rs_stocks"))</f>
        <v>92</v>
      </c>
      <c r="AJ269" s="129" t="str" cm="1">
        <f t="array" aca="1" ref="AJ269" ca="1">INDIRECT(ADDRESS(MATCH(A269,'rs_stocks'!B:B,0),4,1,TRUE,"rs_stocks"))</f>
        <v>Medical Devices</v>
      </c>
    </row>
    <row r="270" spans="1:36" x14ac:dyDescent="0.3">
      <c r="A270" s="129" t="s">
        <v>1502</v>
      </c>
      <c r="B270" s="132">
        <v>-0.64</v>
      </c>
      <c r="C270" s="132">
        <v>-5.3</v>
      </c>
      <c r="D270" s="132">
        <v>16.46</v>
      </c>
      <c r="E270" s="132">
        <v>23.07</v>
      </c>
      <c r="F270" s="132">
        <v>27.95</v>
      </c>
      <c r="G270" s="208" t="s">
        <v>3221</v>
      </c>
      <c r="H270" s="347" t="s">
        <v>24</v>
      </c>
      <c r="I270" s="129">
        <v>5.4660000000000002</v>
      </c>
      <c r="J270" s="129">
        <v>-33</v>
      </c>
      <c r="K270" s="129">
        <v>-7</v>
      </c>
      <c r="L270" s="129" t="b">
        <v>1</v>
      </c>
      <c r="M270" s="129">
        <v>94.403999999999996</v>
      </c>
      <c r="N270" s="129">
        <v>5.8659999999999997</v>
      </c>
      <c r="O270" s="129">
        <v>16.094000000000001</v>
      </c>
      <c r="P270" s="132">
        <v>121.193</v>
      </c>
      <c r="Q270" s="132">
        <v>0.79</v>
      </c>
      <c r="R270" s="132">
        <v>95.686000000000007</v>
      </c>
      <c r="S270" s="129">
        <v>1.93</v>
      </c>
      <c r="T270" s="419">
        <v>18.076000000000001</v>
      </c>
      <c r="U270" s="129">
        <v>185.97</v>
      </c>
      <c r="V270" s="129">
        <v>-24</v>
      </c>
      <c r="W270" s="129">
        <v>-37</v>
      </c>
      <c r="X270" s="129">
        <v>55</v>
      </c>
      <c r="Y270" s="129" t="s">
        <v>1502</v>
      </c>
      <c r="Z270" s="129" t="b">
        <v>0</v>
      </c>
      <c r="AA270" s="129">
        <v>0</v>
      </c>
      <c r="AB270" s="129" t="b">
        <v>1</v>
      </c>
      <c r="AC270" s="129">
        <v>57</v>
      </c>
      <c r="AD270" s="129">
        <v>0.92300000000000004</v>
      </c>
      <c r="AE270" s="129" t="s">
        <v>24</v>
      </c>
      <c r="AF270" s="129" t="s">
        <v>3221</v>
      </c>
      <c r="AG270" s="129" t="s">
        <v>4787</v>
      </c>
      <c r="AH270" s="129" cm="1">
        <f t="array" aca="1" ref="AH270" ca="1">INDIRECT(ADDRESS(MATCH(AJ270,'rs_industries'!B:B,0),5,1,TRUE,"rs_industries"))</f>
        <v>43</v>
      </c>
      <c r="AI270" s="129" cm="1">
        <f t="array" aca="1" ref="AI270" ca="1">INDIRECT(ADDRESS(MATCH(A270,'rs_stocks'!B:B,0),7,1,TRUE,"rs_stocks"))</f>
        <v>80</v>
      </c>
      <c r="AJ270" s="129" t="str" cm="1">
        <f t="array" aca="1" ref="AJ270" ca="1">INDIRECT(ADDRESS(MATCH(A270,'rs_stocks'!B:B,0),4,1,TRUE,"rs_stocks"))</f>
        <v>Electrical Equipment &amp; Parts</v>
      </c>
    </row>
    <row r="271" spans="1:36" x14ac:dyDescent="0.3">
      <c r="A271" s="129" t="s">
        <v>732</v>
      </c>
      <c r="B271" s="132">
        <v>2.7</v>
      </c>
      <c r="C271" s="132">
        <v>5.9</v>
      </c>
      <c r="D271" s="132">
        <v>6.82</v>
      </c>
      <c r="E271" s="132">
        <v>45.15</v>
      </c>
      <c r="F271" s="132">
        <v>39.33</v>
      </c>
      <c r="G271" s="233" t="s">
        <v>3382</v>
      </c>
      <c r="H271" s="345" t="s">
        <v>245</v>
      </c>
      <c r="I271" s="129">
        <v>26.579000000000001</v>
      </c>
      <c r="J271" s="129">
        <v>-41</v>
      </c>
      <c r="K271" s="129">
        <v>0</v>
      </c>
      <c r="L271" s="129" t="b">
        <v>1</v>
      </c>
      <c r="M271" s="129">
        <v>86.337999999999994</v>
      </c>
      <c r="N271" s="129">
        <v>5.3659999999999997</v>
      </c>
      <c r="O271" s="129">
        <v>16.088999999999999</v>
      </c>
      <c r="P271" s="132">
        <v>103.057</v>
      </c>
      <c r="Q271" s="132">
        <v>0.753</v>
      </c>
      <c r="R271" s="132">
        <v>77.551000000000002</v>
      </c>
      <c r="S271" s="129">
        <v>1.82</v>
      </c>
      <c r="T271" s="419">
        <v>85.796000000000006</v>
      </c>
      <c r="U271" s="129">
        <v>119.88</v>
      </c>
      <c r="V271" s="129">
        <v>-20</v>
      </c>
      <c r="W271" s="129">
        <v>-20</v>
      </c>
      <c r="X271" s="129">
        <v>91</v>
      </c>
      <c r="Y271" s="129" t="s">
        <v>732</v>
      </c>
      <c r="Z271" s="129" t="b">
        <v>0</v>
      </c>
      <c r="AA271" s="129">
        <v>0</v>
      </c>
      <c r="AB271" s="129" t="b">
        <v>1</v>
      </c>
      <c r="AC271" s="129">
        <v>56</v>
      </c>
      <c r="AD271" s="129">
        <v>0.92200000000000004</v>
      </c>
      <c r="AE271" s="129" t="s">
        <v>245</v>
      </c>
      <c r="AF271" s="129" t="s">
        <v>3382</v>
      </c>
      <c r="AG271" s="129" t="s">
        <v>5227</v>
      </c>
      <c r="AH271" s="129" cm="1">
        <f t="array" aca="1" ref="AH271" ca="1">INDIRECT(ADDRESS(MATCH(AJ271,'rs_industries'!B:B,0),5,1,TRUE,"rs_industries"))</f>
        <v>93</v>
      </c>
      <c r="AI271" s="129" cm="1">
        <f t="array" aca="1" ref="AI271" ca="1">INDIRECT(ADDRESS(MATCH(A271,'rs_stocks'!B:B,0),7,1,TRUE,"rs_stocks"))</f>
        <v>90</v>
      </c>
      <c r="AJ271" s="129" t="str" cm="1">
        <f t="array" aca="1" ref="AJ271" ca="1">INDIRECT(ADDRESS(MATCH(A271,'rs_stocks'!B:B,0),4,1,TRUE,"rs_stocks"))</f>
        <v>Oil &amp; Gas Midstream</v>
      </c>
    </row>
    <row r="272" spans="1:36" x14ac:dyDescent="0.3">
      <c r="A272" s="129" t="s">
        <v>665</v>
      </c>
      <c r="B272" s="132">
        <v>-4.78</v>
      </c>
      <c r="C272" s="132">
        <v>-12.15</v>
      </c>
      <c r="D272" s="132">
        <v>2.5</v>
      </c>
      <c r="E272" s="132">
        <v>4.38</v>
      </c>
      <c r="F272" s="132">
        <v>28.5</v>
      </c>
      <c r="G272" s="243" t="s">
        <v>3234</v>
      </c>
      <c r="H272" s="347" t="s">
        <v>3108</v>
      </c>
      <c r="I272" s="129">
        <v>6.9640000000000004</v>
      </c>
      <c r="J272" s="129">
        <v>-87</v>
      </c>
      <c r="K272" s="129">
        <v>-38</v>
      </c>
      <c r="L272" s="129" t="b">
        <v>0</v>
      </c>
      <c r="M272" s="129">
        <v>111.03400000000001</v>
      </c>
      <c r="N272" s="129">
        <v>6.9089999999999998</v>
      </c>
      <c r="O272" s="129">
        <v>16.071999999999999</v>
      </c>
      <c r="P272" s="132">
        <v>154.624</v>
      </c>
      <c r="Q272" s="132">
        <v>0.75900000000000001</v>
      </c>
      <c r="R272" s="132">
        <v>117.337</v>
      </c>
      <c r="S272" s="129">
        <v>3.93</v>
      </c>
      <c r="T272" s="419">
        <v>25.779</v>
      </c>
      <c r="U272" s="129">
        <v>21.69</v>
      </c>
      <c r="V272" s="129">
        <v>-73</v>
      </c>
      <c r="W272" s="129">
        <v>-76</v>
      </c>
      <c r="X272" s="129">
        <v>234</v>
      </c>
      <c r="Y272" s="129" t="s">
        <v>665</v>
      </c>
      <c r="Z272" s="129" t="b">
        <v>0</v>
      </c>
      <c r="AA272" s="129">
        <v>0</v>
      </c>
      <c r="AB272" s="129" t="b">
        <v>0</v>
      </c>
      <c r="AC272" s="129">
        <v>50</v>
      </c>
      <c r="AD272" s="129">
        <v>0.92200000000000004</v>
      </c>
      <c r="AE272" s="129" t="s">
        <v>3108</v>
      </c>
      <c r="AF272" s="129" t="s">
        <v>3234</v>
      </c>
      <c r="AG272" s="129" t="s">
        <v>5608</v>
      </c>
      <c r="AH272" s="129" t="e" cm="1">
        <f t="array" aca="1" ref="AH272" ca="1">INDIRECT(ADDRESS(MATCH(AJ272,'rs_industries'!B:B,0),5,1,TRUE,"rs_industries"))</f>
        <v>#N/A</v>
      </c>
      <c r="AI272" s="129" t="e" cm="1">
        <f t="array" aca="1" ref="AI272" ca="1">INDIRECT(ADDRESS(MATCH(A272,'rs_stocks'!B:B,0),7,1,TRUE,"rs_stocks"))</f>
        <v>#N/A</v>
      </c>
      <c r="AJ272" s="129" t="e" cm="1">
        <f t="array" aca="1" ref="AJ272" ca="1">INDIRECT(ADDRESS(MATCH(A272,'rs_stocks'!B:B,0),4,1,TRUE,"rs_stocks"))</f>
        <v>#N/A</v>
      </c>
    </row>
    <row r="273" spans="1:36" x14ac:dyDescent="0.3">
      <c r="A273" s="129" t="s">
        <v>2022</v>
      </c>
      <c r="B273" s="132">
        <v>5.17</v>
      </c>
      <c r="C273" s="132">
        <v>11.5</v>
      </c>
      <c r="D273" s="132">
        <v>23.24</v>
      </c>
      <c r="E273" s="132">
        <v>12.46</v>
      </c>
      <c r="F273" s="132">
        <v>16.850000000000001</v>
      </c>
      <c r="G273" s="204" t="s">
        <v>3353</v>
      </c>
      <c r="H273" s="345" t="s">
        <v>115</v>
      </c>
      <c r="I273" s="129">
        <v>3.36</v>
      </c>
      <c r="J273" s="129">
        <v>-35</v>
      </c>
      <c r="K273" s="129">
        <v>-6</v>
      </c>
      <c r="L273" s="129" t="b">
        <v>1</v>
      </c>
      <c r="M273" s="129">
        <v>60.167999999999999</v>
      </c>
      <c r="N273" s="129">
        <v>3.746</v>
      </c>
      <c r="O273" s="129">
        <v>16.062999999999999</v>
      </c>
      <c r="P273" s="132">
        <v>80.313999999999993</v>
      </c>
      <c r="Q273" s="132">
        <v>0.8</v>
      </c>
      <c r="R273" s="132">
        <v>64.228999999999999</v>
      </c>
      <c r="S273" s="129">
        <v>3.09</v>
      </c>
      <c r="T273" s="419">
        <v>30.013999999999999</v>
      </c>
      <c r="U273" s="129">
        <v>24.82</v>
      </c>
      <c r="V273" s="129">
        <v>-7</v>
      </c>
      <c r="W273" s="129">
        <v>-12</v>
      </c>
      <c r="X273" s="129">
        <v>260</v>
      </c>
      <c r="Y273" s="129" t="s">
        <v>2022</v>
      </c>
      <c r="Z273" s="129" t="b">
        <v>0</v>
      </c>
      <c r="AA273" s="129">
        <v>0</v>
      </c>
      <c r="AB273" s="129" t="b">
        <v>1</v>
      </c>
      <c r="AC273" s="129">
        <v>54</v>
      </c>
      <c r="AD273" s="129">
        <v>0.92200000000000004</v>
      </c>
      <c r="AE273" s="129" t="s">
        <v>115</v>
      </c>
      <c r="AF273" s="129" t="s">
        <v>3353</v>
      </c>
      <c r="AG273" s="129" t="s">
        <v>5483</v>
      </c>
      <c r="AH273" s="129" cm="1">
        <f t="array" aca="1" ref="AH273" ca="1">INDIRECT(ADDRESS(MATCH(AJ273,'rs_industries'!B:B,0),5,1,TRUE,"rs_industries"))</f>
        <v>80</v>
      </c>
      <c r="AI273" s="129" cm="1">
        <f t="array" aca="1" ref="AI273" ca="1">INDIRECT(ADDRESS(MATCH(A273,'rs_stocks'!B:B,0),7,1,TRUE,"rs_stocks"))</f>
        <v>89</v>
      </c>
      <c r="AJ273" s="129" t="str" cm="1">
        <f t="array" aca="1" ref="AJ273" ca="1">INDIRECT(ADDRESS(MATCH(A273,'rs_stocks'!B:B,0),4,1,TRUE,"rs_stocks"))</f>
        <v>Thermal Coal</v>
      </c>
    </row>
    <row r="274" spans="1:36" x14ac:dyDescent="0.3">
      <c r="A274" s="129" t="s">
        <v>1463</v>
      </c>
      <c r="B274" s="132">
        <v>0.91</v>
      </c>
      <c r="C274" s="132">
        <v>-0.2</v>
      </c>
      <c r="D274" s="132">
        <v>9.06</v>
      </c>
      <c r="E274" s="132">
        <v>17.309999999999999</v>
      </c>
      <c r="F274" s="132">
        <v>15.53</v>
      </c>
      <c r="G274" s="214" t="s">
        <v>3193</v>
      </c>
      <c r="H274" s="347" t="s">
        <v>3111</v>
      </c>
      <c r="I274" s="129">
        <v>3.2210000000000001</v>
      </c>
      <c r="J274" s="129">
        <v>-39</v>
      </c>
      <c r="K274" s="129">
        <v>0</v>
      </c>
      <c r="L274" s="129" t="b">
        <v>1</v>
      </c>
      <c r="M274" s="129">
        <v>32.725999999999999</v>
      </c>
      <c r="N274" s="129">
        <v>2.0390000000000001</v>
      </c>
      <c r="O274" s="129">
        <v>16.05</v>
      </c>
      <c r="P274" s="132">
        <v>35.631</v>
      </c>
      <c r="Q274" s="132">
        <v>0.78400000000000003</v>
      </c>
      <c r="R274" s="132">
        <v>27.922999999999998</v>
      </c>
      <c r="S274" s="129">
        <v>1.33</v>
      </c>
      <c r="T274" s="419">
        <v>26.545000000000002</v>
      </c>
      <c r="U274" s="129">
        <v>19.86</v>
      </c>
      <c r="V274" s="129">
        <v>-10</v>
      </c>
      <c r="W274" s="129">
        <v>-35</v>
      </c>
      <c r="X274" s="129">
        <v>758</v>
      </c>
      <c r="Y274" s="129" t="s">
        <v>1463</v>
      </c>
      <c r="Z274" s="129" t="b">
        <v>0</v>
      </c>
      <c r="AA274" s="129">
        <v>0</v>
      </c>
      <c r="AB274" s="129" t="b">
        <v>1</v>
      </c>
      <c r="AC274" s="129">
        <v>53</v>
      </c>
      <c r="AD274" s="129">
        <v>0.92200000000000004</v>
      </c>
      <c r="AE274" s="129" t="s">
        <v>3111</v>
      </c>
      <c r="AF274" s="129" t="s">
        <v>3193</v>
      </c>
      <c r="AG274" s="129" t="s">
        <v>4434</v>
      </c>
      <c r="AH274" s="129" cm="1">
        <f t="array" aca="1" ref="AH274" ca="1">INDIRECT(ADDRESS(MATCH(AJ274,'rs_industries'!B:B,0),5,1,TRUE,"rs_industries"))</f>
        <v>77</v>
      </c>
      <c r="AI274" s="129" cm="1">
        <f t="array" aca="1" ref="AI274" ca="1">INDIRECT(ADDRESS(MATCH(A274,'rs_stocks'!B:B,0),7,1,TRUE,"rs_stocks"))</f>
        <v>86</v>
      </c>
      <c r="AJ274" s="129" t="str" cm="1">
        <f t="array" aca="1" ref="AJ274" ca="1">INDIRECT(ADDRESS(MATCH(A274,'rs_stocks'!B:B,0),4,1,TRUE,"rs_stocks"))</f>
        <v>Mortgage Finance</v>
      </c>
    </row>
    <row r="275" spans="1:36" x14ac:dyDescent="0.3">
      <c r="A275" s="129" t="s">
        <v>962</v>
      </c>
      <c r="B275" s="132">
        <v>24.05</v>
      </c>
      <c r="C275" s="132">
        <v>16.25</v>
      </c>
      <c r="D275" s="132">
        <v>26.96</v>
      </c>
      <c r="E275" s="132">
        <v>46.54</v>
      </c>
      <c r="F275" s="132">
        <v>50.05</v>
      </c>
      <c r="G275" s="227" t="s">
        <v>3705</v>
      </c>
      <c r="H275" s="346" t="s">
        <v>115</v>
      </c>
      <c r="I275" s="129">
        <v>16.669</v>
      </c>
      <c r="J275" s="129">
        <v>-53</v>
      </c>
      <c r="K275" s="129">
        <v>-20</v>
      </c>
      <c r="L275" s="129" t="b">
        <v>1</v>
      </c>
      <c r="M275" s="129">
        <v>72.064999999999998</v>
      </c>
      <c r="N275" s="129">
        <v>4.49</v>
      </c>
      <c r="O275" s="129">
        <v>16.048999999999999</v>
      </c>
      <c r="P275" s="132">
        <v>88.444000000000003</v>
      </c>
      <c r="Q275" s="132">
        <v>0.76900000000000002</v>
      </c>
      <c r="R275" s="132">
        <v>68.019000000000005</v>
      </c>
      <c r="S275" s="129">
        <v>3.55</v>
      </c>
      <c r="T275" s="419">
        <v>555.53399999999999</v>
      </c>
      <c r="U275" s="129">
        <v>725.07</v>
      </c>
      <c r="V275" s="129">
        <v>340</v>
      </c>
      <c r="W275" s="129">
        <v>569</v>
      </c>
      <c r="X275" s="129">
        <v>7</v>
      </c>
      <c r="Y275" s="129" t="s">
        <v>962</v>
      </c>
      <c r="Z275" s="129" t="b">
        <v>0</v>
      </c>
      <c r="AA275" s="129">
        <v>0</v>
      </c>
      <c r="AB275" s="129" t="b">
        <v>1</v>
      </c>
      <c r="AC275" s="129">
        <v>54</v>
      </c>
      <c r="AD275" s="129">
        <v>0.92100000000000004</v>
      </c>
      <c r="AE275" s="129" t="s">
        <v>115</v>
      </c>
      <c r="AF275" s="129" t="s">
        <v>3705</v>
      </c>
      <c r="AG275" s="129" t="s">
        <v>5642</v>
      </c>
      <c r="AH275" s="129" cm="1">
        <f t="array" aca="1" ref="AH275" ca="1">INDIRECT(ADDRESS(MATCH(AJ275,'rs_industries'!B:B,0),5,1,TRUE,"rs_industries"))</f>
        <v>46</v>
      </c>
      <c r="AI275" s="129" cm="1">
        <f t="array" aca="1" ref="AI275" ca="1">INDIRECT(ADDRESS(MATCH(A275,'rs_stocks'!B:B,0),7,1,TRUE,"rs_stocks"))</f>
        <v>91</v>
      </c>
      <c r="AJ275" s="129" t="str" cm="1">
        <f t="array" aca="1" ref="AJ275" ca="1">INDIRECT(ADDRESS(MATCH(A275,'rs_stocks'!B:B,0),4,1,TRUE,"rs_stocks"))</f>
        <v>Oil &amp; Gas E&amp;P</v>
      </c>
    </row>
    <row r="276" spans="1:36" x14ac:dyDescent="0.3">
      <c r="A276" s="129" t="s">
        <v>62</v>
      </c>
      <c r="B276" s="132">
        <v>-2.42</v>
      </c>
      <c r="C276" s="132">
        <v>-0.23</v>
      </c>
      <c r="D276" s="132">
        <v>10.72</v>
      </c>
      <c r="E276" s="132">
        <v>68.95</v>
      </c>
      <c r="F276" s="132">
        <v>54.43</v>
      </c>
      <c r="G276" s="226" t="s">
        <v>3316</v>
      </c>
      <c r="H276" s="351" t="s">
        <v>31</v>
      </c>
      <c r="I276" s="129">
        <v>94.114000000000004</v>
      </c>
      <c r="J276" s="129">
        <v>-44</v>
      </c>
      <c r="K276" s="129">
        <v>-26</v>
      </c>
      <c r="L276" s="129" t="b">
        <v>0</v>
      </c>
      <c r="M276" s="129">
        <v>195.167</v>
      </c>
      <c r="N276" s="129">
        <v>12.172000000000001</v>
      </c>
      <c r="O276" s="129">
        <v>16.033999999999999</v>
      </c>
      <c r="P276" s="132">
        <v>310.53899999999999</v>
      </c>
      <c r="Q276" s="132">
        <v>0.76500000000000001</v>
      </c>
      <c r="R276" s="132">
        <v>237.476</v>
      </c>
      <c r="S276" s="129">
        <v>7.3</v>
      </c>
      <c r="T276" s="419">
        <v>25.864000000000001</v>
      </c>
      <c r="U276" s="129">
        <v>132.47</v>
      </c>
      <c r="V276" s="129">
        <v>-54</v>
      </c>
      <c r="W276" s="129">
        <v>-10</v>
      </c>
      <c r="X276" s="129">
        <v>20</v>
      </c>
      <c r="Y276" s="129" t="s">
        <v>62</v>
      </c>
      <c r="Z276" s="129" t="b">
        <v>0</v>
      </c>
      <c r="AA276" s="129">
        <v>0</v>
      </c>
      <c r="AB276" s="129" t="b">
        <v>0</v>
      </c>
      <c r="AC276" s="129">
        <v>52</v>
      </c>
      <c r="AD276" s="129">
        <v>0.92100000000000004</v>
      </c>
      <c r="AE276" s="129" t="s">
        <v>31</v>
      </c>
      <c r="AF276" s="129" t="s">
        <v>3316</v>
      </c>
      <c r="AG276" s="129" t="s">
        <v>3625</v>
      </c>
      <c r="AH276" s="129" cm="1">
        <f t="array" aca="1" ref="AH276" ca="1">INDIRECT(ADDRESS(MATCH(AJ276,'rs_industries'!B:B,0),5,1,TRUE,"rs_industries"))</f>
        <v>45</v>
      </c>
      <c r="AI276" s="129" cm="1">
        <f t="array" aca="1" ref="AI276" ca="1">INDIRECT(ADDRESS(MATCH(A276,'rs_stocks'!B:B,0),7,1,TRUE,"rs_stocks"))</f>
        <v>97</v>
      </c>
      <c r="AJ276" s="129" t="str" cm="1">
        <f t="array" aca="1" ref="AJ276" ca="1">INDIRECT(ADDRESS(MATCH(A276,'rs_stocks'!B:B,0),4,1,TRUE,"rs_stocks"))</f>
        <v>Computer Hardware</v>
      </c>
    </row>
    <row r="277" spans="1:36" x14ac:dyDescent="0.3">
      <c r="A277" s="129" t="s">
        <v>1237</v>
      </c>
      <c r="B277" s="132">
        <v>1.45</v>
      </c>
      <c r="C277" s="132">
        <v>0.81</v>
      </c>
      <c r="D277" s="132">
        <v>5.96</v>
      </c>
      <c r="E277" s="132">
        <v>18.84</v>
      </c>
      <c r="F277" s="132">
        <v>16.48</v>
      </c>
      <c r="G277" s="300" t="s">
        <v>3137</v>
      </c>
      <c r="H277" s="348" t="s">
        <v>3108</v>
      </c>
      <c r="I277" s="129">
        <v>29.565999999999999</v>
      </c>
      <c r="J277" s="129">
        <v>-29</v>
      </c>
      <c r="K277" s="129">
        <v>-4</v>
      </c>
      <c r="L277" s="129" t="b">
        <v>1</v>
      </c>
      <c r="M277" s="129">
        <v>50.710999999999999</v>
      </c>
      <c r="N277" s="129">
        <v>3.177</v>
      </c>
      <c r="O277" s="129">
        <v>15.962999999999999</v>
      </c>
      <c r="P277" s="132">
        <v>55.685000000000002</v>
      </c>
      <c r="Q277" s="132">
        <v>0.77900000000000003</v>
      </c>
      <c r="R277" s="132">
        <v>43.357999999999997</v>
      </c>
      <c r="S277" s="129">
        <v>2.12</v>
      </c>
      <c r="T277" s="419">
        <v>46.43</v>
      </c>
      <c r="U277" s="129">
        <v>273.62</v>
      </c>
      <c r="V277" s="129">
        <v>-40</v>
      </c>
      <c r="W277" s="129">
        <v>-39</v>
      </c>
      <c r="X277" s="129">
        <v>34</v>
      </c>
      <c r="Y277" s="129" t="s">
        <v>1237</v>
      </c>
      <c r="Z277" s="129" t="b">
        <v>0</v>
      </c>
      <c r="AA277" s="129">
        <v>0</v>
      </c>
      <c r="AB277" s="129" t="b">
        <v>1</v>
      </c>
      <c r="AC277" s="129">
        <v>51</v>
      </c>
      <c r="AD277" s="129">
        <v>0.92100000000000004</v>
      </c>
      <c r="AE277" s="129" t="s">
        <v>3108</v>
      </c>
      <c r="AF277" s="129" t="s">
        <v>3137</v>
      </c>
      <c r="AG277" s="129" t="s">
        <v>3808</v>
      </c>
      <c r="AH277" s="129" cm="1">
        <f t="array" aca="1" ref="AH277" ca="1">INDIRECT(ADDRESS(MATCH(AJ277,'rs_industries'!B:B,0),5,1,TRUE,"rs_industries"))</f>
        <v>31</v>
      </c>
      <c r="AI277" s="129" cm="1">
        <f t="array" aca="1" ref="AI277" ca="1">INDIRECT(ADDRESS(MATCH(A277,'rs_stocks'!B:B,0),7,1,TRUE,"rs_stocks"))</f>
        <v>80</v>
      </c>
      <c r="AJ277" s="129" t="str" cm="1">
        <f t="array" aca="1" ref="AJ277" ca="1">INDIRECT(ADDRESS(MATCH(A277,'rs_stocks'!B:B,0),4,1,TRUE,"rs_stocks"))</f>
        <v>Specialty Retail</v>
      </c>
    </row>
    <row r="278" spans="1:36" x14ac:dyDescent="0.3">
      <c r="A278" s="129" t="s">
        <v>2161</v>
      </c>
      <c r="B278" s="132">
        <v>-2.16</v>
      </c>
      <c r="C278" s="132">
        <v>-6.55</v>
      </c>
      <c r="D278" s="132">
        <v>2.3199999999999998</v>
      </c>
      <c r="E278" s="132">
        <v>34.64</v>
      </c>
      <c r="F278" s="132">
        <v>34.909999999999997</v>
      </c>
      <c r="G278" s="216" t="s">
        <v>3110</v>
      </c>
      <c r="H278" s="348" t="s">
        <v>3111</v>
      </c>
      <c r="I278" s="129">
        <v>2.9780000000000002</v>
      </c>
      <c r="J278" s="129">
        <v>-59</v>
      </c>
      <c r="K278" s="129">
        <v>-21</v>
      </c>
      <c r="L278" s="129" t="b">
        <v>1</v>
      </c>
      <c r="M278" s="129">
        <v>97.426000000000002</v>
      </c>
      <c r="N278" s="129">
        <v>6.1029999999999998</v>
      </c>
      <c r="O278" s="129">
        <v>15.962</v>
      </c>
      <c r="P278" s="132">
        <v>120.69199999999999</v>
      </c>
      <c r="Q278" s="132">
        <v>0.76100000000000001</v>
      </c>
      <c r="R278" s="132">
        <v>91.8</v>
      </c>
      <c r="S278" s="129">
        <v>2.31</v>
      </c>
      <c r="T278" s="419">
        <v>-86.262</v>
      </c>
      <c r="U278" s="129">
        <v>53.79</v>
      </c>
      <c r="V278" s="129">
        <v>-2</v>
      </c>
      <c r="W278" s="129">
        <v>-30</v>
      </c>
      <c r="X278" s="129">
        <v>161</v>
      </c>
      <c r="Y278" s="129" t="s">
        <v>2161</v>
      </c>
      <c r="Z278" s="129" t="b">
        <v>0</v>
      </c>
      <c r="AA278" s="129">
        <v>0</v>
      </c>
      <c r="AB278" s="129" t="b">
        <v>0</v>
      </c>
      <c r="AC278" s="129">
        <v>46</v>
      </c>
      <c r="AD278" s="129">
        <v>0.92</v>
      </c>
      <c r="AE278" s="129" t="s">
        <v>3111</v>
      </c>
      <c r="AF278" s="129" t="s">
        <v>3110</v>
      </c>
      <c r="AG278" s="129" t="s">
        <v>3942</v>
      </c>
      <c r="AH278" s="129" cm="1">
        <f t="array" aca="1" ref="AH278" ca="1">INDIRECT(ADDRESS(MATCH(AJ278,'rs_industries'!B:B,0),5,1,TRUE,"rs_industries"))</f>
        <v>93</v>
      </c>
      <c r="AI278" s="129" cm="1">
        <f t="array" aca="1" ref="AI278" ca="1">INDIRECT(ADDRESS(MATCH(A278,'rs_stocks'!B:B,0),7,1,TRUE,"rs_stocks"))</f>
        <v>94</v>
      </c>
      <c r="AJ278" s="129" t="str" cm="1">
        <f t="array" aca="1" ref="AJ278" ca="1">INDIRECT(ADDRESS(MATCH(A278,'rs_stocks'!B:B,0),4,1,TRUE,"rs_stocks"))</f>
        <v>Insurance—Property &amp; Casualty</v>
      </c>
    </row>
    <row r="279" spans="1:36" x14ac:dyDescent="0.3">
      <c r="A279" s="129" t="s">
        <v>253</v>
      </c>
      <c r="B279" s="132">
        <v>0.82</v>
      </c>
      <c r="C279" s="132">
        <v>-3.25</v>
      </c>
      <c r="D279" s="132">
        <v>6.8</v>
      </c>
      <c r="E279" s="132">
        <v>17.989999999999998</v>
      </c>
      <c r="F279" s="132">
        <v>17.420000000000002</v>
      </c>
      <c r="G279" s="256" t="s">
        <v>3221</v>
      </c>
      <c r="H279" s="349" t="s">
        <v>3108</v>
      </c>
      <c r="I279" s="129">
        <v>18.588999999999999</v>
      </c>
      <c r="J279" s="129">
        <v>-28</v>
      </c>
      <c r="K279" s="129">
        <v>-5</v>
      </c>
      <c r="L279" s="129" t="b">
        <v>1</v>
      </c>
      <c r="M279" s="129">
        <v>64.075000000000003</v>
      </c>
      <c r="N279" s="129">
        <v>4.016</v>
      </c>
      <c r="O279" s="129">
        <v>15.956</v>
      </c>
      <c r="P279" s="132">
        <v>78.599000000000004</v>
      </c>
      <c r="Q279" s="132">
        <v>0.78400000000000003</v>
      </c>
      <c r="R279" s="132">
        <v>61.643000000000001</v>
      </c>
      <c r="S279" s="129">
        <v>2.21</v>
      </c>
      <c r="T279" s="419">
        <v>10.327999999999999</v>
      </c>
      <c r="U279" s="129">
        <v>463.69</v>
      </c>
      <c r="V279" s="129">
        <v>-29</v>
      </c>
      <c r="W279" s="129">
        <v>-35</v>
      </c>
      <c r="X279" s="129">
        <v>19</v>
      </c>
      <c r="Y279" s="129" t="s">
        <v>253</v>
      </c>
      <c r="Z279" s="129" t="b">
        <v>0</v>
      </c>
      <c r="AA279" s="129">
        <v>0</v>
      </c>
      <c r="AB279" s="129" t="b">
        <v>1</v>
      </c>
      <c r="AC279" s="129">
        <v>56</v>
      </c>
      <c r="AD279" s="129">
        <v>0.92</v>
      </c>
      <c r="AE279" s="129" t="s">
        <v>3108</v>
      </c>
      <c r="AF279" s="129" t="s">
        <v>3221</v>
      </c>
      <c r="AG279" s="129" t="s">
        <v>4824</v>
      </c>
      <c r="AH279" s="129" cm="1">
        <f t="array" aca="1" ref="AH279" ca="1">INDIRECT(ADDRESS(MATCH(AJ279,'rs_industries'!B:B,0),5,1,TRUE,"rs_industries"))</f>
        <v>54</v>
      </c>
      <c r="AI279" s="129" cm="1">
        <f t="array" aca="1" ref="AI279" ca="1">INDIRECT(ADDRESS(MATCH(A279,'rs_stocks'!B:B,0),7,1,TRUE,"rs_stocks"))</f>
        <v>82</v>
      </c>
      <c r="AJ279" s="129" t="str" cm="1">
        <f t="array" aca="1" ref="AJ279" ca="1">INDIRECT(ADDRESS(MATCH(A279,'rs_stocks'!B:B,0),4,1,TRUE,"rs_stocks"))</f>
        <v>Industrial Distribution</v>
      </c>
    </row>
    <row r="280" spans="1:36" x14ac:dyDescent="0.3">
      <c r="A280" s="129" t="s">
        <v>3016</v>
      </c>
      <c r="B280" s="132">
        <v>-2.13</v>
      </c>
      <c r="C280" s="132">
        <v>4.43</v>
      </c>
      <c r="D280" s="132">
        <v>2.69</v>
      </c>
      <c r="E280" s="132">
        <v>159.91999999999999</v>
      </c>
      <c r="F280" s="132">
        <v>123.31</v>
      </c>
      <c r="G280" s="239" t="s">
        <v>3146</v>
      </c>
      <c r="H280" s="348" t="s">
        <v>3124</v>
      </c>
      <c r="I280" s="129">
        <v>2.782</v>
      </c>
      <c r="J280" s="129">
        <v>-86</v>
      </c>
      <c r="K280" s="129">
        <v>-25</v>
      </c>
      <c r="L280" s="129" t="b">
        <v>0</v>
      </c>
      <c r="M280" s="129">
        <v>320.77800000000002</v>
      </c>
      <c r="N280" s="129">
        <v>20.106999999999999</v>
      </c>
      <c r="O280" s="129">
        <v>15.952999999999999</v>
      </c>
      <c r="P280" s="132">
        <v>619.24599999999998</v>
      </c>
      <c r="Q280" s="132">
        <v>0.68700000000000006</v>
      </c>
      <c r="R280" s="132">
        <v>425.44400000000002</v>
      </c>
      <c r="S280" s="129">
        <v>5.96</v>
      </c>
      <c r="T280" s="419">
        <v>31.559000000000001</v>
      </c>
      <c r="U280" s="129">
        <v>27.11</v>
      </c>
      <c r="V280" s="129">
        <v>17</v>
      </c>
      <c r="W280" s="129">
        <v>11</v>
      </c>
      <c r="X280" s="129">
        <v>123</v>
      </c>
      <c r="Y280" s="129" t="s">
        <v>3016</v>
      </c>
      <c r="Z280" s="129" t="b">
        <v>0</v>
      </c>
      <c r="AA280" s="129">
        <v>0</v>
      </c>
      <c r="AB280" s="129" t="b">
        <v>1</v>
      </c>
      <c r="AC280" s="129">
        <v>51</v>
      </c>
      <c r="AD280" s="129">
        <v>0.92</v>
      </c>
      <c r="AE280" s="129" t="s">
        <v>3124</v>
      </c>
      <c r="AF280" s="129" t="s">
        <v>3146</v>
      </c>
      <c r="AG280" s="129" t="s">
        <v>3408</v>
      </c>
      <c r="AH280" s="129" cm="1">
        <f t="array" aca="1" ref="AH280" ca="1">INDIRECT(ADDRESS(MATCH(AJ280,'rs_industries'!B:B,0),5,1,TRUE,"rs_industries"))</f>
        <v>51</v>
      </c>
      <c r="AI280" s="129" cm="1">
        <f t="array" aca="1" ref="AI280" ca="1">INDIRECT(ADDRESS(MATCH(A280,'rs_stocks'!B:B,0),7,1,TRUE,"rs_stocks"))</f>
        <v>99</v>
      </c>
      <c r="AJ280" s="129" t="str" cm="1">
        <f t="array" aca="1" ref="AJ280" ca="1">INDIRECT(ADDRESS(MATCH(A280,'rs_stocks'!B:B,0),4,1,TRUE,"rs_stocks"))</f>
        <v>Biotechnology</v>
      </c>
    </row>
    <row r="281" spans="1:36" x14ac:dyDescent="0.3">
      <c r="A281" s="129" t="s">
        <v>2801</v>
      </c>
      <c r="B281" s="132">
        <v>3.87</v>
      </c>
      <c r="C281" s="132">
        <v>18.96</v>
      </c>
      <c r="D281" s="132">
        <v>60.24</v>
      </c>
      <c r="E281" s="132">
        <v>108.76</v>
      </c>
      <c r="F281" s="132">
        <v>97.74</v>
      </c>
      <c r="G281" s="228" t="s">
        <v>3241</v>
      </c>
      <c r="H281" s="349" t="s">
        <v>3124</v>
      </c>
      <c r="I281" s="129">
        <v>2.4289999999999998</v>
      </c>
      <c r="J281" s="129">
        <v>-71</v>
      </c>
      <c r="K281" s="129">
        <v>-1</v>
      </c>
      <c r="L281" s="129" t="b">
        <v>0</v>
      </c>
      <c r="M281" s="129">
        <v>231.56299999999999</v>
      </c>
      <c r="N281" s="129">
        <v>14.526999999999999</v>
      </c>
      <c r="O281" s="129">
        <v>15.941000000000001</v>
      </c>
      <c r="P281" s="132">
        <v>425.54500000000002</v>
      </c>
      <c r="Q281" s="132">
        <v>0.82199999999999995</v>
      </c>
      <c r="R281" s="132">
        <v>349.72199999999998</v>
      </c>
      <c r="S281" s="129">
        <v>3.21</v>
      </c>
      <c r="T281" s="419">
        <v>2.968</v>
      </c>
      <c r="U281" s="129">
        <v>10.48</v>
      </c>
      <c r="V281" s="129">
        <v>-19</v>
      </c>
      <c r="W281" s="129">
        <v>-23</v>
      </c>
      <c r="X281" s="129">
        <v>593</v>
      </c>
      <c r="Y281" s="129" t="s">
        <v>2801</v>
      </c>
      <c r="Z281" s="129" t="b">
        <v>0</v>
      </c>
      <c r="AA281" s="129">
        <v>0</v>
      </c>
      <c r="AB281" s="129" t="b">
        <v>1</v>
      </c>
      <c r="AC281" s="129">
        <v>51</v>
      </c>
      <c r="AD281" s="129">
        <v>0.92</v>
      </c>
      <c r="AE281" s="129" t="s">
        <v>3124</v>
      </c>
      <c r="AF281" s="129" t="s">
        <v>3241</v>
      </c>
      <c r="AG281" s="129" t="s">
        <v>3242</v>
      </c>
      <c r="AH281" s="129" cm="1">
        <f t="array" aca="1" ref="AH281" ca="1">INDIRECT(ADDRESS(MATCH(AJ281,'rs_industries'!B:B,0),5,1,TRUE,"rs_industries"))</f>
        <v>51</v>
      </c>
      <c r="AI281" s="129" cm="1">
        <f t="array" aca="1" ref="AI281" ca="1">INDIRECT(ADDRESS(MATCH(A281,'rs_stocks'!B:B,0),7,1,TRUE,"rs_stocks"))</f>
        <v>99</v>
      </c>
      <c r="AJ281" s="129" t="str" cm="1">
        <f t="array" aca="1" ref="AJ281" ca="1">INDIRECT(ADDRESS(MATCH(A281,'rs_stocks'!B:B,0),4,1,TRUE,"rs_stocks"))</f>
        <v>Biotechnology</v>
      </c>
    </row>
    <row r="282" spans="1:36" x14ac:dyDescent="0.3">
      <c r="A282" s="129" t="s">
        <v>1145</v>
      </c>
      <c r="B282" s="132">
        <v>-0.09</v>
      </c>
      <c r="C282" s="132">
        <v>-1.44</v>
      </c>
      <c r="D282" s="132">
        <v>5.24</v>
      </c>
      <c r="E282" s="132">
        <v>15.96</v>
      </c>
      <c r="F282" s="132">
        <v>8.84</v>
      </c>
      <c r="G282" s="282" t="s">
        <v>3175</v>
      </c>
      <c r="H282" s="347" t="s">
        <v>3108</v>
      </c>
      <c r="I282" s="129">
        <v>76.900000000000006</v>
      </c>
      <c r="J282" s="129">
        <v>-21</v>
      </c>
      <c r="K282" s="129">
        <v>-2</v>
      </c>
      <c r="L282" s="129" t="b">
        <v>1</v>
      </c>
      <c r="M282" s="129">
        <v>31.065999999999999</v>
      </c>
      <c r="N282" s="129">
        <v>1.9490000000000001</v>
      </c>
      <c r="O282" s="129">
        <v>15.939</v>
      </c>
      <c r="P282" s="132">
        <v>34.055</v>
      </c>
      <c r="Q282" s="132">
        <v>0.78</v>
      </c>
      <c r="R282" s="132">
        <v>26.579000000000001</v>
      </c>
      <c r="S282" s="129">
        <v>1.18</v>
      </c>
      <c r="T282" s="419">
        <v>-14.523999999999999</v>
      </c>
      <c r="U282" s="129">
        <v>93.73</v>
      </c>
      <c r="V282" s="129">
        <v>-53</v>
      </c>
      <c r="W282" s="129">
        <v>-60</v>
      </c>
      <c r="X282" s="129">
        <v>181</v>
      </c>
      <c r="Y282" s="129" t="s">
        <v>1145</v>
      </c>
      <c r="Z282" s="129" t="b">
        <v>0</v>
      </c>
      <c r="AA282" s="129">
        <v>0</v>
      </c>
      <c r="AB282" s="129" t="b">
        <v>1</v>
      </c>
      <c r="AC282" s="129">
        <v>45</v>
      </c>
      <c r="AD282" s="129">
        <v>0.91900000000000004</v>
      </c>
      <c r="AE282" s="129" t="s">
        <v>3108</v>
      </c>
      <c r="AF282" s="129" t="s">
        <v>3175</v>
      </c>
      <c r="AG282" s="129" t="s">
        <v>3176</v>
      </c>
      <c r="AH282" s="129" cm="1">
        <f t="array" aca="1" ref="AH282" ca="1">INDIRECT(ADDRESS(MATCH(AJ282,'rs_industries'!B:B,0),5,1,TRUE,"rs_industries"))</f>
        <v>53</v>
      </c>
      <c r="AI282" s="129" cm="1">
        <f t="array" aca="1" ref="AI282" ca="1">INDIRECT(ADDRESS(MATCH(A282,'rs_stocks'!B:B,0),7,1,TRUE,"rs_stocks"))</f>
        <v>78</v>
      </c>
      <c r="AJ282" s="129" t="str" cm="1">
        <f t="array" aca="1" ref="AJ282" ca="1">INDIRECT(ADDRESS(MATCH(A282,'rs_stocks'!B:B,0),4,1,TRUE,"rs_stocks"))</f>
        <v>Household &amp; Personal Products</v>
      </c>
    </row>
    <row r="283" spans="1:36" x14ac:dyDescent="0.3">
      <c r="A283" s="129" t="s">
        <v>1248</v>
      </c>
      <c r="B283" s="132">
        <v>-4.76</v>
      </c>
      <c r="C283" s="132">
        <v>0.92</v>
      </c>
      <c r="D283" s="132">
        <v>27.24</v>
      </c>
      <c r="E283" s="132">
        <v>46.39</v>
      </c>
      <c r="F283" s="132">
        <v>51.87</v>
      </c>
      <c r="G283" s="230" t="s">
        <v>3127</v>
      </c>
      <c r="H283" s="347" t="s">
        <v>31</v>
      </c>
      <c r="I283" s="129">
        <v>6.1029999999999998</v>
      </c>
      <c r="J283" s="129">
        <v>-94</v>
      </c>
      <c r="K283" s="129">
        <v>-91</v>
      </c>
      <c r="L283" s="129" t="b">
        <v>1</v>
      </c>
      <c r="M283" s="129">
        <v>164.66</v>
      </c>
      <c r="N283" s="129">
        <v>10.339</v>
      </c>
      <c r="O283" s="129">
        <v>15.926</v>
      </c>
      <c r="P283" s="132">
        <v>238.887</v>
      </c>
      <c r="Q283" s="132">
        <v>0.78600000000000003</v>
      </c>
      <c r="R283" s="132">
        <v>187.821</v>
      </c>
      <c r="S283" s="129">
        <v>4.9400000000000004</v>
      </c>
      <c r="T283" s="419">
        <v>32.82</v>
      </c>
      <c r="U283" s="129">
        <v>14.2</v>
      </c>
      <c r="V283" s="129">
        <v>-27</v>
      </c>
      <c r="W283" s="129">
        <v>-51</v>
      </c>
      <c r="X283" s="129">
        <v>285</v>
      </c>
      <c r="Y283" s="129" t="s">
        <v>1248</v>
      </c>
      <c r="Z283" s="129" t="b">
        <v>0</v>
      </c>
      <c r="AA283" s="129">
        <v>0</v>
      </c>
      <c r="AB283" s="129" t="b">
        <v>0</v>
      </c>
      <c r="AC283" s="129">
        <v>51</v>
      </c>
      <c r="AD283" s="129">
        <v>0.91900000000000004</v>
      </c>
      <c r="AE283" s="129" t="s">
        <v>31</v>
      </c>
      <c r="AF283" s="129" t="s">
        <v>3127</v>
      </c>
      <c r="AG283" s="129" t="s">
        <v>5620</v>
      </c>
      <c r="AH283" s="129" t="e" cm="1">
        <f t="array" aca="1" ref="AH283" ca="1">INDIRECT(ADDRESS(MATCH(AJ283,'rs_industries'!B:B,0),5,1,TRUE,"rs_industries"))</f>
        <v>#N/A</v>
      </c>
      <c r="AI283" s="129" t="e" cm="1">
        <f t="array" aca="1" ref="AI283" ca="1">INDIRECT(ADDRESS(MATCH(A283,'rs_stocks'!B:B,0),7,1,TRUE,"rs_stocks"))</f>
        <v>#N/A</v>
      </c>
      <c r="AJ283" s="129" t="e" cm="1">
        <f t="array" aca="1" ref="AJ283" ca="1">INDIRECT(ADDRESS(MATCH(A283,'rs_stocks'!B:B,0),4,1,TRUE,"rs_stocks"))</f>
        <v>#N/A</v>
      </c>
    </row>
    <row r="284" spans="1:36" x14ac:dyDescent="0.3">
      <c r="A284" s="129" t="s">
        <v>1215</v>
      </c>
      <c r="B284" s="132">
        <v>-1.97</v>
      </c>
      <c r="C284" s="132">
        <v>-0.13</v>
      </c>
      <c r="D284" s="132">
        <v>6.73</v>
      </c>
      <c r="E284" s="132">
        <v>6.96</v>
      </c>
      <c r="F284" s="132">
        <v>4.8499999999999996</v>
      </c>
      <c r="G284" s="282" t="s">
        <v>177</v>
      </c>
      <c r="H284" s="347" t="s">
        <v>24</v>
      </c>
      <c r="I284" s="129">
        <v>79.132999999999996</v>
      </c>
      <c r="J284" s="129">
        <v>-26</v>
      </c>
      <c r="K284" s="129">
        <v>-11</v>
      </c>
      <c r="L284" s="129" t="b">
        <v>1</v>
      </c>
      <c r="M284" s="129">
        <v>31.696000000000002</v>
      </c>
      <c r="N284" s="129">
        <v>1.992</v>
      </c>
      <c r="O284" s="129">
        <v>15.916</v>
      </c>
      <c r="P284" s="132">
        <v>36.493000000000002</v>
      </c>
      <c r="Q284" s="132">
        <v>0.78600000000000003</v>
      </c>
      <c r="R284" s="132">
        <v>28.669</v>
      </c>
      <c r="S284" s="129">
        <v>1.4</v>
      </c>
      <c r="T284" s="419">
        <v>-5.9279999999999999</v>
      </c>
      <c r="U284" s="129">
        <v>102.535</v>
      </c>
      <c r="V284" s="129">
        <v>-57</v>
      </c>
      <c r="W284" s="129">
        <v>-61</v>
      </c>
      <c r="X284" s="129">
        <v>139</v>
      </c>
      <c r="Y284" s="129" t="s">
        <v>1215</v>
      </c>
      <c r="Z284" s="129" t="b">
        <v>0</v>
      </c>
      <c r="AA284" s="129">
        <v>0</v>
      </c>
      <c r="AB284" s="129" t="b">
        <v>1</v>
      </c>
      <c r="AC284" s="129">
        <v>48</v>
      </c>
      <c r="AD284" s="129">
        <v>0.91900000000000004</v>
      </c>
      <c r="AE284" s="129" t="s">
        <v>24</v>
      </c>
      <c r="AF284" s="129" t="s">
        <v>177</v>
      </c>
      <c r="AG284" s="129" t="s">
        <v>4115</v>
      </c>
      <c r="AH284" s="129" cm="1">
        <f t="array" aca="1" ref="AH284" ca="1">INDIRECT(ADDRESS(MATCH(AJ284,'rs_industries'!B:B,0),5,1,TRUE,"rs_industries"))</f>
        <v>53</v>
      </c>
      <c r="AI284" s="129" cm="1">
        <f t="array" aca="1" ref="AI284" ca="1">INDIRECT(ADDRESS(MATCH(A284,'rs_stocks'!B:B,0),7,1,TRUE,"rs_stocks"))</f>
        <v>71</v>
      </c>
      <c r="AJ284" s="129" t="str" cm="1">
        <f t="array" aca="1" ref="AJ284" ca="1">INDIRECT(ADDRESS(MATCH(A284,'rs_stocks'!B:B,0),4,1,TRUE,"rs_stocks"))</f>
        <v>Utilities—Regulated Electric</v>
      </c>
    </row>
    <row r="285" spans="1:36" x14ac:dyDescent="0.3">
      <c r="A285" s="129" t="s">
        <v>1297</v>
      </c>
      <c r="B285" s="132">
        <v>0.98</v>
      </c>
      <c r="C285" s="132">
        <v>-6.05</v>
      </c>
      <c r="D285" s="132">
        <v>-0.81</v>
      </c>
      <c r="E285" s="132">
        <v>11.55</v>
      </c>
      <c r="F285" s="132">
        <v>8.39</v>
      </c>
      <c r="G285" s="208"/>
      <c r="H285" s="347"/>
      <c r="I285" s="129">
        <v>23.253</v>
      </c>
      <c r="J285" s="129">
        <v>-38</v>
      </c>
      <c r="K285" s="129">
        <v>-29</v>
      </c>
      <c r="L285" s="129" t="b">
        <v>1</v>
      </c>
      <c r="M285" s="129">
        <v>47.348999999999997</v>
      </c>
      <c r="N285" s="129">
        <v>2.976</v>
      </c>
      <c r="O285" s="129">
        <v>15.91</v>
      </c>
      <c r="P285" s="132">
        <v>55.53</v>
      </c>
      <c r="Q285" s="132">
        <v>0.76900000000000002</v>
      </c>
      <c r="R285" s="132">
        <v>42.709000000000003</v>
      </c>
      <c r="S285" s="129">
        <v>2.81</v>
      </c>
      <c r="T285" s="419">
        <v>74.314999999999998</v>
      </c>
      <c r="U285" s="129">
        <v>120.07</v>
      </c>
      <c r="V285" s="129">
        <v>-21</v>
      </c>
      <c r="W285" s="129">
        <v>-26</v>
      </c>
      <c r="X285" s="129">
        <v>59</v>
      </c>
      <c r="Y285" s="129" t="s">
        <v>1297</v>
      </c>
      <c r="Z285" s="129" t="b">
        <v>0</v>
      </c>
      <c r="AA285" s="129">
        <v>0</v>
      </c>
      <c r="AB285" s="129" t="b">
        <v>0</v>
      </c>
      <c r="AC285" s="129">
        <v>49</v>
      </c>
      <c r="AD285" s="129">
        <v>0.91800000000000004</v>
      </c>
      <c r="AG285" s="129" t="s">
        <v>1298</v>
      </c>
      <c r="AH285" s="129" t="e" cm="1">
        <f t="array" aca="1" ref="AH285" ca="1">INDIRECT(ADDRESS(MATCH(AJ285,'rs_industries'!B:B,0),5,1,TRUE,"rs_industries"))</f>
        <v>#N/A</v>
      </c>
      <c r="AI285" s="129" t="e" cm="1">
        <f t="array" aca="1" ref="AI285" ca="1">INDIRECT(ADDRESS(MATCH(A285,'rs_stocks'!B:B,0),7,1,TRUE,"rs_stocks"))</f>
        <v>#N/A</v>
      </c>
      <c r="AJ285" s="129" t="e" cm="1">
        <f t="array" aca="1" ref="AJ285" ca="1">INDIRECT(ADDRESS(MATCH(A285,'rs_stocks'!B:B,0),4,1,TRUE,"rs_stocks"))</f>
        <v>#N/A</v>
      </c>
    </row>
    <row r="286" spans="1:36" x14ac:dyDescent="0.3">
      <c r="A286" s="129" t="s">
        <v>5834</v>
      </c>
      <c r="B286" s="132">
        <v>0.33</v>
      </c>
      <c r="C286" s="132">
        <v>-10.93</v>
      </c>
      <c r="D286" s="132">
        <v>6.23</v>
      </c>
      <c r="E286" s="132">
        <v>87.73</v>
      </c>
      <c r="F286" s="132">
        <v>71.23</v>
      </c>
      <c r="G286" s="290" t="s">
        <v>3166</v>
      </c>
      <c r="H286" s="350" t="s">
        <v>245</v>
      </c>
      <c r="I286" s="129">
        <v>0.871</v>
      </c>
      <c r="J286" s="129">
        <v>-70</v>
      </c>
      <c r="K286" s="129">
        <v>-34</v>
      </c>
      <c r="L286" s="129" t="b">
        <v>1</v>
      </c>
      <c r="M286" s="129">
        <v>210.31299999999999</v>
      </c>
      <c r="N286" s="129">
        <v>13.231999999999999</v>
      </c>
      <c r="O286" s="129">
        <v>15.894</v>
      </c>
      <c r="P286" s="132">
        <v>347.55900000000003</v>
      </c>
      <c r="Q286" s="132">
        <v>0.71299999999999997</v>
      </c>
      <c r="R286" s="132">
        <v>247.65199999999999</v>
      </c>
      <c r="S286" s="129">
        <v>3.65</v>
      </c>
      <c r="T286" s="419">
        <v>58.49</v>
      </c>
      <c r="U286" s="129">
        <v>15</v>
      </c>
      <c r="V286" s="129">
        <v>13</v>
      </c>
      <c r="W286" s="129">
        <v>-30</v>
      </c>
      <c r="X286" s="129">
        <v>365</v>
      </c>
      <c r="Y286" s="129" t="s">
        <v>5834</v>
      </c>
      <c r="Z286" s="129" t="b">
        <v>0</v>
      </c>
      <c r="AA286" s="129">
        <v>0</v>
      </c>
      <c r="AB286" s="129" t="b">
        <v>1</v>
      </c>
      <c r="AC286" s="129">
        <v>49</v>
      </c>
      <c r="AD286" s="129">
        <v>0.91800000000000004</v>
      </c>
      <c r="AE286" s="129" t="s">
        <v>245</v>
      </c>
      <c r="AF286" s="129" t="s">
        <v>3166</v>
      </c>
      <c r="AG286" s="129" t="s">
        <v>6750</v>
      </c>
      <c r="AH286" s="129" cm="1">
        <f t="array" aca="1" ref="AH286" ca="1">INDIRECT(ADDRESS(MATCH(AJ286,'rs_industries'!B:B,0),5,1,TRUE,"rs_industries"))</f>
        <v>32</v>
      </c>
      <c r="AI286" s="129" cm="1">
        <f t="array" aca="1" ref="AI286" ca="1">INDIRECT(ADDRESS(MATCH(A286,'rs_stocks'!B:B,0),7,1,TRUE,"rs_stocks"))</f>
        <v>94</v>
      </c>
      <c r="AJ286" s="129" t="str" cm="1">
        <f t="array" aca="1" ref="AJ286" ca="1">INDIRECT(ADDRESS(MATCH(A286,'rs_stocks'!B:B,0),4,1,TRUE,"rs_stocks"))</f>
        <v>Utilities—Regulated Water</v>
      </c>
    </row>
    <row r="287" spans="1:36" x14ac:dyDescent="0.3">
      <c r="A287" s="129" t="s">
        <v>6427</v>
      </c>
      <c r="B287" s="132">
        <v>0.74</v>
      </c>
      <c r="C287" s="132">
        <v>2.71</v>
      </c>
      <c r="D287" s="132">
        <v>4.4400000000000004</v>
      </c>
      <c r="E287" s="132">
        <v>18.82</v>
      </c>
      <c r="F287" s="132">
        <v>13.67</v>
      </c>
      <c r="G287" s="302" t="s">
        <v>3193</v>
      </c>
      <c r="H287" s="354" t="s">
        <v>3111</v>
      </c>
      <c r="I287" s="129">
        <v>0.436</v>
      </c>
      <c r="J287" s="129">
        <v>-55</v>
      </c>
      <c r="K287" s="129">
        <v>-39</v>
      </c>
      <c r="L287" s="129" t="b">
        <v>1</v>
      </c>
      <c r="M287" s="129">
        <v>27.701000000000001</v>
      </c>
      <c r="N287" s="129">
        <v>1.7430000000000001</v>
      </c>
      <c r="O287" s="129">
        <v>15.89</v>
      </c>
      <c r="P287" s="132">
        <v>29.516999999999999</v>
      </c>
      <c r="Q287" s="132">
        <v>0.77700000000000002</v>
      </c>
      <c r="R287" s="132">
        <v>22.937000000000001</v>
      </c>
      <c r="S287" s="129">
        <v>1.1100000000000001</v>
      </c>
      <c r="T287" s="419">
        <v>13.157999999999999</v>
      </c>
      <c r="U287" s="129">
        <v>6.82</v>
      </c>
      <c r="V287" s="129">
        <v>-14</v>
      </c>
      <c r="W287" s="129">
        <v>-29</v>
      </c>
      <c r="X287" s="129">
        <v>2631</v>
      </c>
      <c r="Y287" s="129" t="s">
        <v>6427</v>
      </c>
      <c r="Z287" s="129" t="b">
        <v>0</v>
      </c>
      <c r="AA287" s="129">
        <v>0</v>
      </c>
      <c r="AB287" s="129" t="b">
        <v>1</v>
      </c>
      <c r="AC287" s="129">
        <v>54</v>
      </c>
      <c r="AD287" s="129">
        <v>0.91800000000000004</v>
      </c>
      <c r="AE287" s="129" t="s">
        <v>3111</v>
      </c>
      <c r="AF287" s="129" t="s">
        <v>3193</v>
      </c>
      <c r="AG287" s="129" t="s">
        <v>7798</v>
      </c>
      <c r="AH287" s="129" cm="1">
        <f t="array" aca="1" ref="AH287" ca="1">INDIRECT(ADDRESS(MATCH(AJ287,'rs_industries'!B:B,0),5,1,TRUE,"rs_industries"))</f>
        <v>62</v>
      </c>
      <c r="AI287" s="129" cm="1">
        <f t="array" aca="1" ref="AI287" ca="1">INDIRECT(ADDRESS(MATCH(A287,'rs_stocks'!B:B,0),7,1,TRUE,"rs_stocks"))</f>
        <v>79</v>
      </c>
      <c r="AJ287" s="129" t="str" cm="1">
        <f t="array" aca="1" ref="AJ287" ca="1">INDIRECT(ADDRESS(MATCH(A287,'rs_stocks'!B:B,0),4,1,TRUE,"rs_stocks"))</f>
        <v>Asset Management</v>
      </c>
    </row>
    <row r="288" spans="1:36" x14ac:dyDescent="0.3">
      <c r="A288" s="129" t="s">
        <v>6918</v>
      </c>
      <c r="B288" s="132">
        <v>-6.4</v>
      </c>
      <c r="C288" s="132">
        <v>-16.850000000000001</v>
      </c>
      <c r="D288" s="132">
        <v>-5.47</v>
      </c>
      <c r="E288" s="132">
        <v>63.09</v>
      </c>
      <c r="F288" s="132">
        <v>57.68</v>
      </c>
      <c r="G288" s="229" t="s">
        <v>3146</v>
      </c>
      <c r="H288" s="349" t="s">
        <v>3124</v>
      </c>
      <c r="I288" s="129">
        <v>0.215</v>
      </c>
      <c r="J288" s="129">
        <v>-93</v>
      </c>
      <c r="K288" s="129">
        <v>-87</v>
      </c>
      <c r="L288" s="129" t="b">
        <v>1</v>
      </c>
      <c r="M288" s="129">
        <v>225.006</v>
      </c>
      <c r="N288" s="129">
        <v>14.177</v>
      </c>
      <c r="O288" s="129">
        <v>15.871</v>
      </c>
      <c r="P288" s="132">
        <v>407.88400000000001</v>
      </c>
      <c r="Q288" s="132">
        <v>0.73799999999999999</v>
      </c>
      <c r="R288" s="132">
        <v>300.93299999999999</v>
      </c>
      <c r="S288" s="129">
        <v>6.39</v>
      </c>
      <c r="T288" s="419">
        <v>-20.602</v>
      </c>
      <c r="U288" s="129">
        <v>3.8</v>
      </c>
      <c r="V288" s="129">
        <v>53</v>
      </c>
      <c r="W288" s="129">
        <v>-8</v>
      </c>
      <c r="X288" s="129">
        <v>824</v>
      </c>
      <c r="Y288" s="129" t="s">
        <v>6918</v>
      </c>
      <c r="Z288" s="129" t="b">
        <v>0</v>
      </c>
      <c r="AA288" s="129">
        <v>0</v>
      </c>
      <c r="AB288" s="129" t="b">
        <v>0</v>
      </c>
      <c r="AC288" s="129">
        <v>44</v>
      </c>
      <c r="AD288" s="129">
        <v>0.91700000000000004</v>
      </c>
      <c r="AE288" s="129" t="s">
        <v>3124</v>
      </c>
      <c r="AF288" s="129" t="s">
        <v>3146</v>
      </c>
      <c r="AG288" s="129" t="s">
        <v>8542</v>
      </c>
      <c r="AH288" s="129" cm="1">
        <f t="array" aca="1" ref="AH288" ca="1">INDIRECT(ADDRESS(MATCH(AJ288,'rs_industries'!B:B,0),5,1,TRUE,"rs_industries"))</f>
        <v>51</v>
      </c>
      <c r="AI288" s="129" cm="1">
        <f t="array" aca="1" ref="AI288" ca="1">INDIRECT(ADDRESS(MATCH(A288,'rs_stocks'!B:B,0),7,1,TRUE,"rs_stocks"))</f>
        <v>87</v>
      </c>
      <c r="AJ288" s="129" t="str" cm="1">
        <f t="array" aca="1" ref="AJ288" ca="1">INDIRECT(ADDRESS(MATCH(A288,'rs_stocks'!B:B,0),4,1,TRUE,"rs_stocks"))</f>
        <v>Biotechnology</v>
      </c>
    </row>
    <row r="289" spans="1:36" x14ac:dyDescent="0.3">
      <c r="A289" s="129" t="s">
        <v>2937</v>
      </c>
      <c r="B289" s="132">
        <v>0.23</v>
      </c>
      <c r="C289" s="132">
        <v>-9.4499999999999993</v>
      </c>
      <c r="D289" s="132">
        <v>38.14</v>
      </c>
      <c r="E289" s="132">
        <v>93.27</v>
      </c>
      <c r="F289" s="132">
        <v>48.11</v>
      </c>
      <c r="G289" s="282" t="s">
        <v>150</v>
      </c>
      <c r="H289" s="347" t="s">
        <v>3111</v>
      </c>
      <c r="I289" s="129">
        <v>0.81599999999999995</v>
      </c>
      <c r="J289" s="129">
        <v>-75</v>
      </c>
      <c r="K289" s="129">
        <v>-16</v>
      </c>
      <c r="L289" s="129" t="b">
        <v>1</v>
      </c>
      <c r="M289" s="129">
        <v>201.601</v>
      </c>
      <c r="N289" s="129">
        <v>12.77</v>
      </c>
      <c r="O289" s="129">
        <v>15.787000000000001</v>
      </c>
      <c r="P289" s="132">
        <v>367.30700000000002</v>
      </c>
      <c r="Q289" s="132">
        <v>0.78600000000000003</v>
      </c>
      <c r="R289" s="132">
        <v>288.88</v>
      </c>
      <c r="S289" s="129">
        <v>6.2</v>
      </c>
      <c r="T289" s="419">
        <v>-56.137999999999998</v>
      </c>
      <c r="U289" s="129">
        <v>4.3099999999999996</v>
      </c>
      <c r="V289" s="129">
        <v>-9</v>
      </c>
      <c r="W289" s="129">
        <v>-31</v>
      </c>
      <c r="X289" s="129">
        <v>748</v>
      </c>
      <c r="Y289" s="129" t="s">
        <v>2937</v>
      </c>
      <c r="Z289" s="129" t="b">
        <v>0</v>
      </c>
      <c r="AA289" s="129">
        <v>0</v>
      </c>
      <c r="AB289" s="129" t="b">
        <v>1</v>
      </c>
      <c r="AC289" s="129">
        <v>43</v>
      </c>
      <c r="AD289" s="129">
        <v>0.91700000000000004</v>
      </c>
      <c r="AE289" s="129" t="s">
        <v>3111</v>
      </c>
      <c r="AF289" s="129" t="s">
        <v>150</v>
      </c>
      <c r="AG289" s="129" t="s">
        <v>7178</v>
      </c>
      <c r="AH289" s="129" cm="1">
        <f t="array" aca="1" ref="AH289" ca="1">INDIRECT(ADDRESS(MATCH(AJ289,'rs_industries'!B:B,0),5,1,TRUE,"rs_industries"))</f>
        <v>21</v>
      </c>
      <c r="AI289" s="129" cm="1">
        <f t="array" aca="1" ref="AI289" ca="1">INDIRECT(ADDRESS(MATCH(A289,'rs_stocks'!B:B,0),7,1,TRUE,"rs_stocks"))</f>
        <v>99</v>
      </c>
      <c r="AJ289" s="129" t="str" cm="1">
        <f t="array" aca="1" ref="AJ289" ca="1">INDIRECT(ADDRESS(MATCH(A289,'rs_stocks'!B:B,0),4,1,TRUE,"rs_stocks"))</f>
        <v>Real Estate Services</v>
      </c>
    </row>
    <row r="290" spans="1:36" x14ac:dyDescent="0.3">
      <c r="A290" s="129" t="s">
        <v>2890</v>
      </c>
      <c r="B290" s="132">
        <v>-6.3</v>
      </c>
      <c r="C290" s="132">
        <v>-6.56</v>
      </c>
      <c r="D290" s="132">
        <v>17.48</v>
      </c>
      <c r="E290" s="132">
        <v>49.11</v>
      </c>
      <c r="F290" s="132">
        <v>54.78</v>
      </c>
      <c r="G290" s="263" t="s">
        <v>3142</v>
      </c>
      <c r="H290" s="348" t="s">
        <v>150</v>
      </c>
      <c r="I290" s="129">
        <v>0.29299999999999998</v>
      </c>
      <c r="J290" s="129">
        <v>-90</v>
      </c>
      <c r="K290" s="129">
        <v>-57</v>
      </c>
      <c r="L290" s="129" t="b">
        <v>1</v>
      </c>
      <c r="M290" s="129">
        <v>180.14</v>
      </c>
      <c r="N290" s="129">
        <v>11.425000000000001</v>
      </c>
      <c r="O290" s="129">
        <v>15.766999999999999</v>
      </c>
      <c r="P290" s="132">
        <v>284.88200000000001</v>
      </c>
      <c r="Q290" s="132">
        <v>0.78800000000000003</v>
      </c>
      <c r="R290" s="132">
        <v>224.512</v>
      </c>
      <c r="S290" s="129">
        <v>4.7</v>
      </c>
      <c r="T290" s="419">
        <v>-1.2769999999999999</v>
      </c>
      <c r="U290" s="129">
        <v>16.670000000000002</v>
      </c>
      <c r="V290" s="129">
        <v>0</v>
      </c>
      <c r="W290" s="129">
        <v>-10</v>
      </c>
      <c r="X290" s="129">
        <v>255</v>
      </c>
      <c r="Y290" s="129" t="s">
        <v>2890</v>
      </c>
      <c r="Z290" s="129" t="b">
        <v>0</v>
      </c>
      <c r="AA290" s="129">
        <v>0</v>
      </c>
      <c r="AB290" s="129" t="b">
        <v>1</v>
      </c>
      <c r="AC290" s="129">
        <v>42</v>
      </c>
      <c r="AD290" s="129">
        <v>0.91700000000000004</v>
      </c>
      <c r="AE290" s="129" t="s">
        <v>150</v>
      </c>
      <c r="AF290" s="129" t="s">
        <v>3142</v>
      </c>
      <c r="AG290" s="129" t="s">
        <v>8582</v>
      </c>
      <c r="AH290" s="129" cm="1">
        <f t="array" aca="1" ref="AH290" ca="1">INDIRECT(ADDRESS(MATCH(AJ290,'rs_industries'!B:B,0),5,1,TRUE,"rs_industries"))</f>
        <v>45</v>
      </c>
      <c r="AI290" s="129" cm="1">
        <f t="array" aca="1" ref="AI290" ca="1">INDIRECT(ADDRESS(MATCH(A290,'rs_stocks'!B:B,0),7,1,TRUE,"rs_stocks"))</f>
        <v>99</v>
      </c>
      <c r="AJ290" s="129" t="str" cm="1">
        <f t="array" aca="1" ref="AJ290" ca="1">INDIRECT(ADDRESS(MATCH(A290,'rs_stocks'!B:B,0),4,1,TRUE,"rs_stocks"))</f>
        <v>Education &amp; Training Services</v>
      </c>
    </row>
    <row r="291" spans="1:36" x14ac:dyDescent="0.3">
      <c r="A291" s="129" t="s">
        <v>1199</v>
      </c>
      <c r="B291" s="132">
        <v>3.05</v>
      </c>
      <c r="C291" s="132">
        <v>14.24</v>
      </c>
      <c r="D291" s="132">
        <v>19.510000000000002</v>
      </c>
      <c r="E291" s="132">
        <v>33.090000000000003</v>
      </c>
      <c r="F291" s="132">
        <v>36.5</v>
      </c>
      <c r="G291" s="259" t="s">
        <v>3234</v>
      </c>
      <c r="H291" s="351" t="s">
        <v>3108</v>
      </c>
      <c r="I291" s="129">
        <v>11.837999999999999</v>
      </c>
      <c r="J291" s="129">
        <v>-27</v>
      </c>
      <c r="K291" s="129">
        <v>0</v>
      </c>
      <c r="L291" s="129" t="b">
        <v>1</v>
      </c>
      <c r="M291" s="129">
        <v>66.45</v>
      </c>
      <c r="N291" s="129">
        <v>4.2190000000000003</v>
      </c>
      <c r="O291" s="129">
        <v>15.752000000000001</v>
      </c>
      <c r="P291" s="132">
        <v>75.453999999999994</v>
      </c>
      <c r="Q291" s="132">
        <v>0.77900000000000003</v>
      </c>
      <c r="R291" s="132">
        <v>58.746000000000002</v>
      </c>
      <c r="S291" s="129">
        <v>2.37</v>
      </c>
      <c r="T291" s="419">
        <v>35.997</v>
      </c>
      <c r="U291" s="129">
        <v>89.2</v>
      </c>
      <c r="V291" s="129">
        <v>-33</v>
      </c>
      <c r="W291" s="129">
        <v>-31</v>
      </c>
      <c r="X291" s="129">
        <v>94</v>
      </c>
      <c r="Y291" s="129" t="s">
        <v>1199</v>
      </c>
      <c r="Z291" s="129" t="b">
        <v>0</v>
      </c>
      <c r="AA291" s="129">
        <v>0</v>
      </c>
      <c r="AB291" s="129" t="b">
        <v>1</v>
      </c>
      <c r="AC291" s="129">
        <v>51</v>
      </c>
      <c r="AD291" s="129">
        <v>0.91700000000000004</v>
      </c>
      <c r="AE291" s="129" t="s">
        <v>3108</v>
      </c>
      <c r="AF291" s="129" t="s">
        <v>3234</v>
      </c>
      <c r="AG291" s="129" t="s">
        <v>5532</v>
      </c>
      <c r="AH291" s="129" cm="1">
        <f t="array" aca="1" ref="AH291" ca="1">INDIRECT(ADDRESS(MATCH(AJ291,'rs_industries'!B:B,0),5,1,TRUE,"rs_industries"))</f>
        <v>51</v>
      </c>
      <c r="AI291" s="129" cm="1">
        <f t="array" aca="1" ref="AI291" ca="1">INDIRECT(ADDRESS(MATCH(A291,'rs_stocks'!B:B,0),7,1,TRUE,"rs_stocks"))</f>
        <v>88</v>
      </c>
      <c r="AJ291" s="129" t="str" cm="1">
        <f t="array" aca="1" ref="AJ291" ca="1">INDIRECT(ADDRESS(MATCH(A291,'rs_stocks'!B:B,0),4,1,TRUE,"rs_stocks"))</f>
        <v>Discount Stores</v>
      </c>
    </row>
    <row r="292" spans="1:36" x14ac:dyDescent="0.3">
      <c r="A292" s="129" t="s">
        <v>584</v>
      </c>
      <c r="B292" s="132">
        <v>0.97</v>
      </c>
      <c r="C292" s="132">
        <v>1.53</v>
      </c>
      <c r="D292" s="132">
        <v>3.39</v>
      </c>
      <c r="E292" s="132">
        <v>20</v>
      </c>
      <c r="F292" s="132">
        <v>19.41</v>
      </c>
      <c r="G292" s="264" t="s">
        <v>3382</v>
      </c>
      <c r="H292" s="349" t="s">
        <v>245</v>
      </c>
      <c r="I292" s="129">
        <v>7.0449999999999999</v>
      </c>
      <c r="J292" s="129">
        <v>-30</v>
      </c>
      <c r="K292" s="129">
        <v>-3</v>
      </c>
      <c r="L292" s="129" t="b">
        <v>1</v>
      </c>
      <c r="M292" s="129">
        <v>49.871000000000002</v>
      </c>
      <c r="N292" s="129">
        <v>3.1859999999999999</v>
      </c>
      <c r="O292" s="129">
        <v>15.654999999999999</v>
      </c>
      <c r="P292" s="132">
        <v>57.607999999999997</v>
      </c>
      <c r="Q292" s="132">
        <v>0.76</v>
      </c>
      <c r="R292" s="132">
        <v>43.756</v>
      </c>
      <c r="S292" s="129">
        <v>1.48</v>
      </c>
      <c r="T292" s="419">
        <v>73.596999999999994</v>
      </c>
      <c r="U292" s="129">
        <v>14.64</v>
      </c>
      <c r="V292" s="129">
        <v>-5</v>
      </c>
      <c r="W292" s="129">
        <v>-7</v>
      </c>
      <c r="X292" s="129">
        <v>919</v>
      </c>
      <c r="Y292" s="129" t="s">
        <v>584</v>
      </c>
      <c r="Z292" s="129" t="b">
        <v>0</v>
      </c>
      <c r="AA292" s="129">
        <v>0</v>
      </c>
      <c r="AB292" s="129" t="b">
        <v>1</v>
      </c>
      <c r="AC292" s="129">
        <v>51</v>
      </c>
      <c r="AD292" s="129">
        <v>0.91600000000000004</v>
      </c>
      <c r="AE292" s="129" t="s">
        <v>245</v>
      </c>
      <c r="AF292" s="129" t="s">
        <v>3382</v>
      </c>
      <c r="AG292" s="129" t="s">
        <v>5361</v>
      </c>
      <c r="AH292" s="129" cm="1">
        <f t="array" aca="1" ref="AH292" ca="1">INDIRECT(ADDRESS(MATCH(AJ292,'rs_industries'!B:B,0),5,1,TRUE,"rs_industries"))</f>
        <v>93</v>
      </c>
      <c r="AI292" s="129" cm="1">
        <f t="array" aca="1" ref="AI292" ca="1">INDIRECT(ADDRESS(MATCH(A292,'rs_stocks'!B:B,0),7,1,TRUE,"rs_stocks"))</f>
        <v>82</v>
      </c>
      <c r="AJ292" s="129" t="str" cm="1">
        <f t="array" aca="1" ref="AJ292" ca="1">INDIRECT(ADDRESS(MATCH(A292,'rs_stocks'!B:B,0),4,1,TRUE,"rs_stocks"))</f>
        <v>Oil &amp; Gas Midstream</v>
      </c>
    </row>
    <row r="293" spans="1:36" x14ac:dyDescent="0.3">
      <c r="A293" s="129" t="s">
        <v>1775</v>
      </c>
      <c r="B293" s="132">
        <v>-7.81</v>
      </c>
      <c r="C293" s="132">
        <v>16.46</v>
      </c>
      <c r="D293" s="132">
        <v>26.99</v>
      </c>
      <c r="E293" s="132">
        <v>3.54</v>
      </c>
      <c r="F293" s="132">
        <v>32.57</v>
      </c>
      <c r="G293" s="217" t="s">
        <v>3267</v>
      </c>
      <c r="H293" s="349" t="s">
        <v>3108</v>
      </c>
      <c r="I293" s="129">
        <v>4.8410000000000002</v>
      </c>
      <c r="J293" s="129">
        <v>-70</v>
      </c>
      <c r="K293" s="129">
        <v>-44</v>
      </c>
      <c r="L293" s="129" t="b">
        <v>1</v>
      </c>
      <c r="M293" s="129">
        <v>115.988</v>
      </c>
      <c r="N293" s="129">
        <v>7.4119999999999999</v>
      </c>
      <c r="O293" s="129">
        <v>15.648999999999999</v>
      </c>
      <c r="P293" s="132">
        <v>171.709</v>
      </c>
      <c r="Q293" s="132">
        <v>0.8</v>
      </c>
      <c r="R293" s="132">
        <v>137.429</v>
      </c>
      <c r="S293" s="129">
        <v>4.62</v>
      </c>
      <c r="T293" s="419">
        <v>-119.09099999999999</v>
      </c>
      <c r="U293" s="129">
        <v>17.829999999999998</v>
      </c>
      <c r="V293" s="129">
        <v>7</v>
      </c>
      <c r="W293" s="129">
        <v>-5</v>
      </c>
      <c r="X293" s="129">
        <v>243</v>
      </c>
      <c r="Y293" s="129" t="s">
        <v>1775</v>
      </c>
      <c r="Z293" s="129" t="b">
        <v>0</v>
      </c>
      <c r="AA293" s="129">
        <v>0</v>
      </c>
      <c r="AB293" s="129" t="b">
        <v>1</v>
      </c>
      <c r="AC293" s="129">
        <v>46</v>
      </c>
      <c r="AD293" s="129">
        <v>0.91600000000000004</v>
      </c>
      <c r="AE293" s="129" t="s">
        <v>3108</v>
      </c>
      <c r="AF293" s="129" t="s">
        <v>3267</v>
      </c>
      <c r="AG293" s="129" t="s">
        <v>5157</v>
      </c>
      <c r="AH293" s="129" cm="1">
        <f t="array" aca="1" ref="AH293" ca="1">INDIRECT(ADDRESS(MATCH(AJ293,'rs_industries'!B:B,0),5,1,TRUE,"rs_industries"))</f>
        <v>12</v>
      </c>
      <c r="AI293" s="129" cm="1">
        <f t="array" aca="1" ref="AI293" ca="1">INDIRECT(ADDRESS(MATCH(A293,'rs_stocks'!B:B,0),7,1,TRUE,"rs_stocks"))</f>
        <v>74</v>
      </c>
      <c r="AJ293" s="129" t="str" cm="1">
        <f t="array" aca="1" ref="AJ293" ca="1">INDIRECT(ADDRESS(MATCH(A293,'rs_stocks'!B:B,0),4,1,TRUE,"rs_stocks"))</f>
        <v>Communication Equipment</v>
      </c>
    </row>
    <row r="294" spans="1:36" x14ac:dyDescent="0.3">
      <c r="A294" s="129" t="s">
        <v>1316</v>
      </c>
      <c r="B294" s="132">
        <v>1.91</v>
      </c>
      <c r="C294" s="132">
        <v>-2.0699999999999998</v>
      </c>
      <c r="D294" s="132">
        <v>12.58</v>
      </c>
      <c r="E294" s="132">
        <v>16.05</v>
      </c>
      <c r="F294" s="132">
        <v>11.99</v>
      </c>
      <c r="G294" s="239"/>
      <c r="H294" s="349"/>
      <c r="I294" s="129">
        <v>24.545000000000002</v>
      </c>
      <c r="J294" s="129">
        <v>-48</v>
      </c>
      <c r="K294" s="129">
        <v>-7</v>
      </c>
      <c r="L294" s="129" t="b">
        <v>1</v>
      </c>
      <c r="M294" s="129">
        <v>83.352000000000004</v>
      </c>
      <c r="N294" s="129">
        <v>5.3460000000000001</v>
      </c>
      <c r="O294" s="129">
        <v>15.593</v>
      </c>
      <c r="P294" s="132">
        <v>121.935</v>
      </c>
      <c r="Q294" s="132">
        <v>0.77500000000000002</v>
      </c>
      <c r="R294" s="132">
        <v>94.549000000000007</v>
      </c>
      <c r="S294" s="129">
        <v>3.13</v>
      </c>
      <c r="T294" s="419">
        <v>71.887</v>
      </c>
      <c r="U294" s="129">
        <v>53.8</v>
      </c>
      <c r="V294" s="129">
        <v>-30</v>
      </c>
      <c r="W294" s="129">
        <v>-25</v>
      </c>
      <c r="X294" s="129">
        <v>118</v>
      </c>
      <c r="Y294" s="129" t="s">
        <v>1316</v>
      </c>
      <c r="Z294" s="129" t="b">
        <v>0</v>
      </c>
      <c r="AA294" s="129">
        <v>0</v>
      </c>
      <c r="AB294" s="129" t="b">
        <v>1</v>
      </c>
      <c r="AC294" s="129">
        <v>52</v>
      </c>
      <c r="AD294" s="129">
        <v>0.91600000000000004</v>
      </c>
      <c r="AG294" s="129" t="s">
        <v>4610</v>
      </c>
      <c r="AH294" s="129" cm="1">
        <f t="array" aca="1" ref="AH294" ca="1">INDIRECT(ADDRESS(MATCH(AJ294,'rs_industries'!B:B,0),5,1,TRUE,"rs_industries"))</f>
        <v>91</v>
      </c>
      <c r="AI294" s="129" cm="1">
        <f t="array" aca="1" ref="AI294" ca="1">INDIRECT(ADDRESS(MATCH(A294,'rs_stocks'!B:B,0),7,1,TRUE,"rs_stocks"))</f>
        <v>80</v>
      </c>
      <c r="AJ294" s="129" t="str" cm="1">
        <f t="array" aca="1" ref="AJ294" ca="1">INDIRECT(ADDRESS(MATCH(A294,'rs_stocks'!B:B,0),4,1,TRUE,"rs_stocks"))</f>
        <v>Gold</v>
      </c>
    </row>
    <row r="295" spans="1:36" x14ac:dyDescent="0.3">
      <c r="A295" s="129" t="s">
        <v>869</v>
      </c>
      <c r="B295" s="132">
        <v>1.66</v>
      </c>
      <c r="C295" s="132">
        <v>3.61</v>
      </c>
      <c r="D295" s="132">
        <v>6.3</v>
      </c>
      <c r="E295" s="132">
        <v>31.05</v>
      </c>
      <c r="F295" s="132">
        <v>23.01</v>
      </c>
      <c r="G295" s="230" t="s">
        <v>3162</v>
      </c>
      <c r="H295" s="347" t="s">
        <v>3108</v>
      </c>
      <c r="I295" s="129">
        <v>43.018000000000001</v>
      </c>
      <c r="J295" s="129">
        <v>-70</v>
      </c>
      <c r="K295" s="129">
        <v>-50</v>
      </c>
      <c r="L295" s="129" t="b">
        <v>1</v>
      </c>
      <c r="M295" s="129">
        <v>56.207999999999998</v>
      </c>
      <c r="N295" s="129">
        <v>3.6139999999999999</v>
      </c>
      <c r="O295" s="129">
        <v>15.555</v>
      </c>
      <c r="P295" s="132">
        <v>65.275999999999996</v>
      </c>
      <c r="Q295" s="132">
        <v>0.76300000000000001</v>
      </c>
      <c r="R295" s="132">
        <v>49.805999999999997</v>
      </c>
      <c r="S295" s="129">
        <v>1.78</v>
      </c>
      <c r="T295" s="419">
        <v>-12.725</v>
      </c>
      <c r="U295" s="129">
        <v>77.334999999999994</v>
      </c>
      <c r="V295" s="129">
        <v>-26</v>
      </c>
      <c r="W295" s="129">
        <v>-31</v>
      </c>
      <c r="X295" s="129">
        <v>145</v>
      </c>
      <c r="Y295" s="129" t="s">
        <v>869</v>
      </c>
      <c r="Z295" s="129" t="b">
        <v>0</v>
      </c>
      <c r="AA295" s="129">
        <v>0</v>
      </c>
      <c r="AB295" s="129" t="b">
        <v>1</v>
      </c>
      <c r="AC295" s="129">
        <v>49</v>
      </c>
      <c r="AD295" s="129">
        <v>0.91500000000000004</v>
      </c>
      <c r="AE295" s="129" t="s">
        <v>3108</v>
      </c>
      <c r="AF295" s="129" t="s">
        <v>3162</v>
      </c>
      <c r="AG295" s="129" t="s">
        <v>3679</v>
      </c>
      <c r="AH295" s="129" cm="1">
        <f t="array" aca="1" ref="AH295" ca="1">INDIRECT(ADDRESS(MATCH(AJ295,'rs_industries'!B:B,0),5,1,TRUE,"rs_industries"))</f>
        <v>46</v>
      </c>
      <c r="AI295" s="129" cm="1">
        <f t="array" aca="1" ref="AI295" ca="1">INDIRECT(ADDRESS(MATCH(A295,'rs_stocks'!B:B,0),7,1,TRUE,"rs_stocks"))</f>
        <v>86</v>
      </c>
      <c r="AJ295" s="129" t="str" cm="1">
        <f t="array" aca="1" ref="AJ295" ca="1">INDIRECT(ADDRESS(MATCH(A295,'rs_stocks'!B:B,0),4,1,TRUE,"rs_stocks"))</f>
        <v>Information Technology Services</v>
      </c>
    </row>
    <row r="296" spans="1:36" x14ac:dyDescent="0.3">
      <c r="A296" s="129" t="s">
        <v>368</v>
      </c>
      <c r="B296" s="132">
        <v>2.9</v>
      </c>
      <c r="C296" s="132">
        <v>-2.67</v>
      </c>
      <c r="D296" s="132">
        <v>2.36</v>
      </c>
      <c r="E296" s="132">
        <v>18.11</v>
      </c>
      <c r="F296" s="132">
        <v>18.97</v>
      </c>
      <c r="G296" s="225" t="s">
        <v>3262</v>
      </c>
      <c r="H296" s="346" t="s">
        <v>3111</v>
      </c>
      <c r="I296" s="129">
        <v>135.43100000000001</v>
      </c>
      <c r="J296" s="129">
        <v>-50</v>
      </c>
      <c r="K296" s="129">
        <v>-22</v>
      </c>
      <c r="L296" s="129" t="b">
        <v>1</v>
      </c>
      <c r="M296" s="129">
        <v>55.136000000000003</v>
      </c>
      <c r="N296" s="129">
        <v>3.5449999999999999</v>
      </c>
      <c r="O296" s="129">
        <v>15.551</v>
      </c>
      <c r="P296" s="132">
        <v>64.691999999999993</v>
      </c>
      <c r="Q296" s="132">
        <v>0.75600000000000001</v>
      </c>
      <c r="R296" s="132">
        <v>48.883000000000003</v>
      </c>
      <c r="S296" s="129">
        <v>2.06</v>
      </c>
      <c r="T296" s="419">
        <v>9.8260000000000005</v>
      </c>
      <c r="U296" s="129">
        <v>74.08</v>
      </c>
      <c r="V296" s="129">
        <v>-54</v>
      </c>
      <c r="W296" s="129">
        <v>-60</v>
      </c>
      <c r="X296" s="129">
        <v>131</v>
      </c>
      <c r="Y296" s="129" t="s">
        <v>368</v>
      </c>
      <c r="Z296" s="129" t="b">
        <v>0</v>
      </c>
      <c r="AA296" s="129">
        <v>0</v>
      </c>
      <c r="AB296" s="129" t="b">
        <v>1</v>
      </c>
      <c r="AC296" s="129">
        <v>46</v>
      </c>
      <c r="AD296" s="129">
        <v>0.91500000000000004</v>
      </c>
      <c r="AE296" s="129" t="s">
        <v>3111</v>
      </c>
      <c r="AF296" s="129" t="s">
        <v>3262</v>
      </c>
      <c r="AG296" s="129" t="s">
        <v>4209</v>
      </c>
      <c r="AH296" s="129" cm="1">
        <f t="array" aca="1" ref="AH296" ca="1">INDIRECT(ADDRESS(MATCH(AJ296,'rs_industries'!B:B,0),5,1,TRUE,"rs_industries"))</f>
        <v>84</v>
      </c>
      <c r="AI296" s="129" cm="1">
        <f t="array" aca="1" ref="AI296" ca="1">INDIRECT(ADDRESS(MATCH(A296,'rs_stocks'!B:B,0),7,1,TRUE,"rs_stocks"))</f>
        <v>80</v>
      </c>
      <c r="AJ296" s="129" t="str" cm="1">
        <f t="array" aca="1" ref="AJ296" ca="1">INDIRECT(ADDRESS(MATCH(A296,'rs_stocks'!B:B,0),4,1,TRUE,"rs_stocks"))</f>
        <v>Capital Markets</v>
      </c>
    </row>
    <row r="297" spans="1:36" x14ac:dyDescent="0.3">
      <c r="A297" s="129" t="s">
        <v>1007</v>
      </c>
      <c r="B297" s="132">
        <v>-0.82</v>
      </c>
      <c r="C297" s="132">
        <v>-4.09</v>
      </c>
      <c r="D297" s="132">
        <v>1.38</v>
      </c>
      <c r="E297" s="132">
        <v>21.25</v>
      </c>
      <c r="F297" s="132">
        <v>13.68</v>
      </c>
      <c r="G297" s="319" t="s">
        <v>3221</v>
      </c>
      <c r="H297" s="347" t="s">
        <v>24</v>
      </c>
      <c r="I297" s="129">
        <v>24.457000000000001</v>
      </c>
      <c r="J297" s="129">
        <v>-36</v>
      </c>
      <c r="K297" s="129">
        <v>-5</v>
      </c>
      <c r="L297" s="129" t="b">
        <v>1</v>
      </c>
      <c r="M297" s="129">
        <v>40.133000000000003</v>
      </c>
      <c r="N297" s="129">
        <v>2.585</v>
      </c>
      <c r="O297" s="129">
        <v>15.526</v>
      </c>
      <c r="P297" s="132">
        <v>41.792999999999999</v>
      </c>
      <c r="Q297" s="132">
        <v>0.76300000000000001</v>
      </c>
      <c r="R297" s="132">
        <v>31.901</v>
      </c>
      <c r="S297" s="129">
        <v>1.64</v>
      </c>
      <c r="T297" s="419">
        <v>25.318000000000001</v>
      </c>
      <c r="U297" s="129">
        <v>177.96</v>
      </c>
      <c r="V297" s="129">
        <v>-36</v>
      </c>
      <c r="W297" s="129">
        <v>-31</v>
      </c>
      <c r="X297" s="129">
        <v>68</v>
      </c>
      <c r="Y297" s="129" t="s">
        <v>1007</v>
      </c>
      <c r="Z297" s="129" t="b">
        <v>0</v>
      </c>
      <c r="AA297" s="129">
        <v>0</v>
      </c>
      <c r="AB297" s="129" t="b">
        <v>0</v>
      </c>
      <c r="AC297" s="129">
        <v>49</v>
      </c>
      <c r="AD297" s="129">
        <v>0.91500000000000004</v>
      </c>
      <c r="AE297" s="129" t="s">
        <v>24</v>
      </c>
      <c r="AF297" s="129" t="s">
        <v>3221</v>
      </c>
      <c r="AG297" s="129" t="s">
        <v>4087</v>
      </c>
      <c r="AH297" s="129" cm="1">
        <f t="array" aca="1" ref="AH297" ca="1">INDIRECT(ADDRESS(MATCH(AJ297,'rs_industries'!B:B,0),5,1,TRUE,"rs_industries"))</f>
        <v>79</v>
      </c>
      <c r="AI297" s="129" cm="1">
        <f t="array" aca="1" ref="AI297" ca="1">INDIRECT(ADDRESS(MATCH(A297,'rs_stocks'!B:B,0),7,1,TRUE,"rs_stocks"))</f>
        <v>77</v>
      </c>
      <c r="AJ297" s="129" t="str" cm="1">
        <f t="array" aca="1" ref="AJ297" ca="1">INDIRECT(ADDRESS(MATCH(A297,'rs_stocks'!B:B,0),4,1,TRUE,"rs_stocks"))</f>
        <v>Specialty Industrial Machinery</v>
      </c>
    </row>
    <row r="298" spans="1:36" x14ac:dyDescent="0.3">
      <c r="A298" s="129" t="s">
        <v>2144</v>
      </c>
      <c r="B298" s="132">
        <v>1.47</v>
      </c>
      <c r="C298" s="132">
        <v>9.1300000000000008</v>
      </c>
      <c r="D298" s="132">
        <v>14.1</v>
      </c>
      <c r="E298" s="132">
        <v>49.16</v>
      </c>
      <c r="F298" s="132">
        <v>50.73</v>
      </c>
      <c r="G298" s="282" t="s">
        <v>4836</v>
      </c>
      <c r="H298" s="347" t="s">
        <v>48</v>
      </c>
      <c r="I298" s="129">
        <v>2.891</v>
      </c>
      <c r="J298" s="129">
        <v>-43</v>
      </c>
      <c r="K298" s="129">
        <v>-3</v>
      </c>
      <c r="L298" s="129" t="b">
        <v>1</v>
      </c>
      <c r="M298" s="129">
        <v>112.50700000000001</v>
      </c>
      <c r="N298" s="129">
        <v>7.2549999999999999</v>
      </c>
      <c r="O298" s="129">
        <v>15.509</v>
      </c>
      <c r="P298" s="132">
        <v>140.749</v>
      </c>
      <c r="Q298" s="132">
        <v>0.76200000000000001</v>
      </c>
      <c r="R298" s="132">
        <v>107.31100000000001</v>
      </c>
      <c r="S298" s="129">
        <v>2.86</v>
      </c>
      <c r="T298" s="419">
        <v>1.988</v>
      </c>
      <c r="U298" s="129">
        <v>70.3</v>
      </c>
      <c r="V298" s="129">
        <v>-17</v>
      </c>
      <c r="W298" s="129">
        <v>-15</v>
      </c>
      <c r="X298" s="129">
        <v>99</v>
      </c>
      <c r="Y298" s="129" t="s">
        <v>2144</v>
      </c>
      <c r="Z298" s="129" t="b">
        <v>0</v>
      </c>
      <c r="AA298" s="129">
        <v>0</v>
      </c>
      <c r="AB298" s="129" t="b">
        <v>1</v>
      </c>
      <c r="AC298" s="129">
        <v>48</v>
      </c>
      <c r="AD298" s="129">
        <v>0.91500000000000004</v>
      </c>
      <c r="AE298" s="129" t="s">
        <v>48</v>
      </c>
      <c r="AF298" s="129" t="s">
        <v>4836</v>
      </c>
      <c r="AG298" s="129" t="s">
        <v>4837</v>
      </c>
      <c r="AH298" s="129" cm="1">
        <f t="array" aca="1" ref="AH298" ca="1">INDIRECT(ADDRESS(MATCH(AJ298,'rs_industries'!B:B,0),5,1,TRUE,"rs_industries"))</f>
        <v>42</v>
      </c>
      <c r="AI298" s="129" cm="1">
        <f t="array" aca="1" ref="AI298" ca="1">INDIRECT(ADDRESS(MATCH(A298,'rs_stocks'!B:B,0),7,1,TRUE,"rs_stocks"))</f>
        <v>90</v>
      </c>
      <c r="AJ298" s="129" t="str" cm="1">
        <f t="array" aca="1" ref="AJ298" ca="1">INDIRECT(ADDRESS(MATCH(A298,'rs_stocks'!B:B,0),4,1,TRUE,"rs_stocks"))</f>
        <v>Paper &amp; Paper Products</v>
      </c>
    </row>
    <row r="299" spans="1:36" x14ac:dyDescent="0.3">
      <c r="A299" s="129" t="s">
        <v>2408</v>
      </c>
      <c r="B299" s="132">
        <v>-5.71</v>
      </c>
      <c r="C299" s="132">
        <v>-10.31</v>
      </c>
      <c r="D299" s="132">
        <v>2.1</v>
      </c>
      <c r="E299" s="132">
        <v>49.64</v>
      </c>
      <c r="F299" s="132">
        <v>23.28</v>
      </c>
      <c r="G299" s="238" t="s">
        <v>3888</v>
      </c>
      <c r="H299" s="349" t="s">
        <v>48</v>
      </c>
      <c r="I299" s="129">
        <v>5.7149999999999999</v>
      </c>
      <c r="J299" s="129">
        <v>-72</v>
      </c>
      <c r="K299" s="129">
        <v>-19</v>
      </c>
      <c r="L299" s="129" t="b">
        <v>1</v>
      </c>
      <c r="M299" s="129">
        <v>163.935</v>
      </c>
      <c r="N299" s="129">
        <v>10.574999999999999</v>
      </c>
      <c r="O299" s="129">
        <v>15.502000000000001</v>
      </c>
      <c r="P299" s="132">
        <v>288.40600000000001</v>
      </c>
      <c r="Q299" s="132">
        <v>0.72299999999999998</v>
      </c>
      <c r="R299" s="132">
        <v>208.49600000000001</v>
      </c>
      <c r="S299" s="129">
        <v>4.88</v>
      </c>
      <c r="T299" s="419">
        <v>4.9630000000000001</v>
      </c>
      <c r="U299" s="129">
        <v>8.26</v>
      </c>
      <c r="V299" s="129">
        <v>1</v>
      </c>
      <c r="W299" s="129">
        <v>-8</v>
      </c>
      <c r="X299" s="129">
        <v>496</v>
      </c>
      <c r="Y299" s="129" t="s">
        <v>2408</v>
      </c>
      <c r="Z299" s="129" t="b">
        <v>0</v>
      </c>
      <c r="AA299" s="129">
        <v>0</v>
      </c>
      <c r="AB299" s="129" t="b">
        <v>0</v>
      </c>
      <c r="AC299" s="129">
        <v>51</v>
      </c>
      <c r="AD299" s="129">
        <v>0.91400000000000003</v>
      </c>
      <c r="AE299" s="129" t="s">
        <v>48</v>
      </c>
      <c r="AF299" s="129" t="s">
        <v>3888</v>
      </c>
      <c r="AG299" s="129" t="s">
        <v>2409</v>
      </c>
      <c r="AH299" s="129" cm="1">
        <f t="array" aca="1" ref="AH299" ca="1">INDIRECT(ADDRESS(MATCH(AJ299,'rs_industries'!B:B,0),5,1,TRUE,"rs_industries"))</f>
        <v>91</v>
      </c>
      <c r="AI299" s="129" cm="1">
        <f t="array" aca="1" ref="AI299" ca="1">INDIRECT(ADDRESS(MATCH(A299,'rs_stocks'!B:B,0),7,1,TRUE,"rs_stocks"))</f>
        <v>93</v>
      </c>
      <c r="AJ299" s="129" t="str" cm="1">
        <f t="array" aca="1" ref="AJ299" ca="1">INDIRECT(ADDRESS(MATCH(A299,'rs_stocks'!B:B,0),4,1,TRUE,"rs_stocks"))</f>
        <v>Gold</v>
      </c>
    </row>
    <row r="300" spans="1:36" x14ac:dyDescent="0.3">
      <c r="A300" s="129" t="s">
        <v>134</v>
      </c>
      <c r="B300" s="132">
        <v>3.28</v>
      </c>
      <c r="C300" s="132">
        <v>13.28</v>
      </c>
      <c r="D300" s="132">
        <v>17.010000000000002</v>
      </c>
      <c r="E300" s="132">
        <v>42.15</v>
      </c>
      <c r="F300" s="132">
        <v>40.54</v>
      </c>
      <c r="G300" s="314" t="s">
        <v>223</v>
      </c>
      <c r="H300" s="354" t="s">
        <v>31</v>
      </c>
      <c r="I300" s="129">
        <v>25.53</v>
      </c>
      <c r="J300" s="129">
        <v>-39</v>
      </c>
      <c r="K300" s="129">
        <v>0</v>
      </c>
      <c r="L300" s="129" t="b">
        <v>0</v>
      </c>
      <c r="M300" s="129">
        <v>84.453000000000003</v>
      </c>
      <c r="N300" s="129">
        <v>5.4480000000000004</v>
      </c>
      <c r="O300" s="129">
        <v>15.500999999999999</v>
      </c>
      <c r="P300" s="132">
        <v>106.36499999999999</v>
      </c>
      <c r="Q300" s="132">
        <v>0.76900000000000002</v>
      </c>
      <c r="R300" s="132">
        <v>81.831000000000003</v>
      </c>
      <c r="S300" s="129">
        <v>1.94</v>
      </c>
      <c r="T300" s="419">
        <v>80.570999999999998</v>
      </c>
      <c r="U300" s="129">
        <v>122.905</v>
      </c>
      <c r="V300" s="129">
        <v>-48</v>
      </c>
      <c r="W300" s="129">
        <v>-30</v>
      </c>
      <c r="X300" s="129">
        <v>83</v>
      </c>
      <c r="Y300" s="129" t="s">
        <v>134</v>
      </c>
      <c r="Z300" s="129" t="b">
        <v>0</v>
      </c>
      <c r="AA300" s="129">
        <v>0</v>
      </c>
      <c r="AB300" s="129" t="b">
        <v>1</v>
      </c>
      <c r="AC300" s="129">
        <v>50</v>
      </c>
      <c r="AD300" s="129">
        <v>0.91400000000000003</v>
      </c>
      <c r="AE300" s="129" t="s">
        <v>31</v>
      </c>
      <c r="AF300" s="129" t="s">
        <v>223</v>
      </c>
      <c r="AG300" s="129" t="s">
        <v>4138</v>
      </c>
      <c r="AH300" s="129" cm="1">
        <f t="array" aca="1" ref="AH300" ca="1">INDIRECT(ADDRESS(MATCH(AJ300,'rs_industries'!B:B,0),5,1,TRUE,"rs_industries"))</f>
        <v>45</v>
      </c>
      <c r="AI300" s="129" cm="1">
        <f t="array" aca="1" ref="AI300" ca="1">INDIRECT(ADDRESS(MATCH(A300,'rs_stocks'!B:B,0),7,1,TRUE,"rs_stocks"))</f>
        <v>92</v>
      </c>
      <c r="AJ300" s="129" t="str" cm="1">
        <f t="array" aca="1" ref="AJ300" ca="1">INDIRECT(ADDRESS(MATCH(A300,'rs_stocks'!B:B,0),4,1,TRUE,"rs_stocks"))</f>
        <v>Computer Hardware</v>
      </c>
    </row>
    <row r="301" spans="1:36" x14ac:dyDescent="0.3">
      <c r="A301" s="129" t="s">
        <v>1302</v>
      </c>
      <c r="B301" s="132">
        <v>-1.41</v>
      </c>
      <c r="C301" s="132">
        <v>-0.89</v>
      </c>
      <c r="D301" s="132">
        <v>5.17</v>
      </c>
      <c r="E301" s="132">
        <v>10.09</v>
      </c>
      <c r="F301" s="132">
        <v>9.74</v>
      </c>
      <c r="G301" s="216" t="s">
        <v>3182</v>
      </c>
      <c r="H301" s="348" t="s">
        <v>3108</v>
      </c>
      <c r="I301" s="129">
        <v>45.609000000000002</v>
      </c>
      <c r="J301" s="129">
        <v>-31</v>
      </c>
      <c r="K301" s="129">
        <v>-15</v>
      </c>
      <c r="L301" s="129" t="b">
        <v>1</v>
      </c>
      <c r="M301" s="129">
        <v>36.387</v>
      </c>
      <c r="N301" s="129">
        <v>2.35</v>
      </c>
      <c r="O301" s="129">
        <v>15.481</v>
      </c>
      <c r="P301" s="132">
        <v>41.055</v>
      </c>
      <c r="Q301" s="132">
        <v>0.76700000000000002</v>
      </c>
      <c r="R301" s="132">
        <v>31.507000000000001</v>
      </c>
      <c r="S301" s="129">
        <v>1.62</v>
      </c>
      <c r="T301" s="419">
        <v>44.468000000000004</v>
      </c>
      <c r="U301" s="129">
        <v>135.45500000000001</v>
      </c>
      <c r="V301" s="129">
        <v>-38</v>
      </c>
      <c r="W301" s="129">
        <v>-25</v>
      </c>
      <c r="X301" s="129">
        <v>91</v>
      </c>
      <c r="Y301" s="129" t="s">
        <v>1302</v>
      </c>
      <c r="Z301" s="129" t="b">
        <v>0</v>
      </c>
      <c r="AA301" s="129">
        <v>0</v>
      </c>
      <c r="AB301" s="129" t="b">
        <v>1</v>
      </c>
      <c r="AC301" s="129">
        <v>47</v>
      </c>
      <c r="AD301" s="129">
        <v>0.91400000000000003</v>
      </c>
      <c r="AE301" s="129" t="s">
        <v>3108</v>
      </c>
      <c r="AF301" s="129" t="s">
        <v>3182</v>
      </c>
      <c r="AG301" s="129" t="s">
        <v>5083</v>
      </c>
      <c r="AH301" s="129" t="e" cm="1">
        <f t="array" aca="1" ref="AH301" ca="1">INDIRECT(ADDRESS(MATCH(AJ301,'rs_industries'!B:B,0),5,1,TRUE,"rs_industries"))</f>
        <v>#N/A</v>
      </c>
      <c r="AI301" s="129" t="e" cm="1">
        <f t="array" aca="1" ref="AI301" ca="1">INDIRECT(ADDRESS(MATCH(A301,'rs_stocks'!B:B,0),7,1,TRUE,"rs_stocks"))</f>
        <v>#N/A</v>
      </c>
      <c r="AJ301" s="129" t="e" cm="1">
        <f t="array" aca="1" ref="AJ301" ca="1">INDIRECT(ADDRESS(MATCH(A301,'rs_stocks'!B:B,0),4,1,TRUE,"rs_stocks"))</f>
        <v>#N/A</v>
      </c>
    </row>
    <row r="302" spans="1:36" x14ac:dyDescent="0.3">
      <c r="A302" s="129" t="s">
        <v>2070</v>
      </c>
      <c r="B302" s="132">
        <v>1.69</v>
      </c>
      <c r="C302" s="132">
        <v>4.21</v>
      </c>
      <c r="D302" s="132">
        <v>11.48</v>
      </c>
      <c r="E302" s="132">
        <v>23.59</v>
      </c>
      <c r="F302" s="132">
        <v>19.190000000000001</v>
      </c>
      <c r="G302" s="204" t="s">
        <v>3301</v>
      </c>
      <c r="H302" s="345" t="s">
        <v>3108</v>
      </c>
      <c r="I302" s="129">
        <v>4.4260000000000002</v>
      </c>
      <c r="J302" s="129">
        <v>-52</v>
      </c>
      <c r="K302" s="129">
        <v>-2</v>
      </c>
      <c r="L302" s="129" t="b">
        <v>1</v>
      </c>
      <c r="M302" s="129">
        <v>54.398000000000003</v>
      </c>
      <c r="N302" s="129">
        <v>3.528</v>
      </c>
      <c r="O302" s="129">
        <v>15.42</v>
      </c>
      <c r="P302" s="132">
        <v>68.709999999999994</v>
      </c>
      <c r="Q302" s="132">
        <v>0.77900000000000003</v>
      </c>
      <c r="R302" s="132">
        <v>53.506999999999998</v>
      </c>
      <c r="S302" s="129">
        <v>1.97</v>
      </c>
      <c r="T302" s="419">
        <v>45.642000000000003</v>
      </c>
      <c r="U302" s="129">
        <v>81.099999999999994</v>
      </c>
      <c r="V302" s="129">
        <v>-36</v>
      </c>
      <c r="W302" s="129">
        <v>-46</v>
      </c>
      <c r="X302" s="129">
        <v>125</v>
      </c>
      <c r="Y302" s="129" t="s">
        <v>2070</v>
      </c>
      <c r="Z302" s="129" t="b">
        <v>0</v>
      </c>
      <c r="AA302" s="129">
        <v>0</v>
      </c>
      <c r="AB302" s="129" t="b">
        <v>1</v>
      </c>
      <c r="AC302" s="129">
        <v>46</v>
      </c>
      <c r="AD302" s="129">
        <v>0.91300000000000003</v>
      </c>
      <c r="AE302" s="129" t="s">
        <v>3108</v>
      </c>
      <c r="AF302" s="129" t="s">
        <v>3301</v>
      </c>
      <c r="AG302" s="129" t="s">
        <v>3920</v>
      </c>
      <c r="AH302" s="129" cm="1">
        <f t="array" aca="1" ref="AH302" ca="1">INDIRECT(ADDRESS(MATCH(AJ302,'rs_industries'!B:B,0),5,1,TRUE,"rs_industries"))</f>
        <v>93</v>
      </c>
      <c r="AI302" s="129" cm="1">
        <f t="array" aca="1" ref="AI302" ca="1">INDIRECT(ADDRESS(MATCH(A302,'rs_stocks'!B:B,0),7,1,TRUE,"rs_stocks"))</f>
        <v>93</v>
      </c>
      <c r="AJ302" s="129" t="str" cm="1">
        <f t="array" aca="1" ref="AJ302" ca="1">INDIRECT(ADDRESS(MATCH(A302,'rs_stocks'!B:B,0),4,1,TRUE,"rs_stocks"))</f>
        <v>Oil &amp; Gas Midstream</v>
      </c>
    </row>
    <row r="303" spans="1:36" x14ac:dyDescent="0.3">
      <c r="A303" s="129" t="s">
        <v>5799</v>
      </c>
      <c r="B303" s="132">
        <v>-13.93</v>
      </c>
      <c r="C303" s="132">
        <v>-31.53</v>
      </c>
      <c r="D303" s="132">
        <v>33.89</v>
      </c>
      <c r="E303" s="132">
        <v>119.09</v>
      </c>
      <c r="F303" s="132">
        <v>107.76</v>
      </c>
      <c r="G303" s="267" t="s">
        <v>3146</v>
      </c>
      <c r="H303" s="349" t="s">
        <v>3124</v>
      </c>
      <c r="I303" s="129">
        <v>0.22700000000000001</v>
      </c>
      <c r="J303" s="129">
        <v>-98</v>
      </c>
      <c r="K303" s="129">
        <v>-95</v>
      </c>
      <c r="L303" s="129" t="b">
        <v>0</v>
      </c>
      <c r="M303" s="129">
        <v>528.21100000000001</v>
      </c>
      <c r="N303" s="129">
        <v>34.277000000000001</v>
      </c>
      <c r="O303" s="129">
        <v>15.41</v>
      </c>
      <c r="P303" s="132">
        <v>1316.0730000000001</v>
      </c>
      <c r="Q303" s="132">
        <v>0.69599999999999995</v>
      </c>
      <c r="R303" s="132">
        <v>916.173</v>
      </c>
      <c r="S303" s="129">
        <v>11.78</v>
      </c>
      <c r="T303" s="419">
        <v>-38.731999999999999</v>
      </c>
      <c r="U303" s="129">
        <v>1.2050000000000001</v>
      </c>
      <c r="V303" s="129">
        <v>31</v>
      </c>
      <c r="W303" s="129">
        <v>49</v>
      </c>
      <c r="X303" s="129">
        <v>1408</v>
      </c>
      <c r="Y303" s="129" t="s">
        <v>5799</v>
      </c>
      <c r="Z303" s="129" t="b">
        <v>0</v>
      </c>
      <c r="AA303" s="129">
        <v>0</v>
      </c>
      <c r="AB303" s="129" t="b">
        <v>0</v>
      </c>
      <c r="AC303" s="129">
        <v>39</v>
      </c>
      <c r="AD303" s="129">
        <v>0.91300000000000003</v>
      </c>
      <c r="AE303" s="129" t="s">
        <v>3124</v>
      </c>
      <c r="AF303" s="129" t="s">
        <v>3146</v>
      </c>
      <c r="AG303" s="129" t="s">
        <v>8531</v>
      </c>
      <c r="AH303" s="129" cm="1">
        <f t="array" aca="1" ref="AH303" ca="1">INDIRECT(ADDRESS(MATCH(AJ303,'rs_industries'!B:B,0),5,1,TRUE,"rs_industries"))</f>
        <v>51</v>
      </c>
      <c r="AI303" s="129" cm="1">
        <f t="array" aca="1" ref="AI303" ca="1">INDIRECT(ADDRESS(MATCH(A303,'rs_stocks'!B:B,0),7,1,TRUE,"rs_stocks"))</f>
        <v>97</v>
      </c>
      <c r="AJ303" s="129" t="str" cm="1">
        <f t="array" aca="1" ref="AJ303" ca="1">INDIRECT(ADDRESS(MATCH(A303,'rs_stocks'!B:B,0),4,1,TRUE,"rs_stocks"))</f>
        <v>Biotechnology</v>
      </c>
    </row>
    <row r="304" spans="1:36" x14ac:dyDescent="0.3">
      <c r="A304" s="129" t="s">
        <v>6754</v>
      </c>
      <c r="B304" s="132">
        <v>-3.5</v>
      </c>
      <c r="C304" s="132">
        <v>4.57</v>
      </c>
      <c r="D304" s="132">
        <v>1.42</v>
      </c>
      <c r="E304" s="132">
        <v>64.37</v>
      </c>
      <c r="F304" s="132">
        <v>53.79</v>
      </c>
      <c r="G304" s="235" t="s">
        <v>3888</v>
      </c>
      <c r="H304" s="349" t="s">
        <v>48</v>
      </c>
      <c r="I304" s="129">
        <v>0.53100000000000003</v>
      </c>
      <c r="J304" s="129">
        <v>-82</v>
      </c>
      <c r="K304" s="129">
        <v>-35</v>
      </c>
      <c r="L304" s="129" t="b">
        <v>1</v>
      </c>
      <c r="M304" s="129">
        <v>240.20500000000001</v>
      </c>
      <c r="N304" s="129">
        <v>15.593999999999999</v>
      </c>
      <c r="O304" s="129">
        <v>15.404</v>
      </c>
      <c r="P304" s="132">
        <v>461.464</v>
      </c>
      <c r="Q304" s="132">
        <v>0.70899999999999996</v>
      </c>
      <c r="R304" s="132">
        <v>327.06400000000002</v>
      </c>
      <c r="S304" s="129">
        <v>5.27</v>
      </c>
      <c r="T304" s="419">
        <v>21.198</v>
      </c>
      <c r="U304" s="129">
        <v>10.75</v>
      </c>
      <c r="V304" s="129">
        <v>-17</v>
      </c>
      <c r="W304" s="129">
        <v>-18</v>
      </c>
      <c r="X304" s="129">
        <v>353</v>
      </c>
      <c r="Y304" s="129" t="s">
        <v>6754</v>
      </c>
      <c r="Z304" s="129" t="b">
        <v>0</v>
      </c>
      <c r="AA304" s="129">
        <v>0</v>
      </c>
      <c r="AB304" s="129" t="b">
        <v>0</v>
      </c>
      <c r="AC304" s="129">
        <v>48</v>
      </c>
      <c r="AD304" s="129">
        <v>0.91300000000000003</v>
      </c>
      <c r="AE304" s="129" t="s">
        <v>48</v>
      </c>
      <c r="AF304" s="129" t="s">
        <v>3888</v>
      </c>
      <c r="AG304" s="129" t="s">
        <v>7188</v>
      </c>
      <c r="AH304" s="129" cm="1">
        <f t="array" aca="1" ref="AH304" ca="1">INDIRECT(ADDRESS(MATCH(AJ304,'rs_industries'!B:B,0),5,1,TRUE,"rs_industries"))</f>
        <v>96</v>
      </c>
      <c r="AI304" s="129" cm="1">
        <f t="array" aca="1" ref="AI304" ca="1">INDIRECT(ADDRESS(MATCH(A304,'rs_stocks'!B:B,0),7,1,TRUE,"rs_stocks"))</f>
        <v>91</v>
      </c>
      <c r="AJ304" s="129" t="str" cm="1">
        <f t="array" aca="1" ref="AJ304" ca="1">INDIRECT(ADDRESS(MATCH(A304,'rs_stocks'!B:B,0),4,1,TRUE,"rs_stocks"))</f>
        <v>Other Precious Metals &amp; Mining</v>
      </c>
    </row>
    <row r="305" spans="1:36" x14ac:dyDescent="0.3">
      <c r="A305" s="129" t="s">
        <v>235</v>
      </c>
      <c r="B305" s="132">
        <v>1.72</v>
      </c>
      <c r="C305" s="132">
        <v>-2.68</v>
      </c>
      <c r="D305" s="132">
        <v>3.95</v>
      </c>
      <c r="E305" s="132">
        <v>22.7</v>
      </c>
      <c r="F305" s="132">
        <v>17.079999999999998</v>
      </c>
      <c r="G305" s="216" t="s">
        <v>3337</v>
      </c>
      <c r="H305" s="348" t="s">
        <v>3108</v>
      </c>
      <c r="I305" s="129">
        <v>8.1660000000000004</v>
      </c>
      <c r="J305" s="129">
        <v>-59</v>
      </c>
      <c r="K305" s="129">
        <v>-44</v>
      </c>
      <c r="L305" s="129" t="b">
        <v>1</v>
      </c>
      <c r="M305" s="129">
        <v>67.63</v>
      </c>
      <c r="N305" s="129">
        <v>4.4000000000000004</v>
      </c>
      <c r="O305" s="129">
        <v>15.37</v>
      </c>
      <c r="P305" s="132">
        <v>81.682000000000002</v>
      </c>
      <c r="Q305" s="132">
        <v>0.75600000000000001</v>
      </c>
      <c r="R305" s="132">
        <v>61.790999999999997</v>
      </c>
      <c r="S305" s="129">
        <v>2.59</v>
      </c>
      <c r="T305" s="419">
        <v>1.98</v>
      </c>
      <c r="U305" s="129">
        <v>58.48</v>
      </c>
      <c r="V305" s="129">
        <v>-64</v>
      </c>
      <c r="W305" s="129">
        <v>-44</v>
      </c>
      <c r="X305" s="129">
        <v>132</v>
      </c>
      <c r="Y305" s="129" t="s">
        <v>235</v>
      </c>
      <c r="Z305" s="129" t="b">
        <v>0</v>
      </c>
      <c r="AA305" s="129">
        <v>0</v>
      </c>
      <c r="AB305" s="129" t="b">
        <v>0</v>
      </c>
      <c r="AC305" s="129">
        <v>47</v>
      </c>
      <c r="AD305" s="129">
        <v>0.91300000000000003</v>
      </c>
      <c r="AE305" s="129" t="s">
        <v>3108</v>
      </c>
      <c r="AF305" s="129" t="s">
        <v>3337</v>
      </c>
      <c r="AG305" s="129" t="s">
        <v>5388</v>
      </c>
      <c r="AH305" s="129" t="e" cm="1">
        <f t="array" aca="1" ref="AH305" ca="1">INDIRECT(ADDRESS(MATCH(AJ305,'rs_industries'!B:B,0),5,1,TRUE,"rs_industries"))</f>
        <v>#N/A</v>
      </c>
      <c r="AI305" s="129" t="e" cm="1">
        <f t="array" aca="1" ref="AI305" ca="1">INDIRECT(ADDRESS(MATCH(A305,'rs_stocks'!B:B,0),7,1,TRUE,"rs_stocks"))</f>
        <v>#N/A</v>
      </c>
      <c r="AJ305" s="129" t="e" cm="1">
        <f t="array" aca="1" ref="AJ305" ca="1">INDIRECT(ADDRESS(MATCH(A305,'rs_stocks'!B:B,0),4,1,TRUE,"rs_stocks"))</f>
        <v>#N/A</v>
      </c>
    </row>
    <row r="306" spans="1:36" x14ac:dyDescent="0.3">
      <c r="A306" s="129" t="s">
        <v>1838</v>
      </c>
      <c r="B306" s="132">
        <v>8.5</v>
      </c>
      <c r="C306" s="132">
        <v>-3.9</v>
      </c>
      <c r="D306" s="132">
        <v>7.26</v>
      </c>
      <c r="E306" s="132">
        <v>37.229999999999997</v>
      </c>
      <c r="F306" s="132">
        <v>26.17</v>
      </c>
      <c r="G306" s="227"/>
      <c r="H306" s="346"/>
      <c r="I306" s="129">
        <v>2.1440000000000001</v>
      </c>
      <c r="J306" s="129">
        <v>-66</v>
      </c>
      <c r="K306" s="129">
        <v>-15</v>
      </c>
      <c r="L306" s="129" t="b">
        <v>1</v>
      </c>
      <c r="M306" s="129">
        <v>112.70099999999999</v>
      </c>
      <c r="N306" s="129">
        <v>7.3479999999999999</v>
      </c>
      <c r="O306" s="129">
        <v>15.337</v>
      </c>
      <c r="P306" s="132">
        <v>157.571</v>
      </c>
      <c r="Q306" s="132">
        <v>0.74</v>
      </c>
      <c r="R306" s="132">
        <v>116.595</v>
      </c>
      <c r="S306" s="129">
        <v>4.74</v>
      </c>
      <c r="T306" s="419">
        <v>108.218</v>
      </c>
      <c r="U306" s="129">
        <v>20.68</v>
      </c>
      <c r="V306" s="129">
        <v>28</v>
      </c>
      <c r="W306" s="129">
        <v>25</v>
      </c>
      <c r="X306" s="129">
        <v>204</v>
      </c>
      <c r="Y306" s="129" t="s">
        <v>1838</v>
      </c>
      <c r="Z306" s="129" t="b">
        <v>0</v>
      </c>
      <c r="AA306" s="129">
        <v>0</v>
      </c>
      <c r="AB306" s="129" t="b">
        <v>1</v>
      </c>
      <c r="AC306" s="129">
        <v>47</v>
      </c>
      <c r="AD306" s="129">
        <v>0.91200000000000003</v>
      </c>
      <c r="AG306" s="129" t="s">
        <v>5007</v>
      </c>
      <c r="AH306" s="129" cm="1">
        <f t="array" aca="1" ref="AH306" ca="1">INDIRECT(ADDRESS(MATCH(AJ306,'rs_industries'!B:B,0),5,1,TRUE,"rs_industries"))</f>
        <v>98</v>
      </c>
      <c r="AI306" s="129" cm="1">
        <f t="array" aca="1" ref="AI306" ca="1">INDIRECT(ADDRESS(MATCH(A306,'rs_stocks'!B:B,0),7,1,TRUE,"rs_stocks"))</f>
        <v>83</v>
      </c>
      <c r="AJ306" s="129" t="str" cm="1">
        <f t="array" aca="1" ref="AJ306" ca="1">INDIRECT(ADDRESS(MATCH(A306,'rs_stocks'!B:B,0),4,1,TRUE,"rs_stocks"))</f>
        <v>Copper</v>
      </c>
    </row>
    <row r="307" spans="1:36" x14ac:dyDescent="0.3">
      <c r="A307" s="129" t="s">
        <v>7212</v>
      </c>
      <c r="B307" s="132">
        <v>-1.46</v>
      </c>
      <c r="C307" s="132">
        <v>-3.53</v>
      </c>
      <c r="D307" s="132">
        <v>34.26</v>
      </c>
      <c r="E307" s="132">
        <v>49.43</v>
      </c>
      <c r="F307" s="132">
        <v>54.75</v>
      </c>
      <c r="G307" s="216" t="s">
        <v>3146</v>
      </c>
      <c r="H307" s="348" t="s">
        <v>3124</v>
      </c>
      <c r="I307" s="129">
        <v>0.68600000000000005</v>
      </c>
      <c r="J307" s="129">
        <v>-68</v>
      </c>
      <c r="K307" s="129">
        <v>-44</v>
      </c>
      <c r="L307" s="129" t="b">
        <v>1</v>
      </c>
      <c r="M307" s="129">
        <v>169.53200000000001</v>
      </c>
      <c r="N307" s="129">
        <v>11.085000000000001</v>
      </c>
      <c r="O307" s="129">
        <v>15.294</v>
      </c>
      <c r="P307" s="132">
        <v>251.45400000000001</v>
      </c>
      <c r="Q307" s="132">
        <v>0.78500000000000003</v>
      </c>
      <c r="R307" s="132">
        <v>197.30799999999999</v>
      </c>
      <c r="S307" s="129">
        <v>3.39</v>
      </c>
      <c r="T307" s="419">
        <v>-40.076999999999998</v>
      </c>
      <c r="U307" s="129">
        <v>16.93</v>
      </c>
      <c r="V307" s="129">
        <v>38</v>
      </c>
      <c r="W307" s="129">
        <v>-6</v>
      </c>
      <c r="X307" s="129">
        <v>348</v>
      </c>
      <c r="Y307" s="129" t="s">
        <v>7212</v>
      </c>
      <c r="Z307" s="129" t="b">
        <v>0</v>
      </c>
      <c r="AA307" s="129">
        <v>0</v>
      </c>
      <c r="AB307" s="129" t="b">
        <v>1</v>
      </c>
      <c r="AC307" s="129">
        <v>53</v>
      </c>
      <c r="AD307" s="129">
        <v>0.91200000000000003</v>
      </c>
      <c r="AE307" s="129" t="s">
        <v>3124</v>
      </c>
      <c r="AF307" s="129" t="s">
        <v>3146</v>
      </c>
      <c r="AG307" s="129" t="s">
        <v>7213</v>
      </c>
      <c r="AH307" s="129" cm="1">
        <f t="array" aca="1" ref="AH307" ca="1">INDIRECT(ADDRESS(MATCH(AJ307,'rs_industries'!B:B,0),5,1,TRUE,"rs_industries"))</f>
        <v>18</v>
      </c>
      <c r="AI307" s="129" cm="1">
        <f t="array" aca="1" ref="AI307" ca="1">INDIRECT(ADDRESS(MATCH(A307,'rs_stocks'!B:B,0),7,1,TRUE,"rs_stocks"))</f>
        <v>90</v>
      </c>
      <c r="AJ307" s="129" t="str" cm="1">
        <f t="array" aca="1" ref="AJ307" ca="1">INDIRECT(ADDRESS(MATCH(A307,'rs_stocks'!B:B,0),4,1,TRUE,"rs_stocks"))</f>
        <v>Drug Manufacturers—Specialty &amp; Generic</v>
      </c>
    </row>
    <row r="308" spans="1:36" x14ac:dyDescent="0.3">
      <c r="A308" s="129" t="s">
        <v>7626</v>
      </c>
      <c r="B308" s="132">
        <v>0.3</v>
      </c>
      <c r="C308" s="132">
        <v>-1.5</v>
      </c>
      <c r="D308" s="132">
        <v>4.6500000000000004</v>
      </c>
      <c r="E308" s="132">
        <v>12.58</v>
      </c>
      <c r="F308" s="132">
        <v>14.88</v>
      </c>
      <c r="G308" s="233" t="s">
        <v>3217</v>
      </c>
      <c r="H308" s="345" t="s">
        <v>150</v>
      </c>
      <c r="I308" s="129">
        <v>0.48699999999999999</v>
      </c>
      <c r="J308" s="129">
        <v>-51</v>
      </c>
      <c r="K308" s="129">
        <v>-35</v>
      </c>
      <c r="L308" s="129" t="b">
        <v>1</v>
      </c>
      <c r="M308" s="129">
        <v>47.293999999999997</v>
      </c>
      <c r="N308" s="129">
        <v>3.0950000000000002</v>
      </c>
      <c r="O308" s="129">
        <v>15.279</v>
      </c>
      <c r="P308" s="132">
        <v>54.741</v>
      </c>
      <c r="Q308" s="132">
        <v>0.75700000000000001</v>
      </c>
      <c r="R308" s="132">
        <v>41.429000000000002</v>
      </c>
      <c r="S308" s="129">
        <v>1.58</v>
      </c>
      <c r="T308" s="419">
        <v>40.052999999999997</v>
      </c>
      <c r="U308" s="129">
        <v>23.63</v>
      </c>
      <c r="V308" s="129">
        <v>1</v>
      </c>
      <c r="W308" s="129">
        <v>-12</v>
      </c>
      <c r="X308" s="129">
        <v>534</v>
      </c>
      <c r="Y308" s="129" t="s">
        <v>7626</v>
      </c>
      <c r="Z308" s="129" t="b">
        <v>0</v>
      </c>
      <c r="AA308" s="129">
        <v>0</v>
      </c>
      <c r="AB308" s="129" t="b">
        <v>1</v>
      </c>
      <c r="AC308" s="129">
        <v>51</v>
      </c>
      <c r="AD308" s="129">
        <v>0.91200000000000003</v>
      </c>
      <c r="AE308" s="129" t="s">
        <v>150</v>
      </c>
      <c r="AF308" s="129" t="s">
        <v>3217</v>
      </c>
      <c r="AG308" s="129" t="s">
        <v>7706</v>
      </c>
      <c r="AH308" s="129" t="e" cm="1">
        <f t="array" aca="1" ref="AH308" ca="1">INDIRECT(ADDRESS(MATCH(AJ308,'rs_industries'!B:B,0),5,1,TRUE,"rs_industries"))</f>
        <v>#N/A</v>
      </c>
      <c r="AI308" s="129" t="e" cm="1">
        <f t="array" aca="1" ref="AI308" ca="1">INDIRECT(ADDRESS(MATCH(A308,'rs_stocks'!B:B,0),7,1,TRUE,"rs_stocks"))</f>
        <v>#N/A</v>
      </c>
      <c r="AJ308" s="129" t="e" cm="1">
        <f t="array" aca="1" ref="AJ308" ca="1">INDIRECT(ADDRESS(MATCH(A308,'rs_stocks'!B:B,0),4,1,TRUE,"rs_stocks"))</f>
        <v>#N/A</v>
      </c>
    </row>
    <row r="309" spans="1:36" x14ac:dyDescent="0.3">
      <c r="A309" s="129" t="s">
        <v>6964</v>
      </c>
      <c r="B309" s="132">
        <v>0.19</v>
      </c>
      <c r="C309" s="132">
        <v>1.32</v>
      </c>
      <c r="D309" s="132">
        <v>8.48</v>
      </c>
      <c r="E309" s="132">
        <v>24.71</v>
      </c>
      <c r="F309" s="132">
        <v>30.78</v>
      </c>
      <c r="G309" s="270" t="s">
        <v>5115</v>
      </c>
      <c r="H309" s="346" t="s">
        <v>3108</v>
      </c>
      <c r="I309" s="129">
        <v>0.82299999999999995</v>
      </c>
      <c r="J309" s="129">
        <v>-70</v>
      </c>
      <c r="K309" s="129">
        <v>-55</v>
      </c>
      <c r="L309" s="129" t="b">
        <v>0</v>
      </c>
      <c r="M309" s="129">
        <v>116.075</v>
      </c>
      <c r="N309" s="129">
        <v>7.6020000000000003</v>
      </c>
      <c r="O309" s="129">
        <v>15.27</v>
      </c>
      <c r="P309" s="132">
        <v>168.05500000000001</v>
      </c>
      <c r="Q309" s="132">
        <v>0.76700000000000002</v>
      </c>
      <c r="R309" s="132">
        <v>128.92400000000001</v>
      </c>
      <c r="S309" s="129">
        <v>0.47</v>
      </c>
      <c r="T309" s="419">
        <v>39.841000000000001</v>
      </c>
      <c r="U309" s="129">
        <v>10.75</v>
      </c>
      <c r="V309" s="129">
        <v>-78</v>
      </c>
      <c r="W309" s="129">
        <v>-70</v>
      </c>
      <c r="X309" s="129">
        <v>3984</v>
      </c>
      <c r="Y309" s="129" t="s">
        <v>6964</v>
      </c>
      <c r="Z309" s="129" t="b">
        <v>0</v>
      </c>
      <c r="AA309" s="129">
        <v>0</v>
      </c>
      <c r="AB309" s="129" t="b">
        <v>1</v>
      </c>
      <c r="AC309" s="129">
        <v>44</v>
      </c>
      <c r="AD309" s="129">
        <v>0.91100000000000003</v>
      </c>
      <c r="AE309" s="129" t="s">
        <v>3108</v>
      </c>
      <c r="AF309" s="129" t="s">
        <v>5115</v>
      </c>
      <c r="AG309" s="129" t="s">
        <v>6965</v>
      </c>
      <c r="AH309" s="129" t="e" cm="1">
        <f t="array" aca="1" ref="AH309" ca="1">INDIRECT(ADDRESS(MATCH(AJ309,'rs_industries'!B:B,0),5,1,TRUE,"rs_industries"))</f>
        <v>#N/A</v>
      </c>
      <c r="AI309" s="129" t="e" cm="1">
        <f t="array" aca="1" ref="AI309" ca="1">INDIRECT(ADDRESS(MATCH(A309,'rs_stocks'!B:B,0),7,1,TRUE,"rs_stocks"))</f>
        <v>#N/A</v>
      </c>
      <c r="AJ309" s="129" t="e" cm="1">
        <f t="array" aca="1" ref="AJ309" ca="1">INDIRECT(ADDRESS(MATCH(A309,'rs_stocks'!B:B,0),4,1,TRUE,"rs_stocks"))</f>
        <v>#N/A</v>
      </c>
    </row>
    <row r="310" spans="1:36" x14ac:dyDescent="0.3">
      <c r="A310" s="129" t="s">
        <v>2038</v>
      </c>
      <c r="B310" s="132">
        <v>6.16</v>
      </c>
      <c r="C310" s="132">
        <v>-1.64</v>
      </c>
      <c r="D310" s="132">
        <v>8.83</v>
      </c>
      <c r="E310" s="132">
        <v>40.21</v>
      </c>
      <c r="F310" s="132">
        <v>41.57</v>
      </c>
      <c r="G310" s="225" t="s">
        <v>3236</v>
      </c>
      <c r="H310" s="346" t="s">
        <v>3111</v>
      </c>
      <c r="I310" s="129">
        <v>3.1560000000000001</v>
      </c>
      <c r="J310" s="129">
        <v>-78</v>
      </c>
      <c r="K310" s="129">
        <v>-54</v>
      </c>
      <c r="L310" s="129" t="b">
        <v>1</v>
      </c>
      <c r="M310" s="129">
        <v>110.45399999999999</v>
      </c>
      <c r="N310" s="129">
        <v>7.2359999999999998</v>
      </c>
      <c r="O310" s="129">
        <v>15.265000000000001</v>
      </c>
      <c r="P310" s="132">
        <v>148.791</v>
      </c>
      <c r="Q310" s="132">
        <v>0.73799999999999999</v>
      </c>
      <c r="R310" s="132">
        <v>109.758</v>
      </c>
      <c r="S310" s="129">
        <v>3.36</v>
      </c>
      <c r="T310" s="419">
        <v>57.100999999999999</v>
      </c>
      <c r="U310" s="129">
        <v>20.329999999999998</v>
      </c>
      <c r="V310" s="129">
        <v>-33</v>
      </c>
      <c r="W310" s="129">
        <v>-37</v>
      </c>
      <c r="X310" s="129">
        <v>292</v>
      </c>
      <c r="Y310" s="129" t="s">
        <v>2038</v>
      </c>
      <c r="Z310" s="129" t="b">
        <v>0</v>
      </c>
      <c r="AA310" s="129">
        <v>0</v>
      </c>
      <c r="AB310" s="129" t="b">
        <v>1</v>
      </c>
      <c r="AC310" s="129">
        <v>47</v>
      </c>
      <c r="AD310" s="129">
        <v>0.91100000000000003</v>
      </c>
      <c r="AE310" s="129" t="s">
        <v>3111</v>
      </c>
      <c r="AF310" s="129" t="s">
        <v>3236</v>
      </c>
      <c r="AG310" s="129" t="s">
        <v>5462</v>
      </c>
      <c r="AH310" s="129" cm="1">
        <f t="array" aca="1" ref="AH310" ca="1">INDIRECT(ADDRESS(MATCH(AJ310,'rs_industries'!B:B,0),5,1,TRUE,"rs_industries"))</f>
        <v>56</v>
      </c>
      <c r="AI310" s="129" cm="1">
        <f t="array" aca="1" ref="AI310" ca="1">INDIRECT(ADDRESS(MATCH(A310,'rs_stocks'!B:B,0),7,1,TRUE,"rs_stocks"))</f>
        <v>86</v>
      </c>
      <c r="AJ310" s="129" t="str" cm="1">
        <f t="array" aca="1" ref="AJ310" ca="1">INDIRECT(ADDRESS(MATCH(A310,'rs_stocks'!B:B,0),4,1,TRUE,"rs_stocks"))</f>
        <v>Credit Services</v>
      </c>
    </row>
    <row r="311" spans="1:36" x14ac:dyDescent="0.3">
      <c r="A311" s="129" t="s">
        <v>212</v>
      </c>
      <c r="B311" s="132">
        <v>7.0000000000000007E-2</v>
      </c>
      <c r="C311" s="132">
        <v>-3.8</v>
      </c>
      <c r="D311" s="132">
        <v>3.98</v>
      </c>
      <c r="E311" s="132">
        <v>20.6</v>
      </c>
      <c r="F311" s="132">
        <v>12.46</v>
      </c>
      <c r="G311" s="288" t="s">
        <v>3148</v>
      </c>
      <c r="H311" s="347" t="s">
        <v>3111</v>
      </c>
      <c r="I311" s="129">
        <v>24.088999999999999</v>
      </c>
      <c r="J311" s="129">
        <v>-44</v>
      </c>
      <c r="K311" s="129">
        <v>-7</v>
      </c>
      <c r="L311" s="129" t="b">
        <v>1</v>
      </c>
      <c r="M311" s="129">
        <v>44.616999999999997</v>
      </c>
      <c r="N311" s="129">
        <v>2.923</v>
      </c>
      <c r="O311" s="129">
        <v>15.262</v>
      </c>
      <c r="P311" s="132">
        <v>51.438000000000002</v>
      </c>
      <c r="Q311" s="132">
        <v>0.76400000000000001</v>
      </c>
      <c r="R311" s="132">
        <v>39.316000000000003</v>
      </c>
      <c r="S311" s="129">
        <v>2.14</v>
      </c>
      <c r="T311" s="419">
        <v>-50.253</v>
      </c>
      <c r="U311" s="129">
        <v>1670.84</v>
      </c>
      <c r="V311" s="129">
        <v>-42</v>
      </c>
      <c r="W311" s="129">
        <v>-27</v>
      </c>
      <c r="X311" s="129">
        <v>5</v>
      </c>
      <c r="Y311" s="129" t="s">
        <v>212</v>
      </c>
      <c r="Z311" s="129" t="b">
        <v>0</v>
      </c>
      <c r="AA311" s="129">
        <v>0</v>
      </c>
      <c r="AB311" s="129" t="b">
        <v>0</v>
      </c>
      <c r="AC311" s="129">
        <v>43</v>
      </c>
      <c r="AD311" s="129">
        <v>0.91100000000000003</v>
      </c>
      <c r="AE311" s="129" t="s">
        <v>3111</v>
      </c>
      <c r="AF311" s="129" t="s">
        <v>3148</v>
      </c>
      <c r="AG311" s="129" t="s">
        <v>4696</v>
      </c>
      <c r="AH311" s="129" cm="1">
        <f t="array" aca="1" ref="AH311" ca="1">INDIRECT(ADDRESS(MATCH(AJ311,'rs_industries'!B:B,0),5,1,TRUE,"rs_industries"))</f>
        <v>43</v>
      </c>
      <c r="AI311" s="129" cm="1">
        <f t="array" aca="1" ref="AI311" ca="1">INDIRECT(ADDRESS(MATCH(A311,'rs_stocks'!B:B,0),7,1,TRUE,"rs_stocks"))</f>
        <v>78</v>
      </c>
      <c r="AJ311" s="129" t="str" cm="1">
        <f t="array" aca="1" ref="AJ311" ca="1">INDIRECT(ADDRESS(MATCH(A311,'rs_stocks'!B:B,0),4,1,TRUE,"rs_stocks"))</f>
        <v>Banks—Regional</v>
      </c>
    </row>
    <row r="312" spans="1:36" x14ac:dyDescent="0.3">
      <c r="A312" s="129" t="s">
        <v>6048</v>
      </c>
      <c r="B312" s="132">
        <v>-2.35</v>
      </c>
      <c r="C312" s="132">
        <v>-14.26</v>
      </c>
      <c r="D312" s="132">
        <v>0.97</v>
      </c>
      <c r="E312" s="132">
        <v>62.11</v>
      </c>
      <c r="F312" s="132">
        <v>32.590000000000003</v>
      </c>
      <c r="G312" s="204" t="s">
        <v>3162</v>
      </c>
      <c r="H312" s="345" t="s">
        <v>3108</v>
      </c>
      <c r="I312" s="129">
        <v>0.22</v>
      </c>
      <c r="J312" s="129">
        <v>-88</v>
      </c>
      <c r="K312" s="129">
        <v>-61</v>
      </c>
      <c r="L312" s="129" t="b">
        <v>1</v>
      </c>
      <c r="M312" s="129">
        <v>175.98500000000001</v>
      </c>
      <c r="N312" s="129">
        <v>11.532999999999999</v>
      </c>
      <c r="O312" s="129">
        <v>15.259</v>
      </c>
      <c r="P312" s="132">
        <v>315.209</v>
      </c>
      <c r="Q312" s="132">
        <v>0.74</v>
      </c>
      <c r="R312" s="132">
        <v>233.233</v>
      </c>
      <c r="S312" s="129">
        <v>4.8600000000000003</v>
      </c>
      <c r="T312" s="419">
        <v>39.643000000000001</v>
      </c>
      <c r="U312" s="129">
        <v>4.1500000000000004</v>
      </c>
      <c r="V312" s="129">
        <v>-21</v>
      </c>
      <c r="W312" s="129">
        <v>-35</v>
      </c>
      <c r="X312" s="129">
        <v>991</v>
      </c>
      <c r="Y312" s="129" t="s">
        <v>6048</v>
      </c>
      <c r="Z312" s="129" t="b">
        <v>0</v>
      </c>
      <c r="AA312" s="129">
        <v>0</v>
      </c>
      <c r="AB312" s="129" t="b">
        <v>0</v>
      </c>
      <c r="AC312" s="129">
        <v>50</v>
      </c>
      <c r="AD312" s="129">
        <v>0.91100000000000003</v>
      </c>
      <c r="AE312" s="129" t="s">
        <v>3108</v>
      </c>
      <c r="AF312" s="129" t="s">
        <v>3162</v>
      </c>
      <c r="AG312" s="129" t="s">
        <v>8539</v>
      </c>
      <c r="AH312" s="129" cm="1">
        <f t="array" aca="1" ref="AH312" ca="1">INDIRECT(ADDRESS(MATCH(AJ312,'rs_industries'!B:B,0),5,1,TRUE,"rs_industries"))</f>
        <v>79</v>
      </c>
      <c r="AI312" s="129" cm="1">
        <f t="array" aca="1" ref="AI312" ca="1">INDIRECT(ADDRESS(MATCH(A312,'rs_stocks'!B:B,0),7,1,TRUE,"rs_stocks"))</f>
        <v>95</v>
      </c>
      <c r="AJ312" s="129" t="str" cm="1">
        <f t="array" aca="1" ref="AJ312" ca="1">INDIRECT(ADDRESS(MATCH(A312,'rs_stocks'!B:B,0),4,1,TRUE,"rs_stocks"))</f>
        <v>Specialty Business Services</v>
      </c>
    </row>
    <row r="313" spans="1:36" x14ac:dyDescent="0.3">
      <c r="A313" s="129" t="s">
        <v>1283</v>
      </c>
      <c r="B313" s="132">
        <v>0.53</v>
      </c>
      <c r="C313" s="132">
        <v>-0.37</v>
      </c>
      <c r="D313" s="132">
        <v>12.1</v>
      </c>
      <c r="E313" s="132">
        <v>23.58</v>
      </c>
      <c r="F313" s="132">
        <v>17.82</v>
      </c>
      <c r="G313" s="294" t="s">
        <v>3238</v>
      </c>
      <c r="H313" s="350" t="s">
        <v>24</v>
      </c>
      <c r="I313" s="129">
        <v>24.724</v>
      </c>
      <c r="J313" s="129">
        <v>-60</v>
      </c>
      <c r="K313" s="129">
        <v>-38</v>
      </c>
      <c r="L313" s="129" t="b">
        <v>1</v>
      </c>
      <c r="M313" s="129">
        <v>64.908000000000001</v>
      </c>
      <c r="N313" s="129">
        <v>4.2619999999999996</v>
      </c>
      <c r="O313" s="129">
        <v>15.228</v>
      </c>
      <c r="P313" s="132">
        <v>82.087000000000003</v>
      </c>
      <c r="Q313" s="132">
        <v>0.77800000000000002</v>
      </c>
      <c r="R313" s="132">
        <v>63.825000000000003</v>
      </c>
      <c r="S313" s="129">
        <v>1.88</v>
      </c>
      <c r="T313" s="419">
        <v>-91.134</v>
      </c>
      <c r="U313" s="129">
        <v>96.825000000000003</v>
      </c>
      <c r="V313" s="129">
        <v>-42</v>
      </c>
      <c r="W313" s="129">
        <v>-50</v>
      </c>
      <c r="X313" s="129">
        <v>110</v>
      </c>
      <c r="Y313" s="129" t="s">
        <v>1283</v>
      </c>
      <c r="Z313" s="129" t="b">
        <v>0</v>
      </c>
      <c r="AA313" s="129">
        <v>0</v>
      </c>
      <c r="AB313" s="129" t="b">
        <v>1</v>
      </c>
      <c r="AC313" s="129">
        <v>50</v>
      </c>
      <c r="AD313" s="129">
        <v>0.91</v>
      </c>
      <c r="AE313" s="129" t="s">
        <v>24</v>
      </c>
      <c r="AF313" s="129" t="s">
        <v>3238</v>
      </c>
      <c r="AG313" s="129" t="s">
        <v>3387</v>
      </c>
      <c r="AH313" s="129" cm="1">
        <f t="array" aca="1" ref="AH313" ca="1">INDIRECT(ADDRESS(MATCH(AJ313,'rs_industries'!B:B,0),5,1,TRUE,"rs_industries"))</f>
        <v>20</v>
      </c>
      <c r="AI313" s="129" cm="1">
        <f t="array" aca="1" ref="AI313" ca="1">INDIRECT(ADDRESS(MATCH(A313,'rs_stocks'!B:B,0),7,1,TRUE,"rs_stocks"))</f>
        <v>86</v>
      </c>
      <c r="AJ313" s="129" t="str" cm="1">
        <f t="array" aca="1" ref="AJ313" ca="1">INDIRECT(ADDRESS(MATCH(A313,'rs_stocks'!B:B,0),4,1,TRUE,"rs_stocks"))</f>
        <v>Specialty Chemicals</v>
      </c>
    </row>
    <row r="314" spans="1:36" x14ac:dyDescent="0.3">
      <c r="A314" s="129" t="s">
        <v>727</v>
      </c>
      <c r="B314" s="132">
        <v>-1.66</v>
      </c>
      <c r="C314" s="132">
        <v>-2.75</v>
      </c>
      <c r="D314" s="132">
        <v>-0.83</v>
      </c>
      <c r="E314" s="132">
        <v>2.6</v>
      </c>
      <c r="F314" s="132">
        <v>10.39</v>
      </c>
      <c r="G314" s="230" t="s">
        <v>3110</v>
      </c>
      <c r="H314" s="347" t="s">
        <v>3111</v>
      </c>
      <c r="I314" s="129">
        <v>8.3030000000000008</v>
      </c>
      <c r="J314" s="129">
        <v>-24</v>
      </c>
      <c r="K314" s="129">
        <v>-5</v>
      </c>
      <c r="L314" s="129" t="b">
        <v>1</v>
      </c>
      <c r="M314" s="129">
        <v>31.367999999999999</v>
      </c>
      <c r="N314" s="129">
        <v>2.0619999999999998</v>
      </c>
      <c r="O314" s="129">
        <v>15.209</v>
      </c>
      <c r="P314" s="132">
        <v>34.375999999999998</v>
      </c>
      <c r="Q314" s="132">
        <v>0.76</v>
      </c>
      <c r="R314" s="132">
        <v>26.111000000000001</v>
      </c>
      <c r="S314" s="129">
        <v>1.37</v>
      </c>
      <c r="T314" s="419">
        <v>-41.826000000000001</v>
      </c>
      <c r="U314" s="129">
        <v>30.545000000000002</v>
      </c>
      <c r="V314" s="129">
        <v>-23</v>
      </c>
      <c r="W314" s="129">
        <v>-35</v>
      </c>
      <c r="X314" s="129">
        <v>478</v>
      </c>
      <c r="Y314" s="129" t="s">
        <v>727</v>
      </c>
      <c r="Z314" s="129" t="b">
        <v>0</v>
      </c>
      <c r="AA314" s="129">
        <v>0</v>
      </c>
      <c r="AB314" s="129" t="b">
        <v>0</v>
      </c>
      <c r="AC314" s="129">
        <v>53</v>
      </c>
      <c r="AD314" s="129">
        <v>0.91</v>
      </c>
      <c r="AE314" s="129" t="s">
        <v>3111</v>
      </c>
      <c r="AF314" s="129" t="s">
        <v>3110</v>
      </c>
      <c r="AG314" s="129" t="s">
        <v>4812</v>
      </c>
      <c r="AH314" s="129" t="e" cm="1">
        <f t="array" aca="1" ref="AH314" ca="1">INDIRECT(ADDRESS(MATCH(AJ314,'rs_industries'!B:B,0),5,1,TRUE,"rs_industries"))</f>
        <v>#N/A</v>
      </c>
      <c r="AI314" s="129" t="e" cm="1">
        <f t="array" aca="1" ref="AI314" ca="1">INDIRECT(ADDRESS(MATCH(A314,'rs_stocks'!B:B,0),7,1,TRUE,"rs_stocks"))</f>
        <v>#N/A</v>
      </c>
      <c r="AJ314" s="129" t="e" cm="1">
        <f t="array" aca="1" ref="AJ314" ca="1">INDIRECT(ADDRESS(MATCH(A314,'rs_stocks'!B:B,0),4,1,TRUE,"rs_stocks"))</f>
        <v>#N/A</v>
      </c>
    </row>
    <row r="315" spans="1:36" x14ac:dyDescent="0.3">
      <c r="A315" s="129" t="s">
        <v>6603</v>
      </c>
      <c r="B315" s="132">
        <v>-1.72</v>
      </c>
      <c r="C315" s="132">
        <v>-9.49</v>
      </c>
      <c r="D315" s="132">
        <v>16.25</v>
      </c>
      <c r="E315" s="132">
        <v>64.42</v>
      </c>
      <c r="F315" s="132">
        <v>47.47</v>
      </c>
      <c r="G315" s="263" t="s">
        <v>4027</v>
      </c>
      <c r="H315" s="348" t="s">
        <v>3735</v>
      </c>
      <c r="I315" s="129">
        <v>0.22800000000000001</v>
      </c>
      <c r="J315" s="129">
        <v>-93</v>
      </c>
      <c r="K315" s="129">
        <v>-86</v>
      </c>
      <c r="L315" s="129" t="b">
        <v>1</v>
      </c>
      <c r="M315" s="129">
        <v>181.90600000000001</v>
      </c>
      <c r="N315" s="129">
        <v>11.973000000000001</v>
      </c>
      <c r="O315" s="129">
        <v>15.193</v>
      </c>
      <c r="P315" s="132">
        <v>303.04700000000003</v>
      </c>
      <c r="Q315" s="132">
        <v>0.76100000000000001</v>
      </c>
      <c r="R315" s="132">
        <v>230.755</v>
      </c>
      <c r="S315" s="129">
        <v>4.3099999999999996</v>
      </c>
      <c r="T315" s="419">
        <v>3.1190000000000002</v>
      </c>
      <c r="U315" s="129">
        <v>14.88</v>
      </c>
      <c r="V315" s="129">
        <v>-43</v>
      </c>
      <c r="W315" s="129">
        <v>-57</v>
      </c>
      <c r="X315" s="129">
        <v>311</v>
      </c>
      <c r="Y315" s="129" t="s">
        <v>6603</v>
      </c>
      <c r="Z315" s="129" t="b">
        <v>0</v>
      </c>
      <c r="AA315" s="129">
        <v>0</v>
      </c>
      <c r="AB315" s="129" t="b">
        <v>1</v>
      </c>
      <c r="AC315" s="129">
        <v>42</v>
      </c>
      <c r="AD315" s="129">
        <v>0.91</v>
      </c>
      <c r="AE315" s="129" t="s">
        <v>3735</v>
      </c>
      <c r="AF315" s="129" t="s">
        <v>4027</v>
      </c>
      <c r="AG315" s="129" t="s">
        <v>8556</v>
      </c>
      <c r="AH315" s="129" cm="1">
        <f t="array" aca="1" ref="AH315" ca="1">INDIRECT(ADDRESS(MATCH(AJ315,'rs_industries'!B:B,0),5,1,TRUE,"rs_industries"))</f>
        <v>57</v>
      </c>
      <c r="AI315" s="129" cm="1">
        <f t="array" aca="1" ref="AI315" ca="1">INDIRECT(ADDRESS(MATCH(A315,'rs_stocks'!B:B,0),7,1,TRUE,"rs_stocks"))</f>
        <v>89</v>
      </c>
      <c r="AJ315" s="129" t="str" cm="1">
        <f t="array" aca="1" ref="AJ315" ca="1">INDIRECT(ADDRESS(MATCH(A315,'rs_stocks'!B:B,0),4,1,TRUE,"rs_stocks"))</f>
        <v>Medical Care Facilities</v>
      </c>
    </row>
    <row r="316" spans="1:36" x14ac:dyDescent="0.3">
      <c r="A316" s="129" t="s">
        <v>1496</v>
      </c>
      <c r="B316" s="132">
        <v>8.4700000000000006</v>
      </c>
      <c r="C316" s="132">
        <v>6.49</v>
      </c>
      <c r="D316" s="132">
        <v>11.86</v>
      </c>
      <c r="E316" s="132">
        <v>63.07</v>
      </c>
      <c r="F316" s="132">
        <v>40.1</v>
      </c>
      <c r="G316" s="327" t="s">
        <v>3543</v>
      </c>
      <c r="H316" s="351" t="s">
        <v>3108</v>
      </c>
      <c r="I316" s="129">
        <v>8.7420000000000009</v>
      </c>
      <c r="J316" s="129">
        <v>-47</v>
      </c>
      <c r="K316" s="129">
        <v>-11</v>
      </c>
      <c r="L316" s="129" t="b">
        <v>1</v>
      </c>
      <c r="M316" s="129">
        <v>109.437</v>
      </c>
      <c r="N316" s="129">
        <v>7.2039999999999997</v>
      </c>
      <c r="O316" s="129">
        <v>15.191000000000001</v>
      </c>
      <c r="P316" s="132">
        <v>143.113</v>
      </c>
      <c r="Q316" s="132">
        <v>0.76500000000000001</v>
      </c>
      <c r="R316" s="132">
        <v>109.486</v>
      </c>
      <c r="S316" s="129">
        <v>5.1100000000000003</v>
      </c>
      <c r="T316" s="419">
        <v>-14.205</v>
      </c>
      <c r="U316" s="129">
        <v>79.87</v>
      </c>
      <c r="V316" s="129">
        <v>1</v>
      </c>
      <c r="W316" s="129">
        <v>-18</v>
      </c>
      <c r="X316" s="129">
        <v>48</v>
      </c>
      <c r="Y316" s="129" t="s">
        <v>1496</v>
      </c>
      <c r="Z316" s="129" t="b">
        <v>0</v>
      </c>
      <c r="AA316" s="129">
        <v>0</v>
      </c>
      <c r="AB316" s="129" t="b">
        <v>1</v>
      </c>
      <c r="AC316" s="129">
        <v>53</v>
      </c>
      <c r="AD316" s="129">
        <v>0.90900000000000003</v>
      </c>
      <c r="AE316" s="129" t="s">
        <v>3108</v>
      </c>
      <c r="AF316" s="129" t="s">
        <v>3543</v>
      </c>
      <c r="AG316" s="129" t="s">
        <v>3702</v>
      </c>
      <c r="AH316" s="129" cm="1">
        <f t="array" aca="1" ref="AH316" ca="1">INDIRECT(ADDRESS(MATCH(AJ316,'rs_industries'!B:B,0),5,1,TRUE,"rs_industries"))</f>
        <v>85</v>
      </c>
      <c r="AI316" s="129" cm="1">
        <f t="array" aca="1" ref="AI316" ca="1">INDIRECT(ADDRESS(MATCH(A316,'rs_stocks'!B:B,0),7,1,TRUE,"rs_stocks"))</f>
        <v>97</v>
      </c>
      <c r="AJ316" s="129" t="str" cm="1">
        <f t="array" aca="1" ref="AJ316" ca="1">INDIRECT(ADDRESS(MATCH(A316,'rs_stocks'!B:B,0),4,1,TRUE,"rs_stocks"))</f>
        <v>Travel Services</v>
      </c>
    </row>
    <row r="317" spans="1:36" x14ac:dyDescent="0.3">
      <c r="A317" s="129" t="s">
        <v>5837</v>
      </c>
      <c r="B317" s="132">
        <v>1.84</v>
      </c>
      <c r="C317" s="132">
        <v>7.79</v>
      </c>
      <c r="D317" s="132">
        <v>19.93</v>
      </c>
      <c r="E317" s="132">
        <v>26.34</v>
      </c>
      <c r="F317" s="132">
        <v>30.65</v>
      </c>
      <c r="G317" s="208" t="s">
        <v>3301</v>
      </c>
      <c r="H317" s="347" t="s">
        <v>3108</v>
      </c>
      <c r="I317" s="129">
        <v>0.91400000000000003</v>
      </c>
      <c r="J317" s="129">
        <v>-44</v>
      </c>
      <c r="K317" s="129">
        <v>-1</v>
      </c>
      <c r="L317" s="129" t="b">
        <v>1</v>
      </c>
      <c r="M317" s="129">
        <v>76.394999999999996</v>
      </c>
      <c r="N317" s="129">
        <v>5.0410000000000004</v>
      </c>
      <c r="O317" s="129">
        <v>15.154999999999999</v>
      </c>
      <c r="P317" s="132">
        <v>100.29900000000001</v>
      </c>
      <c r="Q317" s="132">
        <v>0.78200000000000003</v>
      </c>
      <c r="R317" s="132">
        <v>78.468999999999994</v>
      </c>
      <c r="S317" s="129">
        <v>2.2000000000000002</v>
      </c>
      <c r="T317" s="419">
        <v>44.085000000000001</v>
      </c>
      <c r="U317" s="129">
        <v>30.99</v>
      </c>
      <c r="V317" s="129">
        <v>-36</v>
      </c>
      <c r="W317" s="129">
        <v>-56</v>
      </c>
      <c r="X317" s="129">
        <v>293</v>
      </c>
      <c r="Y317" s="129" t="s">
        <v>5837</v>
      </c>
      <c r="Z317" s="129" t="b">
        <v>0</v>
      </c>
      <c r="AA317" s="129">
        <v>0</v>
      </c>
      <c r="AB317" s="129" t="b">
        <v>1</v>
      </c>
      <c r="AC317" s="129">
        <v>49</v>
      </c>
      <c r="AD317" s="129">
        <v>0.90900000000000003</v>
      </c>
      <c r="AE317" s="129" t="s">
        <v>3108</v>
      </c>
      <c r="AF317" s="129" t="s">
        <v>3301</v>
      </c>
      <c r="AG317" s="129" t="s">
        <v>7217</v>
      </c>
      <c r="AH317" s="129" cm="1">
        <f t="array" aca="1" ref="AH317" ca="1">INDIRECT(ADDRESS(MATCH(AJ317,'rs_industries'!B:B,0),5,1,TRUE,"rs_industries"))</f>
        <v>93</v>
      </c>
      <c r="AI317" s="129" cm="1">
        <f t="array" aca="1" ref="AI317" ca="1">INDIRECT(ADDRESS(MATCH(A317,'rs_stocks'!B:B,0),7,1,TRUE,"rs_stocks"))</f>
        <v>94</v>
      </c>
      <c r="AJ317" s="129" t="str" cm="1">
        <f t="array" aca="1" ref="AJ317" ca="1">INDIRECT(ADDRESS(MATCH(A317,'rs_stocks'!B:B,0),4,1,TRUE,"rs_stocks"))</f>
        <v>Oil &amp; Gas Midstream</v>
      </c>
    </row>
    <row r="318" spans="1:36" x14ac:dyDescent="0.3">
      <c r="A318" s="129" t="s">
        <v>793</v>
      </c>
      <c r="B318" s="132">
        <v>5.87</v>
      </c>
      <c r="C318" s="132">
        <v>2.17</v>
      </c>
      <c r="D318" s="132">
        <v>2.91</v>
      </c>
      <c r="E318" s="132">
        <v>18.66</v>
      </c>
      <c r="F318" s="132">
        <v>21.64</v>
      </c>
      <c r="G318" s="275" t="s">
        <v>3238</v>
      </c>
      <c r="H318" s="352" t="s">
        <v>24</v>
      </c>
      <c r="I318" s="129">
        <v>12.138999999999999</v>
      </c>
      <c r="J318" s="129">
        <v>-47</v>
      </c>
      <c r="K318" s="129">
        <v>-21</v>
      </c>
      <c r="L318" s="129" t="b">
        <v>1</v>
      </c>
      <c r="M318" s="129">
        <v>57.162999999999997</v>
      </c>
      <c r="N318" s="129">
        <v>3.7839999999999998</v>
      </c>
      <c r="O318" s="129">
        <v>15.108000000000001</v>
      </c>
      <c r="P318" s="132">
        <v>67.816000000000003</v>
      </c>
      <c r="Q318" s="132">
        <v>0.74399999999999999</v>
      </c>
      <c r="R318" s="132">
        <v>50.445</v>
      </c>
      <c r="S318" s="129">
        <v>1.92</v>
      </c>
      <c r="T318" s="419">
        <v>-4.0270000000000001</v>
      </c>
      <c r="U318" s="129">
        <v>103.22</v>
      </c>
      <c r="V318" s="129">
        <v>10</v>
      </c>
      <c r="W318" s="129">
        <v>29</v>
      </c>
      <c r="X318" s="129">
        <v>100</v>
      </c>
      <c r="Y318" s="129" t="s">
        <v>793</v>
      </c>
      <c r="Z318" s="129" t="b">
        <v>0</v>
      </c>
      <c r="AA318" s="129">
        <v>0</v>
      </c>
      <c r="AB318" s="129" t="b">
        <v>1</v>
      </c>
      <c r="AC318" s="129">
        <v>51</v>
      </c>
      <c r="AD318" s="129">
        <v>0.90900000000000003</v>
      </c>
      <c r="AE318" s="129" t="s">
        <v>24</v>
      </c>
      <c r="AF318" s="129" t="s">
        <v>3238</v>
      </c>
      <c r="AG318" s="129" t="s">
        <v>4300</v>
      </c>
      <c r="AH318" s="129" cm="1">
        <f t="array" aca="1" ref="AH318" ca="1">INDIRECT(ADDRESS(MATCH(AJ318,'rs_industries'!B:B,0),5,1,TRUE,"rs_industries"))</f>
        <v>74</v>
      </c>
      <c r="AI318" s="129" cm="1">
        <f t="array" aca="1" ref="AI318" ca="1">INDIRECT(ADDRESS(MATCH(A318,'rs_stocks'!B:B,0),7,1,TRUE,"rs_stocks"))</f>
        <v>83</v>
      </c>
      <c r="AJ318" s="129" t="str" cm="1">
        <f t="array" aca="1" ref="AJ318" ca="1">INDIRECT(ADDRESS(MATCH(A318,'rs_stocks'!B:B,0),4,1,TRUE,"rs_stocks"))</f>
        <v>Chemicals</v>
      </c>
    </row>
    <row r="319" spans="1:36" x14ac:dyDescent="0.3">
      <c r="A319" s="129" t="s">
        <v>71</v>
      </c>
      <c r="B319" s="132">
        <v>-0.09</v>
      </c>
      <c r="C319" s="132">
        <v>2.06</v>
      </c>
      <c r="D319" s="132">
        <v>13.2</v>
      </c>
      <c r="E319" s="132">
        <v>17.45</v>
      </c>
      <c r="F319" s="132">
        <v>12.66</v>
      </c>
      <c r="G319" s="230" t="s">
        <v>3775</v>
      </c>
      <c r="H319" s="347" t="s">
        <v>3111</v>
      </c>
      <c r="I319" s="129">
        <v>166.48400000000001</v>
      </c>
      <c r="J319" s="129">
        <v>-35</v>
      </c>
      <c r="K319" s="129">
        <v>-2</v>
      </c>
      <c r="L319" s="129" t="b">
        <v>1</v>
      </c>
      <c r="M319" s="129">
        <v>46.784999999999997</v>
      </c>
      <c r="N319" s="129">
        <v>3.0990000000000002</v>
      </c>
      <c r="O319" s="129">
        <v>15.098000000000001</v>
      </c>
      <c r="P319" s="132">
        <v>55.893000000000001</v>
      </c>
      <c r="Q319" s="132">
        <v>0.77</v>
      </c>
      <c r="R319" s="132">
        <v>43.058999999999997</v>
      </c>
      <c r="S319" s="129">
        <v>1.27</v>
      </c>
      <c r="T319" s="419">
        <v>12.367000000000001</v>
      </c>
      <c r="U319" s="129">
        <v>44.5</v>
      </c>
      <c r="V319" s="129">
        <v>-35</v>
      </c>
      <c r="W319" s="129">
        <v>-49</v>
      </c>
      <c r="X319" s="129">
        <v>353</v>
      </c>
      <c r="Y319" s="129" t="s">
        <v>71</v>
      </c>
      <c r="Z319" s="129" t="b">
        <v>0</v>
      </c>
      <c r="AA319" s="129">
        <v>0</v>
      </c>
      <c r="AB319" s="129" t="b">
        <v>1</v>
      </c>
      <c r="AC319" s="129">
        <v>55</v>
      </c>
      <c r="AD319" s="129">
        <v>0.90900000000000003</v>
      </c>
      <c r="AE319" s="129" t="s">
        <v>3111</v>
      </c>
      <c r="AF319" s="129" t="s">
        <v>3775</v>
      </c>
      <c r="AG319" s="129" t="s">
        <v>5109</v>
      </c>
      <c r="AH319" s="129" cm="1">
        <f t="array" aca="1" ref="AH319" ca="1">INDIRECT(ADDRESS(MATCH(AJ319,'rs_industries'!B:B,0),5,1,TRUE,"rs_industries"))</f>
        <v>89</v>
      </c>
      <c r="AI319" s="129" cm="1">
        <f t="array" aca="1" ref="AI319" ca="1">INDIRECT(ADDRESS(MATCH(A319,'rs_stocks'!B:B,0),7,1,TRUE,"rs_stocks"))</f>
        <v>84</v>
      </c>
      <c r="AJ319" s="129" t="str" cm="1">
        <f t="array" aca="1" ref="AJ319" ca="1">INDIRECT(ADDRESS(MATCH(A319,'rs_stocks'!B:B,0),4,1,TRUE,"rs_stocks"))</f>
        <v>Banks—Diversified</v>
      </c>
    </row>
    <row r="320" spans="1:36" x14ac:dyDescent="0.3">
      <c r="A320" s="129" t="s">
        <v>1088</v>
      </c>
      <c r="B320" s="132">
        <v>0.03</v>
      </c>
      <c r="C320" s="132">
        <v>2.77</v>
      </c>
      <c r="D320" s="132">
        <v>30.61</v>
      </c>
      <c r="E320" s="132">
        <v>53.51</v>
      </c>
      <c r="F320" s="132">
        <v>49.96</v>
      </c>
      <c r="G320" s="294" t="s">
        <v>3127</v>
      </c>
      <c r="H320" s="350" t="s">
        <v>31</v>
      </c>
      <c r="I320" s="129">
        <v>6.7850000000000001</v>
      </c>
      <c r="J320" s="129">
        <v>-80</v>
      </c>
      <c r="K320" s="129">
        <v>-65</v>
      </c>
      <c r="L320" s="129" t="b">
        <v>1</v>
      </c>
      <c r="M320" s="129">
        <v>135.762</v>
      </c>
      <c r="N320" s="129">
        <v>8.9949999999999992</v>
      </c>
      <c r="O320" s="129">
        <v>15.093999999999999</v>
      </c>
      <c r="P320" s="132">
        <v>183.858</v>
      </c>
      <c r="Q320" s="132">
        <v>0.77100000000000002</v>
      </c>
      <c r="R320" s="132">
        <v>141.78399999999999</v>
      </c>
      <c r="S320" s="129">
        <v>0.71</v>
      </c>
      <c r="T320" s="419">
        <v>-29.082000000000001</v>
      </c>
      <c r="U320" s="129">
        <v>33.71</v>
      </c>
      <c r="V320" s="129">
        <v>11</v>
      </c>
      <c r="W320" s="129">
        <v>-21</v>
      </c>
      <c r="X320" s="129">
        <v>830</v>
      </c>
      <c r="Y320" s="129" t="s">
        <v>1088</v>
      </c>
      <c r="Z320" s="129" t="b">
        <v>0</v>
      </c>
      <c r="AA320" s="129">
        <v>0</v>
      </c>
      <c r="AB320" s="129" t="b">
        <v>1</v>
      </c>
      <c r="AC320" s="129">
        <v>50</v>
      </c>
      <c r="AD320" s="129">
        <v>0.90800000000000003</v>
      </c>
      <c r="AE320" s="129" t="s">
        <v>31</v>
      </c>
      <c r="AF320" s="129" t="s">
        <v>3127</v>
      </c>
      <c r="AG320" s="129" t="s">
        <v>4865</v>
      </c>
      <c r="AH320" s="129" t="e" cm="1">
        <f t="array" aca="1" ref="AH320" ca="1">INDIRECT(ADDRESS(MATCH(AJ320,'rs_industries'!B:B,0),5,1,TRUE,"rs_industries"))</f>
        <v>#N/A</v>
      </c>
      <c r="AI320" s="129" t="e" cm="1">
        <f t="array" aca="1" ref="AI320" ca="1">INDIRECT(ADDRESS(MATCH(A320,'rs_stocks'!B:B,0),7,1,TRUE,"rs_stocks"))</f>
        <v>#N/A</v>
      </c>
      <c r="AJ320" s="129" t="e" cm="1">
        <f t="array" aca="1" ref="AJ320" ca="1">INDIRECT(ADDRESS(MATCH(A320,'rs_stocks'!B:B,0),4,1,TRUE,"rs_stocks"))</f>
        <v>#N/A</v>
      </c>
    </row>
    <row r="321" spans="1:36" x14ac:dyDescent="0.3">
      <c r="A321" s="129" t="s">
        <v>1337</v>
      </c>
      <c r="B321" s="132">
        <v>2.1</v>
      </c>
      <c r="C321" s="132">
        <v>26.49</v>
      </c>
      <c r="D321" s="132">
        <v>40.520000000000003</v>
      </c>
      <c r="E321" s="132">
        <v>49.78</v>
      </c>
      <c r="F321" s="132">
        <v>49.85</v>
      </c>
      <c r="G321" s="290" t="s">
        <v>3241</v>
      </c>
      <c r="H321" s="350" t="s">
        <v>3124</v>
      </c>
      <c r="I321" s="129">
        <v>56.866999999999997</v>
      </c>
      <c r="J321" s="129">
        <v>-86</v>
      </c>
      <c r="K321" s="129">
        <v>-69</v>
      </c>
      <c r="L321" s="129" t="b">
        <v>1</v>
      </c>
      <c r="M321" s="129">
        <v>148.756</v>
      </c>
      <c r="N321" s="129">
        <v>9.8849999999999998</v>
      </c>
      <c r="O321" s="129">
        <v>15.048999999999999</v>
      </c>
      <c r="P321" s="132">
        <v>258.459</v>
      </c>
      <c r="Q321" s="132">
        <v>0.79100000000000004</v>
      </c>
      <c r="R321" s="132">
        <v>204.50299999999999</v>
      </c>
      <c r="S321" s="129">
        <v>6.11</v>
      </c>
      <c r="T321" s="419">
        <v>-28.969000000000001</v>
      </c>
      <c r="U321" s="129">
        <v>148.38499999999999</v>
      </c>
      <c r="V321" s="129">
        <v>-29</v>
      </c>
      <c r="W321" s="129">
        <v>-30</v>
      </c>
      <c r="X321" s="129">
        <v>22</v>
      </c>
      <c r="Y321" s="129" t="s">
        <v>1337</v>
      </c>
      <c r="Z321" s="129" t="b">
        <v>0</v>
      </c>
      <c r="AA321" s="129">
        <v>0</v>
      </c>
      <c r="AB321" s="129" t="b">
        <v>1</v>
      </c>
      <c r="AC321" s="129">
        <v>47</v>
      </c>
      <c r="AD321" s="129">
        <v>0.90800000000000003</v>
      </c>
      <c r="AE321" s="129" t="s">
        <v>3124</v>
      </c>
      <c r="AF321" s="129" t="s">
        <v>3241</v>
      </c>
      <c r="AG321" s="129" t="s">
        <v>4950</v>
      </c>
      <c r="AH321" s="129" cm="1">
        <f t="array" aca="1" ref="AH321" ca="1">INDIRECT(ADDRESS(MATCH(AJ321,'rs_industries'!B:B,0),5,1,TRUE,"rs_industries"))</f>
        <v>51</v>
      </c>
      <c r="AI321" s="129" cm="1">
        <f t="array" aca="1" ref="AI321" ca="1">INDIRECT(ADDRESS(MATCH(A321,'rs_stocks'!B:B,0),7,1,TRUE,"rs_stocks"))</f>
        <v>92</v>
      </c>
      <c r="AJ321" s="129" t="str" cm="1">
        <f t="array" aca="1" ref="AJ321" ca="1">INDIRECT(ADDRESS(MATCH(A321,'rs_stocks'!B:B,0),4,1,TRUE,"rs_stocks"))</f>
        <v>Biotechnology</v>
      </c>
    </row>
    <row r="322" spans="1:36" x14ac:dyDescent="0.3">
      <c r="A322" s="129" t="s">
        <v>7807</v>
      </c>
      <c r="B322" s="132">
        <v>3.44</v>
      </c>
      <c r="C322" s="132">
        <v>12.68</v>
      </c>
      <c r="D322" s="132">
        <v>8.74</v>
      </c>
      <c r="E322" s="132">
        <v>65.59</v>
      </c>
      <c r="F322" s="132">
        <v>69.13</v>
      </c>
      <c r="G322" s="204" t="s">
        <v>3146</v>
      </c>
      <c r="H322" s="345" t="s">
        <v>3124</v>
      </c>
      <c r="I322" s="129">
        <v>0.46</v>
      </c>
      <c r="J322" s="129">
        <v>-89</v>
      </c>
      <c r="K322" s="129">
        <v>-35</v>
      </c>
      <c r="L322" s="129" t="b">
        <v>1</v>
      </c>
      <c r="M322" s="129">
        <v>144.41800000000001</v>
      </c>
      <c r="N322" s="129">
        <v>9.6059999999999999</v>
      </c>
      <c r="O322" s="129">
        <v>15.035</v>
      </c>
      <c r="P322" s="132">
        <v>175.547</v>
      </c>
      <c r="Q322" s="132">
        <v>0.749</v>
      </c>
      <c r="R322" s="132">
        <v>131.57300000000001</v>
      </c>
      <c r="S322" s="129">
        <v>6.89</v>
      </c>
      <c r="T322" s="419">
        <v>55.027999999999999</v>
      </c>
      <c r="U322" s="129">
        <v>8.7100000000000009</v>
      </c>
      <c r="V322" s="129">
        <v>-27</v>
      </c>
      <c r="W322" s="129">
        <v>-28</v>
      </c>
      <c r="X322" s="129">
        <v>333</v>
      </c>
      <c r="Y322" s="129" t="s">
        <v>7807</v>
      </c>
      <c r="Z322" s="129" t="b">
        <v>0</v>
      </c>
      <c r="AA322" s="129">
        <v>0</v>
      </c>
      <c r="AB322" s="129" t="b">
        <v>1</v>
      </c>
      <c r="AC322" s="129">
        <v>49</v>
      </c>
      <c r="AD322" s="129">
        <v>0.90800000000000003</v>
      </c>
      <c r="AE322" s="129" t="s">
        <v>3124</v>
      </c>
      <c r="AF322" s="129" t="s">
        <v>3146</v>
      </c>
      <c r="AG322" s="129" t="s">
        <v>7808</v>
      </c>
      <c r="AH322" s="129" t="e" cm="1">
        <f t="array" aca="1" ref="AH322" ca="1">INDIRECT(ADDRESS(MATCH(AJ322,'rs_industries'!B:B,0),5,1,TRUE,"rs_industries"))</f>
        <v>#N/A</v>
      </c>
      <c r="AI322" s="129" t="e" cm="1">
        <f t="array" aca="1" ref="AI322" ca="1">INDIRECT(ADDRESS(MATCH(A322,'rs_stocks'!B:B,0),7,1,TRUE,"rs_stocks"))</f>
        <v>#N/A</v>
      </c>
      <c r="AJ322" s="129" t="e" cm="1">
        <f t="array" aca="1" ref="AJ322" ca="1">INDIRECT(ADDRESS(MATCH(A322,'rs_stocks'!B:B,0),4,1,TRUE,"rs_stocks"))</f>
        <v>#N/A</v>
      </c>
    </row>
    <row r="323" spans="1:36" x14ac:dyDescent="0.3">
      <c r="A323" s="129" t="s">
        <v>192</v>
      </c>
      <c r="B323" s="132">
        <v>2.11</v>
      </c>
      <c r="C323" s="132">
        <v>4.03</v>
      </c>
      <c r="D323" s="132">
        <v>12.4</v>
      </c>
      <c r="E323" s="132">
        <v>12.78</v>
      </c>
      <c r="F323" s="132">
        <v>13.38</v>
      </c>
      <c r="G323" s="240" t="s">
        <v>3217</v>
      </c>
      <c r="H323" s="348" t="s">
        <v>150</v>
      </c>
      <c r="I323" s="129">
        <v>17.888999999999999</v>
      </c>
      <c r="J323" s="129">
        <v>-45</v>
      </c>
      <c r="K323" s="129">
        <v>-25</v>
      </c>
      <c r="L323" s="129" t="b">
        <v>1</v>
      </c>
      <c r="M323" s="129">
        <v>38.267000000000003</v>
      </c>
      <c r="N323" s="129">
        <v>2.5539999999999998</v>
      </c>
      <c r="O323" s="129">
        <v>14.981</v>
      </c>
      <c r="P323" s="132">
        <v>43.552</v>
      </c>
      <c r="Q323" s="132">
        <v>0.76500000000000001</v>
      </c>
      <c r="R323" s="132">
        <v>33.302999999999997</v>
      </c>
      <c r="S323" s="129">
        <v>1.67</v>
      </c>
      <c r="T323" s="419">
        <v>29.152000000000001</v>
      </c>
      <c r="U323" s="129">
        <v>269.38</v>
      </c>
      <c r="V323" s="129">
        <v>-25</v>
      </c>
      <c r="W323" s="129">
        <v>-33</v>
      </c>
      <c r="X323" s="129">
        <v>44</v>
      </c>
      <c r="Y323" s="129" t="s">
        <v>192</v>
      </c>
      <c r="Z323" s="129" t="b">
        <v>0</v>
      </c>
      <c r="AA323" s="129">
        <v>0</v>
      </c>
      <c r="AB323" s="129" t="b">
        <v>1</v>
      </c>
      <c r="AC323" s="129">
        <v>50</v>
      </c>
      <c r="AD323" s="129">
        <v>0.90700000000000003</v>
      </c>
      <c r="AE323" s="129" t="s">
        <v>150</v>
      </c>
      <c r="AF323" s="129" t="s">
        <v>3217</v>
      </c>
      <c r="AG323" s="129" t="s">
        <v>4473</v>
      </c>
      <c r="AH323" s="129" cm="1">
        <f t="array" aca="1" ref="AH323" ca="1">INDIRECT(ADDRESS(MATCH(AJ323,'rs_industries'!B:B,0),5,1,TRUE,"rs_industries"))</f>
        <v>55</v>
      </c>
      <c r="AI323" s="129" cm="1">
        <f t="array" aca="1" ref="AI323" ca="1">INDIRECT(ADDRESS(MATCH(A323,'rs_stocks'!B:B,0),7,1,TRUE,"rs_stocks"))</f>
        <v>78</v>
      </c>
      <c r="AJ323" s="129" t="str" cm="1">
        <f t="array" aca="1" ref="AJ323" ca="1">INDIRECT(ADDRESS(MATCH(A323,'rs_stocks'!B:B,0),4,1,TRUE,"rs_stocks"))</f>
        <v>REIT—Residential</v>
      </c>
    </row>
    <row r="324" spans="1:36" x14ac:dyDescent="0.3">
      <c r="A324" s="129" t="s">
        <v>1333</v>
      </c>
      <c r="B324" s="132">
        <v>-2.46</v>
      </c>
      <c r="C324" s="132">
        <v>-2.83</v>
      </c>
      <c r="D324" s="132">
        <v>0.96</v>
      </c>
      <c r="E324" s="132">
        <v>6.81</v>
      </c>
      <c r="F324" s="132">
        <v>5.68</v>
      </c>
      <c r="G324" s="310" t="s">
        <v>3888</v>
      </c>
      <c r="H324" s="349" t="s">
        <v>24</v>
      </c>
      <c r="I324" s="129">
        <v>8.1270000000000007</v>
      </c>
      <c r="J324" s="129">
        <v>-41</v>
      </c>
      <c r="K324" s="129">
        <v>-16</v>
      </c>
      <c r="L324" s="129" t="b">
        <v>1</v>
      </c>
      <c r="M324" s="129">
        <v>54.49</v>
      </c>
      <c r="N324" s="129">
        <v>3.637</v>
      </c>
      <c r="O324" s="129">
        <v>14.98</v>
      </c>
      <c r="P324" s="132">
        <v>69.515000000000001</v>
      </c>
      <c r="Q324" s="132">
        <v>0.75900000000000001</v>
      </c>
      <c r="R324" s="132">
        <v>52.756</v>
      </c>
      <c r="S324" s="129">
        <v>2.46</v>
      </c>
      <c r="T324" s="419">
        <v>-1.974</v>
      </c>
      <c r="U324" s="129">
        <v>123.64</v>
      </c>
      <c r="V324" s="129">
        <v>13</v>
      </c>
      <c r="W324" s="129">
        <v>6</v>
      </c>
      <c r="X324" s="129">
        <v>65</v>
      </c>
      <c r="Y324" s="129" t="s">
        <v>1333</v>
      </c>
      <c r="Z324" s="129" t="b">
        <v>0</v>
      </c>
      <c r="AA324" s="129">
        <v>0</v>
      </c>
      <c r="AB324" s="129" t="b">
        <v>0</v>
      </c>
      <c r="AC324" s="129">
        <v>49</v>
      </c>
      <c r="AD324" s="129">
        <v>0.90700000000000003</v>
      </c>
      <c r="AE324" s="129" t="s">
        <v>24</v>
      </c>
      <c r="AF324" s="129" t="s">
        <v>3888</v>
      </c>
      <c r="AG324" s="129" t="s">
        <v>4771</v>
      </c>
      <c r="AH324" s="129" t="e" cm="1">
        <f t="array" aca="1" ref="AH324" ca="1">INDIRECT(ADDRESS(MATCH(AJ324,'rs_industries'!B:B,0),5,1,TRUE,"rs_industries"))</f>
        <v>#N/A</v>
      </c>
      <c r="AI324" s="129" t="e" cm="1">
        <f t="array" aca="1" ref="AI324" ca="1">INDIRECT(ADDRESS(MATCH(A324,'rs_stocks'!B:B,0),7,1,TRUE,"rs_stocks"))</f>
        <v>#N/A</v>
      </c>
      <c r="AJ324" s="129" t="e" cm="1">
        <f t="array" aca="1" ref="AJ324" ca="1">INDIRECT(ADDRESS(MATCH(A324,'rs_stocks'!B:B,0),4,1,TRUE,"rs_stocks"))</f>
        <v>#N/A</v>
      </c>
    </row>
    <row r="325" spans="1:36" x14ac:dyDescent="0.3">
      <c r="A325" s="129" t="s">
        <v>2802</v>
      </c>
      <c r="B325" s="132">
        <v>0.7</v>
      </c>
      <c r="C325" s="132">
        <v>2.31</v>
      </c>
      <c r="D325" s="132">
        <v>4.55</v>
      </c>
      <c r="E325" s="132">
        <v>14.67</v>
      </c>
      <c r="F325" s="132">
        <v>10.1</v>
      </c>
      <c r="G325" s="294" t="s">
        <v>3193</v>
      </c>
      <c r="H325" s="350" t="s">
        <v>3111</v>
      </c>
      <c r="I325" s="129">
        <v>1.1519999999999999</v>
      </c>
      <c r="J325" s="129">
        <v>-28</v>
      </c>
      <c r="K325" s="129">
        <v>0</v>
      </c>
      <c r="L325" s="129" t="b">
        <v>1</v>
      </c>
      <c r="M325" s="129">
        <v>23.318000000000001</v>
      </c>
      <c r="N325" s="129">
        <v>1.5569999999999999</v>
      </c>
      <c r="O325" s="129">
        <v>14.974</v>
      </c>
      <c r="P325" s="132">
        <v>24.419</v>
      </c>
      <c r="Q325" s="132">
        <v>0.76200000000000001</v>
      </c>
      <c r="R325" s="132">
        <v>18.608000000000001</v>
      </c>
      <c r="S325" s="129">
        <v>1</v>
      </c>
      <c r="T325" s="419">
        <v>47.198999999999998</v>
      </c>
      <c r="U325" s="129">
        <v>48.71</v>
      </c>
      <c r="V325" s="129">
        <v>42</v>
      </c>
      <c r="W325" s="129">
        <v>60</v>
      </c>
      <c r="X325" s="129">
        <v>410</v>
      </c>
      <c r="Y325" s="129" t="s">
        <v>2802</v>
      </c>
      <c r="Z325" s="129" t="b">
        <v>0</v>
      </c>
      <c r="AA325" s="129">
        <v>0</v>
      </c>
      <c r="AB325" s="129" t="b">
        <v>1</v>
      </c>
      <c r="AC325" s="129">
        <v>51</v>
      </c>
      <c r="AD325" s="129">
        <v>0.90700000000000003</v>
      </c>
      <c r="AE325" s="129" t="s">
        <v>3111</v>
      </c>
      <c r="AF325" s="129" t="s">
        <v>3193</v>
      </c>
      <c r="AG325" s="129" t="s">
        <v>4217</v>
      </c>
      <c r="AH325" s="129" cm="1">
        <f t="array" aca="1" ref="AH325" ca="1">INDIRECT(ADDRESS(MATCH(AJ325,'rs_industries'!B:B,0),5,1,TRUE,"rs_industries"))</f>
        <v>62</v>
      </c>
      <c r="AI325" s="129" cm="1">
        <f t="array" aca="1" ref="AI325" ca="1">INDIRECT(ADDRESS(MATCH(A325,'rs_stocks'!B:B,0),7,1,TRUE,"rs_stocks"))</f>
        <v>77</v>
      </c>
      <c r="AJ325" s="129" t="str" cm="1">
        <f t="array" aca="1" ref="AJ325" ca="1">INDIRECT(ADDRESS(MATCH(A325,'rs_stocks'!B:B,0),4,1,TRUE,"rs_stocks"))</f>
        <v>Asset Management</v>
      </c>
    </row>
    <row r="326" spans="1:36" x14ac:dyDescent="0.3">
      <c r="A326" s="129" t="s">
        <v>973</v>
      </c>
      <c r="B326" s="132">
        <v>2.14</v>
      </c>
      <c r="C326" s="132">
        <v>5.55</v>
      </c>
      <c r="D326" s="132">
        <v>14.01</v>
      </c>
      <c r="E326" s="132">
        <v>18.29</v>
      </c>
      <c r="F326" s="132">
        <v>23.64</v>
      </c>
      <c r="G326" s="221" t="s">
        <v>88</v>
      </c>
      <c r="H326" s="348" t="s">
        <v>31</v>
      </c>
      <c r="I326" s="129">
        <v>179.756</v>
      </c>
      <c r="J326" s="129">
        <v>-30</v>
      </c>
      <c r="K326" s="129">
        <v>-3</v>
      </c>
      <c r="L326" s="129" t="b">
        <v>1</v>
      </c>
      <c r="M326" s="129">
        <v>58.749000000000002</v>
      </c>
      <c r="N326" s="129">
        <v>3.9289999999999998</v>
      </c>
      <c r="O326" s="129">
        <v>14.954000000000001</v>
      </c>
      <c r="P326" s="132">
        <v>69.581000000000003</v>
      </c>
      <c r="Q326" s="132">
        <v>0.76800000000000002</v>
      </c>
      <c r="R326" s="132">
        <v>53.433</v>
      </c>
      <c r="S326" s="129">
        <v>1.88</v>
      </c>
      <c r="T326" s="419">
        <v>49.152999999999999</v>
      </c>
      <c r="U326" s="129">
        <v>197.435</v>
      </c>
      <c r="V326" s="129">
        <v>-59</v>
      </c>
      <c r="W326" s="129">
        <v>-58</v>
      </c>
      <c r="X326" s="129">
        <v>53</v>
      </c>
      <c r="Y326" s="129" t="s">
        <v>973</v>
      </c>
      <c r="Z326" s="129" t="b">
        <v>0</v>
      </c>
      <c r="AA326" s="129">
        <v>0</v>
      </c>
      <c r="AB326" s="129" t="b">
        <v>1</v>
      </c>
      <c r="AC326" s="129">
        <v>52</v>
      </c>
      <c r="AD326" s="129">
        <v>0.90700000000000003</v>
      </c>
      <c r="AE326" s="129" t="s">
        <v>31</v>
      </c>
      <c r="AF326" s="129" t="s">
        <v>88</v>
      </c>
      <c r="AG326" s="129" t="s">
        <v>4617</v>
      </c>
      <c r="AH326" s="129" cm="1">
        <f t="array" aca="1" ref="AH326" ca="1">INDIRECT(ADDRESS(MATCH(AJ326,'rs_industries'!B:B,0),5,1,TRUE,"rs_industries"))</f>
        <v>59</v>
      </c>
      <c r="AI326" s="129" cm="1">
        <f t="array" aca="1" ref="AI326" ca="1">INDIRECT(ADDRESS(MATCH(A326,'rs_stocks'!B:B,0),7,1,TRUE,"rs_stocks"))</f>
        <v>77</v>
      </c>
      <c r="AJ326" s="129" t="str" cm="1">
        <f t="array" aca="1" ref="AJ326" ca="1">INDIRECT(ADDRESS(MATCH(A326,'rs_stocks'!B:B,0),4,1,TRUE,"rs_stocks"))</f>
        <v>Semiconductors</v>
      </c>
    </row>
    <row r="327" spans="1:36" x14ac:dyDescent="0.3">
      <c r="A327" s="129" t="s">
        <v>8563</v>
      </c>
      <c r="B327" s="132">
        <v>-12.56</v>
      </c>
      <c r="C327" s="132">
        <v>-24.57</v>
      </c>
      <c r="D327" s="132">
        <v>301.70999999999998</v>
      </c>
      <c r="E327" s="132">
        <v>444.96</v>
      </c>
      <c r="F327" s="132">
        <v>432.58</v>
      </c>
      <c r="G327" s="241" t="s">
        <v>3146</v>
      </c>
      <c r="H327" s="345" t="s">
        <v>3124</v>
      </c>
      <c r="I327" s="129">
        <v>0.20899999999999999</v>
      </c>
      <c r="J327" s="129">
        <v>-94</v>
      </c>
      <c r="K327" s="129">
        <v>-50</v>
      </c>
      <c r="L327" s="129" t="b">
        <v>0</v>
      </c>
      <c r="M327" s="129">
        <v>2067.09</v>
      </c>
      <c r="N327" s="129">
        <v>138.292</v>
      </c>
      <c r="O327" s="129">
        <v>14.946999999999999</v>
      </c>
      <c r="P327" s="132">
        <v>55016.807999999997</v>
      </c>
      <c r="Q327" s="132">
        <v>0.67100000000000004</v>
      </c>
      <c r="R327" s="132">
        <v>36915.447</v>
      </c>
      <c r="S327" s="129">
        <v>16.52</v>
      </c>
      <c r="T327" s="419">
        <v>-10.331</v>
      </c>
      <c r="U327" s="129">
        <v>7.03</v>
      </c>
      <c r="V327" s="129">
        <v>-39</v>
      </c>
      <c r="W327" s="129">
        <v>-53</v>
      </c>
      <c r="X327" s="129">
        <v>172</v>
      </c>
      <c r="Y327" s="129" t="s">
        <v>8563</v>
      </c>
      <c r="Z327" s="129" t="b">
        <v>0</v>
      </c>
      <c r="AA327" s="129">
        <v>0</v>
      </c>
      <c r="AB327" s="129" t="b">
        <v>0</v>
      </c>
      <c r="AC327" s="129">
        <v>47</v>
      </c>
      <c r="AD327" s="129">
        <v>0.90600000000000003</v>
      </c>
      <c r="AE327" s="129" t="s">
        <v>3124</v>
      </c>
      <c r="AF327" s="129" t="s">
        <v>3146</v>
      </c>
      <c r="AG327" s="129" t="s">
        <v>8564</v>
      </c>
      <c r="AH327" s="129" cm="1">
        <f t="array" aca="1" ref="AH327" ca="1">INDIRECT(ADDRESS(MATCH(AJ327,'rs_industries'!B:B,0),5,1,TRUE,"rs_industries"))</f>
        <v>51</v>
      </c>
      <c r="AI327" s="129" cm="1">
        <f t="array" aca="1" ref="AI327" ca="1">INDIRECT(ADDRESS(MATCH(A327,'rs_stocks'!B:B,0),7,1,TRUE,"rs_stocks"))</f>
        <v>99</v>
      </c>
      <c r="AJ327" s="129" t="str" cm="1">
        <f t="array" aca="1" ref="AJ327" ca="1">INDIRECT(ADDRESS(MATCH(A327,'rs_stocks'!B:B,0),4,1,TRUE,"rs_stocks"))</f>
        <v>Biotechnology</v>
      </c>
    </row>
    <row r="328" spans="1:36" x14ac:dyDescent="0.3">
      <c r="A328" s="129" t="s">
        <v>781</v>
      </c>
      <c r="B328" s="132">
        <v>5.28</v>
      </c>
      <c r="C328" s="132">
        <v>5.4</v>
      </c>
      <c r="D328" s="132">
        <v>4.96</v>
      </c>
      <c r="E328" s="132">
        <v>37.799999999999997</v>
      </c>
      <c r="F328" s="132">
        <v>22.59</v>
      </c>
      <c r="G328" s="214" t="s">
        <v>3453</v>
      </c>
      <c r="H328" s="347" t="s">
        <v>3108</v>
      </c>
      <c r="I328" s="129">
        <v>54.34</v>
      </c>
      <c r="J328" s="129">
        <v>-59</v>
      </c>
      <c r="K328" s="129">
        <v>-28</v>
      </c>
      <c r="L328" s="129" t="b">
        <v>1</v>
      </c>
      <c r="M328" s="129">
        <v>49.668999999999997</v>
      </c>
      <c r="N328" s="129">
        <v>3.3260000000000001</v>
      </c>
      <c r="O328" s="129">
        <v>14.935</v>
      </c>
      <c r="P328" s="132">
        <v>58.064</v>
      </c>
      <c r="Q328" s="132">
        <v>0.745</v>
      </c>
      <c r="R328" s="132">
        <v>43.283000000000001</v>
      </c>
      <c r="S328" s="129">
        <v>2.13</v>
      </c>
      <c r="T328" s="419">
        <v>190.59800000000001</v>
      </c>
      <c r="U328" s="129">
        <v>47.65</v>
      </c>
      <c r="V328" s="129">
        <v>-1</v>
      </c>
      <c r="W328" s="129">
        <v>25</v>
      </c>
      <c r="X328" s="129">
        <v>197</v>
      </c>
      <c r="Y328" s="129" t="s">
        <v>781</v>
      </c>
      <c r="Z328" s="129" t="b">
        <v>0</v>
      </c>
      <c r="AA328" s="129">
        <v>0</v>
      </c>
      <c r="AB328" s="129" t="b">
        <v>1</v>
      </c>
      <c r="AC328" s="129">
        <v>52</v>
      </c>
      <c r="AD328" s="129">
        <v>0.90600000000000003</v>
      </c>
      <c r="AE328" s="129" t="s">
        <v>3108</v>
      </c>
      <c r="AF328" s="129" t="s">
        <v>3453</v>
      </c>
      <c r="AG328" s="129" t="s">
        <v>3960</v>
      </c>
      <c r="AH328" s="129" cm="1">
        <f t="array" aca="1" ref="AH328" ca="1">INDIRECT(ADDRESS(MATCH(AJ328,'rs_industries'!B:B,0),5,1,TRUE,"rs_industries"))</f>
        <v>3</v>
      </c>
      <c r="AI328" s="129" cm="1">
        <f t="array" aca="1" ref="AI328" ca="1">INDIRECT(ADDRESS(MATCH(A328,'rs_stocks'!B:B,0),7,1,TRUE,"rs_stocks"))</f>
        <v>89</v>
      </c>
      <c r="AJ328" s="129" t="str" cm="1">
        <f t="array" aca="1" ref="AJ328" ca="1">INDIRECT(ADDRESS(MATCH(A328,'rs_stocks'!B:B,0),4,1,TRUE,"rs_stocks"))</f>
        <v>Auto Manufacturers</v>
      </c>
    </row>
    <row r="329" spans="1:36" x14ac:dyDescent="0.3">
      <c r="A329" s="129" t="s">
        <v>688</v>
      </c>
      <c r="B329" s="132">
        <v>-1.74</v>
      </c>
      <c r="C329" s="132">
        <v>4.26</v>
      </c>
      <c r="D329" s="132">
        <v>19.309999999999999</v>
      </c>
      <c r="E329" s="132">
        <v>26.52</v>
      </c>
      <c r="F329" s="132">
        <v>22.41</v>
      </c>
      <c r="G329" s="208" t="s">
        <v>3376</v>
      </c>
      <c r="H329" s="347" t="s">
        <v>24</v>
      </c>
      <c r="I329" s="129">
        <v>27.245999999999999</v>
      </c>
      <c r="J329" s="129">
        <v>-19</v>
      </c>
      <c r="K329" s="129">
        <v>-2</v>
      </c>
      <c r="L329" s="129" t="b">
        <v>1</v>
      </c>
      <c r="M329" s="129">
        <v>50.738999999999997</v>
      </c>
      <c r="N329" s="129">
        <v>3.415</v>
      </c>
      <c r="O329" s="129">
        <v>14.858000000000001</v>
      </c>
      <c r="P329" s="132">
        <v>56.664999999999999</v>
      </c>
      <c r="Q329" s="132">
        <v>0.76900000000000002</v>
      </c>
      <c r="R329" s="132">
        <v>43.552</v>
      </c>
      <c r="S329" s="129">
        <v>1.99</v>
      </c>
      <c r="T329" s="419">
        <v>46.896999999999998</v>
      </c>
      <c r="U329" s="129">
        <v>224.62</v>
      </c>
      <c r="V329" s="129">
        <v>-36</v>
      </c>
      <c r="W329" s="129">
        <v>-11</v>
      </c>
      <c r="X329" s="129">
        <v>44</v>
      </c>
      <c r="Y329" s="129" t="s">
        <v>688</v>
      </c>
      <c r="Z329" s="129" t="b">
        <v>0</v>
      </c>
      <c r="AA329" s="129">
        <v>0</v>
      </c>
      <c r="AB329" s="129" t="b">
        <v>1</v>
      </c>
      <c r="AC329" s="129">
        <v>55</v>
      </c>
      <c r="AD329" s="129">
        <v>0.90600000000000003</v>
      </c>
      <c r="AE329" s="129" t="s">
        <v>24</v>
      </c>
      <c r="AF329" s="129" t="s">
        <v>3376</v>
      </c>
      <c r="AG329" s="129" t="s">
        <v>4047</v>
      </c>
      <c r="AH329" s="129" cm="1">
        <f t="array" aca="1" ref="AH329" ca="1">INDIRECT(ADDRESS(MATCH(AJ329,'rs_industries'!B:B,0),5,1,TRUE,"rs_industries"))</f>
        <v>69</v>
      </c>
      <c r="AI329" s="129" cm="1">
        <f t="array" aca="1" ref="AI329" ca="1">INDIRECT(ADDRESS(MATCH(A329,'rs_stocks'!B:B,0),7,1,TRUE,"rs_stocks"))</f>
        <v>86</v>
      </c>
      <c r="AJ329" s="129" t="str" cm="1">
        <f t="array" aca="1" ref="AJ329" ca="1">INDIRECT(ADDRESS(MATCH(A329,'rs_stocks'!B:B,0),4,1,TRUE,"rs_stocks"))</f>
        <v>Aerospace &amp; Defense</v>
      </c>
    </row>
    <row r="330" spans="1:36" x14ac:dyDescent="0.3">
      <c r="A330" s="129" t="s">
        <v>7623</v>
      </c>
      <c r="B330" s="132">
        <v>1.86</v>
      </c>
      <c r="C330" s="132">
        <v>5.08</v>
      </c>
      <c r="D330" s="132">
        <v>12.83</v>
      </c>
      <c r="E330" s="132">
        <v>9.44</v>
      </c>
      <c r="F330" s="132">
        <v>10.55</v>
      </c>
      <c r="G330" s="312" t="s">
        <v>3250</v>
      </c>
      <c r="H330" s="347" t="s">
        <v>3111</v>
      </c>
      <c r="I330" s="129">
        <v>0.499</v>
      </c>
      <c r="J330" s="129">
        <v>-40</v>
      </c>
      <c r="K330" s="129">
        <v>-4</v>
      </c>
      <c r="L330" s="129" t="b">
        <v>1</v>
      </c>
      <c r="M330" s="129">
        <v>30.795999999999999</v>
      </c>
      <c r="N330" s="129">
        <v>2.0859999999999999</v>
      </c>
      <c r="O330" s="129">
        <v>14.766</v>
      </c>
      <c r="P330" s="132">
        <v>35.78</v>
      </c>
      <c r="Q330" s="132">
        <v>0.76300000000000001</v>
      </c>
      <c r="R330" s="132">
        <v>27.318000000000001</v>
      </c>
      <c r="S330" s="129">
        <v>1.56</v>
      </c>
      <c r="T330" s="419">
        <v>-58.774000000000001</v>
      </c>
      <c r="U330" s="129">
        <v>7.65</v>
      </c>
      <c r="V330" s="129">
        <v>25</v>
      </c>
      <c r="W330" s="129">
        <v>29</v>
      </c>
      <c r="X330" s="129">
        <v>1679</v>
      </c>
      <c r="Y330" s="129" t="s">
        <v>7623</v>
      </c>
      <c r="Z330" s="129" t="b">
        <v>0</v>
      </c>
      <c r="AA330" s="129">
        <v>0</v>
      </c>
      <c r="AB330" s="129" t="b">
        <v>1</v>
      </c>
      <c r="AC330" s="129">
        <v>46</v>
      </c>
      <c r="AD330" s="129">
        <v>0.90500000000000003</v>
      </c>
      <c r="AE330" s="129" t="s">
        <v>3111</v>
      </c>
      <c r="AF330" s="129" t="s">
        <v>3250</v>
      </c>
      <c r="AG330" s="129" t="s">
        <v>7904</v>
      </c>
      <c r="AH330" s="129" cm="1">
        <f t="array" aca="1" ref="AH330" ca="1">INDIRECT(ADDRESS(MATCH(AJ330,'rs_industries'!B:B,0),5,1,TRUE,"rs_industries"))</f>
        <v>62</v>
      </c>
      <c r="AI330" s="129" cm="1">
        <f t="array" aca="1" ref="AI330" ca="1">INDIRECT(ADDRESS(MATCH(A330,'rs_stocks'!B:B,0),7,1,TRUE,"rs_stocks"))</f>
        <v>78</v>
      </c>
      <c r="AJ330" s="129" t="str" cm="1">
        <f t="array" aca="1" ref="AJ330" ca="1">INDIRECT(ADDRESS(MATCH(A330,'rs_stocks'!B:B,0),4,1,TRUE,"rs_stocks"))</f>
        <v>Asset Management</v>
      </c>
    </row>
    <row r="331" spans="1:36" x14ac:dyDescent="0.3">
      <c r="A331" s="129" t="s">
        <v>333</v>
      </c>
      <c r="B331" s="132">
        <v>0.39</v>
      </c>
      <c r="C331" s="132">
        <v>2.67</v>
      </c>
      <c r="D331" s="132">
        <v>3.74</v>
      </c>
      <c r="E331" s="132">
        <v>5.71</v>
      </c>
      <c r="F331" s="132">
        <v>15.98</v>
      </c>
      <c r="G331" s="290" t="s">
        <v>3430</v>
      </c>
      <c r="H331" s="352" t="s">
        <v>3111</v>
      </c>
      <c r="I331" s="129">
        <v>50.219000000000001</v>
      </c>
      <c r="J331" s="129">
        <v>-20</v>
      </c>
      <c r="K331" s="129">
        <v>-2</v>
      </c>
      <c r="L331" s="129" t="b">
        <v>1</v>
      </c>
      <c r="M331" s="129">
        <v>29.274000000000001</v>
      </c>
      <c r="N331" s="129">
        <v>1.984</v>
      </c>
      <c r="O331" s="129">
        <v>14.756</v>
      </c>
      <c r="P331" s="132">
        <v>34.612000000000002</v>
      </c>
      <c r="Q331" s="132">
        <v>0.75</v>
      </c>
      <c r="R331" s="132">
        <v>25.97</v>
      </c>
      <c r="S331" s="129">
        <v>1.36</v>
      </c>
      <c r="T331" s="419">
        <v>-34.073</v>
      </c>
      <c r="U331" s="129">
        <v>88.38</v>
      </c>
      <c r="V331" s="129">
        <v>-39</v>
      </c>
      <c r="W331" s="129">
        <v>-37</v>
      </c>
      <c r="X331" s="129">
        <v>166</v>
      </c>
      <c r="Y331" s="129" t="s">
        <v>333</v>
      </c>
      <c r="Z331" s="129" t="b">
        <v>0</v>
      </c>
      <c r="AA331" s="129">
        <v>0</v>
      </c>
      <c r="AB331" s="129" t="b">
        <v>1</v>
      </c>
      <c r="AC331" s="129">
        <v>50</v>
      </c>
      <c r="AD331" s="129">
        <v>0.90500000000000003</v>
      </c>
      <c r="AE331" s="129" t="s">
        <v>3111</v>
      </c>
      <c r="AF331" s="129" t="s">
        <v>3430</v>
      </c>
      <c r="AG331" s="129" t="s">
        <v>5029</v>
      </c>
      <c r="AH331" s="129" cm="1">
        <f t="array" aca="1" ref="AH331" ca="1">INDIRECT(ADDRESS(MATCH(AJ331,'rs_industries'!B:B,0),5,1,TRUE,"rs_industries"))</f>
        <v>27</v>
      </c>
      <c r="AI331" s="129" cm="1">
        <f t="array" aca="1" ref="AI331" ca="1">INDIRECT(ADDRESS(MATCH(A331,'rs_stocks'!B:B,0),7,1,TRUE,"rs_stocks"))</f>
        <v>74</v>
      </c>
      <c r="AJ331" s="129" t="str" cm="1">
        <f t="array" aca="1" ref="AJ331" ca="1">INDIRECT(ADDRESS(MATCH(A331,'rs_stocks'!B:B,0),4,1,TRUE,"rs_stocks"))</f>
        <v>Insuranceâ€”Life</v>
      </c>
    </row>
    <row r="332" spans="1:36" x14ac:dyDescent="0.3">
      <c r="A332" s="129" t="s">
        <v>2061</v>
      </c>
      <c r="B332" s="132">
        <v>-4.24</v>
      </c>
      <c r="C332" s="132">
        <v>-16.87</v>
      </c>
      <c r="D332" s="132">
        <v>7.81</v>
      </c>
      <c r="E332" s="132">
        <v>18.32</v>
      </c>
      <c r="F332" s="132">
        <v>39.83</v>
      </c>
      <c r="G332" s="263" t="s">
        <v>3146</v>
      </c>
      <c r="H332" s="348" t="s">
        <v>3124</v>
      </c>
      <c r="I332" s="129">
        <v>3.2240000000000002</v>
      </c>
      <c r="J332" s="129">
        <v>-82</v>
      </c>
      <c r="K332" s="129">
        <v>-58</v>
      </c>
      <c r="L332" s="129" t="b">
        <v>1</v>
      </c>
      <c r="M332" s="129">
        <v>131.57400000000001</v>
      </c>
      <c r="N332" s="129">
        <v>8.9169999999999998</v>
      </c>
      <c r="O332" s="129">
        <v>14.755000000000001</v>
      </c>
      <c r="P332" s="132">
        <v>168.762</v>
      </c>
      <c r="Q332" s="132">
        <v>0.72799999999999998</v>
      </c>
      <c r="R332" s="132">
        <v>122.926</v>
      </c>
      <c r="S332" s="129">
        <v>4.43</v>
      </c>
      <c r="T332" s="419">
        <v>39.935000000000002</v>
      </c>
      <c r="U332" s="129">
        <v>18.079999999999998</v>
      </c>
      <c r="V332" s="129">
        <v>90</v>
      </c>
      <c r="W332" s="129">
        <v>77</v>
      </c>
      <c r="X332" s="129">
        <v>249</v>
      </c>
      <c r="Y332" s="129" t="s">
        <v>2061</v>
      </c>
      <c r="Z332" s="129" t="b">
        <v>0</v>
      </c>
      <c r="AA332" s="129">
        <v>0</v>
      </c>
      <c r="AB332" s="129" t="b">
        <v>0</v>
      </c>
      <c r="AC332" s="129">
        <v>46</v>
      </c>
      <c r="AD332" s="129">
        <v>0.90500000000000003</v>
      </c>
      <c r="AE332" s="129" t="s">
        <v>3124</v>
      </c>
      <c r="AF332" s="129" t="s">
        <v>3146</v>
      </c>
      <c r="AG332" s="129" t="s">
        <v>5523</v>
      </c>
      <c r="AH332" s="129" cm="1">
        <f t="array" aca="1" ref="AH332" ca="1">INDIRECT(ADDRESS(MATCH(AJ332,'rs_industries'!B:B,0),5,1,TRUE,"rs_industries"))</f>
        <v>51</v>
      </c>
      <c r="AI332" s="129" cm="1">
        <f t="array" aca="1" ref="AI332" ca="1">INDIRECT(ADDRESS(MATCH(A332,'rs_stocks'!B:B,0),7,1,TRUE,"rs_stocks"))</f>
        <v>78</v>
      </c>
      <c r="AJ332" s="129" t="str" cm="1">
        <f t="array" aca="1" ref="AJ332" ca="1">INDIRECT(ADDRESS(MATCH(A332,'rs_stocks'!B:B,0),4,1,TRUE,"rs_stocks"))</f>
        <v>Biotechnology</v>
      </c>
    </row>
    <row r="333" spans="1:36" x14ac:dyDescent="0.3">
      <c r="A333" s="129" t="s">
        <v>2977</v>
      </c>
      <c r="B333" s="132">
        <v>-4.4000000000000004</v>
      </c>
      <c r="C333" s="132">
        <v>-12.31</v>
      </c>
      <c r="D333" s="132">
        <v>-7.32</v>
      </c>
      <c r="E333" s="132">
        <v>36.94</v>
      </c>
      <c r="F333" s="132">
        <v>44.76</v>
      </c>
      <c r="G333" s="227" t="s">
        <v>3267</v>
      </c>
      <c r="H333" s="346" t="s">
        <v>3205</v>
      </c>
      <c r="I333" s="129">
        <v>0.48899999999999999</v>
      </c>
      <c r="J333" s="129">
        <v>-81</v>
      </c>
      <c r="K333" s="129">
        <v>-50</v>
      </c>
      <c r="L333" s="129" t="b">
        <v>1</v>
      </c>
      <c r="M333" s="129">
        <v>200.613</v>
      </c>
      <c r="N333" s="129">
        <v>13.63</v>
      </c>
      <c r="O333" s="129">
        <v>14.718</v>
      </c>
      <c r="P333" s="132">
        <v>386.53</v>
      </c>
      <c r="Q333" s="132">
        <v>0.72399999999999998</v>
      </c>
      <c r="R333" s="132">
        <v>279.71600000000001</v>
      </c>
      <c r="S333" s="129">
        <v>5.6</v>
      </c>
      <c r="T333" s="419">
        <v>-11.755000000000001</v>
      </c>
      <c r="U333" s="129">
        <v>4.5599999999999996</v>
      </c>
      <c r="V333" s="129">
        <v>-24</v>
      </c>
      <c r="W333" s="129">
        <v>-44</v>
      </c>
      <c r="X333" s="129">
        <v>783</v>
      </c>
      <c r="Y333" s="129" t="s">
        <v>2977</v>
      </c>
      <c r="Z333" s="129" t="b">
        <v>0</v>
      </c>
      <c r="AA333" s="129">
        <v>0</v>
      </c>
      <c r="AB333" s="129" t="b">
        <v>0</v>
      </c>
      <c r="AC333" s="129">
        <v>50</v>
      </c>
      <c r="AD333" s="129">
        <v>0.90500000000000003</v>
      </c>
      <c r="AE333" s="129" t="s">
        <v>3205</v>
      </c>
      <c r="AF333" s="129" t="s">
        <v>3267</v>
      </c>
      <c r="AG333" s="129" t="s">
        <v>7209</v>
      </c>
      <c r="AH333" s="129" cm="1">
        <f t="array" aca="1" ref="AH333" ca="1">INDIRECT(ADDRESS(MATCH(AJ333,'rs_industries'!B:B,0),5,1,TRUE,"rs_industries"))</f>
        <v>12</v>
      </c>
      <c r="AI333" s="129" cm="1">
        <f t="array" aca="1" ref="AI333" ca="1">INDIRECT(ADDRESS(MATCH(A333,'rs_stocks'!B:B,0),7,1,TRUE,"rs_stocks"))</f>
        <v>96</v>
      </c>
      <c r="AJ333" s="129" t="str" cm="1">
        <f t="array" aca="1" ref="AJ333" ca="1">INDIRECT(ADDRESS(MATCH(A333,'rs_stocks'!B:B,0),4,1,TRUE,"rs_stocks"))</f>
        <v>Communication Equipment</v>
      </c>
    </row>
    <row r="334" spans="1:36" x14ac:dyDescent="0.3">
      <c r="A334" s="129" t="s">
        <v>1344</v>
      </c>
      <c r="B334" s="132">
        <v>-3.87</v>
      </c>
      <c r="C334" s="132">
        <v>-7.3</v>
      </c>
      <c r="D334" s="132">
        <v>1.94</v>
      </c>
      <c r="E334" s="132">
        <v>38.65</v>
      </c>
      <c r="F334" s="132">
        <v>20.86</v>
      </c>
      <c r="G334" s="207" t="s">
        <v>3888</v>
      </c>
      <c r="H334" s="346" t="s">
        <v>48</v>
      </c>
      <c r="I334" s="129">
        <v>9.4939999999999998</v>
      </c>
      <c r="J334" s="129">
        <v>-68</v>
      </c>
      <c r="K334" s="129">
        <v>-40</v>
      </c>
      <c r="L334" s="129" t="b">
        <v>1</v>
      </c>
      <c r="M334" s="129">
        <v>105.027</v>
      </c>
      <c r="N334" s="129">
        <v>7.141</v>
      </c>
      <c r="O334" s="129">
        <v>14.708</v>
      </c>
      <c r="P334" s="132">
        <v>141.33199999999999</v>
      </c>
      <c r="Q334" s="132">
        <v>0.72099999999999997</v>
      </c>
      <c r="R334" s="132">
        <v>101.89100000000001</v>
      </c>
      <c r="S334" s="129">
        <v>4.4000000000000004</v>
      </c>
      <c r="T334" s="419">
        <v>-27.178999999999998</v>
      </c>
      <c r="U334" s="129">
        <v>22.6</v>
      </c>
      <c r="V334" s="129">
        <v>2</v>
      </c>
      <c r="W334" s="129">
        <v>7</v>
      </c>
      <c r="X334" s="129">
        <v>201</v>
      </c>
      <c r="Y334" s="129" t="s">
        <v>1344</v>
      </c>
      <c r="Z334" s="129" t="b">
        <v>0</v>
      </c>
      <c r="AA334" s="129">
        <v>0</v>
      </c>
      <c r="AB334" s="129" t="b">
        <v>0</v>
      </c>
      <c r="AC334" s="129">
        <v>46</v>
      </c>
      <c r="AD334" s="129">
        <v>0.90400000000000003</v>
      </c>
      <c r="AE334" s="129" t="s">
        <v>48</v>
      </c>
      <c r="AF334" s="129" t="s">
        <v>3888</v>
      </c>
      <c r="AG334" s="129" t="s">
        <v>5338</v>
      </c>
      <c r="AH334" s="129" cm="1">
        <f t="array" aca="1" ref="AH334" ca="1">INDIRECT(ADDRESS(MATCH(AJ334,'rs_industries'!B:B,0),5,1,TRUE,"rs_industries"))</f>
        <v>91</v>
      </c>
      <c r="AI334" s="129" cm="1">
        <f t="array" aca="1" ref="AI334" ca="1">INDIRECT(ADDRESS(MATCH(A334,'rs_stocks'!B:B,0),7,1,TRUE,"rs_stocks"))</f>
        <v>71</v>
      </c>
      <c r="AJ334" s="129" t="str" cm="1">
        <f t="array" aca="1" ref="AJ334" ca="1">INDIRECT(ADDRESS(MATCH(A334,'rs_stocks'!B:B,0),4,1,TRUE,"rs_stocks"))</f>
        <v>Gold</v>
      </c>
    </row>
    <row r="335" spans="1:36" x14ac:dyDescent="0.3">
      <c r="A335" s="129" t="s">
        <v>5707</v>
      </c>
      <c r="B335" s="132">
        <v>-0.62</v>
      </c>
      <c r="C335" s="132">
        <v>4.87</v>
      </c>
      <c r="D335" s="132">
        <v>4.3099999999999996</v>
      </c>
      <c r="E335" s="132">
        <v>15.73</v>
      </c>
      <c r="F335" s="132">
        <v>15.81</v>
      </c>
      <c r="G335" s="225" t="s">
        <v>4347</v>
      </c>
      <c r="H335" s="346" t="s">
        <v>3108</v>
      </c>
      <c r="I335" s="129">
        <v>0.86</v>
      </c>
      <c r="J335" s="129">
        <v>-31</v>
      </c>
      <c r="K335" s="129">
        <v>-3</v>
      </c>
      <c r="L335" s="129" t="b">
        <v>1</v>
      </c>
      <c r="M335" s="129">
        <v>36.54</v>
      </c>
      <c r="N335" s="129">
        <v>2.5</v>
      </c>
      <c r="O335" s="129">
        <v>14.619</v>
      </c>
      <c r="P335" s="132">
        <v>40.465000000000003</v>
      </c>
      <c r="Q335" s="132">
        <v>0.745</v>
      </c>
      <c r="R335" s="132">
        <v>30.157</v>
      </c>
      <c r="S335" s="129">
        <v>1.94</v>
      </c>
      <c r="T335" s="419">
        <v>21.844000000000001</v>
      </c>
      <c r="U335" s="129">
        <v>132.12</v>
      </c>
      <c r="V335" s="129">
        <v>-47</v>
      </c>
      <c r="W335" s="129">
        <v>-37</v>
      </c>
      <c r="X335" s="129">
        <v>78</v>
      </c>
      <c r="Y335" s="129" t="s">
        <v>5707</v>
      </c>
      <c r="Z335" s="129" t="b">
        <v>0</v>
      </c>
      <c r="AA335" s="129">
        <v>0</v>
      </c>
      <c r="AB335" s="129" t="b">
        <v>1</v>
      </c>
      <c r="AC335" s="129">
        <v>53</v>
      </c>
      <c r="AD335" s="129">
        <v>0.90400000000000003</v>
      </c>
      <c r="AE335" s="129" t="s">
        <v>3108</v>
      </c>
      <c r="AF335" s="129" t="s">
        <v>4347</v>
      </c>
      <c r="AG335" s="129" t="s">
        <v>7205</v>
      </c>
      <c r="AH335" s="129" cm="1">
        <f t="array" aca="1" ref="AH335" ca="1">INDIRECT(ADDRESS(MATCH(AJ335,'rs_industries'!B:B,0),5,1,TRUE,"rs_industries"))</f>
        <v>6</v>
      </c>
      <c r="AI335" s="129" cm="1">
        <f t="array" aca="1" ref="AI335" ca="1">INDIRECT(ADDRESS(MATCH(A335,'rs_stocks'!B:B,0),7,1,TRUE,"rs_stocks"))</f>
        <v>84</v>
      </c>
      <c r="AJ335" s="129" t="str" cm="1">
        <f t="array" aca="1" ref="AJ335" ca="1">INDIRECT(ADDRESS(MATCH(A335,'rs_stocks'!B:B,0),4,1,TRUE,"rs_stocks"))</f>
        <v>Staffing &amp; Employment Services</v>
      </c>
    </row>
    <row r="336" spans="1:36" x14ac:dyDescent="0.3">
      <c r="A336" s="129" t="s">
        <v>735</v>
      </c>
      <c r="B336" s="132">
        <v>6.25</v>
      </c>
      <c r="C336" s="132">
        <v>8.4499999999999993</v>
      </c>
      <c r="D336" s="132">
        <v>10.43</v>
      </c>
      <c r="E336" s="132">
        <v>41.74</v>
      </c>
      <c r="F336" s="132">
        <v>36.85</v>
      </c>
      <c r="G336" s="267" t="s">
        <v>3382</v>
      </c>
      <c r="H336" s="349" t="s">
        <v>245</v>
      </c>
      <c r="I336" s="129">
        <v>14.95</v>
      </c>
      <c r="J336" s="129">
        <v>-40</v>
      </c>
      <c r="K336" s="129">
        <v>0</v>
      </c>
      <c r="L336" s="129" t="b">
        <v>1</v>
      </c>
      <c r="M336" s="129">
        <v>73.537000000000006</v>
      </c>
      <c r="N336" s="129">
        <v>5.0439999999999996</v>
      </c>
      <c r="O336" s="129">
        <v>14.58</v>
      </c>
      <c r="P336" s="132">
        <v>88.602999999999994</v>
      </c>
      <c r="Q336" s="132">
        <v>0.72899999999999998</v>
      </c>
      <c r="R336" s="132">
        <v>64.632999999999996</v>
      </c>
      <c r="S336" s="129">
        <v>2.41</v>
      </c>
      <c r="T336" s="419">
        <v>110.982</v>
      </c>
      <c r="U336" s="129">
        <v>39.29</v>
      </c>
      <c r="V336" s="129">
        <v>-3</v>
      </c>
      <c r="W336" s="129">
        <v>-30</v>
      </c>
      <c r="X336" s="129">
        <v>211</v>
      </c>
      <c r="Y336" s="129" t="s">
        <v>735</v>
      </c>
      <c r="Z336" s="129" t="b">
        <v>0</v>
      </c>
      <c r="AA336" s="129">
        <v>0</v>
      </c>
      <c r="AB336" s="129" t="b">
        <v>1</v>
      </c>
      <c r="AC336" s="129">
        <v>50</v>
      </c>
      <c r="AD336" s="129">
        <v>0.90400000000000003</v>
      </c>
      <c r="AE336" s="129" t="s">
        <v>245</v>
      </c>
      <c r="AF336" s="129" t="s">
        <v>3382</v>
      </c>
      <c r="AG336" s="129" t="s">
        <v>4874</v>
      </c>
      <c r="AH336" s="129" cm="1">
        <f t="array" aca="1" ref="AH336" ca="1">INDIRECT(ADDRESS(MATCH(AJ336,'rs_industries'!B:B,0),5,1,TRUE,"rs_industries"))</f>
        <v>93</v>
      </c>
      <c r="AI336" s="129" cm="1">
        <f t="array" aca="1" ref="AI336" ca="1">INDIRECT(ADDRESS(MATCH(A336,'rs_stocks'!B:B,0),7,1,TRUE,"rs_stocks"))</f>
        <v>89</v>
      </c>
      <c r="AJ336" s="129" t="str" cm="1">
        <f t="array" aca="1" ref="AJ336" ca="1">INDIRECT(ADDRESS(MATCH(A336,'rs_stocks'!B:B,0),4,1,TRUE,"rs_stocks"))</f>
        <v>Oil &amp; Gas Midstream</v>
      </c>
    </row>
    <row r="337" spans="1:36" x14ac:dyDescent="0.3">
      <c r="A337" s="129" t="s">
        <v>7258</v>
      </c>
      <c r="B337" s="132">
        <v>0.33</v>
      </c>
      <c r="C337" s="132">
        <v>-2.76</v>
      </c>
      <c r="D337" s="132">
        <v>0.33</v>
      </c>
      <c r="E337" s="132">
        <v>8.66</v>
      </c>
      <c r="F337" s="132">
        <v>6.39</v>
      </c>
      <c r="G337" s="290" t="s">
        <v>3250</v>
      </c>
      <c r="H337" s="350" t="s">
        <v>3111</v>
      </c>
      <c r="I337" s="129">
        <v>0.77300000000000002</v>
      </c>
      <c r="J337" s="129">
        <v>-30</v>
      </c>
      <c r="K337" s="129">
        <v>-21</v>
      </c>
      <c r="L337" s="129" t="b">
        <v>1</v>
      </c>
      <c r="M337" s="129">
        <v>32.719000000000001</v>
      </c>
      <c r="N337" s="129">
        <v>2.2450000000000001</v>
      </c>
      <c r="O337" s="129">
        <v>14.571999999999999</v>
      </c>
      <c r="P337" s="132">
        <v>36.817999999999998</v>
      </c>
      <c r="Q337" s="132">
        <v>0.74</v>
      </c>
      <c r="R337" s="132">
        <v>27.233000000000001</v>
      </c>
      <c r="S337" s="129">
        <v>1.33</v>
      </c>
      <c r="T337" s="419">
        <v>41.085000000000001</v>
      </c>
      <c r="U337" s="129">
        <v>9.16</v>
      </c>
      <c r="V337" s="129">
        <v>-26</v>
      </c>
      <c r="W337" s="129">
        <v>-40</v>
      </c>
      <c r="X337" s="129">
        <v>1643</v>
      </c>
      <c r="Y337" s="129" t="s">
        <v>7258</v>
      </c>
      <c r="Z337" s="129" t="b">
        <v>0</v>
      </c>
      <c r="AA337" s="129">
        <v>0</v>
      </c>
      <c r="AB337" s="129" t="b">
        <v>0</v>
      </c>
      <c r="AC337" s="129">
        <v>51</v>
      </c>
      <c r="AD337" s="129">
        <v>0.90300000000000002</v>
      </c>
      <c r="AE337" s="129" t="s">
        <v>3111</v>
      </c>
      <c r="AF337" s="129" t="s">
        <v>3250</v>
      </c>
      <c r="AG337" s="129" t="s">
        <v>7259</v>
      </c>
      <c r="AH337" s="129" t="e" cm="1">
        <f t="array" aca="1" ref="AH337" ca="1">INDIRECT(ADDRESS(MATCH(AJ337,'rs_industries'!B:B,0),5,1,TRUE,"rs_industries"))</f>
        <v>#N/A</v>
      </c>
      <c r="AI337" s="129" t="e" cm="1">
        <f t="array" aca="1" ref="AI337" ca="1">INDIRECT(ADDRESS(MATCH(A337,'rs_stocks'!B:B,0),7,1,TRUE,"rs_stocks"))</f>
        <v>#N/A</v>
      </c>
      <c r="AJ337" s="129" t="e" cm="1">
        <f t="array" aca="1" ref="AJ337" ca="1">INDIRECT(ADDRESS(MATCH(A337,'rs_stocks'!B:B,0),4,1,TRUE,"rs_stocks"))</f>
        <v>#N/A</v>
      </c>
    </row>
    <row r="338" spans="1:36" x14ac:dyDescent="0.3">
      <c r="A338" s="129" t="s">
        <v>1266</v>
      </c>
      <c r="B338" s="132">
        <v>-3.95</v>
      </c>
      <c r="C338" s="132">
        <v>-3.36</v>
      </c>
      <c r="D338" s="132">
        <v>2.4</v>
      </c>
      <c r="E338" s="132">
        <v>8.6</v>
      </c>
      <c r="F338" s="132">
        <v>5.99</v>
      </c>
      <c r="G338" s="208" t="s">
        <v>3121</v>
      </c>
      <c r="H338" s="347" t="s">
        <v>245</v>
      </c>
      <c r="I338" s="129">
        <v>20.776</v>
      </c>
      <c r="J338" s="129">
        <v>-27</v>
      </c>
      <c r="K338" s="129">
        <v>-9</v>
      </c>
      <c r="L338" s="129" t="b">
        <v>1</v>
      </c>
      <c r="M338" s="129">
        <v>30.984000000000002</v>
      </c>
      <c r="N338" s="129">
        <v>2.1309999999999998</v>
      </c>
      <c r="O338" s="129">
        <v>14.54</v>
      </c>
      <c r="P338" s="132">
        <v>34.206000000000003</v>
      </c>
      <c r="Q338" s="132">
        <v>0.75</v>
      </c>
      <c r="R338" s="132">
        <v>25.651</v>
      </c>
      <c r="S338" s="129">
        <v>1.53</v>
      </c>
      <c r="T338" s="419">
        <v>-57.84</v>
      </c>
      <c r="U338" s="129">
        <v>28.161000000000001</v>
      </c>
      <c r="V338" s="129">
        <v>-38</v>
      </c>
      <c r="W338" s="129">
        <v>-46</v>
      </c>
      <c r="X338" s="129">
        <v>464</v>
      </c>
      <c r="Y338" s="129" t="s">
        <v>1266</v>
      </c>
      <c r="Z338" s="129" t="b">
        <v>0</v>
      </c>
      <c r="AA338" s="129">
        <v>0</v>
      </c>
      <c r="AB338" s="129" t="b">
        <v>0</v>
      </c>
      <c r="AC338" s="129">
        <v>47</v>
      </c>
      <c r="AD338" s="129">
        <v>0.90300000000000002</v>
      </c>
      <c r="AE338" s="129" t="s">
        <v>245</v>
      </c>
      <c r="AF338" s="129" t="s">
        <v>3121</v>
      </c>
      <c r="AG338" s="129" t="s">
        <v>4579</v>
      </c>
      <c r="AH338" s="129" t="e" cm="1">
        <f t="array" aca="1" ref="AH338" ca="1">INDIRECT(ADDRESS(MATCH(AJ338,'rs_industries'!B:B,0),5,1,TRUE,"rs_industries"))</f>
        <v>#N/A</v>
      </c>
      <c r="AI338" s="129" t="e" cm="1">
        <f t="array" aca="1" ref="AI338" ca="1">INDIRECT(ADDRESS(MATCH(A338,'rs_stocks'!B:B,0),7,1,TRUE,"rs_stocks"))</f>
        <v>#N/A</v>
      </c>
      <c r="AJ338" s="129" t="e" cm="1">
        <f t="array" aca="1" ref="AJ338" ca="1">INDIRECT(ADDRESS(MATCH(A338,'rs_stocks'!B:B,0),4,1,TRUE,"rs_stocks"))</f>
        <v>#N/A</v>
      </c>
    </row>
    <row r="339" spans="1:36" x14ac:dyDescent="0.3">
      <c r="A339" s="129" t="s">
        <v>7313</v>
      </c>
      <c r="B339" s="132">
        <v>-1.1100000000000001</v>
      </c>
      <c r="C339" s="132">
        <v>-3.18</v>
      </c>
      <c r="D339" s="132">
        <v>4.84</v>
      </c>
      <c r="E339" s="132">
        <v>7.77</v>
      </c>
      <c r="F339" s="132">
        <v>9.84</v>
      </c>
      <c r="G339" s="231" t="s">
        <v>150</v>
      </c>
      <c r="H339" s="346" t="s">
        <v>150</v>
      </c>
      <c r="I339" s="129">
        <v>0.58299999999999996</v>
      </c>
      <c r="J339" s="129">
        <v>-58</v>
      </c>
      <c r="K339" s="129">
        <v>-45</v>
      </c>
      <c r="L339" s="129" t="b">
        <v>1</v>
      </c>
      <c r="M339" s="129">
        <v>42.393000000000001</v>
      </c>
      <c r="N339" s="129">
        <v>2.92</v>
      </c>
      <c r="O339" s="129">
        <v>14.519</v>
      </c>
      <c r="P339" s="132">
        <v>49.642000000000003</v>
      </c>
      <c r="Q339" s="132">
        <v>0.749</v>
      </c>
      <c r="R339" s="132">
        <v>37.156999999999996</v>
      </c>
      <c r="S339" s="129">
        <v>1.72</v>
      </c>
      <c r="T339" s="419">
        <v>-24.42</v>
      </c>
      <c r="U339" s="129">
        <v>14.29</v>
      </c>
      <c r="V339" s="129">
        <v>2</v>
      </c>
      <c r="W339" s="129">
        <v>-13</v>
      </c>
      <c r="X339" s="129">
        <v>814</v>
      </c>
      <c r="Y339" s="129" t="s">
        <v>7313</v>
      </c>
      <c r="Z339" s="129" t="b">
        <v>0</v>
      </c>
      <c r="AA339" s="129">
        <v>0</v>
      </c>
      <c r="AB339" s="129" t="b">
        <v>1</v>
      </c>
      <c r="AC339" s="129">
        <v>51</v>
      </c>
      <c r="AD339" s="129">
        <v>0.90300000000000002</v>
      </c>
      <c r="AE339" s="129" t="s">
        <v>150</v>
      </c>
      <c r="AF339" s="129" t="s">
        <v>150</v>
      </c>
      <c r="AG339" s="129" t="s">
        <v>7314</v>
      </c>
      <c r="AH339" s="129" cm="1">
        <f t="array" aca="1" ref="AH339" ca="1">INDIRECT(ADDRESS(MATCH(AJ339,'rs_industries'!B:B,0),5,1,TRUE,"rs_industries"))</f>
        <v>40</v>
      </c>
      <c r="AI339" s="129" cm="1">
        <f t="array" aca="1" ref="AI339" ca="1">INDIRECT(ADDRESS(MATCH(A339,'rs_stocks'!B:B,0),7,1,TRUE,"rs_stocks"))</f>
        <v>72</v>
      </c>
      <c r="AJ339" s="129" t="str" cm="1">
        <f t="array" aca="1" ref="AJ339" ca="1">INDIRECT(ADDRESS(MATCH(A339,'rs_stocks'!B:B,0),4,1,TRUE,"rs_stocks"))</f>
        <v>REIT—Diversified</v>
      </c>
    </row>
    <row r="340" spans="1:36" x14ac:dyDescent="0.3">
      <c r="A340" s="129" t="s">
        <v>6751</v>
      </c>
      <c r="B340" s="132">
        <v>2.23</v>
      </c>
      <c r="C340" s="132">
        <v>7.65</v>
      </c>
      <c r="D340" s="132">
        <v>6.83</v>
      </c>
      <c r="E340" s="132">
        <v>16.34</v>
      </c>
      <c r="F340" s="132">
        <v>21.76</v>
      </c>
      <c r="G340" s="255"/>
      <c r="H340" s="347"/>
      <c r="I340" s="129">
        <v>0.85399999999999998</v>
      </c>
      <c r="J340" s="129">
        <v>-72</v>
      </c>
      <c r="K340" s="129">
        <v>-62</v>
      </c>
      <c r="L340" s="129" t="b">
        <v>1</v>
      </c>
      <c r="M340" s="129">
        <v>59.866</v>
      </c>
      <c r="N340" s="129">
        <v>4.1280000000000001</v>
      </c>
      <c r="O340" s="129">
        <v>14.503</v>
      </c>
      <c r="P340" s="132">
        <v>78.132999999999996</v>
      </c>
      <c r="Q340" s="132">
        <v>0.73799999999999999</v>
      </c>
      <c r="R340" s="132">
        <v>57.698999999999998</v>
      </c>
      <c r="S340" s="129">
        <v>2.89</v>
      </c>
      <c r="T340" s="419">
        <v>9.4429999999999996</v>
      </c>
      <c r="U340" s="129">
        <v>18.3</v>
      </c>
      <c r="V340" s="129">
        <v>-42</v>
      </c>
      <c r="W340" s="129">
        <v>-30</v>
      </c>
      <c r="X340" s="129">
        <v>377</v>
      </c>
      <c r="Y340" s="129" t="s">
        <v>6751</v>
      </c>
      <c r="Z340" s="129" t="b">
        <v>0</v>
      </c>
      <c r="AA340" s="129">
        <v>0</v>
      </c>
      <c r="AB340" s="129" t="b">
        <v>0</v>
      </c>
      <c r="AC340" s="129">
        <v>52</v>
      </c>
      <c r="AD340" s="129">
        <v>0.90200000000000002</v>
      </c>
      <c r="AG340" s="129" t="s">
        <v>6752</v>
      </c>
      <c r="AH340" s="129" t="e" cm="1">
        <f t="array" aca="1" ref="AH340" ca="1">INDIRECT(ADDRESS(MATCH(AJ340,'rs_industries'!B:B,0),5,1,TRUE,"rs_industries"))</f>
        <v>#N/A</v>
      </c>
      <c r="AI340" s="129" t="e" cm="1">
        <f t="array" aca="1" ref="AI340" ca="1">INDIRECT(ADDRESS(MATCH(A340,'rs_stocks'!B:B,0),7,1,TRUE,"rs_stocks"))</f>
        <v>#N/A</v>
      </c>
      <c r="AJ340" s="129" t="e" cm="1">
        <f t="array" aca="1" ref="AJ340" ca="1">INDIRECT(ADDRESS(MATCH(A340,'rs_stocks'!B:B,0),4,1,TRUE,"rs_stocks"))</f>
        <v>#N/A</v>
      </c>
    </row>
    <row r="341" spans="1:36" x14ac:dyDescent="0.3">
      <c r="A341" s="129" t="s">
        <v>2458</v>
      </c>
      <c r="B341" s="132">
        <v>4.5199999999999996</v>
      </c>
      <c r="C341" s="132">
        <v>1.44</v>
      </c>
      <c r="D341" s="132">
        <v>7.57</v>
      </c>
      <c r="E341" s="132">
        <v>43.61</v>
      </c>
      <c r="F341" s="132">
        <v>37.57</v>
      </c>
      <c r="G341" s="222" t="s">
        <v>202</v>
      </c>
      <c r="H341" s="349" t="s">
        <v>3108</v>
      </c>
      <c r="I341" s="129">
        <v>11.62</v>
      </c>
      <c r="J341" s="129">
        <v>-63</v>
      </c>
      <c r="K341" s="129">
        <v>-2</v>
      </c>
      <c r="L341" s="129" t="b">
        <v>1</v>
      </c>
      <c r="M341" s="129">
        <v>77.83</v>
      </c>
      <c r="N341" s="129">
        <v>5.37</v>
      </c>
      <c r="O341" s="129">
        <v>14.493</v>
      </c>
      <c r="P341" s="132">
        <v>88.393000000000001</v>
      </c>
      <c r="Q341" s="132">
        <v>0.72599999999999998</v>
      </c>
      <c r="R341" s="132">
        <v>64.209999999999994</v>
      </c>
      <c r="S341" s="129">
        <v>3.67</v>
      </c>
      <c r="T341" s="419">
        <v>81.442999999999998</v>
      </c>
      <c r="U341" s="129">
        <v>395.63</v>
      </c>
      <c r="V341" s="129">
        <v>-14</v>
      </c>
      <c r="W341" s="129">
        <v>-11</v>
      </c>
      <c r="X341" s="129">
        <v>13</v>
      </c>
      <c r="Y341" s="129" t="s">
        <v>2458</v>
      </c>
      <c r="Z341" s="129" t="b">
        <v>1</v>
      </c>
      <c r="AA341" s="129">
        <v>0</v>
      </c>
      <c r="AB341" s="129" t="b">
        <v>1</v>
      </c>
      <c r="AC341" s="129">
        <v>53</v>
      </c>
      <c r="AD341" s="129">
        <v>0.90200000000000002</v>
      </c>
      <c r="AE341" s="129" t="s">
        <v>3108</v>
      </c>
      <c r="AF341" s="129" t="s">
        <v>202</v>
      </c>
      <c r="AG341" s="129" t="s">
        <v>3119</v>
      </c>
      <c r="AH341" s="129" cm="1">
        <f t="array" aca="1" ref="AH341" ca="1">INDIRECT(ADDRESS(MATCH(AJ341,'rs_industries'!B:B,0),5,1,TRUE,"rs_industries"))</f>
        <v>17</v>
      </c>
      <c r="AI341" s="129" cm="1">
        <f t="array" aca="1" ref="AI341" ca="1">INDIRECT(ADDRESS(MATCH(A341,'rs_stocks'!B:B,0),7,1,TRUE,"rs_stocks"))</f>
        <v>96</v>
      </c>
      <c r="AJ341" s="129" t="str" cm="1">
        <f t="array" aca="1" ref="AJ341" ca="1">INDIRECT(ADDRESS(MATCH(A341,'rs_stocks'!B:B,0),4,1,TRUE,"rs_stocks"))</f>
        <v>Restaurants</v>
      </c>
    </row>
    <row r="342" spans="1:36" x14ac:dyDescent="0.3">
      <c r="A342" s="129" t="s">
        <v>5725</v>
      </c>
      <c r="B342" s="132">
        <v>-0.42</v>
      </c>
      <c r="C342" s="132">
        <v>-5.53</v>
      </c>
      <c r="D342" s="132">
        <v>-5.65</v>
      </c>
      <c r="E342" s="132">
        <v>76.849999999999994</v>
      </c>
      <c r="F342" s="132">
        <v>45.05</v>
      </c>
      <c r="G342" s="216" t="s">
        <v>3400</v>
      </c>
      <c r="H342" s="348" t="s">
        <v>3108</v>
      </c>
      <c r="I342" s="129">
        <v>1.0429999999999999</v>
      </c>
      <c r="J342" s="129">
        <v>-80</v>
      </c>
      <c r="K342" s="129">
        <v>-50</v>
      </c>
      <c r="L342" s="129" t="b">
        <v>1</v>
      </c>
      <c r="M342" s="129">
        <v>138.43</v>
      </c>
      <c r="N342" s="129">
        <v>9.5579999999999998</v>
      </c>
      <c r="O342" s="129">
        <v>14.483000000000001</v>
      </c>
      <c r="P342" s="132">
        <v>178.74</v>
      </c>
      <c r="Q342" s="132">
        <v>0.70499999999999996</v>
      </c>
      <c r="R342" s="132">
        <v>125.97499999999999</v>
      </c>
      <c r="S342" s="129">
        <v>3.76</v>
      </c>
      <c r="T342" s="419">
        <v>22.239000000000001</v>
      </c>
      <c r="U342" s="129">
        <v>7.18</v>
      </c>
      <c r="V342" s="129">
        <v>-62</v>
      </c>
      <c r="W342" s="129">
        <v>-70</v>
      </c>
      <c r="X342" s="129">
        <v>741</v>
      </c>
      <c r="Y342" s="129" t="s">
        <v>5725</v>
      </c>
      <c r="Z342" s="129" t="b">
        <v>0</v>
      </c>
      <c r="AA342" s="129">
        <v>0</v>
      </c>
      <c r="AB342" s="129" t="b">
        <v>0</v>
      </c>
      <c r="AC342" s="129">
        <v>50</v>
      </c>
      <c r="AD342" s="129">
        <v>0.90200000000000002</v>
      </c>
      <c r="AE342" s="129" t="s">
        <v>3108</v>
      </c>
      <c r="AF342" s="129" t="s">
        <v>3400</v>
      </c>
      <c r="AG342" s="129" t="s">
        <v>5726</v>
      </c>
      <c r="AH342" s="129" t="e" cm="1">
        <f t="array" aca="1" ref="AH342" ca="1">INDIRECT(ADDRESS(MATCH(AJ342,'rs_industries'!B:B,0),5,1,TRUE,"rs_industries"))</f>
        <v>#N/A</v>
      </c>
      <c r="AI342" s="129" t="e" cm="1">
        <f t="array" aca="1" ref="AI342" ca="1">INDIRECT(ADDRESS(MATCH(A342,'rs_stocks'!B:B,0),7,1,TRUE,"rs_stocks"))</f>
        <v>#N/A</v>
      </c>
      <c r="AJ342" s="129" t="e" cm="1">
        <f t="array" aca="1" ref="AJ342" ca="1">INDIRECT(ADDRESS(MATCH(A342,'rs_stocks'!B:B,0),4,1,TRUE,"rs_stocks"))</f>
        <v>#N/A</v>
      </c>
    </row>
    <row r="343" spans="1:36" x14ac:dyDescent="0.3">
      <c r="A343" s="129" t="s">
        <v>7804</v>
      </c>
      <c r="B343" s="132">
        <v>-2.67</v>
      </c>
      <c r="C343" s="132">
        <v>-5.21</v>
      </c>
      <c r="D343" s="132">
        <v>-1.62</v>
      </c>
      <c r="E343" s="132">
        <v>20.53</v>
      </c>
      <c r="F343" s="132">
        <v>20.53</v>
      </c>
      <c r="G343" s="280"/>
      <c r="H343" s="349"/>
      <c r="I343" s="129">
        <v>0.20599999999999999</v>
      </c>
      <c r="J343" s="129">
        <v>-61</v>
      </c>
      <c r="K343" s="129">
        <v>-51</v>
      </c>
      <c r="L343" s="129" t="b">
        <v>0</v>
      </c>
      <c r="M343" s="129">
        <v>90.700999999999993</v>
      </c>
      <c r="N343" s="129">
        <v>6.2629999999999999</v>
      </c>
      <c r="O343" s="129">
        <v>14.481999999999999</v>
      </c>
      <c r="P343" s="132">
        <v>118.84099999999999</v>
      </c>
      <c r="Q343" s="132">
        <v>0.72</v>
      </c>
      <c r="R343" s="132">
        <v>85.527000000000001</v>
      </c>
      <c r="S343" s="129">
        <v>3.61</v>
      </c>
      <c r="T343" s="419">
        <v>-30.440999999999999</v>
      </c>
      <c r="U343" s="129">
        <v>1.82</v>
      </c>
      <c r="V343" s="129">
        <v>-15</v>
      </c>
      <c r="W343" s="129">
        <v>-28</v>
      </c>
      <c r="X343" s="129">
        <v>3044</v>
      </c>
      <c r="Y343" s="129" t="s">
        <v>7804</v>
      </c>
      <c r="Z343" s="129" t="b">
        <v>0</v>
      </c>
      <c r="AA343" s="129">
        <v>0</v>
      </c>
      <c r="AB343" s="129" t="b">
        <v>0</v>
      </c>
      <c r="AC343" s="129">
        <v>42</v>
      </c>
      <c r="AD343" s="129">
        <v>0.90200000000000002</v>
      </c>
      <c r="AG343" s="129" t="s">
        <v>8546</v>
      </c>
      <c r="AH343" s="129" t="e" cm="1">
        <f t="array" aca="1" ref="AH343" ca="1">INDIRECT(ADDRESS(MATCH(AJ343,'rs_industries'!B:B,0),5,1,TRUE,"rs_industries"))</f>
        <v>#N/A</v>
      </c>
      <c r="AI343" s="129" t="e" cm="1">
        <f t="array" aca="1" ref="AI343" ca="1">INDIRECT(ADDRESS(MATCH(A343,'rs_stocks'!B:B,0),7,1,TRUE,"rs_stocks"))</f>
        <v>#N/A</v>
      </c>
      <c r="AJ343" s="129" t="e" cm="1">
        <f t="array" aca="1" ref="AJ343" ca="1">INDIRECT(ADDRESS(MATCH(A343,'rs_stocks'!B:B,0),4,1,TRUE,"rs_stocks"))</f>
        <v>#N/A</v>
      </c>
    </row>
    <row r="344" spans="1:36" x14ac:dyDescent="0.3">
      <c r="A344" s="129" t="s">
        <v>7684</v>
      </c>
      <c r="B344" s="132">
        <v>-0.81</v>
      </c>
      <c r="C344" s="132">
        <v>-5.93</v>
      </c>
      <c r="D344" s="132">
        <v>17.29</v>
      </c>
      <c r="E344" s="132">
        <v>16.61</v>
      </c>
      <c r="F344" s="132">
        <v>16.32</v>
      </c>
      <c r="G344" s="275" t="s">
        <v>3236</v>
      </c>
      <c r="H344" s="352" t="s">
        <v>3111</v>
      </c>
      <c r="I344" s="129">
        <v>0.28699999999999998</v>
      </c>
      <c r="J344" s="129">
        <v>-67</v>
      </c>
      <c r="K344" s="129">
        <v>-56</v>
      </c>
      <c r="L344" s="129" t="b">
        <v>1</v>
      </c>
      <c r="M344" s="129">
        <v>72.367999999999995</v>
      </c>
      <c r="N344" s="129">
        <v>4.9989999999999997</v>
      </c>
      <c r="O344" s="129">
        <v>14.477</v>
      </c>
      <c r="P344" s="132">
        <v>99.197000000000003</v>
      </c>
      <c r="Q344" s="132">
        <v>0.751</v>
      </c>
      <c r="R344" s="132">
        <v>74.474000000000004</v>
      </c>
      <c r="S344" s="129">
        <v>2.64</v>
      </c>
      <c r="T344" s="419">
        <v>44.271999999999998</v>
      </c>
      <c r="U344" s="129">
        <v>28.22</v>
      </c>
      <c r="V344" s="129">
        <v>17</v>
      </c>
      <c r="W344" s="129">
        <v>-22</v>
      </c>
      <c r="X344" s="129">
        <v>268</v>
      </c>
      <c r="Y344" s="129" t="s">
        <v>7684</v>
      </c>
      <c r="Z344" s="129" t="b">
        <v>0</v>
      </c>
      <c r="AA344" s="129">
        <v>0</v>
      </c>
      <c r="AB344" s="129" t="b">
        <v>0</v>
      </c>
      <c r="AC344" s="129">
        <v>44</v>
      </c>
      <c r="AD344" s="129">
        <v>0.90100000000000002</v>
      </c>
      <c r="AE344" s="129" t="s">
        <v>3111</v>
      </c>
      <c r="AF344" s="129" t="s">
        <v>3236</v>
      </c>
      <c r="AG344" s="129" t="s">
        <v>8657</v>
      </c>
      <c r="AH344" s="129" t="e" cm="1">
        <f t="array" aca="1" ref="AH344" ca="1">INDIRECT(ADDRESS(MATCH(AJ344,'rs_industries'!B:B,0),5,1,TRUE,"rs_industries"))</f>
        <v>#N/A</v>
      </c>
      <c r="AI344" s="129" t="e" cm="1">
        <f t="array" aca="1" ref="AI344" ca="1">INDIRECT(ADDRESS(MATCH(A344,'rs_stocks'!B:B,0),7,1,TRUE,"rs_stocks"))</f>
        <v>#N/A</v>
      </c>
      <c r="AJ344" s="129" t="e" cm="1">
        <f t="array" aca="1" ref="AJ344" ca="1">INDIRECT(ADDRESS(MATCH(A344,'rs_stocks'!B:B,0),4,1,TRUE,"rs_stocks"))</f>
        <v>#N/A</v>
      </c>
    </row>
    <row r="345" spans="1:36" x14ac:dyDescent="0.3">
      <c r="A345" s="129" t="s">
        <v>615</v>
      </c>
      <c r="B345" s="132">
        <v>-0.4</v>
      </c>
      <c r="C345" s="132">
        <v>1.19</v>
      </c>
      <c r="D345" s="132">
        <v>0.9</v>
      </c>
      <c r="E345" s="132">
        <v>18.149999999999999</v>
      </c>
      <c r="F345" s="132">
        <v>14.16</v>
      </c>
      <c r="G345" s="255" t="s">
        <v>3229</v>
      </c>
      <c r="H345" s="347" t="s">
        <v>3108</v>
      </c>
      <c r="I345" s="129">
        <v>6.694</v>
      </c>
      <c r="J345" s="129">
        <v>-30</v>
      </c>
      <c r="K345" s="129">
        <v>-8</v>
      </c>
      <c r="L345" s="129" t="b">
        <v>1</v>
      </c>
      <c r="M345" s="129">
        <v>49.674999999999997</v>
      </c>
      <c r="N345" s="129">
        <v>3.4380000000000002</v>
      </c>
      <c r="O345" s="129">
        <v>14.448</v>
      </c>
      <c r="P345" s="132">
        <v>55.968000000000004</v>
      </c>
      <c r="Q345" s="132">
        <v>0.74</v>
      </c>
      <c r="R345" s="132">
        <v>41.433999999999997</v>
      </c>
      <c r="S345" s="129">
        <v>2.34</v>
      </c>
      <c r="T345" s="419">
        <v>11.053000000000001</v>
      </c>
      <c r="U345" s="129">
        <v>166.25</v>
      </c>
      <c r="V345" s="129">
        <v>-15</v>
      </c>
      <c r="W345" s="129">
        <v>-21</v>
      </c>
      <c r="X345" s="129">
        <v>51</v>
      </c>
      <c r="Y345" s="129" t="s">
        <v>615</v>
      </c>
      <c r="Z345" s="129" t="b">
        <v>0</v>
      </c>
      <c r="AA345" s="129">
        <v>0</v>
      </c>
      <c r="AB345" s="129" t="b">
        <v>1</v>
      </c>
      <c r="AC345" s="129">
        <v>51</v>
      </c>
      <c r="AD345" s="129">
        <v>0.90100000000000002</v>
      </c>
      <c r="AE345" s="129" t="s">
        <v>3108</v>
      </c>
      <c r="AF345" s="129" t="s">
        <v>3229</v>
      </c>
      <c r="AG345" s="129" t="s">
        <v>4798</v>
      </c>
      <c r="AH345" s="129" cm="1">
        <f t="array" aca="1" ref="AH345" ca="1">INDIRECT(ADDRESS(MATCH(AJ345,'rs_industries'!B:B,0),5,1,TRUE,"rs_industries"))</f>
        <v>5</v>
      </c>
      <c r="AI345" s="129" cm="1">
        <f t="array" aca="1" ref="AI345" ca="1">INDIRECT(ADDRESS(MATCH(A345,'rs_stocks'!B:B,0),7,1,TRUE,"rs_stocks"))</f>
        <v>73</v>
      </c>
      <c r="AJ345" s="129" t="str" cm="1">
        <f t="array" aca="1" ref="AJ345" ca="1">INDIRECT(ADDRESS(MATCH(A345,'rs_stocks'!B:B,0),4,1,TRUE,"rs_stocks"))</f>
        <v>Auto &amp; Truck Dealerships</v>
      </c>
    </row>
    <row r="346" spans="1:36" x14ac:dyDescent="0.3">
      <c r="A346" s="129" t="s">
        <v>6980</v>
      </c>
      <c r="B346" s="132">
        <v>-3.52</v>
      </c>
      <c r="C346" s="132">
        <v>-4.5999999999999996</v>
      </c>
      <c r="D346" s="132">
        <v>19.28</v>
      </c>
      <c r="E346" s="132">
        <v>57.33</v>
      </c>
      <c r="F346" s="132">
        <v>52.13</v>
      </c>
      <c r="G346" s="290" t="s">
        <v>3318</v>
      </c>
      <c r="H346" s="350" t="s">
        <v>3108</v>
      </c>
      <c r="I346" s="129">
        <v>1.0289999999999999</v>
      </c>
      <c r="J346" s="129">
        <v>-84</v>
      </c>
      <c r="K346" s="129">
        <v>-71</v>
      </c>
      <c r="L346" s="129" t="b">
        <v>1</v>
      </c>
      <c r="M346" s="129">
        <v>148.16</v>
      </c>
      <c r="N346" s="129">
        <v>10.301</v>
      </c>
      <c r="O346" s="129">
        <v>14.384</v>
      </c>
      <c r="P346" s="132">
        <v>206.31899999999999</v>
      </c>
      <c r="Q346" s="132">
        <v>0.76100000000000001</v>
      </c>
      <c r="R346" s="132">
        <v>156.91800000000001</v>
      </c>
      <c r="S346" s="129">
        <v>3.52</v>
      </c>
      <c r="T346" s="419">
        <v>-50.761000000000003</v>
      </c>
      <c r="U346" s="129">
        <v>12.87</v>
      </c>
      <c r="V346" s="129">
        <v>1</v>
      </c>
      <c r="W346" s="129">
        <v>-29</v>
      </c>
      <c r="X346" s="129">
        <v>441</v>
      </c>
      <c r="Y346" s="129" t="s">
        <v>6980</v>
      </c>
      <c r="Z346" s="129" t="b">
        <v>0</v>
      </c>
      <c r="AA346" s="129">
        <v>0</v>
      </c>
      <c r="AB346" s="129" t="b">
        <v>1</v>
      </c>
      <c r="AC346" s="129">
        <v>46</v>
      </c>
      <c r="AD346" s="129">
        <v>0.90100000000000002</v>
      </c>
      <c r="AE346" s="129" t="s">
        <v>3108</v>
      </c>
      <c r="AF346" s="129" t="s">
        <v>3318</v>
      </c>
      <c r="AG346" s="129" t="s">
        <v>6981</v>
      </c>
      <c r="AH346" s="129" cm="1">
        <f t="array" aca="1" ref="AH346" ca="1">INDIRECT(ADDRESS(MATCH(AJ346,'rs_industries'!B:B,0),5,1,TRUE,"rs_industries"))</f>
        <v>92</v>
      </c>
      <c r="AI346" s="129" cm="1">
        <f t="array" aca="1" ref="AI346" ca="1">INDIRECT(ADDRESS(MATCH(A346,'rs_stocks'!B:B,0),7,1,TRUE,"rs_stocks"))</f>
        <v>87</v>
      </c>
      <c r="AJ346" s="129" t="str" cm="1">
        <f t="array" aca="1" ref="AJ346" ca="1">INDIRECT(ADDRESS(MATCH(A346,'rs_stocks'!B:B,0),4,1,TRUE,"rs_stocks"))</f>
        <v>Footwear &amp; Accessories</v>
      </c>
    </row>
    <row r="347" spans="1:36" x14ac:dyDescent="0.3">
      <c r="A347" s="129" t="s">
        <v>331</v>
      </c>
      <c r="B347" s="132">
        <v>2.71</v>
      </c>
      <c r="C347" s="132">
        <v>-8.56</v>
      </c>
      <c r="D347" s="132">
        <v>6.11</v>
      </c>
      <c r="E347" s="132">
        <v>37.04</v>
      </c>
      <c r="F347" s="132">
        <v>19.100000000000001</v>
      </c>
      <c r="G347" s="262" t="s">
        <v>3333</v>
      </c>
      <c r="H347" s="348" t="s">
        <v>115</v>
      </c>
      <c r="I347" s="129">
        <v>11.862</v>
      </c>
      <c r="J347" s="129">
        <v>-57</v>
      </c>
      <c r="K347" s="129">
        <v>-15</v>
      </c>
      <c r="L347" s="129" t="b">
        <v>1</v>
      </c>
      <c r="M347" s="129">
        <v>98.495999999999995</v>
      </c>
      <c r="N347" s="129">
        <v>6.8630000000000004</v>
      </c>
      <c r="O347" s="129">
        <v>14.353</v>
      </c>
      <c r="P347" s="132">
        <v>137.07</v>
      </c>
      <c r="Q347" s="132">
        <v>0.72299999999999998</v>
      </c>
      <c r="R347" s="132">
        <v>99.067999999999998</v>
      </c>
      <c r="S347" s="129">
        <v>5.63</v>
      </c>
      <c r="T347" s="419">
        <v>69.036000000000001</v>
      </c>
      <c r="U347" s="129">
        <v>20.83</v>
      </c>
      <c r="V347" s="129">
        <v>-24</v>
      </c>
      <c r="W347" s="129">
        <v>-19</v>
      </c>
      <c r="X347" s="129">
        <v>170</v>
      </c>
      <c r="Y347" s="129" t="s">
        <v>331</v>
      </c>
      <c r="Z347" s="129" t="b">
        <v>1</v>
      </c>
      <c r="AA347" s="129">
        <v>19.53</v>
      </c>
      <c r="AB347" s="129" t="b">
        <v>0</v>
      </c>
      <c r="AC347" s="129">
        <v>48</v>
      </c>
      <c r="AD347" s="129">
        <v>0.9</v>
      </c>
      <c r="AE347" s="129" t="s">
        <v>115</v>
      </c>
      <c r="AF347" s="129" t="s">
        <v>3333</v>
      </c>
      <c r="AG347" s="129" t="s">
        <v>4466</v>
      </c>
      <c r="AH347" s="129" cm="1">
        <f t="array" aca="1" ref="AH347" ca="1">INDIRECT(ADDRESS(MATCH(AJ347,'rs_industries'!B:B,0),5,1,TRUE,"rs_industries"))</f>
        <v>70</v>
      </c>
      <c r="AI347" s="129" cm="1">
        <f t="array" aca="1" ref="AI347" ca="1">INDIRECT(ADDRESS(MATCH(A347,'rs_stocks'!B:B,0),7,1,TRUE,"rs_stocks"))</f>
        <v>91</v>
      </c>
      <c r="AJ347" s="129" t="str" cm="1">
        <f t="array" aca="1" ref="AJ347" ca="1">INDIRECT(ADDRESS(MATCH(A347,'rs_stocks'!B:B,0),4,1,TRUE,"rs_stocks"))</f>
        <v>Oil &amp; Gas Integrated</v>
      </c>
    </row>
    <row r="348" spans="1:36" x14ac:dyDescent="0.3">
      <c r="A348" s="129" t="s">
        <v>2101</v>
      </c>
      <c r="B348" s="132">
        <v>-3.11</v>
      </c>
      <c r="C348" s="132">
        <v>-1.32</v>
      </c>
      <c r="D348" s="132">
        <v>3.99</v>
      </c>
      <c r="E348" s="132">
        <v>6.13</v>
      </c>
      <c r="F348" s="132">
        <v>6.8</v>
      </c>
      <c r="G348" s="216" t="s">
        <v>3217</v>
      </c>
      <c r="H348" s="348" t="s">
        <v>150</v>
      </c>
      <c r="I348" s="129">
        <v>1.4610000000000001</v>
      </c>
      <c r="J348" s="129">
        <v>-33</v>
      </c>
      <c r="K348" s="129">
        <v>-26</v>
      </c>
      <c r="L348" s="129" t="b">
        <v>1</v>
      </c>
      <c r="M348" s="129">
        <v>28.529</v>
      </c>
      <c r="N348" s="129">
        <v>1.994</v>
      </c>
      <c r="O348" s="129">
        <v>14.308</v>
      </c>
      <c r="P348" s="132">
        <v>31.204999999999998</v>
      </c>
      <c r="Q348" s="132">
        <v>0.74399999999999999</v>
      </c>
      <c r="R348" s="132">
        <v>23.219000000000001</v>
      </c>
      <c r="S348" s="129">
        <v>1.2</v>
      </c>
      <c r="T348" s="419">
        <v>-84.513999999999996</v>
      </c>
      <c r="U348" s="129">
        <v>33.61</v>
      </c>
      <c r="V348" s="129">
        <v>12</v>
      </c>
      <c r="W348" s="129">
        <v>12</v>
      </c>
      <c r="X348" s="129">
        <v>497</v>
      </c>
      <c r="Y348" s="129" t="s">
        <v>2101</v>
      </c>
      <c r="Z348" s="129" t="b">
        <v>0</v>
      </c>
      <c r="AA348" s="129">
        <v>0</v>
      </c>
      <c r="AB348" s="129" t="b">
        <v>1</v>
      </c>
      <c r="AC348" s="129">
        <v>50</v>
      </c>
      <c r="AD348" s="129">
        <v>0.9</v>
      </c>
      <c r="AE348" s="129" t="s">
        <v>150</v>
      </c>
      <c r="AF348" s="129" t="s">
        <v>3217</v>
      </c>
      <c r="AG348" s="129" t="s">
        <v>5327</v>
      </c>
      <c r="AH348" s="129" t="e" cm="1">
        <f t="array" aca="1" ref="AH348" ca="1">INDIRECT(ADDRESS(MATCH(AJ348,'rs_industries'!B:B,0),5,1,TRUE,"rs_industries"))</f>
        <v>#N/A</v>
      </c>
      <c r="AI348" s="129" t="e" cm="1">
        <f t="array" aca="1" ref="AI348" ca="1">INDIRECT(ADDRESS(MATCH(A348,'rs_stocks'!B:B,0),7,1,TRUE,"rs_stocks"))</f>
        <v>#N/A</v>
      </c>
      <c r="AJ348" s="129" t="e" cm="1">
        <f t="array" aca="1" ref="AJ348" ca="1">INDIRECT(ADDRESS(MATCH(A348,'rs_stocks'!B:B,0),4,1,TRUE,"rs_stocks"))</f>
        <v>#N/A</v>
      </c>
    </row>
    <row r="349" spans="1:36" x14ac:dyDescent="0.3">
      <c r="A349" s="129" t="s">
        <v>6916</v>
      </c>
      <c r="B349" s="132">
        <v>-0.24</v>
      </c>
      <c r="C349" s="132">
        <v>0.14000000000000001</v>
      </c>
      <c r="D349" s="132">
        <v>19.46</v>
      </c>
      <c r="E349" s="132">
        <v>59.79</v>
      </c>
      <c r="F349" s="132">
        <v>35.35</v>
      </c>
      <c r="G349" s="229" t="s">
        <v>3168</v>
      </c>
      <c r="H349" s="349" t="s">
        <v>3124</v>
      </c>
      <c r="I349" s="129">
        <v>0.83099999999999996</v>
      </c>
      <c r="J349" s="129">
        <v>-91</v>
      </c>
      <c r="K349" s="129">
        <v>-70</v>
      </c>
      <c r="L349" s="129" t="b">
        <v>0</v>
      </c>
      <c r="M349" s="129">
        <v>97.733000000000004</v>
      </c>
      <c r="N349" s="129">
        <v>6.8380000000000001</v>
      </c>
      <c r="O349" s="129">
        <v>14.292</v>
      </c>
      <c r="P349" s="132">
        <v>120.015</v>
      </c>
      <c r="Q349" s="132">
        <v>0.752</v>
      </c>
      <c r="R349" s="132">
        <v>90.236999999999995</v>
      </c>
      <c r="S349" s="129">
        <v>4.9800000000000004</v>
      </c>
      <c r="T349" s="419">
        <v>21.936</v>
      </c>
      <c r="U349" s="129">
        <v>21.06</v>
      </c>
      <c r="V349" s="129">
        <v>-15</v>
      </c>
      <c r="W349" s="129">
        <v>-7</v>
      </c>
      <c r="X349" s="129">
        <v>190</v>
      </c>
      <c r="Y349" s="129" t="s">
        <v>6916</v>
      </c>
      <c r="Z349" s="129" t="b">
        <v>0</v>
      </c>
      <c r="AA349" s="129">
        <v>0</v>
      </c>
      <c r="AB349" s="129" t="b">
        <v>0</v>
      </c>
      <c r="AC349" s="129">
        <v>46</v>
      </c>
      <c r="AD349" s="129">
        <v>0.9</v>
      </c>
      <c r="AE349" s="129" t="s">
        <v>3124</v>
      </c>
      <c r="AF349" s="129" t="s">
        <v>3168</v>
      </c>
      <c r="AG349" s="129" t="s">
        <v>7182</v>
      </c>
      <c r="AH349" s="129" cm="1">
        <f t="array" aca="1" ref="AH349" ca="1">INDIRECT(ADDRESS(MATCH(AJ349,'rs_industries'!B:B,0),5,1,TRUE,"rs_industries"))</f>
        <v>11</v>
      </c>
      <c r="AI349" s="129" cm="1">
        <f t="array" aca="1" ref="AI349" ca="1">INDIRECT(ADDRESS(MATCH(A349,'rs_stocks'!B:B,0),7,1,TRUE,"rs_stocks"))</f>
        <v>88</v>
      </c>
      <c r="AJ349" s="129" t="str" cm="1">
        <f t="array" aca="1" ref="AJ349" ca="1">INDIRECT(ADDRESS(MATCH(A349,'rs_stocks'!B:B,0),4,1,TRUE,"rs_stocks"))</f>
        <v>Medical Devices</v>
      </c>
    </row>
    <row r="350" spans="1:36" x14ac:dyDescent="0.3">
      <c r="A350" s="129" t="s">
        <v>7233</v>
      </c>
      <c r="B350" s="132">
        <v>-0.83</v>
      </c>
      <c r="C350" s="132">
        <v>-2.1</v>
      </c>
      <c r="D350" s="132">
        <v>7.7</v>
      </c>
      <c r="E350" s="132">
        <v>37.090000000000003</v>
      </c>
      <c r="F350" s="132">
        <v>38.450000000000003</v>
      </c>
      <c r="G350" s="229" t="s">
        <v>3217</v>
      </c>
      <c r="H350" s="349" t="s">
        <v>150</v>
      </c>
      <c r="I350" s="129">
        <v>0.67600000000000005</v>
      </c>
      <c r="J350" s="129">
        <v>-64</v>
      </c>
      <c r="K350" s="129">
        <v>-42</v>
      </c>
      <c r="L350" s="129" t="b">
        <v>1</v>
      </c>
      <c r="M350" s="129">
        <v>118.696</v>
      </c>
      <c r="N350" s="129">
        <v>8.3109999999999999</v>
      </c>
      <c r="O350" s="129">
        <v>14.282</v>
      </c>
      <c r="P350" s="132">
        <v>175.83600000000001</v>
      </c>
      <c r="Q350" s="132">
        <v>0.71199999999999997</v>
      </c>
      <c r="R350" s="132">
        <v>125.121</v>
      </c>
      <c r="S350" s="129">
        <v>2.79</v>
      </c>
      <c r="T350" s="419">
        <v>8.532</v>
      </c>
      <c r="U350" s="129">
        <v>8.39</v>
      </c>
      <c r="V350" s="129">
        <v>-52</v>
      </c>
      <c r="W350" s="129">
        <v>-59</v>
      </c>
      <c r="X350" s="129">
        <v>853</v>
      </c>
      <c r="Y350" s="129" t="s">
        <v>7233</v>
      </c>
      <c r="Z350" s="129" t="b">
        <v>0</v>
      </c>
      <c r="AA350" s="129">
        <v>0</v>
      </c>
      <c r="AB350" s="129" t="b">
        <v>1</v>
      </c>
      <c r="AC350" s="129">
        <v>52</v>
      </c>
      <c r="AD350" s="129">
        <v>0.9</v>
      </c>
      <c r="AE350" s="129" t="s">
        <v>150</v>
      </c>
      <c r="AF350" s="129" t="s">
        <v>3217</v>
      </c>
      <c r="AG350" s="129" t="s">
        <v>7234</v>
      </c>
      <c r="AH350" s="129" cm="1">
        <f t="array" aca="1" ref="AH350" ca="1">INDIRECT(ADDRESS(MATCH(AJ350,'rs_industries'!B:B,0),5,1,TRUE,"rs_industries"))</f>
        <v>26</v>
      </c>
      <c r="AI350" s="129" cm="1">
        <f t="array" aca="1" ref="AI350" ca="1">INDIRECT(ADDRESS(MATCH(A350,'rs_stocks'!B:B,0),7,1,TRUE,"rs_stocks"))</f>
        <v>76</v>
      </c>
      <c r="AJ350" s="129" t="str" cm="1">
        <f t="array" aca="1" ref="AJ350" ca="1">INDIRECT(ADDRESS(MATCH(A350,'rs_stocks'!B:B,0),4,1,TRUE,"rs_stocks"))</f>
        <v>REIT—Mortgage</v>
      </c>
    </row>
    <row r="351" spans="1:36" x14ac:dyDescent="0.3">
      <c r="A351" s="129" t="s">
        <v>419</v>
      </c>
      <c r="B351" s="132">
        <v>0.43</v>
      </c>
      <c r="C351" s="132">
        <v>2.09</v>
      </c>
      <c r="D351" s="132">
        <v>-0.9</v>
      </c>
      <c r="E351" s="132">
        <v>16.489999999999998</v>
      </c>
      <c r="F351" s="132">
        <v>15.61</v>
      </c>
      <c r="G351" s="221" t="s">
        <v>3705</v>
      </c>
      <c r="H351" s="349" t="s">
        <v>115</v>
      </c>
      <c r="I351" s="129">
        <v>11.654999999999999</v>
      </c>
      <c r="J351" s="129">
        <v>-32</v>
      </c>
      <c r="K351" s="129">
        <v>-15</v>
      </c>
      <c r="L351" s="129" t="b">
        <v>1</v>
      </c>
      <c r="M351" s="129">
        <v>44.21</v>
      </c>
      <c r="N351" s="129">
        <v>3.0960000000000001</v>
      </c>
      <c r="O351" s="129">
        <v>14.281000000000001</v>
      </c>
      <c r="P351" s="132">
        <v>50.006999999999998</v>
      </c>
      <c r="Q351" s="132">
        <v>0.72399999999999998</v>
      </c>
      <c r="R351" s="132">
        <v>36.218000000000004</v>
      </c>
      <c r="S351" s="129">
        <v>1.94</v>
      </c>
      <c r="T351" s="419">
        <v>37.720999999999997</v>
      </c>
      <c r="U351" s="129">
        <v>88.94</v>
      </c>
      <c r="V351" s="129">
        <v>-29</v>
      </c>
      <c r="W351" s="129">
        <v>-37</v>
      </c>
      <c r="X351" s="129">
        <v>116</v>
      </c>
      <c r="Y351" s="129" t="s">
        <v>419</v>
      </c>
      <c r="Z351" s="129" t="b">
        <v>0</v>
      </c>
      <c r="AA351" s="129">
        <v>0</v>
      </c>
      <c r="AB351" s="129" t="b">
        <v>1</v>
      </c>
      <c r="AC351" s="129">
        <v>51</v>
      </c>
      <c r="AD351" s="129">
        <v>0.89900000000000002</v>
      </c>
      <c r="AE351" s="129" t="s">
        <v>115</v>
      </c>
      <c r="AF351" s="129" t="s">
        <v>3705</v>
      </c>
      <c r="AG351" s="129" t="s">
        <v>5589</v>
      </c>
      <c r="AH351" s="129" t="e" cm="1">
        <f t="array" aca="1" ref="AH351" ca="1">INDIRECT(ADDRESS(MATCH(AJ351,'rs_industries'!B:B,0),5,1,TRUE,"rs_industries"))</f>
        <v>#N/A</v>
      </c>
      <c r="AI351" s="129" t="e" cm="1">
        <f t="array" aca="1" ref="AI351" ca="1">INDIRECT(ADDRESS(MATCH(A351,'rs_stocks'!B:B,0),7,1,TRUE,"rs_stocks"))</f>
        <v>#N/A</v>
      </c>
      <c r="AJ351" s="129" t="e" cm="1">
        <f t="array" aca="1" ref="AJ351" ca="1">INDIRECT(ADDRESS(MATCH(A351,'rs_stocks'!B:B,0),4,1,TRUE,"rs_stocks"))</f>
        <v>#N/A</v>
      </c>
    </row>
    <row r="352" spans="1:36" x14ac:dyDescent="0.3">
      <c r="A352" s="129" t="s">
        <v>2255</v>
      </c>
      <c r="B352" s="132">
        <v>2.62</v>
      </c>
      <c r="C352" s="132">
        <v>2.5299999999999998</v>
      </c>
      <c r="D352" s="132">
        <v>3.41</v>
      </c>
      <c r="E352" s="132">
        <v>27.78</v>
      </c>
      <c r="F352" s="132">
        <v>6.42</v>
      </c>
      <c r="G352" s="223" t="s">
        <v>153</v>
      </c>
      <c r="H352" s="346" t="s">
        <v>3108</v>
      </c>
      <c r="I352" s="129">
        <v>5.08</v>
      </c>
      <c r="J352" s="129">
        <v>-36</v>
      </c>
      <c r="K352" s="129">
        <v>-11</v>
      </c>
      <c r="L352" s="129" t="b">
        <v>1</v>
      </c>
      <c r="M352" s="129">
        <v>19.861000000000001</v>
      </c>
      <c r="N352" s="129">
        <v>1.3919999999999999</v>
      </c>
      <c r="O352" s="129">
        <v>14.272</v>
      </c>
      <c r="P352" s="132">
        <v>21.452999999999999</v>
      </c>
      <c r="Q352" s="132">
        <v>0.73899999999999999</v>
      </c>
      <c r="R352" s="132">
        <v>15.852</v>
      </c>
      <c r="S352" s="129">
        <v>1.63</v>
      </c>
      <c r="T352" s="419">
        <v>23.85</v>
      </c>
      <c r="U352" s="129">
        <v>100.521</v>
      </c>
      <c r="V352" s="129">
        <v>-21</v>
      </c>
      <c r="W352" s="129">
        <v>-14</v>
      </c>
      <c r="X352" s="129">
        <v>121</v>
      </c>
      <c r="Y352" s="129" t="s">
        <v>2255</v>
      </c>
      <c r="Z352" s="129" t="b">
        <v>0</v>
      </c>
      <c r="AA352" s="129">
        <v>0</v>
      </c>
      <c r="AB352" s="129" t="b">
        <v>1</v>
      </c>
      <c r="AC352" s="129">
        <v>50</v>
      </c>
      <c r="AD352" s="129">
        <v>0.89900000000000002</v>
      </c>
      <c r="AE352" s="129" t="s">
        <v>3108</v>
      </c>
      <c r="AF352" s="129" t="s">
        <v>153</v>
      </c>
      <c r="AG352" s="129" t="s">
        <v>4602</v>
      </c>
      <c r="AH352" s="129" cm="1">
        <f t="array" aca="1" ref="AH352" ca="1">INDIRECT(ADDRESS(MATCH(AJ352,'rs_industries'!B:B,0),5,1,TRUE,"rs_industries"))</f>
        <v>20</v>
      </c>
      <c r="AI352" s="129" cm="1">
        <f t="array" aca="1" ref="AI352" ca="1">INDIRECT(ADDRESS(MATCH(A352,'rs_stocks'!B:B,0),7,1,TRUE,"rs_stocks"))</f>
        <v>74</v>
      </c>
      <c r="AJ352" s="129" t="str" cm="1">
        <f t="array" aca="1" ref="AJ352" ca="1">INDIRECT(ADDRESS(MATCH(A352,'rs_stocks'!B:B,0),4,1,TRUE,"rs_stocks"))</f>
        <v>Specialty Chemicals</v>
      </c>
    </row>
    <row r="353" spans="1:36" x14ac:dyDescent="0.3">
      <c r="A353" s="129" t="s">
        <v>1146</v>
      </c>
      <c r="B353" s="132">
        <v>0.5</v>
      </c>
      <c r="C353" s="132">
        <v>-3.46</v>
      </c>
      <c r="D353" s="132">
        <v>-3.35</v>
      </c>
      <c r="E353" s="132">
        <v>20.010000000000002</v>
      </c>
      <c r="F353" s="132">
        <v>9.41</v>
      </c>
      <c r="G353" s="217" t="s">
        <v>3148</v>
      </c>
      <c r="H353" s="349" t="s">
        <v>3111</v>
      </c>
      <c r="I353" s="129">
        <v>118.699</v>
      </c>
      <c r="J353" s="129">
        <v>-52</v>
      </c>
      <c r="K353" s="129">
        <v>-23</v>
      </c>
      <c r="L353" s="129" t="b">
        <v>1</v>
      </c>
      <c r="M353" s="129">
        <v>42.350999999999999</v>
      </c>
      <c r="N353" s="129">
        <v>2.9689999999999999</v>
      </c>
      <c r="O353" s="129">
        <v>14.265000000000001</v>
      </c>
      <c r="P353" s="132">
        <v>49.82</v>
      </c>
      <c r="Q353" s="132">
        <v>0.72899999999999998</v>
      </c>
      <c r="R353" s="132">
        <v>36.308999999999997</v>
      </c>
      <c r="S353" s="129">
        <v>1.84</v>
      </c>
      <c r="T353" s="419">
        <v>-39.460999999999999</v>
      </c>
      <c r="U353" s="129">
        <v>61.335000000000001</v>
      </c>
      <c r="V353" s="129">
        <v>-44</v>
      </c>
      <c r="W353" s="129">
        <v>-47</v>
      </c>
      <c r="X353" s="129">
        <v>177</v>
      </c>
      <c r="Y353" s="129" t="s">
        <v>1146</v>
      </c>
      <c r="Z353" s="129" t="b">
        <v>1</v>
      </c>
      <c r="AA353" s="129">
        <v>0</v>
      </c>
      <c r="AB353" s="129" t="b">
        <v>0</v>
      </c>
      <c r="AC353" s="129">
        <v>47</v>
      </c>
      <c r="AD353" s="129">
        <v>0.89900000000000002</v>
      </c>
      <c r="AE353" s="129" t="s">
        <v>3111</v>
      </c>
      <c r="AF353" s="129" t="s">
        <v>3148</v>
      </c>
      <c r="AG353" s="129" t="s">
        <v>3200</v>
      </c>
      <c r="AH353" s="129" cm="1">
        <f t="array" aca="1" ref="AH353" ca="1">INDIRECT(ADDRESS(MATCH(AJ353,'rs_industries'!B:B,0),5,1,TRUE,"rs_industries"))</f>
        <v>89</v>
      </c>
      <c r="AI353" s="129" cm="1">
        <f t="array" aca="1" ref="AI353" ca="1">INDIRECT(ADDRESS(MATCH(A353,'rs_stocks'!B:B,0),7,1,TRUE,"rs_stocks"))</f>
        <v>85</v>
      </c>
      <c r="AJ353" s="129" t="str" cm="1">
        <f t="array" aca="1" ref="AJ353" ca="1">INDIRECT(ADDRESS(MATCH(A353,'rs_stocks'!B:B,0),4,1,TRUE,"rs_stocks"))</f>
        <v>Banks—Diversified</v>
      </c>
    </row>
    <row r="354" spans="1:36" x14ac:dyDescent="0.3">
      <c r="A354" s="129" t="s">
        <v>1381</v>
      </c>
      <c r="B354" s="132">
        <v>0.03</v>
      </c>
      <c r="C354" s="132">
        <v>0.41</v>
      </c>
      <c r="D354" s="132">
        <v>21.96</v>
      </c>
      <c r="E354" s="132">
        <v>14.95</v>
      </c>
      <c r="F354" s="132">
        <v>17.350000000000001</v>
      </c>
      <c r="G354" s="227" t="s">
        <v>3217</v>
      </c>
      <c r="H354" s="346" t="s">
        <v>150</v>
      </c>
      <c r="I354" s="129">
        <v>5.6239999999999997</v>
      </c>
      <c r="J354" s="129">
        <v>-48</v>
      </c>
      <c r="K354" s="129">
        <v>-30</v>
      </c>
      <c r="L354" s="129" t="b">
        <v>0</v>
      </c>
      <c r="M354" s="129">
        <v>78.667000000000002</v>
      </c>
      <c r="N354" s="129">
        <v>5.5149999999999997</v>
      </c>
      <c r="O354" s="129">
        <v>14.265000000000001</v>
      </c>
      <c r="P354" s="132">
        <v>108.604</v>
      </c>
      <c r="Q354" s="132">
        <v>0.74099999999999999</v>
      </c>
      <c r="R354" s="132">
        <v>80.441000000000003</v>
      </c>
      <c r="S354" s="129">
        <v>0.27</v>
      </c>
      <c r="T354" s="419">
        <v>28.846</v>
      </c>
      <c r="U354" s="129">
        <v>38.76</v>
      </c>
      <c r="V354" s="129">
        <v>-49</v>
      </c>
      <c r="W354" s="129">
        <v>-59</v>
      </c>
      <c r="X354" s="129">
        <v>1923</v>
      </c>
      <c r="Y354" s="129" t="s">
        <v>1381</v>
      </c>
      <c r="Z354" s="129" t="b">
        <v>0</v>
      </c>
      <c r="AA354" s="129">
        <v>0</v>
      </c>
      <c r="AB354" s="129" t="b">
        <v>1</v>
      </c>
      <c r="AC354" s="129">
        <v>45</v>
      </c>
      <c r="AD354" s="129">
        <v>0.89800000000000002</v>
      </c>
      <c r="AE354" s="129" t="s">
        <v>150</v>
      </c>
      <c r="AF354" s="129" t="s">
        <v>3217</v>
      </c>
      <c r="AG354" s="129" t="s">
        <v>4647</v>
      </c>
      <c r="AH354" s="129" cm="1">
        <f t="array" aca="1" ref="AH354" ca="1">INDIRECT(ADDRESS(MATCH(AJ354,'rs_industries'!B:B,0),5,1,TRUE,"rs_industries"))</f>
        <v>72</v>
      </c>
      <c r="AI354" s="129" cm="1">
        <f t="array" aca="1" ref="AI354" ca="1">INDIRECT(ADDRESS(MATCH(A354,'rs_stocks'!B:B,0),7,1,TRUE,"rs_stocks"))</f>
        <v>79</v>
      </c>
      <c r="AJ354" s="129" t="str" cm="1">
        <f t="array" aca="1" ref="AJ354" ca="1">INDIRECT(ADDRESS(MATCH(A354,'rs_stocks'!B:B,0),4,1,TRUE,"rs_stocks"))</f>
        <v>REITâ€”Residential</v>
      </c>
    </row>
    <row r="355" spans="1:36" x14ac:dyDescent="0.3">
      <c r="A355" s="129" t="s">
        <v>1868</v>
      </c>
      <c r="B355" s="132">
        <v>5.33</v>
      </c>
      <c r="C355" s="132">
        <v>3</v>
      </c>
      <c r="D355" s="132">
        <v>14.17</v>
      </c>
      <c r="E355" s="132">
        <v>46.55</v>
      </c>
      <c r="F355" s="132">
        <v>21.15</v>
      </c>
      <c r="G355" s="248" t="s">
        <v>3114</v>
      </c>
      <c r="H355" s="348" t="s">
        <v>31</v>
      </c>
      <c r="I355" s="129">
        <v>4.976</v>
      </c>
      <c r="J355" s="129">
        <v>-39</v>
      </c>
      <c r="K355" s="129">
        <v>-1</v>
      </c>
      <c r="L355" s="129" t="b">
        <v>1</v>
      </c>
      <c r="M355" s="129">
        <v>52.969000000000001</v>
      </c>
      <c r="N355" s="129">
        <v>3.7130000000000001</v>
      </c>
      <c r="O355" s="129">
        <v>14.263999999999999</v>
      </c>
      <c r="P355" s="132">
        <v>60.51</v>
      </c>
      <c r="Q355" s="132">
        <v>0.749</v>
      </c>
      <c r="R355" s="132">
        <v>45.332999999999998</v>
      </c>
      <c r="S355" s="129">
        <v>2.52</v>
      </c>
      <c r="T355" s="419">
        <v>-2.077</v>
      </c>
      <c r="U355" s="129">
        <v>114.66</v>
      </c>
      <c r="V355" s="129">
        <v>-18</v>
      </c>
      <c r="W355" s="129">
        <v>-8</v>
      </c>
      <c r="X355" s="129">
        <v>69</v>
      </c>
      <c r="Y355" s="129" t="s">
        <v>1868</v>
      </c>
      <c r="Z355" s="129" t="b">
        <v>0</v>
      </c>
      <c r="AA355" s="129">
        <v>0</v>
      </c>
      <c r="AB355" s="129" t="b">
        <v>1</v>
      </c>
      <c r="AC355" s="129">
        <v>56</v>
      </c>
      <c r="AD355" s="129">
        <v>0.89800000000000002</v>
      </c>
      <c r="AE355" s="129" t="s">
        <v>31</v>
      </c>
      <c r="AF355" s="129" t="s">
        <v>3114</v>
      </c>
      <c r="AG355" s="129" t="s">
        <v>3722</v>
      </c>
      <c r="AH355" s="129" cm="1">
        <f t="array" aca="1" ref="AH355" ca="1">INDIRECT(ADDRESS(MATCH(AJ355,'rs_industries'!B:B,0),5,1,TRUE,"rs_industries"))</f>
        <v>33</v>
      </c>
      <c r="AI355" s="129" cm="1">
        <f t="array" aca="1" ref="AI355" ca="1">INDIRECT(ADDRESS(MATCH(A355,'rs_stocks'!B:B,0),7,1,TRUE,"rs_stocks"))</f>
        <v>92</v>
      </c>
      <c r="AJ355" s="129" t="str" cm="1">
        <f t="array" aca="1" ref="AJ355" ca="1">INDIRECT(ADDRESS(MATCH(A355,'rs_stocks'!B:B,0),4,1,TRUE,"rs_stocks"))</f>
        <v>Software—Application</v>
      </c>
    </row>
    <row r="356" spans="1:36" x14ac:dyDescent="0.3">
      <c r="A356" s="129" t="s">
        <v>1595</v>
      </c>
      <c r="B356" s="132">
        <v>-0.28999999999999998</v>
      </c>
      <c r="C356" s="132">
        <v>-3.09</v>
      </c>
      <c r="D356" s="132">
        <v>9.52</v>
      </c>
      <c r="E356" s="132">
        <v>38.549999999999997</v>
      </c>
      <c r="F356" s="132">
        <v>17.75</v>
      </c>
      <c r="G356" s="331" t="s">
        <v>3651</v>
      </c>
      <c r="H356" s="345" t="s">
        <v>3140</v>
      </c>
      <c r="I356" s="129">
        <v>5.7880000000000003</v>
      </c>
      <c r="J356" s="129">
        <v>-82</v>
      </c>
      <c r="K356" s="129">
        <v>-42</v>
      </c>
      <c r="L356" s="129" t="b">
        <v>1</v>
      </c>
      <c r="M356" s="129">
        <v>74.052999999999997</v>
      </c>
      <c r="N356" s="129">
        <v>5.194</v>
      </c>
      <c r="O356" s="129">
        <v>14.257999999999999</v>
      </c>
      <c r="P356" s="132">
        <v>89.233000000000004</v>
      </c>
      <c r="Q356" s="132">
        <v>0.73099999999999998</v>
      </c>
      <c r="R356" s="132">
        <v>65.242000000000004</v>
      </c>
      <c r="S356" s="129">
        <v>3.34</v>
      </c>
      <c r="T356" s="419">
        <v>0</v>
      </c>
      <c r="U356" s="129">
        <v>3.45</v>
      </c>
      <c r="V356" s="129">
        <v>-20</v>
      </c>
      <c r="W356" s="129">
        <v>-45</v>
      </c>
      <c r="X356" s="129">
        <v>1736</v>
      </c>
      <c r="Y356" s="129" t="s">
        <v>1595</v>
      </c>
      <c r="Z356" s="129" t="b">
        <v>0</v>
      </c>
      <c r="AA356" s="129">
        <v>0</v>
      </c>
      <c r="AB356" s="129" t="b">
        <v>0</v>
      </c>
      <c r="AC356" s="129">
        <v>44</v>
      </c>
      <c r="AD356" s="129">
        <v>0.89800000000000002</v>
      </c>
      <c r="AE356" s="129" t="s">
        <v>3140</v>
      </c>
      <c r="AF356" s="129" t="s">
        <v>3651</v>
      </c>
      <c r="AG356" s="129" t="s">
        <v>1596</v>
      </c>
      <c r="AH356" s="129" cm="1">
        <f t="array" aca="1" ref="AH356" ca="1">INDIRECT(ADDRESS(MATCH(AJ356,'rs_industries'!B:B,0),5,1,TRUE,"rs_industries"))</f>
        <v>74</v>
      </c>
      <c r="AI356" s="129" cm="1">
        <f t="array" aca="1" ref="AI356" ca="1">INDIRECT(ADDRESS(MATCH(A356,'rs_stocks'!B:B,0),7,1,TRUE,"rs_stocks"))</f>
        <v>92</v>
      </c>
      <c r="AJ356" s="129" t="str" cm="1">
        <f t="array" aca="1" ref="AJ356" ca="1">INDIRECT(ADDRESS(MATCH(A356,'rs_stocks'!B:B,0),4,1,TRUE,"rs_stocks"))</f>
        <v>Packaged Foods</v>
      </c>
    </row>
    <row r="357" spans="1:36" x14ac:dyDescent="0.3">
      <c r="A357" s="129" t="s">
        <v>1299</v>
      </c>
      <c r="B357" s="132">
        <v>-2.02</v>
      </c>
      <c r="C357" s="132">
        <v>-3.34</v>
      </c>
      <c r="D357" s="132">
        <v>4.72</v>
      </c>
      <c r="E357" s="132">
        <v>13.24</v>
      </c>
      <c r="F357" s="132">
        <v>11.12</v>
      </c>
      <c r="G357" s="330" t="s">
        <v>3121</v>
      </c>
      <c r="H357" s="345" t="s">
        <v>245</v>
      </c>
      <c r="I357" s="129">
        <v>46.677</v>
      </c>
      <c r="J357" s="129">
        <v>-32</v>
      </c>
      <c r="K357" s="129">
        <v>-16</v>
      </c>
      <c r="L357" s="129" t="b">
        <v>1</v>
      </c>
      <c r="M357" s="129">
        <v>38.837000000000003</v>
      </c>
      <c r="N357" s="129">
        <v>2.73</v>
      </c>
      <c r="O357" s="129">
        <v>14.224</v>
      </c>
      <c r="P357" s="132">
        <v>43.034999999999997</v>
      </c>
      <c r="Q357" s="132">
        <v>0.73699999999999999</v>
      </c>
      <c r="R357" s="132">
        <v>31.734000000000002</v>
      </c>
      <c r="S357" s="129">
        <v>1.63</v>
      </c>
      <c r="T357" s="419">
        <v>17.309000000000001</v>
      </c>
      <c r="U357" s="129">
        <v>88.55</v>
      </c>
      <c r="V357" s="129">
        <v>-41</v>
      </c>
      <c r="W357" s="129">
        <v>-45</v>
      </c>
      <c r="X357" s="129">
        <v>138</v>
      </c>
      <c r="Y357" s="129" t="s">
        <v>1299</v>
      </c>
      <c r="Z357" s="129" t="b">
        <v>0</v>
      </c>
      <c r="AA357" s="129">
        <v>0</v>
      </c>
      <c r="AB357" s="129" t="b">
        <v>1</v>
      </c>
      <c r="AC357" s="129">
        <v>46</v>
      </c>
      <c r="AD357" s="129">
        <v>0.89800000000000002</v>
      </c>
      <c r="AE357" s="129" t="s">
        <v>245</v>
      </c>
      <c r="AF357" s="129" t="s">
        <v>3121</v>
      </c>
      <c r="AG357" s="129" t="s">
        <v>4851</v>
      </c>
      <c r="AH357" s="129" t="e" cm="1">
        <f t="array" aca="1" ref="AH357" ca="1">INDIRECT(ADDRESS(MATCH(AJ357,'rs_industries'!B:B,0),5,1,TRUE,"rs_industries"))</f>
        <v>#N/A</v>
      </c>
      <c r="AI357" s="129" t="e" cm="1">
        <f t="array" aca="1" ref="AI357" ca="1">INDIRECT(ADDRESS(MATCH(A357,'rs_stocks'!B:B,0),7,1,TRUE,"rs_stocks"))</f>
        <v>#N/A</v>
      </c>
      <c r="AJ357" s="129" t="e" cm="1">
        <f t="array" aca="1" ref="AJ357" ca="1">INDIRECT(ADDRESS(MATCH(A357,'rs_stocks'!B:B,0),4,1,TRUE,"rs_stocks"))</f>
        <v>#N/A</v>
      </c>
    </row>
    <row r="358" spans="1:36" x14ac:dyDescent="0.3">
      <c r="A358" s="129" t="s">
        <v>1779</v>
      </c>
      <c r="B358" s="132">
        <v>0.74</v>
      </c>
      <c r="C358" s="132">
        <v>-3.46</v>
      </c>
      <c r="D358" s="132">
        <v>6.13</v>
      </c>
      <c r="E358" s="132">
        <v>16.5</v>
      </c>
      <c r="F358" s="132">
        <v>6.91</v>
      </c>
      <c r="G358" s="323" t="s">
        <v>3543</v>
      </c>
      <c r="H358" s="347" t="s">
        <v>3108</v>
      </c>
      <c r="I358" s="129">
        <v>4.3259999999999996</v>
      </c>
      <c r="J358" s="129">
        <v>-29</v>
      </c>
      <c r="K358" s="129">
        <v>-7</v>
      </c>
      <c r="L358" s="129" t="b">
        <v>1</v>
      </c>
      <c r="M358" s="129">
        <v>55.499000000000002</v>
      </c>
      <c r="N358" s="129">
        <v>3.907</v>
      </c>
      <c r="O358" s="129">
        <v>14.206</v>
      </c>
      <c r="P358" s="132">
        <v>72.171000000000006</v>
      </c>
      <c r="Q358" s="132">
        <v>0.74</v>
      </c>
      <c r="R358" s="132">
        <v>53.395000000000003</v>
      </c>
      <c r="S358" s="129">
        <v>2.42</v>
      </c>
      <c r="T358" s="419">
        <v>25.420999999999999</v>
      </c>
      <c r="U358" s="129">
        <v>25.98</v>
      </c>
      <c r="V358" s="129">
        <v>23</v>
      </c>
      <c r="W358" s="129">
        <v>27</v>
      </c>
      <c r="X358" s="129">
        <v>317</v>
      </c>
      <c r="Y358" s="129" t="s">
        <v>1779</v>
      </c>
      <c r="Z358" s="129" t="b">
        <v>0</v>
      </c>
      <c r="AA358" s="129">
        <v>0</v>
      </c>
      <c r="AB358" s="129" t="b">
        <v>1</v>
      </c>
      <c r="AC358" s="129">
        <v>49</v>
      </c>
      <c r="AD358" s="129">
        <v>0.89700000000000002</v>
      </c>
      <c r="AE358" s="129" t="s">
        <v>3108</v>
      </c>
      <c r="AF358" s="129" t="s">
        <v>3543</v>
      </c>
      <c r="AG358" s="129" t="s">
        <v>3786</v>
      </c>
      <c r="AH358" s="129" cm="1">
        <f t="array" aca="1" ref="AH358" ca="1">INDIRECT(ADDRESS(MATCH(AJ358,'rs_industries'!B:B,0),5,1,TRUE,"rs_industries"))</f>
        <v>62</v>
      </c>
      <c r="AI358" s="129" cm="1">
        <f t="array" aca="1" ref="AI358" ca="1">INDIRECT(ADDRESS(MATCH(A358,'rs_stocks'!B:B,0),7,1,TRUE,"rs_stocks"))</f>
        <v>85</v>
      </c>
      <c r="AJ358" s="129" t="str" cm="1">
        <f t="array" aca="1" ref="AJ358" ca="1">INDIRECT(ADDRESS(MATCH(A358,'rs_stocks'!B:B,0),4,1,TRUE,"rs_stocks"))</f>
        <v>Security &amp; Protection Services</v>
      </c>
    </row>
    <row r="359" spans="1:36" x14ac:dyDescent="0.3">
      <c r="A359" s="129" t="s">
        <v>6440</v>
      </c>
      <c r="B359" s="132">
        <v>2.41</v>
      </c>
      <c r="C359" s="132">
        <v>11.13</v>
      </c>
      <c r="D359" s="132">
        <v>19.48</v>
      </c>
      <c r="E359" s="132">
        <v>22.68</v>
      </c>
      <c r="F359" s="132">
        <v>18.29</v>
      </c>
      <c r="G359" s="243" t="s">
        <v>3114</v>
      </c>
      <c r="H359" s="347" t="s">
        <v>31</v>
      </c>
      <c r="I359" s="129">
        <v>0.93500000000000005</v>
      </c>
      <c r="J359" s="129">
        <v>-55</v>
      </c>
      <c r="K359" s="129">
        <v>-28</v>
      </c>
      <c r="L359" s="129" t="b">
        <v>1</v>
      </c>
      <c r="M359" s="129">
        <v>52.347999999999999</v>
      </c>
      <c r="N359" s="129">
        <v>3.6850000000000001</v>
      </c>
      <c r="O359" s="129">
        <v>14.205</v>
      </c>
      <c r="P359" s="132">
        <v>61.34</v>
      </c>
      <c r="Q359" s="132">
        <v>0.74199999999999999</v>
      </c>
      <c r="R359" s="132">
        <v>45.506</v>
      </c>
      <c r="S359" s="129">
        <v>3.06</v>
      </c>
      <c r="T359" s="419">
        <v>82.399000000000001</v>
      </c>
      <c r="U359" s="129">
        <v>29.75</v>
      </c>
      <c r="V359" s="129">
        <v>116</v>
      </c>
      <c r="W359" s="129">
        <v>59</v>
      </c>
      <c r="X359" s="129">
        <v>219</v>
      </c>
      <c r="Y359" s="129" t="s">
        <v>6440</v>
      </c>
      <c r="Z359" s="129" t="b">
        <v>0</v>
      </c>
      <c r="AA359" s="129">
        <v>0</v>
      </c>
      <c r="AB359" s="129" t="b">
        <v>1</v>
      </c>
      <c r="AC359" s="129">
        <v>38</v>
      </c>
      <c r="AD359" s="129">
        <v>0.89700000000000002</v>
      </c>
      <c r="AE359" s="129" t="s">
        <v>31</v>
      </c>
      <c r="AF359" s="129" t="s">
        <v>3114</v>
      </c>
      <c r="AG359" s="129" t="s">
        <v>6441</v>
      </c>
      <c r="AH359" s="129" cm="1">
        <f t="array" aca="1" ref="AH359" ca="1">INDIRECT(ADDRESS(MATCH(AJ359,'rs_industries'!B:B,0),5,1,TRUE,"rs_industries"))</f>
        <v>33</v>
      </c>
      <c r="AI359" s="129" cm="1">
        <f t="array" aca="1" ref="AI359" ca="1">INDIRECT(ADDRESS(MATCH(A359,'rs_stocks'!B:B,0),7,1,TRUE,"rs_stocks"))</f>
        <v>80</v>
      </c>
      <c r="AJ359" s="129" t="str" cm="1">
        <f t="array" aca="1" ref="AJ359" ca="1">INDIRECT(ADDRESS(MATCH(A359,'rs_stocks'!B:B,0),4,1,TRUE,"rs_stocks"))</f>
        <v>Software—Application</v>
      </c>
    </row>
    <row r="360" spans="1:36" x14ac:dyDescent="0.3">
      <c r="A360" s="129" t="s">
        <v>1429</v>
      </c>
      <c r="B360" s="132">
        <v>-3.99</v>
      </c>
      <c r="C360" s="132">
        <v>-28.92</v>
      </c>
      <c r="D360" s="132">
        <v>5.85</v>
      </c>
      <c r="E360" s="132">
        <v>53.79</v>
      </c>
      <c r="F360" s="132">
        <v>51.75</v>
      </c>
      <c r="G360" s="315" t="s">
        <v>54</v>
      </c>
      <c r="H360" s="348" t="s">
        <v>24</v>
      </c>
      <c r="I360" s="129">
        <v>2.6230000000000002</v>
      </c>
      <c r="J360" s="129">
        <v>-54</v>
      </c>
      <c r="K360" s="129">
        <v>-29</v>
      </c>
      <c r="L360" s="129" t="b">
        <v>1</v>
      </c>
      <c r="M360" s="129">
        <v>218.95599999999999</v>
      </c>
      <c r="N360" s="129">
        <v>15.422000000000001</v>
      </c>
      <c r="O360" s="129">
        <v>14.196999999999999</v>
      </c>
      <c r="P360" s="132">
        <v>326.31200000000001</v>
      </c>
      <c r="Q360" s="132">
        <v>0.72099999999999997</v>
      </c>
      <c r="R360" s="132">
        <v>235.23599999999999</v>
      </c>
      <c r="S360" s="129">
        <v>6.18</v>
      </c>
      <c r="T360" s="419">
        <v>17.864000000000001</v>
      </c>
      <c r="U360" s="129">
        <v>129.58000000000001</v>
      </c>
      <c r="V360" s="129">
        <v>34</v>
      </c>
      <c r="W360" s="129">
        <v>23</v>
      </c>
      <c r="X360" s="129">
        <v>24</v>
      </c>
      <c r="Y360" s="129" t="s">
        <v>1429</v>
      </c>
      <c r="Z360" s="129" t="b">
        <v>0</v>
      </c>
      <c r="AA360" s="129">
        <v>0</v>
      </c>
      <c r="AB360" s="129" t="b">
        <v>0</v>
      </c>
      <c r="AC360" s="129">
        <v>56</v>
      </c>
      <c r="AD360" s="129">
        <v>0.89700000000000002</v>
      </c>
      <c r="AE360" s="129" t="s">
        <v>24</v>
      </c>
      <c r="AF360" s="129" t="s">
        <v>54</v>
      </c>
      <c r="AG360" s="129" t="s">
        <v>3792</v>
      </c>
      <c r="AH360" s="129" cm="1">
        <f t="array" aca="1" ref="AH360" ca="1">INDIRECT(ADDRESS(MATCH(AJ360,'rs_industries'!B:B,0),5,1,TRUE,"rs_industries"))</f>
        <v>96</v>
      </c>
      <c r="AI360" s="129" cm="1">
        <f t="array" aca="1" ref="AI360" ca="1">INDIRECT(ADDRESS(MATCH(A360,'rs_stocks'!B:B,0),7,1,TRUE,"rs_stocks"))</f>
        <v>96</v>
      </c>
      <c r="AJ360" s="129" t="str" cm="1">
        <f t="array" aca="1" ref="AJ360" ca="1">INDIRECT(ADDRESS(MATCH(A360,'rs_stocks'!B:B,0),4,1,TRUE,"rs_stocks"))</f>
        <v>Engineering &amp; Construction</v>
      </c>
    </row>
    <row r="361" spans="1:36" x14ac:dyDescent="0.3">
      <c r="A361" s="129" t="s">
        <v>2146</v>
      </c>
      <c r="B361" s="132">
        <v>-1.52</v>
      </c>
      <c r="C361" s="132">
        <v>-8.33</v>
      </c>
      <c r="D361" s="132">
        <v>6.97</v>
      </c>
      <c r="E361" s="132">
        <v>16.52</v>
      </c>
      <c r="F361" s="132">
        <v>13.1</v>
      </c>
      <c r="G361" s="275" t="s">
        <v>3236</v>
      </c>
      <c r="H361" s="352" t="s">
        <v>3111</v>
      </c>
      <c r="I361" s="129">
        <v>3.6539999999999999</v>
      </c>
      <c r="J361" s="129">
        <v>-25</v>
      </c>
      <c r="K361" s="129">
        <v>-10</v>
      </c>
      <c r="L361" s="129" t="b">
        <v>1</v>
      </c>
      <c r="M361" s="129">
        <v>56.756999999999998</v>
      </c>
      <c r="N361" s="129">
        <v>4.0019999999999998</v>
      </c>
      <c r="O361" s="129">
        <v>14.183</v>
      </c>
      <c r="P361" s="132">
        <v>67.257999999999996</v>
      </c>
      <c r="Q361" s="132">
        <v>0.746</v>
      </c>
      <c r="R361" s="132">
        <v>50.151000000000003</v>
      </c>
      <c r="S361" s="129">
        <v>1.98</v>
      </c>
      <c r="T361" s="419">
        <v>-30.283000000000001</v>
      </c>
      <c r="U361" s="129">
        <v>100.09</v>
      </c>
      <c r="V361" s="129">
        <v>-26</v>
      </c>
      <c r="W361" s="129">
        <v>-32</v>
      </c>
      <c r="X361" s="129">
        <v>100</v>
      </c>
      <c r="Y361" s="129" t="s">
        <v>2146</v>
      </c>
      <c r="Z361" s="129" t="b">
        <v>0</v>
      </c>
      <c r="AA361" s="129">
        <v>0</v>
      </c>
      <c r="AB361" s="129" t="b">
        <v>1</v>
      </c>
      <c r="AC361" s="129">
        <v>48</v>
      </c>
      <c r="AD361" s="129">
        <v>0.89600000000000002</v>
      </c>
      <c r="AE361" s="129" t="s">
        <v>3111</v>
      </c>
      <c r="AF361" s="129" t="s">
        <v>3236</v>
      </c>
      <c r="AG361" s="129" t="s">
        <v>5245</v>
      </c>
      <c r="AH361" s="129" t="e" cm="1">
        <f t="array" aca="1" ref="AH361" ca="1">INDIRECT(ADDRESS(MATCH(AJ361,'rs_industries'!B:B,0),5,1,TRUE,"rs_industries"))</f>
        <v>#N/A</v>
      </c>
      <c r="AI361" s="129" t="e" cm="1">
        <f t="array" aca="1" ref="AI361" ca="1">INDIRECT(ADDRESS(MATCH(A361,'rs_stocks'!B:B,0),7,1,TRUE,"rs_stocks"))</f>
        <v>#N/A</v>
      </c>
      <c r="AJ361" s="129" t="e" cm="1">
        <f t="array" aca="1" ref="AJ361" ca="1">INDIRECT(ADDRESS(MATCH(A361,'rs_stocks'!B:B,0),4,1,TRUE,"rs_stocks"))</f>
        <v>#N/A</v>
      </c>
    </row>
    <row r="362" spans="1:36" x14ac:dyDescent="0.3">
      <c r="A362" s="129" t="s">
        <v>2415</v>
      </c>
      <c r="B362" s="132">
        <v>-2.75</v>
      </c>
      <c r="C362" s="132">
        <v>4.29</v>
      </c>
      <c r="D362" s="132">
        <v>31.89</v>
      </c>
      <c r="E362" s="132">
        <v>44.07</v>
      </c>
      <c r="F362" s="132">
        <v>49.56</v>
      </c>
      <c r="G362" s="253" t="s">
        <v>3525</v>
      </c>
      <c r="H362" s="253" t="s">
        <v>3124</v>
      </c>
      <c r="I362" s="129">
        <v>5.4950000000000001</v>
      </c>
      <c r="J362" s="129">
        <v>-49</v>
      </c>
      <c r="K362" s="129">
        <v>-20</v>
      </c>
      <c r="L362" s="129" t="b">
        <v>1</v>
      </c>
      <c r="M362" s="129">
        <v>128.30799999999999</v>
      </c>
      <c r="N362" s="129">
        <v>9.0549999999999997</v>
      </c>
      <c r="O362" s="129">
        <v>14.17</v>
      </c>
      <c r="P362" s="132">
        <v>166.798</v>
      </c>
      <c r="Q362" s="132">
        <v>0.75900000000000001</v>
      </c>
      <c r="R362" s="132">
        <v>126.604</v>
      </c>
      <c r="S362" s="129">
        <v>2.8</v>
      </c>
      <c r="T362" s="419">
        <v>-27.902000000000001</v>
      </c>
      <c r="U362" s="129">
        <v>79.28</v>
      </c>
      <c r="V362" s="129">
        <v>40</v>
      </c>
      <c r="W362" s="129">
        <v>-3</v>
      </c>
      <c r="X362" s="129">
        <v>90</v>
      </c>
      <c r="Y362" s="129" t="s">
        <v>2415</v>
      </c>
      <c r="Z362" s="129" t="b">
        <v>0</v>
      </c>
      <c r="AA362" s="129">
        <v>0</v>
      </c>
      <c r="AB362" s="129" t="b">
        <v>1</v>
      </c>
      <c r="AC362" s="129">
        <v>53</v>
      </c>
      <c r="AD362" s="129">
        <v>0.89600000000000002</v>
      </c>
      <c r="AE362" s="129" t="s">
        <v>3124</v>
      </c>
      <c r="AF362" s="129" t="s">
        <v>3525</v>
      </c>
      <c r="AG362" s="129" t="s">
        <v>5530</v>
      </c>
      <c r="AH362" s="129" cm="1">
        <f t="array" aca="1" ref="AH362" ca="1">INDIRECT(ADDRESS(MATCH(AJ362,'rs_industries'!B:B,0),5,1,TRUE,"rs_industries"))</f>
        <v>8</v>
      </c>
      <c r="AI362" s="129" cm="1">
        <f t="array" aca="1" ref="AI362" ca="1">INDIRECT(ADDRESS(MATCH(A362,'rs_stocks'!B:B,0),7,1,TRUE,"rs_stocks"))</f>
        <v>76</v>
      </c>
      <c r="AJ362" s="129" t="str" cm="1">
        <f t="array" aca="1" ref="AJ362" ca="1">INDIRECT(ADDRESS(MATCH(A362,'rs_stocks'!B:B,0),4,1,TRUE,"rs_stocks"))</f>
        <v>Diagnostics &amp; Research</v>
      </c>
    </row>
    <row r="363" spans="1:36" x14ac:dyDescent="0.3">
      <c r="A363" s="129" t="s">
        <v>442</v>
      </c>
      <c r="B363" s="132">
        <v>2.48</v>
      </c>
      <c r="C363" s="132">
        <v>16.399999999999999</v>
      </c>
      <c r="D363" s="132">
        <v>26.68</v>
      </c>
      <c r="E363" s="132">
        <v>34.96</v>
      </c>
      <c r="F363" s="132">
        <v>50.39</v>
      </c>
      <c r="G363" s="208" t="s">
        <v>3313</v>
      </c>
      <c r="H363" s="347" t="s">
        <v>24</v>
      </c>
      <c r="I363" s="129">
        <v>22.672999999999998</v>
      </c>
      <c r="J363" s="129">
        <v>-58</v>
      </c>
      <c r="K363" s="129">
        <v>-15</v>
      </c>
      <c r="L363" s="129" t="b">
        <v>1</v>
      </c>
      <c r="M363" s="129">
        <v>113.221</v>
      </c>
      <c r="N363" s="129">
        <v>7.9950000000000001</v>
      </c>
      <c r="O363" s="129">
        <v>14.162000000000001</v>
      </c>
      <c r="P363" s="132">
        <v>151.82</v>
      </c>
      <c r="Q363" s="132">
        <v>0.76200000000000001</v>
      </c>
      <c r="R363" s="132">
        <v>115.66200000000001</v>
      </c>
      <c r="S363" s="129">
        <v>3.02</v>
      </c>
      <c r="T363" s="419">
        <v>50.41</v>
      </c>
      <c r="U363" s="129">
        <v>143.08000000000001</v>
      </c>
      <c r="V363" s="129">
        <v>-28</v>
      </c>
      <c r="W363" s="129">
        <v>-35</v>
      </c>
      <c r="X363" s="129">
        <v>46</v>
      </c>
      <c r="Y363" s="129" t="s">
        <v>442</v>
      </c>
      <c r="Z363" s="129" t="b">
        <v>0</v>
      </c>
      <c r="AA363" s="129">
        <v>0</v>
      </c>
      <c r="AB363" s="129" t="b">
        <v>1</v>
      </c>
      <c r="AC363" s="129">
        <v>50</v>
      </c>
      <c r="AD363" s="129">
        <v>0.89600000000000002</v>
      </c>
      <c r="AE363" s="129" t="s">
        <v>24</v>
      </c>
      <c r="AF363" s="129" t="s">
        <v>3313</v>
      </c>
      <c r="AG363" s="129" t="s">
        <v>4792</v>
      </c>
      <c r="AH363" s="129" cm="1">
        <f t="array" aca="1" ref="AH363" ca="1">INDIRECT(ADDRESS(MATCH(AJ363,'rs_industries'!B:B,0),5,1,TRUE,"rs_industries"))</f>
        <v>80</v>
      </c>
      <c r="AI363" s="129" cm="1">
        <f t="array" aca="1" ref="AI363" ca="1">INDIRECT(ADDRESS(MATCH(A363,'rs_stocks'!B:B,0),7,1,TRUE,"rs_stocks"))</f>
        <v>91</v>
      </c>
      <c r="AJ363" s="129" t="str" cm="1">
        <f t="array" aca="1" ref="AJ363" ca="1">INDIRECT(ADDRESS(MATCH(A363,'rs_stocks'!B:B,0),4,1,TRUE,"rs_stocks"))</f>
        <v>Semiconductor Equipment &amp; Materials</v>
      </c>
    </row>
    <row r="364" spans="1:36" x14ac:dyDescent="0.3">
      <c r="A364" s="129" t="s">
        <v>2120</v>
      </c>
      <c r="B364" s="132">
        <v>-0.49</v>
      </c>
      <c r="C364" s="132">
        <v>-1.54</v>
      </c>
      <c r="D364" s="132">
        <v>2.89</v>
      </c>
      <c r="E364" s="132">
        <v>4.3</v>
      </c>
      <c r="F364" s="132">
        <v>5.76</v>
      </c>
      <c r="G364" s="243" t="s">
        <v>3787</v>
      </c>
      <c r="H364" s="347" t="s">
        <v>3140</v>
      </c>
      <c r="I364" s="129">
        <v>1.151</v>
      </c>
      <c r="J364" s="129">
        <v>-57</v>
      </c>
      <c r="K364" s="129">
        <v>-29</v>
      </c>
      <c r="L364" s="129" t="b">
        <v>1</v>
      </c>
      <c r="M364" s="129">
        <v>33.665999999999997</v>
      </c>
      <c r="N364" s="129">
        <v>2.3839999999999999</v>
      </c>
      <c r="O364" s="129">
        <v>14.119</v>
      </c>
      <c r="P364" s="132">
        <v>38.073</v>
      </c>
      <c r="Q364" s="132">
        <v>0.73099999999999998</v>
      </c>
      <c r="R364" s="132">
        <v>27.812999999999999</v>
      </c>
      <c r="S364" s="129">
        <v>1.89</v>
      </c>
      <c r="T364" s="419">
        <v>30.527999999999999</v>
      </c>
      <c r="U364" s="129">
        <v>12.12</v>
      </c>
      <c r="V364" s="129">
        <v>17</v>
      </c>
      <c r="W364" s="129">
        <v>-24</v>
      </c>
      <c r="X364" s="129">
        <v>872</v>
      </c>
      <c r="Y364" s="129" t="s">
        <v>2120</v>
      </c>
      <c r="Z364" s="129" t="b">
        <v>0</v>
      </c>
      <c r="AA364" s="129">
        <v>0</v>
      </c>
      <c r="AB364" s="129" t="b">
        <v>0</v>
      </c>
      <c r="AC364" s="129">
        <v>47</v>
      </c>
      <c r="AD364" s="129">
        <v>0.89600000000000002</v>
      </c>
      <c r="AE364" s="129" t="s">
        <v>3140</v>
      </c>
      <c r="AF364" s="129" t="s">
        <v>3787</v>
      </c>
      <c r="AG364" s="129" t="s">
        <v>5059</v>
      </c>
      <c r="AH364" s="129" t="e" cm="1">
        <f t="array" aca="1" ref="AH364" ca="1">INDIRECT(ADDRESS(MATCH(AJ364,'rs_industries'!B:B,0),5,1,TRUE,"rs_industries"))</f>
        <v>#N/A</v>
      </c>
      <c r="AI364" s="129" t="e" cm="1">
        <f t="array" aca="1" ref="AI364" ca="1">INDIRECT(ADDRESS(MATCH(A364,'rs_stocks'!B:B,0),7,1,TRUE,"rs_stocks"))</f>
        <v>#N/A</v>
      </c>
      <c r="AJ364" s="129" t="e" cm="1">
        <f t="array" aca="1" ref="AJ364" ca="1">INDIRECT(ADDRESS(MATCH(A364,'rs_stocks'!B:B,0),4,1,TRUE,"rs_stocks"))</f>
        <v>#N/A</v>
      </c>
    </row>
    <row r="365" spans="1:36" x14ac:dyDescent="0.3">
      <c r="A365" s="129" t="s">
        <v>7142</v>
      </c>
      <c r="B365" s="132">
        <v>-2.21</v>
      </c>
      <c r="C365" s="132">
        <v>-16.899999999999999</v>
      </c>
      <c r="D365" s="132">
        <v>18.79</v>
      </c>
      <c r="E365" s="132">
        <v>14.94</v>
      </c>
      <c r="F365" s="132">
        <v>33.08</v>
      </c>
      <c r="G365" s="279"/>
      <c r="H365" s="349"/>
      <c r="I365" s="129">
        <v>0.30299999999999999</v>
      </c>
      <c r="J365" s="129">
        <v>-87</v>
      </c>
      <c r="K365" s="129">
        <v>-74</v>
      </c>
      <c r="L365" s="129" t="b">
        <v>0</v>
      </c>
      <c r="M365" s="129">
        <v>262.45600000000002</v>
      </c>
      <c r="N365" s="129">
        <v>18.588999999999999</v>
      </c>
      <c r="O365" s="129">
        <v>14.119</v>
      </c>
      <c r="P365" s="132">
        <v>784.18499999999995</v>
      </c>
      <c r="Q365" s="132">
        <v>0.71099999999999997</v>
      </c>
      <c r="R365" s="132">
        <v>557.60199999999998</v>
      </c>
      <c r="S365" s="129">
        <v>8.17</v>
      </c>
      <c r="T365" s="419">
        <v>13.831</v>
      </c>
      <c r="U365" s="129">
        <v>1.77</v>
      </c>
      <c r="V365" s="129">
        <v>-30</v>
      </c>
      <c r="W365" s="129">
        <v>-18</v>
      </c>
      <c r="X365" s="129">
        <v>1383</v>
      </c>
      <c r="Y365" s="129" t="s">
        <v>7142</v>
      </c>
      <c r="Z365" s="129" t="b">
        <v>0</v>
      </c>
      <c r="AA365" s="129">
        <v>0</v>
      </c>
      <c r="AB365" s="129" t="b">
        <v>0</v>
      </c>
      <c r="AC365" s="129">
        <v>42</v>
      </c>
      <c r="AD365" s="129">
        <v>0.89500000000000002</v>
      </c>
      <c r="AG365" s="129" t="s">
        <v>7843</v>
      </c>
      <c r="AH365" s="129" cm="1">
        <f t="array" aca="1" ref="AH365" ca="1">INDIRECT(ADDRESS(MATCH(AJ365,'rs_industries'!B:B,0),5,1,TRUE,"rs_industries"))</f>
        <v>96</v>
      </c>
      <c r="AI365" s="129" cm="1">
        <f t="array" aca="1" ref="AI365" ca="1">INDIRECT(ADDRESS(MATCH(A365,'rs_stocks'!B:B,0),7,1,TRUE,"rs_stocks"))</f>
        <v>81</v>
      </c>
      <c r="AJ365" s="129" t="str" cm="1">
        <f t="array" aca="1" ref="AJ365" ca="1">INDIRECT(ADDRESS(MATCH(A365,'rs_stocks'!B:B,0),4,1,TRUE,"rs_stocks"))</f>
        <v>Other Precious Metals &amp; Mining</v>
      </c>
    </row>
    <row r="366" spans="1:36" x14ac:dyDescent="0.3">
      <c r="A366" s="129" t="s">
        <v>2379</v>
      </c>
      <c r="B366" s="132">
        <v>-3.18</v>
      </c>
      <c r="C366" s="132">
        <v>-10.48</v>
      </c>
      <c r="D366" s="132">
        <v>3.95</v>
      </c>
      <c r="E366" s="132">
        <v>27.59</v>
      </c>
      <c r="F366" s="132">
        <v>27.59</v>
      </c>
      <c r="G366" s="269" t="s">
        <v>3301</v>
      </c>
      <c r="H366" s="288" t="s">
        <v>3108</v>
      </c>
      <c r="I366" s="129">
        <v>2.7349999999999999</v>
      </c>
      <c r="J366" s="129">
        <v>-57</v>
      </c>
      <c r="K366" s="129">
        <v>-17</v>
      </c>
      <c r="L366" s="129" t="b">
        <v>1</v>
      </c>
      <c r="M366" s="129">
        <v>87.614999999999995</v>
      </c>
      <c r="N366" s="129">
        <v>6.21</v>
      </c>
      <c r="O366" s="129">
        <v>14.109</v>
      </c>
      <c r="P366" s="132">
        <v>105.872</v>
      </c>
      <c r="Q366" s="132">
        <v>0.71799999999999997</v>
      </c>
      <c r="R366" s="132">
        <v>76.058000000000007</v>
      </c>
      <c r="S366" s="129">
        <v>2.86</v>
      </c>
      <c r="T366" s="419">
        <v>0</v>
      </c>
      <c r="U366" s="129">
        <v>13.41</v>
      </c>
      <c r="V366" s="129">
        <v>-38</v>
      </c>
      <c r="W366" s="129">
        <v>-52</v>
      </c>
      <c r="X366" s="129">
        <v>521</v>
      </c>
      <c r="Y366" s="129" t="s">
        <v>2379</v>
      </c>
      <c r="Z366" s="129" t="b">
        <v>1</v>
      </c>
      <c r="AA366" s="129">
        <v>13.28</v>
      </c>
      <c r="AB366" s="129" t="b">
        <v>0</v>
      </c>
      <c r="AC366" s="129">
        <v>48</v>
      </c>
      <c r="AD366" s="129">
        <v>0.89500000000000002</v>
      </c>
      <c r="AE366" s="129" t="s">
        <v>3108</v>
      </c>
      <c r="AF366" s="129" t="s">
        <v>3301</v>
      </c>
      <c r="AG366" s="129" t="s">
        <v>3494</v>
      </c>
      <c r="AH366" s="129" cm="1">
        <f t="array" aca="1" ref="AH366" ca="1">INDIRECT(ADDRESS(MATCH(AJ366,'rs_industries'!B:B,0),5,1,TRUE,"rs_industries"))</f>
        <v>98</v>
      </c>
      <c r="AI366" s="129" cm="1">
        <f t="array" aca="1" ref="AI366" ca="1">INDIRECT(ADDRESS(MATCH(A366,'rs_stocks'!B:B,0),7,1,TRUE,"rs_stocks"))</f>
        <v>93</v>
      </c>
      <c r="AJ366" s="129" t="str" cm="1">
        <f t="array" aca="1" ref="AJ366" ca="1">INDIRECT(ADDRESS(MATCH(A366,'rs_stocks'!B:B,0),4,1,TRUE,"rs_stocks"))</f>
        <v>Marine Shipping</v>
      </c>
    </row>
    <row r="367" spans="1:36" x14ac:dyDescent="0.3">
      <c r="A367" s="129" t="s">
        <v>1258</v>
      </c>
      <c r="B367" s="132">
        <v>1.61</v>
      </c>
      <c r="C367" s="132">
        <v>1.19</v>
      </c>
      <c r="D367" s="132">
        <v>5.19</v>
      </c>
      <c r="E367" s="132">
        <v>10.82</v>
      </c>
      <c r="F367" s="132">
        <v>8.1199999999999992</v>
      </c>
      <c r="G367" s="209" t="s">
        <v>3705</v>
      </c>
      <c r="H367" s="348" t="s">
        <v>115</v>
      </c>
      <c r="I367" s="129">
        <v>21.748999999999999</v>
      </c>
      <c r="J367" s="129">
        <v>-33</v>
      </c>
      <c r="K367" s="129">
        <v>-12</v>
      </c>
      <c r="L367" s="129" t="b">
        <v>1</v>
      </c>
      <c r="M367" s="129">
        <v>22.564</v>
      </c>
      <c r="N367" s="129">
        <v>1.6020000000000001</v>
      </c>
      <c r="O367" s="129">
        <v>14.087</v>
      </c>
      <c r="P367" s="132">
        <v>24.52</v>
      </c>
      <c r="Q367" s="132">
        <v>0.73599999999999999</v>
      </c>
      <c r="R367" s="132">
        <v>18.038</v>
      </c>
      <c r="S367" s="129">
        <v>1.45</v>
      </c>
      <c r="T367" s="419">
        <v>44.247999999999998</v>
      </c>
      <c r="U367" s="129">
        <v>37.28</v>
      </c>
      <c r="V367" s="129">
        <v>-39</v>
      </c>
      <c r="W367" s="129">
        <v>-50</v>
      </c>
      <c r="X367" s="129">
        <v>368</v>
      </c>
      <c r="Y367" s="129" t="s">
        <v>1258</v>
      </c>
      <c r="Z367" s="129" t="b">
        <v>0</v>
      </c>
      <c r="AA367" s="129">
        <v>0</v>
      </c>
      <c r="AB367" s="129" t="b">
        <v>1</v>
      </c>
      <c r="AC367" s="129">
        <v>51</v>
      </c>
      <c r="AD367" s="129">
        <v>0.89500000000000002</v>
      </c>
      <c r="AE367" s="129" t="s">
        <v>115</v>
      </c>
      <c r="AF367" s="129" t="s">
        <v>3705</v>
      </c>
      <c r="AG367" s="129" t="s">
        <v>3706</v>
      </c>
      <c r="AH367" s="129" cm="1">
        <f t="array" aca="1" ref="AH367" ca="1">INDIRECT(ADDRESS(MATCH(AJ367,'rs_industries'!B:B,0),5,1,TRUE,"rs_industries"))</f>
        <v>93</v>
      </c>
      <c r="AI367" s="129" cm="1">
        <f t="array" aca="1" ref="AI367" ca="1">INDIRECT(ADDRESS(MATCH(A367,'rs_stocks'!B:B,0),7,1,TRUE,"rs_stocks"))</f>
        <v>70</v>
      </c>
      <c r="AJ367" s="129" t="str" cm="1">
        <f t="array" aca="1" ref="AJ367" ca="1">INDIRECT(ADDRESS(MATCH(A367,'rs_stocks'!B:B,0),4,1,TRUE,"rs_stocks"))</f>
        <v>Oil &amp; Gas Midstream</v>
      </c>
    </row>
    <row r="368" spans="1:36" x14ac:dyDescent="0.3">
      <c r="A368" s="129" t="s">
        <v>2100</v>
      </c>
      <c r="B368" s="132">
        <v>-1.25</v>
      </c>
      <c r="C368" s="132">
        <v>1.01</v>
      </c>
      <c r="D368" s="132">
        <v>9.58</v>
      </c>
      <c r="E368" s="132">
        <v>28.82</v>
      </c>
      <c r="F368" s="132">
        <v>24.63</v>
      </c>
      <c r="G368" s="251" t="s">
        <v>3110</v>
      </c>
      <c r="H368" s="349" t="s">
        <v>3111</v>
      </c>
      <c r="I368" s="129">
        <v>6.0309999999999997</v>
      </c>
      <c r="J368" s="129">
        <v>-22</v>
      </c>
      <c r="K368" s="129">
        <v>-4</v>
      </c>
      <c r="L368" s="129" t="b">
        <v>1</v>
      </c>
      <c r="M368" s="129">
        <v>54.332000000000001</v>
      </c>
      <c r="N368" s="129">
        <v>3.867</v>
      </c>
      <c r="O368" s="129">
        <v>14.051</v>
      </c>
      <c r="P368" s="132">
        <v>63.607999999999997</v>
      </c>
      <c r="Q368" s="132">
        <v>0.74299999999999999</v>
      </c>
      <c r="R368" s="132">
        <v>47.264000000000003</v>
      </c>
      <c r="S368" s="129">
        <v>1.77</v>
      </c>
      <c r="T368" s="419">
        <v>-67.305000000000007</v>
      </c>
      <c r="U368" s="129">
        <v>71.239999999999995</v>
      </c>
      <c r="V368" s="129">
        <v>-7</v>
      </c>
      <c r="W368" s="129">
        <v>-23</v>
      </c>
      <c r="X368" s="129">
        <v>158</v>
      </c>
      <c r="Y368" s="129" t="s">
        <v>2100</v>
      </c>
      <c r="Z368" s="129" t="b">
        <v>0</v>
      </c>
      <c r="AA368" s="129">
        <v>0</v>
      </c>
      <c r="AB368" s="129" t="b">
        <v>1</v>
      </c>
      <c r="AC368" s="129">
        <v>50</v>
      </c>
      <c r="AD368" s="129">
        <v>0.89400000000000002</v>
      </c>
      <c r="AE368" s="129" t="s">
        <v>3111</v>
      </c>
      <c r="AF368" s="129" t="s">
        <v>3110</v>
      </c>
      <c r="AG368" s="129" t="s">
        <v>5106</v>
      </c>
      <c r="AH368" s="129" cm="1">
        <f t="array" aca="1" ref="AH368" ca="1">INDIRECT(ADDRESS(MATCH(AJ368,'rs_industries'!B:B,0),5,1,TRUE,"rs_industries"))</f>
        <v>93</v>
      </c>
      <c r="AI368" s="129" cm="1">
        <f t="array" aca="1" ref="AI368" ca="1">INDIRECT(ADDRESS(MATCH(A368,'rs_stocks'!B:B,0),7,1,TRUE,"rs_stocks"))</f>
        <v>84</v>
      </c>
      <c r="AJ368" s="129" t="str" cm="1">
        <f t="array" aca="1" ref="AJ368" ca="1">INDIRECT(ADDRESS(MATCH(A368,'rs_stocks'!B:B,0),4,1,TRUE,"rs_stocks"))</f>
        <v>Insurance—Property &amp; Casualty</v>
      </c>
    </row>
    <row r="369" spans="1:36" x14ac:dyDescent="0.3">
      <c r="A369" s="129" t="s">
        <v>1657</v>
      </c>
      <c r="B369" s="132">
        <v>1.27</v>
      </c>
      <c r="C369" s="132">
        <v>-4.93</v>
      </c>
      <c r="D369" s="132">
        <v>5.51</v>
      </c>
      <c r="E369" s="132">
        <v>12.1</v>
      </c>
      <c r="F369" s="132">
        <v>11.54</v>
      </c>
      <c r="G369" s="273" t="s">
        <v>3280</v>
      </c>
      <c r="H369" s="349" t="s">
        <v>3111</v>
      </c>
      <c r="I369" s="129">
        <v>1.5669999999999999</v>
      </c>
      <c r="J369" s="129">
        <v>-44</v>
      </c>
      <c r="K369" s="129">
        <v>-18</v>
      </c>
      <c r="L369" s="129" t="b">
        <v>1</v>
      </c>
      <c r="M369" s="129">
        <v>50.186999999999998</v>
      </c>
      <c r="N369" s="129">
        <v>3.5739999999999998</v>
      </c>
      <c r="O369" s="129">
        <v>14.041</v>
      </c>
      <c r="P369" s="132">
        <v>60.622999999999998</v>
      </c>
      <c r="Q369" s="132">
        <v>0.73399999999999999</v>
      </c>
      <c r="R369" s="132">
        <v>44.506999999999998</v>
      </c>
      <c r="S369" s="129">
        <v>1.72</v>
      </c>
      <c r="T369" s="419">
        <v>-36.401000000000003</v>
      </c>
      <c r="U369" s="129">
        <v>33.53</v>
      </c>
      <c r="V369" s="129">
        <v>37</v>
      </c>
      <c r="W369" s="129">
        <v>22</v>
      </c>
      <c r="X369" s="129">
        <v>346</v>
      </c>
      <c r="Y369" s="129" t="s">
        <v>1657</v>
      </c>
      <c r="Z369" s="129" t="b">
        <v>0</v>
      </c>
      <c r="AA369" s="129">
        <v>0</v>
      </c>
      <c r="AB369" s="129" t="b">
        <v>1</v>
      </c>
      <c r="AC369" s="129">
        <v>49</v>
      </c>
      <c r="AD369" s="129">
        <v>0.89400000000000002</v>
      </c>
      <c r="AE369" s="129" t="s">
        <v>3111</v>
      </c>
      <c r="AF369" s="129" t="s">
        <v>3280</v>
      </c>
      <c r="AG369" s="129" t="s">
        <v>4490</v>
      </c>
      <c r="AH369" s="129" cm="1">
        <f t="array" aca="1" ref="AH369" ca="1">INDIRECT(ADDRESS(MATCH(AJ369,'rs_industries'!B:B,0),5,1,TRUE,"rs_industries"))</f>
        <v>89</v>
      </c>
      <c r="AI369" s="129" cm="1">
        <f t="array" aca="1" ref="AI369" ca="1">INDIRECT(ADDRESS(MATCH(A369,'rs_stocks'!B:B,0),7,1,TRUE,"rs_stocks"))</f>
        <v>73</v>
      </c>
      <c r="AJ369" s="129" t="str" cm="1">
        <f t="array" aca="1" ref="AJ369" ca="1">INDIRECT(ADDRESS(MATCH(A369,'rs_stocks'!B:B,0),4,1,TRUE,"rs_stocks"))</f>
        <v>Banks—Diversified</v>
      </c>
    </row>
    <row r="370" spans="1:36" x14ac:dyDescent="0.3">
      <c r="A370" s="129" t="s">
        <v>7611</v>
      </c>
      <c r="B370" s="132">
        <v>5.43</v>
      </c>
      <c r="C370" s="132">
        <v>33.020000000000003</v>
      </c>
      <c r="D370" s="132">
        <v>83.26</v>
      </c>
      <c r="E370" s="132">
        <v>88.11</v>
      </c>
      <c r="F370" s="132">
        <v>70.8</v>
      </c>
      <c r="G370" s="214" t="s">
        <v>3400</v>
      </c>
      <c r="H370" s="347" t="s">
        <v>3108</v>
      </c>
      <c r="I370" s="129">
        <v>0.63</v>
      </c>
      <c r="J370" s="129">
        <v>-81</v>
      </c>
      <c r="K370" s="129">
        <v>-38</v>
      </c>
      <c r="L370" s="129" t="b">
        <v>1</v>
      </c>
      <c r="M370" s="129">
        <v>189.61500000000001</v>
      </c>
      <c r="N370" s="129">
        <v>13.510999999999999</v>
      </c>
      <c r="O370" s="129">
        <v>14.034000000000001</v>
      </c>
      <c r="P370" s="132">
        <v>415.62299999999999</v>
      </c>
      <c r="Q370" s="132">
        <v>0.78700000000000003</v>
      </c>
      <c r="R370" s="132">
        <v>327.233</v>
      </c>
      <c r="S370" s="129">
        <v>5.1100000000000003</v>
      </c>
      <c r="T370" s="419">
        <v>123.68300000000001</v>
      </c>
      <c r="U370" s="129">
        <v>4.2699999999999996</v>
      </c>
      <c r="V370" s="129">
        <v>-3</v>
      </c>
      <c r="W370" s="129">
        <v>-2</v>
      </c>
      <c r="X370" s="129">
        <v>916</v>
      </c>
      <c r="Y370" s="129" t="s">
        <v>7611</v>
      </c>
      <c r="Z370" s="129" t="b">
        <v>0</v>
      </c>
      <c r="AA370" s="129">
        <v>0</v>
      </c>
      <c r="AB370" s="129" t="b">
        <v>1</v>
      </c>
      <c r="AC370" s="129">
        <v>45</v>
      </c>
      <c r="AD370" s="129">
        <v>0.89400000000000002</v>
      </c>
      <c r="AE370" s="129" t="s">
        <v>3108</v>
      </c>
      <c r="AF370" s="129" t="s">
        <v>3400</v>
      </c>
      <c r="AG370" s="129" t="s">
        <v>7855</v>
      </c>
      <c r="AH370" s="129" cm="1">
        <f t="array" aca="1" ref="AH370" ca="1">INDIRECT(ADDRESS(MATCH(AJ370,'rs_industries'!B:B,0),5,1,TRUE,"rs_industries"))</f>
        <v>90</v>
      </c>
      <c r="AI370" s="129" cm="1">
        <f t="array" aca="1" ref="AI370" ca="1">INDIRECT(ADDRESS(MATCH(A370,'rs_stocks'!B:B,0),7,1,TRUE,"rs_stocks"))</f>
        <v>98</v>
      </c>
      <c r="AJ370" s="129" t="str" cm="1">
        <f t="array" aca="1" ref="AJ370" ca="1">INDIRECT(ADDRESS(MATCH(A370,'rs_stocks'!B:B,0),4,1,TRUE,"rs_stocks"))</f>
        <v>Publishing</v>
      </c>
    </row>
    <row r="371" spans="1:36" x14ac:dyDescent="0.3">
      <c r="A371" s="129" t="s">
        <v>2028</v>
      </c>
      <c r="B371" s="132">
        <v>1.74</v>
      </c>
      <c r="C371" s="132">
        <v>-3</v>
      </c>
      <c r="D371" s="132">
        <v>18.059999999999999</v>
      </c>
      <c r="E371" s="132">
        <v>27.81</v>
      </c>
      <c r="F371" s="132">
        <v>19.3</v>
      </c>
      <c r="G371" s="228" t="s">
        <v>3382</v>
      </c>
      <c r="H371" s="349" t="s">
        <v>245</v>
      </c>
      <c r="I371" s="129">
        <v>3.9849999999999999</v>
      </c>
      <c r="J371" s="129">
        <v>-38</v>
      </c>
      <c r="K371" s="129">
        <v>-12</v>
      </c>
      <c r="L371" s="129" t="b">
        <v>1</v>
      </c>
      <c r="M371" s="129">
        <v>116.408</v>
      </c>
      <c r="N371" s="129">
        <v>8.3079999999999998</v>
      </c>
      <c r="O371" s="129">
        <v>14.012</v>
      </c>
      <c r="P371" s="132">
        <v>198.67599999999999</v>
      </c>
      <c r="Q371" s="132">
        <v>0.73499999999999999</v>
      </c>
      <c r="R371" s="132">
        <v>145.929</v>
      </c>
      <c r="S371" s="129">
        <v>5.83</v>
      </c>
      <c r="T371" s="419">
        <v>109.85899999999999</v>
      </c>
      <c r="U371" s="129">
        <v>18.11</v>
      </c>
      <c r="V371" s="129">
        <v>-27</v>
      </c>
      <c r="W371" s="129">
        <v>-25</v>
      </c>
      <c r="X371" s="129">
        <v>189</v>
      </c>
      <c r="Y371" s="129" t="s">
        <v>2028</v>
      </c>
      <c r="Z371" s="129" t="b">
        <v>0</v>
      </c>
      <c r="AA371" s="129">
        <v>0</v>
      </c>
      <c r="AB371" s="129" t="b">
        <v>1</v>
      </c>
      <c r="AC371" s="129">
        <v>41</v>
      </c>
      <c r="AD371" s="129">
        <v>0.89400000000000002</v>
      </c>
      <c r="AE371" s="129" t="s">
        <v>245</v>
      </c>
      <c r="AF371" s="129" t="s">
        <v>3382</v>
      </c>
      <c r="AG371" s="129" t="s">
        <v>4448</v>
      </c>
      <c r="AH371" s="129" cm="1">
        <f t="array" aca="1" ref="AH371" ca="1">INDIRECT(ADDRESS(MATCH(AJ371,'rs_industries'!B:B,0),5,1,TRUE,"rs_industries"))</f>
        <v>70</v>
      </c>
      <c r="AI371" s="129" cm="1">
        <f t="array" aca="1" ref="AI371" ca="1">INDIRECT(ADDRESS(MATCH(A371,'rs_stocks'!B:B,0),7,1,TRUE,"rs_stocks"))</f>
        <v>93</v>
      </c>
      <c r="AJ371" s="129" t="str" cm="1">
        <f t="array" aca="1" ref="AJ371" ca="1">INDIRECT(ADDRESS(MATCH(A371,'rs_stocks'!B:B,0),4,1,TRUE,"rs_stocks"))</f>
        <v>Oil &amp; Gas Integrated</v>
      </c>
    </row>
    <row r="372" spans="1:36" x14ac:dyDescent="0.3">
      <c r="A372" s="129" t="s">
        <v>7001</v>
      </c>
      <c r="B372" s="132">
        <v>-1.68</v>
      </c>
      <c r="C372" s="132">
        <v>-6.26</v>
      </c>
      <c r="D372" s="132">
        <v>2.52</v>
      </c>
      <c r="E372" s="132">
        <v>8.09</v>
      </c>
      <c r="F372" s="132">
        <v>8.27</v>
      </c>
      <c r="G372" s="209" t="s">
        <v>3787</v>
      </c>
      <c r="H372" s="348" t="s">
        <v>3140</v>
      </c>
      <c r="I372" s="129">
        <v>0.35799999999999998</v>
      </c>
      <c r="J372" s="129">
        <v>-48</v>
      </c>
      <c r="K372" s="129">
        <v>-10</v>
      </c>
      <c r="L372" s="129" t="b">
        <v>1</v>
      </c>
      <c r="M372" s="129">
        <v>44.905999999999999</v>
      </c>
      <c r="N372" s="129">
        <v>3.2050000000000001</v>
      </c>
      <c r="O372" s="129">
        <v>14.010999999999999</v>
      </c>
      <c r="P372" s="132">
        <v>52.256999999999998</v>
      </c>
      <c r="Q372" s="132">
        <v>0.72799999999999998</v>
      </c>
      <c r="R372" s="132">
        <v>38.018999999999998</v>
      </c>
      <c r="S372" s="129">
        <v>3.87</v>
      </c>
      <c r="T372" s="419">
        <v>-176.66900000000001</v>
      </c>
      <c r="U372" s="129">
        <v>19.899999999999999</v>
      </c>
      <c r="V372" s="129">
        <v>-27</v>
      </c>
      <c r="W372" s="129">
        <v>-20</v>
      </c>
      <c r="X372" s="129">
        <v>259</v>
      </c>
      <c r="Y372" s="129" t="s">
        <v>7001</v>
      </c>
      <c r="Z372" s="129" t="b">
        <v>1</v>
      </c>
      <c r="AA372" s="129">
        <v>19.824999999999999</v>
      </c>
      <c r="AB372" s="129" t="b">
        <v>0</v>
      </c>
      <c r="AC372" s="129">
        <v>46</v>
      </c>
      <c r="AD372" s="129">
        <v>0.89300000000000002</v>
      </c>
      <c r="AE372" s="129" t="s">
        <v>3140</v>
      </c>
      <c r="AF372" s="129" t="s">
        <v>3787</v>
      </c>
      <c r="AG372" s="129" t="s">
        <v>8567</v>
      </c>
      <c r="AH372" s="129" cm="1">
        <f t="array" aca="1" ref="AH372" ca="1">INDIRECT(ADDRESS(MATCH(AJ372,'rs_industries'!B:B,0),5,1,TRUE,"rs_industries"))</f>
        <v>57</v>
      </c>
      <c r="AI372" s="129" cm="1">
        <f t="array" aca="1" ref="AI372" ca="1">INDIRECT(ADDRESS(MATCH(A372,'rs_stocks'!B:B,0),7,1,TRUE,"rs_stocks"))</f>
        <v>79</v>
      </c>
      <c r="AJ372" s="129" t="str" cm="1">
        <f t="array" aca="1" ref="AJ372" ca="1">INDIRECT(ADDRESS(MATCH(A372,'rs_stocks'!B:B,0),4,1,TRUE,"rs_stocks"))</f>
        <v>Farm Products</v>
      </c>
    </row>
    <row r="373" spans="1:36" x14ac:dyDescent="0.3">
      <c r="A373" s="129" t="s">
        <v>8613</v>
      </c>
      <c r="B373" s="132">
        <v>5.22</v>
      </c>
      <c r="C373" s="132">
        <v>2.36</v>
      </c>
      <c r="D373" s="132">
        <v>209.29</v>
      </c>
      <c r="E373" s="132">
        <v>191.58</v>
      </c>
      <c r="F373" s="132">
        <v>238.28</v>
      </c>
      <c r="G373" s="204" t="s">
        <v>3146</v>
      </c>
      <c r="H373" s="345" t="s">
        <v>3124</v>
      </c>
      <c r="I373" s="129">
        <v>0.25800000000000001</v>
      </c>
      <c r="J373" s="129">
        <v>-92</v>
      </c>
      <c r="K373" s="129">
        <v>-70</v>
      </c>
      <c r="L373" s="129" t="b">
        <v>0</v>
      </c>
      <c r="M373" s="129">
        <v>722.78800000000001</v>
      </c>
      <c r="N373" s="129">
        <v>51.652000000000001</v>
      </c>
      <c r="O373" s="129">
        <v>13.993</v>
      </c>
      <c r="P373" s="132">
        <v>4293.6469999999999</v>
      </c>
      <c r="Q373" s="132">
        <v>0.77300000000000002</v>
      </c>
      <c r="R373" s="132">
        <v>3317.375</v>
      </c>
      <c r="S373" s="129">
        <v>9.7100000000000009</v>
      </c>
      <c r="T373" s="419">
        <v>-26.175000000000001</v>
      </c>
      <c r="U373" s="129">
        <v>8.66</v>
      </c>
      <c r="V373" s="129">
        <v>-42</v>
      </c>
      <c r="W373" s="129">
        <v>-87</v>
      </c>
      <c r="X373" s="129">
        <v>237</v>
      </c>
      <c r="Y373" s="129" t="s">
        <v>8613</v>
      </c>
      <c r="Z373" s="129" t="b">
        <v>0</v>
      </c>
      <c r="AA373" s="129">
        <v>0</v>
      </c>
      <c r="AB373" s="129" t="b">
        <v>1</v>
      </c>
      <c r="AC373" s="129">
        <v>41</v>
      </c>
      <c r="AD373" s="129">
        <v>0.89300000000000002</v>
      </c>
      <c r="AE373" s="129" t="s">
        <v>3124</v>
      </c>
      <c r="AF373" s="129" t="s">
        <v>3146</v>
      </c>
      <c r="AG373" s="129" t="s">
        <v>8614</v>
      </c>
      <c r="AH373" s="129" t="e" cm="1">
        <f t="array" aca="1" ref="AH373" ca="1">INDIRECT(ADDRESS(MATCH(AJ373,'rs_industries'!B:B,0),5,1,TRUE,"rs_industries"))</f>
        <v>#N/A</v>
      </c>
      <c r="AI373" s="129" t="e" cm="1">
        <f t="array" aca="1" ref="AI373" ca="1">INDIRECT(ADDRESS(MATCH(A373,'rs_stocks'!B:B,0),7,1,TRUE,"rs_stocks"))</f>
        <v>#N/A</v>
      </c>
      <c r="AJ373" s="129" t="e" cm="1">
        <f t="array" aca="1" ref="AJ373" ca="1">INDIRECT(ADDRESS(MATCH(A373,'rs_stocks'!B:B,0),4,1,TRUE,"rs_stocks"))</f>
        <v>#N/A</v>
      </c>
    </row>
    <row r="374" spans="1:36" x14ac:dyDescent="0.3">
      <c r="A374" s="129" t="s">
        <v>1453</v>
      </c>
      <c r="B374" s="132">
        <v>1.06</v>
      </c>
      <c r="C374" s="132">
        <v>-0.06</v>
      </c>
      <c r="D374" s="132">
        <v>4.3600000000000003</v>
      </c>
      <c r="E374" s="132">
        <v>22.03</v>
      </c>
      <c r="F374" s="132">
        <v>20.57</v>
      </c>
      <c r="G374" s="217" t="s">
        <v>3114</v>
      </c>
      <c r="H374" s="349" t="s">
        <v>31</v>
      </c>
      <c r="I374" s="129">
        <v>1.853</v>
      </c>
      <c r="J374" s="129">
        <v>-54</v>
      </c>
      <c r="K374" s="129">
        <v>-12</v>
      </c>
      <c r="L374" s="129" t="b">
        <v>1</v>
      </c>
      <c r="M374" s="129">
        <v>50.837000000000003</v>
      </c>
      <c r="N374" s="129">
        <v>3.6440000000000001</v>
      </c>
      <c r="O374" s="129">
        <v>13.952999999999999</v>
      </c>
      <c r="P374" s="132">
        <v>56.348999999999997</v>
      </c>
      <c r="Q374" s="132">
        <v>0.72699999999999998</v>
      </c>
      <c r="R374" s="132">
        <v>40.99</v>
      </c>
      <c r="S374" s="129">
        <v>2.0499999999999998</v>
      </c>
      <c r="T374" s="419">
        <v>57.134</v>
      </c>
      <c r="U374" s="129">
        <v>33.24</v>
      </c>
      <c r="V374" s="129">
        <v>4</v>
      </c>
      <c r="W374" s="129">
        <v>-26</v>
      </c>
      <c r="X374" s="129">
        <v>292</v>
      </c>
      <c r="Y374" s="129" t="s">
        <v>1453</v>
      </c>
      <c r="Z374" s="129" t="b">
        <v>0</v>
      </c>
      <c r="AA374" s="129">
        <v>0</v>
      </c>
      <c r="AB374" s="129" t="b">
        <v>1</v>
      </c>
      <c r="AC374" s="129">
        <v>47</v>
      </c>
      <c r="AD374" s="129">
        <v>0.89300000000000002</v>
      </c>
      <c r="AE374" s="129" t="s">
        <v>31</v>
      </c>
      <c r="AF374" s="129" t="s">
        <v>3114</v>
      </c>
      <c r="AG374" s="129" t="s">
        <v>4930</v>
      </c>
      <c r="AH374" s="129" cm="1">
        <f t="array" aca="1" ref="AH374" ca="1">INDIRECT(ADDRESS(MATCH(AJ374,'rs_industries'!B:B,0),5,1,TRUE,"rs_industries"))</f>
        <v>33</v>
      </c>
      <c r="AI374" s="129" cm="1">
        <f t="array" aca="1" ref="AI374" ca="1">INDIRECT(ADDRESS(MATCH(A374,'rs_stocks'!B:B,0),7,1,TRUE,"rs_stocks"))</f>
        <v>76</v>
      </c>
      <c r="AJ374" s="129" t="str" cm="1">
        <f t="array" aca="1" ref="AJ374" ca="1">INDIRECT(ADDRESS(MATCH(A374,'rs_stocks'!B:B,0),4,1,TRUE,"rs_stocks"))</f>
        <v>Software—Application</v>
      </c>
    </row>
    <row r="375" spans="1:36" x14ac:dyDescent="0.3">
      <c r="A375" s="129" t="s">
        <v>6901</v>
      </c>
      <c r="B375" s="132">
        <v>0.18</v>
      </c>
      <c r="C375" s="132">
        <v>-5.01</v>
      </c>
      <c r="D375" s="132">
        <v>13.5</v>
      </c>
      <c r="E375" s="132">
        <v>25</v>
      </c>
      <c r="F375" s="132">
        <v>26.8</v>
      </c>
      <c r="G375" s="308" t="s">
        <v>3262</v>
      </c>
      <c r="H375" s="351" t="s">
        <v>3111</v>
      </c>
      <c r="I375" s="129">
        <v>0.80800000000000005</v>
      </c>
      <c r="J375" s="129">
        <v>-46</v>
      </c>
      <c r="K375" s="129">
        <v>-20</v>
      </c>
      <c r="L375" s="129" t="b">
        <v>1</v>
      </c>
      <c r="M375" s="129">
        <v>152.72399999999999</v>
      </c>
      <c r="N375" s="129">
        <v>10.967000000000001</v>
      </c>
      <c r="O375" s="129">
        <v>13.926</v>
      </c>
      <c r="P375" s="132">
        <v>260.57299999999998</v>
      </c>
      <c r="Q375" s="132">
        <v>0.70199999999999996</v>
      </c>
      <c r="R375" s="132">
        <v>182.988</v>
      </c>
      <c r="S375" s="129">
        <v>4.2699999999999996</v>
      </c>
      <c r="T375" s="419">
        <v>17.233000000000001</v>
      </c>
      <c r="U375" s="129">
        <v>35.299999999999997</v>
      </c>
      <c r="V375" s="129">
        <v>-51</v>
      </c>
      <c r="W375" s="129">
        <v>-65</v>
      </c>
      <c r="X375" s="129">
        <v>132</v>
      </c>
      <c r="Y375" s="129" t="s">
        <v>6901</v>
      </c>
      <c r="Z375" s="129" t="b">
        <v>0</v>
      </c>
      <c r="AA375" s="129">
        <v>0</v>
      </c>
      <c r="AB375" s="129" t="b">
        <v>0</v>
      </c>
      <c r="AC375" s="129">
        <v>47</v>
      </c>
      <c r="AD375" s="129">
        <v>0.89200000000000002</v>
      </c>
      <c r="AE375" s="129" t="s">
        <v>3111</v>
      </c>
      <c r="AF375" s="129" t="s">
        <v>3262</v>
      </c>
      <c r="AG375" s="129" t="s">
        <v>6908</v>
      </c>
      <c r="AH375" s="129" cm="1">
        <f t="array" aca="1" ref="AH375" ca="1">INDIRECT(ADDRESS(MATCH(AJ375,'rs_industries'!B:B,0),5,1,TRUE,"rs_industries"))</f>
        <v>84</v>
      </c>
      <c r="AI375" s="129" cm="1">
        <f t="array" aca="1" ref="AI375" ca="1">INDIRECT(ADDRESS(MATCH(A375,'rs_stocks'!B:B,0),7,1,TRUE,"rs_stocks"))</f>
        <v>75</v>
      </c>
      <c r="AJ375" s="129" t="str" cm="1">
        <f t="array" aca="1" ref="AJ375" ca="1">INDIRECT(ADDRESS(MATCH(A375,'rs_stocks'!B:B,0),4,1,TRUE,"rs_stocks"))</f>
        <v>Capital Markets</v>
      </c>
    </row>
    <row r="376" spans="1:36" x14ac:dyDescent="0.3">
      <c r="A376" s="129" t="s">
        <v>933</v>
      </c>
      <c r="B376" s="132">
        <v>-1.68</v>
      </c>
      <c r="C376" s="132">
        <v>-8.18</v>
      </c>
      <c r="D376" s="132">
        <v>6.5</v>
      </c>
      <c r="E376" s="132">
        <v>34.26</v>
      </c>
      <c r="F376" s="132">
        <v>33.049999999999997</v>
      </c>
      <c r="G376" s="286" t="s">
        <v>3229</v>
      </c>
      <c r="H376" s="348" t="s">
        <v>3108</v>
      </c>
      <c r="I376" s="129">
        <v>45.704000000000001</v>
      </c>
      <c r="J376" s="129">
        <v>-80</v>
      </c>
      <c r="K376" s="129">
        <v>-72</v>
      </c>
      <c r="L376" s="129" t="b">
        <v>0</v>
      </c>
      <c r="M376" s="129">
        <v>114.827</v>
      </c>
      <c r="N376" s="129">
        <v>8.2479999999999993</v>
      </c>
      <c r="O376" s="129">
        <v>13.923</v>
      </c>
      <c r="P376" s="132">
        <v>159.214</v>
      </c>
      <c r="Q376" s="132">
        <v>0.72099999999999997</v>
      </c>
      <c r="R376" s="132">
        <v>114.812</v>
      </c>
      <c r="S376" s="129">
        <v>3.37</v>
      </c>
      <c r="T376" s="419">
        <v>23.536000000000001</v>
      </c>
      <c r="U376" s="129">
        <v>29.565000000000001</v>
      </c>
      <c r="V376" s="129">
        <v>-47</v>
      </c>
      <c r="W376" s="129">
        <v>-57</v>
      </c>
      <c r="X376" s="129">
        <v>200</v>
      </c>
      <c r="Y376" s="129" t="s">
        <v>933</v>
      </c>
      <c r="Z376" s="129" t="b">
        <v>0</v>
      </c>
      <c r="AA376" s="129">
        <v>0</v>
      </c>
      <c r="AB376" s="129" t="b">
        <v>0</v>
      </c>
      <c r="AC376" s="129">
        <v>48</v>
      </c>
      <c r="AD376" s="129">
        <v>0.89200000000000002</v>
      </c>
      <c r="AE376" s="129" t="s">
        <v>3108</v>
      </c>
      <c r="AF376" s="129" t="s">
        <v>3229</v>
      </c>
      <c r="AG376" s="129" t="s">
        <v>5511</v>
      </c>
      <c r="AH376" s="129" t="e" cm="1">
        <f t="array" aca="1" ref="AH376" ca="1">INDIRECT(ADDRESS(MATCH(AJ376,'rs_industries'!B:B,0),5,1,TRUE,"rs_industries"))</f>
        <v>#N/A</v>
      </c>
      <c r="AI376" s="129" t="e" cm="1">
        <f t="array" aca="1" ref="AI376" ca="1">INDIRECT(ADDRESS(MATCH(A376,'rs_stocks'!B:B,0),7,1,TRUE,"rs_stocks"))</f>
        <v>#N/A</v>
      </c>
      <c r="AJ376" s="129" t="e" cm="1">
        <f t="array" aca="1" ref="AJ376" ca="1">INDIRECT(ADDRESS(MATCH(A376,'rs_stocks'!B:B,0),4,1,TRUE,"rs_stocks"))</f>
        <v>#N/A</v>
      </c>
    </row>
    <row r="377" spans="1:36" x14ac:dyDescent="0.3">
      <c r="A377" s="129" t="s">
        <v>807</v>
      </c>
      <c r="B377" s="132">
        <v>-1.36</v>
      </c>
      <c r="C377" s="132">
        <v>-7.92</v>
      </c>
      <c r="D377" s="132">
        <v>-0.93</v>
      </c>
      <c r="E377" s="132">
        <v>20.73</v>
      </c>
      <c r="F377" s="132">
        <v>24.33</v>
      </c>
      <c r="G377" s="210" t="s">
        <v>3651</v>
      </c>
      <c r="H377" s="288" t="s">
        <v>3140</v>
      </c>
      <c r="I377" s="129">
        <v>8.1010000000000009</v>
      </c>
      <c r="J377" s="129">
        <v>-41</v>
      </c>
      <c r="K377" s="129">
        <v>-11</v>
      </c>
      <c r="L377" s="129" t="b">
        <v>1</v>
      </c>
      <c r="M377" s="129">
        <v>83.41</v>
      </c>
      <c r="N377" s="129">
        <v>5.992</v>
      </c>
      <c r="O377" s="129">
        <v>13.92</v>
      </c>
      <c r="P377" s="132">
        <v>101.38</v>
      </c>
      <c r="Q377" s="132">
        <v>0.69699999999999995</v>
      </c>
      <c r="R377" s="132">
        <v>70.656000000000006</v>
      </c>
      <c r="S377" s="129">
        <v>2.29</v>
      </c>
      <c r="T377" s="419">
        <v>11.493</v>
      </c>
      <c r="U377" s="129">
        <v>34.19</v>
      </c>
      <c r="V377" s="129">
        <v>-24</v>
      </c>
      <c r="W377" s="129">
        <v>-26</v>
      </c>
      <c r="X377" s="129">
        <v>255</v>
      </c>
      <c r="Y377" s="129" t="s">
        <v>807</v>
      </c>
      <c r="Z377" s="129" t="b">
        <v>1</v>
      </c>
      <c r="AA377" s="129">
        <v>0</v>
      </c>
      <c r="AB377" s="129" t="b">
        <v>0</v>
      </c>
      <c r="AC377" s="129">
        <v>51</v>
      </c>
      <c r="AD377" s="129">
        <v>0.89200000000000002</v>
      </c>
      <c r="AE377" s="129" t="s">
        <v>3140</v>
      </c>
      <c r="AF377" s="129" t="s">
        <v>3651</v>
      </c>
      <c r="AG377" s="129" t="s">
        <v>3822</v>
      </c>
      <c r="AH377" s="129" cm="1">
        <f t="array" aca="1" ref="AH377" ca="1">INDIRECT(ADDRESS(MATCH(AJ377,'rs_industries'!B:B,0),5,1,TRUE,"rs_industries"))</f>
        <v>74</v>
      </c>
      <c r="AI377" s="129" cm="1">
        <f t="array" aca="1" ref="AI377" ca="1">INDIRECT(ADDRESS(MATCH(A377,'rs_stocks'!B:B,0),7,1,TRUE,"rs_stocks"))</f>
        <v>84</v>
      </c>
      <c r="AJ377" s="129" t="str" cm="1">
        <f t="array" aca="1" ref="AJ377" ca="1">INDIRECT(ADDRESS(MATCH(A377,'rs_stocks'!B:B,0),4,1,TRUE,"rs_stocks"))</f>
        <v>Packaged Foods</v>
      </c>
    </row>
    <row r="378" spans="1:36" x14ac:dyDescent="0.3">
      <c r="A378" s="129" t="s">
        <v>3014</v>
      </c>
      <c r="B378" s="132">
        <v>-0.51</v>
      </c>
      <c r="C378" s="132">
        <v>5.29</v>
      </c>
      <c r="D378" s="132">
        <v>9.3000000000000007</v>
      </c>
      <c r="E378" s="132">
        <v>14.29</v>
      </c>
      <c r="F378" s="132">
        <v>8.23</v>
      </c>
      <c r="G378" s="257" t="s">
        <v>3562</v>
      </c>
      <c r="H378" s="349" t="s">
        <v>48</v>
      </c>
      <c r="I378" s="129">
        <v>1.028</v>
      </c>
      <c r="J378" s="129">
        <v>-65</v>
      </c>
      <c r="K378" s="129">
        <v>-37</v>
      </c>
      <c r="L378" s="129" t="b">
        <v>1</v>
      </c>
      <c r="M378" s="129">
        <v>32.817</v>
      </c>
      <c r="N378" s="129">
        <v>2.3580000000000001</v>
      </c>
      <c r="O378" s="129">
        <v>13.914999999999999</v>
      </c>
      <c r="P378" s="132">
        <v>38.865000000000002</v>
      </c>
      <c r="Q378" s="132">
        <v>0.73399999999999999</v>
      </c>
      <c r="R378" s="132">
        <v>28.539000000000001</v>
      </c>
      <c r="S378" s="129">
        <v>3.17</v>
      </c>
      <c r="T378" s="419">
        <v>16.273</v>
      </c>
      <c r="U378" s="129">
        <v>7.76</v>
      </c>
      <c r="V378" s="129">
        <v>24</v>
      </c>
      <c r="W378" s="129">
        <v>6</v>
      </c>
      <c r="X378" s="129">
        <v>813</v>
      </c>
      <c r="Y378" s="129" t="s">
        <v>3014</v>
      </c>
      <c r="Z378" s="129" t="b">
        <v>0</v>
      </c>
      <c r="AA378" s="129">
        <v>0</v>
      </c>
      <c r="AB378" s="129" t="b">
        <v>1</v>
      </c>
      <c r="AC378" s="129">
        <v>49</v>
      </c>
      <c r="AD378" s="129">
        <v>0.89200000000000002</v>
      </c>
      <c r="AE378" s="129" t="s">
        <v>48</v>
      </c>
      <c r="AF378" s="129" t="s">
        <v>3562</v>
      </c>
      <c r="AG378" s="129" t="s">
        <v>3712</v>
      </c>
      <c r="AH378" s="129" cm="1">
        <f t="array" aca="1" ref="AH378" ca="1">INDIRECT(ADDRESS(MATCH(AJ378,'rs_industries'!B:B,0),5,1,TRUE,"rs_industries"))</f>
        <v>23</v>
      </c>
      <c r="AI378" s="129" cm="1">
        <f t="array" aca="1" ref="AI378" ca="1">INDIRECT(ADDRESS(MATCH(A378,'rs_stocks'!B:B,0),7,1,TRUE,"rs_stocks"))</f>
        <v>84</v>
      </c>
      <c r="AJ378" s="129" t="str" cm="1">
        <f t="array" aca="1" ref="AJ378" ca="1">INDIRECT(ADDRESS(MATCH(A378,'rs_stocks'!B:B,0),4,1,TRUE,"rs_stocks"))</f>
        <v>Other Industrial Metals &amp; Mining</v>
      </c>
    </row>
    <row r="379" spans="1:36" x14ac:dyDescent="0.3">
      <c r="A379" s="129" t="s">
        <v>7009</v>
      </c>
      <c r="B379" s="132">
        <v>1.99</v>
      </c>
      <c r="C379" s="132">
        <v>20.84</v>
      </c>
      <c r="D379" s="132">
        <v>43.52</v>
      </c>
      <c r="E379" s="132">
        <v>41.43</v>
      </c>
      <c r="F379" s="132">
        <v>38.81</v>
      </c>
      <c r="G379" s="250" t="s">
        <v>3301</v>
      </c>
      <c r="H379" s="354" t="s">
        <v>3108</v>
      </c>
      <c r="I379" s="129">
        <v>1.0249999999999999</v>
      </c>
      <c r="J379" s="129">
        <v>-48</v>
      </c>
      <c r="K379" s="129">
        <v>-3</v>
      </c>
      <c r="L379" s="129" t="b">
        <v>1</v>
      </c>
      <c r="M379" s="129">
        <v>108.239</v>
      </c>
      <c r="N379" s="129">
        <v>7.7919999999999998</v>
      </c>
      <c r="O379" s="129">
        <v>13.89</v>
      </c>
      <c r="P379" s="132">
        <v>165.47300000000001</v>
      </c>
      <c r="Q379" s="132">
        <v>0.76500000000000001</v>
      </c>
      <c r="R379" s="132">
        <v>126.655</v>
      </c>
      <c r="S379" s="129">
        <v>2.48</v>
      </c>
      <c r="T379" s="419">
        <v>22.062999999999999</v>
      </c>
      <c r="U379" s="129">
        <v>29.22</v>
      </c>
      <c r="V379" s="129">
        <v>-51</v>
      </c>
      <c r="W379" s="129">
        <v>-52</v>
      </c>
      <c r="X379" s="129">
        <v>275</v>
      </c>
      <c r="Y379" s="129" t="s">
        <v>7009</v>
      </c>
      <c r="Z379" s="129" t="b">
        <v>0</v>
      </c>
      <c r="AA379" s="129">
        <v>0</v>
      </c>
      <c r="AB379" s="129" t="b">
        <v>1</v>
      </c>
      <c r="AC379" s="129">
        <v>56</v>
      </c>
      <c r="AD379" s="129">
        <v>0.89100000000000001</v>
      </c>
      <c r="AE379" s="129" t="s">
        <v>3108</v>
      </c>
      <c r="AF379" s="129" t="s">
        <v>3301</v>
      </c>
      <c r="AG379" s="129" t="s">
        <v>7034</v>
      </c>
      <c r="AH379" s="129" cm="1">
        <f t="array" aca="1" ref="AH379" ca="1">INDIRECT(ADDRESS(MATCH(AJ379,'rs_industries'!B:B,0),5,1,TRUE,"rs_industries"))</f>
        <v>98</v>
      </c>
      <c r="AI379" s="129" cm="1">
        <f t="array" aca="1" ref="AI379" ca="1">INDIRECT(ADDRESS(MATCH(A379,'rs_stocks'!B:B,0),7,1,TRUE,"rs_stocks"))</f>
        <v>95</v>
      </c>
      <c r="AJ379" s="129" t="str" cm="1">
        <f t="array" aca="1" ref="AJ379" ca="1">INDIRECT(ADDRESS(MATCH(A379,'rs_stocks'!B:B,0),4,1,TRUE,"rs_stocks"))</f>
        <v>Marine Shipping</v>
      </c>
    </row>
    <row r="380" spans="1:36" x14ac:dyDescent="0.3">
      <c r="A380" s="129" t="s">
        <v>7886</v>
      </c>
      <c r="B380" s="132">
        <v>-2.4700000000000002</v>
      </c>
      <c r="C380" s="132">
        <v>4.5599999999999996</v>
      </c>
      <c r="D380" s="132">
        <v>31.78</v>
      </c>
      <c r="E380" s="132">
        <v>20.81</v>
      </c>
      <c r="F380" s="132">
        <v>28.18</v>
      </c>
      <c r="G380" s="204" t="s">
        <v>3455</v>
      </c>
      <c r="H380" s="345" t="s">
        <v>31</v>
      </c>
      <c r="I380" s="129">
        <v>0.312</v>
      </c>
      <c r="J380" s="129">
        <v>-97</v>
      </c>
      <c r="K380" s="129">
        <v>-95</v>
      </c>
      <c r="L380" s="129" t="b">
        <v>1</v>
      </c>
      <c r="M380" s="129">
        <v>106.523</v>
      </c>
      <c r="N380" s="129">
        <v>7.67</v>
      </c>
      <c r="O380" s="129">
        <v>13.888999999999999</v>
      </c>
      <c r="P380" s="132">
        <v>160.26599999999999</v>
      </c>
      <c r="Q380" s="132">
        <v>0.755</v>
      </c>
      <c r="R380" s="132">
        <v>121.056</v>
      </c>
      <c r="S380" s="129">
        <v>4.97</v>
      </c>
      <c r="T380" s="419">
        <v>38.752000000000002</v>
      </c>
      <c r="U380" s="129">
        <v>9.8699999999999992</v>
      </c>
      <c r="V380" s="129">
        <v>-16</v>
      </c>
      <c r="W380" s="129">
        <v>-30</v>
      </c>
      <c r="X380" s="129">
        <v>407</v>
      </c>
      <c r="Y380" s="129" t="s">
        <v>7886</v>
      </c>
      <c r="Z380" s="129" t="b">
        <v>0</v>
      </c>
      <c r="AA380" s="129">
        <v>0</v>
      </c>
      <c r="AB380" s="129" t="b">
        <v>0</v>
      </c>
      <c r="AC380" s="129">
        <v>44</v>
      </c>
      <c r="AD380" s="129">
        <v>0.89100000000000001</v>
      </c>
      <c r="AE380" s="129" t="s">
        <v>31</v>
      </c>
      <c r="AF380" s="129" t="s">
        <v>3455</v>
      </c>
      <c r="AG380" s="129" t="s">
        <v>8668</v>
      </c>
      <c r="AH380" s="129" cm="1">
        <f t="array" aca="1" ref="AH380" ca="1">INDIRECT(ADDRESS(MATCH(AJ380,'rs_industries'!B:B,0),5,1,TRUE,"rs_industries"))</f>
        <v>58</v>
      </c>
      <c r="AI380" s="129" cm="1">
        <f t="array" aca="1" ref="AI380" ca="1">INDIRECT(ADDRESS(MATCH(A380,'rs_stocks'!B:B,0),7,1,TRUE,"rs_stocks"))</f>
        <v>72</v>
      </c>
      <c r="AJ380" s="129" t="str" cm="1">
        <f t="array" aca="1" ref="AJ380" ca="1">INDIRECT(ADDRESS(MATCH(A380,'rs_stocks'!B:B,0),4,1,TRUE,"rs_stocks"))</f>
        <v>Internet Content &amp; Information</v>
      </c>
    </row>
    <row r="381" spans="1:36" x14ac:dyDescent="0.3">
      <c r="A381" s="129" t="s">
        <v>452</v>
      </c>
      <c r="B381" s="132">
        <v>-0.96</v>
      </c>
      <c r="C381" s="132">
        <v>-0.24</v>
      </c>
      <c r="D381" s="132">
        <v>3.41</v>
      </c>
      <c r="E381" s="132">
        <v>12.41</v>
      </c>
      <c r="F381" s="132">
        <v>17.010000000000002</v>
      </c>
      <c r="G381" s="336" t="s">
        <v>326</v>
      </c>
      <c r="H381" s="304" t="s">
        <v>3140</v>
      </c>
      <c r="I381" s="129">
        <v>15.058999999999999</v>
      </c>
      <c r="J381" s="129">
        <v>-35</v>
      </c>
      <c r="K381" s="129">
        <v>-17</v>
      </c>
      <c r="L381" s="129" t="b">
        <v>1</v>
      </c>
      <c r="M381" s="129">
        <v>52.588999999999999</v>
      </c>
      <c r="N381" s="129">
        <v>3.7879999999999998</v>
      </c>
      <c r="O381" s="129">
        <v>13.882999999999999</v>
      </c>
      <c r="P381" s="132">
        <v>60.512999999999998</v>
      </c>
      <c r="Q381" s="132">
        <v>0.71399999999999997</v>
      </c>
      <c r="R381" s="132">
        <v>43.2</v>
      </c>
      <c r="S381" s="129">
        <v>2.2599999999999998</v>
      </c>
      <c r="T381" s="419">
        <v>68.745000000000005</v>
      </c>
      <c r="U381" s="129">
        <v>105.77500000000001</v>
      </c>
      <c r="V381" s="129">
        <v>-38</v>
      </c>
      <c r="W381" s="129">
        <v>-29</v>
      </c>
      <c r="X381" s="129">
        <v>83</v>
      </c>
      <c r="Y381" s="129" t="s">
        <v>452</v>
      </c>
      <c r="Z381" s="129" t="b">
        <v>0</v>
      </c>
      <c r="AA381" s="129">
        <v>0</v>
      </c>
      <c r="AB381" s="129" t="b">
        <v>1</v>
      </c>
      <c r="AC381" s="129">
        <v>51</v>
      </c>
      <c r="AD381" s="129">
        <v>0.89100000000000001</v>
      </c>
      <c r="AE381" s="129" t="s">
        <v>3140</v>
      </c>
      <c r="AF381" s="129" t="s">
        <v>326</v>
      </c>
      <c r="AG381" s="129" t="s">
        <v>5568</v>
      </c>
      <c r="AH381" s="129" t="e" cm="1">
        <f t="array" aca="1" ref="AH381" ca="1">INDIRECT(ADDRESS(MATCH(AJ381,'rs_industries'!B:B,0),5,1,TRUE,"rs_industries"))</f>
        <v>#N/A</v>
      </c>
      <c r="AI381" s="129" t="e" cm="1">
        <f t="array" aca="1" ref="AI381" ca="1">INDIRECT(ADDRESS(MATCH(A381,'rs_stocks'!B:B,0),7,1,TRUE,"rs_stocks"))</f>
        <v>#N/A</v>
      </c>
      <c r="AJ381" s="129" t="e" cm="1">
        <f t="array" aca="1" ref="AJ381" ca="1">INDIRECT(ADDRESS(MATCH(A381,'rs_stocks'!B:B,0),4,1,TRUE,"rs_stocks"))</f>
        <v>#N/A</v>
      </c>
    </row>
    <row r="382" spans="1:36" x14ac:dyDescent="0.3">
      <c r="A382" s="129" t="s">
        <v>6776</v>
      </c>
      <c r="B382" s="132">
        <v>-0.47</v>
      </c>
      <c r="C382" s="132">
        <v>-8.6999999999999993</v>
      </c>
      <c r="D382" s="132">
        <v>6.6</v>
      </c>
      <c r="E382" s="132">
        <v>53.28</v>
      </c>
      <c r="F382" s="132">
        <v>51.08</v>
      </c>
      <c r="G382" s="305" t="s">
        <v>7239</v>
      </c>
      <c r="H382" s="347" t="s">
        <v>3124</v>
      </c>
      <c r="I382" s="129">
        <v>0.57399999999999995</v>
      </c>
      <c r="J382" s="129">
        <v>-96</v>
      </c>
      <c r="K382" s="129">
        <v>-93</v>
      </c>
      <c r="L382" s="129" t="b">
        <v>1</v>
      </c>
      <c r="M382" s="129">
        <v>231.315</v>
      </c>
      <c r="N382" s="129">
        <v>16.664999999999999</v>
      </c>
      <c r="O382" s="129">
        <v>13.88</v>
      </c>
      <c r="P382" s="132">
        <v>457.55099999999999</v>
      </c>
      <c r="Q382" s="132">
        <v>0.69499999999999995</v>
      </c>
      <c r="R382" s="132">
        <v>317.959</v>
      </c>
      <c r="S382" s="129">
        <v>6.38</v>
      </c>
      <c r="T382" s="419">
        <v>44.776000000000003</v>
      </c>
      <c r="U382" s="129">
        <v>2.1</v>
      </c>
      <c r="V382" s="129">
        <v>-10</v>
      </c>
      <c r="W382" s="129">
        <v>-67</v>
      </c>
      <c r="X382" s="129">
        <v>1492</v>
      </c>
      <c r="Y382" s="129" t="s">
        <v>6776</v>
      </c>
      <c r="Z382" s="129" t="b">
        <v>0</v>
      </c>
      <c r="AA382" s="129">
        <v>0</v>
      </c>
      <c r="AB382" s="129" t="b">
        <v>0</v>
      </c>
      <c r="AC382" s="129">
        <v>40</v>
      </c>
      <c r="AD382" s="129">
        <v>0.89</v>
      </c>
      <c r="AE382" s="129" t="s">
        <v>3124</v>
      </c>
      <c r="AF382" s="129" t="s">
        <v>7239</v>
      </c>
      <c r="AG382" s="129" t="s">
        <v>7240</v>
      </c>
      <c r="AH382" s="129" cm="1">
        <f t="array" aca="1" ref="AH382" ca="1">INDIRECT(ADDRESS(MATCH(AJ382,'rs_industries'!B:B,0),5,1,TRUE,"rs_industries"))</f>
        <v>18</v>
      </c>
      <c r="AI382" s="129" cm="1">
        <f t="array" aca="1" ref="AI382" ca="1">INDIRECT(ADDRESS(MATCH(A382,'rs_stocks'!B:B,0),7,1,TRUE,"rs_stocks"))</f>
        <v>91</v>
      </c>
      <c r="AJ382" s="129" t="str" cm="1">
        <f t="array" aca="1" ref="AJ382" ca="1">INDIRECT(ADDRESS(MATCH(A382,'rs_stocks'!B:B,0),4,1,TRUE,"rs_stocks"))</f>
        <v>Drug Manufacturers—Specialty &amp; Generic</v>
      </c>
    </row>
    <row r="383" spans="1:36" x14ac:dyDescent="0.3">
      <c r="A383" s="129" t="s">
        <v>1698</v>
      </c>
      <c r="B383" s="132">
        <v>-0.87</v>
      </c>
      <c r="C383" s="132">
        <v>-3.62</v>
      </c>
      <c r="D383" s="132">
        <v>3.84</v>
      </c>
      <c r="E383" s="132">
        <v>21.45</v>
      </c>
      <c r="F383" s="132">
        <v>15.46</v>
      </c>
      <c r="G383" s="207" t="s">
        <v>3262</v>
      </c>
      <c r="H383" s="346" t="s">
        <v>3111</v>
      </c>
      <c r="I383" s="129">
        <v>3.0710000000000002</v>
      </c>
      <c r="J383" s="129">
        <v>-46</v>
      </c>
      <c r="K383" s="129">
        <v>-5</v>
      </c>
      <c r="L383" s="129" t="b">
        <v>1</v>
      </c>
      <c r="M383" s="129">
        <v>42.29</v>
      </c>
      <c r="N383" s="129">
        <v>3.048</v>
      </c>
      <c r="O383" s="129">
        <v>13.875999999999999</v>
      </c>
      <c r="P383" s="132">
        <v>44.893000000000001</v>
      </c>
      <c r="Q383" s="132">
        <v>0.73099999999999998</v>
      </c>
      <c r="R383" s="132">
        <v>32.820999999999998</v>
      </c>
      <c r="S383" s="129">
        <v>1.78</v>
      </c>
      <c r="T383" s="419">
        <v>-44.603999999999999</v>
      </c>
      <c r="U383" s="129">
        <v>204.76</v>
      </c>
      <c r="V383" s="129">
        <v>17</v>
      </c>
      <c r="W383" s="129">
        <v>-1</v>
      </c>
      <c r="X383" s="129">
        <v>54</v>
      </c>
      <c r="Y383" s="129" t="s">
        <v>1698</v>
      </c>
      <c r="Z383" s="129" t="b">
        <v>0</v>
      </c>
      <c r="AA383" s="129">
        <v>0</v>
      </c>
      <c r="AB383" s="129" t="b">
        <v>1</v>
      </c>
      <c r="AC383" s="129">
        <v>47</v>
      </c>
      <c r="AD383" s="129">
        <v>0.89</v>
      </c>
      <c r="AE383" s="129" t="s">
        <v>3111</v>
      </c>
      <c r="AF383" s="129" t="s">
        <v>3262</v>
      </c>
      <c r="AG383" s="129" t="s">
        <v>3460</v>
      </c>
      <c r="AH383" s="129" cm="1">
        <f t="array" aca="1" ref="AH383" ca="1">INDIRECT(ADDRESS(MATCH(AJ383,'rs_industries'!B:B,0),5,1,TRUE,"rs_industries"))</f>
        <v>84</v>
      </c>
      <c r="AI383" s="129" cm="1">
        <f t="array" aca="1" ref="AI383" ca="1">INDIRECT(ADDRESS(MATCH(A383,'rs_stocks'!B:B,0),7,1,TRUE,"rs_stocks"))</f>
        <v>84</v>
      </c>
      <c r="AJ383" s="129" t="str" cm="1">
        <f t="array" aca="1" ref="AJ383" ca="1">INDIRECT(ADDRESS(MATCH(A383,'rs_stocks'!B:B,0),4,1,TRUE,"rs_stocks"))</f>
        <v>Capital Markets</v>
      </c>
    </row>
    <row r="384" spans="1:36" x14ac:dyDescent="0.3">
      <c r="A384" s="129" t="s">
        <v>1464</v>
      </c>
      <c r="B384" s="132">
        <v>1.32</v>
      </c>
      <c r="C384" s="132">
        <v>2.67</v>
      </c>
      <c r="D384" s="132">
        <v>9.92</v>
      </c>
      <c r="E384" s="132">
        <v>33.31</v>
      </c>
      <c r="F384" s="132">
        <v>12.88</v>
      </c>
      <c r="G384" s="303" t="s">
        <v>5260</v>
      </c>
      <c r="H384" s="349" t="s">
        <v>115</v>
      </c>
      <c r="I384" s="129">
        <v>3.8410000000000002</v>
      </c>
      <c r="J384" s="129">
        <v>-50</v>
      </c>
      <c r="K384" s="129">
        <v>-7</v>
      </c>
      <c r="L384" s="129" t="b">
        <v>1</v>
      </c>
      <c r="M384" s="129">
        <v>45.012999999999998</v>
      </c>
      <c r="N384" s="129">
        <v>3.2450000000000001</v>
      </c>
      <c r="O384" s="129">
        <v>13.872</v>
      </c>
      <c r="P384" s="132">
        <v>54.076000000000001</v>
      </c>
      <c r="Q384" s="132">
        <v>0.72699999999999998</v>
      </c>
      <c r="R384" s="132">
        <v>39.302999999999997</v>
      </c>
      <c r="S384" s="129">
        <v>3.09</v>
      </c>
      <c r="T384" s="419">
        <v>44.975000000000001</v>
      </c>
      <c r="U384" s="129">
        <v>23.05</v>
      </c>
      <c r="V384" s="129">
        <v>-28</v>
      </c>
      <c r="W384" s="129">
        <v>-29</v>
      </c>
      <c r="X384" s="129">
        <v>281</v>
      </c>
      <c r="Y384" s="129" t="s">
        <v>1464</v>
      </c>
      <c r="Z384" s="129" t="b">
        <v>0</v>
      </c>
      <c r="AA384" s="129">
        <v>0</v>
      </c>
      <c r="AB384" s="129" t="b">
        <v>1</v>
      </c>
      <c r="AC384" s="129">
        <v>45</v>
      </c>
      <c r="AD384" s="129">
        <v>0.89</v>
      </c>
      <c r="AE384" s="129" t="s">
        <v>115</v>
      </c>
      <c r="AF384" s="129" t="s">
        <v>5260</v>
      </c>
      <c r="AG384" s="129" t="s">
        <v>5317</v>
      </c>
      <c r="AH384" s="129" cm="1">
        <f t="array" aca="1" ref="AH384" ca="1">INDIRECT(ADDRESS(MATCH(AJ384,'rs_industries'!B:B,0),5,1,TRUE,"rs_industries"))</f>
        <v>59</v>
      </c>
      <c r="AI384" s="129" cm="1">
        <f t="array" aca="1" ref="AI384" ca="1">INDIRECT(ADDRESS(MATCH(A384,'rs_stocks'!B:B,0),7,1,TRUE,"rs_stocks"))</f>
        <v>87</v>
      </c>
      <c r="AJ384" s="129" t="str" cm="1">
        <f t="array" aca="1" ref="AJ384" ca="1">INDIRECT(ADDRESS(MATCH(A384,'rs_stocks'!B:B,0),4,1,TRUE,"rs_stocks"))</f>
        <v>Oil &amp; Gas Equipment &amp; Services</v>
      </c>
    </row>
    <row r="385" spans="1:36" x14ac:dyDescent="0.3">
      <c r="A385" s="129" t="s">
        <v>1114</v>
      </c>
      <c r="B385" s="132">
        <v>-0.84</v>
      </c>
      <c r="C385" s="132">
        <v>1.4</v>
      </c>
      <c r="D385" s="132">
        <v>11.92</v>
      </c>
      <c r="E385" s="132">
        <v>31.96</v>
      </c>
      <c r="F385" s="132">
        <v>20.100000000000001</v>
      </c>
      <c r="G385" s="204" t="s">
        <v>3146</v>
      </c>
      <c r="H385" s="345" t="s">
        <v>3124</v>
      </c>
      <c r="I385" s="129">
        <v>5.3250000000000002</v>
      </c>
      <c r="J385" s="129">
        <v>-72</v>
      </c>
      <c r="K385" s="129">
        <v>-47</v>
      </c>
      <c r="L385" s="129" t="b">
        <v>1</v>
      </c>
      <c r="M385" s="129">
        <v>67.606999999999999</v>
      </c>
      <c r="N385" s="129">
        <v>4.875</v>
      </c>
      <c r="O385" s="129">
        <v>13.868</v>
      </c>
      <c r="P385" s="132">
        <v>80.659000000000006</v>
      </c>
      <c r="Q385" s="132">
        <v>0.73799999999999999</v>
      </c>
      <c r="R385" s="132">
        <v>59.506999999999998</v>
      </c>
      <c r="S385" s="129">
        <v>2.4700000000000002</v>
      </c>
      <c r="T385" s="419">
        <v>-8.8049999999999997</v>
      </c>
      <c r="U385" s="129">
        <v>20.704999999999998</v>
      </c>
      <c r="V385" s="129">
        <v>-27</v>
      </c>
      <c r="W385" s="129">
        <v>-50</v>
      </c>
      <c r="X385" s="129">
        <v>391</v>
      </c>
      <c r="Y385" s="129" t="s">
        <v>1114</v>
      </c>
      <c r="Z385" s="129" t="b">
        <v>0</v>
      </c>
      <c r="AA385" s="129">
        <v>0</v>
      </c>
      <c r="AB385" s="129" t="b">
        <v>1</v>
      </c>
      <c r="AC385" s="129">
        <v>51</v>
      </c>
      <c r="AD385" s="129">
        <v>0.88900000000000001</v>
      </c>
      <c r="AE385" s="129" t="s">
        <v>3124</v>
      </c>
      <c r="AF385" s="129" t="s">
        <v>3146</v>
      </c>
      <c r="AG385" s="129" t="s">
        <v>5163</v>
      </c>
      <c r="AH385" s="129" cm="1">
        <f t="array" aca="1" ref="AH385" ca="1">INDIRECT(ADDRESS(MATCH(AJ385,'rs_industries'!B:B,0),5,1,TRUE,"rs_industries"))</f>
        <v>49</v>
      </c>
      <c r="AI385" s="129" cm="1">
        <f t="array" aca="1" ref="AI385" ca="1">INDIRECT(ADDRESS(MATCH(A385,'rs_stocks'!B:B,0),7,1,TRUE,"rs_stocks"))</f>
        <v>84</v>
      </c>
      <c r="AJ385" s="129" t="str" cm="1">
        <f t="array" aca="1" ref="AJ385" ca="1">INDIRECT(ADDRESS(MATCH(A385,'rs_stocks'!B:B,0),4,1,TRUE,"rs_stocks"))</f>
        <v>Drug Manufacturers—General</v>
      </c>
    </row>
    <row r="386" spans="1:36" x14ac:dyDescent="0.3">
      <c r="A386" s="129" t="s">
        <v>6837</v>
      </c>
      <c r="B386" s="132">
        <v>-1.46</v>
      </c>
      <c r="C386" s="132">
        <v>-0.67</v>
      </c>
      <c r="D386" s="132">
        <v>9.09</v>
      </c>
      <c r="E386" s="132">
        <v>90.77</v>
      </c>
      <c r="F386" s="132">
        <v>80.150000000000006</v>
      </c>
      <c r="G386" s="212" t="s">
        <v>3221</v>
      </c>
      <c r="H386" s="345" t="s">
        <v>24</v>
      </c>
      <c r="I386" s="129">
        <v>0.95399999999999996</v>
      </c>
      <c r="J386" s="129">
        <v>-87</v>
      </c>
      <c r="K386" s="129">
        <v>-42</v>
      </c>
      <c r="L386" s="129" t="b">
        <v>1</v>
      </c>
      <c r="M386" s="129">
        <v>316.86099999999999</v>
      </c>
      <c r="N386" s="129">
        <v>22.849</v>
      </c>
      <c r="O386" s="129">
        <v>13.867000000000001</v>
      </c>
      <c r="P386" s="132">
        <v>832.05</v>
      </c>
      <c r="Q386" s="132">
        <v>0.65100000000000002</v>
      </c>
      <c r="R386" s="132">
        <v>541.721</v>
      </c>
      <c r="S386" s="129">
        <v>6.4</v>
      </c>
      <c r="T386" s="419">
        <v>-2.0990000000000002</v>
      </c>
      <c r="U386" s="129">
        <v>7.44</v>
      </c>
      <c r="V386" s="129">
        <v>-27</v>
      </c>
      <c r="W386" s="129">
        <v>-32</v>
      </c>
      <c r="X386" s="129">
        <v>419</v>
      </c>
      <c r="Y386" s="129" t="s">
        <v>6837</v>
      </c>
      <c r="Z386" s="129" t="b">
        <v>0</v>
      </c>
      <c r="AA386" s="129">
        <v>0</v>
      </c>
      <c r="AB386" s="129" t="b">
        <v>0</v>
      </c>
      <c r="AC386" s="129">
        <v>43</v>
      </c>
      <c r="AD386" s="129">
        <v>0.88900000000000001</v>
      </c>
      <c r="AE386" s="129" t="s">
        <v>24</v>
      </c>
      <c r="AF386" s="129" t="s">
        <v>3221</v>
      </c>
      <c r="AG386" s="129" t="s">
        <v>6838</v>
      </c>
      <c r="AH386" s="129" t="e" cm="1">
        <f t="array" aca="1" ref="AH386" ca="1">INDIRECT(ADDRESS(MATCH(AJ386,'rs_industries'!B:B,0),5,1,TRUE,"rs_industries"))</f>
        <v>#N/A</v>
      </c>
      <c r="AI386" s="129" t="e" cm="1">
        <f t="array" aca="1" ref="AI386" ca="1">INDIRECT(ADDRESS(MATCH(A386,'rs_stocks'!B:B,0),7,1,TRUE,"rs_stocks"))</f>
        <v>#N/A</v>
      </c>
      <c r="AJ386" s="129" t="e" cm="1">
        <f t="array" aca="1" ref="AJ386" ca="1">INDIRECT(ADDRESS(MATCH(A386,'rs_stocks'!B:B,0),4,1,TRUE,"rs_stocks"))</f>
        <v>#N/A</v>
      </c>
    </row>
    <row r="387" spans="1:36" x14ac:dyDescent="0.3">
      <c r="A387" s="129" t="s">
        <v>2796</v>
      </c>
      <c r="B387" s="132">
        <v>1.28</v>
      </c>
      <c r="C387" s="132">
        <v>-1.91</v>
      </c>
      <c r="D387" s="132">
        <v>6.07</v>
      </c>
      <c r="E387" s="132">
        <v>3.35</v>
      </c>
      <c r="F387" s="132">
        <v>7.77</v>
      </c>
      <c r="G387" s="300" t="s">
        <v>3250</v>
      </c>
      <c r="H387" s="348" t="s">
        <v>3111</v>
      </c>
      <c r="I387" s="129">
        <v>1.2010000000000001</v>
      </c>
      <c r="J387" s="129">
        <v>-41</v>
      </c>
      <c r="K387" s="129">
        <v>-8</v>
      </c>
      <c r="L387" s="129" t="b">
        <v>1</v>
      </c>
      <c r="M387" s="129">
        <v>29.193999999999999</v>
      </c>
      <c r="N387" s="129">
        <v>2.105</v>
      </c>
      <c r="O387" s="129">
        <v>13.866</v>
      </c>
      <c r="P387" s="132">
        <v>33.241999999999997</v>
      </c>
      <c r="Q387" s="132">
        <v>0.72799999999999998</v>
      </c>
      <c r="R387" s="132">
        <v>24.210999999999999</v>
      </c>
      <c r="S387" s="129">
        <v>1.6</v>
      </c>
      <c r="T387" s="419">
        <v>16.742000000000001</v>
      </c>
      <c r="U387" s="129">
        <v>26.2</v>
      </c>
      <c r="V387" s="129">
        <v>-40</v>
      </c>
      <c r="W387" s="129">
        <v>-27</v>
      </c>
      <c r="X387" s="129">
        <v>478</v>
      </c>
      <c r="Y387" s="129" t="s">
        <v>2796</v>
      </c>
      <c r="Z387" s="129" t="b">
        <v>1</v>
      </c>
      <c r="AA387" s="129">
        <v>0</v>
      </c>
      <c r="AB387" s="129" t="b">
        <v>1</v>
      </c>
      <c r="AC387" s="129">
        <v>55</v>
      </c>
      <c r="AD387" s="129">
        <v>0.88900000000000001</v>
      </c>
      <c r="AE387" s="129" t="s">
        <v>3111</v>
      </c>
      <c r="AF387" s="129" t="s">
        <v>3250</v>
      </c>
      <c r="AG387" s="129" t="s">
        <v>3761</v>
      </c>
      <c r="AH387" s="129" cm="1">
        <f t="array" aca="1" ref="AH387" ca="1">INDIRECT(ADDRESS(MATCH(AJ387,'rs_industries'!B:B,0),5,1,TRUE,"rs_industries"))</f>
        <v>62</v>
      </c>
      <c r="AI387" s="129" cm="1">
        <f t="array" aca="1" ref="AI387" ca="1">INDIRECT(ADDRESS(MATCH(A387,'rs_stocks'!B:B,0),7,1,TRUE,"rs_stocks"))</f>
        <v>82</v>
      </c>
      <c r="AJ387" s="129" t="str" cm="1">
        <f t="array" aca="1" ref="AJ387" ca="1">INDIRECT(ADDRESS(MATCH(A387,'rs_stocks'!B:B,0),4,1,TRUE,"rs_stocks"))</f>
        <v>Asset Management</v>
      </c>
    </row>
    <row r="388" spans="1:36" x14ac:dyDescent="0.3">
      <c r="A388" s="129" t="s">
        <v>2761</v>
      </c>
      <c r="B388" s="132">
        <v>-2.2400000000000002</v>
      </c>
      <c r="C388" s="132">
        <v>-5.26</v>
      </c>
      <c r="D388" s="132">
        <v>1.55</v>
      </c>
      <c r="E388" s="132">
        <v>30.97</v>
      </c>
      <c r="F388" s="132">
        <v>22.93</v>
      </c>
      <c r="G388" s="255" t="s">
        <v>3236</v>
      </c>
      <c r="H388" s="347" t="s">
        <v>3111</v>
      </c>
      <c r="I388" s="129">
        <v>1.359</v>
      </c>
      <c r="J388" s="129">
        <v>-61</v>
      </c>
      <c r="K388" s="129">
        <v>-10</v>
      </c>
      <c r="L388" s="129" t="b">
        <v>1</v>
      </c>
      <c r="M388" s="129">
        <v>72.316999999999993</v>
      </c>
      <c r="N388" s="129">
        <v>5.2160000000000002</v>
      </c>
      <c r="O388" s="129">
        <v>13.865</v>
      </c>
      <c r="P388" s="132">
        <v>84.138000000000005</v>
      </c>
      <c r="Q388" s="132">
        <v>0.70699999999999996</v>
      </c>
      <c r="R388" s="132">
        <v>59.481999999999999</v>
      </c>
      <c r="S388" s="129">
        <v>3.37</v>
      </c>
      <c r="T388" s="419">
        <v>-8.2370000000000001</v>
      </c>
      <c r="U388" s="129">
        <v>14.42</v>
      </c>
      <c r="V388" s="129">
        <v>-20</v>
      </c>
      <c r="W388" s="129">
        <v>-38</v>
      </c>
      <c r="X388" s="129">
        <v>411</v>
      </c>
      <c r="Y388" s="129" t="s">
        <v>2761</v>
      </c>
      <c r="Z388" s="129" t="b">
        <v>1</v>
      </c>
      <c r="AA388" s="129">
        <v>0</v>
      </c>
      <c r="AB388" s="129" t="b">
        <v>0</v>
      </c>
      <c r="AC388" s="129">
        <v>50</v>
      </c>
      <c r="AD388" s="129">
        <v>0.88900000000000001</v>
      </c>
      <c r="AE388" s="129" t="s">
        <v>3111</v>
      </c>
      <c r="AF388" s="129" t="s">
        <v>3236</v>
      </c>
      <c r="AG388" s="129" t="s">
        <v>4355</v>
      </c>
      <c r="AH388" s="129" cm="1">
        <f t="array" aca="1" ref="AH388" ca="1">INDIRECT(ADDRESS(MATCH(AJ388,'rs_industries'!B:B,0),5,1,TRUE,"rs_industries"))</f>
        <v>84</v>
      </c>
      <c r="AI388" s="129" cm="1">
        <f t="array" aca="1" ref="AI388" ca="1">INDIRECT(ADDRESS(MATCH(A388,'rs_stocks'!B:B,0),7,1,TRUE,"rs_stocks"))</f>
        <v>87</v>
      </c>
      <c r="AJ388" s="129" t="str" cm="1">
        <f t="array" aca="1" ref="AJ388" ca="1">INDIRECT(ADDRESS(MATCH(A388,'rs_stocks'!B:B,0),4,1,TRUE,"rs_stocks"))</f>
        <v>Capital Markets</v>
      </c>
    </row>
    <row r="389" spans="1:36" x14ac:dyDescent="0.3">
      <c r="A389" s="129" t="s">
        <v>541</v>
      </c>
      <c r="B389" s="132">
        <v>5.77</v>
      </c>
      <c r="C389" s="132">
        <v>2.8</v>
      </c>
      <c r="D389" s="132">
        <v>74.88</v>
      </c>
      <c r="E389" s="132">
        <v>143.9</v>
      </c>
      <c r="F389" s="132">
        <v>120</v>
      </c>
      <c r="G389" s="223" t="s">
        <v>3142</v>
      </c>
      <c r="H389" s="346" t="s">
        <v>3108</v>
      </c>
      <c r="I389" s="129">
        <v>0.28499999999999998</v>
      </c>
      <c r="J389" s="129">
        <v>-95</v>
      </c>
      <c r="K389" s="129">
        <v>-88</v>
      </c>
      <c r="L389" s="129" t="b">
        <v>1</v>
      </c>
      <c r="M389" s="129">
        <v>314.161</v>
      </c>
      <c r="N389" s="129">
        <v>22.678000000000001</v>
      </c>
      <c r="O389" s="129">
        <v>13.853</v>
      </c>
      <c r="P389" s="132">
        <v>640.22500000000002</v>
      </c>
      <c r="Q389" s="132">
        <v>0.76100000000000001</v>
      </c>
      <c r="R389" s="132">
        <v>486.93900000000002</v>
      </c>
      <c r="S389" s="129">
        <v>8.6</v>
      </c>
      <c r="T389" s="419">
        <v>31.712</v>
      </c>
      <c r="U389" s="129">
        <v>1.1000000000000001</v>
      </c>
      <c r="V389" s="129">
        <v>-53</v>
      </c>
      <c r="W389" s="129">
        <v>-32</v>
      </c>
      <c r="X389" s="129">
        <v>2114</v>
      </c>
      <c r="Y389" s="129" t="s">
        <v>541</v>
      </c>
      <c r="Z389" s="129" t="b">
        <v>0</v>
      </c>
      <c r="AA389" s="129">
        <v>0</v>
      </c>
      <c r="AB389" s="129" t="b">
        <v>1</v>
      </c>
      <c r="AC389" s="129">
        <v>53</v>
      </c>
      <c r="AD389" s="129">
        <v>0.88800000000000001</v>
      </c>
      <c r="AE389" s="129" t="s">
        <v>3108</v>
      </c>
      <c r="AF389" s="129" t="s">
        <v>3142</v>
      </c>
      <c r="AG389" s="129" t="s">
        <v>8581</v>
      </c>
      <c r="AH389" s="129" cm="1">
        <f t="array" aca="1" ref="AH389" ca="1">INDIRECT(ADDRESS(MATCH(AJ389,'rs_industries'!B:B,0),5,1,TRUE,"rs_industries"))</f>
        <v>11</v>
      </c>
      <c r="AI389" s="129" cm="1">
        <f t="array" aca="1" ref="AI389" ca="1">INDIRECT(ADDRESS(MATCH(A389,'rs_stocks'!B:B,0),7,1,TRUE,"rs_stocks"))</f>
        <v>95</v>
      </c>
      <c r="AJ389" s="129" t="str" cm="1">
        <f t="array" aca="1" ref="AJ389" ca="1">INDIRECT(ADDRESS(MATCH(A389,'rs_stocks'!B:B,0),4,1,TRUE,"rs_stocks"))</f>
        <v>Personal Services</v>
      </c>
    </row>
    <row r="390" spans="1:36" x14ac:dyDescent="0.3">
      <c r="A390" s="129" t="s">
        <v>2121</v>
      </c>
      <c r="B390" s="132">
        <v>-0.53</v>
      </c>
      <c r="C390" s="132">
        <v>5.13</v>
      </c>
      <c r="D390" s="132">
        <v>13.44</v>
      </c>
      <c r="E390" s="132">
        <v>27.95</v>
      </c>
      <c r="F390" s="132">
        <v>26.13</v>
      </c>
      <c r="G390" s="231" t="s">
        <v>3238</v>
      </c>
      <c r="H390" s="346" t="s">
        <v>24</v>
      </c>
      <c r="I390" s="129">
        <v>2.7090000000000001</v>
      </c>
      <c r="J390" s="129">
        <v>-45</v>
      </c>
      <c r="K390" s="129">
        <v>-4</v>
      </c>
      <c r="L390" s="129" t="b">
        <v>1</v>
      </c>
      <c r="M390" s="129">
        <v>56.887</v>
      </c>
      <c r="N390" s="129">
        <v>4.1070000000000002</v>
      </c>
      <c r="O390" s="129">
        <v>13.852</v>
      </c>
      <c r="P390" s="132">
        <v>62.082999999999998</v>
      </c>
      <c r="Q390" s="132">
        <v>0.74099999999999999</v>
      </c>
      <c r="R390" s="132">
        <v>45.997999999999998</v>
      </c>
      <c r="S390" s="129">
        <v>1.92</v>
      </c>
      <c r="T390" s="419">
        <v>-16.709</v>
      </c>
      <c r="U390" s="129">
        <v>84</v>
      </c>
      <c r="V390" s="129">
        <v>-15</v>
      </c>
      <c r="W390" s="129">
        <v>-12</v>
      </c>
      <c r="X390" s="129">
        <v>123</v>
      </c>
      <c r="Y390" s="129" t="s">
        <v>2121</v>
      </c>
      <c r="Z390" s="129" t="b">
        <v>0</v>
      </c>
      <c r="AA390" s="129">
        <v>0</v>
      </c>
      <c r="AB390" s="129" t="b">
        <v>1</v>
      </c>
      <c r="AC390" s="129">
        <v>52</v>
      </c>
      <c r="AD390" s="129">
        <v>0.88800000000000001</v>
      </c>
      <c r="AE390" s="129" t="s">
        <v>24</v>
      </c>
      <c r="AF390" s="129" t="s">
        <v>3238</v>
      </c>
      <c r="AG390" s="129" t="s">
        <v>3638</v>
      </c>
      <c r="AH390" s="129" cm="1">
        <f t="array" aca="1" ref="AH390" ca="1">INDIRECT(ADDRESS(MATCH(AJ390,'rs_industries'!B:B,0),5,1,TRUE,"rs_industries"))</f>
        <v>74</v>
      </c>
      <c r="AI390" s="129" cm="1">
        <f t="array" aca="1" ref="AI390" ca="1">INDIRECT(ADDRESS(MATCH(A390,'rs_stocks'!B:B,0),7,1,TRUE,"rs_stocks"))</f>
        <v>88</v>
      </c>
      <c r="AJ390" s="129" t="str" cm="1">
        <f t="array" aca="1" ref="AJ390" ca="1">INDIRECT(ADDRESS(MATCH(A390,'rs_stocks'!B:B,0),4,1,TRUE,"rs_stocks"))</f>
        <v>Chemicals</v>
      </c>
    </row>
    <row r="391" spans="1:36" x14ac:dyDescent="0.3">
      <c r="A391" s="129" t="s">
        <v>7922</v>
      </c>
      <c r="B391" s="132">
        <v>0.89</v>
      </c>
      <c r="C391" s="132">
        <v>1.85</v>
      </c>
      <c r="D391" s="132">
        <v>6.81</v>
      </c>
      <c r="E391" s="132">
        <v>1.44</v>
      </c>
      <c r="F391" s="132">
        <v>7.12</v>
      </c>
      <c r="G391" s="204" t="s">
        <v>3250</v>
      </c>
      <c r="H391" s="345" t="s">
        <v>3111</v>
      </c>
      <c r="I391" s="129">
        <v>0.49099999999999999</v>
      </c>
      <c r="J391" s="129">
        <v>-34</v>
      </c>
      <c r="K391" s="129">
        <v>-11</v>
      </c>
      <c r="L391" s="129" t="b">
        <v>1</v>
      </c>
      <c r="M391" s="129">
        <v>29.710999999999999</v>
      </c>
      <c r="N391" s="129">
        <v>2.1469999999999998</v>
      </c>
      <c r="O391" s="129">
        <v>13.839</v>
      </c>
      <c r="P391" s="132">
        <v>34.482999999999997</v>
      </c>
      <c r="Q391" s="132">
        <v>0.73499999999999999</v>
      </c>
      <c r="R391" s="132">
        <v>25.341000000000001</v>
      </c>
      <c r="S391" s="129">
        <v>1.19</v>
      </c>
      <c r="T391" s="419">
        <v>-56.054000000000002</v>
      </c>
      <c r="U391" s="129">
        <v>22.58</v>
      </c>
      <c r="V391" s="129">
        <v>-19</v>
      </c>
      <c r="W391" s="129">
        <v>-32</v>
      </c>
      <c r="X391" s="129">
        <v>747</v>
      </c>
      <c r="Y391" s="129" t="s">
        <v>7922</v>
      </c>
      <c r="Z391" s="129" t="b">
        <v>0</v>
      </c>
      <c r="AA391" s="129">
        <v>0</v>
      </c>
      <c r="AB391" s="129" t="b">
        <v>1</v>
      </c>
      <c r="AC391" s="129">
        <v>51</v>
      </c>
      <c r="AD391" s="129">
        <v>0.88800000000000001</v>
      </c>
      <c r="AE391" s="129" t="s">
        <v>3111</v>
      </c>
      <c r="AF391" s="129" t="s">
        <v>3250</v>
      </c>
      <c r="AG391" s="129" t="s">
        <v>7923</v>
      </c>
      <c r="AH391" s="129" cm="1">
        <f t="array" aca="1" ref="AH391" ca="1">INDIRECT(ADDRESS(MATCH(AJ391,'rs_industries'!B:B,0),5,1,TRUE,"rs_industries"))</f>
        <v>62</v>
      </c>
      <c r="AI391" s="129" cm="1">
        <f t="array" aca="1" ref="AI391" ca="1">INDIRECT(ADDRESS(MATCH(A391,'rs_stocks'!B:B,0),7,1,TRUE,"rs_stocks"))</f>
        <v>74</v>
      </c>
      <c r="AJ391" s="129" t="str" cm="1">
        <f t="array" aca="1" ref="AJ391" ca="1">INDIRECT(ADDRESS(MATCH(A391,'rs_stocks'!B:B,0),4,1,TRUE,"rs_stocks"))</f>
        <v>Asset Management</v>
      </c>
    </row>
    <row r="392" spans="1:36" x14ac:dyDescent="0.3">
      <c r="A392" s="129" t="s">
        <v>132</v>
      </c>
      <c r="B392" s="132">
        <v>1.32</v>
      </c>
      <c r="C392" s="132">
        <v>0.59</v>
      </c>
      <c r="D392" s="132">
        <v>12</v>
      </c>
      <c r="E392" s="132">
        <v>33.340000000000003</v>
      </c>
      <c r="F392" s="132">
        <v>27.78</v>
      </c>
      <c r="G392" s="216" t="s">
        <v>3370</v>
      </c>
      <c r="H392" s="348" t="s">
        <v>3108</v>
      </c>
      <c r="I392" s="129">
        <v>17.436</v>
      </c>
      <c r="J392" s="129">
        <v>-50</v>
      </c>
      <c r="K392" s="129">
        <v>-15</v>
      </c>
      <c r="L392" s="129" t="b">
        <v>1</v>
      </c>
      <c r="M392" s="129">
        <v>82.938000000000002</v>
      </c>
      <c r="N392" s="129">
        <v>5.9939999999999998</v>
      </c>
      <c r="O392" s="129">
        <v>13.837</v>
      </c>
      <c r="P392" s="132">
        <v>105.178</v>
      </c>
      <c r="Q392" s="132">
        <v>0.73</v>
      </c>
      <c r="R392" s="132">
        <v>76.790999999999997</v>
      </c>
      <c r="S392" s="129">
        <v>3.08</v>
      </c>
      <c r="T392" s="419">
        <v>1.8360000000000001</v>
      </c>
      <c r="U392" s="129">
        <v>53.03</v>
      </c>
      <c r="V392" s="129">
        <v>-53</v>
      </c>
      <c r="W392" s="129">
        <v>-48</v>
      </c>
      <c r="X392" s="129">
        <v>122</v>
      </c>
      <c r="Y392" s="129" t="s">
        <v>132</v>
      </c>
      <c r="Z392" s="129" t="b">
        <v>0</v>
      </c>
      <c r="AA392" s="129">
        <v>0</v>
      </c>
      <c r="AB392" s="129" t="b">
        <v>1</v>
      </c>
      <c r="AC392" s="129">
        <v>44</v>
      </c>
      <c r="AD392" s="129">
        <v>0.88700000000000001</v>
      </c>
      <c r="AE392" s="129" t="s">
        <v>3108</v>
      </c>
      <c r="AF392" s="129" t="s">
        <v>3370</v>
      </c>
      <c r="AG392" s="129" t="s">
        <v>4831</v>
      </c>
      <c r="AH392" s="129" cm="1">
        <f t="array" aca="1" ref="AH392" ca="1">INDIRECT(ADDRESS(MATCH(AJ392,'rs_industries'!B:B,0),5,1,TRUE,"rs_industries"))</f>
        <v>17</v>
      </c>
      <c r="AI392" s="129" cm="1">
        <f t="array" aca="1" ref="AI392" ca="1">INDIRECT(ADDRESS(MATCH(A392,'rs_stocks'!B:B,0),7,1,TRUE,"rs_stocks"))</f>
        <v>80</v>
      </c>
      <c r="AJ392" s="129" t="str" cm="1">
        <f t="array" aca="1" ref="AJ392" ca="1">INDIRECT(ADDRESS(MATCH(A392,'rs_stocks'!B:B,0),4,1,TRUE,"rs_stocks"))</f>
        <v>Airlines</v>
      </c>
    </row>
    <row r="393" spans="1:36" x14ac:dyDescent="0.3">
      <c r="A393" s="129" t="s">
        <v>785</v>
      </c>
      <c r="B393" s="132">
        <v>0.88</v>
      </c>
      <c r="C393" s="132">
        <v>2.2799999999999998</v>
      </c>
      <c r="D393" s="132">
        <v>10.4</v>
      </c>
      <c r="E393" s="132">
        <v>21.37</v>
      </c>
      <c r="F393" s="132">
        <v>21.96</v>
      </c>
      <c r="G393" s="290" t="s">
        <v>3184</v>
      </c>
      <c r="H393" s="350" t="s">
        <v>3108</v>
      </c>
      <c r="I393" s="129">
        <v>8.5259999999999998</v>
      </c>
      <c r="J393" s="129">
        <v>-84</v>
      </c>
      <c r="K393" s="129">
        <v>-72</v>
      </c>
      <c r="L393" s="129" t="b">
        <v>1</v>
      </c>
      <c r="M393" s="129">
        <v>79.257000000000005</v>
      </c>
      <c r="N393" s="129">
        <v>5.7290000000000001</v>
      </c>
      <c r="O393" s="129">
        <v>13.835000000000001</v>
      </c>
      <c r="P393" s="132">
        <v>100.877</v>
      </c>
      <c r="Q393" s="132">
        <v>0.73499999999999999</v>
      </c>
      <c r="R393" s="132">
        <v>74.150000000000006</v>
      </c>
      <c r="S393" s="129">
        <v>3.63</v>
      </c>
      <c r="T393" s="419">
        <v>47.173000000000002</v>
      </c>
      <c r="U393" s="129">
        <v>140.66</v>
      </c>
      <c r="V393" s="129">
        <v>-34</v>
      </c>
      <c r="W393" s="129">
        <v>-47</v>
      </c>
      <c r="X393" s="129">
        <v>39</v>
      </c>
      <c r="Y393" s="129" t="s">
        <v>785</v>
      </c>
      <c r="Z393" s="129" t="b">
        <v>0</v>
      </c>
      <c r="AA393" s="129">
        <v>0</v>
      </c>
      <c r="AB393" s="129" t="b">
        <v>1</v>
      </c>
      <c r="AC393" s="129">
        <v>53</v>
      </c>
      <c r="AD393" s="129">
        <v>0.88700000000000001</v>
      </c>
      <c r="AE393" s="129" t="s">
        <v>3108</v>
      </c>
      <c r="AF393" s="129" t="s">
        <v>3184</v>
      </c>
      <c r="AG393" s="129" t="s">
        <v>4585</v>
      </c>
      <c r="AH393" s="129" cm="1">
        <f t="array" aca="1" ref="AH393" ca="1">INDIRECT(ADDRESS(MATCH(AJ393,'rs_industries'!B:B,0),5,1,TRUE,"rs_industries"))</f>
        <v>79</v>
      </c>
      <c r="AI393" s="129" cm="1">
        <f t="array" aca="1" ref="AI393" ca="1">INDIRECT(ADDRESS(MATCH(A393,'rs_stocks'!B:B,0),7,1,TRUE,"rs_stocks"))</f>
        <v>81</v>
      </c>
      <c r="AJ393" s="129" t="str" cm="1">
        <f t="array" aca="1" ref="AJ393" ca="1">INDIRECT(ADDRESS(MATCH(A393,'rs_stocks'!B:B,0),4,1,TRUE,"rs_stocks"))</f>
        <v>Specialty Industrial Machinery</v>
      </c>
    </row>
    <row r="394" spans="1:36" x14ac:dyDescent="0.3">
      <c r="A394" s="129" t="s">
        <v>3425</v>
      </c>
      <c r="B394" s="132">
        <v>0.09</v>
      </c>
      <c r="C394" s="132">
        <v>2.73</v>
      </c>
      <c r="D394" s="132">
        <v>16.59</v>
      </c>
      <c r="E394" s="132">
        <v>23.57</v>
      </c>
      <c r="F394" s="132">
        <v>16.78</v>
      </c>
      <c r="G394" s="282"/>
      <c r="H394" s="347"/>
      <c r="I394" s="129">
        <v>1.107</v>
      </c>
      <c r="J394" s="129">
        <v>-50</v>
      </c>
      <c r="K394" s="129">
        <v>-24</v>
      </c>
      <c r="L394" s="129" t="b">
        <v>1</v>
      </c>
      <c r="M394" s="129">
        <v>67.081000000000003</v>
      </c>
      <c r="N394" s="129">
        <v>4.8490000000000002</v>
      </c>
      <c r="O394" s="129">
        <v>13.833</v>
      </c>
      <c r="P394" s="132">
        <v>79.331000000000003</v>
      </c>
      <c r="Q394" s="132">
        <v>0.74199999999999999</v>
      </c>
      <c r="R394" s="132">
        <v>58.834000000000003</v>
      </c>
      <c r="S394" s="129">
        <v>2.58</v>
      </c>
      <c r="T394" s="419">
        <v>0</v>
      </c>
      <c r="U394" s="129">
        <v>43.35</v>
      </c>
      <c r="V394" s="129">
        <v>-26</v>
      </c>
      <c r="W394" s="129">
        <v>-40</v>
      </c>
      <c r="X394" s="129">
        <v>179</v>
      </c>
      <c r="Y394" s="129" t="s">
        <v>3425</v>
      </c>
      <c r="Z394" s="129" t="b">
        <v>0</v>
      </c>
      <c r="AA394" s="129">
        <v>0</v>
      </c>
      <c r="AB394" s="129" t="b">
        <v>1</v>
      </c>
      <c r="AC394" s="129">
        <v>51</v>
      </c>
      <c r="AD394" s="129">
        <v>0.88700000000000001</v>
      </c>
      <c r="AG394" s="129" t="s">
        <v>3426</v>
      </c>
      <c r="AH394" s="129" cm="1">
        <f t="array" aca="1" ref="AH394" ca="1">INDIRECT(ADDRESS(MATCH(AJ394,'rs_industries'!B:B,0),5,1,TRUE,"rs_industries"))</f>
        <v>62</v>
      </c>
      <c r="AI394" s="129" cm="1">
        <f t="array" aca="1" ref="AI394" ca="1">INDIRECT(ADDRESS(MATCH(A394,'rs_stocks'!B:B,0),7,1,TRUE,"rs_stocks"))</f>
        <v>85</v>
      </c>
      <c r="AJ394" s="129" t="str" cm="1">
        <f t="array" aca="1" ref="AJ394" ca="1">INDIRECT(ADDRESS(MATCH(A394,'rs_stocks'!B:B,0),4,1,TRUE,"rs_stocks"))</f>
        <v>Asset Management</v>
      </c>
    </row>
    <row r="395" spans="1:36" x14ac:dyDescent="0.3">
      <c r="A395" s="129" t="s">
        <v>131</v>
      </c>
      <c r="B395" s="132">
        <v>1.7</v>
      </c>
      <c r="C395" s="132">
        <v>3.49</v>
      </c>
      <c r="D395" s="132">
        <v>26.59</v>
      </c>
      <c r="E395" s="132">
        <v>51.64</v>
      </c>
      <c r="F395" s="132">
        <v>45.85</v>
      </c>
      <c r="G395" s="315" t="s">
        <v>3184</v>
      </c>
      <c r="H395" s="348" t="s">
        <v>24</v>
      </c>
      <c r="I395" s="129">
        <v>34.161000000000001</v>
      </c>
      <c r="J395" s="129">
        <v>-23</v>
      </c>
      <c r="K395" s="129">
        <v>-2</v>
      </c>
      <c r="L395" s="129" t="b">
        <v>1</v>
      </c>
      <c r="M395" s="129">
        <v>109.78700000000001</v>
      </c>
      <c r="N395" s="129">
        <v>7.9669999999999996</v>
      </c>
      <c r="O395" s="129">
        <v>13.781000000000001</v>
      </c>
      <c r="P395" s="132">
        <v>135.761</v>
      </c>
      <c r="Q395" s="132">
        <v>0.74299999999999999</v>
      </c>
      <c r="R395" s="132">
        <v>100.86199999999999</v>
      </c>
      <c r="S395" s="129">
        <v>2</v>
      </c>
      <c r="T395" s="419">
        <v>-5.3819999999999997</v>
      </c>
      <c r="U395" s="129">
        <v>83.69</v>
      </c>
      <c r="V395" s="129">
        <v>-29</v>
      </c>
      <c r="W395" s="129">
        <v>-50</v>
      </c>
      <c r="X395" s="129">
        <v>119</v>
      </c>
      <c r="Y395" s="129" t="s">
        <v>131</v>
      </c>
      <c r="Z395" s="129" t="b">
        <v>0</v>
      </c>
      <c r="AA395" s="129">
        <v>0</v>
      </c>
      <c r="AB395" s="129" t="b">
        <v>1</v>
      </c>
      <c r="AC395" s="129">
        <v>57</v>
      </c>
      <c r="AD395" s="129">
        <v>0.88700000000000001</v>
      </c>
      <c r="AE395" s="129" t="s">
        <v>24</v>
      </c>
      <c r="AF395" s="129" t="s">
        <v>3184</v>
      </c>
      <c r="AG395" s="129" t="s">
        <v>3380</v>
      </c>
      <c r="AH395" s="129" cm="1">
        <f t="array" aca="1" ref="AH395" ca="1">INDIRECT(ADDRESS(MATCH(AJ395,'rs_industries'!B:B,0),5,1,TRUE,"rs_industries"))</f>
        <v>79</v>
      </c>
      <c r="AI395" s="129" cm="1">
        <f t="array" aca="1" ref="AI395" ca="1">INDIRECT(ADDRESS(MATCH(A395,'rs_stocks'!B:B,0),7,1,TRUE,"rs_stocks"))</f>
        <v>94</v>
      </c>
      <c r="AJ395" s="129" t="str" cm="1">
        <f t="array" aca="1" ref="AJ395" ca="1">INDIRECT(ADDRESS(MATCH(A395,'rs_stocks'!B:B,0),4,1,TRUE,"rs_stocks"))</f>
        <v>Specialty Industrial Machinery</v>
      </c>
    </row>
    <row r="396" spans="1:36" x14ac:dyDescent="0.3">
      <c r="A396" s="129" t="s">
        <v>7700</v>
      </c>
      <c r="B396" s="132">
        <v>-0.85</v>
      </c>
      <c r="C396" s="132">
        <v>-1.6</v>
      </c>
      <c r="D396" s="132">
        <v>4.2</v>
      </c>
      <c r="E396" s="132">
        <v>15.09</v>
      </c>
      <c r="F396" s="132">
        <v>13.57</v>
      </c>
      <c r="G396" s="216" t="s">
        <v>3110</v>
      </c>
      <c r="H396" s="348" t="s">
        <v>3111</v>
      </c>
      <c r="I396" s="129">
        <v>0.45500000000000002</v>
      </c>
      <c r="J396" s="129">
        <v>-32</v>
      </c>
      <c r="K396" s="129">
        <v>-4</v>
      </c>
      <c r="L396" s="129" t="b">
        <v>1</v>
      </c>
      <c r="M396" s="129">
        <v>35.265999999999998</v>
      </c>
      <c r="N396" s="129">
        <v>2.5609999999999999</v>
      </c>
      <c r="O396" s="129">
        <v>13.77</v>
      </c>
      <c r="P396" s="132">
        <v>38.594000000000001</v>
      </c>
      <c r="Q396" s="132">
        <v>0.72599999999999998</v>
      </c>
      <c r="R396" s="132">
        <v>28.010999999999999</v>
      </c>
      <c r="S396" s="129">
        <v>2.44</v>
      </c>
      <c r="T396" s="419">
        <v>98.474999999999994</v>
      </c>
      <c r="U396" s="129">
        <v>12.89</v>
      </c>
      <c r="V396" s="129">
        <v>21</v>
      </c>
      <c r="W396" s="129">
        <v>-18</v>
      </c>
      <c r="X396" s="129">
        <v>635</v>
      </c>
      <c r="Y396" s="129" t="s">
        <v>7700</v>
      </c>
      <c r="Z396" s="129" t="b">
        <v>0</v>
      </c>
      <c r="AA396" s="129">
        <v>0</v>
      </c>
      <c r="AB396" s="129" t="b">
        <v>1</v>
      </c>
      <c r="AC396" s="129">
        <v>45</v>
      </c>
      <c r="AD396" s="129">
        <v>0.88600000000000001</v>
      </c>
      <c r="AE396" s="129" t="s">
        <v>3111</v>
      </c>
      <c r="AF396" s="129" t="s">
        <v>3110</v>
      </c>
      <c r="AG396" s="129" t="s">
        <v>7809</v>
      </c>
      <c r="AH396" s="129" cm="1">
        <f t="array" aca="1" ref="AH396" ca="1">INDIRECT(ADDRESS(MATCH(AJ396,'rs_industries'!B:B,0),5,1,TRUE,"rs_industries"))</f>
        <v>95</v>
      </c>
      <c r="AI396" s="129" cm="1">
        <f t="array" aca="1" ref="AI396" ca="1">INDIRECT(ADDRESS(MATCH(A396,'rs_stocks'!B:B,0),7,1,TRUE,"rs_stocks"))</f>
        <v>75</v>
      </c>
      <c r="AJ396" s="129" t="str" cm="1">
        <f t="array" aca="1" ref="AJ396" ca="1">INDIRECT(ADDRESS(MATCH(A396,'rs_stocks'!B:B,0),4,1,TRUE,"rs_stocks"))</f>
        <v>Insurance—Reinsurance</v>
      </c>
    </row>
    <row r="397" spans="1:36" x14ac:dyDescent="0.3">
      <c r="A397" s="129" t="s">
        <v>261</v>
      </c>
      <c r="B397" s="132">
        <v>2.34</v>
      </c>
      <c r="C397" s="132">
        <v>-3.84</v>
      </c>
      <c r="D397" s="132">
        <v>0.99</v>
      </c>
      <c r="E397" s="132">
        <v>19.39</v>
      </c>
      <c r="F397" s="132">
        <v>20.47</v>
      </c>
      <c r="G397" s="227" t="s">
        <v>3385</v>
      </c>
      <c r="H397" s="346" t="s">
        <v>24</v>
      </c>
      <c r="I397" s="129">
        <v>8.6189999999999998</v>
      </c>
      <c r="J397" s="129">
        <v>-24</v>
      </c>
      <c r="K397" s="129">
        <v>-6</v>
      </c>
      <c r="L397" s="129" t="b">
        <v>1</v>
      </c>
      <c r="M397" s="129">
        <v>55.283999999999999</v>
      </c>
      <c r="N397" s="129">
        <v>4.0190000000000001</v>
      </c>
      <c r="O397" s="129">
        <v>13.754</v>
      </c>
      <c r="P397" s="132">
        <v>61.256999999999998</v>
      </c>
      <c r="Q397" s="132">
        <v>0.70599999999999996</v>
      </c>
      <c r="R397" s="132">
        <v>43.225999999999999</v>
      </c>
      <c r="S397" s="129">
        <v>1.77</v>
      </c>
      <c r="T397" s="419">
        <v>76.319000000000003</v>
      </c>
      <c r="U397" s="129">
        <v>63.945</v>
      </c>
      <c r="V397" s="129">
        <v>-28</v>
      </c>
      <c r="W397" s="129">
        <v>-36</v>
      </c>
      <c r="X397" s="129">
        <v>176</v>
      </c>
      <c r="Y397" s="129" t="s">
        <v>261</v>
      </c>
      <c r="Z397" s="129" t="b">
        <v>0</v>
      </c>
      <c r="AA397" s="129">
        <v>0</v>
      </c>
      <c r="AB397" s="129" t="b">
        <v>0</v>
      </c>
      <c r="AC397" s="129">
        <v>49</v>
      </c>
      <c r="AD397" s="129">
        <v>0.88600000000000001</v>
      </c>
      <c r="AE397" s="129" t="s">
        <v>24</v>
      </c>
      <c r="AF397" s="129" t="s">
        <v>3385</v>
      </c>
      <c r="AG397" s="129" t="s">
        <v>5479</v>
      </c>
      <c r="AH397" s="129" t="e" cm="1">
        <f t="array" aca="1" ref="AH397" ca="1">INDIRECT(ADDRESS(MATCH(AJ397,'rs_industries'!B:B,0),5,1,TRUE,"rs_industries"))</f>
        <v>#N/A</v>
      </c>
      <c r="AI397" s="129" t="e" cm="1">
        <f t="array" aca="1" ref="AI397" ca="1">INDIRECT(ADDRESS(MATCH(A397,'rs_stocks'!B:B,0),7,1,TRUE,"rs_stocks"))</f>
        <v>#N/A</v>
      </c>
      <c r="AJ397" s="129" t="e" cm="1">
        <f t="array" aca="1" ref="AJ397" ca="1">INDIRECT(ADDRESS(MATCH(A397,'rs_stocks'!B:B,0),4,1,TRUE,"rs_stocks"))</f>
        <v>#N/A</v>
      </c>
    </row>
    <row r="398" spans="1:36" x14ac:dyDescent="0.3">
      <c r="A398" s="129" t="s">
        <v>7619</v>
      </c>
      <c r="B398" s="132">
        <v>1.71</v>
      </c>
      <c r="C398" s="132">
        <v>2.41</v>
      </c>
      <c r="D398" s="132">
        <v>14.23</v>
      </c>
      <c r="E398" s="132">
        <v>47.21</v>
      </c>
      <c r="F398" s="132">
        <v>42.45</v>
      </c>
      <c r="G398" s="272" t="s">
        <v>3238</v>
      </c>
      <c r="H398" s="349" t="s">
        <v>24</v>
      </c>
      <c r="I398" s="129">
        <v>0.32600000000000001</v>
      </c>
      <c r="J398" s="129">
        <v>-68</v>
      </c>
      <c r="K398" s="129">
        <v>-49</v>
      </c>
      <c r="L398" s="129" t="b">
        <v>1</v>
      </c>
      <c r="M398" s="129">
        <v>125.46899999999999</v>
      </c>
      <c r="N398" s="129">
        <v>9.1280000000000001</v>
      </c>
      <c r="O398" s="129">
        <v>13.746</v>
      </c>
      <c r="P398" s="132">
        <v>184.52</v>
      </c>
      <c r="Q398" s="132">
        <v>0.71099999999999997</v>
      </c>
      <c r="R398" s="132">
        <v>131.11099999999999</v>
      </c>
      <c r="S398" s="129">
        <v>3.9</v>
      </c>
      <c r="T398" s="419">
        <v>112.31100000000001</v>
      </c>
      <c r="U398" s="129">
        <v>11.88</v>
      </c>
      <c r="V398" s="129">
        <v>-2</v>
      </c>
      <c r="W398" s="129">
        <v>-20</v>
      </c>
      <c r="X398" s="129">
        <v>431</v>
      </c>
      <c r="Y398" s="129" t="s">
        <v>7619</v>
      </c>
      <c r="Z398" s="129" t="b">
        <v>0</v>
      </c>
      <c r="AA398" s="129">
        <v>0</v>
      </c>
      <c r="AB398" s="129" t="b">
        <v>0</v>
      </c>
      <c r="AC398" s="129">
        <v>47</v>
      </c>
      <c r="AD398" s="129">
        <v>0.88600000000000001</v>
      </c>
      <c r="AE398" s="129" t="s">
        <v>24</v>
      </c>
      <c r="AF398" s="129" t="s">
        <v>3238</v>
      </c>
      <c r="AG398" s="129" t="s">
        <v>8565</v>
      </c>
      <c r="AH398" s="129" t="e" cm="1">
        <f t="array" aca="1" ref="AH398" ca="1">INDIRECT(ADDRESS(MATCH(AJ398,'rs_industries'!B:B,0),5,1,TRUE,"rs_industries"))</f>
        <v>#N/A</v>
      </c>
      <c r="AI398" s="129" t="e" cm="1">
        <f t="array" aca="1" ref="AI398" ca="1">INDIRECT(ADDRESS(MATCH(A398,'rs_stocks'!B:B,0),7,1,TRUE,"rs_stocks"))</f>
        <v>#N/A</v>
      </c>
      <c r="AJ398" s="129" t="e" cm="1">
        <f t="array" aca="1" ref="AJ398" ca="1">INDIRECT(ADDRESS(MATCH(A398,'rs_stocks'!B:B,0),4,1,TRUE,"rs_stocks"))</f>
        <v>#N/A</v>
      </c>
    </row>
    <row r="399" spans="1:36" x14ac:dyDescent="0.3">
      <c r="A399" s="129" t="s">
        <v>1129</v>
      </c>
      <c r="B399" s="132">
        <v>-1.3</v>
      </c>
      <c r="C399" s="132">
        <v>2.4900000000000002</v>
      </c>
      <c r="D399" s="132">
        <v>7.11</v>
      </c>
      <c r="E399" s="132">
        <v>9.61</v>
      </c>
      <c r="F399" s="132">
        <v>7.26</v>
      </c>
      <c r="G399" s="285" t="s">
        <v>3121</v>
      </c>
      <c r="H399" s="349" t="s">
        <v>245</v>
      </c>
      <c r="I399" s="129">
        <v>19.472999999999999</v>
      </c>
      <c r="J399" s="129">
        <v>-23</v>
      </c>
      <c r="K399" s="129">
        <v>-8</v>
      </c>
      <c r="L399" s="129" t="b">
        <v>1</v>
      </c>
      <c r="M399" s="129">
        <v>25.623000000000001</v>
      </c>
      <c r="N399" s="129">
        <v>1.867</v>
      </c>
      <c r="O399" s="129">
        <v>13.727</v>
      </c>
      <c r="P399" s="132">
        <v>28.152999999999999</v>
      </c>
      <c r="Q399" s="132">
        <v>0.73099999999999998</v>
      </c>
      <c r="R399" s="132">
        <v>20.581</v>
      </c>
      <c r="S399" s="129">
        <v>1.43</v>
      </c>
      <c r="T399" s="419">
        <v>61.941000000000003</v>
      </c>
      <c r="U399" s="129">
        <v>30.44</v>
      </c>
      <c r="V399" s="129">
        <v>-35</v>
      </c>
      <c r="W399" s="129">
        <v>-40</v>
      </c>
      <c r="X399" s="129">
        <v>458</v>
      </c>
      <c r="Y399" s="129" t="s">
        <v>1129</v>
      </c>
      <c r="Z399" s="129" t="b">
        <v>0</v>
      </c>
      <c r="AA399" s="129">
        <v>0</v>
      </c>
      <c r="AB399" s="129" t="b">
        <v>1</v>
      </c>
      <c r="AC399" s="129">
        <v>47</v>
      </c>
      <c r="AD399" s="129">
        <v>0.88500000000000001</v>
      </c>
      <c r="AE399" s="129" t="s">
        <v>245</v>
      </c>
      <c r="AF399" s="129" t="s">
        <v>3121</v>
      </c>
      <c r="AG399" s="129" t="s">
        <v>4995</v>
      </c>
      <c r="AH399" s="129" t="e" cm="1">
        <f t="array" aca="1" ref="AH399" ca="1">INDIRECT(ADDRESS(MATCH(AJ399,'rs_industries'!B:B,0),5,1,TRUE,"rs_industries"))</f>
        <v>#N/A</v>
      </c>
      <c r="AI399" s="129" t="e" cm="1">
        <f t="array" aca="1" ref="AI399" ca="1">INDIRECT(ADDRESS(MATCH(A399,'rs_stocks'!B:B,0),7,1,TRUE,"rs_stocks"))</f>
        <v>#N/A</v>
      </c>
      <c r="AJ399" s="129" t="e" cm="1">
        <f t="array" aca="1" ref="AJ399" ca="1">INDIRECT(ADDRESS(MATCH(A399,'rs_stocks'!B:B,0),4,1,TRUE,"rs_stocks"))</f>
        <v>#N/A</v>
      </c>
    </row>
    <row r="400" spans="1:36" x14ac:dyDescent="0.3">
      <c r="A400" s="129" t="s">
        <v>2815</v>
      </c>
      <c r="B400" s="132">
        <v>1.26</v>
      </c>
      <c r="C400" s="132">
        <v>2.82</v>
      </c>
      <c r="D400" s="132">
        <v>5.25</v>
      </c>
      <c r="E400" s="132">
        <v>21.52</v>
      </c>
      <c r="F400" s="132">
        <v>13.6</v>
      </c>
      <c r="G400" s="243" t="s">
        <v>3888</v>
      </c>
      <c r="H400" s="347" t="s">
        <v>48</v>
      </c>
      <c r="I400" s="129">
        <v>1.284</v>
      </c>
      <c r="J400" s="129">
        <v>-57</v>
      </c>
      <c r="K400" s="129">
        <v>-29</v>
      </c>
      <c r="L400" s="129" t="b">
        <v>1</v>
      </c>
      <c r="M400" s="129">
        <v>61.392000000000003</v>
      </c>
      <c r="N400" s="129">
        <v>4.4829999999999997</v>
      </c>
      <c r="O400" s="129">
        <v>13.693</v>
      </c>
      <c r="P400" s="132">
        <v>71.914000000000001</v>
      </c>
      <c r="Q400" s="132">
        <v>0.72</v>
      </c>
      <c r="R400" s="132">
        <v>51.777000000000001</v>
      </c>
      <c r="S400" s="129">
        <v>4.0199999999999996</v>
      </c>
      <c r="T400" s="419">
        <v>43.423999999999999</v>
      </c>
      <c r="U400" s="129">
        <v>4.01</v>
      </c>
      <c r="V400" s="129">
        <v>8</v>
      </c>
      <c r="W400" s="129">
        <v>14</v>
      </c>
      <c r="X400" s="129">
        <v>1240</v>
      </c>
      <c r="Y400" s="129" t="s">
        <v>2815</v>
      </c>
      <c r="Z400" s="129" t="b">
        <v>0</v>
      </c>
      <c r="AA400" s="129">
        <v>0</v>
      </c>
      <c r="AB400" s="129" t="b">
        <v>1</v>
      </c>
      <c r="AC400" s="129">
        <v>47</v>
      </c>
      <c r="AD400" s="129">
        <v>0.88500000000000001</v>
      </c>
      <c r="AE400" s="129" t="s">
        <v>48</v>
      </c>
      <c r="AF400" s="129" t="s">
        <v>3888</v>
      </c>
      <c r="AG400" s="129" t="s">
        <v>5129</v>
      </c>
      <c r="AH400" s="129" t="e" cm="1">
        <f t="array" aca="1" ref="AH400" ca="1">INDIRECT(ADDRESS(MATCH(AJ400,'rs_industries'!B:B,0),5,1,TRUE,"rs_industries"))</f>
        <v>#N/A</v>
      </c>
      <c r="AI400" s="129" t="e" cm="1">
        <f t="array" aca="1" ref="AI400" ca="1">INDIRECT(ADDRESS(MATCH(A400,'rs_stocks'!B:B,0),7,1,TRUE,"rs_stocks"))</f>
        <v>#N/A</v>
      </c>
      <c r="AJ400" s="129" t="e" cm="1">
        <f t="array" aca="1" ref="AJ400" ca="1">INDIRECT(ADDRESS(MATCH(A400,'rs_stocks'!B:B,0),4,1,TRUE,"rs_stocks"))</f>
        <v>#N/A</v>
      </c>
    </row>
    <row r="401" spans="1:36" x14ac:dyDescent="0.3">
      <c r="A401" s="129" t="s">
        <v>125</v>
      </c>
      <c r="B401" s="132">
        <v>-0.24</v>
      </c>
      <c r="C401" s="132">
        <v>-4.6100000000000003</v>
      </c>
      <c r="D401" s="132">
        <v>5.07</v>
      </c>
      <c r="E401" s="132">
        <v>7.76</v>
      </c>
      <c r="F401" s="132">
        <v>8.32</v>
      </c>
      <c r="G401" s="270" t="s">
        <v>3131</v>
      </c>
      <c r="H401" s="354" t="s">
        <v>3111</v>
      </c>
      <c r="I401" s="129">
        <v>11.303000000000001</v>
      </c>
      <c r="J401" s="129">
        <v>-39</v>
      </c>
      <c r="K401" s="129">
        <v>-8</v>
      </c>
      <c r="L401" s="129" t="b">
        <v>1</v>
      </c>
      <c r="M401" s="129">
        <v>42.988999999999997</v>
      </c>
      <c r="N401" s="129">
        <v>3.1389999999999998</v>
      </c>
      <c r="O401" s="129">
        <v>13.693</v>
      </c>
      <c r="P401" s="132">
        <v>49.671999999999997</v>
      </c>
      <c r="Q401" s="132">
        <v>0.72699999999999998</v>
      </c>
      <c r="R401" s="132">
        <v>36.133000000000003</v>
      </c>
      <c r="S401" s="129">
        <v>1.5</v>
      </c>
      <c r="T401" s="419">
        <v>-57.956000000000003</v>
      </c>
      <c r="U401" s="129">
        <v>6.3150000000000004</v>
      </c>
      <c r="V401" s="129">
        <v>-55</v>
      </c>
      <c r="W401" s="129">
        <v>-63</v>
      </c>
      <c r="X401" s="129">
        <v>2107</v>
      </c>
      <c r="Y401" s="129" t="s">
        <v>125</v>
      </c>
      <c r="Z401" s="129" t="b">
        <v>0</v>
      </c>
      <c r="AA401" s="129">
        <v>0</v>
      </c>
      <c r="AB401" s="129" t="b">
        <v>0</v>
      </c>
      <c r="AC401" s="129">
        <v>54</v>
      </c>
      <c r="AD401" s="129">
        <v>0.88500000000000001</v>
      </c>
      <c r="AE401" s="129" t="s">
        <v>3111</v>
      </c>
      <c r="AF401" s="129" t="s">
        <v>3131</v>
      </c>
      <c r="AG401" s="129" t="s">
        <v>3363</v>
      </c>
      <c r="AH401" s="129" cm="1">
        <f t="array" aca="1" ref="AH401" ca="1">INDIRECT(ADDRESS(MATCH(AJ401,'rs_industries'!B:B,0),5,1,TRUE,"rs_industries"))</f>
        <v>77</v>
      </c>
      <c r="AI401" s="129" cm="1">
        <f t="array" aca="1" ref="AI401" ca="1">INDIRECT(ADDRESS(MATCH(A401,'rs_stocks'!B:B,0),7,1,TRUE,"rs_stocks"))</f>
        <v>78</v>
      </c>
      <c r="AJ401" s="129" t="str" cm="1">
        <f t="array" aca="1" ref="AJ401" ca="1">INDIRECT(ADDRESS(MATCH(A401,'rs_stocks'!B:B,0),4,1,TRUE,"rs_stocks"))</f>
        <v>Insuranceâ€”Diversified</v>
      </c>
    </row>
    <row r="402" spans="1:36" x14ac:dyDescent="0.3">
      <c r="A402" s="129" t="s">
        <v>7369</v>
      </c>
      <c r="B402" s="132">
        <v>-0.64</v>
      </c>
      <c r="C402" s="132">
        <v>5.45</v>
      </c>
      <c r="D402" s="132">
        <v>6.29</v>
      </c>
      <c r="E402" s="132">
        <v>21.28</v>
      </c>
      <c r="F402" s="132">
        <v>19.72</v>
      </c>
      <c r="G402" s="229" t="s">
        <v>3238</v>
      </c>
      <c r="H402" s="349" t="s">
        <v>24</v>
      </c>
      <c r="I402" s="129">
        <v>0.66500000000000004</v>
      </c>
      <c r="J402" s="129">
        <v>-73</v>
      </c>
      <c r="K402" s="129">
        <v>-65</v>
      </c>
      <c r="L402" s="129" t="b">
        <v>1</v>
      </c>
      <c r="M402" s="129">
        <v>74.832999999999998</v>
      </c>
      <c r="N402" s="129">
        <v>5.47</v>
      </c>
      <c r="O402" s="129">
        <v>13.68</v>
      </c>
      <c r="P402" s="132">
        <v>93.072999999999993</v>
      </c>
      <c r="Q402" s="132">
        <v>0.73599999999999999</v>
      </c>
      <c r="R402" s="132">
        <v>68.468999999999994</v>
      </c>
      <c r="S402" s="129">
        <v>3.1</v>
      </c>
      <c r="T402" s="419">
        <v>24.306000000000001</v>
      </c>
      <c r="U402" s="129">
        <v>9.2899999999999991</v>
      </c>
      <c r="V402" s="129">
        <v>-15</v>
      </c>
      <c r="W402" s="129">
        <v>-39</v>
      </c>
      <c r="X402" s="129">
        <v>694</v>
      </c>
      <c r="Y402" s="129" t="s">
        <v>7369</v>
      </c>
      <c r="Z402" s="129" t="b">
        <v>0</v>
      </c>
      <c r="AA402" s="129">
        <v>0</v>
      </c>
      <c r="AB402" s="129" t="b">
        <v>0</v>
      </c>
      <c r="AC402" s="129">
        <v>40</v>
      </c>
      <c r="AD402" s="129">
        <v>0.88500000000000001</v>
      </c>
      <c r="AE402" s="129" t="s">
        <v>24</v>
      </c>
      <c r="AF402" s="129" t="s">
        <v>3238</v>
      </c>
      <c r="AG402" s="129" t="s">
        <v>7370</v>
      </c>
      <c r="AH402" s="129" t="e" cm="1">
        <f t="array" aca="1" ref="AH402" ca="1">INDIRECT(ADDRESS(MATCH(AJ402,'rs_industries'!B:B,0),5,1,TRUE,"rs_industries"))</f>
        <v>#N/A</v>
      </c>
      <c r="AI402" s="129" t="e" cm="1">
        <f t="array" aca="1" ref="AI402" ca="1">INDIRECT(ADDRESS(MATCH(A402,'rs_stocks'!B:B,0),7,1,TRUE,"rs_stocks"))</f>
        <v>#N/A</v>
      </c>
      <c r="AJ402" s="129" t="e" cm="1">
        <f t="array" aca="1" ref="AJ402" ca="1">INDIRECT(ADDRESS(MATCH(A402,'rs_stocks'!B:B,0),4,1,TRUE,"rs_stocks"))</f>
        <v>#N/A</v>
      </c>
    </row>
    <row r="403" spans="1:36" x14ac:dyDescent="0.3">
      <c r="A403" s="129" t="s">
        <v>1816</v>
      </c>
      <c r="B403" s="132">
        <v>-0.4</v>
      </c>
      <c r="C403" s="132">
        <v>8.19</v>
      </c>
      <c r="D403" s="132">
        <v>12.15</v>
      </c>
      <c r="E403" s="132">
        <v>52.45</v>
      </c>
      <c r="F403" s="132">
        <v>48.95</v>
      </c>
      <c r="G403" s="290" t="s">
        <v>326</v>
      </c>
      <c r="H403" s="350" t="s">
        <v>3140</v>
      </c>
      <c r="I403" s="129">
        <v>6.2930000000000001</v>
      </c>
      <c r="J403" s="129">
        <v>-79</v>
      </c>
      <c r="K403" s="129">
        <v>-30</v>
      </c>
      <c r="L403" s="129" t="b">
        <v>0</v>
      </c>
      <c r="M403" s="129">
        <v>108.83199999999999</v>
      </c>
      <c r="N403" s="129">
        <v>7.9690000000000003</v>
      </c>
      <c r="O403" s="129">
        <v>13.657</v>
      </c>
      <c r="P403" s="132">
        <v>136.95699999999999</v>
      </c>
      <c r="Q403" s="132">
        <v>0.71699999999999997</v>
      </c>
      <c r="R403" s="132">
        <v>98.209000000000003</v>
      </c>
      <c r="S403" s="129">
        <v>2.65</v>
      </c>
      <c r="T403" s="419">
        <v>83.745000000000005</v>
      </c>
      <c r="U403" s="129">
        <v>129.93</v>
      </c>
      <c r="V403" s="129">
        <v>7</v>
      </c>
      <c r="W403" s="129">
        <v>-3</v>
      </c>
      <c r="X403" s="129">
        <v>58</v>
      </c>
      <c r="Y403" s="129" t="s">
        <v>1816</v>
      </c>
      <c r="Z403" s="129" t="b">
        <v>0</v>
      </c>
      <c r="AA403" s="129">
        <v>0</v>
      </c>
      <c r="AB403" s="129" t="b">
        <v>1</v>
      </c>
      <c r="AC403" s="129">
        <v>47</v>
      </c>
      <c r="AD403" s="129">
        <v>0.88400000000000001</v>
      </c>
      <c r="AE403" s="129" t="s">
        <v>3140</v>
      </c>
      <c r="AF403" s="129" t="s">
        <v>326</v>
      </c>
      <c r="AG403" s="129" t="s">
        <v>3279</v>
      </c>
      <c r="AH403" s="129" cm="1">
        <f t="array" aca="1" ref="AH403" ca="1">INDIRECT(ADDRESS(MATCH(AJ403,'rs_industries'!B:B,0),5,1,TRUE,"rs_industries"))</f>
        <v>74</v>
      </c>
      <c r="AI403" s="129" cm="1">
        <f t="array" aca="1" ref="AI403" ca="1">INDIRECT(ADDRESS(MATCH(A403,'rs_stocks'!B:B,0),7,1,TRUE,"rs_stocks"))</f>
        <v>95</v>
      </c>
      <c r="AJ403" s="129" t="str" cm="1">
        <f t="array" aca="1" ref="AJ403" ca="1">INDIRECT(ADDRESS(MATCH(A403,'rs_stocks'!B:B,0),4,1,TRUE,"rs_stocks"))</f>
        <v>Packaged Foods</v>
      </c>
    </row>
    <row r="404" spans="1:36" x14ac:dyDescent="0.3">
      <c r="A404" s="129" t="s">
        <v>1097</v>
      </c>
      <c r="B404" s="132">
        <v>5.12</v>
      </c>
      <c r="C404" s="132">
        <v>46.45</v>
      </c>
      <c r="D404" s="132">
        <v>62.8</v>
      </c>
      <c r="E404" s="132">
        <v>89.76</v>
      </c>
      <c r="F404" s="132">
        <v>89.19</v>
      </c>
      <c r="G404" s="239" t="s">
        <v>88</v>
      </c>
      <c r="H404" s="349" t="s">
        <v>31</v>
      </c>
      <c r="I404" s="129">
        <v>29.95</v>
      </c>
      <c r="J404" s="129">
        <v>-49</v>
      </c>
      <c r="K404" s="129">
        <v>0</v>
      </c>
      <c r="L404" s="129" t="b">
        <v>1</v>
      </c>
      <c r="M404" s="129">
        <v>195.82</v>
      </c>
      <c r="N404" s="129">
        <v>14.425000000000001</v>
      </c>
      <c r="O404" s="129">
        <v>13.574999999999999</v>
      </c>
      <c r="P404" s="132">
        <v>333.94799999999998</v>
      </c>
      <c r="Q404" s="132">
        <v>0.76</v>
      </c>
      <c r="R404" s="132">
        <v>253.86199999999999</v>
      </c>
      <c r="S404" s="129">
        <v>5.0999999999999996</v>
      </c>
      <c r="T404" s="419">
        <v>87.278999999999996</v>
      </c>
      <c r="U404" s="129">
        <v>279.8</v>
      </c>
      <c r="V404" s="129">
        <v>-1</v>
      </c>
      <c r="W404" s="129">
        <v>5</v>
      </c>
      <c r="X404" s="129">
        <v>14</v>
      </c>
      <c r="Y404" s="129" t="s">
        <v>1097</v>
      </c>
      <c r="Z404" s="129" t="b">
        <v>0</v>
      </c>
      <c r="AA404" s="129">
        <v>0</v>
      </c>
      <c r="AB404" s="129" t="b">
        <v>1</v>
      </c>
      <c r="AC404" s="129">
        <v>52</v>
      </c>
      <c r="AD404" s="129">
        <v>0.88400000000000001</v>
      </c>
      <c r="AE404" s="129" t="s">
        <v>31</v>
      </c>
      <c r="AF404" s="129" t="s">
        <v>88</v>
      </c>
      <c r="AG404" s="129" t="s">
        <v>5170</v>
      </c>
      <c r="AH404" s="129" cm="1">
        <f t="array" aca="1" ref="AH404" ca="1">INDIRECT(ADDRESS(MATCH(AJ404,'rs_industries'!B:B,0),5,1,TRUE,"rs_industries"))</f>
        <v>1</v>
      </c>
      <c r="AI404" s="129" cm="1">
        <f t="array" aca="1" ref="AI404" ca="1">INDIRECT(ADDRESS(MATCH(A404,'rs_stocks'!B:B,0),7,1,TRUE,"rs_stocks"))</f>
        <v>96</v>
      </c>
      <c r="AJ404" s="129" t="str" cm="1">
        <f t="array" aca="1" ref="AJ404" ca="1">INDIRECT(ADDRESS(MATCH(A404,'rs_stocks'!B:B,0),4,1,TRUE,"rs_stocks"))</f>
        <v>Solar</v>
      </c>
    </row>
    <row r="405" spans="1:36" x14ac:dyDescent="0.3">
      <c r="A405" s="129" t="s">
        <v>972</v>
      </c>
      <c r="B405" s="132">
        <v>1.29</v>
      </c>
      <c r="C405" s="132">
        <v>3.66</v>
      </c>
      <c r="D405" s="132">
        <v>21.1</v>
      </c>
      <c r="E405" s="132">
        <v>53.28</v>
      </c>
      <c r="F405" s="132">
        <v>35.19</v>
      </c>
      <c r="G405" s="255" t="s">
        <v>3146</v>
      </c>
      <c r="H405" s="347" t="s">
        <v>3124</v>
      </c>
      <c r="I405" s="129">
        <v>19.233000000000001</v>
      </c>
      <c r="J405" s="129">
        <v>-47</v>
      </c>
      <c r="K405" s="129">
        <v>-1</v>
      </c>
      <c r="L405" s="129" t="b">
        <v>1</v>
      </c>
      <c r="M405" s="129">
        <v>89.534999999999997</v>
      </c>
      <c r="N405" s="129">
        <v>6.6280000000000001</v>
      </c>
      <c r="O405" s="129">
        <v>13.507999999999999</v>
      </c>
      <c r="P405" s="132">
        <v>109.71</v>
      </c>
      <c r="Q405" s="132">
        <v>0.73399999999999999</v>
      </c>
      <c r="R405" s="132">
        <v>80.486000000000004</v>
      </c>
      <c r="S405" s="129">
        <v>2.82</v>
      </c>
      <c r="T405" s="419">
        <v>5.2569999999999997</v>
      </c>
      <c r="U405" s="129">
        <v>16.844999999999999</v>
      </c>
      <c r="V405" s="129">
        <v>-6</v>
      </c>
      <c r="W405" s="129">
        <v>-34</v>
      </c>
      <c r="X405" s="129">
        <v>420</v>
      </c>
      <c r="Y405" s="129" t="s">
        <v>972</v>
      </c>
      <c r="Z405" s="129" t="b">
        <v>0</v>
      </c>
      <c r="AA405" s="129">
        <v>0</v>
      </c>
      <c r="AB405" s="129" t="b">
        <v>1</v>
      </c>
      <c r="AC405" s="129">
        <v>50</v>
      </c>
      <c r="AD405" s="129">
        <v>0.88400000000000001</v>
      </c>
      <c r="AE405" s="129" t="s">
        <v>3124</v>
      </c>
      <c r="AF405" s="129" t="s">
        <v>3146</v>
      </c>
      <c r="AG405" s="129" t="s">
        <v>3330</v>
      </c>
      <c r="AH405" s="129" cm="1">
        <f t="array" aca="1" ref="AH405" ca="1">INDIRECT(ADDRESS(MATCH(AJ405,'rs_industries'!B:B,0),5,1,TRUE,"rs_industries"))</f>
        <v>18</v>
      </c>
      <c r="AI405" s="129" cm="1">
        <f t="array" aca="1" ref="AI405" ca="1">INDIRECT(ADDRESS(MATCH(A405,'rs_stocks'!B:B,0),7,1,TRUE,"rs_stocks"))</f>
        <v>95</v>
      </c>
      <c r="AJ405" s="129" t="str" cm="1">
        <f t="array" aca="1" ref="AJ405" ca="1">INDIRECT(ADDRESS(MATCH(A405,'rs_stocks'!B:B,0),4,1,TRUE,"rs_stocks"))</f>
        <v>Drug Manufacturers—Specialty &amp; Generic</v>
      </c>
    </row>
    <row r="406" spans="1:36" x14ac:dyDescent="0.3">
      <c r="A406" s="129" t="s">
        <v>1518</v>
      </c>
      <c r="B406" s="132">
        <v>-0.84</v>
      </c>
      <c r="C406" s="132">
        <v>2.4300000000000002</v>
      </c>
      <c r="D406" s="132">
        <v>6.04</v>
      </c>
      <c r="E406" s="132">
        <v>16.63</v>
      </c>
      <c r="F406" s="132">
        <v>12.54</v>
      </c>
      <c r="G406" s="319" t="s">
        <v>150</v>
      </c>
      <c r="H406" s="347" t="s">
        <v>3111</v>
      </c>
      <c r="I406" s="129">
        <v>3.0310000000000001</v>
      </c>
      <c r="J406" s="129">
        <v>-78</v>
      </c>
      <c r="K406" s="129">
        <v>-63</v>
      </c>
      <c r="L406" s="129" t="b">
        <v>1</v>
      </c>
      <c r="M406" s="129">
        <v>51.305</v>
      </c>
      <c r="N406" s="129">
        <v>3.7989999999999999</v>
      </c>
      <c r="O406" s="129">
        <v>13.506</v>
      </c>
      <c r="P406" s="132">
        <v>60.927</v>
      </c>
      <c r="Q406" s="132">
        <v>0.71799999999999997</v>
      </c>
      <c r="R406" s="132">
        <v>43.738</v>
      </c>
      <c r="S406" s="129">
        <v>2.35</v>
      </c>
      <c r="T406" s="419">
        <v>3.5790000000000002</v>
      </c>
      <c r="U406" s="129">
        <v>106.97</v>
      </c>
      <c r="V406" s="129">
        <v>-23</v>
      </c>
      <c r="W406" s="129">
        <v>-49</v>
      </c>
      <c r="X406" s="129">
        <v>79</v>
      </c>
      <c r="Y406" s="129" t="s">
        <v>1518</v>
      </c>
      <c r="Z406" s="129" t="b">
        <v>0</v>
      </c>
      <c r="AA406" s="129">
        <v>0</v>
      </c>
      <c r="AB406" s="129" t="b">
        <v>1</v>
      </c>
      <c r="AC406" s="129">
        <v>51</v>
      </c>
      <c r="AD406" s="129">
        <v>0.88300000000000001</v>
      </c>
      <c r="AE406" s="129" t="s">
        <v>3111</v>
      </c>
      <c r="AF406" s="129" t="s">
        <v>150</v>
      </c>
      <c r="AG406" s="129" t="s">
        <v>4051</v>
      </c>
      <c r="AH406" s="129" cm="1">
        <f t="array" aca="1" ref="AH406" ca="1">INDIRECT(ADDRESS(MATCH(AJ406,'rs_industries'!B:B,0),5,1,TRUE,"rs_industries"))</f>
        <v>39</v>
      </c>
      <c r="AI406" s="129" cm="1">
        <f t="array" aca="1" ref="AI406" ca="1">INDIRECT(ADDRESS(MATCH(A406,'rs_stocks'!B:B,0),7,1,TRUE,"rs_stocks"))</f>
        <v>86</v>
      </c>
      <c r="AJ406" s="129" t="str" cm="1">
        <f t="array" aca="1" ref="AJ406" ca="1">INDIRECT(ADDRESS(MATCH(A406,'rs_stocks'!B:B,0),4,1,TRUE,"rs_stocks"))</f>
        <v>REIT—Industrial</v>
      </c>
    </row>
    <row r="407" spans="1:36" x14ac:dyDescent="0.3">
      <c r="A407" s="129" t="s">
        <v>2136</v>
      </c>
      <c r="B407" s="132">
        <v>-3.86</v>
      </c>
      <c r="C407" s="132">
        <v>-13.5</v>
      </c>
      <c r="D407" s="132">
        <v>-1.4</v>
      </c>
      <c r="E407" s="132">
        <v>13.1</v>
      </c>
      <c r="F407" s="132">
        <v>28.57</v>
      </c>
      <c r="G407" s="228" t="s">
        <v>3444</v>
      </c>
      <c r="H407" s="349" t="s">
        <v>3108</v>
      </c>
      <c r="I407" s="129">
        <v>4.1609999999999996</v>
      </c>
      <c r="J407" s="129">
        <v>-93</v>
      </c>
      <c r="K407" s="129">
        <v>-85</v>
      </c>
      <c r="L407" s="129" t="b">
        <v>0</v>
      </c>
      <c r="M407" s="129">
        <v>123.393</v>
      </c>
      <c r="N407" s="129">
        <v>9.141</v>
      </c>
      <c r="O407" s="129">
        <v>13.499000000000001</v>
      </c>
      <c r="P407" s="132">
        <v>170.565</v>
      </c>
      <c r="Q407" s="132">
        <v>0.69099999999999995</v>
      </c>
      <c r="R407" s="132">
        <v>117.783</v>
      </c>
      <c r="S407" s="129">
        <v>5.3</v>
      </c>
      <c r="T407" s="419">
        <v>0</v>
      </c>
      <c r="U407" s="129">
        <v>4.2300000000000004</v>
      </c>
      <c r="V407" s="129">
        <v>-67</v>
      </c>
      <c r="W407" s="129">
        <v>-72</v>
      </c>
      <c r="X407" s="129">
        <v>891</v>
      </c>
      <c r="Y407" s="129" t="s">
        <v>2136</v>
      </c>
      <c r="Z407" s="129" t="b">
        <v>0</v>
      </c>
      <c r="AA407" s="129">
        <v>0</v>
      </c>
      <c r="AB407" s="129" t="b">
        <v>0</v>
      </c>
      <c r="AC407" s="129">
        <v>39</v>
      </c>
      <c r="AD407" s="129">
        <v>0.88300000000000001</v>
      </c>
      <c r="AE407" s="129" t="s">
        <v>3108</v>
      </c>
      <c r="AF407" s="129" t="s">
        <v>3444</v>
      </c>
      <c r="AG407" s="129" t="s">
        <v>5556</v>
      </c>
      <c r="AH407" s="129" t="e" cm="1">
        <f t="array" aca="1" ref="AH407" ca="1">INDIRECT(ADDRESS(MATCH(AJ407,'rs_industries'!B:B,0),5,1,TRUE,"rs_industries"))</f>
        <v>#N/A</v>
      </c>
      <c r="AI407" s="129" t="e" cm="1">
        <f t="array" aca="1" ref="AI407" ca="1">INDIRECT(ADDRESS(MATCH(A407,'rs_stocks'!B:B,0),7,1,TRUE,"rs_stocks"))</f>
        <v>#N/A</v>
      </c>
      <c r="AJ407" s="129" t="e" cm="1">
        <f t="array" aca="1" ref="AJ407" ca="1">INDIRECT(ADDRESS(MATCH(A407,'rs_stocks'!B:B,0),4,1,TRUE,"rs_stocks"))</f>
        <v>#N/A</v>
      </c>
    </row>
    <row r="408" spans="1:36" x14ac:dyDescent="0.3">
      <c r="A408" s="129" t="s">
        <v>2196</v>
      </c>
      <c r="B408" s="132">
        <v>3.87</v>
      </c>
      <c r="C408" s="132">
        <v>5.04</v>
      </c>
      <c r="D408" s="132">
        <v>13.1</v>
      </c>
      <c r="E408" s="132">
        <v>19.84</v>
      </c>
      <c r="F408" s="132">
        <v>18.32</v>
      </c>
      <c r="G408" s="308" t="s">
        <v>3217</v>
      </c>
      <c r="H408" s="351" t="s">
        <v>150</v>
      </c>
      <c r="I408" s="129">
        <v>4.0650000000000004</v>
      </c>
      <c r="J408" s="129">
        <v>-57</v>
      </c>
      <c r="K408" s="129">
        <v>-37</v>
      </c>
      <c r="L408" s="129" t="b">
        <v>1</v>
      </c>
      <c r="M408" s="129">
        <v>37.856000000000002</v>
      </c>
      <c r="N408" s="129">
        <v>2.806</v>
      </c>
      <c r="O408" s="129">
        <v>13.489000000000001</v>
      </c>
      <c r="P408" s="132">
        <v>41.816000000000003</v>
      </c>
      <c r="Q408" s="132">
        <v>0.71799999999999997</v>
      </c>
      <c r="R408" s="132">
        <v>30.03</v>
      </c>
      <c r="S408" s="129">
        <v>2.2000000000000002</v>
      </c>
      <c r="T408" s="419">
        <v>95.042000000000002</v>
      </c>
      <c r="U408" s="129">
        <v>17.7</v>
      </c>
      <c r="V408" s="129">
        <v>132</v>
      </c>
      <c r="W408" s="129">
        <v>220</v>
      </c>
      <c r="X408" s="129">
        <v>513</v>
      </c>
      <c r="Y408" s="129" t="s">
        <v>2196</v>
      </c>
      <c r="Z408" s="129" t="b">
        <v>0</v>
      </c>
      <c r="AA408" s="129">
        <v>0</v>
      </c>
      <c r="AB408" s="129" t="b">
        <v>1</v>
      </c>
      <c r="AC408" s="129">
        <v>45</v>
      </c>
      <c r="AD408" s="129">
        <v>0.88300000000000001</v>
      </c>
      <c r="AE408" s="129" t="s">
        <v>150</v>
      </c>
      <c r="AF408" s="129" t="s">
        <v>3217</v>
      </c>
      <c r="AG408" s="129" t="s">
        <v>4455</v>
      </c>
      <c r="AH408" s="129" cm="1">
        <f t="array" aca="1" ref="AH408" ca="1">INDIRECT(ADDRESS(MATCH(AJ408,'rs_industries'!B:B,0),5,1,TRUE,"rs_industries"))</f>
        <v>55</v>
      </c>
      <c r="AI408" s="129" cm="1">
        <f t="array" aca="1" ref="AI408" ca="1">INDIRECT(ADDRESS(MATCH(A408,'rs_stocks'!B:B,0),7,1,TRUE,"rs_stocks"))</f>
        <v>71</v>
      </c>
      <c r="AJ408" s="129" t="str" cm="1">
        <f t="array" aca="1" ref="AJ408" ca="1">INDIRECT(ADDRESS(MATCH(A408,'rs_stocks'!B:B,0),4,1,TRUE,"rs_stocks"))</f>
        <v>REIT—Residential</v>
      </c>
    </row>
    <row r="409" spans="1:36" x14ac:dyDescent="0.3">
      <c r="A409" s="129" t="s">
        <v>120</v>
      </c>
      <c r="B409" s="132">
        <v>1.26</v>
      </c>
      <c r="C409" s="132">
        <v>5.65</v>
      </c>
      <c r="D409" s="132">
        <v>10.83</v>
      </c>
      <c r="E409" s="132">
        <v>16.809999999999999</v>
      </c>
      <c r="F409" s="132">
        <v>17.309999999999999</v>
      </c>
      <c r="G409" s="225" t="s">
        <v>3705</v>
      </c>
      <c r="H409" s="346" t="s">
        <v>115</v>
      </c>
      <c r="I409" s="129">
        <v>18.251999999999999</v>
      </c>
      <c r="J409" s="129">
        <v>-43</v>
      </c>
      <c r="K409" s="129">
        <v>-19</v>
      </c>
      <c r="L409" s="129" t="b">
        <v>1</v>
      </c>
      <c r="M409" s="129">
        <v>52.418999999999997</v>
      </c>
      <c r="N409" s="129">
        <v>3.8959999999999999</v>
      </c>
      <c r="O409" s="129">
        <v>13.456</v>
      </c>
      <c r="P409" s="132">
        <v>63.662999999999997</v>
      </c>
      <c r="Q409" s="132">
        <v>0.72199999999999998</v>
      </c>
      <c r="R409" s="132">
        <v>45.991999999999997</v>
      </c>
      <c r="S409" s="129">
        <v>2.5499999999999998</v>
      </c>
      <c r="T409" s="419">
        <v>56.33</v>
      </c>
      <c r="U409" s="129">
        <v>41.13</v>
      </c>
      <c r="V409" s="129">
        <v>9</v>
      </c>
      <c r="W409" s="129">
        <v>4</v>
      </c>
      <c r="X409" s="129">
        <v>190</v>
      </c>
      <c r="Y409" s="129" t="s">
        <v>120</v>
      </c>
      <c r="Z409" s="129" t="b">
        <v>0</v>
      </c>
      <c r="AA409" s="129">
        <v>0</v>
      </c>
      <c r="AB409" s="129" t="b">
        <v>1</v>
      </c>
      <c r="AC409" s="129">
        <v>46</v>
      </c>
      <c r="AD409" s="129">
        <v>0.88300000000000001</v>
      </c>
      <c r="AE409" s="129" t="s">
        <v>115</v>
      </c>
      <c r="AF409" s="129" t="s">
        <v>3705</v>
      </c>
      <c r="AG409" s="129" t="s">
        <v>5648</v>
      </c>
      <c r="AH409" s="129" t="e" cm="1">
        <f t="array" aca="1" ref="AH409" ca="1">INDIRECT(ADDRESS(MATCH(AJ409,'rs_industries'!B:B,0),5,1,TRUE,"rs_industries"))</f>
        <v>#N/A</v>
      </c>
      <c r="AI409" s="129" t="e" cm="1">
        <f t="array" aca="1" ref="AI409" ca="1">INDIRECT(ADDRESS(MATCH(A409,'rs_stocks'!B:B,0),7,1,TRUE,"rs_stocks"))</f>
        <v>#N/A</v>
      </c>
      <c r="AJ409" s="129" t="e" cm="1">
        <f t="array" aca="1" ref="AJ409" ca="1">INDIRECT(ADDRESS(MATCH(A409,'rs_stocks'!B:B,0),4,1,TRUE,"rs_stocks"))</f>
        <v>#N/A</v>
      </c>
    </row>
    <row r="410" spans="1:36" x14ac:dyDescent="0.3">
      <c r="A410" s="129" t="s">
        <v>1783</v>
      </c>
      <c r="B410" s="132">
        <v>1.73</v>
      </c>
      <c r="C410" s="132">
        <v>-4.2</v>
      </c>
      <c r="D410" s="132">
        <v>16.88</v>
      </c>
      <c r="E410" s="132">
        <v>32.58</v>
      </c>
      <c r="F410" s="132">
        <v>37.89</v>
      </c>
      <c r="G410" s="204" t="s">
        <v>88</v>
      </c>
      <c r="H410" s="345" t="s">
        <v>31</v>
      </c>
      <c r="I410" s="129">
        <v>4.173</v>
      </c>
      <c r="J410" s="129">
        <v>-64</v>
      </c>
      <c r="K410" s="129">
        <v>-9</v>
      </c>
      <c r="L410" s="129" t="b">
        <v>1</v>
      </c>
      <c r="M410" s="129">
        <v>114.53400000000001</v>
      </c>
      <c r="N410" s="129">
        <v>8.5259999999999998</v>
      </c>
      <c r="O410" s="129">
        <v>13.433999999999999</v>
      </c>
      <c r="P410" s="132">
        <v>151.72800000000001</v>
      </c>
      <c r="Q410" s="132">
        <v>0.73</v>
      </c>
      <c r="R410" s="132">
        <v>110.699</v>
      </c>
      <c r="S410" s="129">
        <v>3.61</v>
      </c>
      <c r="T410" s="419">
        <v>31.215</v>
      </c>
      <c r="U410" s="129">
        <v>54.08</v>
      </c>
      <c r="V410" s="129">
        <v>-29</v>
      </c>
      <c r="W410" s="129">
        <v>-42</v>
      </c>
      <c r="X410" s="129">
        <v>102</v>
      </c>
      <c r="Y410" s="129" t="s">
        <v>1783</v>
      </c>
      <c r="Z410" s="129" t="b">
        <v>0</v>
      </c>
      <c r="AA410" s="129">
        <v>0</v>
      </c>
      <c r="AB410" s="129" t="b">
        <v>1</v>
      </c>
      <c r="AC410" s="129">
        <v>47</v>
      </c>
      <c r="AD410" s="129">
        <v>0.88200000000000001</v>
      </c>
      <c r="AE410" s="129" t="s">
        <v>31</v>
      </c>
      <c r="AF410" s="129" t="s">
        <v>88</v>
      </c>
      <c r="AG410" s="129" t="s">
        <v>4096</v>
      </c>
      <c r="AH410" s="129" cm="1">
        <f t="array" aca="1" ref="AH410" ca="1">INDIRECT(ADDRESS(MATCH(AJ410,'rs_industries'!B:B,0),5,1,TRUE,"rs_industries"))</f>
        <v>59</v>
      </c>
      <c r="AI410" s="129" cm="1">
        <f t="array" aca="1" ref="AI410" ca="1">INDIRECT(ADDRESS(MATCH(A410,'rs_stocks'!B:B,0),7,1,TRUE,"rs_stocks"))</f>
        <v>93</v>
      </c>
      <c r="AJ410" s="129" t="str" cm="1">
        <f t="array" aca="1" ref="AJ410" ca="1">INDIRECT(ADDRESS(MATCH(A410,'rs_stocks'!B:B,0),4,1,TRUE,"rs_stocks"))</f>
        <v>Semiconductors</v>
      </c>
    </row>
    <row r="411" spans="1:36" x14ac:dyDescent="0.3">
      <c r="A411" s="129" t="s">
        <v>5631</v>
      </c>
      <c r="B411" s="132">
        <v>4.3</v>
      </c>
      <c r="C411" s="132">
        <v>-0.22</v>
      </c>
      <c r="D411" s="132">
        <v>16.559999999999999</v>
      </c>
      <c r="E411" s="132">
        <v>19.579999999999998</v>
      </c>
      <c r="F411" s="132">
        <v>11.22</v>
      </c>
      <c r="G411" s="314" t="s">
        <v>5260</v>
      </c>
      <c r="H411" s="354" t="s">
        <v>115</v>
      </c>
      <c r="I411" s="129">
        <v>0.98699999999999999</v>
      </c>
      <c r="J411" s="129">
        <v>-61</v>
      </c>
      <c r="K411" s="129">
        <v>-43</v>
      </c>
      <c r="L411" s="129" t="b">
        <v>1</v>
      </c>
      <c r="M411" s="129">
        <v>67.543000000000006</v>
      </c>
      <c r="N411" s="129">
        <v>5.0359999999999996</v>
      </c>
      <c r="O411" s="129">
        <v>13.412000000000001</v>
      </c>
      <c r="P411" s="132">
        <v>96.213999999999999</v>
      </c>
      <c r="Q411" s="132">
        <v>0.72499999999999998</v>
      </c>
      <c r="R411" s="132">
        <v>69.751000000000005</v>
      </c>
      <c r="S411" s="129">
        <v>3.47</v>
      </c>
      <c r="T411" s="419">
        <v>49.953000000000003</v>
      </c>
      <c r="U411" s="129">
        <v>9.2200000000000006</v>
      </c>
      <c r="V411" s="129">
        <v>-35</v>
      </c>
      <c r="W411" s="129">
        <v>-41</v>
      </c>
      <c r="X411" s="129">
        <v>624</v>
      </c>
      <c r="Y411" s="129" t="s">
        <v>5631</v>
      </c>
      <c r="Z411" s="129" t="b">
        <v>0</v>
      </c>
      <c r="AA411" s="129">
        <v>0</v>
      </c>
      <c r="AB411" s="129" t="b">
        <v>0</v>
      </c>
      <c r="AC411" s="129">
        <v>51</v>
      </c>
      <c r="AD411" s="129">
        <v>0.88200000000000001</v>
      </c>
      <c r="AE411" s="129" t="s">
        <v>115</v>
      </c>
      <c r="AF411" s="129" t="s">
        <v>5260</v>
      </c>
      <c r="AG411" s="129" t="s">
        <v>5632</v>
      </c>
      <c r="AH411" s="129" cm="1">
        <f t="array" aca="1" ref="AH411" ca="1">INDIRECT(ADDRESS(MATCH(AJ411,'rs_industries'!B:B,0),5,1,TRUE,"rs_industries"))</f>
        <v>59</v>
      </c>
      <c r="AI411" s="129" cm="1">
        <f t="array" aca="1" ref="AI411" ca="1">INDIRECT(ADDRESS(MATCH(A411,'rs_stocks'!B:B,0),7,1,TRUE,"rs_stocks"))</f>
        <v>73</v>
      </c>
      <c r="AJ411" s="129" t="str" cm="1">
        <f t="array" aca="1" ref="AJ411" ca="1">INDIRECT(ADDRESS(MATCH(A411,'rs_stocks'!B:B,0),4,1,TRUE,"rs_stocks"))</f>
        <v>Oil &amp; Gas Equipment &amp; Services</v>
      </c>
    </row>
    <row r="412" spans="1:36" x14ac:dyDescent="0.3">
      <c r="A412" s="129" t="s">
        <v>831</v>
      </c>
      <c r="B412" s="132">
        <v>-0.33</v>
      </c>
      <c r="C412" s="132">
        <v>0.42</v>
      </c>
      <c r="D412" s="132">
        <v>2.61</v>
      </c>
      <c r="E412" s="132">
        <v>10.15</v>
      </c>
      <c r="F412" s="132">
        <v>5.87</v>
      </c>
      <c r="G412" s="221" t="s">
        <v>3175</v>
      </c>
      <c r="H412" s="348" t="s">
        <v>3108</v>
      </c>
      <c r="I412" s="129">
        <v>26.349</v>
      </c>
      <c r="J412" s="129">
        <v>-32</v>
      </c>
      <c r="K412" s="129">
        <v>0</v>
      </c>
      <c r="L412" s="129" t="b">
        <v>1</v>
      </c>
      <c r="M412" s="129">
        <v>21.667000000000002</v>
      </c>
      <c r="N412" s="129">
        <v>1.6180000000000001</v>
      </c>
      <c r="O412" s="129">
        <v>13.391</v>
      </c>
      <c r="P412" s="132">
        <v>23.318000000000001</v>
      </c>
      <c r="Q412" s="132">
        <v>0.71199999999999997</v>
      </c>
      <c r="R412" s="132">
        <v>16.599</v>
      </c>
      <c r="S412" s="129">
        <v>1.35</v>
      </c>
      <c r="T412" s="419">
        <v>25.927</v>
      </c>
      <c r="U412" s="129">
        <v>107.75700000000001</v>
      </c>
      <c r="V412" s="129">
        <v>-32</v>
      </c>
      <c r="W412" s="129">
        <v>-23</v>
      </c>
      <c r="X412" s="129">
        <v>137</v>
      </c>
      <c r="Y412" s="129" t="s">
        <v>831</v>
      </c>
      <c r="Z412" s="129" t="b">
        <v>0</v>
      </c>
      <c r="AA412" s="129">
        <v>0</v>
      </c>
      <c r="AB412" s="129" t="b">
        <v>1</v>
      </c>
      <c r="AC412" s="129">
        <v>50</v>
      </c>
      <c r="AD412" s="129">
        <v>0.88200000000000001</v>
      </c>
      <c r="AE412" s="129" t="s">
        <v>3108</v>
      </c>
      <c r="AF412" s="129" t="s">
        <v>3175</v>
      </c>
      <c r="AG412" s="129" t="s">
        <v>3764</v>
      </c>
      <c r="AH412" s="129" t="e" cm="1">
        <f t="array" aca="1" ref="AH412" ca="1">INDIRECT(ADDRESS(MATCH(AJ412,'rs_industries'!B:B,0),5,1,TRUE,"rs_industries"))</f>
        <v>#N/A</v>
      </c>
      <c r="AI412" s="129" t="e" cm="1">
        <f t="array" aca="1" ref="AI412" ca="1">INDIRECT(ADDRESS(MATCH(A412,'rs_stocks'!B:B,0),7,1,TRUE,"rs_stocks"))</f>
        <v>#N/A</v>
      </c>
      <c r="AJ412" s="129" t="e" cm="1">
        <f t="array" aca="1" ref="AJ412" ca="1">INDIRECT(ADDRESS(MATCH(A412,'rs_stocks'!B:B,0),4,1,TRUE,"rs_stocks"))</f>
        <v>#N/A</v>
      </c>
    </row>
    <row r="413" spans="1:36" x14ac:dyDescent="0.3">
      <c r="A413" s="129" t="s">
        <v>2443</v>
      </c>
      <c r="B413" s="132">
        <v>-2.94</v>
      </c>
      <c r="C413" s="132">
        <v>-3.64</v>
      </c>
      <c r="D413" s="132">
        <v>2.34</v>
      </c>
      <c r="E413" s="132">
        <v>5.84</v>
      </c>
      <c r="F413" s="132">
        <v>2.92</v>
      </c>
      <c r="G413" s="297" t="s">
        <v>3121</v>
      </c>
      <c r="H413" s="347" t="s">
        <v>245</v>
      </c>
      <c r="I413" s="129">
        <v>4.423</v>
      </c>
      <c r="J413" s="129">
        <v>-32</v>
      </c>
      <c r="K413" s="129">
        <v>-25</v>
      </c>
      <c r="L413" s="129" t="b">
        <v>1</v>
      </c>
      <c r="M413" s="129">
        <v>28.302</v>
      </c>
      <c r="N413" s="129">
        <v>2.1150000000000002</v>
      </c>
      <c r="O413" s="129">
        <v>13.379</v>
      </c>
      <c r="P413" s="132">
        <v>31.52</v>
      </c>
      <c r="Q413" s="132">
        <v>0.71599999999999997</v>
      </c>
      <c r="R413" s="132">
        <v>22.553000000000001</v>
      </c>
      <c r="S413" s="129">
        <v>1.76</v>
      </c>
      <c r="T413" s="419">
        <v>17.170999999999999</v>
      </c>
      <c r="U413" s="129">
        <v>42.93</v>
      </c>
      <c r="V413" s="129">
        <v>-41</v>
      </c>
      <c r="W413" s="129">
        <v>-46</v>
      </c>
      <c r="X413" s="129">
        <v>264</v>
      </c>
      <c r="Y413" s="129" t="s">
        <v>2443</v>
      </c>
      <c r="Z413" s="129" t="b">
        <v>0</v>
      </c>
      <c r="AA413" s="129">
        <v>0</v>
      </c>
      <c r="AB413" s="129" t="b">
        <v>0</v>
      </c>
      <c r="AC413" s="129">
        <v>47</v>
      </c>
      <c r="AD413" s="129">
        <v>0.88100000000000001</v>
      </c>
      <c r="AE413" s="129" t="s">
        <v>245</v>
      </c>
      <c r="AF413" s="129" t="s">
        <v>3121</v>
      </c>
      <c r="AG413" s="129" t="s">
        <v>5176</v>
      </c>
      <c r="AH413" s="129" t="e" cm="1">
        <f t="array" aca="1" ref="AH413" ca="1">INDIRECT(ADDRESS(MATCH(AJ413,'rs_industries'!B:B,0),5,1,TRUE,"rs_industries"))</f>
        <v>#N/A</v>
      </c>
      <c r="AI413" s="129" t="e" cm="1">
        <f t="array" aca="1" ref="AI413" ca="1">INDIRECT(ADDRESS(MATCH(A413,'rs_stocks'!B:B,0),7,1,TRUE,"rs_stocks"))</f>
        <v>#N/A</v>
      </c>
      <c r="AJ413" s="129" t="e" cm="1">
        <f t="array" aca="1" ref="AJ413" ca="1">INDIRECT(ADDRESS(MATCH(A413,'rs_stocks'!B:B,0),4,1,TRUE,"rs_stocks"))</f>
        <v>#N/A</v>
      </c>
    </row>
    <row r="414" spans="1:36" x14ac:dyDescent="0.3">
      <c r="A414" s="129" t="s">
        <v>6480</v>
      </c>
      <c r="B414" s="132">
        <v>-3.2</v>
      </c>
      <c r="C414" s="132">
        <v>-12.96</v>
      </c>
      <c r="D414" s="132">
        <v>5.45</v>
      </c>
      <c r="E414" s="132">
        <v>19.68</v>
      </c>
      <c r="F414" s="132">
        <v>9.39</v>
      </c>
      <c r="G414" s="323" t="s">
        <v>3189</v>
      </c>
      <c r="H414" s="347" t="s">
        <v>150</v>
      </c>
      <c r="I414" s="129">
        <v>1.0529999999999999</v>
      </c>
      <c r="J414" s="129">
        <v>-38</v>
      </c>
      <c r="K414" s="129">
        <v>-16</v>
      </c>
      <c r="L414" s="129" t="b">
        <v>1</v>
      </c>
      <c r="M414" s="129">
        <v>92.394000000000005</v>
      </c>
      <c r="N414" s="129">
        <v>6.9109999999999996</v>
      </c>
      <c r="O414" s="129">
        <v>13.369</v>
      </c>
      <c r="P414" s="132">
        <v>138.51300000000001</v>
      </c>
      <c r="Q414" s="132">
        <v>0.71299999999999997</v>
      </c>
      <c r="R414" s="132">
        <v>98.73</v>
      </c>
      <c r="S414" s="129">
        <v>5.59</v>
      </c>
      <c r="T414" s="419">
        <v>42.545000000000002</v>
      </c>
      <c r="U414" s="129">
        <v>9.67</v>
      </c>
      <c r="V414" s="129">
        <v>13</v>
      </c>
      <c r="W414" s="129">
        <v>0</v>
      </c>
      <c r="X414" s="129">
        <v>369</v>
      </c>
      <c r="Y414" s="129" t="s">
        <v>6480</v>
      </c>
      <c r="Z414" s="129" t="b">
        <v>0</v>
      </c>
      <c r="AA414" s="129">
        <v>0</v>
      </c>
      <c r="AB414" s="129" t="b">
        <v>0</v>
      </c>
      <c r="AC414" s="129">
        <v>45</v>
      </c>
      <c r="AD414" s="129">
        <v>0.88100000000000001</v>
      </c>
      <c r="AE414" s="129" t="s">
        <v>150</v>
      </c>
      <c r="AF414" s="129" t="s">
        <v>3189</v>
      </c>
      <c r="AG414" s="129" t="s">
        <v>6481</v>
      </c>
      <c r="AH414" s="129" cm="1">
        <f t="array" aca="1" ref="AH414" ca="1">INDIRECT(ADDRESS(MATCH(AJ414,'rs_industries'!B:B,0),5,1,TRUE,"rs_industries"))</f>
        <v>63</v>
      </c>
      <c r="AI414" s="129" cm="1">
        <f t="array" aca="1" ref="AI414" ca="1">INDIRECT(ADDRESS(MATCH(A414,'rs_stocks'!B:B,0),7,1,TRUE,"rs_stocks"))</f>
        <v>89</v>
      </c>
      <c r="AJ414" s="129" t="str" cm="1">
        <f t="array" aca="1" ref="AJ414" ca="1">INDIRECT(ADDRESS(MATCH(A414,'rs_stocks'!B:B,0),4,1,TRUE,"rs_stocks"))</f>
        <v>Conglomerates</v>
      </c>
    </row>
    <row r="415" spans="1:36" x14ac:dyDescent="0.3">
      <c r="A415" s="129" t="s">
        <v>2869</v>
      </c>
      <c r="B415" s="132">
        <v>6.75</v>
      </c>
      <c r="C415" s="132">
        <v>-7.76</v>
      </c>
      <c r="D415" s="132">
        <v>24.35</v>
      </c>
      <c r="E415" s="132">
        <v>151.91</v>
      </c>
      <c r="F415" s="132">
        <v>153.75</v>
      </c>
      <c r="G415" s="206" t="s">
        <v>3812</v>
      </c>
      <c r="H415" s="345" t="s">
        <v>3108</v>
      </c>
      <c r="I415" s="129">
        <v>34.378</v>
      </c>
      <c r="J415" s="129">
        <v>-99</v>
      </c>
      <c r="K415" s="129">
        <v>-71</v>
      </c>
      <c r="L415" s="129" t="b">
        <v>0</v>
      </c>
      <c r="M415" s="129">
        <v>360.18</v>
      </c>
      <c r="N415" s="129">
        <v>26.963000000000001</v>
      </c>
      <c r="O415" s="129">
        <v>13.358000000000001</v>
      </c>
      <c r="P415" s="132">
        <v>605.95000000000005</v>
      </c>
      <c r="Q415" s="132">
        <v>0.68400000000000005</v>
      </c>
      <c r="R415" s="132">
        <v>414.75299999999999</v>
      </c>
      <c r="S415" s="129">
        <v>5.61</v>
      </c>
      <c r="T415" s="419">
        <v>22.463999999999999</v>
      </c>
      <c r="U415" s="129">
        <v>107.92</v>
      </c>
      <c r="V415" s="129">
        <v>0</v>
      </c>
      <c r="W415" s="129">
        <v>-25</v>
      </c>
      <c r="X415" s="129">
        <v>33</v>
      </c>
      <c r="Y415" s="129" t="s">
        <v>2869</v>
      </c>
      <c r="Z415" s="129" t="b">
        <v>0</v>
      </c>
      <c r="AA415" s="129">
        <v>0</v>
      </c>
      <c r="AB415" s="129" t="b">
        <v>1</v>
      </c>
      <c r="AC415" s="129">
        <v>48</v>
      </c>
      <c r="AD415" s="129">
        <v>0.88100000000000001</v>
      </c>
      <c r="AE415" s="129" t="s">
        <v>3108</v>
      </c>
      <c r="AF415" s="129" t="s">
        <v>3812</v>
      </c>
      <c r="AG415" s="129" t="s">
        <v>4605</v>
      </c>
      <c r="AH415" s="129" cm="1">
        <f t="array" aca="1" ref="AH415" ca="1">INDIRECT(ADDRESS(MATCH(AJ415,'rs_industries'!B:B,0),5,1,TRUE,"rs_industries"))</f>
        <v>91</v>
      </c>
      <c r="AI415" s="129" cm="1">
        <f t="array" aca="1" ref="AI415" ca="1">INDIRECT(ADDRESS(MATCH(A415,'rs_stocks'!B:B,0),7,1,TRUE,"rs_stocks"))</f>
        <v>99</v>
      </c>
      <c r="AJ415" s="129" t="str" cm="1">
        <f t="array" aca="1" ref="AJ415" ca="1">INDIRECT(ADDRESS(MATCH(A415,'rs_stocks'!B:B,0),4,1,TRUE,"rs_stocks"))</f>
        <v>Internet Retail</v>
      </c>
    </row>
    <row r="416" spans="1:36" x14ac:dyDescent="0.3">
      <c r="A416" s="129" t="s">
        <v>1508</v>
      </c>
      <c r="B416" s="132">
        <v>1.23</v>
      </c>
      <c r="C416" s="132">
        <v>2.2999999999999998</v>
      </c>
      <c r="D416" s="132">
        <v>21.37</v>
      </c>
      <c r="E416" s="132">
        <v>24.44</v>
      </c>
      <c r="F416" s="132">
        <v>23</v>
      </c>
      <c r="G416" s="269" t="s">
        <v>3168</v>
      </c>
      <c r="H416" s="288" t="s">
        <v>3124</v>
      </c>
      <c r="I416" s="129">
        <v>5.6909999999999998</v>
      </c>
      <c r="J416" s="129">
        <v>-64</v>
      </c>
      <c r="K416" s="129">
        <v>-1</v>
      </c>
      <c r="L416" s="129" t="b">
        <v>1</v>
      </c>
      <c r="M416" s="129">
        <v>70.888999999999996</v>
      </c>
      <c r="N416" s="129">
        <v>5.3140000000000001</v>
      </c>
      <c r="O416" s="129">
        <v>13.340999999999999</v>
      </c>
      <c r="P416" s="132">
        <v>88.052999999999997</v>
      </c>
      <c r="Q416" s="132">
        <v>0.73299999999999998</v>
      </c>
      <c r="R416" s="132">
        <v>64.522000000000006</v>
      </c>
      <c r="S416" s="129">
        <v>2.91</v>
      </c>
      <c r="T416" s="419">
        <v>-27.632000000000001</v>
      </c>
      <c r="U416" s="129">
        <v>113</v>
      </c>
      <c r="V416" s="129">
        <v>-5</v>
      </c>
      <c r="W416" s="129">
        <v>-15</v>
      </c>
      <c r="X416" s="129">
        <v>60</v>
      </c>
      <c r="Y416" s="129" t="s">
        <v>1508</v>
      </c>
      <c r="Z416" s="129" t="b">
        <v>0</v>
      </c>
      <c r="AA416" s="129">
        <v>0</v>
      </c>
      <c r="AB416" s="129" t="b">
        <v>1</v>
      </c>
      <c r="AC416" s="129">
        <v>46</v>
      </c>
      <c r="AD416" s="129">
        <v>0.88100000000000001</v>
      </c>
      <c r="AE416" s="129" t="s">
        <v>3124</v>
      </c>
      <c r="AF416" s="129" t="s">
        <v>3168</v>
      </c>
      <c r="AG416" s="129" t="s">
        <v>4167</v>
      </c>
      <c r="AH416" s="129" cm="1">
        <f t="array" aca="1" ref="AH416" ca="1">INDIRECT(ADDRESS(MATCH(AJ416,'rs_industries'!B:B,0),5,1,TRUE,"rs_industries"))</f>
        <v>22</v>
      </c>
      <c r="AI416" s="129" cm="1">
        <f t="array" aca="1" ref="AI416" ca="1">INDIRECT(ADDRESS(MATCH(A416,'rs_stocks'!B:B,0),7,1,TRUE,"rs_stocks"))</f>
        <v>94</v>
      </c>
      <c r="AJ416" s="129" t="str" cm="1">
        <f t="array" aca="1" ref="AJ416" ca="1">INDIRECT(ADDRESS(MATCH(A416,'rs_stocks'!B:B,0),4,1,TRUE,"rs_stocks"))</f>
        <v>Medical Instruments &amp; Supplies</v>
      </c>
    </row>
    <row r="417" spans="1:36" x14ac:dyDescent="0.3">
      <c r="A417" s="129" t="s">
        <v>1624</v>
      </c>
      <c r="B417" s="132">
        <v>-4.17</v>
      </c>
      <c r="C417" s="132">
        <v>-6.66</v>
      </c>
      <c r="D417" s="132">
        <v>7.17</v>
      </c>
      <c r="E417" s="132">
        <v>22.32</v>
      </c>
      <c r="F417" s="132">
        <v>14.8</v>
      </c>
      <c r="G417" s="206" t="s">
        <v>177</v>
      </c>
      <c r="H417" s="345" t="s">
        <v>24</v>
      </c>
      <c r="I417" s="129">
        <v>2.4449999999999998</v>
      </c>
      <c r="J417" s="129">
        <v>-43</v>
      </c>
      <c r="K417" s="129">
        <v>-17</v>
      </c>
      <c r="L417" s="129" t="b">
        <v>1</v>
      </c>
      <c r="M417" s="129">
        <v>60.426000000000002</v>
      </c>
      <c r="N417" s="129">
        <v>4.53</v>
      </c>
      <c r="O417" s="129">
        <v>13.339</v>
      </c>
      <c r="P417" s="132">
        <v>72.096999999999994</v>
      </c>
      <c r="Q417" s="132">
        <v>0.72099999999999997</v>
      </c>
      <c r="R417" s="132">
        <v>52.006999999999998</v>
      </c>
      <c r="S417" s="129">
        <v>2.4900000000000002</v>
      </c>
      <c r="T417" s="419">
        <v>-17.888999999999999</v>
      </c>
      <c r="U417" s="129">
        <v>29.16</v>
      </c>
      <c r="V417" s="129">
        <v>-37</v>
      </c>
      <c r="W417" s="129">
        <v>-35</v>
      </c>
      <c r="X417" s="129">
        <v>275</v>
      </c>
      <c r="Y417" s="129" t="s">
        <v>1624</v>
      </c>
      <c r="Z417" s="129" t="b">
        <v>0</v>
      </c>
      <c r="AA417" s="129">
        <v>0</v>
      </c>
      <c r="AB417" s="129" t="b">
        <v>0</v>
      </c>
      <c r="AC417" s="129">
        <v>46</v>
      </c>
      <c r="AD417" s="129">
        <v>0.88</v>
      </c>
      <c r="AE417" s="129" t="s">
        <v>24</v>
      </c>
      <c r="AF417" s="129" t="s">
        <v>177</v>
      </c>
      <c r="AG417" s="129" t="s">
        <v>4469</v>
      </c>
      <c r="AH417" s="129" cm="1">
        <f t="array" aca="1" ref="AH417" ca="1">INDIRECT(ADDRESS(MATCH(AJ417,'rs_industries'!B:B,0),5,1,TRUE,"rs_industries"))</f>
        <v>82</v>
      </c>
      <c r="AI417" s="129" cm="1">
        <f t="array" aca="1" ref="AI417" ca="1">INDIRECT(ADDRESS(MATCH(A417,'rs_stocks'!B:B,0),7,1,TRUE,"rs_stocks"))</f>
        <v>77</v>
      </c>
      <c r="AJ417" s="129" t="str" cm="1">
        <f t="array" aca="1" ref="AJ417" ca="1">INDIRECT(ADDRESS(MATCH(A417,'rs_stocks'!B:B,0),4,1,TRUE,"rs_stocks"))</f>
        <v>Railroads</v>
      </c>
    </row>
    <row r="418" spans="1:36" x14ac:dyDescent="0.3">
      <c r="A418" s="129" t="s">
        <v>2299</v>
      </c>
      <c r="B418" s="132">
        <v>-5.97</v>
      </c>
      <c r="C418" s="132">
        <v>14.55</v>
      </c>
      <c r="D418" s="132">
        <v>32.22</v>
      </c>
      <c r="E418" s="132">
        <v>71.36</v>
      </c>
      <c r="F418" s="132">
        <v>46.38</v>
      </c>
      <c r="G418" s="262" t="s">
        <v>202</v>
      </c>
      <c r="H418" s="349" t="s">
        <v>3108</v>
      </c>
      <c r="I418" s="129">
        <v>2.9980000000000002</v>
      </c>
      <c r="J418" s="129">
        <v>-72</v>
      </c>
      <c r="K418" s="129">
        <v>-13</v>
      </c>
      <c r="L418" s="129" t="b">
        <v>1</v>
      </c>
      <c r="M418" s="129">
        <v>144.578</v>
      </c>
      <c r="N418" s="129">
        <v>10.846</v>
      </c>
      <c r="O418" s="129">
        <v>13.33</v>
      </c>
      <c r="P418" s="132">
        <v>205.441</v>
      </c>
      <c r="Q418" s="132">
        <v>0.748</v>
      </c>
      <c r="R418" s="132">
        <v>153.654</v>
      </c>
      <c r="S418" s="129">
        <v>3.08</v>
      </c>
      <c r="T418" s="419">
        <v>-76.185000000000002</v>
      </c>
      <c r="U418" s="129">
        <v>67.38</v>
      </c>
      <c r="V418" s="129">
        <v>57</v>
      </c>
      <c r="W418" s="129">
        <v>55</v>
      </c>
      <c r="X418" s="129">
        <v>96</v>
      </c>
      <c r="Y418" s="129" t="s">
        <v>2299</v>
      </c>
      <c r="Z418" s="129" t="b">
        <v>0</v>
      </c>
      <c r="AA418" s="129">
        <v>0</v>
      </c>
      <c r="AB418" s="129" t="b">
        <v>1</v>
      </c>
      <c r="AC418" s="129">
        <v>53</v>
      </c>
      <c r="AD418" s="129">
        <v>0.88</v>
      </c>
      <c r="AE418" s="129" t="s">
        <v>3108</v>
      </c>
      <c r="AF418" s="129" t="s">
        <v>202</v>
      </c>
      <c r="AG418" s="129" t="s">
        <v>3643</v>
      </c>
      <c r="AH418" s="129" cm="1">
        <f t="array" aca="1" ref="AH418" ca="1">INDIRECT(ADDRESS(MATCH(AJ418,'rs_industries'!B:B,0),5,1,TRUE,"rs_industries"))</f>
        <v>17</v>
      </c>
      <c r="AI418" s="129" cm="1">
        <f t="array" aca="1" ref="AI418" ca="1">INDIRECT(ADDRESS(MATCH(A418,'rs_stocks'!B:B,0),7,1,TRUE,"rs_stocks"))</f>
        <v>96</v>
      </c>
      <c r="AJ418" s="129" t="str" cm="1">
        <f t="array" aca="1" ref="AJ418" ca="1">INDIRECT(ADDRESS(MATCH(A418,'rs_stocks'!B:B,0),4,1,TRUE,"rs_stocks"))</f>
        <v>Restaurants</v>
      </c>
    </row>
    <row r="419" spans="1:36" x14ac:dyDescent="0.3">
      <c r="A419" s="129" t="s">
        <v>1813</v>
      </c>
      <c r="B419" s="132">
        <v>-2.37</v>
      </c>
      <c r="C419" s="132">
        <v>-10.44</v>
      </c>
      <c r="D419" s="132">
        <v>1.25</v>
      </c>
      <c r="E419" s="132">
        <v>2.81</v>
      </c>
      <c r="F419" s="132">
        <v>10.06</v>
      </c>
      <c r="G419" s="276" t="s">
        <v>3168</v>
      </c>
      <c r="H419" s="348" t="s">
        <v>3124</v>
      </c>
      <c r="I419" s="129">
        <v>4.3650000000000002</v>
      </c>
      <c r="J419" s="129">
        <v>-69</v>
      </c>
      <c r="K419" s="129">
        <v>-38</v>
      </c>
      <c r="L419" s="129" t="b">
        <v>0</v>
      </c>
      <c r="M419" s="129">
        <v>68.81</v>
      </c>
      <c r="N419" s="129">
        <v>5.1669999999999998</v>
      </c>
      <c r="O419" s="129">
        <v>13.317</v>
      </c>
      <c r="P419" s="132">
        <v>88.918999999999997</v>
      </c>
      <c r="Q419" s="132">
        <v>0.70199999999999996</v>
      </c>
      <c r="R419" s="132">
        <v>62.405999999999999</v>
      </c>
      <c r="S419" s="129">
        <v>2.87</v>
      </c>
      <c r="T419" s="419">
        <v>9.7430000000000003</v>
      </c>
      <c r="U419" s="129">
        <v>85.85</v>
      </c>
      <c r="V419" s="129">
        <v>-19</v>
      </c>
      <c r="W419" s="129">
        <v>-21</v>
      </c>
      <c r="X419" s="129">
        <v>81</v>
      </c>
      <c r="Y419" s="129" t="s">
        <v>1813</v>
      </c>
      <c r="Z419" s="129" t="b">
        <v>0</v>
      </c>
      <c r="AA419" s="129">
        <v>0</v>
      </c>
      <c r="AB419" s="129" t="b">
        <v>0</v>
      </c>
      <c r="AC419" s="129">
        <v>49</v>
      </c>
      <c r="AD419" s="129">
        <v>0.88</v>
      </c>
      <c r="AE419" s="129" t="s">
        <v>3124</v>
      </c>
      <c r="AF419" s="129" t="s">
        <v>3168</v>
      </c>
      <c r="AG419" s="129" t="s">
        <v>5554</v>
      </c>
      <c r="AH419" s="129" t="e" cm="1">
        <f t="array" aca="1" ref="AH419" ca="1">INDIRECT(ADDRESS(MATCH(AJ419,'rs_industries'!B:B,0),5,1,TRUE,"rs_industries"))</f>
        <v>#N/A</v>
      </c>
      <c r="AI419" s="129" t="e" cm="1">
        <f t="array" aca="1" ref="AI419" ca="1">INDIRECT(ADDRESS(MATCH(A419,'rs_stocks'!B:B,0),7,1,TRUE,"rs_stocks"))</f>
        <v>#N/A</v>
      </c>
      <c r="AJ419" s="129" t="e" cm="1">
        <f t="array" aca="1" ref="AJ419" ca="1">INDIRECT(ADDRESS(MATCH(A419,'rs_stocks'!B:B,0),4,1,TRUE,"rs_stocks"))</f>
        <v>#N/A</v>
      </c>
    </row>
    <row r="420" spans="1:36" x14ac:dyDescent="0.3">
      <c r="A420" s="129" t="s">
        <v>6466</v>
      </c>
      <c r="B420" s="132">
        <v>-5.0999999999999996</v>
      </c>
      <c r="C420" s="132">
        <v>2.56</v>
      </c>
      <c r="D420" s="132">
        <v>-1.88</v>
      </c>
      <c r="E420" s="132">
        <v>38.93</v>
      </c>
      <c r="F420" s="132">
        <v>31.57</v>
      </c>
      <c r="G420" s="223" t="s">
        <v>4027</v>
      </c>
      <c r="H420" s="349" t="s">
        <v>3735</v>
      </c>
      <c r="I420" s="129">
        <v>0.52100000000000002</v>
      </c>
      <c r="J420" s="129">
        <v>-61</v>
      </c>
      <c r="K420" s="129">
        <v>-39</v>
      </c>
      <c r="L420" s="129" t="b">
        <v>1</v>
      </c>
      <c r="M420" s="129">
        <v>105.223</v>
      </c>
      <c r="N420" s="129">
        <v>7.91</v>
      </c>
      <c r="O420" s="129">
        <v>13.302</v>
      </c>
      <c r="P420" s="132">
        <v>141.447</v>
      </c>
      <c r="Q420" s="132">
        <v>0.69599999999999995</v>
      </c>
      <c r="R420" s="132">
        <v>98.456000000000003</v>
      </c>
      <c r="S420" s="129">
        <v>2.97</v>
      </c>
      <c r="T420" s="419">
        <v>12.912000000000001</v>
      </c>
      <c r="U420" s="129">
        <v>5.21</v>
      </c>
      <c r="V420" s="129">
        <v>-21</v>
      </c>
      <c r="W420" s="129">
        <v>-30</v>
      </c>
      <c r="X420" s="129">
        <v>1291</v>
      </c>
      <c r="Y420" s="129" t="s">
        <v>6466</v>
      </c>
      <c r="Z420" s="129" t="b">
        <v>0</v>
      </c>
      <c r="AA420" s="129">
        <v>0</v>
      </c>
      <c r="AB420" s="129" t="b">
        <v>1</v>
      </c>
      <c r="AC420" s="129">
        <v>43</v>
      </c>
      <c r="AD420" s="129">
        <v>0.879</v>
      </c>
      <c r="AE420" s="129" t="s">
        <v>3735</v>
      </c>
      <c r="AF420" s="129" t="s">
        <v>4027</v>
      </c>
      <c r="AG420" s="129" t="s">
        <v>7588</v>
      </c>
      <c r="AH420" s="129" cm="1">
        <f t="array" aca="1" ref="AH420" ca="1">INDIRECT(ADDRESS(MATCH(AJ420,'rs_industries'!B:B,0),5,1,TRUE,"rs_industries"))</f>
        <v>79</v>
      </c>
      <c r="AI420" s="129" cm="1">
        <f t="array" aca="1" ref="AI420" ca="1">INDIRECT(ADDRESS(MATCH(A420,'rs_stocks'!B:B,0),7,1,TRUE,"rs_stocks"))</f>
        <v>88</v>
      </c>
      <c r="AJ420" s="129" t="str" cm="1">
        <f t="array" aca="1" ref="AJ420" ca="1">INDIRECT(ADDRESS(MATCH(A420,'rs_stocks'!B:B,0),4,1,TRUE,"rs_stocks"))</f>
        <v>Specialty Business Services</v>
      </c>
    </row>
    <row r="421" spans="1:36" x14ac:dyDescent="0.3">
      <c r="A421" s="129" t="s">
        <v>7149</v>
      </c>
      <c r="B421" s="132">
        <v>-0.91</v>
      </c>
      <c r="C421" s="132">
        <v>3.77</v>
      </c>
      <c r="D421" s="132">
        <v>16.82</v>
      </c>
      <c r="E421" s="132">
        <v>25.61</v>
      </c>
      <c r="F421" s="132">
        <v>22.31</v>
      </c>
      <c r="G421" s="323" t="s">
        <v>3209</v>
      </c>
      <c r="H421" s="347" t="s">
        <v>24</v>
      </c>
      <c r="I421" s="129">
        <v>0.28599999999999998</v>
      </c>
      <c r="J421" s="129">
        <v>-44</v>
      </c>
      <c r="K421" s="129">
        <v>-4</v>
      </c>
      <c r="L421" s="129" t="b">
        <v>1</v>
      </c>
      <c r="M421" s="129">
        <v>64.352000000000004</v>
      </c>
      <c r="N421" s="129">
        <v>4.8470000000000004</v>
      </c>
      <c r="O421" s="129">
        <v>13.275</v>
      </c>
      <c r="P421" s="132">
        <v>75.412000000000006</v>
      </c>
      <c r="Q421" s="132">
        <v>0.72699999999999998</v>
      </c>
      <c r="R421" s="132">
        <v>54.790999999999997</v>
      </c>
      <c r="S421" s="129">
        <v>2.42</v>
      </c>
      <c r="T421" s="419">
        <v>-19.015000000000001</v>
      </c>
      <c r="U421" s="129">
        <v>19.52</v>
      </c>
      <c r="V421" s="129">
        <v>-6</v>
      </c>
      <c r="W421" s="129">
        <v>-24</v>
      </c>
      <c r="X421" s="129">
        <v>422</v>
      </c>
      <c r="Y421" s="129" t="s">
        <v>7149</v>
      </c>
      <c r="Z421" s="129" t="b">
        <v>0</v>
      </c>
      <c r="AA421" s="129">
        <v>0</v>
      </c>
      <c r="AB421" s="129" t="b">
        <v>1</v>
      </c>
      <c r="AC421" s="129">
        <v>45</v>
      </c>
      <c r="AD421" s="129">
        <v>0.879</v>
      </c>
      <c r="AE421" s="129" t="s">
        <v>24</v>
      </c>
      <c r="AF421" s="129" t="s">
        <v>3209</v>
      </c>
      <c r="AG421" s="129" t="s">
        <v>8599</v>
      </c>
      <c r="AH421" s="129" cm="1">
        <f t="array" aca="1" ref="AH421" ca="1">INDIRECT(ADDRESS(MATCH(AJ421,'rs_industries'!B:B,0),5,1,TRUE,"rs_industries"))</f>
        <v>19</v>
      </c>
      <c r="AI421" s="129" cm="1">
        <f t="array" aca="1" ref="AI421" ca="1">INDIRECT(ADDRESS(MATCH(A421,'rs_stocks'!B:B,0),7,1,TRUE,"rs_stocks"))</f>
        <v>86</v>
      </c>
      <c r="AJ421" s="129" t="str" cm="1">
        <f t="array" aca="1" ref="AJ421" ca="1">INDIRECT(ADDRESS(MATCH(A421,'rs_stocks'!B:B,0),4,1,TRUE,"rs_stocks"))</f>
        <v>Farm &amp; Heavy Construction Machinery</v>
      </c>
    </row>
    <row r="422" spans="1:36" x14ac:dyDescent="0.3">
      <c r="A422" s="129" t="s">
        <v>2017</v>
      </c>
      <c r="B422" s="132">
        <v>2.1</v>
      </c>
      <c r="C422" s="132">
        <v>9.66</v>
      </c>
      <c r="D422" s="132">
        <v>46.17</v>
      </c>
      <c r="E422" s="132">
        <v>52.29</v>
      </c>
      <c r="F422" s="132">
        <v>44.94</v>
      </c>
      <c r="G422" s="255" t="s">
        <v>3231</v>
      </c>
      <c r="H422" s="347" t="s">
        <v>3124</v>
      </c>
      <c r="I422" s="129">
        <v>3.5539999999999998</v>
      </c>
      <c r="J422" s="129">
        <v>-64</v>
      </c>
      <c r="K422" s="129">
        <v>-1</v>
      </c>
      <c r="L422" s="129" t="b">
        <v>1</v>
      </c>
      <c r="M422" s="129">
        <v>119.6</v>
      </c>
      <c r="N422" s="129">
        <v>9.0389999999999997</v>
      </c>
      <c r="O422" s="129">
        <v>13.231999999999999</v>
      </c>
      <c r="P422" s="132">
        <v>164.66300000000001</v>
      </c>
      <c r="Q422" s="132">
        <v>0.73899999999999999</v>
      </c>
      <c r="R422" s="132">
        <v>121.761</v>
      </c>
      <c r="S422" s="129">
        <v>3.67</v>
      </c>
      <c r="T422" s="419">
        <v>44.780999999999999</v>
      </c>
      <c r="U422" s="129">
        <v>68.7</v>
      </c>
      <c r="V422" s="129">
        <v>-25</v>
      </c>
      <c r="W422" s="129">
        <v>-42</v>
      </c>
      <c r="X422" s="129">
        <v>79</v>
      </c>
      <c r="Y422" s="129" t="s">
        <v>2017</v>
      </c>
      <c r="Z422" s="129" t="b">
        <v>0</v>
      </c>
      <c r="AA422" s="129">
        <v>0</v>
      </c>
      <c r="AB422" s="129" t="b">
        <v>1</v>
      </c>
      <c r="AC422" s="129">
        <v>47</v>
      </c>
      <c r="AD422" s="129">
        <v>0.879</v>
      </c>
      <c r="AE422" s="129" t="s">
        <v>3124</v>
      </c>
      <c r="AF422" s="129" t="s">
        <v>3231</v>
      </c>
      <c r="AG422" s="129" t="s">
        <v>3232</v>
      </c>
      <c r="AH422" s="129" cm="1">
        <f t="array" aca="1" ref="AH422" ca="1">INDIRECT(ADDRESS(MATCH(AJ422,'rs_industries'!B:B,0),5,1,TRUE,"rs_industries"))</f>
        <v>11</v>
      </c>
      <c r="AI422" s="129" cm="1">
        <f t="array" aca="1" ref="AI422" ca="1">INDIRECT(ADDRESS(MATCH(A422,'rs_stocks'!B:B,0),7,1,TRUE,"rs_stocks"))</f>
        <v>96</v>
      </c>
      <c r="AJ422" s="129" t="str" cm="1">
        <f t="array" aca="1" ref="AJ422" ca="1">INDIRECT(ADDRESS(MATCH(A422,'rs_stocks'!B:B,0),4,1,TRUE,"rs_stocks"))</f>
        <v>Medical Devices</v>
      </c>
    </row>
    <row r="423" spans="1:36" x14ac:dyDescent="0.3">
      <c r="A423" s="129" t="s">
        <v>267</v>
      </c>
      <c r="B423" s="132">
        <v>9.35</v>
      </c>
      <c r="C423" s="132">
        <v>21.47</v>
      </c>
      <c r="D423" s="132">
        <v>26.95</v>
      </c>
      <c r="E423" s="132">
        <v>69.77</v>
      </c>
      <c r="F423" s="132">
        <v>62.59</v>
      </c>
      <c r="G423" s="208" t="s">
        <v>223</v>
      </c>
      <c r="H423" s="347" t="s">
        <v>31</v>
      </c>
      <c r="I423" s="129">
        <v>21.486000000000001</v>
      </c>
      <c r="J423" s="129">
        <v>-41</v>
      </c>
      <c r="K423" s="129">
        <v>0</v>
      </c>
      <c r="L423" s="129" t="b">
        <v>1</v>
      </c>
      <c r="M423" s="129">
        <v>115.44</v>
      </c>
      <c r="N423" s="129">
        <v>8.7460000000000004</v>
      </c>
      <c r="O423" s="129">
        <v>13.2</v>
      </c>
      <c r="P423" s="132">
        <v>146.28899999999999</v>
      </c>
      <c r="Q423" s="132">
        <v>0.70699999999999996</v>
      </c>
      <c r="R423" s="132">
        <v>103.44199999999999</v>
      </c>
      <c r="S423" s="129">
        <v>3.63</v>
      </c>
      <c r="T423" s="419">
        <v>47.923999999999999</v>
      </c>
      <c r="U423" s="129">
        <v>66.090999999999994</v>
      </c>
      <c r="V423" s="129">
        <v>-52</v>
      </c>
      <c r="W423" s="129">
        <v>-25</v>
      </c>
      <c r="X423" s="129">
        <v>83</v>
      </c>
      <c r="Y423" s="129" t="s">
        <v>267</v>
      </c>
      <c r="Z423" s="129" t="b">
        <v>0</v>
      </c>
      <c r="AA423" s="129">
        <v>0</v>
      </c>
      <c r="AB423" s="129" t="b">
        <v>1</v>
      </c>
      <c r="AC423" s="129">
        <v>50</v>
      </c>
      <c r="AD423" s="129">
        <v>0.879</v>
      </c>
      <c r="AE423" s="129" t="s">
        <v>31</v>
      </c>
      <c r="AF423" s="129" t="s">
        <v>223</v>
      </c>
      <c r="AG423" s="129" t="s">
        <v>4543</v>
      </c>
      <c r="AH423" s="129" cm="1">
        <f t="array" aca="1" ref="AH423" ca="1">INDIRECT(ADDRESS(MATCH(AJ423,'rs_industries'!B:B,0),5,1,TRUE,"rs_industries"))</f>
        <v>45</v>
      </c>
      <c r="AI423" s="129" cm="1">
        <f t="array" aca="1" ref="AI423" ca="1">INDIRECT(ADDRESS(MATCH(A423,'rs_stocks'!B:B,0),7,1,TRUE,"rs_stocks"))</f>
        <v>95</v>
      </c>
      <c r="AJ423" s="129" t="str" cm="1">
        <f t="array" aca="1" ref="AJ423" ca="1">INDIRECT(ADDRESS(MATCH(A423,'rs_stocks'!B:B,0),4,1,TRUE,"rs_stocks"))</f>
        <v>Computer Hardware</v>
      </c>
    </row>
    <row r="424" spans="1:36" x14ac:dyDescent="0.3">
      <c r="A424" s="129" t="s">
        <v>2328</v>
      </c>
      <c r="B424" s="132">
        <v>-4.9800000000000004</v>
      </c>
      <c r="C424" s="132">
        <v>-1.83</v>
      </c>
      <c r="D424" s="132">
        <v>6.92</v>
      </c>
      <c r="E424" s="132">
        <v>18.14</v>
      </c>
      <c r="F424" s="132">
        <v>17.649999999999999</v>
      </c>
      <c r="G424" s="300" t="s">
        <v>3301</v>
      </c>
      <c r="H424" s="348" t="s">
        <v>3108</v>
      </c>
      <c r="I424" s="129">
        <v>2.8679999999999999</v>
      </c>
      <c r="J424" s="129">
        <v>-50</v>
      </c>
      <c r="K424" s="129">
        <v>-25</v>
      </c>
      <c r="L424" s="129" t="b">
        <v>1</v>
      </c>
      <c r="M424" s="129">
        <v>46.201999999999998</v>
      </c>
      <c r="N424" s="129">
        <v>3.5009999999999999</v>
      </c>
      <c r="O424" s="129">
        <v>13.198</v>
      </c>
      <c r="P424" s="132">
        <v>51.027000000000001</v>
      </c>
      <c r="Q424" s="132">
        <v>0.71099999999999997</v>
      </c>
      <c r="R424" s="132">
        <v>36.304000000000002</v>
      </c>
      <c r="S424" s="129">
        <v>2.62</v>
      </c>
      <c r="T424" s="419">
        <v>-57.454000000000001</v>
      </c>
      <c r="U424" s="129">
        <v>25.2</v>
      </c>
      <c r="V424" s="129">
        <v>-33</v>
      </c>
      <c r="W424" s="129">
        <v>-23</v>
      </c>
      <c r="X424" s="129">
        <v>302</v>
      </c>
      <c r="Y424" s="129" t="s">
        <v>2328</v>
      </c>
      <c r="Z424" s="129" t="b">
        <v>0</v>
      </c>
      <c r="AA424" s="129">
        <v>0</v>
      </c>
      <c r="AB424" s="129" t="b">
        <v>0</v>
      </c>
      <c r="AC424" s="129">
        <v>49</v>
      </c>
      <c r="AD424" s="129">
        <v>0.878</v>
      </c>
      <c r="AE424" s="129" t="s">
        <v>3108</v>
      </c>
      <c r="AF424" s="129" t="s">
        <v>3301</v>
      </c>
      <c r="AG424" s="129" t="s">
        <v>4061</v>
      </c>
      <c r="AH424" s="129" cm="1">
        <f t="array" aca="1" ref="AH424" ca="1">INDIRECT(ADDRESS(MATCH(AJ424,'rs_industries'!B:B,0),5,1,TRUE,"rs_industries"))</f>
        <v>98</v>
      </c>
      <c r="AI424" s="129" cm="1">
        <f t="array" aca="1" ref="AI424" ca="1">INDIRECT(ADDRESS(MATCH(A424,'rs_stocks'!B:B,0),7,1,TRUE,"rs_stocks"))</f>
        <v>82</v>
      </c>
      <c r="AJ424" s="129" t="str" cm="1">
        <f t="array" aca="1" ref="AJ424" ca="1">INDIRECT(ADDRESS(MATCH(A424,'rs_stocks'!B:B,0),4,1,TRUE,"rs_stocks"))</f>
        <v>Marine Shipping</v>
      </c>
    </row>
    <row r="425" spans="1:36" x14ac:dyDescent="0.3">
      <c r="A425" s="129" t="s">
        <v>5687</v>
      </c>
      <c r="B425" s="132">
        <v>-3.46</v>
      </c>
      <c r="C425" s="132">
        <v>2.95</v>
      </c>
      <c r="D425" s="132">
        <v>-2.7</v>
      </c>
      <c r="E425" s="132">
        <v>41.01</v>
      </c>
      <c r="F425" s="132">
        <v>36.729999999999997</v>
      </c>
      <c r="G425" s="326" t="s">
        <v>3107</v>
      </c>
      <c r="H425" s="349" t="s">
        <v>3108</v>
      </c>
      <c r="I425" s="129">
        <v>0.98099999999999998</v>
      </c>
      <c r="J425" s="129">
        <v>-56</v>
      </c>
      <c r="K425" s="129">
        <v>-19</v>
      </c>
      <c r="L425" s="129" t="b">
        <v>1</v>
      </c>
      <c r="M425" s="129">
        <v>81.436999999999998</v>
      </c>
      <c r="N425" s="129">
        <v>6.173</v>
      </c>
      <c r="O425" s="129">
        <v>13.192</v>
      </c>
      <c r="P425" s="132">
        <v>90.132000000000005</v>
      </c>
      <c r="Q425" s="132">
        <v>0.69199999999999995</v>
      </c>
      <c r="R425" s="132">
        <v>62.411000000000001</v>
      </c>
      <c r="S425" s="129">
        <v>3.35</v>
      </c>
      <c r="T425" s="419">
        <v>-24.064</v>
      </c>
      <c r="U425" s="129">
        <v>36</v>
      </c>
      <c r="V425" s="129">
        <v>4</v>
      </c>
      <c r="W425" s="129">
        <v>21</v>
      </c>
      <c r="X425" s="129">
        <v>165</v>
      </c>
      <c r="Y425" s="129" t="s">
        <v>5687</v>
      </c>
      <c r="Z425" s="129" t="b">
        <v>0</v>
      </c>
      <c r="AA425" s="129">
        <v>0</v>
      </c>
      <c r="AB425" s="129" t="b">
        <v>1</v>
      </c>
      <c r="AC425" s="129">
        <v>44</v>
      </c>
      <c r="AD425" s="129">
        <v>0.878</v>
      </c>
      <c r="AE425" s="129" t="s">
        <v>3108</v>
      </c>
      <c r="AF425" s="129" t="s">
        <v>3107</v>
      </c>
      <c r="AG425" s="129" t="s">
        <v>5729</v>
      </c>
      <c r="AH425" s="129" cm="1">
        <f t="array" aca="1" ref="AH425" ca="1">INDIRECT(ADDRESS(MATCH(AJ425,'rs_industries'!B:B,0),5,1,TRUE,"rs_industries"))</f>
        <v>85</v>
      </c>
      <c r="AI425" s="129" cm="1">
        <f t="array" aca="1" ref="AI425" ca="1">INDIRECT(ADDRESS(MATCH(A425,'rs_stocks'!B:B,0),7,1,TRUE,"rs_stocks"))</f>
        <v>91</v>
      </c>
      <c r="AJ425" s="129" t="str" cm="1">
        <f t="array" aca="1" ref="AJ425" ca="1">INDIRECT(ADDRESS(MATCH(A425,'rs_stocks'!B:B,0),4,1,TRUE,"rs_stocks"))</f>
        <v>Apparel Retail</v>
      </c>
    </row>
    <row r="426" spans="1:36" x14ac:dyDescent="0.3">
      <c r="A426" s="129" t="s">
        <v>1786</v>
      </c>
      <c r="B426" s="132">
        <v>-0.4</v>
      </c>
      <c r="C426" s="132">
        <v>0.93</v>
      </c>
      <c r="D426" s="132">
        <v>14.37</v>
      </c>
      <c r="E426" s="132">
        <v>18.010000000000002</v>
      </c>
      <c r="F426" s="132">
        <v>18.260000000000002</v>
      </c>
      <c r="G426" s="204" t="s">
        <v>3301</v>
      </c>
      <c r="H426" s="345" t="s">
        <v>3108</v>
      </c>
      <c r="I426" s="129">
        <v>3.0739999999999998</v>
      </c>
      <c r="J426" s="129">
        <v>-36</v>
      </c>
      <c r="K426" s="129">
        <v>-5</v>
      </c>
      <c r="L426" s="129" t="b">
        <v>1</v>
      </c>
      <c r="M426" s="129">
        <v>61.62</v>
      </c>
      <c r="N426" s="129">
        <v>4.6790000000000003</v>
      </c>
      <c r="O426" s="129">
        <v>13.169</v>
      </c>
      <c r="P426" s="132">
        <v>78.103999999999999</v>
      </c>
      <c r="Q426" s="132">
        <v>0.72499999999999998</v>
      </c>
      <c r="R426" s="132">
        <v>56.64</v>
      </c>
      <c r="S426" s="129">
        <v>2.13</v>
      </c>
      <c r="T426" s="419">
        <v>25.04</v>
      </c>
      <c r="U426" s="129">
        <v>61.99</v>
      </c>
      <c r="V426" s="129">
        <v>-3</v>
      </c>
      <c r="W426" s="129">
        <v>-33</v>
      </c>
      <c r="X426" s="129">
        <v>151</v>
      </c>
      <c r="Y426" s="129" t="s">
        <v>1786</v>
      </c>
      <c r="Z426" s="129" t="b">
        <v>0</v>
      </c>
      <c r="AA426" s="129">
        <v>0</v>
      </c>
      <c r="AB426" s="129" t="b">
        <v>1</v>
      </c>
      <c r="AC426" s="129">
        <v>54</v>
      </c>
      <c r="AD426" s="129">
        <v>0.878</v>
      </c>
      <c r="AE426" s="129" t="s">
        <v>3108</v>
      </c>
      <c r="AF426" s="129" t="s">
        <v>3301</v>
      </c>
      <c r="AG426" s="129" t="s">
        <v>4648</v>
      </c>
      <c r="AH426" s="129" cm="1">
        <f t="array" aca="1" ref="AH426" ca="1">INDIRECT(ADDRESS(MATCH(AJ426,'rs_industries'!B:B,0),5,1,TRUE,"rs_industries"))</f>
        <v>98</v>
      </c>
      <c r="AI426" s="129" cm="1">
        <f t="array" aca="1" ref="AI426" ca="1">INDIRECT(ADDRESS(MATCH(A426,'rs_stocks'!B:B,0),7,1,TRUE,"rs_stocks"))</f>
        <v>94</v>
      </c>
      <c r="AJ426" s="129" t="str" cm="1">
        <f t="array" aca="1" ref="AJ426" ca="1">INDIRECT(ADDRESS(MATCH(A426,'rs_stocks'!B:B,0),4,1,TRUE,"rs_stocks"))</f>
        <v>Marine Shipping</v>
      </c>
    </row>
    <row r="427" spans="1:36" x14ac:dyDescent="0.3">
      <c r="A427" s="129" t="s">
        <v>281</v>
      </c>
      <c r="B427" s="132">
        <v>0.67</v>
      </c>
      <c r="C427" s="132">
        <v>-1.1200000000000001</v>
      </c>
      <c r="D427" s="132">
        <v>7.49</v>
      </c>
      <c r="E427" s="132">
        <v>10.6</v>
      </c>
      <c r="F427" s="132">
        <v>8.35</v>
      </c>
      <c r="G427" s="291" t="s">
        <v>3217</v>
      </c>
      <c r="H427" s="352" t="s">
        <v>150</v>
      </c>
      <c r="I427" s="129">
        <v>25.030999999999999</v>
      </c>
      <c r="J427" s="129">
        <v>-43</v>
      </c>
      <c r="K427" s="129">
        <v>-29</v>
      </c>
      <c r="L427" s="129" t="b">
        <v>1</v>
      </c>
      <c r="M427" s="129">
        <v>30.338000000000001</v>
      </c>
      <c r="N427" s="129">
        <v>2.3069999999999999</v>
      </c>
      <c r="O427" s="129">
        <v>13.153</v>
      </c>
      <c r="P427" s="132">
        <v>33.701999999999998</v>
      </c>
      <c r="Q427" s="132">
        <v>0.70599999999999996</v>
      </c>
      <c r="R427" s="132">
        <v>23.779</v>
      </c>
      <c r="S427" s="129">
        <v>1.6</v>
      </c>
      <c r="T427" s="419">
        <v>92.811999999999998</v>
      </c>
      <c r="U427" s="129">
        <v>66.05</v>
      </c>
      <c r="V427" s="129">
        <v>-56</v>
      </c>
      <c r="W427" s="129">
        <v>-47</v>
      </c>
      <c r="X427" s="129">
        <v>189</v>
      </c>
      <c r="Y427" s="129" t="s">
        <v>281</v>
      </c>
      <c r="Z427" s="129" t="b">
        <v>0</v>
      </c>
      <c r="AA427" s="129">
        <v>0</v>
      </c>
      <c r="AB427" s="129" t="b">
        <v>1</v>
      </c>
      <c r="AC427" s="129">
        <v>51</v>
      </c>
      <c r="AD427" s="129">
        <v>0.877</v>
      </c>
      <c r="AE427" s="129" t="s">
        <v>150</v>
      </c>
      <c r="AF427" s="129" t="s">
        <v>3217</v>
      </c>
      <c r="AG427" s="129" t="s">
        <v>4926</v>
      </c>
      <c r="AH427" s="129" t="e" cm="1">
        <f t="array" aca="1" ref="AH427" ca="1">INDIRECT(ADDRESS(MATCH(AJ427,'rs_industries'!B:B,0),5,1,TRUE,"rs_industries"))</f>
        <v>#N/A</v>
      </c>
      <c r="AI427" s="129" t="e" cm="1">
        <f t="array" aca="1" ref="AI427" ca="1">INDIRECT(ADDRESS(MATCH(A427,'rs_stocks'!B:B,0),7,1,TRUE,"rs_stocks"))</f>
        <v>#N/A</v>
      </c>
      <c r="AJ427" s="129" t="e" cm="1">
        <f t="array" aca="1" ref="AJ427" ca="1">INDIRECT(ADDRESS(MATCH(A427,'rs_stocks'!B:B,0),4,1,TRUE,"rs_stocks"))</f>
        <v>#N/A</v>
      </c>
    </row>
    <row r="428" spans="1:36" x14ac:dyDescent="0.3">
      <c r="A428" s="129" t="s">
        <v>5688</v>
      </c>
      <c r="B428" s="132">
        <v>-13.41</v>
      </c>
      <c r="C428" s="132">
        <v>-2.52</v>
      </c>
      <c r="D428" s="132">
        <v>0.65</v>
      </c>
      <c r="E428" s="132">
        <v>199.81</v>
      </c>
      <c r="F428" s="132">
        <v>192.45</v>
      </c>
      <c r="G428" s="324" t="s">
        <v>3146</v>
      </c>
      <c r="H428" s="354" t="s">
        <v>3124</v>
      </c>
      <c r="I428" s="129">
        <v>0.39900000000000002</v>
      </c>
      <c r="J428" s="129">
        <v>-98</v>
      </c>
      <c r="K428" s="129">
        <v>-90</v>
      </c>
      <c r="L428" s="129" t="b">
        <v>0</v>
      </c>
      <c r="M428" s="129">
        <v>561.24099999999999</v>
      </c>
      <c r="N428" s="129">
        <v>42.734000000000002</v>
      </c>
      <c r="O428" s="129">
        <v>13.132999999999999</v>
      </c>
      <c r="P428" s="132">
        <v>1359.857</v>
      </c>
      <c r="Q428" s="132">
        <v>0.60099999999999998</v>
      </c>
      <c r="R428" s="132">
        <v>816.625</v>
      </c>
      <c r="S428" s="129">
        <v>9.4700000000000006</v>
      </c>
      <c r="T428" s="419">
        <v>-34.06</v>
      </c>
      <c r="U428" s="129">
        <v>1.55</v>
      </c>
      <c r="V428" s="129">
        <v>-7</v>
      </c>
      <c r="W428" s="129">
        <v>-36</v>
      </c>
      <c r="X428" s="129">
        <v>1362</v>
      </c>
      <c r="Y428" s="129" t="s">
        <v>5688</v>
      </c>
      <c r="Z428" s="129" t="b">
        <v>0</v>
      </c>
      <c r="AA428" s="129">
        <v>0</v>
      </c>
      <c r="AB428" s="129" t="b">
        <v>0</v>
      </c>
      <c r="AC428" s="129">
        <v>44</v>
      </c>
      <c r="AD428" s="129">
        <v>0.877</v>
      </c>
      <c r="AE428" s="129" t="s">
        <v>3124</v>
      </c>
      <c r="AF428" s="129" t="s">
        <v>3146</v>
      </c>
      <c r="AG428" s="129" t="s">
        <v>7803</v>
      </c>
      <c r="AH428" s="129" cm="1">
        <f t="array" aca="1" ref="AH428" ca="1">INDIRECT(ADDRESS(MATCH(AJ428,'rs_industries'!B:B,0),5,1,TRUE,"rs_industries"))</f>
        <v>51</v>
      </c>
      <c r="AI428" s="129" cm="1">
        <f t="array" aca="1" ref="AI428" ca="1">INDIRECT(ADDRESS(MATCH(A428,'rs_stocks'!B:B,0),7,1,TRUE,"rs_stocks"))</f>
        <v>99</v>
      </c>
      <c r="AJ428" s="129" t="str" cm="1">
        <f t="array" aca="1" ref="AJ428" ca="1">INDIRECT(ADDRESS(MATCH(A428,'rs_stocks'!B:B,0),4,1,TRUE,"rs_stocks"))</f>
        <v>Biotechnology</v>
      </c>
    </row>
    <row r="429" spans="1:36" x14ac:dyDescent="0.3">
      <c r="A429" s="129" t="s">
        <v>1191</v>
      </c>
      <c r="B429" s="132">
        <v>-0.52</v>
      </c>
      <c r="C429" s="132">
        <v>3.75</v>
      </c>
      <c r="D429" s="132">
        <v>7.79</v>
      </c>
      <c r="E429" s="132">
        <v>15.2</v>
      </c>
      <c r="F429" s="132">
        <v>11.66</v>
      </c>
      <c r="G429" s="244" t="s">
        <v>3170</v>
      </c>
      <c r="H429" s="349" t="s">
        <v>3124</v>
      </c>
      <c r="I429" s="129">
        <v>80.016000000000005</v>
      </c>
      <c r="J429" s="129">
        <v>-31</v>
      </c>
      <c r="K429" s="129">
        <v>-18</v>
      </c>
      <c r="L429" s="129" t="b">
        <v>1</v>
      </c>
      <c r="M429" s="129">
        <v>37.195</v>
      </c>
      <c r="N429" s="129">
        <v>2.8330000000000002</v>
      </c>
      <c r="O429" s="129">
        <v>13.13</v>
      </c>
      <c r="P429" s="132">
        <v>41.244</v>
      </c>
      <c r="Q429" s="132">
        <v>0.71</v>
      </c>
      <c r="R429" s="132">
        <v>29.303000000000001</v>
      </c>
      <c r="S429" s="129">
        <v>1.1599999999999999</v>
      </c>
      <c r="T429" s="419">
        <v>-21.236999999999998</v>
      </c>
      <c r="U429" s="129">
        <v>46.585000000000001</v>
      </c>
      <c r="V429" s="129">
        <v>-26</v>
      </c>
      <c r="W429" s="129">
        <v>-34</v>
      </c>
      <c r="X429" s="129">
        <v>369</v>
      </c>
      <c r="Y429" s="129" t="s">
        <v>1191</v>
      </c>
      <c r="Z429" s="129" t="b">
        <v>0</v>
      </c>
      <c r="AA429" s="129">
        <v>0</v>
      </c>
      <c r="AB429" s="129" t="b">
        <v>1</v>
      </c>
      <c r="AC429" s="129">
        <v>55</v>
      </c>
      <c r="AD429" s="129">
        <v>0.877</v>
      </c>
      <c r="AE429" s="129" t="s">
        <v>3124</v>
      </c>
      <c r="AF429" s="129" t="s">
        <v>3170</v>
      </c>
      <c r="AG429" s="129" t="s">
        <v>5419</v>
      </c>
      <c r="AH429" s="129" t="e" cm="1">
        <f t="array" aca="1" ref="AH429" ca="1">INDIRECT(ADDRESS(MATCH(AJ429,'rs_industries'!B:B,0),5,1,TRUE,"rs_industries"))</f>
        <v>#N/A</v>
      </c>
      <c r="AI429" s="129" t="e" cm="1">
        <f t="array" aca="1" ref="AI429" ca="1">INDIRECT(ADDRESS(MATCH(A429,'rs_stocks'!B:B,0),7,1,TRUE,"rs_stocks"))</f>
        <v>#N/A</v>
      </c>
      <c r="AJ429" s="129" t="e" cm="1">
        <f t="array" aca="1" ref="AJ429" ca="1">INDIRECT(ADDRESS(MATCH(A429,'rs_stocks'!B:B,0),4,1,TRUE,"rs_stocks"))</f>
        <v>#N/A</v>
      </c>
    </row>
    <row r="430" spans="1:36" x14ac:dyDescent="0.3">
      <c r="A430" s="129" t="s">
        <v>1240</v>
      </c>
      <c r="B430" s="132">
        <v>-2.2799999999999998</v>
      </c>
      <c r="C430" s="132">
        <v>-4.46</v>
      </c>
      <c r="D430" s="132">
        <v>3.57</v>
      </c>
      <c r="E430" s="132">
        <v>8.32</v>
      </c>
      <c r="F430" s="132">
        <v>6.25</v>
      </c>
      <c r="G430" s="236" t="s">
        <v>326</v>
      </c>
      <c r="H430" s="345" t="s">
        <v>3140</v>
      </c>
      <c r="I430" s="129">
        <v>20.204999999999998</v>
      </c>
      <c r="J430" s="129">
        <v>-33</v>
      </c>
      <c r="K430" s="129">
        <v>-18</v>
      </c>
      <c r="L430" s="129" t="b">
        <v>1</v>
      </c>
      <c r="M430" s="129">
        <v>35.72</v>
      </c>
      <c r="N430" s="129">
        <v>2.722</v>
      </c>
      <c r="O430" s="129">
        <v>13.124000000000001</v>
      </c>
      <c r="P430" s="132">
        <v>40.384</v>
      </c>
      <c r="Q430" s="132">
        <v>0.71</v>
      </c>
      <c r="R430" s="132">
        <v>28.658999999999999</v>
      </c>
      <c r="S430" s="129">
        <v>1.71</v>
      </c>
      <c r="T430" s="419">
        <v>-52.6</v>
      </c>
      <c r="U430" s="129">
        <v>59.098999999999997</v>
      </c>
      <c r="V430" s="129">
        <v>-51</v>
      </c>
      <c r="W430" s="129">
        <v>-57</v>
      </c>
      <c r="X430" s="129">
        <v>198</v>
      </c>
      <c r="Y430" s="129" t="s">
        <v>1240</v>
      </c>
      <c r="Z430" s="129" t="b">
        <v>0</v>
      </c>
      <c r="AA430" s="129">
        <v>0</v>
      </c>
      <c r="AB430" s="129" t="b">
        <v>0</v>
      </c>
      <c r="AC430" s="129">
        <v>46</v>
      </c>
      <c r="AD430" s="129">
        <v>0.877</v>
      </c>
      <c r="AE430" s="129" t="s">
        <v>3140</v>
      </c>
      <c r="AF430" s="129" t="s">
        <v>326</v>
      </c>
      <c r="AG430" s="129" t="s">
        <v>4086</v>
      </c>
      <c r="AH430" s="129" t="e" cm="1">
        <f t="array" aca="1" ref="AH430" ca="1">INDIRECT(ADDRESS(MATCH(AJ430,'rs_industries'!B:B,0),5,1,TRUE,"rs_industries"))</f>
        <v>#N/A</v>
      </c>
      <c r="AI430" s="129" t="e" cm="1">
        <f t="array" aca="1" ref="AI430" ca="1">INDIRECT(ADDRESS(MATCH(A430,'rs_stocks'!B:B,0),7,1,TRUE,"rs_stocks"))</f>
        <v>#N/A</v>
      </c>
      <c r="AJ430" s="129" t="e" cm="1">
        <f t="array" aca="1" ref="AJ430" ca="1">INDIRECT(ADDRESS(MATCH(A430,'rs_stocks'!B:B,0),4,1,TRUE,"rs_stocks"))</f>
        <v>#N/A</v>
      </c>
    </row>
    <row r="431" spans="1:36" x14ac:dyDescent="0.3">
      <c r="A431" s="129" t="s">
        <v>1914</v>
      </c>
      <c r="B431" s="132">
        <v>-1.29</v>
      </c>
      <c r="C431" s="132">
        <v>-4.79</v>
      </c>
      <c r="D431" s="132">
        <v>-1.57</v>
      </c>
      <c r="E431" s="132">
        <v>21.6</v>
      </c>
      <c r="F431" s="132">
        <v>17.7</v>
      </c>
      <c r="G431" s="290" t="s">
        <v>3812</v>
      </c>
      <c r="H431" s="350" t="s">
        <v>3108</v>
      </c>
      <c r="I431" s="129">
        <v>1.8320000000000001</v>
      </c>
      <c r="J431" s="129">
        <v>-46</v>
      </c>
      <c r="K431" s="129">
        <v>-19</v>
      </c>
      <c r="L431" s="129" t="b">
        <v>1</v>
      </c>
      <c r="M431" s="129">
        <v>60.941000000000003</v>
      </c>
      <c r="N431" s="129">
        <v>4.665</v>
      </c>
      <c r="O431" s="129">
        <v>13.061999999999999</v>
      </c>
      <c r="P431" s="132">
        <v>71.128</v>
      </c>
      <c r="Q431" s="132">
        <v>0.68</v>
      </c>
      <c r="R431" s="132">
        <v>48.338999999999999</v>
      </c>
      <c r="S431" s="129">
        <v>2.0699999999999998</v>
      </c>
      <c r="T431" s="419">
        <v>31.483000000000001</v>
      </c>
      <c r="U431" s="129">
        <v>16.89</v>
      </c>
      <c r="V431" s="129">
        <v>-12</v>
      </c>
      <c r="W431" s="129">
        <v>-21</v>
      </c>
      <c r="X431" s="129">
        <v>572</v>
      </c>
      <c r="Y431" s="129" t="s">
        <v>1914</v>
      </c>
      <c r="Z431" s="129" t="b">
        <v>0</v>
      </c>
      <c r="AA431" s="129">
        <v>0</v>
      </c>
      <c r="AB431" s="129" t="b">
        <v>0</v>
      </c>
      <c r="AC431" s="129">
        <v>46</v>
      </c>
      <c r="AD431" s="129">
        <v>0.876</v>
      </c>
      <c r="AE431" s="129" t="s">
        <v>3108</v>
      </c>
      <c r="AF431" s="129" t="s">
        <v>3812</v>
      </c>
      <c r="AG431" s="129" t="s">
        <v>5258</v>
      </c>
      <c r="AH431" s="129" t="e" cm="1">
        <f t="array" aca="1" ref="AH431" ca="1">INDIRECT(ADDRESS(MATCH(AJ431,'rs_industries'!B:B,0),5,1,TRUE,"rs_industries"))</f>
        <v>#N/A</v>
      </c>
      <c r="AI431" s="129" t="e" cm="1">
        <f t="array" aca="1" ref="AI431" ca="1">INDIRECT(ADDRESS(MATCH(A431,'rs_stocks'!B:B,0),7,1,TRUE,"rs_stocks"))</f>
        <v>#N/A</v>
      </c>
      <c r="AJ431" s="129" t="e" cm="1">
        <f t="array" aca="1" ref="AJ431" ca="1">INDIRECT(ADDRESS(MATCH(A431,'rs_stocks'!B:B,0),4,1,TRUE,"rs_stocks"))</f>
        <v>#N/A</v>
      </c>
    </row>
    <row r="432" spans="1:36" x14ac:dyDescent="0.3">
      <c r="A432" s="129" t="s">
        <v>2465</v>
      </c>
      <c r="B432" s="132">
        <v>-0.36</v>
      </c>
      <c r="C432" s="132">
        <v>-0.59</v>
      </c>
      <c r="D432" s="132">
        <v>5.37</v>
      </c>
      <c r="E432" s="132">
        <v>7</v>
      </c>
      <c r="F432" s="132">
        <v>3.95</v>
      </c>
      <c r="G432" s="253" t="s">
        <v>3158</v>
      </c>
      <c r="H432" s="253" t="s">
        <v>245</v>
      </c>
      <c r="I432" s="129">
        <v>3.6230000000000002</v>
      </c>
      <c r="J432" s="129">
        <v>-34</v>
      </c>
      <c r="K432" s="129">
        <v>-13</v>
      </c>
      <c r="L432" s="129" t="b">
        <v>1</v>
      </c>
      <c r="M432" s="129">
        <v>27.789000000000001</v>
      </c>
      <c r="N432" s="129">
        <v>2.1280000000000001</v>
      </c>
      <c r="O432" s="129">
        <v>13.061999999999999</v>
      </c>
      <c r="P432" s="132">
        <v>31.361000000000001</v>
      </c>
      <c r="Q432" s="132">
        <v>0.71099999999999997</v>
      </c>
      <c r="R432" s="132">
        <v>22.288</v>
      </c>
      <c r="S432" s="129">
        <v>1.1100000000000001</v>
      </c>
      <c r="T432" s="419">
        <v>-10.065</v>
      </c>
      <c r="U432" s="129">
        <v>62.83</v>
      </c>
      <c r="V432" s="129">
        <v>-23</v>
      </c>
      <c r="W432" s="129">
        <v>-48</v>
      </c>
      <c r="X432" s="129">
        <v>287</v>
      </c>
      <c r="Y432" s="129" t="s">
        <v>2465</v>
      </c>
      <c r="Z432" s="129" t="b">
        <v>0</v>
      </c>
      <c r="AA432" s="129">
        <v>0</v>
      </c>
      <c r="AB432" s="129" t="b">
        <v>1</v>
      </c>
      <c r="AC432" s="129">
        <v>44</v>
      </c>
      <c r="AD432" s="129">
        <v>0.876</v>
      </c>
      <c r="AE432" s="129" t="s">
        <v>245</v>
      </c>
      <c r="AF432" s="129" t="s">
        <v>3158</v>
      </c>
      <c r="AG432" s="129" t="s">
        <v>4349</v>
      </c>
      <c r="AH432" s="129" t="e" cm="1">
        <f t="array" aca="1" ref="AH432" ca="1">INDIRECT(ADDRESS(MATCH(AJ432,'rs_industries'!B:B,0),5,1,TRUE,"rs_industries"))</f>
        <v>#N/A</v>
      </c>
      <c r="AI432" s="129" t="e" cm="1">
        <f t="array" aca="1" ref="AI432" ca="1">INDIRECT(ADDRESS(MATCH(A432,'rs_stocks'!B:B,0),7,1,TRUE,"rs_stocks"))</f>
        <v>#N/A</v>
      </c>
      <c r="AJ432" s="129" t="e" cm="1">
        <f t="array" aca="1" ref="AJ432" ca="1">INDIRECT(ADDRESS(MATCH(A432,'rs_stocks'!B:B,0),4,1,TRUE,"rs_stocks"))</f>
        <v>#N/A</v>
      </c>
    </row>
    <row r="433" spans="1:36" x14ac:dyDescent="0.3">
      <c r="A433" s="129" t="s">
        <v>5076</v>
      </c>
      <c r="B433" s="132">
        <v>-1.92</v>
      </c>
      <c r="C433" s="132">
        <v>-10.88</v>
      </c>
      <c r="D433" s="132">
        <v>-6.87</v>
      </c>
      <c r="E433" s="132">
        <v>-1.03</v>
      </c>
      <c r="F433" s="132">
        <v>13.74</v>
      </c>
      <c r="G433" s="269" t="s">
        <v>3221</v>
      </c>
      <c r="H433" s="288" t="s">
        <v>115</v>
      </c>
      <c r="I433" s="129">
        <v>1.034</v>
      </c>
      <c r="J433" s="129">
        <v>-38</v>
      </c>
      <c r="K433" s="129">
        <v>-14</v>
      </c>
      <c r="L433" s="129" t="b">
        <v>0</v>
      </c>
      <c r="M433" s="129">
        <v>61.405999999999999</v>
      </c>
      <c r="N433" s="129">
        <v>4.7030000000000003</v>
      </c>
      <c r="O433" s="129">
        <v>13.057</v>
      </c>
      <c r="P433" s="132">
        <v>94.882999999999996</v>
      </c>
      <c r="Q433" s="132">
        <v>0.68700000000000006</v>
      </c>
      <c r="R433" s="132">
        <v>65.209000000000003</v>
      </c>
      <c r="S433" s="129">
        <v>3.57</v>
      </c>
      <c r="T433" s="419">
        <v>43.012999999999998</v>
      </c>
      <c r="U433" s="129">
        <v>30.62</v>
      </c>
      <c r="V433" s="129">
        <v>-32</v>
      </c>
      <c r="W433" s="129">
        <v>-15</v>
      </c>
      <c r="X433" s="129">
        <v>183</v>
      </c>
      <c r="Y433" s="129" t="s">
        <v>5076</v>
      </c>
      <c r="Z433" s="129" t="b">
        <v>0</v>
      </c>
      <c r="AA433" s="129">
        <v>0</v>
      </c>
      <c r="AB433" s="129" t="b">
        <v>0</v>
      </c>
      <c r="AC433" s="129">
        <v>51</v>
      </c>
      <c r="AD433" s="129">
        <v>0.876</v>
      </c>
      <c r="AE433" s="129" t="s">
        <v>115</v>
      </c>
      <c r="AF433" s="129" t="s">
        <v>3221</v>
      </c>
      <c r="AG433" s="129" t="s">
        <v>5077</v>
      </c>
      <c r="AH433" s="129" t="e" cm="1">
        <f t="array" aca="1" ref="AH433" ca="1">INDIRECT(ADDRESS(MATCH(AJ433,'rs_industries'!B:B,0),5,1,TRUE,"rs_industries"))</f>
        <v>#N/A</v>
      </c>
      <c r="AI433" s="129" t="e" cm="1">
        <f t="array" aca="1" ref="AI433" ca="1">INDIRECT(ADDRESS(MATCH(A433,'rs_stocks'!B:B,0),7,1,TRUE,"rs_stocks"))</f>
        <v>#N/A</v>
      </c>
      <c r="AJ433" s="129" t="e" cm="1">
        <f t="array" aca="1" ref="AJ433" ca="1">INDIRECT(ADDRESS(MATCH(A433,'rs_stocks'!B:B,0),4,1,TRUE,"rs_stocks"))</f>
        <v>#N/A</v>
      </c>
    </row>
    <row r="434" spans="1:36" x14ac:dyDescent="0.3">
      <c r="A434" s="129" t="s">
        <v>1234</v>
      </c>
      <c r="B434" s="132">
        <v>-0.96</v>
      </c>
      <c r="C434" s="132">
        <v>-2.7</v>
      </c>
      <c r="D434" s="132">
        <v>-0.01</v>
      </c>
      <c r="E434" s="132">
        <v>23.55</v>
      </c>
      <c r="F434" s="132">
        <v>17.47</v>
      </c>
      <c r="G434" s="214" t="s">
        <v>3110</v>
      </c>
      <c r="H434" s="347" t="s">
        <v>3111</v>
      </c>
      <c r="I434" s="129">
        <v>122.95399999999999</v>
      </c>
      <c r="J434" s="129">
        <v>-23</v>
      </c>
      <c r="K434" s="129">
        <v>-3</v>
      </c>
      <c r="L434" s="129" t="b">
        <v>1</v>
      </c>
      <c r="M434" s="129">
        <v>41.021000000000001</v>
      </c>
      <c r="N434" s="129">
        <v>3.1429999999999998</v>
      </c>
      <c r="O434" s="129">
        <v>13.053000000000001</v>
      </c>
      <c r="P434" s="132">
        <v>44.625</v>
      </c>
      <c r="Q434" s="132">
        <v>0.68799999999999994</v>
      </c>
      <c r="R434" s="132">
        <v>30.713000000000001</v>
      </c>
      <c r="S434" s="129">
        <v>1.78</v>
      </c>
      <c r="T434" s="419">
        <v>-69.632000000000005</v>
      </c>
      <c r="U434" s="129">
        <v>209.93</v>
      </c>
      <c r="V434" s="129">
        <v>-48</v>
      </c>
      <c r="W434" s="129">
        <v>-46</v>
      </c>
      <c r="X434" s="129">
        <v>53</v>
      </c>
      <c r="Y434" s="129" t="s">
        <v>1234</v>
      </c>
      <c r="Z434" s="129" t="b">
        <v>1</v>
      </c>
      <c r="AA434" s="129">
        <v>0</v>
      </c>
      <c r="AB434" s="129" t="b">
        <v>1</v>
      </c>
      <c r="AC434" s="129">
        <v>53</v>
      </c>
      <c r="AD434" s="129">
        <v>0.875</v>
      </c>
      <c r="AE434" s="129" t="s">
        <v>3111</v>
      </c>
      <c r="AF434" s="129" t="s">
        <v>3110</v>
      </c>
      <c r="AG434" s="129" t="s">
        <v>3950</v>
      </c>
      <c r="AH434" s="129" cm="1">
        <f t="array" aca="1" ref="AH434" ca="1">INDIRECT(ADDRESS(MATCH(AJ434,'rs_industries'!B:B,0),5,1,TRUE,"rs_industries"))</f>
        <v>93</v>
      </c>
      <c r="AI434" s="129" cm="1">
        <f t="array" aca="1" ref="AI434" ca="1">INDIRECT(ADDRESS(MATCH(A434,'rs_stocks'!B:B,0),7,1,TRUE,"rs_stocks"))</f>
        <v>88</v>
      </c>
      <c r="AJ434" s="129" t="str" cm="1">
        <f t="array" aca="1" ref="AJ434" ca="1">INDIRECT(ADDRESS(MATCH(A434,'rs_stocks'!B:B,0),4,1,TRUE,"rs_stocks"))</f>
        <v>Insurance—Property &amp; Casualty</v>
      </c>
    </row>
    <row r="435" spans="1:36" x14ac:dyDescent="0.3">
      <c r="A435" s="129" t="s">
        <v>1192</v>
      </c>
      <c r="B435" s="132">
        <v>-3.18</v>
      </c>
      <c r="C435" s="132">
        <v>-2.5299999999999998</v>
      </c>
      <c r="D435" s="132">
        <v>1.46</v>
      </c>
      <c r="E435" s="132">
        <v>4.9000000000000004</v>
      </c>
      <c r="F435" s="132">
        <v>4.3099999999999996</v>
      </c>
      <c r="G435" s="231" t="s">
        <v>3121</v>
      </c>
      <c r="H435" s="346" t="s">
        <v>245</v>
      </c>
      <c r="I435" s="129">
        <v>22.6</v>
      </c>
      <c r="J435" s="129">
        <v>-37</v>
      </c>
      <c r="K435" s="129">
        <v>-20</v>
      </c>
      <c r="L435" s="129" t="b">
        <v>1</v>
      </c>
      <c r="M435" s="129">
        <v>21.443000000000001</v>
      </c>
      <c r="N435" s="129">
        <v>1.643</v>
      </c>
      <c r="O435" s="129">
        <v>13.05</v>
      </c>
      <c r="P435" s="132">
        <v>22.856000000000002</v>
      </c>
      <c r="Q435" s="132">
        <v>0.70299999999999996</v>
      </c>
      <c r="R435" s="132">
        <v>16.07</v>
      </c>
      <c r="S435" s="129">
        <v>1.54</v>
      </c>
      <c r="T435" s="419">
        <v>18.404</v>
      </c>
      <c r="U435" s="129">
        <v>38.93</v>
      </c>
      <c r="V435" s="129">
        <v>-12</v>
      </c>
      <c r="W435" s="129">
        <v>-12</v>
      </c>
      <c r="X435" s="129">
        <v>334</v>
      </c>
      <c r="Y435" s="129" t="s">
        <v>1192</v>
      </c>
      <c r="Z435" s="129" t="b">
        <v>0</v>
      </c>
      <c r="AA435" s="129">
        <v>0</v>
      </c>
      <c r="AB435" s="129" t="b">
        <v>0</v>
      </c>
      <c r="AC435" s="129">
        <v>47</v>
      </c>
      <c r="AD435" s="129">
        <v>0.875</v>
      </c>
      <c r="AE435" s="129" t="s">
        <v>245</v>
      </c>
      <c r="AF435" s="129" t="s">
        <v>3121</v>
      </c>
      <c r="AG435" s="129" t="s">
        <v>4833</v>
      </c>
      <c r="AH435" s="129" t="e" cm="1">
        <f t="array" aca="1" ref="AH435" ca="1">INDIRECT(ADDRESS(MATCH(AJ435,'rs_industries'!B:B,0),5,1,TRUE,"rs_industries"))</f>
        <v>#N/A</v>
      </c>
      <c r="AI435" s="129" t="e" cm="1">
        <f t="array" aca="1" ref="AI435" ca="1">INDIRECT(ADDRESS(MATCH(A435,'rs_stocks'!B:B,0),7,1,TRUE,"rs_stocks"))</f>
        <v>#N/A</v>
      </c>
      <c r="AJ435" s="129" t="e" cm="1">
        <f t="array" aca="1" ref="AJ435" ca="1">INDIRECT(ADDRESS(MATCH(A435,'rs_stocks'!B:B,0),4,1,TRUE,"rs_stocks"))</f>
        <v>#N/A</v>
      </c>
    </row>
    <row r="436" spans="1:36" x14ac:dyDescent="0.3">
      <c r="A436" s="129" t="s">
        <v>3089</v>
      </c>
      <c r="B436" s="132">
        <v>-1.05</v>
      </c>
      <c r="C436" s="132">
        <v>-8.2799999999999994</v>
      </c>
      <c r="D436" s="132">
        <v>-2.76</v>
      </c>
      <c r="E436" s="132">
        <v>39.65</v>
      </c>
      <c r="F436" s="132">
        <v>31.52</v>
      </c>
      <c r="G436" s="211" t="s">
        <v>3298</v>
      </c>
      <c r="H436" s="348" t="s">
        <v>3108</v>
      </c>
      <c r="I436" s="129">
        <v>0.93600000000000005</v>
      </c>
      <c r="J436" s="129">
        <v>-72</v>
      </c>
      <c r="K436" s="129">
        <v>-32</v>
      </c>
      <c r="L436" s="129" t="b">
        <v>1</v>
      </c>
      <c r="M436" s="129">
        <v>87.465999999999994</v>
      </c>
      <c r="N436" s="129">
        <v>6.7080000000000002</v>
      </c>
      <c r="O436" s="129">
        <v>13.04</v>
      </c>
      <c r="P436" s="132">
        <v>99.682000000000002</v>
      </c>
      <c r="Q436" s="132">
        <v>0.68</v>
      </c>
      <c r="R436" s="132">
        <v>67.739000000000004</v>
      </c>
      <c r="S436" s="129">
        <v>3.13</v>
      </c>
      <c r="T436" s="419">
        <v>-5.6630000000000003</v>
      </c>
      <c r="U436" s="129">
        <v>16.940000000000001</v>
      </c>
      <c r="V436" s="129">
        <v>24</v>
      </c>
      <c r="W436" s="129">
        <v>-19</v>
      </c>
      <c r="X436" s="129">
        <v>377</v>
      </c>
      <c r="Y436" s="129" t="s">
        <v>3089</v>
      </c>
      <c r="Z436" s="129" t="b">
        <v>1</v>
      </c>
      <c r="AA436" s="129">
        <v>0</v>
      </c>
      <c r="AB436" s="129" t="b">
        <v>0</v>
      </c>
      <c r="AC436" s="129">
        <v>42</v>
      </c>
      <c r="AD436" s="129">
        <v>0.875</v>
      </c>
      <c r="AE436" s="129" t="s">
        <v>3108</v>
      </c>
      <c r="AF436" s="129" t="s">
        <v>3298</v>
      </c>
      <c r="AG436" s="129" t="s">
        <v>4078</v>
      </c>
      <c r="AH436" s="129" cm="1">
        <f t="array" aca="1" ref="AH436" ca="1">INDIRECT(ADDRESS(MATCH(AJ436,'rs_industries'!B:B,0),5,1,TRUE,"rs_industries"))</f>
        <v>54</v>
      </c>
      <c r="AI436" s="129" cm="1">
        <f t="array" aca="1" ref="AI436" ca="1">INDIRECT(ADDRESS(MATCH(A436,'rs_stocks'!B:B,0),7,1,TRUE,"rs_stocks"))</f>
        <v>92</v>
      </c>
      <c r="AJ436" s="129" t="str" cm="1">
        <f t="array" aca="1" ref="AJ436" ca="1">INDIRECT(ADDRESS(MATCH(A436,'rs_stocks'!B:B,0),4,1,TRUE,"rs_stocks"))</f>
        <v>Advertising Agencies</v>
      </c>
    </row>
    <row r="437" spans="1:36" x14ac:dyDescent="0.3">
      <c r="A437" s="129" t="s">
        <v>1412</v>
      </c>
      <c r="B437" s="132">
        <v>3.47</v>
      </c>
      <c r="C437" s="132">
        <v>12.43</v>
      </c>
      <c r="D437" s="132">
        <v>18.82</v>
      </c>
      <c r="E437" s="132">
        <v>90.77</v>
      </c>
      <c r="F437" s="132">
        <v>51</v>
      </c>
      <c r="G437" s="207" t="s">
        <v>3313</v>
      </c>
      <c r="H437" s="346" t="s">
        <v>31</v>
      </c>
      <c r="I437" s="129">
        <v>6.5460000000000003</v>
      </c>
      <c r="J437" s="129">
        <v>-36</v>
      </c>
      <c r="K437" s="129">
        <v>-8</v>
      </c>
      <c r="L437" s="129" t="b">
        <v>1</v>
      </c>
      <c r="M437" s="129">
        <v>115.581</v>
      </c>
      <c r="N437" s="129">
        <v>8.8770000000000007</v>
      </c>
      <c r="O437" s="129">
        <v>13.02</v>
      </c>
      <c r="P437" s="132">
        <v>136.97</v>
      </c>
      <c r="Q437" s="132">
        <v>0.70599999999999996</v>
      </c>
      <c r="R437" s="132">
        <v>96.712000000000003</v>
      </c>
      <c r="S437" s="129">
        <v>4.8499999999999996</v>
      </c>
      <c r="T437" s="419">
        <v>86.539000000000001</v>
      </c>
      <c r="U437" s="129">
        <v>54.54</v>
      </c>
      <c r="V437" s="129">
        <v>-36</v>
      </c>
      <c r="W437" s="129">
        <v>-36</v>
      </c>
      <c r="X437" s="129">
        <v>75</v>
      </c>
      <c r="Y437" s="129" t="s">
        <v>1412</v>
      </c>
      <c r="Z437" s="129" t="b">
        <v>0</v>
      </c>
      <c r="AA437" s="129">
        <v>0</v>
      </c>
      <c r="AB437" s="129" t="b">
        <v>1</v>
      </c>
      <c r="AC437" s="129">
        <v>48</v>
      </c>
      <c r="AD437" s="129">
        <v>0.874</v>
      </c>
      <c r="AE437" s="129" t="s">
        <v>31</v>
      </c>
      <c r="AF437" s="129" t="s">
        <v>3313</v>
      </c>
      <c r="AG437" s="129" t="s">
        <v>4094</v>
      </c>
      <c r="AH437" s="129" cm="1">
        <f t="array" aca="1" ref="AH437" ca="1">INDIRECT(ADDRESS(MATCH(AJ437,'rs_industries'!B:B,0),5,1,TRUE,"rs_industries"))</f>
        <v>78</v>
      </c>
      <c r="AI437" s="129" cm="1">
        <f t="array" aca="1" ref="AI437" ca="1">INDIRECT(ADDRESS(MATCH(A437,'rs_stocks'!B:B,0),7,1,TRUE,"rs_stocks"))</f>
        <v>98</v>
      </c>
      <c r="AJ437" s="129" t="str" cm="1">
        <f t="array" aca="1" ref="AJ437" ca="1">INDIRECT(ADDRESS(MATCH(A437,'rs_stocks'!B:B,0),4,1,TRUE,"rs_stocks"))</f>
        <v>Electronic Components</v>
      </c>
    </row>
    <row r="438" spans="1:36" x14ac:dyDescent="0.3">
      <c r="A438" s="129" t="s">
        <v>2425</v>
      </c>
      <c r="B438" s="132">
        <v>-2.2599999999999998</v>
      </c>
      <c r="C438" s="132">
        <v>-2.36</v>
      </c>
      <c r="D438" s="132">
        <v>-0.2</v>
      </c>
      <c r="E438" s="132">
        <v>6.53</v>
      </c>
      <c r="F438" s="132">
        <v>3.78</v>
      </c>
      <c r="G438" s="273" t="s">
        <v>3158</v>
      </c>
      <c r="H438" s="349" t="s">
        <v>245</v>
      </c>
      <c r="I438" s="129">
        <v>3.125</v>
      </c>
      <c r="J438" s="129">
        <v>-34</v>
      </c>
      <c r="K438" s="129">
        <v>-28</v>
      </c>
      <c r="L438" s="129" t="b">
        <v>1</v>
      </c>
      <c r="M438" s="129">
        <v>22.492000000000001</v>
      </c>
      <c r="N438" s="129">
        <v>1.7290000000000001</v>
      </c>
      <c r="O438" s="129">
        <v>13.007999999999999</v>
      </c>
      <c r="P438" s="132">
        <v>24.341000000000001</v>
      </c>
      <c r="Q438" s="132">
        <v>0.70099999999999996</v>
      </c>
      <c r="R438" s="132">
        <v>17.065999999999999</v>
      </c>
      <c r="S438" s="129">
        <v>1.43</v>
      </c>
      <c r="T438" s="419">
        <v>1.3859999999999999</v>
      </c>
      <c r="U438" s="129">
        <v>50.55</v>
      </c>
      <c r="V438" s="129">
        <v>-36</v>
      </c>
      <c r="W438" s="129">
        <v>-43</v>
      </c>
      <c r="X438" s="129">
        <v>277</v>
      </c>
      <c r="Y438" s="129" t="s">
        <v>2425</v>
      </c>
      <c r="Z438" s="129" t="b">
        <v>0</v>
      </c>
      <c r="AA438" s="129">
        <v>0</v>
      </c>
      <c r="AB438" s="129" t="b">
        <v>0</v>
      </c>
      <c r="AC438" s="129">
        <v>49</v>
      </c>
      <c r="AD438" s="129">
        <v>0.874</v>
      </c>
      <c r="AE438" s="129" t="s">
        <v>245</v>
      </c>
      <c r="AF438" s="129" t="s">
        <v>3158</v>
      </c>
      <c r="AG438" s="129" t="s">
        <v>5288</v>
      </c>
      <c r="AH438" s="129" t="e" cm="1">
        <f t="array" aca="1" ref="AH438" ca="1">INDIRECT(ADDRESS(MATCH(AJ438,'rs_industries'!B:B,0),5,1,TRUE,"rs_industries"))</f>
        <v>#N/A</v>
      </c>
      <c r="AI438" s="129" t="e" cm="1">
        <f t="array" aca="1" ref="AI438" ca="1">INDIRECT(ADDRESS(MATCH(A438,'rs_stocks'!B:B,0),7,1,TRUE,"rs_stocks"))</f>
        <v>#N/A</v>
      </c>
      <c r="AJ438" s="129" t="e" cm="1">
        <f t="array" aca="1" ref="AJ438" ca="1">INDIRECT(ADDRESS(MATCH(A438,'rs_stocks'!B:B,0),4,1,TRUE,"rs_stocks"))</f>
        <v>#N/A</v>
      </c>
    </row>
    <row r="439" spans="1:36" x14ac:dyDescent="0.3">
      <c r="A439" s="129" t="s">
        <v>840</v>
      </c>
      <c r="B439" s="132">
        <v>3.11</v>
      </c>
      <c r="C439" s="132">
        <v>3.87</v>
      </c>
      <c r="D439" s="132">
        <v>6.57</v>
      </c>
      <c r="E439" s="132">
        <v>11.09</v>
      </c>
      <c r="F439" s="132">
        <v>9.3699999999999992</v>
      </c>
      <c r="G439" s="266" t="s">
        <v>3148</v>
      </c>
      <c r="H439" s="345" t="s">
        <v>3111</v>
      </c>
      <c r="I439" s="129">
        <v>45.392000000000003</v>
      </c>
      <c r="J439" s="129">
        <v>-41</v>
      </c>
      <c r="K439" s="129">
        <v>-5</v>
      </c>
      <c r="L439" s="129" t="b">
        <v>1</v>
      </c>
      <c r="M439" s="129">
        <v>20.373999999999999</v>
      </c>
      <c r="N439" s="129">
        <v>1.5720000000000001</v>
      </c>
      <c r="O439" s="129">
        <v>12.959</v>
      </c>
      <c r="P439" s="132">
        <v>21.89</v>
      </c>
      <c r="Q439" s="132">
        <v>0.70499999999999996</v>
      </c>
      <c r="R439" s="132">
        <v>15.433</v>
      </c>
      <c r="S439" s="129">
        <v>1.59</v>
      </c>
      <c r="T439" s="419">
        <v>40.405999999999999</v>
      </c>
      <c r="U439" s="129">
        <v>60.7</v>
      </c>
      <c r="V439" s="129">
        <v>-16</v>
      </c>
      <c r="W439" s="129">
        <v>-9</v>
      </c>
      <c r="X439" s="129">
        <v>207</v>
      </c>
      <c r="Y439" s="129" t="s">
        <v>840</v>
      </c>
      <c r="Z439" s="129" t="b">
        <v>1</v>
      </c>
      <c r="AA439" s="129">
        <v>0</v>
      </c>
      <c r="AB439" s="129" t="b">
        <v>1</v>
      </c>
      <c r="AC439" s="129">
        <v>55</v>
      </c>
      <c r="AD439" s="129">
        <v>0.874</v>
      </c>
      <c r="AE439" s="129" t="s">
        <v>3111</v>
      </c>
      <c r="AF439" s="129" t="s">
        <v>3148</v>
      </c>
      <c r="AG439" s="129" t="s">
        <v>3149</v>
      </c>
      <c r="AH439" s="129" cm="1">
        <f t="array" aca="1" ref="AH439" ca="1">INDIRECT(ADDRESS(MATCH(AJ439,'rs_industries'!B:B,0),5,1,TRUE,"rs_industries"))</f>
        <v>62</v>
      </c>
      <c r="AI439" s="129" cm="1">
        <f t="array" aca="1" ref="AI439" ca="1">INDIRECT(ADDRESS(MATCH(A439,'rs_stocks'!B:B,0),7,1,TRUE,"rs_stocks"))</f>
        <v>84</v>
      </c>
      <c r="AJ439" s="129" t="str" cm="1">
        <f t="array" aca="1" ref="AJ439" ca="1">INDIRECT(ADDRESS(MATCH(A439,'rs_stocks'!B:B,0),4,1,TRUE,"rs_stocks"))</f>
        <v>Asset Management</v>
      </c>
    </row>
    <row r="440" spans="1:36" x14ac:dyDescent="0.3">
      <c r="A440" s="129" t="s">
        <v>1065</v>
      </c>
      <c r="B440" s="132">
        <v>-0.06</v>
      </c>
      <c r="C440" s="132">
        <v>-4.18</v>
      </c>
      <c r="D440" s="132">
        <v>0.53</v>
      </c>
      <c r="E440" s="132">
        <v>21.24</v>
      </c>
      <c r="F440" s="132">
        <v>24.73</v>
      </c>
      <c r="G440" s="251" t="s">
        <v>3221</v>
      </c>
      <c r="H440" s="349" t="s">
        <v>24</v>
      </c>
      <c r="I440" s="129">
        <v>15.558999999999999</v>
      </c>
      <c r="J440" s="129">
        <v>-68</v>
      </c>
      <c r="K440" s="129">
        <v>-51</v>
      </c>
      <c r="L440" s="129" t="b">
        <v>1</v>
      </c>
      <c r="M440" s="129">
        <v>65.004000000000005</v>
      </c>
      <c r="N440" s="129">
        <v>5.0170000000000003</v>
      </c>
      <c r="O440" s="129">
        <v>12.957000000000001</v>
      </c>
      <c r="P440" s="132">
        <v>72.156000000000006</v>
      </c>
      <c r="Q440" s="132">
        <v>0.69099999999999995</v>
      </c>
      <c r="R440" s="132">
        <v>49.860999999999997</v>
      </c>
      <c r="S440" s="129">
        <v>2.39</v>
      </c>
      <c r="T440" s="419">
        <v>24.488</v>
      </c>
      <c r="U440" s="129">
        <v>302.60000000000002</v>
      </c>
      <c r="V440" s="129">
        <v>-19</v>
      </c>
      <c r="W440" s="129">
        <v>-34</v>
      </c>
      <c r="X440" s="129">
        <v>27</v>
      </c>
      <c r="Y440" s="129" t="s">
        <v>1065</v>
      </c>
      <c r="Z440" s="129" t="b">
        <v>0</v>
      </c>
      <c r="AA440" s="129">
        <v>0</v>
      </c>
      <c r="AB440" s="129" t="b">
        <v>0</v>
      </c>
      <c r="AC440" s="129">
        <v>47</v>
      </c>
      <c r="AD440" s="129">
        <v>0.874</v>
      </c>
      <c r="AE440" s="129" t="s">
        <v>24</v>
      </c>
      <c r="AF440" s="129" t="s">
        <v>3221</v>
      </c>
      <c r="AG440" s="129" t="s">
        <v>4392</v>
      </c>
      <c r="AH440" s="129" cm="1">
        <f t="array" aca="1" ref="AH440" ca="1">INDIRECT(ADDRESS(MATCH(AJ440,'rs_industries'!B:B,0),5,1,TRUE,"rs_industries"))</f>
        <v>12</v>
      </c>
      <c r="AI440" s="129" cm="1">
        <f t="array" aca="1" ref="AI440" ca="1">INDIRECT(ADDRESS(MATCH(A440,'rs_stocks'!B:B,0),7,1,TRUE,"rs_stocks"))</f>
        <v>73</v>
      </c>
      <c r="AJ440" s="129" t="str" cm="1">
        <f t="array" aca="1" ref="AJ440" ca="1">INDIRECT(ADDRESS(MATCH(A440,'rs_stocks'!B:B,0),4,1,TRUE,"rs_stocks"))</f>
        <v>Communication Equipment</v>
      </c>
    </row>
    <row r="441" spans="1:36" x14ac:dyDescent="0.3">
      <c r="A441" s="129" t="s">
        <v>2075</v>
      </c>
      <c r="B441" s="132">
        <v>-2.41</v>
      </c>
      <c r="C441" s="132">
        <v>-0.95</v>
      </c>
      <c r="D441" s="132">
        <v>11.91</v>
      </c>
      <c r="E441" s="132">
        <v>26.41</v>
      </c>
      <c r="F441" s="132">
        <v>23.91</v>
      </c>
      <c r="G441" s="267" t="s">
        <v>3123</v>
      </c>
      <c r="H441" s="349" t="s">
        <v>3124</v>
      </c>
      <c r="I441" s="129">
        <v>4.3259999999999996</v>
      </c>
      <c r="J441" s="129">
        <v>-50</v>
      </c>
      <c r="K441" s="129">
        <v>-23</v>
      </c>
      <c r="L441" s="129" t="b">
        <v>1</v>
      </c>
      <c r="M441" s="129">
        <v>75.331000000000003</v>
      </c>
      <c r="N441" s="129">
        <v>5.8239999999999998</v>
      </c>
      <c r="O441" s="129">
        <v>12.933999999999999</v>
      </c>
      <c r="P441" s="132">
        <v>91.159000000000006</v>
      </c>
      <c r="Q441" s="132">
        <v>0.71099999999999997</v>
      </c>
      <c r="R441" s="132">
        <v>64.852000000000004</v>
      </c>
      <c r="S441" s="129">
        <v>2.2400000000000002</v>
      </c>
      <c r="T441" s="419">
        <v>-25.530999999999999</v>
      </c>
      <c r="U441" s="129">
        <v>33.270000000000003</v>
      </c>
      <c r="V441" s="129">
        <v>-38</v>
      </c>
      <c r="W441" s="129">
        <v>-54</v>
      </c>
      <c r="X441" s="129">
        <v>268</v>
      </c>
      <c r="Y441" s="129" t="s">
        <v>2075</v>
      </c>
      <c r="Z441" s="129" t="b">
        <v>0</v>
      </c>
      <c r="AA441" s="129">
        <v>0</v>
      </c>
      <c r="AB441" s="129" t="b">
        <v>1</v>
      </c>
      <c r="AC441" s="129">
        <v>48</v>
      </c>
      <c r="AD441" s="129">
        <v>0.873</v>
      </c>
      <c r="AE441" s="129" t="s">
        <v>3124</v>
      </c>
      <c r="AF441" s="129" t="s">
        <v>3123</v>
      </c>
      <c r="AG441" s="129" t="s">
        <v>4395</v>
      </c>
      <c r="AH441" s="129" cm="1">
        <f t="array" aca="1" ref="AH441" ca="1">INDIRECT(ADDRESS(MATCH(AJ441,'rs_industries'!B:B,0),5,1,TRUE,"rs_industries"))</f>
        <v>57</v>
      </c>
      <c r="AI441" s="129" cm="1">
        <f t="array" aca="1" ref="AI441" ca="1">INDIRECT(ADDRESS(MATCH(A441,'rs_stocks'!B:B,0),7,1,TRUE,"rs_stocks"))</f>
        <v>83</v>
      </c>
      <c r="AJ441" s="129" t="str" cm="1">
        <f t="array" aca="1" ref="AJ441" ca="1">INDIRECT(ADDRESS(MATCH(A441,'rs_stocks'!B:B,0),4,1,TRUE,"rs_stocks"))</f>
        <v>Medical Care Facilities</v>
      </c>
    </row>
    <row r="442" spans="1:36" x14ac:dyDescent="0.3">
      <c r="A442" s="129" t="s">
        <v>1229</v>
      </c>
      <c r="B442" s="132">
        <v>1.97</v>
      </c>
      <c r="C442" s="132">
        <v>13.96</v>
      </c>
      <c r="D442" s="132">
        <v>10.77</v>
      </c>
      <c r="E442" s="132">
        <v>33.86</v>
      </c>
      <c r="F442" s="132">
        <v>43.65</v>
      </c>
      <c r="G442" s="232" t="s">
        <v>3507</v>
      </c>
      <c r="H442" s="345" t="s">
        <v>24</v>
      </c>
      <c r="I442" s="129">
        <v>19.491</v>
      </c>
      <c r="J442" s="129">
        <v>-58</v>
      </c>
      <c r="K442" s="129">
        <v>-39</v>
      </c>
      <c r="L442" s="129" t="b">
        <v>1</v>
      </c>
      <c r="M442" s="129">
        <v>88.516000000000005</v>
      </c>
      <c r="N442" s="129">
        <v>6.8630000000000004</v>
      </c>
      <c r="O442" s="129">
        <v>12.898</v>
      </c>
      <c r="P442" s="132">
        <v>102.137</v>
      </c>
      <c r="Q442" s="132">
        <v>0.69499999999999995</v>
      </c>
      <c r="R442" s="132">
        <v>70.938999999999993</v>
      </c>
      <c r="S442" s="129">
        <v>2.87</v>
      </c>
      <c r="T442" s="419">
        <v>14.673999999999999</v>
      </c>
      <c r="U442" s="129">
        <v>23.76</v>
      </c>
      <c r="V442" s="129">
        <v>-55</v>
      </c>
      <c r="W442" s="129">
        <v>-66</v>
      </c>
      <c r="X442" s="129">
        <v>293</v>
      </c>
      <c r="Y442" s="129" t="s">
        <v>1229</v>
      </c>
      <c r="Z442" s="129" t="b">
        <v>0</v>
      </c>
      <c r="AA442" s="129">
        <v>0</v>
      </c>
      <c r="AB442" s="129" t="b">
        <v>0</v>
      </c>
      <c r="AC442" s="129">
        <v>47</v>
      </c>
      <c r="AD442" s="129">
        <v>0.873</v>
      </c>
      <c r="AE442" s="129" t="s">
        <v>24</v>
      </c>
      <c r="AF442" s="129" t="s">
        <v>3507</v>
      </c>
      <c r="AG442" s="129" t="s">
        <v>5657</v>
      </c>
      <c r="AH442" s="129" t="e" cm="1">
        <f t="array" aca="1" ref="AH442" ca="1">INDIRECT(ADDRESS(MATCH(AJ442,'rs_industries'!B:B,0),5,1,TRUE,"rs_industries"))</f>
        <v>#N/A</v>
      </c>
      <c r="AI442" s="129" t="e" cm="1">
        <f t="array" aca="1" ref="AI442" ca="1">INDIRECT(ADDRESS(MATCH(A442,'rs_stocks'!B:B,0),7,1,TRUE,"rs_stocks"))</f>
        <v>#N/A</v>
      </c>
      <c r="AJ442" s="129" t="e" cm="1">
        <f t="array" aca="1" ref="AJ442" ca="1">INDIRECT(ADDRESS(MATCH(A442,'rs_stocks'!B:B,0),4,1,TRUE,"rs_stocks"))</f>
        <v>#N/A</v>
      </c>
    </row>
    <row r="443" spans="1:36" x14ac:dyDescent="0.3">
      <c r="A443" s="129" t="s">
        <v>6988</v>
      </c>
      <c r="B443" s="132">
        <v>-1.43</v>
      </c>
      <c r="C443" s="132">
        <v>-2.82</v>
      </c>
      <c r="D443" s="132">
        <v>700</v>
      </c>
      <c r="E443" s="132">
        <v>770.89</v>
      </c>
      <c r="F443" s="132">
        <v>880.06</v>
      </c>
      <c r="G443" s="327" t="s">
        <v>3193</v>
      </c>
      <c r="H443" s="351" t="s">
        <v>3111</v>
      </c>
      <c r="I443" s="129">
        <v>0.28100000000000003</v>
      </c>
      <c r="J443" s="129">
        <v>-97</v>
      </c>
      <c r="K443" s="129">
        <v>-70</v>
      </c>
      <c r="L443" s="129" t="b">
        <v>0</v>
      </c>
      <c r="M443" s="129">
        <v>2423.808</v>
      </c>
      <c r="N443" s="129">
        <v>187.935</v>
      </c>
      <c r="O443" s="129">
        <v>12.897</v>
      </c>
      <c r="P443" s="132">
        <v>116440.02899999999</v>
      </c>
      <c r="Q443" s="132">
        <v>0.68899999999999995</v>
      </c>
      <c r="R443" s="132">
        <v>80244.002999999997</v>
      </c>
      <c r="S443" s="129">
        <v>14.09</v>
      </c>
      <c r="T443" s="419">
        <v>28.884</v>
      </c>
      <c r="U443" s="129">
        <v>3.44</v>
      </c>
      <c r="V443" s="129">
        <v>-36</v>
      </c>
      <c r="W443" s="129">
        <v>-88</v>
      </c>
      <c r="X443" s="129">
        <v>412</v>
      </c>
      <c r="Y443" s="129" t="s">
        <v>6988</v>
      </c>
      <c r="Z443" s="129" t="b">
        <v>0</v>
      </c>
      <c r="AA443" s="129">
        <v>0</v>
      </c>
      <c r="AB443" s="129" t="b">
        <v>1</v>
      </c>
      <c r="AC443" s="129">
        <v>41</v>
      </c>
      <c r="AD443" s="129">
        <v>0.873</v>
      </c>
      <c r="AE443" s="129" t="s">
        <v>3111</v>
      </c>
      <c r="AF443" s="129" t="s">
        <v>3193</v>
      </c>
      <c r="AG443" s="129" t="s">
        <v>9154</v>
      </c>
      <c r="AH443" s="129" cm="1">
        <f t="array" aca="1" ref="AH443" ca="1">INDIRECT(ADDRESS(MATCH(AJ443,'rs_industries'!B:B,0),5,1,TRUE,"rs_industries"))</f>
        <v>86</v>
      </c>
      <c r="AI443" s="129" cm="1">
        <f t="array" aca="1" ref="AI443" ca="1">INDIRECT(ADDRESS(MATCH(A443,'rs_stocks'!B:B,0),7,1,TRUE,"rs_stocks"))</f>
        <v>99</v>
      </c>
      <c r="AJ443" s="129" t="str" cm="1">
        <f t="array" aca="1" ref="AJ443" ca="1">INDIRECT(ADDRESS(MATCH(A443,'rs_stocks'!B:B,0),4,1,TRUE,"rs_stocks"))</f>
        <v>Shell Companies</v>
      </c>
    </row>
    <row r="444" spans="1:36" x14ac:dyDescent="0.3">
      <c r="A444" s="129" t="s">
        <v>8608</v>
      </c>
      <c r="B444" s="132">
        <v>-1.0900000000000001</v>
      </c>
      <c r="C444" s="132">
        <v>0.4</v>
      </c>
      <c r="D444" s="132">
        <v>5.29</v>
      </c>
      <c r="E444" s="132">
        <v>10.06</v>
      </c>
      <c r="F444" s="132">
        <v>9.09</v>
      </c>
      <c r="G444" s="319" t="s">
        <v>3160</v>
      </c>
      <c r="H444" s="347" t="s">
        <v>3111</v>
      </c>
      <c r="I444" s="129">
        <v>0.38</v>
      </c>
      <c r="J444" s="129">
        <v>-49</v>
      </c>
      <c r="K444" s="129">
        <v>-36</v>
      </c>
      <c r="L444" s="129" t="b">
        <v>1</v>
      </c>
      <c r="M444" s="129">
        <v>31.331</v>
      </c>
      <c r="N444" s="129">
        <v>2.4289999999999998</v>
      </c>
      <c r="O444" s="129">
        <v>12.897</v>
      </c>
      <c r="P444" s="132">
        <v>34.371000000000002</v>
      </c>
      <c r="Q444" s="132">
        <v>0.70199999999999996</v>
      </c>
      <c r="R444" s="132">
        <v>24.135000000000002</v>
      </c>
      <c r="S444" s="129">
        <v>1.55</v>
      </c>
      <c r="T444" s="419">
        <v>6.4640000000000004</v>
      </c>
      <c r="U444" s="129">
        <v>9.9600000000000009</v>
      </c>
      <c r="V444" s="129">
        <v>-13</v>
      </c>
      <c r="W444" s="129">
        <v>-35</v>
      </c>
      <c r="X444" s="129">
        <v>1292</v>
      </c>
      <c r="Y444" s="129" t="s">
        <v>8608</v>
      </c>
      <c r="Z444" s="129" t="b">
        <v>0</v>
      </c>
      <c r="AA444" s="129">
        <v>0</v>
      </c>
      <c r="AB444" s="129" t="b">
        <v>0</v>
      </c>
      <c r="AC444" s="129">
        <v>52</v>
      </c>
      <c r="AD444" s="129">
        <v>0.872</v>
      </c>
      <c r="AE444" s="129" t="s">
        <v>3111</v>
      </c>
      <c r="AF444" s="129" t="s">
        <v>3160</v>
      </c>
      <c r="AG444" s="129" t="s">
        <v>8609</v>
      </c>
      <c r="AH444" s="129" t="e" cm="1">
        <f t="array" aca="1" ref="AH444" ca="1">INDIRECT(ADDRESS(MATCH(AJ444,'rs_industries'!B:B,0),5,1,TRUE,"rs_industries"))</f>
        <v>#N/A</v>
      </c>
      <c r="AI444" s="129" t="e" cm="1">
        <f t="array" aca="1" ref="AI444" ca="1">INDIRECT(ADDRESS(MATCH(A444,'rs_stocks'!B:B,0),7,1,TRUE,"rs_stocks"))</f>
        <v>#N/A</v>
      </c>
      <c r="AJ444" s="129" t="e" cm="1">
        <f t="array" aca="1" ref="AJ444" ca="1">INDIRECT(ADDRESS(MATCH(A444,'rs_stocks'!B:B,0),4,1,TRUE,"rs_stocks"))</f>
        <v>#N/A</v>
      </c>
    </row>
    <row r="445" spans="1:36" x14ac:dyDescent="0.3">
      <c r="A445" s="129" t="s">
        <v>2198</v>
      </c>
      <c r="B445" s="132">
        <v>-4.21</v>
      </c>
      <c r="C445" s="132">
        <v>-12.62</v>
      </c>
      <c r="D445" s="132">
        <v>2.41</v>
      </c>
      <c r="E445" s="132">
        <v>36.99</v>
      </c>
      <c r="F445" s="132">
        <v>29.74</v>
      </c>
      <c r="G445" s="267" t="s">
        <v>3888</v>
      </c>
      <c r="H445" s="349" t="s">
        <v>48</v>
      </c>
      <c r="I445" s="129">
        <v>1.8660000000000001</v>
      </c>
      <c r="J445" s="129">
        <v>-81</v>
      </c>
      <c r="K445" s="129">
        <v>-71</v>
      </c>
      <c r="L445" s="129" t="b">
        <v>0</v>
      </c>
      <c r="M445" s="129">
        <v>180.60400000000001</v>
      </c>
      <c r="N445" s="129">
        <v>14.016999999999999</v>
      </c>
      <c r="O445" s="129">
        <v>12.885</v>
      </c>
      <c r="P445" s="132">
        <v>316.89100000000002</v>
      </c>
      <c r="Q445" s="132">
        <v>0.65400000000000003</v>
      </c>
      <c r="R445" s="132">
        <v>207.333</v>
      </c>
      <c r="S445" s="129">
        <v>5.6</v>
      </c>
      <c r="T445" s="419">
        <v>11.22</v>
      </c>
      <c r="U445" s="129">
        <v>6.37</v>
      </c>
      <c r="V445" s="129">
        <v>-8</v>
      </c>
      <c r="W445" s="129">
        <v>-25</v>
      </c>
      <c r="X445" s="129">
        <v>561</v>
      </c>
      <c r="Y445" s="129" t="s">
        <v>2198</v>
      </c>
      <c r="Z445" s="129" t="b">
        <v>0</v>
      </c>
      <c r="AA445" s="129">
        <v>0</v>
      </c>
      <c r="AB445" s="129" t="b">
        <v>0</v>
      </c>
      <c r="AC445" s="129">
        <v>42</v>
      </c>
      <c r="AD445" s="129">
        <v>0.872</v>
      </c>
      <c r="AE445" s="129" t="s">
        <v>48</v>
      </c>
      <c r="AF445" s="129" t="s">
        <v>3888</v>
      </c>
      <c r="AG445" s="129" t="s">
        <v>5318</v>
      </c>
      <c r="AH445" s="129" cm="1">
        <f t="array" aca="1" ref="AH445" ca="1">INDIRECT(ADDRESS(MATCH(AJ445,'rs_industries'!B:B,0),5,1,TRUE,"rs_industries"))</f>
        <v>97</v>
      </c>
      <c r="AI445" s="129" cm="1">
        <f t="array" aca="1" ref="AI445" ca="1">INDIRECT(ADDRESS(MATCH(A445,'rs_stocks'!B:B,0),7,1,TRUE,"rs_stocks"))</f>
        <v>74</v>
      </c>
      <c r="AJ445" s="129" t="str" cm="1">
        <f t="array" aca="1" ref="AJ445" ca="1">INDIRECT(ADDRESS(MATCH(A445,'rs_stocks'!B:B,0),4,1,TRUE,"rs_stocks"))</f>
        <v>Silver</v>
      </c>
    </row>
    <row r="446" spans="1:36" x14ac:dyDescent="0.3">
      <c r="A446" s="129" t="s">
        <v>7166</v>
      </c>
      <c r="B446" s="132">
        <v>4.41</v>
      </c>
      <c r="C446" s="132">
        <v>-25.65</v>
      </c>
      <c r="D446" s="132">
        <v>1.39</v>
      </c>
      <c r="E446" s="132">
        <v>205.44</v>
      </c>
      <c r="F446" s="132">
        <v>100.22</v>
      </c>
      <c r="G446" s="290" t="s">
        <v>3623</v>
      </c>
      <c r="H446" s="350" t="s">
        <v>31</v>
      </c>
      <c r="I446" s="129">
        <v>0.45</v>
      </c>
      <c r="J446" s="129">
        <v>-99</v>
      </c>
      <c r="K446" s="129">
        <v>-92</v>
      </c>
      <c r="L446" s="129" t="b">
        <v>0</v>
      </c>
      <c r="M446" s="129">
        <v>371.92500000000001</v>
      </c>
      <c r="N446" s="129">
        <v>28.898</v>
      </c>
      <c r="O446" s="129">
        <v>12.87</v>
      </c>
      <c r="P446" s="132">
        <v>613.26800000000003</v>
      </c>
      <c r="Q446" s="132">
        <v>0.622</v>
      </c>
      <c r="R446" s="132">
        <v>381.48599999999999</v>
      </c>
      <c r="S446" s="129">
        <v>10.85</v>
      </c>
      <c r="T446" s="419">
        <v>-28.292000000000002</v>
      </c>
      <c r="U446" s="129">
        <v>36.5</v>
      </c>
      <c r="V446" s="129">
        <v>-57</v>
      </c>
      <c r="W446" s="129">
        <v>-49</v>
      </c>
      <c r="X446" s="129">
        <v>50</v>
      </c>
      <c r="Y446" s="129" t="s">
        <v>7166</v>
      </c>
      <c r="Z446" s="129" t="b">
        <v>1</v>
      </c>
      <c r="AA446" s="129">
        <v>35.549999999999997</v>
      </c>
      <c r="AB446" s="129" t="b">
        <v>0</v>
      </c>
      <c r="AC446" s="129">
        <v>47</v>
      </c>
      <c r="AD446" s="129">
        <v>0.872</v>
      </c>
      <c r="AE446" s="129" t="s">
        <v>31</v>
      </c>
      <c r="AF446" s="129" t="s">
        <v>3623</v>
      </c>
      <c r="AG446" s="129" t="s">
        <v>7167</v>
      </c>
      <c r="AH446" s="129" t="e" cm="1">
        <f t="array" aca="1" ref="AH446" ca="1">INDIRECT(ADDRESS(MATCH(AJ446,'rs_industries'!B:B,0),5,1,TRUE,"rs_industries"))</f>
        <v>#N/A</v>
      </c>
      <c r="AI446" s="129" t="e" cm="1">
        <f t="array" aca="1" ref="AI446" ca="1">INDIRECT(ADDRESS(MATCH(A446,'rs_stocks'!B:B,0),7,1,TRUE,"rs_stocks"))</f>
        <v>#N/A</v>
      </c>
      <c r="AJ446" s="129" t="e" cm="1">
        <f t="array" aca="1" ref="AJ446" ca="1">INDIRECT(ADDRESS(MATCH(A446,'rs_stocks'!B:B,0),4,1,TRUE,"rs_stocks"))</f>
        <v>#N/A</v>
      </c>
    </row>
    <row r="447" spans="1:36" x14ac:dyDescent="0.3">
      <c r="A447" s="129" t="s">
        <v>1848</v>
      </c>
      <c r="B447" s="132">
        <v>-0.34</v>
      </c>
      <c r="C447" s="132">
        <v>-3.76</v>
      </c>
      <c r="D447" s="132">
        <v>-0.08</v>
      </c>
      <c r="E447" s="132">
        <v>55.96</v>
      </c>
      <c r="F447" s="132">
        <v>41.13</v>
      </c>
      <c r="G447" s="214" t="s">
        <v>3168</v>
      </c>
      <c r="H447" s="347" t="s">
        <v>3124</v>
      </c>
      <c r="I447" s="129">
        <v>1.923</v>
      </c>
      <c r="J447" s="129">
        <v>-33</v>
      </c>
      <c r="K447" s="129">
        <v>-5</v>
      </c>
      <c r="L447" s="129" t="b">
        <v>1</v>
      </c>
      <c r="M447" s="129">
        <v>120.282</v>
      </c>
      <c r="N447" s="129">
        <v>9.35</v>
      </c>
      <c r="O447" s="129">
        <v>12.865</v>
      </c>
      <c r="P447" s="132">
        <v>151.82400000000001</v>
      </c>
      <c r="Q447" s="132">
        <v>0.68200000000000005</v>
      </c>
      <c r="R447" s="132">
        <v>103.495</v>
      </c>
      <c r="S447" s="129">
        <v>3.94</v>
      </c>
      <c r="T447" s="419">
        <v>36.927999999999997</v>
      </c>
      <c r="U447" s="129">
        <v>250.63</v>
      </c>
      <c r="V447" s="129">
        <v>16</v>
      </c>
      <c r="W447" s="129">
        <v>-21</v>
      </c>
      <c r="X447" s="129">
        <v>20</v>
      </c>
      <c r="Y447" s="129" t="s">
        <v>1848</v>
      </c>
      <c r="Z447" s="129" t="b">
        <v>0</v>
      </c>
      <c r="AA447" s="129">
        <v>0</v>
      </c>
      <c r="AB447" s="129" t="b">
        <v>1</v>
      </c>
      <c r="AC447" s="129">
        <v>48</v>
      </c>
      <c r="AD447" s="129">
        <v>0.872</v>
      </c>
      <c r="AE447" s="129" t="s">
        <v>3124</v>
      </c>
      <c r="AF447" s="129" t="s">
        <v>3168</v>
      </c>
      <c r="AG447" s="129" t="s">
        <v>4864</v>
      </c>
      <c r="AH447" s="129" cm="1">
        <f t="array" aca="1" ref="AH447" ca="1">INDIRECT(ADDRESS(MATCH(AJ447,'rs_industries'!B:B,0),5,1,TRUE,"rs_industries"))</f>
        <v>69</v>
      </c>
      <c r="AI447" s="129" cm="1">
        <f t="array" aca="1" ref="AI447" ca="1">INDIRECT(ADDRESS(MATCH(A447,'rs_stocks'!B:B,0),7,1,TRUE,"rs_stocks"))</f>
        <v>91</v>
      </c>
      <c r="AJ447" s="129" t="str" cm="1">
        <f t="array" aca="1" ref="AJ447" ca="1">INDIRECT(ADDRESS(MATCH(A447,'rs_stocks'!B:B,0),4,1,TRUE,"rs_stocks"))</f>
        <v>Packaging &amp; Containers</v>
      </c>
    </row>
    <row r="448" spans="1:36" x14ac:dyDescent="0.3">
      <c r="A448" s="129" t="s">
        <v>297</v>
      </c>
      <c r="B448" s="132">
        <v>-1.35</v>
      </c>
      <c r="C448" s="132">
        <v>-6.44</v>
      </c>
      <c r="D448" s="132">
        <v>0.51</v>
      </c>
      <c r="E448" s="132">
        <v>24.69</v>
      </c>
      <c r="F448" s="132">
        <v>18.829999999999998</v>
      </c>
      <c r="G448" s="246" t="s">
        <v>3148</v>
      </c>
      <c r="H448" s="349" t="s">
        <v>3111</v>
      </c>
      <c r="I448" s="129">
        <v>201.875</v>
      </c>
      <c r="J448" s="129">
        <v>-39</v>
      </c>
      <c r="K448" s="129">
        <v>-7</v>
      </c>
      <c r="L448" s="129" t="b">
        <v>1</v>
      </c>
      <c r="M448" s="129">
        <v>52.915999999999997</v>
      </c>
      <c r="N448" s="129">
        <v>4.1159999999999997</v>
      </c>
      <c r="O448" s="129">
        <v>12.856</v>
      </c>
      <c r="P448" s="132">
        <v>61.773000000000003</v>
      </c>
      <c r="Q448" s="132">
        <v>0.67700000000000005</v>
      </c>
      <c r="R448" s="132">
        <v>41.84</v>
      </c>
      <c r="S448" s="129">
        <v>1.87</v>
      </c>
      <c r="T448" s="419">
        <v>-42.13</v>
      </c>
      <c r="U448" s="129">
        <v>57.905000000000001</v>
      </c>
      <c r="V448" s="129">
        <v>-45</v>
      </c>
      <c r="W448" s="129">
        <v>-48</v>
      </c>
      <c r="X448" s="129">
        <v>185</v>
      </c>
      <c r="Y448" s="129" t="s">
        <v>297</v>
      </c>
      <c r="Z448" s="129" t="b">
        <v>1</v>
      </c>
      <c r="AA448" s="129">
        <v>0</v>
      </c>
      <c r="AB448" s="129" t="b">
        <v>0</v>
      </c>
      <c r="AC448" s="129">
        <v>47</v>
      </c>
      <c r="AD448" s="129">
        <v>0.871</v>
      </c>
      <c r="AE448" s="129" t="s">
        <v>3111</v>
      </c>
      <c r="AF448" s="129" t="s">
        <v>3148</v>
      </c>
      <c r="AG448" s="129" t="s">
        <v>3622</v>
      </c>
      <c r="AH448" s="129" cm="1">
        <f t="array" aca="1" ref="AH448" ca="1">INDIRECT(ADDRESS(MATCH(AJ448,'rs_industries'!B:B,0),5,1,TRUE,"rs_industries"))</f>
        <v>89</v>
      </c>
      <c r="AI448" s="129" cm="1">
        <f t="array" aca="1" ref="AI448" ca="1">INDIRECT(ADDRESS(MATCH(A448,'rs_stocks'!B:B,0),7,1,TRUE,"rs_stocks"))</f>
        <v>81</v>
      </c>
      <c r="AJ448" s="129" t="str" cm="1">
        <f t="array" aca="1" ref="AJ448" ca="1">INDIRECT(ADDRESS(MATCH(A448,'rs_stocks'!B:B,0),4,1,TRUE,"rs_stocks"))</f>
        <v>Banks—Diversified</v>
      </c>
    </row>
    <row r="449" spans="1:36" x14ac:dyDescent="0.3">
      <c r="A449" s="129" t="s">
        <v>2024</v>
      </c>
      <c r="B449" s="132">
        <v>-1.7</v>
      </c>
      <c r="C449" s="132">
        <v>0.97</v>
      </c>
      <c r="D449" s="132">
        <v>12.87</v>
      </c>
      <c r="E449" s="132">
        <v>25.79</v>
      </c>
      <c r="F449" s="132">
        <v>23.73</v>
      </c>
      <c r="G449" s="214" t="s">
        <v>3313</v>
      </c>
      <c r="H449" s="347" t="s">
        <v>31</v>
      </c>
      <c r="I449" s="129">
        <v>1.5920000000000001</v>
      </c>
      <c r="J449" s="129">
        <v>-28</v>
      </c>
      <c r="K449" s="129">
        <v>-5</v>
      </c>
      <c r="L449" s="129" t="b">
        <v>1</v>
      </c>
      <c r="M449" s="129">
        <v>60.856999999999999</v>
      </c>
      <c r="N449" s="129">
        <v>4.734</v>
      </c>
      <c r="O449" s="129">
        <v>12.856</v>
      </c>
      <c r="P449" s="132">
        <v>67.811000000000007</v>
      </c>
      <c r="Q449" s="132">
        <v>0.71299999999999997</v>
      </c>
      <c r="R449" s="132">
        <v>48.325000000000003</v>
      </c>
      <c r="S449" s="129">
        <v>2.38</v>
      </c>
      <c r="T449" s="419">
        <v>-44.441000000000003</v>
      </c>
      <c r="U449" s="129">
        <v>52.09</v>
      </c>
      <c r="V449" s="129">
        <v>-8</v>
      </c>
      <c r="W449" s="129">
        <v>-20</v>
      </c>
      <c r="X449" s="129">
        <v>161</v>
      </c>
      <c r="Y449" s="129" t="s">
        <v>2024</v>
      </c>
      <c r="Z449" s="129" t="b">
        <v>0</v>
      </c>
      <c r="AA449" s="129">
        <v>0</v>
      </c>
      <c r="AB449" s="129" t="b">
        <v>1</v>
      </c>
      <c r="AC449" s="129">
        <v>48</v>
      </c>
      <c r="AD449" s="129">
        <v>0.871</v>
      </c>
      <c r="AE449" s="129" t="s">
        <v>31</v>
      </c>
      <c r="AF449" s="129" t="s">
        <v>3313</v>
      </c>
      <c r="AG449" s="129" t="s">
        <v>4725</v>
      </c>
      <c r="AH449" s="129" cm="1">
        <f t="array" aca="1" ref="AH449" ca="1">INDIRECT(ADDRESS(MATCH(AJ449,'rs_industries'!B:B,0),5,1,TRUE,"rs_industries"))</f>
        <v>78</v>
      </c>
      <c r="AI449" s="129" cm="1">
        <f t="array" aca="1" ref="AI449" ca="1">INDIRECT(ADDRESS(MATCH(A449,'rs_stocks'!B:B,0),7,1,TRUE,"rs_stocks"))</f>
        <v>80</v>
      </c>
      <c r="AJ449" s="129" t="str" cm="1">
        <f t="array" aca="1" ref="AJ449" ca="1">INDIRECT(ADDRESS(MATCH(A449,'rs_stocks'!B:B,0),4,1,TRUE,"rs_stocks"))</f>
        <v>Electronic Components</v>
      </c>
    </row>
    <row r="450" spans="1:36" x14ac:dyDescent="0.3">
      <c r="A450" s="129" t="s">
        <v>5795</v>
      </c>
      <c r="B450" s="132">
        <v>-3.29</v>
      </c>
      <c r="C450" s="132">
        <v>6.97</v>
      </c>
      <c r="D450" s="132">
        <v>20.48</v>
      </c>
      <c r="E450" s="132">
        <v>37.19</v>
      </c>
      <c r="F450" s="132">
        <v>39.85</v>
      </c>
      <c r="G450" s="210" t="s">
        <v>3759</v>
      </c>
      <c r="H450" s="288" t="s">
        <v>3140</v>
      </c>
      <c r="I450" s="129">
        <v>0.47599999999999998</v>
      </c>
      <c r="J450" s="129">
        <v>-64</v>
      </c>
      <c r="K450" s="129">
        <v>-12</v>
      </c>
      <c r="L450" s="129" t="b">
        <v>1</v>
      </c>
      <c r="M450" s="129">
        <v>99.138999999999996</v>
      </c>
      <c r="N450" s="129">
        <v>7.7270000000000003</v>
      </c>
      <c r="O450" s="129">
        <v>12.83</v>
      </c>
      <c r="P450" s="132">
        <v>128.08799999999999</v>
      </c>
      <c r="Q450" s="132">
        <v>0.71199999999999997</v>
      </c>
      <c r="R450" s="132">
        <v>91.201999999999998</v>
      </c>
      <c r="S450" s="129">
        <v>2.74</v>
      </c>
      <c r="T450" s="419">
        <v>3.5019999999999998</v>
      </c>
      <c r="U450" s="129">
        <v>20.88</v>
      </c>
      <c r="V450" s="129">
        <v>-34</v>
      </c>
      <c r="W450" s="129">
        <v>-40</v>
      </c>
      <c r="X450" s="129">
        <v>350</v>
      </c>
      <c r="Y450" s="129" t="s">
        <v>5795</v>
      </c>
      <c r="Z450" s="129" t="b">
        <v>0</v>
      </c>
      <c r="AA450" s="129">
        <v>0</v>
      </c>
      <c r="AB450" s="129" t="b">
        <v>1</v>
      </c>
      <c r="AC450" s="129">
        <v>43</v>
      </c>
      <c r="AD450" s="129">
        <v>0.871</v>
      </c>
      <c r="AE450" s="129" t="s">
        <v>3140</v>
      </c>
      <c r="AF450" s="129" t="s">
        <v>3759</v>
      </c>
      <c r="AG450" s="129" t="s">
        <v>7833</v>
      </c>
      <c r="AH450" s="129" cm="1">
        <f t="array" aca="1" ref="AH450" ca="1">INDIRECT(ADDRESS(MATCH(AJ450,'rs_industries'!B:B,0),5,1,TRUE,"rs_industries"))</f>
        <v>56</v>
      </c>
      <c r="AI450" s="129" cm="1">
        <f t="array" aca="1" ref="AI450" ca="1">INDIRECT(ADDRESS(MATCH(A450,'rs_stocks'!B:B,0),7,1,TRUE,"rs_stocks"))</f>
        <v>91</v>
      </c>
      <c r="AJ450" s="129" t="str" cm="1">
        <f t="array" aca="1" ref="AJ450" ca="1">INDIRECT(ADDRESS(MATCH(A450,'rs_stocks'!B:B,0),4,1,TRUE,"rs_stocks"))</f>
        <v>Grocery Stores</v>
      </c>
    </row>
    <row r="451" spans="1:36" x14ac:dyDescent="0.3">
      <c r="A451" s="129" t="s">
        <v>1933</v>
      </c>
      <c r="B451" s="132">
        <v>-0.19</v>
      </c>
      <c r="C451" s="132">
        <v>-2.87</v>
      </c>
      <c r="D451" s="132">
        <v>25.52</v>
      </c>
      <c r="E451" s="132">
        <v>16.16</v>
      </c>
      <c r="F451" s="132">
        <v>23.31</v>
      </c>
      <c r="G451" s="241" t="s">
        <v>3148</v>
      </c>
      <c r="H451" s="345" t="s">
        <v>3111</v>
      </c>
      <c r="I451" s="129">
        <v>1.827</v>
      </c>
      <c r="J451" s="129">
        <v>-50</v>
      </c>
      <c r="K451" s="129">
        <v>-21</v>
      </c>
      <c r="L451" s="129" t="b">
        <v>1</v>
      </c>
      <c r="M451" s="129">
        <v>92.692999999999998</v>
      </c>
      <c r="N451" s="129">
        <v>7.2279999999999998</v>
      </c>
      <c r="O451" s="129">
        <v>12.824</v>
      </c>
      <c r="P451" s="132">
        <v>135.82499999999999</v>
      </c>
      <c r="Q451" s="132">
        <v>0.71599999999999997</v>
      </c>
      <c r="R451" s="132">
        <v>97.263999999999996</v>
      </c>
      <c r="S451" s="129">
        <v>2.52</v>
      </c>
      <c r="T451" s="419">
        <v>-35.273000000000003</v>
      </c>
      <c r="U451" s="129">
        <v>42.69</v>
      </c>
      <c r="V451" s="129">
        <v>-28</v>
      </c>
      <c r="W451" s="129">
        <v>-69</v>
      </c>
      <c r="X451" s="129">
        <v>185</v>
      </c>
      <c r="Y451" s="129" t="s">
        <v>1933</v>
      </c>
      <c r="Z451" s="129" t="b">
        <v>0</v>
      </c>
      <c r="AA451" s="129">
        <v>0</v>
      </c>
      <c r="AB451" s="129" t="b">
        <v>1</v>
      </c>
      <c r="AC451" s="129">
        <v>45</v>
      </c>
      <c r="AD451" s="129">
        <v>0.87</v>
      </c>
      <c r="AE451" s="129" t="s">
        <v>3111</v>
      </c>
      <c r="AF451" s="129" t="s">
        <v>3148</v>
      </c>
      <c r="AG451" s="129" t="s">
        <v>4226</v>
      </c>
      <c r="AH451" s="129" cm="1">
        <f t="array" aca="1" ref="AH451" ca="1">INDIRECT(ADDRESS(MATCH(AJ451,'rs_industries'!B:B,0),5,1,TRUE,"rs_industries"))</f>
        <v>43</v>
      </c>
      <c r="AI451" s="129" cm="1">
        <f t="array" aca="1" ref="AI451" ca="1">INDIRECT(ADDRESS(MATCH(A451,'rs_stocks'!B:B,0),7,1,TRUE,"rs_stocks"))</f>
        <v>88</v>
      </c>
      <c r="AJ451" s="129" t="str" cm="1">
        <f t="array" aca="1" ref="AJ451" ca="1">INDIRECT(ADDRESS(MATCH(A451,'rs_stocks'!B:B,0),4,1,TRUE,"rs_stocks"))</f>
        <v>Banks—Regional</v>
      </c>
    </row>
    <row r="452" spans="1:36" x14ac:dyDescent="0.3">
      <c r="A452" s="129" t="s">
        <v>1606</v>
      </c>
      <c r="B452" s="132">
        <v>-2.65</v>
      </c>
      <c r="C452" s="132">
        <v>-2.66</v>
      </c>
      <c r="D452" s="132">
        <v>-1.63</v>
      </c>
      <c r="E452" s="132">
        <v>23.22</v>
      </c>
      <c r="F452" s="132">
        <v>24.06</v>
      </c>
      <c r="G452" s="235" t="s">
        <v>3705</v>
      </c>
      <c r="H452" s="349" t="s">
        <v>245</v>
      </c>
      <c r="I452" s="129">
        <v>5.3289999999999997</v>
      </c>
      <c r="J452" s="129">
        <v>-43</v>
      </c>
      <c r="K452" s="129">
        <v>-21</v>
      </c>
      <c r="L452" s="129" t="b">
        <v>1</v>
      </c>
      <c r="M452" s="129">
        <v>72.855000000000004</v>
      </c>
      <c r="N452" s="129">
        <v>5.6829999999999998</v>
      </c>
      <c r="O452" s="129">
        <v>12.819000000000001</v>
      </c>
      <c r="P452" s="132">
        <v>87.17</v>
      </c>
      <c r="Q452" s="132">
        <v>0.66900000000000004</v>
      </c>
      <c r="R452" s="132">
        <v>58.28</v>
      </c>
      <c r="S452" s="129">
        <v>2.15</v>
      </c>
      <c r="T452" s="419">
        <v>16.266999999999999</v>
      </c>
      <c r="U452" s="129">
        <v>74.349999999999994</v>
      </c>
      <c r="V452" s="129">
        <v>-46</v>
      </c>
      <c r="W452" s="129">
        <v>-53</v>
      </c>
      <c r="X452" s="129">
        <v>125</v>
      </c>
      <c r="Y452" s="129" t="s">
        <v>1606</v>
      </c>
      <c r="Z452" s="129" t="b">
        <v>0</v>
      </c>
      <c r="AA452" s="129">
        <v>0</v>
      </c>
      <c r="AB452" s="129" t="b">
        <v>0</v>
      </c>
      <c r="AC452" s="129">
        <v>50</v>
      </c>
      <c r="AD452" s="129">
        <v>0.87</v>
      </c>
      <c r="AE452" s="129" t="s">
        <v>245</v>
      </c>
      <c r="AF452" s="129" t="s">
        <v>3705</v>
      </c>
      <c r="AG452" s="129" t="s">
        <v>5004</v>
      </c>
      <c r="AH452" s="129" cm="1">
        <f t="array" aca="1" ref="AH452" ca="1">INDIRECT(ADDRESS(MATCH(AJ452,'rs_industries'!B:B,0),5,1,TRUE,"rs_industries"))</f>
        <v>25</v>
      </c>
      <c r="AI452" s="129" cm="1">
        <f t="array" aca="1" ref="AI452" ca="1">INDIRECT(ADDRESS(MATCH(A452,'rs_stocks'!B:B,0),7,1,TRUE,"rs_stocks"))</f>
        <v>72</v>
      </c>
      <c r="AJ452" s="129" t="str" cm="1">
        <f t="array" aca="1" ref="AJ452" ca="1">INDIRECT(ADDRESS(MATCH(A452,'rs_stocks'!B:B,0),4,1,TRUE,"rs_stocks"))</f>
        <v>Utilities—Regulated Gas</v>
      </c>
    </row>
    <row r="453" spans="1:36" x14ac:dyDescent="0.3">
      <c r="A453" s="129" t="s">
        <v>2971</v>
      </c>
      <c r="B453" s="132">
        <v>3.78</v>
      </c>
      <c r="C453" s="132">
        <v>15.35</v>
      </c>
      <c r="D453" s="132">
        <v>46.48</v>
      </c>
      <c r="E453" s="132">
        <v>124.88</v>
      </c>
      <c r="F453" s="132">
        <v>82.95</v>
      </c>
      <c r="G453" s="308" t="s">
        <v>3209</v>
      </c>
      <c r="H453" s="351" t="s">
        <v>3108</v>
      </c>
      <c r="I453" s="129">
        <v>1.8160000000000001</v>
      </c>
      <c r="J453" s="129">
        <v>-74</v>
      </c>
      <c r="K453" s="129">
        <v>-3</v>
      </c>
      <c r="L453" s="129" t="b">
        <v>0</v>
      </c>
      <c r="M453" s="129">
        <v>215.94</v>
      </c>
      <c r="N453" s="129">
        <v>16.846</v>
      </c>
      <c r="O453" s="129">
        <v>12.819000000000001</v>
      </c>
      <c r="P453" s="132">
        <v>349.64299999999997</v>
      </c>
      <c r="Q453" s="132">
        <v>0.73399999999999999</v>
      </c>
      <c r="R453" s="132">
        <v>256.71699999999998</v>
      </c>
      <c r="S453" s="129">
        <v>4.1500000000000004</v>
      </c>
      <c r="T453" s="419">
        <v>-5.5720000000000001</v>
      </c>
      <c r="U453" s="129">
        <v>56.22</v>
      </c>
      <c r="V453" s="129">
        <v>-17</v>
      </c>
      <c r="W453" s="129">
        <v>-31</v>
      </c>
      <c r="X453" s="129">
        <v>85</v>
      </c>
      <c r="Y453" s="129" t="s">
        <v>2971</v>
      </c>
      <c r="Z453" s="129" t="b">
        <v>0</v>
      </c>
      <c r="AA453" s="129">
        <v>0</v>
      </c>
      <c r="AB453" s="129" t="b">
        <v>1</v>
      </c>
      <c r="AC453" s="129">
        <v>57</v>
      </c>
      <c r="AD453" s="129">
        <v>0.87</v>
      </c>
      <c r="AE453" s="129" t="s">
        <v>3108</v>
      </c>
      <c r="AF453" s="129" t="s">
        <v>3209</v>
      </c>
      <c r="AG453" s="129" t="s">
        <v>3774</v>
      </c>
      <c r="AH453" s="129" cm="1">
        <f t="array" aca="1" ref="AH453" ca="1">INDIRECT(ADDRESS(MATCH(AJ453,'rs_industries'!B:B,0),5,1,TRUE,"rs_industries"))</f>
        <v>3</v>
      </c>
      <c r="AI453" s="129" cm="1">
        <f t="array" aca="1" ref="AI453" ca="1">INDIRECT(ADDRESS(MATCH(A453,'rs_stocks'!B:B,0),7,1,TRUE,"rs_stocks"))</f>
        <v>98</v>
      </c>
      <c r="AJ453" s="129" t="str" cm="1">
        <f t="array" aca="1" ref="AJ453" ca="1">INDIRECT(ADDRESS(MATCH(A453,'rs_stocks'!B:B,0),4,1,TRUE,"rs_stocks"))</f>
        <v>Auto Manufacturers</v>
      </c>
    </row>
    <row r="454" spans="1:36" x14ac:dyDescent="0.3">
      <c r="A454" s="129" t="s">
        <v>2789</v>
      </c>
      <c r="B454" s="132">
        <v>8.07</v>
      </c>
      <c r="C454" s="132">
        <v>16.07</v>
      </c>
      <c r="D454" s="132">
        <v>77.819999999999993</v>
      </c>
      <c r="E454" s="132">
        <v>156.13</v>
      </c>
      <c r="F454" s="132">
        <v>178.67</v>
      </c>
      <c r="G454" s="253" t="s">
        <v>3137</v>
      </c>
      <c r="H454" s="253" t="s">
        <v>3108</v>
      </c>
      <c r="I454" s="129">
        <v>2.3879999999999999</v>
      </c>
      <c r="J454" s="129">
        <v>-91</v>
      </c>
      <c r="K454" s="129">
        <v>-51</v>
      </c>
      <c r="L454" s="129" t="b">
        <v>0</v>
      </c>
      <c r="M454" s="129">
        <v>367.84500000000003</v>
      </c>
      <c r="N454" s="129">
        <v>28.721</v>
      </c>
      <c r="O454" s="129">
        <v>12.807</v>
      </c>
      <c r="P454" s="132">
        <v>656.03899999999999</v>
      </c>
      <c r="Q454" s="132">
        <v>0.74099999999999999</v>
      </c>
      <c r="R454" s="132">
        <v>485.91399999999999</v>
      </c>
      <c r="S454" s="129">
        <v>4.7300000000000004</v>
      </c>
      <c r="T454" s="419">
        <v>76.897000000000006</v>
      </c>
      <c r="U454" s="129">
        <v>31.35</v>
      </c>
      <c r="V454" s="129">
        <v>-22</v>
      </c>
      <c r="W454" s="129">
        <v>-40</v>
      </c>
      <c r="X454" s="129">
        <v>134</v>
      </c>
      <c r="Y454" s="129" t="s">
        <v>2789</v>
      </c>
      <c r="Z454" s="129" t="b">
        <v>0</v>
      </c>
      <c r="AA454" s="129">
        <v>0</v>
      </c>
      <c r="AB454" s="129" t="b">
        <v>1</v>
      </c>
      <c r="AC454" s="129">
        <v>58</v>
      </c>
      <c r="AD454" s="129">
        <v>0.87</v>
      </c>
      <c r="AE454" s="129" t="s">
        <v>3108</v>
      </c>
      <c r="AF454" s="129" t="s">
        <v>3137</v>
      </c>
      <c r="AG454" s="129" t="s">
        <v>4501</v>
      </c>
      <c r="AH454" s="129" cm="1">
        <f t="array" aca="1" ref="AH454" ca="1">INDIRECT(ADDRESS(MATCH(AJ454,'rs_industries'!B:B,0),5,1,TRUE,"rs_industries"))</f>
        <v>90</v>
      </c>
      <c r="AI454" s="129" cm="1">
        <f t="array" aca="1" ref="AI454" ca="1">INDIRECT(ADDRESS(MATCH(A454,'rs_stocks'!B:B,0),7,1,TRUE,"rs_stocks"))</f>
        <v>99</v>
      </c>
      <c r="AJ454" s="129" t="str" cm="1">
        <f t="array" aca="1" ref="AJ454" ca="1">INDIRECT(ADDRESS(MATCH(A454,'rs_stocks'!B:B,0),4,1,TRUE,"rs_stocks"))</f>
        <v>Building Products &amp; Equipment</v>
      </c>
    </row>
    <row r="455" spans="1:36" x14ac:dyDescent="0.3">
      <c r="A455" s="129" t="s">
        <v>1684</v>
      </c>
      <c r="B455" s="132">
        <v>-0.52</v>
      </c>
      <c r="C455" s="132">
        <v>2.1</v>
      </c>
      <c r="D455" s="132">
        <v>11.74</v>
      </c>
      <c r="E455" s="132">
        <v>21</v>
      </c>
      <c r="F455" s="132">
        <v>21.32</v>
      </c>
      <c r="G455" s="308" t="s">
        <v>3301</v>
      </c>
      <c r="H455" s="351" t="s">
        <v>3108</v>
      </c>
      <c r="I455" s="129">
        <v>5.9530000000000003</v>
      </c>
      <c r="J455" s="129">
        <v>-38</v>
      </c>
      <c r="K455" s="129">
        <v>-8</v>
      </c>
      <c r="L455" s="129" t="b">
        <v>1</v>
      </c>
      <c r="M455" s="129">
        <v>61.648000000000003</v>
      </c>
      <c r="N455" s="129">
        <v>4.8140000000000001</v>
      </c>
      <c r="O455" s="129">
        <v>12.805999999999999</v>
      </c>
      <c r="P455" s="132">
        <v>75.188999999999993</v>
      </c>
      <c r="Q455" s="132">
        <v>0.70899999999999996</v>
      </c>
      <c r="R455" s="132">
        <v>53.326000000000001</v>
      </c>
      <c r="S455" s="129">
        <v>2.84</v>
      </c>
      <c r="T455" s="419">
        <v>64.465000000000003</v>
      </c>
      <c r="U455" s="129">
        <v>26.74</v>
      </c>
      <c r="V455" s="129">
        <v>-58</v>
      </c>
      <c r="W455" s="129">
        <v>-53</v>
      </c>
      <c r="X455" s="129">
        <v>263</v>
      </c>
      <c r="Y455" s="129" t="s">
        <v>1684</v>
      </c>
      <c r="Z455" s="129" t="b">
        <v>0</v>
      </c>
      <c r="AA455" s="129">
        <v>0</v>
      </c>
      <c r="AB455" s="129" t="b">
        <v>1</v>
      </c>
      <c r="AC455" s="129">
        <v>47</v>
      </c>
      <c r="AD455" s="129">
        <v>0.86899999999999999</v>
      </c>
      <c r="AE455" s="129" t="s">
        <v>3108</v>
      </c>
      <c r="AF455" s="129" t="s">
        <v>3301</v>
      </c>
      <c r="AG455" s="129" t="s">
        <v>5065</v>
      </c>
      <c r="AH455" s="129" cm="1">
        <f t="array" aca="1" ref="AH455" ca="1">INDIRECT(ADDRESS(MATCH(AJ455,'rs_industries'!B:B,0),5,1,TRUE,"rs_industries"))</f>
        <v>93</v>
      </c>
      <c r="AI455" s="129" cm="1">
        <f t="array" aca="1" ref="AI455" ca="1">INDIRECT(ADDRESS(MATCH(A455,'rs_stocks'!B:B,0),7,1,TRUE,"rs_stocks"))</f>
        <v>94</v>
      </c>
      <c r="AJ455" s="129" t="str" cm="1">
        <f t="array" aca="1" ref="AJ455" ca="1">INDIRECT(ADDRESS(MATCH(A455,'rs_stocks'!B:B,0),4,1,TRUE,"rs_stocks"))</f>
        <v>Oil &amp; Gas Midstream</v>
      </c>
    </row>
    <row r="456" spans="1:36" x14ac:dyDescent="0.3">
      <c r="A456" s="129" t="s">
        <v>8540</v>
      </c>
      <c r="B456" s="132">
        <v>0</v>
      </c>
      <c r="C456" s="132">
        <v>-1.34</v>
      </c>
      <c r="D456" s="132">
        <v>0.59</v>
      </c>
      <c r="E456" s="132">
        <v>4.99</v>
      </c>
      <c r="F456" s="132">
        <v>3.41</v>
      </c>
      <c r="G456" s="290" t="s">
        <v>3282</v>
      </c>
      <c r="H456" s="350" t="s">
        <v>3111</v>
      </c>
      <c r="I456" s="129">
        <v>0.26800000000000002</v>
      </c>
      <c r="J456" s="129">
        <v>-28</v>
      </c>
      <c r="K456" s="129">
        <v>-21</v>
      </c>
      <c r="L456" s="129" t="b">
        <v>1</v>
      </c>
      <c r="M456" s="129">
        <v>10.494</v>
      </c>
      <c r="N456" s="129">
        <v>0.82099999999999995</v>
      </c>
      <c r="O456" s="129">
        <v>12.789</v>
      </c>
      <c r="P456" s="132">
        <v>10.859</v>
      </c>
      <c r="Q456" s="132">
        <v>0.69299999999999995</v>
      </c>
      <c r="R456" s="132">
        <v>7.5279999999999996</v>
      </c>
      <c r="S456" s="129">
        <v>0.98</v>
      </c>
      <c r="T456" s="419">
        <v>-9.9499999999999993</v>
      </c>
      <c r="U456" s="129">
        <v>10.3</v>
      </c>
      <c r="V456" s="129">
        <v>17</v>
      </c>
      <c r="W456" s="129">
        <v>31</v>
      </c>
      <c r="X456" s="129">
        <v>1990</v>
      </c>
      <c r="Y456" s="129" t="s">
        <v>8540</v>
      </c>
      <c r="Z456" s="129" t="b">
        <v>0</v>
      </c>
      <c r="AA456" s="129">
        <v>0</v>
      </c>
      <c r="AB456" s="129" t="b">
        <v>0</v>
      </c>
      <c r="AC456" s="129">
        <v>40</v>
      </c>
      <c r="AD456" s="129">
        <v>0.86899999999999999</v>
      </c>
      <c r="AE456" s="129" t="s">
        <v>3111</v>
      </c>
      <c r="AF456" s="129" t="s">
        <v>3282</v>
      </c>
      <c r="AG456" s="129" t="s">
        <v>8541</v>
      </c>
      <c r="AH456" s="129" t="e" cm="1">
        <f t="array" aca="1" ref="AH456" ca="1">INDIRECT(ADDRESS(MATCH(AJ456,'rs_industries'!B:B,0),5,1,TRUE,"rs_industries"))</f>
        <v>#N/A</v>
      </c>
      <c r="AI456" s="129" t="e" cm="1">
        <f t="array" aca="1" ref="AI456" ca="1">INDIRECT(ADDRESS(MATCH(A456,'rs_stocks'!B:B,0),7,1,TRUE,"rs_stocks"))</f>
        <v>#N/A</v>
      </c>
      <c r="AJ456" s="129" t="e" cm="1">
        <f t="array" aca="1" ref="AJ456" ca="1">INDIRECT(ADDRESS(MATCH(A456,'rs_stocks'!B:B,0),4,1,TRUE,"rs_stocks"))</f>
        <v>#N/A</v>
      </c>
    </row>
    <row r="457" spans="1:36" x14ac:dyDescent="0.3">
      <c r="A457" s="129" t="s">
        <v>1153</v>
      </c>
      <c r="B457" s="132">
        <v>-3.77</v>
      </c>
      <c r="C457" s="132">
        <v>-3.85</v>
      </c>
      <c r="D457" s="132">
        <v>0.88</v>
      </c>
      <c r="E457" s="132">
        <v>7.4</v>
      </c>
      <c r="F457" s="132">
        <v>2.84</v>
      </c>
      <c r="G457" s="251" t="s">
        <v>3158</v>
      </c>
      <c r="H457" s="349" t="s">
        <v>245</v>
      </c>
      <c r="I457" s="129">
        <v>18.07</v>
      </c>
      <c r="J457" s="129">
        <v>-31</v>
      </c>
      <c r="K457" s="129">
        <v>-18</v>
      </c>
      <c r="L457" s="129" t="b">
        <v>1</v>
      </c>
      <c r="M457" s="129">
        <v>25.222000000000001</v>
      </c>
      <c r="N457" s="129">
        <v>1.9730000000000001</v>
      </c>
      <c r="O457" s="129">
        <v>12.782</v>
      </c>
      <c r="P457" s="132">
        <v>27.361000000000001</v>
      </c>
      <c r="Q457" s="132">
        <v>0.69499999999999995</v>
      </c>
      <c r="R457" s="132">
        <v>19.018000000000001</v>
      </c>
      <c r="S457" s="129">
        <v>1.51</v>
      </c>
      <c r="T457" s="419">
        <v>-13.148</v>
      </c>
      <c r="U457" s="129">
        <v>60.51</v>
      </c>
      <c r="V457" s="129">
        <v>0</v>
      </c>
      <c r="W457" s="129">
        <v>-6</v>
      </c>
      <c r="X457" s="129">
        <v>219</v>
      </c>
      <c r="Y457" s="129" t="s">
        <v>1153</v>
      </c>
      <c r="Z457" s="129" t="b">
        <v>0</v>
      </c>
      <c r="AA457" s="129">
        <v>0</v>
      </c>
      <c r="AB457" s="129" t="b">
        <v>0</v>
      </c>
      <c r="AC457" s="129">
        <v>47</v>
      </c>
      <c r="AD457" s="129">
        <v>0.86899999999999999</v>
      </c>
      <c r="AE457" s="129" t="s">
        <v>245</v>
      </c>
      <c r="AF457" s="129" t="s">
        <v>3158</v>
      </c>
      <c r="AG457" s="129" t="s">
        <v>4645</v>
      </c>
      <c r="AH457" s="129" t="e" cm="1">
        <f t="array" aca="1" ref="AH457" ca="1">INDIRECT(ADDRESS(MATCH(AJ457,'rs_industries'!B:B,0),5,1,TRUE,"rs_industries"))</f>
        <v>#N/A</v>
      </c>
      <c r="AI457" s="129" t="e" cm="1">
        <f t="array" aca="1" ref="AI457" ca="1">INDIRECT(ADDRESS(MATCH(A457,'rs_stocks'!B:B,0),7,1,TRUE,"rs_stocks"))</f>
        <v>#N/A</v>
      </c>
      <c r="AJ457" s="129" t="e" cm="1">
        <f t="array" aca="1" ref="AJ457" ca="1">INDIRECT(ADDRESS(MATCH(A457,'rs_stocks'!B:B,0),4,1,TRUE,"rs_stocks"))</f>
        <v>#N/A</v>
      </c>
    </row>
    <row r="458" spans="1:36" x14ac:dyDescent="0.3">
      <c r="A458" s="129" t="s">
        <v>581</v>
      </c>
      <c r="B458" s="132">
        <v>4.45</v>
      </c>
      <c r="C458" s="132">
        <v>-2.71</v>
      </c>
      <c r="D458" s="132">
        <v>17.8</v>
      </c>
      <c r="E458" s="132">
        <v>40.56</v>
      </c>
      <c r="F458" s="132">
        <v>33.96</v>
      </c>
      <c r="G458" s="263" t="s">
        <v>88</v>
      </c>
      <c r="H458" s="348" t="s">
        <v>31</v>
      </c>
      <c r="I458" s="129">
        <v>10.756</v>
      </c>
      <c r="J458" s="129">
        <v>-44</v>
      </c>
      <c r="K458" s="129">
        <v>-7</v>
      </c>
      <c r="L458" s="129" t="b">
        <v>1</v>
      </c>
      <c r="M458" s="129">
        <v>88.507999999999996</v>
      </c>
      <c r="N458" s="129">
        <v>6.9379999999999997</v>
      </c>
      <c r="O458" s="129">
        <v>12.757</v>
      </c>
      <c r="P458" s="132">
        <v>107.601</v>
      </c>
      <c r="Q458" s="132">
        <v>0.70599999999999996</v>
      </c>
      <c r="R458" s="132">
        <v>75.971999999999994</v>
      </c>
      <c r="S458" s="129">
        <v>4.3</v>
      </c>
      <c r="T458" s="419">
        <v>11.494</v>
      </c>
      <c r="U458" s="129">
        <v>218.28</v>
      </c>
      <c r="V458" s="129">
        <v>-18</v>
      </c>
      <c r="W458" s="129">
        <v>-24</v>
      </c>
      <c r="X458" s="129">
        <v>21</v>
      </c>
      <c r="Y458" s="129" t="s">
        <v>581</v>
      </c>
      <c r="Z458" s="129" t="b">
        <v>0</v>
      </c>
      <c r="AA458" s="129">
        <v>0</v>
      </c>
      <c r="AB458" s="129" t="b">
        <v>1</v>
      </c>
      <c r="AC458" s="129">
        <v>53</v>
      </c>
      <c r="AD458" s="129">
        <v>0.86799999999999999</v>
      </c>
      <c r="AE458" s="129" t="s">
        <v>31</v>
      </c>
      <c r="AF458" s="129" t="s">
        <v>88</v>
      </c>
      <c r="AG458" s="129" t="s">
        <v>4089</v>
      </c>
      <c r="AH458" s="129" cm="1">
        <f t="array" aca="1" ref="AH458" ca="1">INDIRECT(ADDRESS(MATCH(AJ458,'rs_industries'!B:B,0),5,1,TRUE,"rs_industries"))</f>
        <v>59</v>
      </c>
      <c r="AI458" s="129" cm="1">
        <f t="array" aca="1" ref="AI458" ca="1">INDIRECT(ADDRESS(MATCH(A458,'rs_stocks'!B:B,0),7,1,TRUE,"rs_stocks"))</f>
        <v>94</v>
      </c>
      <c r="AJ458" s="129" t="str" cm="1">
        <f t="array" aca="1" ref="AJ458" ca="1">INDIRECT(ADDRESS(MATCH(A458,'rs_stocks'!B:B,0),4,1,TRUE,"rs_stocks"))</f>
        <v>Semiconductors</v>
      </c>
    </row>
    <row r="459" spans="1:36" x14ac:dyDescent="0.3">
      <c r="A459" s="129" t="s">
        <v>8569</v>
      </c>
      <c r="B459" s="132">
        <v>-0.36</v>
      </c>
      <c r="C459" s="132">
        <v>-0.89</v>
      </c>
      <c r="D459" s="132">
        <v>0.81</v>
      </c>
      <c r="E459" s="132">
        <v>5.49</v>
      </c>
      <c r="F459" s="132">
        <v>5.39</v>
      </c>
      <c r="G459" s="323" t="s">
        <v>3160</v>
      </c>
      <c r="H459" s="347" t="s">
        <v>3111</v>
      </c>
      <c r="I459" s="129">
        <v>0.20799999999999999</v>
      </c>
      <c r="J459" s="129">
        <v>-21</v>
      </c>
      <c r="K459" s="129">
        <v>-2</v>
      </c>
      <c r="L459" s="129" t="b">
        <v>1</v>
      </c>
      <c r="M459" s="129">
        <v>17.824999999999999</v>
      </c>
      <c r="N459" s="129">
        <v>1.4</v>
      </c>
      <c r="O459" s="129">
        <v>12.734999999999999</v>
      </c>
      <c r="P459" s="132">
        <v>18.905000000000001</v>
      </c>
      <c r="Q459" s="132">
        <v>0.69099999999999995</v>
      </c>
      <c r="R459" s="132">
        <v>13.068</v>
      </c>
      <c r="S459" s="129">
        <v>1.54</v>
      </c>
      <c r="T459" s="419">
        <v>-40.792999999999999</v>
      </c>
      <c r="U459" s="129">
        <v>11.15</v>
      </c>
      <c r="V459" s="129">
        <v>13</v>
      </c>
      <c r="W459" s="129">
        <v>48</v>
      </c>
      <c r="X459" s="129">
        <v>1165</v>
      </c>
      <c r="Y459" s="129" t="s">
        <v>8569</v>
      </c>
      <c r="Z459" s="129" t="b">
        <v>0</v>
      </c>
      <c r="AA459" s="129">
        <v>0</v>
      </c>
      <c r="AB459" s="129" t="b">
        <v>1</v>
      </c>
      <c r="AC459" s="129">
        <v>46</v>
      </c>
      <c r="AD459" s="129">
        <v>0.86799999999999999</v>
      </c>
      <c r="AE459" s="129" t="s">
        <v>3111</v>
      </c>
      <c r="AF459" s="129" t="s">
        <v>3160</v>
      </c>
      <c r="AG459" s="129" t="s">
        <v>8570</v>
      </c>
      <c r="AH459" s="129" t="e" cm="1">
        <f t="array" aca="1" ref="AH459" ca="1">INDIRECT(ADDRESS(MATCH(AJ459,'rs_industries'!B:B,0),5,1,TRUE,"rs_industries"))</f>
        <v>#N/A</v>
      </c>
      <c r="AI459" s="129" t="e" cm="1">
        <f t="array" aca="1" ref="AI459" ca="1">INDIRECT(ADDRESS(MATCH(A459,'rs_stocks'!B:B,0),7,1,TRUE,"rs_stocks"))</f>
        <v>#N/A</v>
      </c>
      <c r="AJ459" s="129" t="e" cm="1">
        <f t="array" aca="1" ref="AJ459" ca="1">INDIRECT(ADDRESS(MATCH(A459,'rs_stocks'!B:B,0),4,1,TRUE,"rs_stocks"))</f>
        <v>#N/A</v>
      </c>
    </row>
    <row r="460" spans="1:36" x14ac:dyDescent="0.3">
      <c r="A460" s="129" t="s">
        <v>2065</v>
      </c>
      <c r="B460" s="132">
        <v>2.83</v>
      </c>
      <c r="C460" s="132">
        <v>6.9</v>
      </c>
      <c r="D460" s="132">
        <v>13.2</v>
      </c>
      <c r="E460" s="132">
        <v>29</v>
      </c>
      <c r="F460" s="132">
        <v>31.99</v>
      </c>
      <c r="G460" s="231" t="s">
        <v>3747</v>
      </c>
      <c r="H460" s="346" t="s">
        <v>3124</v>
      </c>
      <c r="I460" s="129">
        <v>1.9119999999999999</v>
      </c>
      <c r="J460" s="129">
        <v>-45</v>
      </c>
      <c r="K460" s="129">
        <v>-9</v>
      </c>
      <c r="L460" s="129" t="b">
        <v>1</v>
      </c>
      <c r="M460" s="129">
        <v>63.594999999999999</v>
      </c>
      <c r="N460" s="129">
        <v>4.9989999999999997</v>
      </c>
      <c r="O460" s="129">
        <v>12.721</v>
      </c>
      <c r="P460" s="132">
        <v>72.19</v>
      </c>
      <c r="Q460" s="132">
        <v>0.69899999999999995</v>
      </c>
      <c r="R460" s="132">
        <v>50.475000000000001</v>
      </c>
      <c r="S460" s="129">
        <v>2.4300000000000002</v>
      </c>
      <c r="T460" s="419">
        <v>79.608000000000004</v>
      </c>
      <c r="U460" s="129">
        <v>116.8</v>
      </c>
      <c r="V460" s="129">
        <v>96</v>
      </c>
      <c r="W460" s="129">
        <v>83</v>
      </c>
      <c r="X460" s="129">
        <v>70</v>
      </c>
      <c r="Y460" s="129" t="s">
        <v>2065</v>
      </c>
      <c r="Z460" s="129" t="b">
        <v>0</v>
      </c>
      <c r="AA460" s="129">
        <v>0</v>
      </c>
      <c r="AB460" s="129" t="b">
        <v>1</v>
      </c>
      <c r="AC460" s="129">
        <v>49</v>
      </c>
      <c r="AD460" s="129">
        <v>0.86799999999999999</v>
      </c>
      <c r="AE460" s="129" t="s">
        <v>3124</v>
      </c>
      <c r="AF460" s="129" t="s">
        <v>3747</v>
      </c>
      <c r="AG460" s="129" t="s">
        <v>4635</v>
      </c>
      <c r="AH460" s="129" cm="1">
        <f t="array" aca="1" ref="AH460" ca="1">INDIRECT(ADDRESS(MATCH(AJ460,'rs_industries'!B:B,0),5,1,TRUE,"rs_industries"))</f>
        <v>57</v>
      </c>
      <c r="AI460" s="129" cm="1">
        <f t="array" aca="1" ref="AI460" ca="1">INDIRECT(ADDRESS(MATCH(A460,'rs_stocks'!B:B,0),7,1,TRUE,"rs_stocks"))</f>
        <v>84</v>
      </c>
      <c r="AJ460" s="129" t="str" cm="1">
        <f t="array" aca="1" ref="AJ460" ca="1">INDIRECT(ADDRESS(MATCH(A460,'rs_stocks'!B:B,0),4,1,TRUE,"rs_stocks"))</f>
        <v>Medical Care Facilities</v>
      </c>
    </row>
    <row r="461" spans="1:36" x14ac:dyDescent="0.3">
      <c r="A461" s="129" t="s">
        <v>5828</v>
      </c>
      <c r="B461" s="132">
        <v>-6.46</v>
      </c>
      <c r="C461" s="132">
        <v>-12.35</v>
      </c>
      <c r="D461" s="132">
        <v>-6.94</v>
      </c>
      <c r="E461" s="132">
        <v>100</v>
      </c>
      <c r="F461" s="132">
        <v>96.74</v>
      </c>
      <c r="G461" s="253" t="s">
        <v>3716</v>
      </c>
      <c r="H461" s="253" t="s">
        <v>3108</v>
      </c>
      <c r="I461" s="129">
        <v>0.38400000000000001</v>
      </c>
      <c r="J461" s="129">
        <v>-96</v>
      </c>
      <c r="K461" s="129">
        <v>-87</v>
      </c>
      <c r="L461" s="129" t="b">
        <v>0</v>
      </c>
      <c r="M461" s="129">
        <v>320.46600000000001</v>
      </c>
      <c r="N461" s="129">
        <v>25.224</v>
      </c>
      <c r="O461" s="129">
        <v>12.705</v>
      </c>
      <c r="P461" s="132">
        <v>780.66800000000001</v>
      </c>
      <c r="Q461" s="132">
        <v>0.60199999999999998</v>
      </c>
      <c r="R461" s="132">
        <v>470.33199999999999</v>
      </c>
      <c r="S461" s="129">
        <v>7.11</v>
      </c>
      <c r="T461" s="419">
        <v>15.545999999999999</v>
      </c>
      <c r="U461" s="129">
        <v>3.62</v>
      </c>
      <c r="V461" s="129">
        <v>-31</v>
      </c>
      <c r="W461" s="129">
        <v>-46</v>
      </c>
      <c r="X461" s="129">
        <v>777</v>
      </c>
      <c r="Y461" s="129" t="s">
        <v>5828</v>
      </c>
      <c r="Z461" s="129" t="b">
        <v>0</v>
      </c>
      <c r="AA461" s="129">
        <v>0</v>
      </c>
      <c r="AB461" s="129" t="b">
        <v>0</v>
      </c>
      <c r="AC461" s="129">
        <v>41</v>
      </c>
      <c r="AD461" s="129">
        <v>0.86799999999999999</v>
      </c>
      <c r="AE461" s="129" t="s">
        <v>3108</v>
      </c>
      <c r="AF461" s="129" t="s">
        <v>3716</v>
      </c>
      <c r="AG461" s="129" t="s">
        <v>7805</v>
      </c>
      <c r="AH461" s="129" cm="1">
        <f t="array" aca="1" ref="AH461" ca="1">INDIRECT(ADDRESS(MATCH(AJ461,'rs_industries'!B:B,0),5,1,TRUE,"rs_industries"))</f>
        <v>31</v>
      </c>
      <c r="AI461" s="129" cm="1">
        <f t="array" aca="1" ref="AI461" ca="1">INDIRECT(ADDRESS(MATCH(A461,'rs_stocks'!B:B,0),7,1,TRUE,"rs_stocks"))</f>
        <v>93</v>
      </c>
      <c r="AJ461" s="129" t="str" cm="1">
        <f t="array" aca="1" ref="AJ461" ca="1">INDIRECT(ADDRESS(MATCH(A461,'rs_stocks'!B:B,0),4,1,TRUE,"rs_stocks"))</f>
        <v>Specialty Retail</v>
      </c>
    </row>
    <row r="462" spans="1:36" x14ac:dyDescent="0.3">
      <c r="A462" s="129" t="s">
        <v>323</v>
      </c>
      <c r="B462" s="132">
        <v>-0.94</v>
      </c>
      <c r="C462" s="132">
        <v>4.7300000000000004</v>
      </c>
      <c r="D462" s="132">
        <v>12.52</v>
      </c>
      <c r="E462" s="132">
        <v>16.28</v>
      </c>
      <c r="F462" s="132">
        <v>17.309999999999999</v>
      </c>
      <c r="G462" s="282" t="s">
        <v>3217</v>
      </c>
      <c r="H462" s="347" t="s">
        <v>150</v>
      </c>
      <c r="I462" s="129">
        <v>61.887</v>
      </c>
      <c r="J462" s="129">
        <v>-42</v>
      </c>
      <c r="K462" s="129">
        <v>-1</v>
      </c>
      <c r="L462" s="129" t="b">
        <v>1</v>
      </c>
      <c r="M462" s="129">
        <v>39.393000000000001</v>
      </c>
      <c r="N462" s="129">
        <v>3.1030000000000002</v>
      </c>
      <c r="O462" s="129">
        <v>12.696</v>
      </c>
      <c r="P462" s="132">
        <v>42.802</v>
      </c>
      <c r="Q462" s="132">
        <v>0.70199999999999996</v>
      </c>
      <c r="R462" s="132">
        <v>30.042999999999999</v>
      </c>
      <c r="S462" s="129">
        <v>1.46</v>
      </c>
      <c r="T462" s="419">
        <v>-20.189</v>
      </c>
      <c r="U462" s="129">
        <v>103.505</v>
      </c>
      <c r="V462" s="129">
        <v>-37</v>
      </c>
      <c r="W462" s="129">
        <v>-31</v>
      </c>
      <c r="X462" s="129">
        <v>132</v>
      </c>
      <c r="Y462" s="129" t="s">
        <v>323</v>
      </c>
      <c r="Z462" s="129" t="b">
        <v>0</v>
      </c>
      <c r="AA462" s="129">
        <v>0</v>
      </c>
      <c r="AB462" s="129" t="b">
        <v>1</v>
      </c>
      <c r="AC462" s="129">
        <v>50</v>
      </c>
      <c r="AD462" s="129">
        <v>0.86699999999999999</v>
      </c>
      <c r="AE462" s="129" t="s">
        <v>150</v>
      </c>
      <c r="AF462" s="129" t="s">
        <v>3217</v>
      </c>
      <c r="AG462" s="129" t="s">
        <v>4775</v>
      </c>
      <c r="AH462" s="129" cm="1">
        <f t="array" aca="1" ref="AH462" ca="1">INDIRECT(ADDRESS(MATCH(AJ462,'rs_industries'!B:B,0),5,1,TRUE,"rs_industries"))</f>
        <v>66</v>
      </c>
      <c r="AI462" s="129" cm="1">
        <f t="array" aca="1" ref="AI462" ca="1">INDIRECT(ADDRESS(MATCH(A462,'rs_stocks'!B:B,0),7,1,TRUE,"rs_stocks"))</f>
        <v>79</v>
      </c>
      <c r="AJ462" s="129" t="str" cm="1">
        <f t="array" aca="1" ref="AJ462" ca="1">INDIRECT(ADDRESS(MATCH(A462,'rs_stocks'!B:B,0),4,1,TRUE,"rs_stocks"))</f>
        <v>REIT—Healthcare Facilities</v>
      </c>
    </row>
    <row r="463" spans="1:36" x14ac:dyDescent="0.3">
      <c r="A463" s="129" t="s">
        <v>1254</v>
      </c>
      <c r="B463" s="132">
        <v>-0.51</v>
      </c>
      <c r="C463" s="132">
        <v>2.23</v>
      </c>
      <c r="D463" s="132">
        <v>12.81</v>
      </c>
      <c r="E463" s="132">
        <v>17.29</v>
      </c>
      <c r="F463" s="132">
        <v>18.79</v>
      </c>
      <c r="G463" s="216" t="s">
        <v>3121</v>
      </c>
      <c r="H463" s="348" t="s">
        <v>245</v>
      </c>
      <c r="I463" s="129">
        <v>14.487</v>
      </c>
      <c r="J463" s="129">
        <v>-57</v>
      </c>
      <c r="K463" s="129">
        <v>-30</v>
      </c>
      <c r="L463" s="129" t="b">
        <v>1</v>
      </c>
      <c r="M463" s="129">
        <v>83.606999999999999</v>
      </c>
      <c r="N463" s="129">
        <v>6.5940000000000003</v>
      </c>
      <c r="O463" s="129">
        <v>12.679</v>
      </c>
      <c r="P463" s="132">
        <v>114.917</v>
      </c>
      <c r="Q463" s="132">
        <v>0.71199999999999997</v>
      </c>
      <c r="R463" s="132">
        <v>81.867000000000004</v>
      </c>
      <c r="S463" s="129">
        <v>3.25</v>
      </c>
      <c r="T463" s="419">
        <v>77.805999999999997</v>
      </c>
      <c r="U463" s="129">
        <v>20.385000000000002</v>
      </c>
      <c r="V463" s="129">
        <v>-32</v>
      </c>
      <c r="W463" s="129">
        <v>-43</v>
      </c>
      <c r="X463" s="129">
        <v>302</v>
      </c>
      <c r="Y463" s="129" t="s">
        <v>1254</v>
      </c>
      <c r="Z463" s="129" t="b">
        <v>0</v>
      </c>
      <c r="AA463" s="129">
        <v>0</v>
      </c>
      <c r="AB463" s="129" t="b">
        <v>1</v>
      </c>
      <c r="AC463" s="129">
        <v>49</v>
      </c>
      <c r="AD463" s="129">
        <v>0.86699999999999999</v>
      </c>
      <c r="AE463" s="129" t="s">
        <v>245</v>
      </c>
      <c r="AF463" s="129" t="s">
        <v>3121</v>
      </c>
      <c r="AG463" s="129" t="s">
        <v>4660</v>
      </c>
      <c r="AH463" s="129" cm="1">
        <f t="array" aca="1" ref="AH463" ca="1">INDIRECT(ADDRESS(MATCH(AJ463,'rs_industries'!B:B,0),5,1,TRUE,"rs_industries"))</f>
        <v>82</v>
      </c>
      <c r="AI463" s="129" cm="1">
        <f t="array" aca="1" ref="AI463" ca="1">INDIRECT(ADDRESS(MATCH(A463,'rs_stocks'!B:B,0),7,1,TRUE,"rs_stocks"))</f>
        <v>80</v>
      </c>
      <c r="AJ463" s="129" t="str" cm="1">
        <f t="array" aca="1" ref="AJ463" ca="1">INDIRECT(ADDRESS(MATCH(A463,'rs_stocks'!B:B,0),4,1,TRUE,"rs_stocks"))</f>
        <v>Utilitiesâ€”Diversified</v>
      </c>
    </row>
    <row r="464" spans="1:36" x14ac:dyDescent="0.3">
      <c r="A464" s="129" t="s">
        <v>2151</v>
      </c>
      <c r="B464" s="132">
        <v>-2.58</v>
      </c>
      <c r="C464" s="132">
        <v>-1.64</v>
      </c>
      <c r="D464" s="132">
        <v>3.72</v>
      </c>
      <c r="E464" s="132">
        <v>-1.89</v>
      </c>
      <c r="F464" s="132">
        <v>2.1800000000000002</v>
      </c>
      <c r="G464" s="295" t="s">
        <v>3217</v>
      </c>
      <c r="H464" s="348" t="s">
        <v>150</v>
      </c>
      <c r="I464" s="129">
        <v>13.534000000000001</v>
      </c>
      <c r="J464" s="129">
        <v>-58</v>
      </c>
      <c r="K464" s="129">
        <v>-49</v>
      </c>
      <c r="L464" s="129" t="b">
        <v>1</v>
      </c>
      <c r="M464" s="129">
        <v>38.463999999999999</v>
      </c>
      <c r="N464" s="129">
        <v>3.0419999999999998</v>
      </c>
      <c r="O464" s="129">
        <v>12.644</v>
      </c>
      <c r="P464" s="132">
        <v>47.61</v>
      </c>
      <c r="Q464" s="132">
        <v>0.69499999999999995</v>
      </c>
      <c r="R464" s="132">
        <v>33.091000000000001</v>
      </c>
      <c r="S464" s="129">
        <v>2.04</v>
      </c>
      <c r="T464" s="419">
        <v>-15.31</v>
      </c>
      <c r="U464" s="129">
        <v>19.23</v>
      </c>
      <c r="V464" s="129">
        <v>-36</v>
      </c>
      <c r="W464" s="129">
        <v>-40</v>
      </c>
      <c r="X464" s="129">
        <v>510</v>
      </c>
      <c r="Y464" s="129" t="s">
        <v>2151</v>
      </c>
      <c r="Z464" s="129" t="b">
        <v>0</v>
      </c>
      <c r="AA464" s="129">
        <v>0</v>
      </c>
      <c r="AB464" s="129" t="b">
        <v>0</v>
      </c>
      <c r="AC464" s="129">
        <v>43</v>
      </c>
      <c r="AD464" s="129">
        <v>0.86699999999999999</v>
      </c>
      <c r="AE464" s="129" t="s">
        <v>150</v>
      </c>
      <c r="AF464" s="129" t="s">
        <v>3217</v>
      </c>
      <c r="AG464" s="129" t="s">
        <v>4737</v>
      </c>
      <c r="AH464" s="129" t="e" cm="1">
        <f t="array" aca="1" ref="AH464" ca="1">INDIRECT(ADDRESS(MATCH(AJ464,'rs_industries'!B:B,0),5,1,TRUE,"rs_industries"))</f>
        <v>#N/A</v>
      </c>
      <c r="AI464" s="129" t="e" cm="1">
        <f t="array" aca="1" ref="AI464" ca="1">INDIRECT(ADDRESS(MATCH(A464,'rs_stocks'!B:B,0),7,1,TRUE,"rs_stocks"))</f>
        <v>#N/A</v>
      </c>
      <c r="AJ464" s="129" t="e" cm="1">
        <f t="array" aca="1" ref="AJ464" ca="1">INDIRECT(ADDRESS(MATCH(A464,'rs_stocks'!B:B,0),4,1,TRUE,"rs_stocks"))</f>
        <v>#N/A</v>
      </c>
    </row>
    <row r="465" spans="1:36" x14ac:dyDescent="0.3">
      <c r="A465" s="129" t="s">
        <v>1285</v>
      </c>
      <c r="B465" s="132">
        <v>-2.85</v>
      </c>
      <c r="C465" s="132">
        <v>-2.4</v>
      </c>
      <c r="D465" s="132">
        <v>3.37</v>
      </c>
      <c r="E465" s="132">
        <v>7.34</v>
      </c>
      <c r="F465" s="132">
        <v>4.83</v>
      </c>
      <c r="G465" s="302" t="s">
        <v>3121</v>
      </c>
      <c r="H465" s="354" t="s">
        <v>245</v>
      </c>
      <c r="I465" s="129">
        <v>7.1210000000000004</v>
      </c>
      <c r="J465" s="129">
        <v>-25</v>
      </c>
      <c r="K465" s="129">
        <v>-17</v>
      </c>
      <c r="L465" s="129" t="b">
        <v>1</v>
      </c>
      <c r="M465" s="129">
        <v>27.736000000000001</v>
      </c>
      <c r="N465" s="129">
        <v>2.1949999999999998</v>
      </c>
      <c r="O465" s="129">
        <v>12.634</v>
      </c>
      <c r="P465" s="132">
        <v>30.593</v>
      </c>
      <c r="Q465" s="132">
        <v>0.69299999999999995</v>
      </c>
      <c r="R465" s="132">
        <v>21.212</v>
      </c>
      <c r="S465" s="129">
        <v>1.66</v>
      </c>
      <c r="T465" s="419">
        <v>16.471</v>
      </c>
      <c r="U465" s="129">
        <v>35.506999999999998</v>
      </c>
      <c r="V465" s="129">
        <v>-36</v>
      </c>
      <c r="W465" s="129">
        <v>-46</v>
      </c>
      <c r="X465" s="129">
        <v>339</v>
      </c>
      <c r="Y465" s="129" t="s">
        <v>1285</v>
      </c>
      <c r="Z465" s="129" t="b">
        <v>0</v>
      </c>
      <c r="AA465" s="129">
        <v>0</v>
      </c>
      <c r="AB465" s="129" t="b">
        <v>0</v>
      </c>
      <c r="AC465" s="129">
        <v>50</v>
      </c>
      <c r="AD465" s="129">
        <v>0.86599999999999999</v>
      </c>
      <c r="AE465" s="129" t="s">
        <v>245</v>
      </c>
      <c r="AF465" s="129" t="s">
        <v>3121</v>
      </c>
      <c r="AG465" s="129" t="s">
        <v>5319</v>
      </c>
      <c r="AH465" s="129" t="e" cm="1">
        <f t="array" aca="1" ref="AH465" ca="1">INDIRECT(ADDRESS(MATCH(AJ465,'rs_industries'!B:B,0),5,1,TRUE,"rs_industries"))</f>
        <v>#N/A</v>
      </c>
      <c r="AI465" s="129" t="e" cm="1">
        <f t="array" aca="1" ref="AI465" ca="1">INDIRECT(ADDRESS(MATCH(A465,'rs_stocks'!B:B,0),7,1,TRUE,"rs_stocks"))</f>
        <v>#N/A</v>
      </c>
      <c r="AJ465" s="129" t="e" cm="1">
        <f t="array" aca="1" ref="AJ465" ca="1">INDIRECT(ADDRESS(MATCH(A465,'rs_stocks'!B:B,0),4,1,TRUE,"rs_stocks"))</f>
        <v>#N/A</v>
      </c>
    </row>
    <row r="466" spans="1:36" x14ac:dyDescent="0.3">
      <c r="A466" s="129" t="s">
        <v>1482</v>
      </c>
      <c r="B466" s="132">
        <v>-2.0499999999999998</v>
      </c>
      <c r="C466" s="132">
        <v>0.19</v>
      </c>
      <c r="D466" s="132">
        <v>4.37</v>
      </c>
      <c r="E466" s="132">
        <v>10.46</v>
      </c>
      <c r="F466" s="132">
        <v>12.25</v>
      </c>
      <c r="G466" s="233" t="s">
        <v>3812</v>
      </c>
      <c r="H466" s="345" t="s">
        <v>3108</v>
      </c>
      <c r="I466" s="129">
        <v>4.0890000000000004</v>
      </c>
      <c r="J466" s="129">
        <v>-33</v>
      </c>
      <c r="K466" s="129">
        <v>-6</v>
      </c>
      <c r="L466" s="129" t="b">
        <v>1</v>
      </c>
      <c r="M466" s="129">
        <v>49.435000000000002</v>
      </c>
      <c r="N466" s="129">
        <v>3.9159999999999999</v>
      </c>
      <c r="O466" s="129">
        <v>12.624000000000001</v>
      </c>
      <c r="P466" s="132">
        <v>56.414999999999999</v>
      </c>
      <c r="Q466" s="132">
        <v>0.69799999999999995</v>
      </c>
      <c r="R466" s="132">
        <v>39.389000000000003</v>
      </c>
      <c r="S466" s="129">
        <v>2.15</v>
      </c>
      <c r="T466" s="419">
        <v>-23.873999999999999</v>
      </c>
      <c r="U466" s="129">
        <v>302.14</v>
      </c>
      <c r="V466" s="129">
        <v>-16</v>
      </c>
      <c r="W466" s="129">
        <v>-3</v>
      </c>
      <c r="X466" s="129">
        <v>30</v>
      </c>
      <c r="Y466" s="129" t="s">
        <v>1482</v>
      </c>
      <c r="Z466" s="129" t="b">
        <v>0</v>
      </c>
      <c r="AA466" s="129">
        <v>0</v>
      </c>
      <c r="AB466" s="129" t="b">
        <v>1</v>
      </c>
      <c r="AC466" s="129">
        <v>46</v>
      </c>
      <c r="AD466" s="129">
        <v>0.86599999999999999</v>
      </c>
      <c r="AE466" s="129" t="s">
        <v>3108</v>
      </c>
      <c r="AF466" s="129" t="s">
        <v>3812</v>
      </c>
      <c r="AG466" s="129" t="s">
        <v>4894</v>
      </c>
      <c r="AH466" s="129" cm="1">
        <f t="array" aca="1" ref="AH466" ca="1">INDIRECT(ADDRESS(MATCH(AJ466,'rs_industries'!B:B,0),5,1,TRUE,"rs_industries"))</f>
        <v>5</v>
      </c>
      <c r="AI466" s="129" cm="1">
        <f t="array" aca="1" ref="AI466" ca="1">INDIRECT(ADDRESS(MATCH(A466,'rs_stocks'!B:B,0),7,1,TRUE,"rs_stocks"))</f>
        <v>75</v>
      </c>
      <c r="AJ466" s="129" t="str" cm="1">
        <f t="array" aca="1" ref="AJ466" ca="1">INDIRECT(ADDRESS(MATCH(A466,'rs_stocks'!B:B,0),4,1,TRUE,"rs_stocks"))</f>
        <v>Auto &amp; Truck Dealerships</v>
      </c>
    </row>
    <row r="467" spans="1:36" x14ac:dyDescent="0.3">
      <c r="A467" s="129" t="s">
        <v>2963</v>
      </c>
      <c r="B467" s="132">
        <v>-1.96</v>
      </c>
      <c r="C467" s="132">
        <v>3.89</v>
      </c>
      <c r="D467" s="132">
        <v>12.12</v>
      </c>
      <c r="E467" s="132">
        <v>14.79</v>
      </c>
      <c r="F467" s="132">
        <v>10.37</v>
      </c>
      <c r="G467" s="245" t="s">
        <v>3217</v>
      </c>
      <c r="H467" s="349" t="s">
        <v>150</v>
      </c>
      <c r="I467" s="129">
        <v>0.3</v>
      </c>
      <c r="J467" s="129">
        <v>-75</v>
      </c>
      <c r="K467" s="129">
        <v>-36</v>
      </c>
      <c r="L467" s="129" t="b">
        <v>1</v>
      </c>
      <c r="M467" s="129">
        <v>46.808999999999997</v>
      </c>
      <c r="N467" s="129">
        <v>3.7130000000000001</v>
      </c>
      <c r="O467" s="129">
        <v>12.606</v>
      </c>
      <c r="P467" s="132">
        <v>55.972999999999999</v>
      </c>
      <c r="Q467" s="132">
        <v>0.7</v>
      </c>
      <c r="R467" s="132">
        <v>39.209000000000003</v>
      </c>
      <c r="S467" s="129">
        <v>2.61</v>
      </c>
      <c r="T467" s="419">
        <v>22.279</v>
      </c>
      <c r="U467" s="129">
        <v>12.03</v>
      </c>
      <c r="V467" s="129">
        <v>-77</v>
      </c>
      <c r="W467" s="129">
        <v>-79</v>
      </c>
      <c r="X467" s="129">
        <v>636</v>
      </c>
      <c r="Y467" s="129" t="s">
        <v>2963</v>
      </c>
      <c r="Z467" s="129" t="b">
        <v>0</v>
      </c>
      <c r="AA467" s="129">
        <v>0</v>
      </c>
      <c r="AB467" s="129" t="b">
        <v>1</v>
      </c>
      <c r="AC467" s="129">
        <v>49</v>
      </c>
      <c r="AD467" s="129">
        <v>0.86599999999999999</v>
      </c>
      <c r="AE467" s="129" t="s">
        <v>150</v>
      </c>
      <c r="AF467" s="129" t="s">
        <v>3217</v>
      </c>
      <c r="AG467" s="129" t="s">
        <v>8650</v>
      </c>
      <c r="AH467" s="129" cm="1">
        <f t="array" aca="1" ref="AH467" ca="1">INDIRECT(ADDRESS(MATCH(AJ467,'rs_industries'!B:B,0),5,1,TRUE,"rs_industries"))</f>
        <v>61</v>
      </c>
      <c r="AI467" s="129" cm="1">
        <f t="array" aca="1" ref="AI467" ca="1">INDIRECT(ADDRESS(MATCH(A467,'rs_stocks'!B:B,0),7,1,TRUE,"rs_stocks"))</f>
        <v>90</v>
      </c>
      <c r="AJ467" s="129" t="str" cm="1">
        <f t="array" aca="1" ref="AJ467" ca="1">INDIRECT(ADDRESS(MATCH(A467,'rs_stocks'!B:B,0),4,1,TRUE,"rs_stocks"))</f>
        <v>REITâ€”Mortgage</v>
      </c>
    </row>
    <row r="468" spans="1:36" x14ac:dyDescent="0.3">
      <c r="A468" s="129" t="s">
        <v>1523</v>
      </c>
      <c r="B468" s="132">
        <v>8.5</v>
      </c>
      <c r="C468" s="132">
        <v>16.399999999999999</v>
      </c>
      <c r="D468" s="132">
        <v>26.46</v>
      </c>
      <c r="E468" s="132">
        <v>63.55</v>
      </c>
      <c r="F468" s="132">
        <v>55.34</v>
      </c>
      <c r="G468" s="290" t="s">
        <v>223</v>
      </c>
      <c r="H468" s="350" t="s">
        <v>31</v>
      </c>
      <c r="I468" s="129">
        <v>6.5419999999999998</v>
      </c>
      <c r="J468" s="129">
        <v>-53</v>
      </c>
      <c r="K468" s="129">
        <v>0</v>
      </c>
      <c r="L468" s="129" t="b">
        <v>1</v>
      </c>
      <c r="M468" s="129">
        <v>92.366</v>
      </c>
      <c r="N468" s="129">
        <v>7.3310000000000004</v>
      </c>
      <c r="O468" s="129">
        <v>12.6</v>
      </c>
      <c r="P468" s="132">
        <v>108.164</v>
      </c>
      <c r="Q468" s="132">
        <v>0.70099999999999996</v>
      </c>
      <c r="R468" s="132">
        <v>75.787999999999997</v>
      </c>
      <c r="S468" s="129">
        <v>3.3</v>
      </c>
      <c r="T468" s="419">
        <v>76.918999999999997</v>
      </c>
      <c r="U468" s="129">
        <v>225.22499999999999</v>
      </c>
      <c r="V468" s="129">
        <v>5</v>
      </c>
      <c r="W468" s="129">
        <v>0</v>
      </c>
      <c r="X468" s="129">
        <v>26</v>
      </c>
      <c r="Y468" s="129" t="s">
        <v>1523</v>
      </c>
      <c r="Z468" s="129" t="b">
        <v>0</v>
      </c>
      <c r="AA468" s="129">
        <v>0</v>
      </c>
      <c r="AB468" s="129" t="b">
        <v>1</v>
      </c>
      <c r="AC468" s="129">
        <v>51</v>
      </c>
      <c r="AD468" s="129">
        <v>0.86599999999999999</v>
      </c>
      <c r="AE468" s="129" t="s">
        <v>31</v>
      </c>
      <c r="AF468" s="129" t="s">
        <v>223</v>
      </c>
      <c r="AG468" s="129" t="s">
        <v>3462</v>
      </c>
      <c r="AH468" s="129" cm="1">
        <f t="array" aca="1" ref="AH468" ca="1">INDIRECT(ADDRESS(MATCH(AJ468,'rs_industries'!B:B,0),5,1,TRUE,"rs_industries"))</f>
        <v>80</v>
      </c>
      <c r="AI468" s="129" cm="1">
        <f t="array" aca="1" ref="AI468" ca="1">INDIRECT(ADDRESS(MATCH(A468,'rs_stocks'!B:B,0),7,1,TRUE,"rs_stocks"))</f>
        <v>95</v>
      </c>
      <c r="AJ468" s="129" t="str" cm="1">
        <f t="array" aca="1" ref="AJ468" ca="1">INDIRECT(ADDRESS(MATCH(A468,'rs_stocks'!B:B,0),4,1,TRUE,"rs_stocks"))</f>
        <v>Semiconductor Equipment &amp; Materials</v>
      </c>
    </row>
    <row r="469" spans="1:36" x14ac:dyDescent="0.3">
      <c r="A469" s="129" t="s">
        <v>1614</v>
      </c>
      <c r="B469" s="132">
        <v>3.25</v>
      </c>
      <c r="C469" s="132">
        <v>3.56</v>
      </c>
      <c r="D469" s="132">
        <v>2.21</v>
      </c>
      <c r="E469" s="132">
        <v>20.190000000000001</v>
      </c>
      <c r="F469" s="132">
        <v>15.68</v>
      </c>
      <c r="G469" s="251" t="s">
        <v>3250</v>
      </c>
      <c r="H469" s="349" t="s">
        <v>3111</v>
      </c>
      <c r="I469" s="129">
        <v>1.722</v>
      </c>
      <c r="J469" s="129">
        <v>-38</v>
      </c>
      <c r="K469" s="129">
        <v>0</v>
      </c>
      <c r="L469" s="129" t="b">
        <v>1</v>
      </c>
      <c r="M469" s="129">
        <v>33.795000000000002</v>
      </c>
      <c r="N469" s="129">
        <v>2.6840000000000002</v>
      </c>
      <c r="O469" s="129">
        <v>12.592000000000001</v>
      </c>
      <c r="P469" s="132">
        <v>36.670999999999999</v>
      </c>
      <c r="Q469" s="132">
        <v>0.67900000000000005</v>
      </c>
      <c r="R469" s="132">
        <v>24.888000000000002</v>
      </c>
      <c r="S469" s="129">
        <v>1.85</v>
      </c>
      <c r="T469" s="419">
        <v>10.599</v>
      </c>
      <c r="U469" s="129">
        <v>10.18</v>
      </c>
      <c r="V469" s="129">
        <v>-7</v>
      </c>
      <c r="W469" s="129">
        <v>3</v>
      </c>
      <c r="X469" s="129">
        <v>1059</v>
      </c>
      <c r="Y469" s="129" t="s">
        <v>1614</v>
      </c>
      <c r="Z469" s="129" t="b">
        <v>0</v>
      </c>
      <c r="AA469" s="129">
        <v>0</v>
      </c>
      <c r="AB469" s="129" t="b">
        <v>1</v>
      </c>
      <c r="AC469" s="129">
        <v>51</v>
      </c>
      <c r="AD469" s="129">
        <v>0.86499999999999999</v>
      </c>
      <c r="AE469" s="129" t="s">
        <v>3111</v>
      </c>
      <c r="AF469" s="129" t="s">
        <v>3250</v>
      </c>
      <c r="AG469" s="129" t="s">
        <v>4572</v>
      </c>
      <c r="AH469" s="129" cm="1">
        <f t="array" aca="1" ref="AH469" ca="1">INDIRECT(ADDRESS(MATCH(AJ469,'rs_industries'!B:B,0),5,1,TRUE,"rs_industries"))</f>
        <v>62</v>
      </c>
      <c r="AI469" s="129" cm="1">
        <f t="array" aca="1" ref="AI469" ca="1">INDIRECT(ADDRESS(MATCH(A469,'rs_stocks'!B:B,0),7,1,TRUE,"rs_stocks"))</f>
        <v>81</v>
      </c>
      <c r="AJ469" s="129" t="str" cm="1">
        <f t="array" aca="1" ref="AJ469" ca="1">INDIRECT(ADDRESS(MATCH(A469,'rs_stocks'!B:B,0),4,1,TRUE,"rs_stocks"))</f>
        <v>Asset Management</v>
      </c>
    </row>
    <row r="470" spans="1:36" x14ac:dyDescent="0.3">
      <c r="A470" s="129" t="s">
        <v>7361</v>
      </c>
      <c r="B470" s="132">
        <v>-2.62</v>
      </c>
      <c r="C470" s="132">
        <v>2.77</v>
      </c>
      <c r="D470" s="132">
        <v>22.93</v>
      </c>
      <c r="E470" s="132">
        <v>25.3</v>
      </c>
      <c r="F470" s="132">
        <v>25.3</v>
      </c>
      <c r="G470" s="241" t="s">
        <v>3135</v>
      </c>
      <c r="H470" s="345" t="s">
        <v>3735</v>
      </c>
      <c r="I470" s="129">
        <v>0.94199999999999995</v>
      </c>
      <c r="J470" s="129">
        <v>-83</v>
      </c>
      <c r="K470" s="129">
        <v>-62</v>
      </c>
      <c r="L470" s="129" t="b">
        <v>1</v>
      </c>
      <c r="M470" s="129">
        <v>95.355000000000004</v>
      </c>
      <c r="N470" s="129">
        <v>7.5830000000000002</v>
      </c>
      <c r="O470" s="129">
        <v>12.574999999999999</v>
      </c>
      <c r="P470" s="132">
        <v>134.68</v>
      </c>
      <c r="Q470" s="132">
        <v>0.70799999999999996</v>
      </c>
      <c r="R470" s="132">
        <v>95.296999999999997</v>
      </c>
      <c r="S470" s="129">
        <v>4.09</v>
      </c>
      <c r="T470" s="419">
        <v>-18.788</v>
      </c>
      <c r="U470" s="129">
        <v>5.2</v>
      </c>
      <c r="V470" s="129">
        <v>-23</v>
      </c>
      <c r="W470" s="129">
        <v>-36</v>
      </c>
      <c r="X470" s="129">
        <v>939</v>
      </c>
      <c r="Y470" s="129" t="s">
        <v>7361</v>
      </c>
      <c r="Z470" s="129" t="b">
        <v>0</v>
      </c>
      <c r="AA470" s="129">
        <v>0</v>
      </c>
      <c r="AB470" s="129" t="b">
        <v>1</v>
      </c>
      <c r="AC470" s="129">
        <v>39</v>
      </c>
      <c r="AD470" s="129">
        <v>0.86499999999999999</v>
      </c>
      <c r="AE470" s="129" t="s">
        <v>3735</v>
      </c>
      <c r="AF470" s="129" t="s">
        <v>3135</v>
      </c>
      <c r="AG470" s="129" t="s">
        <v>7362</v>
      </c>
      <c r="AH470" s="129" cm="1">
        <f t="array" aca="1" ref="AH470" ca="1">INDIRECT(ADDRESS(MATCH(AJ470,'rs_industries'!B:B,0),5,1,TRUE,"rs_industries"))</f>
        <v>88</v>
      </c>
      <c r="AI470" s="129" cm="1">
        <f t="array" aca="1" ref="AI470" ca="1">INDIRECT(ADDRESS(MATCH(A470,'rs_stocks'!B:B,0),7,1,TRUE,"rs_stocks"))</f>
        <v>91</v>
      </c>
      <c r="AJ470" s="129" t="str" cm="1">
        <f t="array" aca="1" ref="AJ470" ca="1">INDIRECT(ADDRESS(MATCH(A470,'rs_stocks'!B:B,0),4,1,TRUE,"rs_stocks"))</f>
        <v>Business Equipment &amp; Supplies</v>
      </c>
    </row>
    <row r="471" spans="1:36" x14ac:dyDescent="0.3">
      <c r="A471" s="129" t="s">
        <v>772</v>
      </c>
      <c r="B471" s="132">
        <v>10.06</v>
      </c>
      <c r="C471" s="132">
        <v>12.43</v>
      </c>
      <c r="D471" s="132">
        <v>18.600000000000001</v>
      </c>
      <c r="E471" s="132">
        <v>48.47</v>
      </c>
      <c r="F471" s="132">
        <v>47.99</v>
      </c>
      <c r="G471" s="255" t="s">
        <v>88</v>
      </c>
      <c r="H471" s="347" t="s">
        <v>31</v>
      </c>
      <c r="I471" s="129">
        <v>870.38499999999999</v>
      </c>
      <c r="J471" s="129">
        <v>-57</v>
      </c>
      <c r="K471" s="129">
        <v>0</v>
      </c>
      <c r="L471" s="129" t="b">
        <v>1</v>
      </c>
      <c r="M471" s="129">
        <v>68.763000000000005</v>
      </c>
      <c r="N471" s="129">
        <v>5.47</v>
      </c>
      <c r="O471" s="129">
        <v>12.571999999999999</v>
      </c>
      <c r="P471" s="132">
        <v>73.88</v>
      </c>
      <c r="Q471" s="132">
        <v>0.69099999999999995</v>
      </c>
      <c r="R471" s="132">
        <v>51.08</v>
      </c>
      <c r="S471" s="129">
        <v>2.98</v>
      </c>
      <c r="T471" s="419">
        <v>68.484999999999999</v>
      </c>
      <c r="U471" s="129">
        <v>167.81</v>
      </c>
      <c r="V471" s="129">
        <v>-20</v>
      </c>
      <c r="W471" s="129">
        <v>-11</v>
      </c>
      <c r="X471" s="129">
        <v>40</v>
      </c>
      <c r="Y471" s="129" t="s">
        <v>772</v>
      </c>
      <c r="Z471" s="129" t="b">
        <v>0</v>
      </c>
      <c r="AA471" s="129">
        <v>0</v>
      </c>
      <c r="AB471" s="129" t="b">
        <v>1</v>
      </c>
      <c r="AC471" s="129">
        <v>48</v>
      </c>
      <c r="AD471" s="129">
        <v>0.86499999999999999</v>
      </c>
      <c r="AE471" s="129" t="s">
        <v>31</v>
      </c>
      <c r="AF471" s="129" t="s">
        <v>88</v>
      </c>
      <c r="AG471" s="129" t="s">
        <v>3699</v>
      </c>
      <c r="AH471" s="129" cm="1">
        <f t="array" aca="1" ref="AH471" ca="1">INDIRECT(ADDRESS(MATCH(AJ471,'rs_industries'!B:B,0),5,1,TRUE,"rs_industries"))</f>
        <v>59</v>
      </c>
      <c r="AI471" s="129" cm="1">
        <f t="array" aca="1" ref="AI471" ca="1">INDIRECT(ADDRESS(MATCH(A471,'rs_stocks'!B:B,0),7,1,TRUE,"rs_stocks"))</f>
        <v>94</v>
      </c>
      <c r="AJ471" s="129" t="str" cm="1">
        <f t="array" aca="1" ref="AJ471" ca="1">INDIRECT(ADDRESS(MATCH(A471,'rs_stocks'!B:B,0),4,1,TRUE,"rs_stocks"))</f>
        <v>Semiconductors</v>
      </c>
    </row>
    <row r="472" spans="1:36" x14ac:dyDescent="0.3">
      <c r="A472" s="129" t="s">
        <v>3878</v>
      </c>
      <c r="B472" s="132">
        <v>2.14</v>
      </c>
      <c r="C472" s="132">
        <v>19.23</v>
      </c>
      <c r="D472" s="132">
        <v>15.46</v>
      </c>
      <c r="E472" s="132">
        <v>42.86</v>
      </c>
      <c r="F472" s="132">
        <v>30.8</v>
      </c>
      <c r="G472" s="254" t="s">
        <v>3127</v>
      </c>
      <c r="H472" s="348" t="s">
        <v>31</v>
      </c>
      <c r="I472" s="129">
        <v>1.022</v>
      </c>
      <c r="J472" s="129">
        <v>-90</v>
      </c>
      <c r="K472" s="129">
        <v>-83</v>
      </c>
      <c r="L472" s="129" t="b">
        <v>1</v>
      </c>
      <c r="M472" s="129">
        <v>77.91</v>
      </c>
      <c r="N472" s="129">
        <v>6.202</v>
      </c>
      <c r="O472" s="129">
        <v>12.561999999999999</v>
      </c>
      <c r="P472" s="132">
        <v>95.915000000000006</v>
      </c>
      <c r="Q472" s="132">
        <v>0.69699999999999995</v>
      </c>
      <c r="R472" s="132">
        <v>66.853999999999999</v>
      </c>
      <c r="S472" s="129">
        <v>3.45</v>
      </c>
      <c r="T472" s="419">
        <v>32.741</v>
      </c>
      <c r="U472" s="129">
        <v>6.2</v>
      </c>
      <c r="V472" s="129">
        <v>0</v>
      </c>
      <c r="W472" s="129">
        <v>-5</v>
      </c>
      <c r="X472" s="129">
        <v>935</v>
      </c>
      <c r="Y472" s="129" t="s">
        <v>3878</v>
      </c>
      <c r="Z472" s="129" t="b">
        <v>0</v>
      </c>
      <c r="AA472" s="129">
        <v>0</v>
      </c>
      <c r="AB472" s="129" t="b">
        <v>1</v>
      </c>
      <c r="AC472" s="129">
        <v>46</v>
      </c>
      <c r="AD472" s="129">
        <v>0.86399999999999999</v>
      </c>
      <c r="AE472" s="129" t="s">
        <v>31</v>
      </c>
      <c r="AF472" s="129" t="s">
        <v>3127</v>
      </c>
      <c r="AG472" s="129" t="s">
        <v>3879</v>
      </c>
      <c r="AH472" s="129" cm="1">
        <f t="array" aca="1" ref="AH472" ca="1">INDIRECT(ADDRESS(MATCH(AJ472,'rs_industries'!B:B,0),5,1,TRUE,"rs_industries"))</f>
        <v>33</v>
      </c>
      <c r="AI472" s="129" cm="1">
        <f t="array" aca="1" ref="AI472" ca="1">INDIRECT(ADDRESS(MATCH(A472,'rs_stocks'!B:B,0),7,1,TRUE,"rs_stocks"))</f>
        <v>86</v>
      </c>
      <c r="AJ472" s="129" t="str" cm="1">
        <f t="array" aca="1" ref="AJ472" ca="1">INDIRECT(ADDRESS(MATCH(A472,'rs_stocks'!B:B,0),4,1,TRUE,"rs_stocks"))</f>
        <v>Software—Application</v>
      </c>
    </row>
    <row r="473" spans="1:36" x14ac:dyDescent="0.3">
      <c r="A473" s="129" t="s">
        <v>842</v>
      </c>
      <c r="B473" s="132">
        <v>0.66</v>
      </c>
      <c r="C473" s="132">
        <v>3.42</v>
      </c>
      <c r="D473" s="132">
        <v>11.35</v>
      </c>
      <c r="E473" s="132">
        <v>9.24</v>
      </c>
      <c r="F473" s="132">
        <v>7.71</v>
      </c>
      <c r="G473" s="310" t="s">
        <v>3158</v>
      </c>
      <c r="H473" s="349" t="s">
        <v>245</v>
      </c>
      <c r="I473" s="129">
        <v>48.219000000000001</v>
      </c>
      <c r="J473" s="129">
        <v>-35</v>
      </c>
      <c r="K473" s="129">
        <v>-3</v>
      </c>
      <c r="L473" s="129" t="b">
        <v>1</v>
      </c>
      <c r="M473" s="129">
        <v>33.183</v>
      </c>
      <c r="N473" s="129">
        <v>2.645</v>
      </c>
      <c r="O473" s="129">
        <v>12.547000000000001</v>
      </c>
      <c r="P473" s="132">
        <v>38.106999999999999</v>
      </c>
      <c r="Q473" s="132">
        <v>0.69799999999999995</v>
      </c>
      <c r="R473" s="132">
        <v>26.582999999999998</v>
      </c>
      <c r="S473" s="129">
        <v>1.5</v>
      </c>
      <c r="T473" s="419">
        <v>141.04900000000001</v>
      </c>
      <c r="U473" s="129">
        <v>18.440000000000001</v>
      </c>
      <c r="V473" s="129">
        <v>15</v>
      </c>
      <c r="W473" s="129">
        <v>6</v>
      </c>
      <c r="X473" s="129">
        <v>723</v>
      </c>
      <c r="Y473" s="129" t="s">
        <v>842</v>
      </c>
      <c r="Z473" s="129" t="b">
        <v>0</v>
      </c>
      <c r="AA473" s="129">
        <v>0</v>
      </c>
      <c r="AB473" s="129" t="b">
        <v>1</v>
      </c>
      <c r="AC473" s="129">
        <v>52</v>
      </c>
      <c r="AD473" s="129">
        <v>0.86399999999999999</v>
      </c>
      <c r="AE473" s="129" t="s">
        <v>245</v>
      </c>
      <c r="AF473" s="129" t="s">
        <v>3158</v>
      </c>
      <c r="AG473" s="129" t="s">
        <v>5001</v>
      </c>
      <c r="AH473" s="129" t="e" cm="1">
        <f t="array" aca="1" ref="AH473" ca="1">INDIRECT(ADDRESS(MATCH(AJ473,'rs_industries'!B:B,0),5,1,TRUE,"rs_industries"))</f>
        <v>#N/A</v>
      </c>
      <c r="AI473" s="129" t="e" cm="1">
        <f t="array" aca="1" ref="AI473" ca="1">INDIRECT(ADDRESS(MATCH(A473,'rs_stocks'!B:B,0),7,1,TRUE,"rs_stocks"))</f>
        <v>#N/A</v>
      </c>
      <c r="AJ473" s="129" t="e" cm="1">
        <f t="array" aca="1" ref="AJ473" ca="1">INDIRECT(ADDRESS(MATCH(A473,'rs_stocks'!B:B,0),4,1,TRUE,"rs_stocks"))</f>
        <v>#N/A</v>
      </c>
    </row>
    <row r="474" spans="1:36" x14ac:dyDescent="0.3">
      <c r="A474" s="129" t="s">
        <v>2247</v>
      </c>
      <c r="B474" s="132">
        <v>0.3</v>
      </c>
      <c r="C474" s="132">
        <v>2</v>
      </c>
      <c r="D474" s="132">
        <v>17.670000000000002</v>
      </c>
      <c r="E474" s="132">
        <v>33.86</v>
      </c>
      <c r="F474" s="132">
        <v>32.08</v>
      </c>
      <c r="G474" s="253" t="s">
        <v>3168</v>
      </c>
      <c r="H474" s="253" t="s">
        <v>3124</v>
      </c>
      <c r="I474" s="129">
        <v>1.802</v>
      </c>
      <c r="J474" s="129">
        <v>-38</v>
      </c>
      <c r="K474" s="129">
        <v>-3</v>
      </c>
      <c r="L474" s="129" t="b">
        <v>1</v>
      </c>
      <c r="M474" s="129">
        <v>79.516999999999996</v>
      </c>
      <c r="N474" s="129">
        <v>6.3460000000000001</v>
      </c>
      <c r="O474" s="129">
        <v>12.531000000000001</v>
      </c>
      <c r="P474" s="132">
        <v>93.984999999999999</v>
      </c>
      <c r="Q474" s="132">
        <v>0.69799999999999995</v>
      </c>
      <c r="R474" s="132">
        <v>65.641999999999996</v>
      </c>
      <c r="S474" s="129">
        <v>2.4900000000000002</v>
      </c>
      <c r="T474" s="419">
        <v>8.8000000000000007</v>
      </c>
      <c r="U474" s="129">
        <v>77.650000000000006</v>
      </c>
      <c r="V474" s="129">
        <v>9</v>
      </c>
      <c r="W474" s="129">
        <v>-11</v>
      </c>
      <c r="X474" s="129">
        <v>103</v>
      </c>
      <c r="Y474" s="129" t="s">
        <v>2247</v>
      </c>
      <c r="Z474" s="129" t="b">
        <v>0</v>
      </c>
      <c r="AA474" s="129">
        <v>0</v>
      </c>
      <c r="AB474" s="129" t="b">
        <v>1</v>
      </c>
      <c r="AC474" s="129">
        <v>47</v>
      </c>
      <c r="AD474" s="129">
        <v>0.86399999999999999</v>
      </c>
      <c r="AE474" s="129" t="s">
        <v>3124</v>
      </c>
      <c r="AF474" s="129" t="s">
        <v>3168</v>
      </c>
      <c r="AG474" s="129" t="s">
        <v>4372</v>
      </c>
      <c r="AH474" s="129" cm="1">
        <f t="array" aca="1" ref="AH474" ca="1">INDIRECT(ADDRESS(MATCH(AJ474,'rs_industries'!B:B,0),5,1,TRUE,"rs_industries"))</f>
        <v>22</v>
      </c>
      <c r="AI474" s="129" cm="1">
        <f t="array" aca="1" ref="AI474" ca="1">INDIRECT(ADDRESS(MATCH(A474,'rs_stocks'!B:B,0),7,1,TRUE,"rs_stocks"))</f>
        <v>85</v>
      </c>
      <c r="AJ474" s="129" t="str" cm="1">
        <f t="array" aca="1" ref="AJ474" ca="1">INDIRECT(ADDRESS(MATCH(A474,'rs_stocks'!B:B,0),4,1,TRUE,"rs_stocks"))</f>
        <v>Medical Instruments &amp; Supplies</v>
      </c>
    </row>
    <row r="475" spans="1:36" x14ac:dyDescent="0.3">
      <c r="A475" s="129" t="s">
        <v>3011</v>
      </c>
      <c r="B475" s="132">
        <v>0</v>
      </c>
      <c r="C475" s="132">
        <v>11.89</v>
      </c>
      <c r="D475" s="132">
        <v>29.59</v>
      </c>
      <c r="E475" s="132">
        <v>44.32</v>
      </c>
      <c r="F475" s="132">
        <v>35.83</v>
      </c>
      <c r="G475" s="290" t="s">
        <v>3229</v>
      </c>
      <c r="H475" s="350" t="s">
        <v>3108</v>
      </c>
      <c r="I475" s="129">
        <v>0.20100000000000001</v>
      </c>
      <c r="J475" s="129">
        <v>-91</v>
      </c>
      <c r="K475" s="129">
        <v>-79</v>
      </c>
      <c r="L475" s="129" t="b">
        <v>1</v>
      </c>
      <c r="M475" s="129">
        <v>113.91200000000001</v>
      </c>
      <c r="N475" s="129">
        <v>9.1170000000000009</v>
      </c>
      <c r="O475" s="129">
        <v>12.494999999999999</v>
      </c>
      <c r="P475" s="132">
        <v>182.238</v>
      </c>
      <c r="Q475" s="132">
        <v>0.68700000000000006</v>
      </c>
      <c r="R475" s="132">
        <v>125.21</v>
      </c>
      <c r="S475" s="129">
        <v>5.82</v>
      </c>
      <c r="T475" s="419">
        <v>-6.766</v>
      </c>
      <c r="U475" s="129">
        <v>2.54</v>
      </c>
      <c r="V475" s="129">
        <v>-17</v>
      </c>
      <c r="W475" s="129">
        <v>-37</v>
      </c>
      <c r="X475" s="129">
        <v>1353</v>
      </c>
      <c r="Y475" s="129" t="s">
        <v>3011</v>
      </c>
      <c r="Z475" s="129" t="b">
        <v>0</v>
      </c>
      <c r="AA475" s="129">
        <v>0</v>
      </c>
      <c r="AB475" s="129" t="b">
        <v>1</v>
      </c>
      <c r="AC475" s="129">
        <v>41</v>
      </c>
      <c r="AD475" s="129">
        <v>0.86399999999999999</v>
      </c>
      <c r="AE475" s="129" t="s">
        <v>3108</v>
      </c>
      <c r="AF475" s="129" t="s">
        <v>3229</v>
      </c>
      <c r="AG475" s="129" t="s">
        <v>9183</v>
      </c>
      <c r="AH475" s="129" cm="1">
        <f t="array" aca="1" ref="AH475" ca="1">INDIRECT(ADDRESS(MATCH(AJ475,'rs_industries'!B:B,0),5,1,TRUE,"rs_industries"))</f>
        <v>10</v>
      </c>
      <c r="AI475" s="129" cm="1">
        <f t="array" aca="1" ref="AI475" ca="1">INDIRECT(ADDRESS(MATCH(A475,'rs_stocks'!B:B,0),7,1,TRUE,"rs_stocks"))</f>
        <v>95</v>
      </c>
      <c r="AJ475" s="129" t="str" cm="1">
        <f t="array" aca="1" ref="AJ475" ca="1">INDIRECT(ADDRESS(MATCH(A475,'rs_stocks'!B:B,0),4,1,TRUE,"rs_stocks"))</f>
        <v>Pharmaceutical Retailers</v>
      </c>
    </row>
    <row r="476" spans="1:36" x14ac:dyDescent="0.3">
      <c r="A476" s="129" t="s">
        <v>1233</v>
      </c>
      <c r="B476" s="132">
        <v>-2.8</v>
      </c>
      <c r="C476" s="132">
        <v>-4.28</v>
      </c>
      <c r="D476" s="132">
        <v>0.59</v>
      </c>
      <c r="E476" s="132">
        <v>4.24</v>
      </c>
      <c r="F476" s="132">
        <v>2.5099999999999998</v>
      </c>
      <c r="G476" s="235" t="s">
        <v>3158</v>
      </c>
      <c r="H476" s="349" t="s">
        <v>245</v>
      </c>
      <c r="I476" s="129">
        <v>12.198</v>
      </c>
      <c r="J476" s="129">
        <v>-34</v>
      </c>
      <c r="K476" s="129">
        <v>-27</v>
      </c>
      <c r="L476" s="129" t="b">
        <v>1</v>
      </c>
      <c r="M476" s="129">
        <v>25.890999999999998</v>
      </c>
      <c r="N476" s="129">
        <v>2.073</v>
      </c>
      <c r="O476" s="129">
        <v>12.492000000000001</v>
      </c>
      <c r="P476" s="132">
        <v>28.683</v>
      </c>
      <c r="Q476" s="132">
        <v>0.68400000000000005</v>
      </c>
      <c r="R476" s="132">
        <v>19.620999999999999</v>
      </c>
      <c r="S476" s="129">
        <v>1.52</v>
      </c>
      <c r="T476" s="419">
        <v>11.179</v>
      </c>
      <c r="U476" s="129">
        <v>53.05</v>
      </c>
      <c r="V476" s="129">
        <v>-18</v>
      </c>
      <c r="W476" s="129">
        <v>-31</v>
      </c>
      <c r="X476" s="129">
        <v>248</v>
      </c>
      <c r="Y476" s="129" t="s">
        <v>1233</v>
      </c>
      <c r="Z476" s="129" t="b">
        <v>0</v>
      </c>
      <c r="AA476" s="129">
        <v>0</v>
      </c>
      <c r="AB476" s="129" t="b">
        <v>0</v>
      </c>
      <c r="AC476" s="129">
        <v>46</v>
      </c>
      <c r="AD476" s="129">
        <v>0.86299999999999999</v>
      </c>
      <c r="AE476" s="129" t="s">
        <v>245</v>
      </c>
      <c r="AF476" s="129" t="s">
        <v>3158</v>
      </c>
      <c r="AG476" s="129" t="s">
        <v>4982</v>
      </c>
      <c r="AH476" s="129" t="e" cm="1">
        <f t="array" aca="1" ref="AH476" ca="1">INDIRECT(ADDRESS(MATCH(AJ476,'rs_industries'!B:B,0),5,1,TRUE,"rs_industries"))</f>
        <v>#N/A</v>
      </c>
      <c r="AI476" s="129" t="e" cm="1">
        <f t="array" aca="1" ref="AI476" ca="1">INDIRECT(ADDRESS(MATCH(A476,'rs_stocks'!B:B,0),7,1,TRUE,"rs_stocks"))</f>
        <v>#N/A</v>
      </c>
      <c r="AJ476" s="129" t="e" cm="1">
        <f t="array" aca="1" ref="AJ476" ca="1">INDIRECT(ADDRESS(MATCH(A476,'rs_stocks'!B:B,0),4,1,TRUE,"rs_stocks"))</f>
        <v>#N/A</v>
      </c>
    </row>
    <row r="477" spans="1:36" x14ac:dyDescent="0.3">
      <c r="A477" s="129" t="s">
        <v>1161</v>
      </c>
      <c r="B477" s="132">
        <v>7.0000000000000007E-2</v>
      </c>
      <c r="C477" s="132">
        <v>-4.66</v>
      </c>
      <c r="D477" s="132">
        <v>0.92</v>
      </c>
      <c r="E477" s="132">
        <v>10.02</v>
      </c>
      <c r="F477" s="132">
        <v>7.53</v>
      </c>
      <c r="G477" s="297" t="s">
        <v>3705</v>
      </c>
      <c r="H477" s="347" t="s">
        <v>115</v>
      </c>
      <c r="I477" s="129">
        <v>164.25700000000001</v>
      </c>
      <c r="J477" s="129">
        <v>-28</v>
      </c>
      <c r="K477" s="129">
        <v>-6</v>
      </c>
      <c r="L477" s="129" t="b">
        <v>1</v>
      </c>
      <c r="M477" s="129">
        <v>38.261000000000003</v>
      </c>
      <c r="N477" s="129">
        <v>3.0710000000000002</v>
      </c>
      <c r="O477" s="129">
        <v>12.458</v>
      </c>
      <c r="P477" s="132">
        <v>44.058</v>
      </c>
      <c r="Q477" s="132">
        <v>0.67200000000000004</v>
      </c>
      <c r="R477" s="132">
        <v>29.588000000000001</v>
      </c>
      <c r="S477" s="129">
        <v>1.73</v>
      </c>
      <c r="T477" s="419">
        <v>53.472000000000001</v>
      </c>
      <c r="U477" s="129">
        <v>70.38</v>
      </c>
      <c r="V477" s="129">
        <v>90</v>
      </c>
      <c r="W477" s="129">
        <v>137</v>
      </c>
      <c r="X477" s="129">
        <v>164</v>
      </c>
      <c r="Y477" s="129" t="s">
        <v>1161</v>
      </c>
      <c r="Z477" s="129" t="b">
        <v>1</v>
      </c>
      <c r="AA477" s="129">
        <v>69.33</v>
      </c>
      <c r="AB477" s="129" t="b">
        <v>0</v>
      </c>
      <c r="AC477" s="129">
        <v>52</v>
      </c>
      <c r="AD477" s="129">
        <v>0.86299999999999999</v>
      </c>
      <c r="AE477" s="129" t="s">
        <v>115</v>
      </c>
      <c r="AF477" s="129" t="s">
        <v>3705</v>
      </c>
      <c r="AG477" s="129" t="s">
        <v>1162</v>
      </c>
      <c r="AH477" s="129" t="e" cm="1">
        <f t="array" aca="1" ref="AH477" ca="1">INDIRECT(ADDRESS(MATCH(AJ477,'rs_industries'!B:B,0),5,1,TRUE,"rs_industries"))</f>
        <v>#N/A</v>
      </c>
      <c r="AI477" s="129" t="e" cm="1">
        <f t="array" aca="1" ref="AI477" ca="1">INDIRECT(ADDRESS(MATCH(A477,'rs_stocks'!B:B,0),7,1,TRUE,"rs_stocks"))</f>
        <v>#N/A</v>
      </c>
      <c r="AJ477" s="129" t="e" cm="1">
        <f t="array" aca="1" ref="AJ477" ca="1">INDIRECT(ADDRESS(MATCH(A477,'rs_stocks'!B:B,0),4,1,TRUE,"rs_stocks"))</f>
        <v>#N/A</v>
      </c>
    </row>
    <row r="478" spans="1:36" x14ac:dyDescent="0.3">
      <c r="A478" s="129" t="s">
        <v>1561</v>
      </c>
      <c r="B478" s="132">
        <v>0.38</v>
      </c>
      <c r="C478" s="132">
        <v>17.2</v>
      </c>
      <c r="D478" s="132">
        <v>37.58</v>
      </c>
      <c r="E478" s="132">
        <v>40.409999999999997</v>
      </c>
      <c r="F478" s="132">
        <v>48.95</v>
      </c>
      <c r="G478" s="220" t="s">
        <v>3301</v>
      </c>
      <c r="H478" s="349" t="s">
        <v>3108</v>
      </c>
      <c r="I478" s="129">
        <v>1.87</v>
      </c>
      <c r="J478" s="129">
        <v>-56</v>
      </c>
      <c r="K478" s="129">
        <v>-11</v>
      </c>
      <c r="L478" s="129" t="b">
        <v>1</v>
      </c>
      <c r="M478" s="129">
        <v>107.246</v>
      </c>
      <c r="N478" s="129">
        <v>8.6219999999999999</v>
      </c>
      <c r="O478" s="129">
        <v>12.438000000000001</v>
      </c>
      <c r="P478" s="132">
        <v>143.65199999999999</v>
      </c>
      <c r="Q478" s="132">
        <v>0.71399999999999997</v>
      </c>
      <c r="R478" s="132">
        <v>102.53100000000001</v>
      </c>
      <c r="S478" s="129">
        <v>3</v>
      </c>
      <c r="T478" s="419">
        <v>42.607999999999997</v>
      </c>
      <c r="U478" s="129">
        <v>15.67</v>
      </c>
      <c r="V478" s="129">
        <v>-42</v>
      </c>
      <c r="W478" s="129">
        <v>-32</v>
      </c>
      <c r="X478" s="129">
        <v>426</v>
      </c>
      <c r="Y478" s="129" t="s">
        <v>1561</v>
      </c>
      <c r="Z478" s="129" t="b">
        <v>0</v>
      </c>
      <c r="AA478" s="129">
        <v>0</v>
      </c>
      <c r="AB478" s="129" t="b">
        <v>1</v>
      </c>
      <c r="AC478" s="129">
        <v>55</v>
      </c>
      <c r="AD478" s="129">
        <v>0.86299999999999999</v>
      </c>
      <c r="AE478" s="129" t="s">
        <v>3108</v>
      </c>
      <c r="AF478" s="129" t="s">
        <v>3301</v>
      </c>
      <c r="AG478" s="129" t="s">
        <v>3966</v>
      </c>
      <c r="AH478" s="129" cm="1">
        <f t="array" aca="1" ref="AH478" ca="1">INDIRECT(ADDRESS(MATCH(AJ478,'rs_industries'!B:B,0),5,1,TRUE,"rs_industries"))</f>
        <v>98</v>
      </c>
      <c r="AI478" s="129" cm="1">
        <f t="array" aca="1" ref="AI478" ca="1">INDIRECT(ADDRESS(MATCH(A478,'rs_stocks'!B:B,0),7,1,TRUE,"rs_stocks"))</f>
        <v>95</v>
      </c>
      <c r="AJ478" s="129" t="str" cm="1">
        <f t="array" aca="1" ref="AJ478" ca="1">INDIRECT(ADDRESS(MATCH(A478,'rs_stocks'!B:B,0),4,1,TRUE,"rs_stocks"))</f>
        <v>Marine Shipping</v>
      </c>
    </row>
    <row r="479" spans="1:36" x14ac:dyDescent="0.3">
      <c r="A479" s="129" t="s">
        <v>6761</v>
      </c>
      <c r="B479" s="132">
        <v>-7.14</v>
      </c>
      <c r="C479" s="132">
        <v>1.56</v>
      </c>
      <c r="D479" s="132">
        <v>-0.76</v>
      </c>
      <c r="E479" s="132">
        <v>32.65</v>
      </c>
      <c r="F479" s="132">
        <v>28.71</v>
      </c>
      <c r="G479" s="204" t="s">
        <v>3525</v>
      </c>
      <c r="H479" s="345" t="s">
        <v>3124</v>
      </c>
      <c r="I479" s="129">
        <v>0.95299999999999996</v>
      </c>
      <c r="J479" s="129">
        <v>-85</v>
      </c>
      <c r="K479" s="129">
        <v>-78</v>
      </c>
      <c r="L479" s="129" t="b">
        <v>1</v>
      </c>
      <c r="M479" s="129">
        <v>116.883</v>
      </c>
      <c r="N479" s="129">
        <v>9.3979999999999997</v>
      </c>
      <c r="O479" s="129">
        <v>12.436999999999999</v>
      </c>
      <c r="P479" s="132">
        <v>183.351</v>
      </c>
      <c r="Q479" s="132">
        <v>0.68200000000000005</v>
      </c>
      <c r="R479" s="132">
        <v>125.07599999999999</v>
      </c>
      <c r="S479" s="129">
        <v>4.62</v>
      </c>
      <c r="T479" s="419">
        <v>16.638999999999999</v>
      </c>
      <c r="U479" s="129">
        <v>1.3</v>
      </c>
      <c r="V479" s="129">
        <v>-58</v>
      </c>
      <c r="W479" s="129">
        <v>-50</v>
      </c>
      <c r="X479" s="129">
        <v>3327</v>
      </c>
      <c r="Y479" s="129" t="s">
        <v>6761</v>
      </c>
      <c r="Z479" s="129" t="b">
        <v>0</v>
      </c>
      <c r="AA479" s="129">
        <v>0</v>
      </c>
      <c r="AB479" s="129" t="b">
        <v>0</v>
      </c>
      <c r="AC479" s="129">
        <v>43</v>
      </c>
      <c r="AD479" s="129">
        <v>0.86199999999999999</v>
      </c>
      <c r="AE479" s="129" t="s">
        <v>3124</v>
      </c>
      <c r="AF479" s="129" t="s">
        <v>3525</v>
      </c>
      <c r="AG479" s="129" t="s">
        <v>6762</v>
      </c>
      <c r="AH479" s="129" t="e" cm="1">
        <f t="array" aca="1" ref="AH479" ca="1">INDIRECT(ADDRESS(MATCH(AJ479,'rs_industries'!B:B,0),5,1,TRUE,"rs_industries"))</f>
        <v>#N/A</v>
      </c>
      <c r="AI479" s="129" t="e" cm="1">
        <f t="array" aca="1" ref="AI479" ca="1">INDIRECT(ADDRESS(MATCH(A479,'rs_stocks'!B:B,0),7,1,TRUE,"rs_stocks"))</f>
        <v>#N/A</v>
      </c>
      <c r="AJ479" s="129" t="e" cm="1">
        <f t="array" aca="1" ref="AJ479" ca="1">INDIRECT(ADDRESS(MATCH(A479,'rs_stocks'!B:B,0),4,1,TRUE,"rs_stocks"))</f>
        <v>#N/A</v>
      </c>
    </row>
    <row r="480" spans="1:36" x14ac:dyDescent="0.3">
      <c r="A480" s="129" t="s">
        <v>1025</v>
      </c>
      <c r="B480" s="132">
        <v>0</v>
      </c>
      <c r="C480" s="132">
        <v>4.1399999999999997</v>
      </c>
      <c r="D480" s="132">
        <v>13.51</v>
      </c>
      <c r="E480" s="132">
        <v>11.37</v>
      </c>
      <c r="F480" s="132">
        <v>11.26</v>
      </c>
      <c r="G480" s="262" t="s">
        <v>3170</v>
      </c>
      <c r="H480" s="348" t="s">
        <v>3124</v>
      </c>
      <c r="I480" s="129">
        <v>161.34800000000001</v>
      </c>
      <c r="J480" s="129">
        <v>-26</v>
      </c>
      <c r="K480" s="129">
        <v>-7</v>
      </c>
      <c r="L480" s="129" t="b">
        <v>1</v>
      </c>
      <c r="M480" s="129">
        <v>34.936999999999998</v>
      </c>
      <c r="N480" s="129">
        <v>2.8119999999999998</v>
      </c>
      <c r="O480" s="129">
        <v>12.426</v>
      </c>
      <c r="P480" s="132">
        <v>39.277000000000001</v>
      </c>
      <c r="Q480" s="132">
        <v>0.69299999999999995</v>
      </c>
      <c r="R480" s="132">
        <v>27.216999999999999</v>
      </c>
      <c r="S480" s="129">
        <v>1.34</v>
      </c>
      <c r="T480" s="419">
        <v>12.942</v>
      </c>
      <c r="U480" s="129">
        <v>103.79</v>
      </c>
      <c r="V480" s="129">
        <v>-49</v>
      </c>
      <c r="W480" s="129">
        <v>-50</v>
      </c>
      <c r="X480" s="129">
        <v>143</v>
      </c>
      <c r="Y480" s="129" t="s">
        <v>1025</v>
      </c>
      <c r="Z480" s="129" t="b">
        <v>0</v>
      </c>
      <c r="AA480" s="129">
        <v>0</v>
      </c>
      <c r="AB480" s="129" t="b">
        <v>1</v>
      </c>
      <c r="AC480" s="129">
        <v>54</v>
      </c>
      <c r="AD480" s="129">
        <v>0.86199999999999999</v>
      </c>
      <c r="AE480" s="129" t="s">
        <v>3124</v>
      </c>
      <c r="AF480" s="129" t="s">
        <v>3170</v>
      </c>
      <c r="AG480" s="129" t="s">
        <v>5145</v>
      </c>
      <c r="AH480" s="129" t="e" cm="1">
        <f t="array" aca="1" ref="AH480" ca="1">INDIRECT(ADDRESS(MATCH(AJ480,'rs_industries'!B:B,0),5,1,TRUE,"rs_industries"))</f>
        <v>#N/A</v>
      </c>
      <c r="AI480" s="129" t="e" cm="1">
        <f t="array" aca="1" ref="AI480" ca="1">INDIRECT(ADDRESS(MATCH(A480,'rs_stocks'!B:B,0),7,1,TRUE,"rs_stocks"))</f>
        <v>#N/A</v>
      </c>
      <c r="AJ480" s="129" t="e" cm="1">
        <f t="array" aca="1" ref="AJ480" ca="1">INDIRECT(ADDRESS(MATCH(A480,'rs_stocks'!B:B,0),4,1,TRUE,"rs_stocks"))</f>
        <v>#N/A</v>
      </c>
    </row>
    <row r="481" spans="1:36" x14ac:dyDescent="0.3">
      <c r="A481" s="129" t="s">
        <v>6758</v>
      </c>
      <c r="B481" s="132">
        <v>-9</v>
      </c>
      <c r="C481" s="132">
        <v>8.02</v>
      </c>
      <c r="D481" s="132">
        <v>41.5</v>
      </c>
      <c r="E481" s="132">
        <v>174.76</v>
      </c>
      <c r="F481" s="132">
        <v>154.94999999999999</v>
      </c>
      <c r="G481" s="273" t="s">
        <v>3225</v>
      </c>
      <c r="H481" s="349" t="s">
        <v>3111</v>
      </c>
      <c r="I481" s="129">
        <v>0.47899999999999998</v>
      </c>
      <c r="J481" s="129">
        <v>-98</v>
      </c>
      <c r="K481" s="129">
        <v>-91</v>
      </c>
      <c r="L481" s="129" t="b">
        <v>0</v>
      </c>
      <c r="M481" s="129">
        <v>357.726</v>
      </c>
      <c r="N481" s="129">
        <v>28.79</v>
      </c>
      <c r="O481" s="129">
        <v>12.425000000000001</v>
      </c>
      <c r="P481" s="132">
        <v>569.73400000000004</v>
      </c>
      <c r="Q481" s="132">
        <v>0.71699999999999997</v>
      </c>
      <c r="R481" s="132">
        <v>408.56400000000002</v>
      </c>
      <c r="S481" s="129">
        <v>7.05</v>
      </c>
      <c r="T481" s="419">
        <v>0</v>
      </c>
      <c r="U481" s="129">
        <v>2.83</v>
      </c>
      <c r="V481" s="129">
        <v>-18</v>
      </c>
      <c r="W481" s="129">
        <v>-31</v>
      </c>
      <c r="X481" s="129">
        <v>1003</v>
      </c>
      <c r="Y481" s="129" t="s">
        <v>6758</v>
      </c>
      <c r="Z481" s="129" t="b">
        <v>0</v>
      </c>
      <c r="AA481" s="129">
        <v>0</v>
      </c>
      <c r="AB481" s="129" t="b">
        <v>1</v>
      </c>
      <c r="AC481" s="129">
        <v>46</v>
      </c>
      <c r="AD481" s="129">
        <v>0.86199999999999999</v>
      </c>
      <c r="AE481" s="129" t="s">
        <v>3111</v>
      </c>
      <c r="AF481" s="129" t="s">
        <v>3225</v>
      </c>
      <c r="AG481" s="129" t="s">
        <v>7818</v>
      </c>
      <c r="AH481" s="129" cm="1">
        <f t="array" aca="1" ref="AH481" ca="1">INDIRECT(ADDRESS(MATCH(AJ481,'rs_industries'!B:B,0),5,1,TRUE,"rs_industries"))</f>
        <v>14</v>
      </c>
      <c r="AI481" s="129" cm="1">
        <f t="array" aca="1" ref="AI481" ca="1">INDIRECT(ADDRESS(MATCH(A481,'rs_stocks'!B:B,0),7,1,TRUE,"rs_stocks"))</f>
        <v>97</v>
      </c>
      <c r="AJ481" s="129" t="str" cm="1">
        <f t="array" aca="1" ref="AJ481" ca="1">INDIRECT(ADDRESS(MATCH(A481,'rs_stocks'!B:B,0),4,1,TRUE,"rs_stocks"))</f>
        <v>Insurance Brokers</v>
      </c>
    </row>
    <row r="482" spans="1:36" x14ac:dyDescent="0.3">
      <c r="A482" s="129" t="s">
        <v>3094</v>
      </c>
      <c r="B482" s="132">
        <v>-7.65</v>
      </c>
      <c r="C482" s="132">
        <v>-9.25</v>
      </c>
      <c r="D482" s="132">
        <v>-2.0499999999999998</v>
      </c>
      <c r="E482" s="132">
        <v>13.27</v>
      </c>
      <c r="F482" s="132">
        <v>6.49</v>
      </c>
      <c r="G482" s="206" t="s">
        <v>3155</v>
      </c>
      <c r="H482" s="345" t="s">
        <v>3108</v>
      </c>
      <c r="I482" s="129">
        <v>1.0860000000000001</v>
      </c>
      <c r="J482" s="129">
        <v>-66</v>
      </c>
      <c r="K482" s="129">
        <v>-42</v>
      </c>
      <c r="L482" s="129" t="b">
        <v>0</v>
      </c>
      <c r="M482" s="129">
        <v>73.138000000000005</v>
      </c>
      <c r="N482" s="129">
        <v>5.8949999999999996</v>
      </c>
      <c r="O482" s="129">
        <v>12.406000000000001</v>
      </c>
      <c r="P482" s="132">
        <v>99.51</v>
      </c>
      <c r="Q482" s="132">
        <v>0.68</v>
      </c>
      <c r="R482" s="132">
        <v>67.644999999999996</v>
      </c>
      <c r="S482" s="129">
        <v>2.69</v>
      </c>
      <c r="T482" s="419">
        <v>-229.92599999999999</v>
      </c>
      <c r="U482" s="129">
        <v>10.5</v>
      </c>
      <c r="V482" s="129">
        <v>235</v>
      </c>
      <c r="W482" s="129">
        <v>326</v>
      </c>
      <c r="X482" s="129">
        <v>707</v>
      </c>
      <c r="Y482" s="129" t="s">
        <v>3094</v>
      </c>
      <c r="Z482" s="129" t="b">
        <v>0</v>
      </c>
      <c r="AA482" s="129">
        <v>0</v>
      </c>
      <c r="AB482" s="129" t="b">
        <v>0</v>
      </c>
      <c r="AC482" s="129">
        <v>43</v>
      </c>
      <c r="AD482" s="129">
        <v>0.86199999999999999</v>
      </c>
      <c r="AE482" s="129" t="s">
        <v>3108</v>
      </c>
      <c r="AF482" s="129" t="s">
        <v>3155</v>
      </c>
      <c r="AG482" s="129" t="s">
        <v>5644</v>
      </c>
      <c r="AH482" s="129" t="e" cm="1">
        <f t="array" aca="1" ref="AH482" ca="1">INDIRECT(ADDRESS(MATCH(AJ482,'rs_industries'!B:B,0),5,1,TRUE,"rs_industries"))</f>
        <v>#N/A</v>
      </c>
      <c r="AI482" s="129" t="e" cm="1">
        <f t="array" aca="1" ref="AI482" ca="1">INDIRECT(ADDRESS(MATCH(A482,'rs_stocks'!B:B,0),7,1,TRUE,"rs_stocks"))</f>
        <v>#N/A</v>
      </c>
      <c r="AJ482" s="129" t="e" cm="1">
        <f t="array" aca="1" ref="AJ482" ca="1">INDIRECT(ADDRESS(MATCH(A482,'rs_stocks'!B:B,0),4,1,TRUE,"rs_stocks"))</f>
        <v>#N/A</v>
      </c>
    </row>
    <row r="483" spans="1:36" x14ac:dyDescent="0.3">
      <c r="A483" s="129" t="s">
        <v>450</v>
      </c>
      <c r="B483" s="132">
        <v>-2.57</v>
      </c>
      <c r="C483" s="132">
        <v>-4.9800000000000004</v>
      </c>
      <c r="D483" s="132">
        <v>-2.59</v>
      </c>
      <c r="E483" s="132">
        <v>10.27</v>
      </c>
      <c r="F483" s="132">
        <v>7.47</v>
      </c>
      <c r="G483" s="231" t="s">
        <v>3238</v>
      </c>
      <c r="H483" s="346" t="s">
        <v>24</v>
      </c>
      <c r="I483" s="129">
        <v>19.32</v>
      </c>
      <c r="J483" s="129">
        <v>-42</v>
      </c>
      <c r="K483" s="129">
        <v>-7</v>
      </c>
      <c r="L483" s="129" t="b">
        <v>1</v>
      </c>
      <c r="M483" s="129">
        <v>37.871000000000002</v>
      </c>
      <c r="N483" s="129">
        <v>3.056</v>
      </c>
      <c r="O483" s="129">
        <v>12.39</v>
      </c>
      <c r="P483" s="132">
        <v>42.54</v>
      </c>
      <c r="Q483" s="132">
        <v>0.67600000000000005</v>
      </c>
      <c r="R483" s="132">
        <v>28.75</v>
      </c>
      <c r="S483" s="129">
        <v>2.2000000000000002</v>
      </c>
      <c r="T483" s="419">
        <v>-82.9</v>
      </c>
      <c r="U483" s="129">
        <v>150.27000000000001</v>
      </c>
      <c r="V483" s="129">
        <v>16</v>
      </c>
      <c r="W483" s="129">
        <v>-1</v>
      </c>
      <c r="X483" s="129">
        <v>60</v>
      </c>
      <c r="Y483" s="129" t="s">
        <v>450</v>
      </c>
      <c r="Z483" s="129" t="b">
        <v>0</v>
      </c>
      <c r="AA483" s="129">
        <v>0</v>
      </c>
      <c r="AB483" s="129" t="b">
        <v>0</v>
      </c>
      <c r="AC483" s="129">
        <v>48</v>
      </c>
      <c r="AD483" s="129">
        <v>0.86099999999999999</v>
      </c>
      <c r="AE483" s="129" t="s">
        <v>24</v>
      </c>
      <c r="AF483" s="129" t="s">
        <v>3238</v>
      </c>
      <c r="AG483" s="129" t="s">
        <v>3908</v>
      </c>
      <c r="AH483" s="129" cm="1">
        <f t="array" aca="1" ref="AH483" ca="1">INDIRECT(ADDRESS(MATCH(AJ483,'rs_industries'!B:B,0),5,1,TRUE,"rs_industries"))</f>
        <v>20</v>
      </c>
      <c r="AI483" s="129" cm="1">
        <f t="array" aca="1" ref="AI483" ca="1">INDIRECT(ADDRESS(MATCH(A483,'rs_stocks'!B:B,0),7,1,TRUE,"rs_stocks"))</f>
        <v>77</v>
      </c>
      <c r="AJ483" s="129" t="str" cm="1">
        <f t="array" aca="1" ref="AJ483" ca="1">INDIRECT(ADDRESS(MATCH(A483,'rs_stocks'!B:B,0),4,1,TRUE,"rs_stocks"))</f>
        <v>Specialty Chemicals</v>
      </c>
    </row>
    <row r="484" spans="1:36" x14ac:dyDescent="0.3">
      <c r="A484" s="129" t="s">
        <v>7850</v>
      </c>
      <c r="B484" s="132">
        <v>3.56</v>
      </c>
      <c r="C484" s="132">
        <v>11.41</v>
      </c>
      <c r="D484" s="132">
        <v>14.26</v>
      </c>
      <c r="E484" s="132">
        <v>31.18</v>
      </c>
      <c r="F484" s="132">
        <v>27.79</v>
      </c>
      <c r="G484" s="207" t="s">
        <v>3127</v>
      </c>
      <c r="H484" s="346" t="s">
        <v>31</v>
      </c>
      <c r="I484" s="129">
        <v>0.50600000000000001</v>
      </c>
      <c r="J484" s="129">
        <v>-77</v>
      </c>
      <c r="K484" s="129">
        <v>-59</v>
      </c>
      <c r="L484" s="129" t="b">
        <v>0</v>
      </c>
      <c r="M484" s="129">
        <v>85.153999999999996</v>
      </c>
      <c r="N484" s="129">
        <v>6.8849999999999998</v>
      </c>
      <c r="O484" s="129">
        <v>12.369</v>
      </c>
      <c r="P484" s="132">
        <v>116.194</v>
      </c>
      <c r="Q484" s="132">
        <v>0.69699999999999995</v>
      </c>
      <c r="R484" s="132">
        <v>80.930000000000007</v>
      </c>
      <c r="S484" s="129">
        <v>3.95</v>
      </c>
      <c r="T484" s="419">
        <v>18.920999999999999</v>
      </c>
      <c r="U484" s="129">
        <v>13.38</v>
      </c>
      <c r="V484" s="129">
        <v>-45</v>
      </c>
      <c r="W484" s="129">
        <v>-56</v>
      </c>
      <c r="X484" s="129">
        <v>378</v>
      </c>
      <c r="Y484" s="129" t="s">
        <v>7850</v>
      </c>
      <c r="Z484" s="129" t="b">
        <v>0</v>
      </c>
      <c r="AA484" s="129">
        <v>0</v>
      </c>
      <c r="AB484" s="129" t="b">
        <v>1</v>
      </c>
      <c r="AC484" s="129">
        <v>46</v>
      </c>
      <c r="AD484" s="129">
        <v>0.86099999999999999</v>
      </c>
      <c r="AE484" s="129" t="s">
        <v>31</v>
      </c>
      <c r="AF484" s="129" t="s">
        <v>3127</v>
      </c>
      <c r="AG484" s="129" t="s">
        <v>7851</v>
      </c>
      <c r="AH484" s="129" cm="1">
        <f t="array" aca="1" ref="AH484" ca="1">INDIRECT(ADDRESS(MATCH(AJ484,'rs_industries'!B:B,0),5,1,TRUE,"rs_industries"))</f>
        <v>35</v>
      </c>
      <c r="AI484" s="129" cm="1">
        <f t="array" aca="1" ref="AI484" ca="1">INDIRECT(ADDRESS(MATCH(A484,'rs_stocks'!B:B,0),7,1,TRUE,"rs_stocks"))</f>
        <v>80</v>
      </c>
      <c r="AJ484" s="129" t="str" cm="1">
        <f t="array" aca="1" ref="AJ484" ca="1">INDIRECT(ADDRESS(MATCH(A484,'rs_stocks'!B:B,0),4,1,TRUE,"rs_stocks"))</f>
        <v>Software—Infrastructure</v>
      </c>
    </row>
    <row r="485" spans="1:36" x14ac:dyDescent="0.3">
      <c r="A485" s="129" t="s">
        <v>1030</v>
      </c>
      <c r="B485" s="132">
        <v>0.57999999999999996</v>
      </c>
      <c r="C485" s="132">
        <v>2</v>
      </c>
      <c r="D485" s="132">
        <v>8.68</v>
      </c>
      <c r="E485" s="132">
        <v>7.01</v>
      </c>
      <c r="F485" s="132">
        <v>9.07</v>
      </c>
      <c r="G485" s="233" t="s">
        <v>3217</v>
      </c>
      <c r="H485" s="345" t="s">
        <v>150</v>
      </c>
      <c r="I485" s="129">
        <v>15.071</v>
      </c>
      <c r="J485" s="129">
        <v>-48</v>
      </c>
      <c r="K485" s="129">
        <v>-34</v>
      </c>
      <c r="L485" s="129" t="b">
        <v>1</v>
      </c>
      <c r="M485" s="129">
        <v>27.265000000000001</v>
      </c>
      <c r="N485" s="129">
        <v>2.2069999999999999</v>
      </c>
      <c r="O485" s="129">
        <v>12.352</v>
      </c>
      <c r="P485" s="132">
        <v>29.998999999999999</v>
      </c>
      <c r="Q485" s="132">
        <v>0.68300000000000005</v>
      </c>
      <c r="R485" s="132">
        <v>20.481999999999999</v>
      </c>
      <c r="S485" s="129">
        <v>1.75</v>
      </c>
      <c r="T485" s="419">
        <v>21.545999999999999</v>
      </c>
      <c r="U485" s="129">
        <v>39.82</v>
      </c>
      <c r="V485" s="129">
        <v>-27</v>
      </c>
      <c r="W485" s="129">
        <v>-36</v>
      </c>
      <c r="X485" s="129">
        <v>287</v>
      </c>
      <c r="Y485" s="129" t="s">
        <v>1030</v>
      </c>
      <c r="Z485" s="129" t="b">
        <v>0</v>
      </c>
      <c r="AA485" s="129">
        <v>0</v>
      </c>
      <c r="AB485" s="129" t="b">
        <v>0</v>
      </c>
      <c r="AC485" s="129">
        <v>52</v>
      </c>
      <c r="AD485" s="129">
        <v>0.86099999999999999</v>
      </c>
      <c r="AE485" s="129" t="s">
        <v>150</v>
      </c>
      <c r="AF485" s="129" t="s">
        <v>3217</v>
      </c>
      <c r="AG485" s="129" t="s">
        <v>4897</v>
      </c>
      <c r="AH485" s="129" t="e" cm="1">
        <f t="array" aca="1" ref="AH485" ca="1">INDIRECT(ADDRESS(MATCH(AJ485,'rs_industries'!B:B,0),5,1,TRUE,"rs_industries"))</f>
        <v>#N/A</v>
      </c>
      <c r="AI485" s="129" t="e" cm="1">
        <f t="array" aca="1" ref="AI485" ca="1">INDIRECT(ADDRESS(MATCH(A485,'rs_stocks'!B:B,0),7,1,TRUE,"rs_stocks"))</f>
        <v>#N/A</v>
      </c>
      <c r="AJ485" s="129" t="e" cm="1">
        <f t="array" aca="1" ref="AJ485" ca="1">INDIRECT(ADDRESS(MATCH(A485,'rs_stocks'!B:B,0),4,1,TRUE,"rs_stocks"))</f>
        <v>#N/A</v>
      </c>
    </row>
    <row r="486" spans="1:36" x14ac:dyDescent="0.3">
      <c r="A486" s="129" t="s">
        <v>1627</v>
      </c>
      <c r="B486" s="132">
        <v>7.28</v>
      </c>
      <c r="C486" s="132">
        <v>7.11</v>
      </c>
      <c r="D486" s="132">
        <v>8.9700000000000006</v>
      </c>
      <c r="E486" s="132">
        <v>27.41</v>
      </c>
      <c r="F486" s="132">
        <v>19.91</v>
      </c>
      <c r="G486" s="250" t="s">
        <v>5260</v>
      </c>
      <c r="H486" s="354" t="s">
        <v>115</v>
      </c>
      <c r="I486" s="129">
        <v>2.508</v>
      </c>
      <c r="J486" s="129">
        <v>-72</v>
      </c>
      <c r="K486" s="129">
        <v>-34</v>
      </c>
      <c r="L486" s="129" t="b">
        <v>1</v>
      </c>
      <c r="M486" s="129">
        <v>52.546999999999997</v>
      </c>
      <c r="N486" s="129">
        <v>4.2560000000000002</v>
      </c>
      <c r="O486" s="129">
        <v>12.347</v>
      </c>
      <c r="P486" s="132">
        <v>60.216000000000001</v>
      </c>
      <c r="Q486" s="132">
        <v>0.68200000000000005</v>
      </c>
      <c r="R486" s="132">
        <v>41.046999999999997</v>
      </c>
      <c r="S486" s="129">
        <v>3.59</v>
      </c>
      <c r="T486" s="419">
        <v>136.63</v>
      </c>
      <c r="U486" s="129">
        <v>21.38</v>
      </c>
      <c r="V486" s="129">
        <v>11</v>
      </c>
      <c r="W486" s="129">
        <v>-14</v>
      </c>
      <c r="X486" s="129">
        <v>260</v>
      </c>
      <c r="Y486" s="129" t="s">
        <v>1627</v>
      </c>
      <c r="Z486" s="129" t="b">
        <v>0</v>
      </c>
      <c r="AA486" s="129">
        <v>0</v>
      </c>
      <c r="AB486" s="129" t="b">
        <v>1</v>
      </c>
      <c r="AC486" s="129">
        <v>56</v>
      </c>
      <c r="AD486" s="129">
        <v>0.86</v>
      </c>
      <c r="AE486" s="129" t="s">
        <v>115</v>
      </c>
      <c r="AF486" s="129" t="s">
        <v>5260</v>
      </c>
      <c r="AG486" s="129" t="s">
        <v>5404</v>
      </c>
      <c r="AH486" s="129" cm="1">
        <f t="array" aca="1" ref="AH486" ca="1">INDIRECT(ADDRESS(MATCH(AJ486,'rs_industries'!B:B,0),5,1,TRUE,"rs_industries"))</f>
        <v>59</v>
      </c>
      <c r="AI486" s="129" cm="1">
        <f t="array" aca="1" ref="AI486" ca="1">INDIRECT(ADDRESS(MATCH(A486,'rs_stocks'!B:B,0),7,1,TRUE,"rs_stocks"))</f>
        <v>77</v>
      </c>
      <c r="AJ486" s="129" t="str" cm="1">
        <f t="array" aca="1" ref="AJ486" ca="1">INDIRECT(ADDRESS(MATCH(A486,'rs_stocks'!B:B,0),4,1,TRUE,"rs_stocks"))</f>
        <v>Oil &amp; Gas Equipment &amp; Services</v>
      </c>
    </row>
    <row r="487" spans="1:36" x14ac:dyDescent="0.3">
      <c r="A487" s="129" t="s">
        <v>7815</v>
      </c>
      <c r="B487" s="132">
        <v>0.21</v>
      </c>
      <c r="C487" s="132">
        <v>0.99</v>
      </c>
      <c r="D487" s="132">
        <v>1.1000000000000001</v>
      </c>
      <c r="E487" s="132">
        <v>5.79</v>
      </c>
      <c r="F487" s="132">
        <v>3.31</v>
      </c>
      <c r="G487" s="417" t="s">
        <v>3282</v>
      </c>
      <c r="H487" s="327" t="s">
        <v>3111</v>
      </c>
      <c r="I487" s="129">
        <v>0.441</v>
      </c>
      <c r="J487" s="129">
        <v>-39</v>
      </c>
      <c r="K487" s="129">
        <v>-27</v>
      </c>
      <c r="L487" s="129" t="b">
        <v>1</v>
      </c>
      <c r="M487" s="129">
        <v>8.5950000000000006</v>
      </c>
      <c r="N487" s="129">
        <v>0.69799999999999995</v>
      </c>
      <c r="O487" s="129">
        <v>12.317</v>
      </c>
      <c r="P487" s="132">
        <v>8.8409999999999993</v>
      </c>
      <c r="Q487" s="132">
        <v>0.67900000000000005</v>
      </c>
      <c r="R487" s="132">
        <v>6.0060000000000002</v>
      </c>
      <c r="S487" s="129">
        <v>0.59</v>
      </c>
      <c r="T487" s="419">
        <v>95.819000000000003</v>
      </c>
      <c r="U487" s="129">
        <v>19.37</v>
      </c>
      <c r="V487" s="129">
        <v>-21</v>
      </c>
      <c r="W487" s="129">
        <v>-18</v>
      </c>
      <c r="X487" s="129">
        <v>1742</v>
      </c>
      <c r="Y487" s="129" t="s">
        <v>7815</v>
      </c>
      <c r="Z487" s="129" t="b">
        <v>1</v>
      </c>
      <c r="AA487" s="129">
        <v>0</v>
      </c>
      <c r="AB487" s="129" t="b">
        <v>1</v>
      </c>
      <c r="AC487" s="129">
        <v>49</v>
      </c>
      <c r="AD487" s="129">
        <v>0.86</v>
      </c>
      <c r="AE487" s="129" t="s">
        <v>3111</v>
      </c>
      <c r="AF487" s="129" t="s">
        <v>3282</v>
      </c>
      <c r="AG487" s="129" t="s">
        <v>7816</v>
      </c>
      <c r="AH487" s="129" t="e" cm="1">
        <f t="array" aca="1" ref="AH487" ca="1">INDIRECT(ADDRESS(MATCH(AJ487,'rs_industries'!B:B,0),5,1,TRUE,"rs_industries"))</f>
        <v>#N/A</v>
      </c>
      <c r="AI487" s="129" t="e" cm="1">
        <f t="array" aca="1" ref="AI487" ca="1">INDIRECT(ADDRESS(MATCH(A487,'rs_stocks'!B:B,0),7,1,TRUE,"rs_stocks"))</f>
        <v>#N/A</v>
      </c>
      <c r="AJ487" s="129" t="e" cm="1">
        <f t="array" aca="1" ref="AJ487" ca="1">INDIRECT(ADDRESS(MATCH(A487,'rs_stocks'!B:B,0),4,1,TRUE,"rs_stocks"))</f>
        <v>#N/A</v>
      </c>
    </row>
    <row r="488" spans="1:36" x14ac:dyDescent="0.3">
      <c r="A488" s="129" t="s">
        <v>1835</v>
      </c>
      <c r="B488" s="132">
        <v>-2.46</v>
      </c>
      <c r="C488" s="132">
        <v>18.37</v>
      </c>
      <c r="D488" s="132">
        <v>46.69</v>
      </c>
      <c r="E488" s="132">
        <v>42.53</v>
      </c>
      <c r="F488" s="132">
        <v>33.69</v>
      </c>
      <c r="G488" s="273" t="s">
        <v>3267</v>
      </c>
      <c r="H488" s="349" t="s">
        <v>3205</v>
      </c>
      <c r="I488" s="129">
        <v>6.6829999999999998</v>
      </c>
      <c r="J488" s="129">
        <v>-62</v>
      </c>
      <c r="K488" s="129">
        <v>-4</v>
      </c>
      <c r="L488" s="129" t="b">
        <v>1</v>
      </c>
      <c r="M488" s="129">
        <v>99.415999999999997</v>
      </c>
      <c r="N488" s="129">
        <v>8.0760000000000005</v>
      </c>
      <c r="O488" s="129">
        <v>12.31</v>
      </c>
      <c r="P488" s="132">
        <v>145.197</v>
      </c>
      <c r="Q488" s="132">
        <v>0.71399999999999997</v>
      </c>
      <c r="R488" s="132">
        <v>103.619</v>
      </c>
      <c r="S488" s="129">
        <v>3.12</v>
      </c>
      <c r="T488" s="419">
        <v>42.570999999999998</v>
      </c>
      <c r="U488" s="129">
        <v>7.54</v>
      </c>
      <c r="V488" s="129">
        <v>16</v>
      </c>
      <c r="W488" s="129">
        <v>54</v>
      </c>
      <c r="X488" s="129">
        <v>851</v>
      </c>
      <c r="Y488" s="129" t="s">
        <v>1835</v>
      </c>
      <c r="Z488" s="129" t="b">
        <v>0</v>
      </c>
      <c r="AA488" s="129">
        <v>0</v>
      </c>
      <c r="AB488" s="129" t="b">
        <v>1</v>
      </c>
      <c r="AC488" s="129">
        <v>52</v>
      </c>
      <c r="AD488" s="129">
        <v>0.86</v>
      </c>
      <c r="AE488" s="129" t="s">
        <v>3205</v>
      </c>
      <c r="AF488" s="129" t="s">
        <v>3267</v>
      </c>
      <c r="AG488" s="129" t="s">
        <v>4208</v>
      </c>
      <c r="AH488" s="129" cm="1">
        <f t="array" aca="1" ref="AH488" ca="1">INDIRECT(ADDRESS(MATCH(AJ488,'rs_industries'!B:B,0),5,1,TRUE,"rs_industries"))</f>
        <v>47</v>
      </c>
      <c r="AI488" s="129" cm="1">
        <f t="array" aca="1" ref="AI488" ca="1">INDIRECT(ADDRESS(MATCH(A488,'rs_stocks'!B:B,0),7,1,TRUE,"rs_stocks"))</f>
        <v>95</v>
      </c>
      <c r="AJ488" s="129" t="str" cm="1">
        <f t="array" aca="1" ref="AJ488" ca="1">INDIRECT(ADDRESS(MATCH(A488,'rs_stocks'!B:B,0),4,1,TRUE,"rs_stocks"))</f>
        <v>Telecom Services</v>
      </c>
    </row>
    <row r="489" spans="1:36" x14ac:dyDescent="0.3">
      <c r="A489" s="129" t="s">
        <v>920</v>
      </c>
      <c r="B489" s="132">
        <v>3.6</v>
      </c>
      <c r="C489" s="132">
        <v>-5.64</v>
      </c>
      <c r="D489" s="132">
        <v>4.91</v>
      </c>
      <c r="E489" s="132">
        <v>14.87</v>
      </c>
      <c r="F489" s="132">
        <v>19.739999999999998</v>
      </c>
      <c r="G489" s="273" t="s">
        <v>3221</v>
      </c>
      <c r="H489" s="349" t="s">
        <v>24</v>
      </c>
      <c r="I489" s="129">
        <v>7.5190000000000001</v>
      </c>
      <c r="J489" s="129">
        <v>-63</v>
      </c>
      <c r="K489" s="129">
        <v>-53</v>
      </c>
      <c r="L489" s="129" t="b">
        <v>1</v>
      </c>
      <c r="M489" s="129">
        <v>65.599999999999994</v>
      </c>
      <c r="N489" s="129">
        <v>5.34</v>
      </c>
      <c r="O489" s="129">
        <v>12.285</v>
      </c>
      <c r="P489" s="132">
        <v>76.632999999999996</v>
      </c>
      <c r="Q489" s="132">
        <v>0.67700000000000005</v>
      </c>
      <c r="R489" s="132">
        <v>51.847999999999999</v>
      </c>
      <c r="S489" s="129">
        <v>2.7</v>
      </c>
      <c r="T489" s="419">
        <v>38.039000000000001</v>
      </c>
      <c r="U489" s="129">
        <v>43.8</v>
      </c>
      <c r="V489" s="129">
        <v>-36</v>
      </c>
      <c r="W489" s="129">
        <v>-41</v>
      </c>
      <c r="X489" s="129">
        <v>169</v>
      </c>
      <c r="Y489" s="129" t="s">
        <v>920</v>
      </c>
      <c r="Z489" s="129" t="b">
        <v>0</v>
      </c>
      <c r="AA489" s="129">
        <v>0</v>
      </c>
      <c r="AB489" s="129" t="b">
        <v>0</v>
      </c>
      <c r="AC489" s="129">
        <v>50</v>
      </c>
      <c r="AD489" s="129">
        <v>0.85899999999999999</v>
      </c>
      <c r="AE489" s="129" t="s">
        <v>24</v>
      </c>
      <c r="AF489" s="129" t="s">
        <v>3221</v>
      </c>
      <c r="AG489" s="129" t="s">
        <v>5273</v>
      </c>
      <c r="AH489" s="129" t="e" cm="1">
        <f t="array" aca="1" ref="AH489" ca="1">INDIRECT(ADDRESS(MATCH(AJ489,'rs_industries'!B:B,0),5,1,TRUE,"rs_industries"))</f>
        <v>#N/A</v>
      </c>
      <c r="AI489" s="129" t="e" cm="1">
        <f t="array" aca="1" ref="AI489" ca="1">INDIRECT(ADDRESS(MATCH(A489,'rs_stocks'!B:B,0),7,1,TRUE,"rs_stocks"))</f>
        <v>#N/A</v>
      </c>
      <c r="AJ489" s="129" t="e" cm="1">
        <f t="array" aca="1" ref="AJ489" ca="1">INDIRECT(ADDRESS(MATCH(A489,'rs_stocks'!B:B,0),4,1,TRUE,"rs_stocks"))</f>
        <v>#N/A</v>
      </c>
    </row>
    <row r="490" spans="1:36" x14ac:dyDescent="0.3">
      <c r="A490" s="129" t="s">
        <v>7825</v>
      </c>
      <c r="B490" s="132">
        <v>0.5</v>
      </c>
      <c r="C490" s="132">
        <v>-0.98</v>
      </c>
      <c r="D490" s="132">
        <v>9.42</v>
      </c>
      <c r="E490" s="132">
        <v>18.66</v>
      </c>
      <c r="F490" s="132">
        <v>13.11</v>
      </c>
      <c r="G490" s="253" t="s">
        <v>3160</v>
      </c>
      <c r="H490" s="253" t="s">
        <v>3111</v>
      </c>
      <c r="I490" s="129">
        <v>0.45500000000000002</v>
      </c>
      <c r="J490" s="129">
        <v>-42</v>
      </c>
      <c r="K490" s="129">
        <v>-28</v>
      </c>
      <c r="L490" s="129" t="b">
        <v>1</v>
      </c>
      <c r="M490" s="129">
        <v>33.534999999999997</v>
      </c>
      <c r="N490" s="129">
        <v>2.7330000000000001</v>
      </c>
      <c r="O490" s="129">
        <v>12.272</v>
      </c>
      <c r="P490" s="132">
        <v>36.127000000000002</v>
      </c>
      <c r="Q490" s="132">
        <v>0.68600000000000005</v>
      </c>
      <c r="R490" s="132">
        <v>24.792999999999999</v>
      </c>
      <c r="S490" s="129">
        <v>1.87</v>
      </c>
      <c r="T490" s="419">
        <v>26.571999999999999</v>
      </c>
      <c r="U490" s="129">
        <v>6.04</v>
      </c>
      <c r="V490" s="129">
        <v>-31</v>
      </c>
      <c r="W490" s="129">
        <v>-43</v>
      </c>
      <c r="X490" s="129">
        <v>1771</v>
      </c>
      <c r="Y490" s="129" t="s">
        <v>7825</v>
      </c>
      <c r="Z490" s="129" t="b">
        <v>0</v>
      </c>
      <c r="AA490" s="129">
        <v>0</v>
      </c>
      <c r="AB490" s="129" t="b">
        <v>0</v>
      </c>
      <c r="AC490" s="129">
        <v>52</v>
      </c>
      <c r="AD490" s="129">
        <v>0.85899999999999999</v>
      </c>
      <c r="AE490" s="129" t="s">
        <v>3111</v>
      </c>
      <c r="AF490" s="129" t="s">
        <v>3160</v>
      </c>
      <c r="AG490" s="129" t="s">
        <v>7826</v>
      </c>
      <c r="AH490" s="129" t="e" cm="1">
        <f t="array" aca="1" ref="AH490" ca="1">INDIRECT(ADDRESS(MATCH(AJ490,'rs_industries'!B:B,0),5,1,TRUE,"rs_industries"))</f>
        <v>#N/A</v>
      </c>
      <c r="AI490" s="129" t="e" cm="1">
        <f t="array" aca="1" ref="AI490" ca="1">INDIRECT(ADDRESS(MATCH(A490,'rs_stocks'!B:B,0),7,1,TRUE,"rs_stocks"))</f>
        <v>#N/A</v>
      </c>
      <c r="AJ490" s="129" t="e" cm="1">
        <f t="array" aca="1" ref="AJ490" ca="1">INDIRECT(ADDRESS(MATCH(A490,'rs_stocks'!B:B,0),4,1,TRUE,"rs_stocks"))</f>
        <v>#N/A</v>
      </c>
    </row>
    <row r="491" spans="1:36" x14ac:dyDescent="0.3">
      <c r="A491" s="129" t="s">
        <v>2390</v>
      </c>
      <c r="B491" s="132">
        <v>0.25</v>
      </c>
      <c r="C491" s="132">
        <v>-0.31</v>
      </c>
      <c r="D491" s="132">
        <v>-0.86</v>
      </c>
      <c r="E491" s="132">
        <v>43.63</v>
      </c>
      <c r="F491" s="132">
        <v>30.08</v>
      </c>
      <c r="G491" s="229"/>
      <c r="H491" s="349"/>
      <c r="I491" s="129">
        <v>4.524</v>
      </c>
      <c r="J491" s="129">
        <v>-90</v>
      </c>
      <c r="K491" s="129">
        <v>-77</v>
      </c>
      <c r="L491" s="129" t="b">
        <v>0</v>
      </c>
      <c r="M491" s="129">
        <v>101.89</v>
      </c>
      <c r="N491" s="129">
        <v>8.327</v>
      </c>
      <c r="O491" s="129">
        <v>12.237</v>
      </c>
      <c r="P491" s="132">
        <v>139.25399999999999</v>
      </c>
      <c r="Q491" s="132">
        <v>0.65700000000000003</v>
      </c>
      <c r="R491" s="132">
        <v>91.442999999999998</v>
      </c>
      <c r="S491" s="129">
        <v>0.52</v>
      </c>
      <c r="T491" s="419">
        <v>-35.651000000000003</v>
      </c>
      <c r="U491" s="129">
        <v>32.130000000000003</v>
      </c>
      <c r="V491" s="129">
        <v>-31</v>
      </c>
      <c r="W491" s="129">
        <v>-52</v>
      </c>
      <c r="X491" s="129">
        <v>1188</v>
      </c>
      <c r="Y491" s="129" t="s">
        <v>2390</v>
      </c>
      <c r="Z491" s="129" t="b">
        <v>0</v>
      </c>
      <c r="AA491" s="129">
        <v>0</v>
      </c>
      <c r="AB491" s="129" t="b">
        <v>1</v>
      </c>
      <c r="AC491" s="129">
        <v>45</v>
      </c>
      <c r="AD491" s="129">
        <v>0.85899999999999999</v>
      </c>
      <c r="AG491" s="129" t="s">
        <v>3670</v>
      </c>
      <c r="AH491" s="129" cm="1">
        <f t="array" aca="1" ref="AH491" ca="1">INDIRECT(ADDRESS(MATCH(AJ491,'rs_industries'!B:B,0),5,1,TRUE,"rs_industries"))</f>
        <v>35</v>
      </c>
      <c r="AI491" s="129" cm="1">
        <f t="array" aca="1" ref="AI491" ca="1">INDIRECT(ADDRESS(MATCH(A491,'rs_stocks'!B:B,0),7,1,TRUE,"rs_stocks"))</f>
        <v>91</v>
      </c>
      <c r="AJ491" s="129" t="str" cm="1">
        <f t="array" aca="1" ref="AJ491" ca="1">INDIRECT(ADDRESS(MATCH(A491,'rs_stocks'!B:B,0),4,1,TRUE,"rs_stocks"))</f>
        <v>Software—Infrastructure</v>
      </c>
    </row>
    <row r="492" spans="1:36" x14ac:dyDescent="0.3">
      <c r="A492" s="129" t="s">
        <v>934</v>
      </c>
      <c r="B492" s="132">
        <v>1.1000000000000001</v>
      </c>
      <c r="C492" s="132">
        <v>0.85</v>
      </c>
      <c r="D492" s="132">
        <v>11.54</v>
      </c>
      <c r="E492" s="132">
        <v>12.31</v>
      </c>
      <c r="F492" s="132">
        <v>12.56</v>
      </c>
      <c r="G492" s="214" t="s">
        <v>3217</v>
      </c>
      <c r="H492" s="347" t="s">
        <v>150</v>
      </c>
      <c r="I492" s="129">
        <v>11.458</v>
      </c>
      <c r="J492" s="129">
        <v>-53</v>
      </c>
      <c r="K492" s="129">
        <v>-40</v>
      </c>
      <c r="L492" s="129" t="b">
        <v>1</v>
      </c>
      <c r="M492" s="129">
        <v>32.722999999999999</v>
      </c>
      <c r="N492" s="129">
        <v>2.677</v>
      </c>
      <c r="O492" s="129">
        <v>12.223000000000001</v>
      </c>
      <c r="P492" s="132">
        <v>35.902000000000001</v>
      </c>
      <c r="Q492" s="132">
        <v>0.67900000000000005</v>
      </c>
      <c r="R492" s="132">
        <v>24.38</v>
      </c>
      <c r="S492" s="129">
        <v>1.91</v>
      </c>
      <c r="T492" s="419">
        <v>41.936999999999998</v>
      </c>
      <c r="U492" s="129">
        <v>107.55</v>
      </c>
      <c r="V492" s="129">
        <v>-22</v>
      </c>
      <c r="W492" s="129">
        <v>-28</v>
      </c>
      <c r="X492" s="129">
        <v>97</v>
      </c>
      <c r="Y492" s="129" t="s">
        <v>934</v>
      </c>
      <c r="Z492" s="129" t="b">
        <v>0</v>
      </c>
      <c r="AA492" s="129">
        <v>0</v>
      </c>
      <c r="AB492" s="129" t="b">
        <v>0</v>
      </c>
      <c r="AC492" s="129">
        <v>48</v>
      </c>
      <c r="AD492" s="129">
        <v>0.85899999999999999</v>
      </c>
      <c r="AE492" s="129" t="s">
        <v>150</v>
      </c>
      <c r="AF492" s="129" t="s">
        <v>3217</v>
      </c>
      <c r="AG492" s="129" t="s">
        <v>4973</v>
      </c>
      <c r="AH492" s="129" t="e" cm="1">
        <f t="array" aca="1" ref="AH492" ca="1">INDIRECT(ADDRESS(MATCH(AJ492,'rs_industries'!B:B,0),5,1,TRUE,"rs_industries"))</f>
        <v>#N/A</v>
      </c>
      <c r="AI492" s="129" t="e" cm="1">
        <f t="array" aca="1" ref="AI492" ca="1">INDIRECT(ADDRESS(MATCH(A492,'rs_stocks'!B:B,0),7,1,TRUE,"rs_stocks"))</f>
        <v>#N/A</v>
      </c>
      <c r="AJ492" s="129" t="e" cm="1">
        <f t="array" aca="1" ref="AJ492" ca="1">INDIRECT(ADDRESS(MATCH(A492,'rs_stocks'!B:B,0),4,1,TRUE,"rs_stocks"))</f>
        <v>#N/A</v>
      </c>
    </row>
    <row r="493" spans="1:36" x14ac:dyDescent="0.3">
      <c r="A493" s="129" t="s">
        <v>415</v>
      </c>
      <c r="B493" s="132">
        <v>12.7</v>
      </c>
      <c r="C493" s="132">
        <v>44.3</v>
      </c>
      <c r="D493" s="132">
        <v>20.66</v>
      </c>
      <c r="E493" s="132">
        <v>119.49</v>
      </c>
      <c r="F493" s="132">
        <v>114.67</v>
      </c>
      <c r="G493" s="319" t="s">
        <v>3114</v>
      </c>
      <c r="H493" s="347" t="s">
        <v>31</v>
      </c>
      <c r="I493" s="129">
        <v>20.582000000000001</v>
      </c>
      <c r="J493" s="129">
        <v>-90</v>
      </c>
      <c r="K493" s="129">
        <v>-67</v>
      </c>
      <c r="L493" s="129" t="b">
        <v>0</v>
      </c>
      <c r="M493" s="129">
        <v>186.21299999999999</v>
      </c>
      <c r="N493" s="129">
        <v>15.244999999999999</v>
      </c>
      <c r="O493" s="129">
        <v>12.215</v>
      </c>
      <c r="P493" s="132">
        <v>244.875</v>
      </c>
      <c r="Q493" s="132">
        <v>0.64700000000000002</v>
      </c>
      <c r="R493" s="132">
        <v>158.523</v>
      </c>
      <c r="S493" s="129">
        <v>5.75</v>
      </c>
      <c r="T493" s="419">
        <v>92.152000000000001</v>
      </c>
      <c r="U493" s="129">
        <v>23.42</v>
      </c>
      <c r="V493" s="129">
        <v>-29</v>
      </c>
      <c r="W493" s="129">
        <v>-22</v>
      </c>
      <c r="X493" s="129">
        <v>148</v>
      </c>
      <c r="Y493" s="129" t="s">
        <v>415</v>
      </c>
      <c r="Z493" s="129" t="b">
        <v>0</v>
      </c>
      <c r="AA493" s="129">
        <v>0</v>
      </c>
      <c r="AB493" s="129" t="b">
        <v>1</v>
      </c>
      <c r="AC493" s="129">
        <v>55</v>
      </c>
      <c r="AD493" s="129">
        <v>0.85799999999999998</v>
      </c>
      <c r="AE493" s="129" t="s">
        <v>31</v>
      </c>
      <c r="AF493" s="129" t="s">
        <v>3114</v>
      </c>
      <c r="AG493" s="129" t="s">
        <v>4745</v>
      </c>
      <c r="AH493" s="129" t="e" cm="1">
        <f t="array" aca="1" ref="AH493" ca="1">INDIRECT(ADDRESS(MATCH(AJ493,'rs_industries'!B:B,0),5,1,TRUE,"rs_industries"))</f>
        <v>#N/A</v>
      </c>
      <c r="AI493" s="129" t="e" cm="1">
        <f t="array" aca="1" ref="AI493" ca="1">INDIRECT(ADDRESS(MATCH(A493,'rs_stocks'!B:B,0),7,1,TRUE,"rs_stocks"))</f>
        <v>#N/A</v>
      </c>
      <c r="AJ493" s="129" t="e" cm="1">
        <f t="array" aca="1" ref="AJ493" ca="1">INDIRECT(ADDRESS(MATCH(A493,'rs_stocks'!B:B,0),4,1,TRUE,"rs_stocks"))</f>
        <v>#N/A</v>
      </c>
    </row>
    <row r="494" spans="1:36" x14ac:dyDescent="0.3">
      <c r="A494" s="129" t="s">
        <v>1867</v>
      </c>
      <c r="B494" s="132">
        <v>-1.64</v>
      </c>
      <c r="C494" s="132">
        <v>3.75</v>
      </c>
      <c r="D494" s="132">
        <v>15.45</v>
      </c>
      <c r="E494" s="132">
        <v>13.13</v>
      </c>
      <c r="F494" s="132">
        <v>37.840000000000003</v>
      </c>
      <c r="G494" s="204" t="s">
        <v>3276</v>
      </c>
      <c r="H494" s="345" t="s">
        <v>3140</v>
      </c>
      <c r="I494" s="129">
        <v>1.6020000000000001</v>
      </c>
      <c r="J494" s="129">
        <v>-57</v>
      </c>
      <c r="K494" s="129">
        <v>-13</v>
      </c>
      <c r="L494" s="129" t="b">
        <v>0</v>
      </c>
      <c r="M494" s="129">
        <v>82.138999999999996</v>
      </c>
      <c r="N494" s="129">
        <v>6.74</v>
      </c>
      <c r="O494" s="129">
        <v>12.186</v>
      </c>
      <c r="P494" s="132">
        <v>96.061000000000007</v>
      </c>
      <c r="Q494" s="132">
        <v>0.66600000000000004</v>
      </c>
      <c r="R494" s="132">
        <v>63.982999999999997</v>
      </c>
      <c r="S494" s="129">
        <v>3.41</v>
      </c>
      <c r="T494" s="419">
        <v>-63.585999999999999</v>
      </c>
      <c r="U494" s="129">
        <v>27.65</v>
      </c>
      <c r="V494" s="129">
        <v>5</v>
      </c>
      <c r="W494" s="129">
        <v>5</v>
      </c>
      <c r="X494" s="129">
        <v>211</v>
      </c>
      <c r="Y494" s="129" t="s">
        <v>1867</v>
      </c>
      <c r="Z494" s="129" t="b">
        <v>0</v>
      </c>
      <c r="AA494" s="129">
        <v>0</v>
      </c>
      <c r="AB494" s="129" t="b">
        <v>1</v>
      </c>
      <c r="AC494" s="129">
        <v>46</v>
      </c>
      <c r="AD494" s="129">
        <v>0.85799999999999998</v>
      </c>
      <c r="AE494" s="129" t="s">
        <v>3140</v>
      </c>
      <c r="AF494" s="129" t="s">
        <v>3276</v>
      </c>
      <c r="AG494" s="129" t="s">
        <v>5516</v>
      </c>
      <c r="AH494" s="129" t="e" cm="1">
        <f t="array" aca="1" ref="AH494" ca="1">INDIRECT(ADDRESS(MATCH(AJ494,'rs_industries'!B:B,0),5,1,TRUE,"rs_industries"))</f>
        <v>#N/A</v>
      </c>
      <c r="AI494" s="129" t="e" cm="1">
        <f t="array" aca="1" ref="AI494" ca="1">INDIRECT(ADDRESS(MATCH(A494,'rs_stocks'!B:B,0),7,1,TRUE,"rs_stocks"))</f>
        <v>#N/A</v>
      </c>
      <c r="AJ494" s="129" t="e" cm="1">
        <f t="array" aca="1" ref="AJ494" ca="1">INDIRECT(ADDRESS(MATCH(A494,'rs_stocks'!B:B,0),4,1,TRUE,"rs_stocks"))</f>
        <v>#N/A</v>
      </c>
    </row>
    <row r="495" spans="1:36" x14ac:dyDescent="0.3">
      <c r="A495" s="129" t="s">
        <v>2163</v>
      </c>
      <c r="B495" s="132">
        <v>-0.33</v>
      </c>
      <c r="C495" s="132">
        <v>-1.01</v>
      </c>
      <c r="D495" s="132">
        <v>15.1</v>
      </c>
      <c r="E495" s="132">
        <v>4.5199999999999996</v>
      </c>
      <c r="F495" s="132">
        <v>3.84</v>
      </c>
      <c r="G495" s="311" t="s">
        <v>4347</v>
      </c>
      <c r="H495" s="349" t="s">
        <v>3108</v>
      </c>
      <c r="I495" s="129">
        <v>4.7320000000000002</v>
      </c>
      <c r="J495" s="129">
        <v>-44</v>
      </c>
      <c r="K495" s="129">
        <v>-25</v>
      </c>
      <c r="L495" s="129" t="b">
        <v>0</v>
      </c>
      <c r="M495" s="129">
        <v>58.512999999999998</v>
      </c>
      <c r="N495" s="129">
        <v>4.8029999999999999</v>
      </c>
      <c r="O495" s="129">
        <v>12.182</v>
      </c>
      <c r="P495" s="132">
        <v>81.808999999999997</v>
      </c>
      <c r="Q495" s="132">
        <v>0.68799999999999994</v>
      </c>
      <c r="R495" s="132">
        <v>56.292000000000002</v>
      </c>
      <c r="S495" s="129">
        <v>2.0299999999999998</v>
      </c>
      <c r="T495" s="419">
        <v>-5.2679999999999998</v>
      </c>
      <c r="U495" s="129">
        <v>93.38</v>
      </c>
      <c r="V495" s="129">
        <v>-24</v>
      </c>
      <c r="W495" s="129">
        <v>-37</v>
      </c>
      <c r="X495" s="129">
        <v>105</v>
      </c>
      <c r="Y495" s="129" t="s">
        <v>2163</v>
      </c>
      <c r="Z495" s="129" t="b">
        <v>0</v>
      </c>
      <c r="AA495" s="129">
        <v>0</v>
      </c>
      <c r="AB495" s="129" t="b">
        <v>1</v>
      </c>
      <c r="AC495" s="129">
        <v>43</v>
      </c>
      <c r="AD495" s="129">
        <v>0.85799999999999998</v>
      </c>
      <c r="AE495" s="129" t="s">
        <v>3108</v>
      </c>
      <c r="AF495" s="129" t="s">
        <v>4347</v>
      </c>
      <c r="AG495" s="129" t="s">
        <v>5142</v>
      </c>
      <c r="AH495" s="129" t="e" cm="1">
        <f t="array" aca="1" ref="AH495" ca="1">INDIRECT(ADDRESS(MATCH(AJ495,'rs_industries'!B:B,0),5,1,TRUE,"rs_industries"))</f>
        <v>#N/A</v>
      </c>
      <c r="AI495" s="129" t="e" cm="1">
        <f t="array" aca="1" ref="AI495" ca="1">INDIRECT(ADDRESS(MATCH(A495,'rs_stocks'!B:B,0),7,1,TRUE,"rs_stocks"))</f>
        <v>#N/A</v>
      </c>
      <c r="AJ495" s="129" t="e" cm="1">
        <f t="array" aca="1" ref="AJ495" ca="1">INDIRECT(ADDRESS(MATCH(A495,'rs_stocks'!B:B,0),4,1,TRUE,"rs_stocks"))</f>
        <v>#N/A</v>
      </c>
    </row>
    <row r="496" spans="1:36" x14ac:dyDescent="0.3">
      <c r="A496" s="129" t="s">
        <v>5734</v>
      </c>
      <c r="B496" s="132">
        <v>-0.47</v>
      </c>
      <c r="C496" s="132">
        <v>-3.74</v>
      </c>
      <c r="D496" s="132">
        <v>-7.26</v>
      </c>
      <c r="E496" s="132">
        <v>38.1</v>
      </c>
      <c r="F496" s="132">
        <v>33.82</v>
      </c>
      <c r="G496" s="300" t="s">
        <v>3888</v>
      </c>
      <c r="H496" s="348" t="s">
        <v>48</v>
      </c>
      <c r="I496" s="129">
        <v>1.2869999999999999</v>
      </c>
      <c r="J496" s="129">
        <v>-58</v>
      </c>
      <c r="K496" s="129">
        <v>-35</v>
      </c>
      <c r="L496" s="129" t="b">
        <v>1</v>
      </c>
      <c r="M496" s="129">
        <v>128.608</v>
      </c>
      <c r="N496" s="129">
        <v>10.558</v>
      </c>
      <c r="O496" s="129">
        <v>12.180999999999999</v>
      </c>
      <c r="P496" s="132">
        <v>183.62799999999999</v>
      </c>
      <c r="Q496" s="132">
        <v>0.627</v>
      </c>
      <c r="R496" s="132">
        <v>115.104</v>
      </c>
      <c r="S496" s="129">
        <v>4.16</v>
      </c>
      <c r="T496" s="419">
        <v>24.582000000000001</v>
      </c>
      <c r="U496" s="129">
        <v>14.68</v>
      </c>
      <c r="V496" s="129">
        <v>-50</v>
      </c>
      <c r="W496" s="129">
        <v>-57</v>
      </c>
      <c r="X496" s="129">
        <v>327</v>
      </c>
      <c r="Y496" s="129" t="s">
        <v>5734</v>
      </c>
      <c r="Z496" s="129" t="b">
        <v>0</v>
      </c>
      <c r="AA496" s="129">
        <v>0</v>
      </c>
      <c r="AB496" s="129" t="b">
        <v>0</v>
      </c>
      <c r="AC496" s="129">
        <v>45</v>
      </c>
      <c r="AD496" s="129">
        <v>0.85699999999999998</v>
      </c>
      <c r="AE496" s="129" t="s">
        <v>48</v>
      </c>
      <c r="AF496" s="129" t="s">
        <v>3888</v>
      </c>
      <c r="AG496" s="129" t="s">
        <v>5735</v>
      </c>
      <c r="AH496" s="129" cm="1">
        <f t="array" aca="1" ref="AH496" ca="1">INDIRECT(ADDRESS(MATCH(AJ496,'rs_industries'!B:B,0),5,1,TRUE,"rs_industries"))</f>
        <v>91</v>
      </c>
      <c r="AI496" s="129" cm="1">
        <f t="array" aca="1" ref="AI496" ca="1">INDIRECT(ADDRESS(MATCH(A496,'rs_stocks'!B:B,0),7,1,TRUE,"rs_stocks"))</f>
        <v>78</v>
      </c>
      <c r="AJ496" s="129" t="str" cm="1">
        <f t="array" aca="1" ref="AJ496" ca="1">INDIRECT(ADDRESS(MATCH(A496,'rs_stocks'!B:B,0),4,1,TRUE,"rs_stocks"))</f>
        <v>Gold</v>
      </c>
    </row>
    <row r="497" spans="1:36" x14ac:dyDescent="0.3">
      <c r="A497" s="129" t="s">
        <v>7866</v>
      </c>
      <c r="B497" s="132">
        <v>-0.28000000000000003</v>
      </c>
      <c r="C497" s="132">
        <v>3.64</v>
      </c>
      <c r="D497" s="132">
        <v>5.47</v>
      </c>
      <c r="E497" s="132">
        <v>7.62</v>
      </c>
      <c r="F497" s="132">
        <v>6.35</v>
      </c>
      <c r="G497" s="251" t="s">
        <v>3217</v>
      </c>
      <c r="H497" s="349" t="s">
        <v>150</v>
      </c>
      <c r="I497" s="129">
        <v>0.41099999999999998</v>
      </c>
      <c r="J497" s="129">
        <v>-30</v>
      </c>
      <c r="K497" s="129">
        <v>-21</v>
      </c>
      <c r="L497" s="129" t="b">
        <v>1</v>
      </c>
      <c r="M497" s="129">
        <v>18.369</v>
      </c>
      <c r="N497" s="129">
        <v>1.512</v>
      </c>
      <c r="O497" s="129">
        <v>12.148999999999999</v>
      </c>
      <c r="P497" s="132">
        <v>19.382000000000001</v>
      </c>
      <c r="Q497" s="132">
        <v>0.67700000000000005</v>
      </c>
      <c r="R497" s="132">
        <v>13.121</v>
      </c>
      <c r="S497" s="129">
        <v>1.01</v>
      </c>
      <c r="T497" s="419">
        <v>16.492999999999999</v>
      </c>
      <c r="U497" s="129">
        <v>17.93</v>
      </c>
      <c r="V497" s="129">
        <v>33</v>
      </c>
      <c r="W497" s="129">
        <v>26</v>
      </c>
      <c r="X497" s="129">
        <v>1099</v>
      </c>
      <c r="Y497" s="129" t="s">
        <v>7866</v>
      </c>
      <c r="Z497" s="129" t="b">
        <v>0</v>
      </c>
      <c r="AA497" s="129">
        <v>0</v>
      </c>
      <c r="AB497" s="129" t="b">
        <v>1</v>
      </c>
      <c r="AC497" s="129">
        <v>53</v>
      </c>
      <c r="AD497" s="129">
        <v>0.85699999999999998</v>
      </c>
      <c r="AE497" s="129" t="s">
        <v>150</v>
      </c>
      <c r="AF497" s="129" t="s">
        <v>3217</v>
      </c>
      <c r="AG497" s="129" t="s">
        <v>7867</v>
      </c>
      <c r="AH497" s="129" t="e" cm="1">
        <f t="array" aca="1" ref="AH497" ca="1">INDIRECT(ADDRESS(MATCH(AJ497,'rs_industries'!B:B,0),5,1,TRUE,"rs_industries"))</f>
        <v>#N/A</v>
      </c>
      <c r="AI497" s="129" t="e" cm="1">
        <f t="array" aca="1" ref="AI497" ca="1">INDIRECT(ADDRESS(MATCH(A497,'rs_stocks'!B:B,0),7,1,TRUE,"rs_stocks"))</f>
        <v>#N/A</v>
      </c>
      <c r="AJ497" s="129" t="e" cm="1">
        <f t="array" aca="1" ref="AJ497" ca="1">INDIRECT(ADDRESS(MATCH(A497,'rs_stocks'!B:B,0),4,1,TRUE,"rs_stocks"))</f>
        <v>#N/A</v>
      </c>
    </row>
    <row r="498" spans="1:36" x14ac:dyDescent="0.3">
      <c r="A498" s="129" t="s">
        <v>7767</v>
      </c>
      <c r="B498" s="132">
        <v>-2.4700000000000002</v>
      </c>
      <c r="C498" s="132">
        <v>6.26</v>
      </c>
      <c r="D498" s="132">
        <v>-2.73</v>
      </c>
      <c r="E498" s="132">
        <v>21.58</v>
      </c>
      <c r="F498" s="132">
        <v>17.190000000000001</v>
      </c>
      <c r="G498" s="269" t="s">
        <v>3146</v>
      </c>
      <c r="H498" s="288" t="s">
        <v>3124</v>
      </c>
      <c r="I498" s="129">
        <v>0.79</v>
      </c>
      <c r="J498" s="129">
        <v>-73</v>
      </c>
      <c r="K498" s="129">
        <v>-54</v>
      </c>
      <c r="L498" s="129" t="b">
        <v>1</v>
      </c>
      <c r="M498" s="129">
        <v>57.854999999999997</v>
      </c>
      <c r="N498" s="129">
        <v>4.7720000000000002</v>
      </c>
      <c r="O498" s="129">
        <v>12.122999999999999</v>
      </c>
      <c r="P498" s="132">
        <v>72.343999999999994</v>
      </c>
      <c r="Q498" s="132">
        <v>0.66700000000000004</v>
      </c>
      <c r="R498" s="132">
        <v>48.256999999999998</v>
      </c>
      <c r="S498" s="129">
        <v>2.42</v>
      </c>
      <c r="T498" s="419">
        <v>-104.964</v>
      </c>
      <c r="U498" s="129">
        <v>29.18</v>
      </c>
      <c r="V498" s="129">
        <v>257</v>
      </c>
      <c r="W498" s="129">
        <v>206</v>
      </c>
      <c r="X498" s="129">
        <v>283</v>
      </c>
      <c r="Y498" s="129" t="s">
        <v>7767</v>
      </c>
      <c r="Z498" s="129" t="b">
        <v>0</v>
      </c>
      <c r="AA498" s="129">
        <v>0</v>
      </c>
      <c r="AB498" s="129" t="b">
        <v>1</v>
      </c>
      <c r="AC498" s="129">
        <v>31</v>
      </c>
      <c r="AD498" s="129">
        <v>0.85699999999999998</v>
      </c>
      <c r="AE498" s="129" t="s">
        <v>3124</v>
      </c>
      <c r="AF498" s="129" t="s">
        <v>3146</v>
      </c>
      <c r="AG498" s="129" t="s">
        <v>9224</v>
      </c>
      <c r="AH498" s="129" cm="1">
        <f t="array" aca="1" ref="AH498" ca="1">INDIRECT(ADDRESS(MATCH(AJ498,'rs_industries'!B:B,0),5,1,TRUE,"rs_industries"))</f>
        <v>51</v>
      </c>
      <c r="AI498" s="129" cm="1">
        <f t="array" aca="1" ref="AI498" ca="1">INDIRECT(ADDRESS(MATCH(A498,'rs_stocks'!B:B,0),7,1,TRUE,"rs_stocks"))</f>
        <v>77</v>
      </c>
      <c r="AJ498" s="129" t="str" cm="1">
        <f t="array" aca="1" ref="AJ498" ca="1">INDIRECT(ADDRESS(MATCH(A498,'rs_stocks'!B:B,0),4,1,TRUE,"rs_stocks"))</f>
        <v>Biotechnology</v>
      </c>
    </row>
    <row r="499" spans="1:36" x14ac:dyDescent="0.3">
      <c r="A499" s="129" t="s">
        <v>67</v>
      </c>
      <c r="B499" s="132">
        <v>-1.97</v>
      </c>
      <c r="C499" s="132">
        <v>6.14</v>
      </c>
      <c r="D499" s="132">
        <v>6.08</v>
      </c>
      <c r="E499" s="132">
        <v>42.38</v>
      </c>
      <c r="F499" s="132">
        <v>37.81</v>
      </c>
      <c r="G499" s="225" t="s">
        <v>3455</v>
      </c>
      <c r="H499" s="346" t="s">
        <v>31</v>
      </c>
      <c r="I499" s="129">
        <v>45.302999999999997</v>
      </c>
      <c r="J499" s="129">
        <v>-64</v>
      </c>
      <c r="K499" s="129">
        <v>-17</v>
      </c>
      <c r="L499" s="129" t="b">
        <v>0</v>
      </c>
      <c r="M499" s="129">
        <v>72.474000000000004</v>
      </c>
      <c r="N499" s="129">
        <v>5.9960000000000004</v>
      </c>
      <c r="O499" s="129">
        <v>12.087999999999999</v>
      </c>
      <c r="P499" s="132">
        <v>81.460999999999999</v>
      </c>
      <c r="Q499" s="132">
        <v>0.66900000000000004</v>
      </c>
      <c r="R499" s="132">
        <v>54.468000000000004</v>
      </c>
      <c r="S499" s="129">
        <v>3.18</v>
      </c>
      <c r="T499" s="419">
        <v>-52.558</v>
      </c>
      <c r="U499" s="129">
        <v>92.62</v>
      </c>
      <c r="V499" s="129">
        <v>54</v>
      </c>
      <c r="W499" s="129">
        <v>17</v>
      </c>
      <c r="X499" s="129">
        <v>67</v>
      </c>
      <c r="Y499" s="129" t="s">
        <v>67</v>
      </c>
      <c r="Z499" s="129" t="b">
        <v>0</v>
      </c>
      <c r="AA499" s="129">
        <v>0</v>
      </c>
      <c r="AB499" s="129" t="b">
        <v>1</v>
      </c>
      <c r="AC499" s="129">
        <v>47</v>
      </c>
      <c r="AD499" s="129">
        <v>0.85699999999999998</v>
      </c>
      <c r="AE499" s="129" t="s">
        <v>31</v>
      </c>
      <c r="AF499" s="129" t="s">
        <v>3455</v>
      </c>
      <c r="AG499" s="129" t="s">
        <v>5474</v>
      </c>
      <c r="AH499" s="129" cm="1">
        <f t="array" aca="1" ref="AH499" ca="1">INDIRECT(ADDRESS(MATCH(AJ499,'rs_industries'!B:B,0),5,1,TRUE,"rs_industries"))</f>
        <v>33</v>
      </c>
      <c r="AI499" s="129" cm="1">
        <f t="array" aca="1" ref="AI499" ca="1">INDIRECT(ADDRESS(MATCH(A499,'rs_stocks'!B:B,0),7,1,TRUE,"rs_stocks"))</f>
        <v>79</v>
      </c>
      <c r="AJ499" s="129" t="str" cm="1">
        <f t="array" aca="1" ref="AJ499" ca="1">INDIRECT(ADDRESS(MATCH(A499,'rs_stocks'!B:B,0),4,1,TRUE,"rs_stocks"))</f>
        <v>Software—Application</v>
      </c>
    </row>
    <row r="500" spans="1:36" x14ac:dyDescent="0.3">
      <c r="A500" s="129" t="s">
        <v>2134</v>
      </c>
      <c r="B500" s="132">
        <v>1.17</v>
      </c>
      <c r="C500" s="132">
        <v>1.25</v>
      </c>
      <c r="D500" s="132">
        <v>14.55</v>
      </c>
      <c r="E500" s="132">
        <v>17.47</v>
      </c>
      <c r="F500" s="132">
        <v>11.16</v>
      </c>
      <c r="G500" s="294"/>
      <c r="H500" s="350"/>
      <c r="I500" s="129">
        <v>3.4649999999999999</v>
      </c>
      <c r="J500" s="129">
        <v>-49</v>
      </c>
      <c r="K500" s="129">
        <v>-10</v>
      </c>
      <c r="L500" s="129" t="b">
        <v>1</v>
      </c>
      <c r="M500" s="129">
        <v>54.918999999999997</v>
      </c>
      <c r="N500" s="129">
        <v>4.5439999999999996</v>
      </c>
      <c r="O500" s="129">
        <v>12.085000000000001</v>
      </c>
      <c r="P500" s="132">
        <v>66.191999999999993</v>
      </c>
      <c r="Q500" s="132">
        <v>0.68</v>
      </c>
      <c r="R500" s="132">
        <v>45.003999999999998</v>
      </c>
      <c r="S500" s="129">
        <v>2.56</v>
      </c>
      <c r="T500" s="419">
        <v>16.815999999999999</v>
      </c>
      <c r="U500" s="129">
        <v>51.11</v>
      </c>
      <c r="V500" s="129">
        <v>-12</v>
      </c>
      <c r="W500" s="129">
        <v>-32</v>
      </c>
      <c r="X500" s="129">
        <v>152</v>
      </c>
      <c r="Y500" s="129" t="s">
        <v>2134</v>
      </c>
      <c r="Z500" s="129" t="b">
        <v>0</v>
      </c>
      <c r="AA500" s="129">
        <v>0</v>
      </c>
      <c r="AB500" s="129" t="b">
        <v>1</v>
      </c>
      <c r="AC500" s="129">
        <v>56</v>
      </c>
      <c r="AD500" s="129">
        <v>0.85599999999999998</v>
      </c>
      <c r="AG500" s="129" t="s">
        <v>4742</v>
      </c>
      <c r="AH500" s="129" cm="1">
        <f t="array" aca="1" ref="AH500" ca="1">INDIRECT(ADDRESS(MATCH(AJ500,'rs_industries'!B:B,0),5,1,TRUE,"rs_industries"))</f>
        <v>74</v>
      </c>
      <c r="AI500" s="129" cm="1">
        <f t="array" aca="1" ref="AI500" ca="1">INDIRECT(ADDRESS(MATCH(A500,'rs_stocks'!B:B,0),7,1,TRUE,"rs_stocks"))</f>
        <v>82</v>
      </c>
      <c r="AJ500" s="129" t="str" cm="1">
        <f t="array" aca="1" ref="AJ500" ca="1">INDIRECT(ADDRESS(MATCH(A500,'rs_stocks'!B:B,0),4,1,TRUE,"rs_stocks"))</f>
        <v>Chemicals</v>
      </c>
    </row>
    <row r="501" spans="1:36" x14ac:dyDescent="0.3">
      <c r="A501" s="129" t="s">
        <v>2200</v>
      </c>
      <c r="B501" s="132">
        <v>2.1</v>
      </c>
      <c r="C501" s="132">
        <v>-2.5</v>
      </c>
      <c r="D501" s="132">
        <v>7.89</v>
      </c>
      <c r="E501" s="132">
        <v>30.56</v>
      </c>
      <c r="F501" s="132">
        <v>30.23</v>
      </c>
      <c r="G501" s="291" t="s">
        <v>3146</v>
      </c>
      <c r="H501" s="352" t="s">
        <v>3124</v>
      </c>
      <c r="I501" s="129">
        <v>6.5140000000000002</v>
      </c>
      <c r="J501" s="129">
        <v>-69</v>
      </c>
      <c r="K501" s="129">
        <v>-16</v>
      </c>
      <c r="L501" s="129" t="b">
        <v>1</v>
      </c>
      <c r="M501" s="129">
        <v>79.945999999999998</v>
      </c>
      <c r="N501" s="129">
        <v>6.6230000000000002</v>
      </c>
      <c r="O501" s="129">
        <v>12.071</v>
      </c>
      <c r="P501" s="132">
        <v>98.91</v>
      </c>
      <c r="Q501" s="132">
        <v>0.66900000000000004</v>
      </c>
      <c r="R501" s="132">
        <v>66.215000000000003</v>
      </c>
      <c r="S501" s="129">
        <v>4.04</v>
      </c>
      <c r="T501" s="419">
        <v>16.423999999999999</v>
      </c>
      <c r="U501" s="129">
        <v>104.03</v>
      </c>
      <c r="V501" s="129">
        <v>11</v>
      </c>
      <c r="W501" s="129">
        <v>-5</v>
      </c>
      <c r="X501" s="129">
        <v>47</v>
      </c>
      <c r="Y501" s="129" t="s">
        <v>2200</v>
      </c>
      <c r="Z501" s="129" t="b">
        <v>0</v>
      </c>
      <c r="AA501" s="129">
        <v>0</v>
      </c>
      <c r="AB501" s="129" t="b">
        <v>1</v>
      </c>
      <c r="AC501" s="129">
        <v>48</v>
      </c>
      <c r="AD501" s="129">
        <v>0.85599999999999998</v>
      </c>
      <c r="AE501" s="129" t="s">
        <v>3124</v>
      </c>
      <c r="AF501" s="129" t="s">
        <v>3146</v>
      </c>
      <c r="AG501" s="129" t="s">
        <v>3962</v>
      </c>
      <c r="AH501" s="129" cm="1">
        <f t="array" aca="1" ref="AH501" ca="1">INDIRECT(ADDRESS(MATCH(AJ501,'rs_industries'!B:B,0),5,1,TRUE,"rs_industries"))</f>
        <v>51</v>
      </c>
      <c r="AI501" s="129" cm="1">
        <f t="array" aca="1" ref="AI501" ca="1">INDIRECT(ADDRESS(MATCH(A501,'rs_stocks'!B:B,0),7,1,TRUE,"rs_stocks"))</f>
        <v>93</v>
      </c>
      <c r="AJ501" s="129" t="str" cm="1">
        <f t="array" aca="1" ref="AJ501" ca="1">INDIRECT(ADDRESS(MATCH(A501,'rs_stocks'!B:B,0),4,1,TRUE,"rs_stocks"))</f>
        <v>Biotechnology</v>
      </c>
    </row>
    <row r="502" spans="1:36" x14ac:dyDescent="0.3">
      <c r="A502" s="129" t="s">
        <v>887</v>
      </c>
      <c r="B502" s="132">
        <v>-2.4</v>
      </c>
      <c r="C502" s="132">
        <v>0.84</v>
      </c>
      <c r="D502" s="132">
        <v>7.46</v>
      </c>
      <c r="E502" s="132">
        <v>9.14</v>
      </c>
      <c r="F502" s="132">
        <v>3.95</v>
      </c>
      <c r="G502" s="240" t="s">
        <v>841</v>
      </c>
      <c r="H502" s="348" t="s">
        <v>24</v>
      </c>
      <c r="I502" s="129">
        <v>15.18</v>
      </c>
      <c r="J502" s="129">
        <v>-36</v>
      </c>
      <c r="K502" s="129">
        <v>-24</v>
      </c>
      <c r="L502" s="129" t="b">
        <v>1</v>
      </c>
      <c r="M502" s="129">
        <v>34.768999999999998</v>
      </c>
      <c r="N502" s="129">
        <v>2.88</v>
      </c>
      <c r="O502" s="129">
        <v>12.071</v>
      </c>
      <c r="P502" s="132">
        <v>42.622999999999998</v>
      </c>
      <c r="Q502" s="132">
        <v>0.68200000000000005</v>
      </c>
      <c r="R502" s="132">
        <v>29.076000000000001</v>
      </c>
      <c r="S502" s="129">
        <v>1.8</v>
      </c>
      <c r="T502" s="419">
        <v>-69.113</v>
      </c>
      <c r="U502" s="129">
        <v>33.69</v>
      </c>
      <c r="V502" s="129">
        <v>-1</v>
      </c>
      <c r="W502" s="129">
        <v>7</v>
      </c>
      <c r="X502" s="129">
        <v>329</v>
      </c>
      <c r="Y502" s="129" t="s">
        <v>887</v>
      </c>
      <c r="Z502" s="129" t="b">
        <v>0</v>
      </c>
      <c r="AA502" s="129">
        <v>0</v>
      </c>
      <c r="AB502" s="129" t="b">
        <v>1</v>
      </c>
      <c r="AC502" s="129">
        <v>50</v>
      </c>
      <c r="AD502" s="129">
        <v>0.85599999999999998</v>
      </c>
      <c r="AE502" s="129" t="s">
        <v>24</v>
      </c>
      <c r="AF502" s="129" t="s">
        <v>841</v>
      </c>
      <c r="AG502" s="129" t="s">
        <v>5203</v>
      </c>
      <c r="AH502" s="129" t="e" cm="1">
        <f t="array" aca="1" ref="AH502" ca="1">INDIRECT(ADDRESS(MATCH(AJ502,'rs_industries'!B:B,0),5,1,TRUE,"rs_industries"))</f>
        <v>#N/A</v>
      </c>
      <c r="AI502" s="129" t="e" cm="1">
        <f t="array" aca="1" ref="AI502" ca="1">INDIRECT(ADDRESS(MATCH(A502,'rs_stocks'!B:B,0),7,1,TRUE,"rs_stocks"))</f>
        <v>#N/A</v>
      </c>
      <c r="AJ502" s="129" t="e" cm="1">
        <f t="array" aca="1" ref="AJ502" ca="1">INDIRECT(ADDRESS(MATCH(A502,'rs_stocks'!B:B,0),4,1,TRUE,"rs_stocks"))</f>
        <v>#N/A</v>
      </c>
    </row>
    <row r="503" spans="1:36" x14ac:dyDescent="0.3">
      <c r="A503" s="129" t="s">
        <v>5694</v>
      </c>
      <c r="B503" s="132">
        <v>2.74</v>
      </c>
      <c r="C503" s="132">
        <v>-3.89</v>
      </c>
      <c r="D503" s="132">
        <v>16.559999999999999</v>
      </c>
      <c r="E503" s="132">
        <v>22.49</v>
      </c>
      <c r="F503" s="132">
        <v>22.1</v>
      </c>
      <c r="G503" s="276" t="s">
        <v>3127</v>
      </c>
      <c r="H503" s="348" t="s">
        <v>31</v>
      </c>
      <c r="I503" s="129">
        <v>0.93</v>
      </c>
      <c r="J503" s="129">
        <v>-63</v>
      </c>
      <c r="K503" s="129">
        <v>-48</v>
      </c>
      <c r="L503" s="129" t="b">
        <v>0</v>
      </c>
      <c r="M503" s="129">
        <v>64.456999999999994</v>
      </c>
      <c r="N503" s="129">
        <v>5.3410000000000002</v>
      </c>
      <c r="O503" s="129">
        <v>12.068</v>
      </c>
      <c r="P503" s="132">
        <v>73.542000000000002</v>
      </c>
      <c r="Q503" s="132">
        <v>0.66400000000000003</v>
      </c>
      <c r="R503" s="132">
        <v>48.847000000000001</v>
      </c>
      <c r="S503" s="129">
        <v>3.01</v>
      </c>
      <c r="T503" s="419">
        <v>17.161999999999999</v>
      </c>
      <c r="U503" s="129">
        <v>46.46</v>
      </c>
      <c r="V503" s="129">
        <v>-8</v>
      </c>
      <c r="W503" s="129">
        <v>-8</v>
      </c>
      <c r="X503" s="129">
        <v>143</v>
      </c>
      <c r="Y503" s="129" t="s">
        <v>5694</v>
      </c>
      <c r="Z503" s="129" t="b">
        <v>0</v>
      </c>
      <c r="AA503" s="129">
        <v>0</v>
      </c>
      <c r="AB503" s="129" t="b">
        <v>0</v>
      </c>
      <c r="AC503" s="129">
        <v>46</v>
      </c>
      <c r="AD503" s="129">
        <v>0.85499999999999998</v>
      </c>
      <c r="AE503" s="129" t="s">
        <v>31</v>
      </c>
      <c r="AF503" s="129" t="s">
        <v>3127</v>
      </c>
      <c r="AG503" s="129" t="s">
        <v>5695</v>
      </c>
      <c r="AH503" s="129" t="e" cm="1">
        <f t="array" aca="1" ref="AH503" ca="1">INDIRECT(ADDRESS(MATCH(AJ503,'rs_industries'!B:B,0),5,1,TRUE,"rs_industries"))</f>
        <v>#N/A</v>
      </c>
      <c r="AI503" s="129" t="e" cm="1">
        <f t="array" aca="1" ref="AI503" ca="1">INDIRECT(ADDRESS(MATCH(A503,'rs_stocks'!B:B,0),7,1,TRUE,"rs_stocks"))</f>
        <v>#N/A</v>
      </c>
      <c r="AJ503" s="129" t="e" cm="1">
        <f t="array" aca="1" ref="AJ503" ca="1">INDIRECT(ADDRESS(MATCH(A503,'rs_stocks'!B:B,0),4,1,TRUE,"rs_stocks"))</f>
        <v>#N/A</v>
      </c>
    </row>
    <row r="504" spans="1:36" x14ac:dyDescent="0.3">
      <c r="A504" s="129" t="s">
        <v>2771</v>
      </c>
      <c r="B504" s="132">
        <v>-0.45</v>
      </c>
      <c r="C504" s="132">
        <v>-5.52</v>
      </c>
      <c r="D504" s="132">
        <v>-1.04</v>
      </c>
      <c r="E504" s="132">
        <v>22.61</v>
      </c>
      <c r="F504" s="132">
        <v>17.22</v>
      </c>
      <c r="G504" s="204" t="s">
        <v>3123</v>
      </c>
      <c r="H504" s="345" t="s">
        <v>3124</v>
      </c>
      <c r="I504" s="129">
        <v>1.3149999999999999</v>
      </c>
      <c r="J504" s="129">
        <v>-73</v>
      </c>
      <c r="K504" s="129">
        <v>-24</v>
      </c>
      <c r="L504" s="129" t="b">
        <v>1</v>
      </c>
      <c r="M504" s="129">
        <v>69.034999999999997</v>
      </c>
      <c r="N504" s="129">
        <v>5.7210000000000001</v>
      </c>
      <c r="O504" s="129">
        <v>12.067</v>
      </c>
      <c r="P504" s="132">
        <v>82.795000000000002</v>
      </c>
      <c r="Q504" s="132">
        <v>0.65300000000000002</v>
      </c>
      <c r="R504" s="132">
        <v>54.091000000000001</v>
      </c>
      <c r="S504" s="129">
        <v>2.91</v>
      </c>
      <c r="T504" s="419">
        <v>25.8</v>
      </c>
      <c r="U504" s="129">
        <v>6.67</v>
      </c>
      <c r="V504" s="129">
        <v>-37</v>
      </c>
      <c r="W504" s="129">
        <v>-58</v>
      </c>
      <c r="X504" s="129">
        <v>1031</v>
      </c>
      <c r="Y504" s="129" t="s">
        <v>2771</v>
      </c>
      <c r="Z504" s="129" t="b">
        <v>1</v>
      </c>
      <c r="AA504" s="129">
        <v>0</v>
      </c>
      <c r="AB504" s="129" t="b">
        <v>0</v>
      </c>
      <c r="AC504" s="129">
        <v>46</v>
      </c>
      <c r="AD504" s="129">
        <v>0.85499999999999998</v>
      </c>
      <c r="AE504" s="129" t="s">
        <v>3124</v>
      </c>
      <c r="AF504" s="129" t="s">
        <v>3123</v>
      </c>
      <c r="AG504" s="129" t="s">
        <v>3800</v>
      </c>
      <c r="AH504" s="129" cm="1">
        <f t="array" aca="1" ref="AH504" ca="1">INDIRECT(ADDRESS(MATCH(AJ504,'rs_industries'!B:B,0),5,1,TRUE,"rs_industries"))</f>
        <v>57</v>
      </c>
      <c r="AI504" s="129" cm="1">
        <f t="array" aca="1" ref="AI504" ca="1">INDIRECT(ADDRESS(MATCH(A504,'rs_stocks'!B:B,0),7,1,TRUE,"rs_stocks"))</f>
        <v>89</v>
      </c>
      <c r="AJ504" s="129" t="str" cm="1">
        <f t="array" aca="1" ref="AJ504" ca="1">INDIRECT(ADDRESS(MATCH(A504,'rs_stocks'!B:B,0),4,1,TRUE,"rs_stocks"))</f>
        <v>Medical Care Facilities</v>
      </c>
    </row>
    <row r="505" spans="1:36" x14ac:dyDescent="0.3">
      <c r="A505" s="129" t="s">
        <v>8558</v>
      </c>
      <c r="B505" s="132">
        <v>0.12</v>
      </c>
      <c r="C505" s="132">
        <v>-3.97</v>
      </c>
      <c r="D505" s="132">
        <v>3.39</v>
      </c>
      <c r="E505" s="132">
        <v>11.22</v>
      </c>
      <c r="F505" s="132">
        <v>11.82</v>
      </c>
      <c r="G505" s="323" t="s">
        <v>3250</v>
      </c>
      <c r="H505" s="347" t="s">
        <v>3111</v>
      </c>
      <c r="I505" s="129">
        <v>0.20899999999999999</v>
      </c>
      <c r="J505" s="129">
        <v>-74</v>
      </c>
      <c r="K505" s="129">
        <v>-70</v>
      </c>
      <c r="L505" s="129" t="b">
        <v>1</v>
      </c>
      <c r="M505" s="129">
        <v>32.048999999999999</v>
      </c>
      <c r="N505" s="129">
        <v>2.66</v>
      </c>
      <c r="O505" s="129">
        <v>12.05</v>
      </c>
      <c r="P505" s="132">
        <v>33.872999999999998</v>
      </c>
      <c r="Q505" s="132">
        <v>0.66800000000000004</v>
      </c>
      <c r="R505" s="132">
        <v>22.626999999999999</v>
      </c>
      <c r="S505" s="129">
        <v>1.32</v>
      </c>
      <c r="T505" s="419">
        <v>27.523</v>
      </c>
      <c r="U505" s="129">
        <v>8.23</v>
      </c>
      <c r="V505" s="129">
        <v>-58</v>
      </c>
      <c r="W505" s="129">
        <v>-73</v>
      </c>
      <c r="X505" s="129">
        <v>1834</v>
      </c>
      <c r="Y505" s="129" t="s">
        <v>8558</v>
      </c>
      <c r="Z505" s="129" t="b">
        <v>0</v>
      </c>
      <c r="AA505" s="129">
        <v>0</v>
      </c>
      <c r="AB505" s="129" t="b">
        <v>0</v>
      </c>
      <c r="AC505" s="129">
        <v>50</v>
      </c>
      <c r="AD505" s="129">
        <v>0.85499999999999998</v>
      </c>
      <c r="AE505" s="129" t="s">
        <v>3111</v>
      </c>
      <c r="AF505" s="129" t="s">
        <v>3250</v>
      </c>
      <c r="AG505" s="129" t="s">
        <v>8559</v>
      </c>
      <c r="AH505" s="129" t="e" cm="1">
        <f t="array" aca="1" ref="AH505" ca="1">INDIRECT(ADDRESS(MATCH(AJ505,'rs_industries'!B:B,0),5,1,TRUE,"rs_industries"))</f>
        <v>#N/A</v>
      </c>
      <c r="AI505" s="129" t="e" cm="1">
        <f t="array" aca="1" ref="AI505" ca="1">INDIRECT(ADDRESS(MATCH(A505,'rs_stocks'!B:B,0),7,1,TRUE,"rs_stocks"))</f>
        <v>#N/A</v>
      </c>
      <c r="AJ505" s="129" t="e" cm="1">
        <f t="array" aca="1" ref="AJ505" ca="1">INDIRECT(ADDRESS(MATCH(A505,'rs_stocks'!B:B,0),4,1,TRUE,"rs_stocks"))</f>
        <v>#N/A</v>
      </c>
    </row>
    <row r="506" spans="1:36" x14ac:dyDescent="0.3">
      <c r="A506" s="129" t="s">
        <v>6990</v>
      </c>
      <c r="B506" s="132">
        <v>-1.37</v>
      </c>
      <c r="C506" s="132">
        <v>-5.73</v>
      </c>
      <c r="D506" s="132">
        <v>41.6</v>
      </c>
      <c r="E506" s="132">
        <v>27.81</v>
      </c>
      <c r="F506" s="132">
        <v>29.14</v>
      </c>
      <c r="G506" s="312" t="s">
        <v>3148</v>
      </c>
      <c r="H506" s="347" t="s">
        <v>3111</v>
      </c>
      <c r="I506" s="129">
        <v>0.47199999999999998</v>
      </c>
      <c r="J506" s="129">
        <v>-29</v>
      </c>
      <c r="K506" s="129">
        <v>-6</v>
      </c>
      <c r="L506" s="129" t="b">
        <v>0</v>
      </c>
      <c r="M506" s="129">
        <v>140.98099999999999</v>
      </c>
      <c r="N506" s="129">
        <v>11.702</v>
      </c>
      <c r="O506" s="129">
        <v>12.048</v>
      </c>
      <c r="P506" s="132">
        <v>253.499</v>
      </c>
      <c r="Q506" s="132">
        <v>0.68200000000000005</v>
      </c>
      <c r="R506" s="132">
        <v>172.90600000000001</v>
      </c>
      <c r="S506" s="129">
        <v>1.43</v>
      </c>
      <c r="T506" s="419">
        <v>-45.965000000000003</v>
      </c>
      <c r="U506" s="129">
        <v>13.65</v>
      </c>
      <c r="V506" s="129">
        <v>-36</v>
      </c>
      <c r="W506" s="129">
        <v>-55</v>
      </c>
      <c r="X506" s="129">
        <v>1021</v>
      </c>
      <c r="Y506" s="129" t="s">
        <v>6990</v>
      </c>
      <c r="Z506" s="129" t="b">
        <v>0</v>
      </c>
      <c r="AA506" s="129">
        <v>0</v>
      </c>
      <c r="AB506" s="129" t="b">
        <v>1</v>
      </c>
      <c r="AC506" s="129">
        <v>40</v>
      </c>
      <c r="AD506" s="129">
        <v>0.85499999999999998</v>
      </c>
      <c r="AE506" s="129" t="s">
        <v>3111</v>
      </c>
      <c r="AF506" s="129" t="s">
        <v>3148</v>
      </c>
      <c r="AG506" s="129" t="s">
        <v>7849</v>
      </c>
      <c r="AH506" s="129" cm="1">
        <f t="array" aca="1" ref="AH506" ca="1">INDIRECT(ADDRESS(MATCH(AJ506,'rs_industries'!B:B,0),5,1,TRUE,"rs_industries"))</f>
        <v>43</v>
      </c>
      <c r="AI506" s="129" cm="1">
        <f t="array" aca="1" ref="AI506" ca="1">INDIRECT(ADDRESS(MATCH(A506,'rs_stocks'!B:B,0),7,1,TRUE,"rs_stocks"))</f>
        <v>92</v>
      </c>
      <c r="AJ506" s="129" t="str" cm="1">
        <f t="array" aca="1" ref="AJ506" ca="1">INDIRECT(ADDRESS(MATCH(A506,'rs_stocks'!B:B,0),4,1,TRUE,"rs_stocks"))</f>
        <v>Banks—Regional</v>
      </c>
    </row>
    <row r="507" spans="1:36" x14ac:dyDescent="0.3">
      <c r="A507" s="129" t="s">
        <v>882</v>
      </c>
      <c r="B507" s="132">
        <v>-1.28</v>
      </c>
      <c r="C507" s="132">
        <v>-0.47</v>
      </c>
      <c r="D507" s="132">
        <v>0.44</v>
      </c>
      <c r="E507" s="132">
        <v>13.13</v>
      </c>
      <c r="F507" s="132">
        <v>12.58</v>
      </c>
      <c r="G507" s="204" t="s">
        <v>3182</v>
      </c>
      <c r="H507" s="345" t="s">
        <v>3108</v>
      </c>
      <c r="I507" s="129">
        <v>18.088999999999999</v>
      </c>
      <c r="J507" s="129">
        <v>-33</v>
      </c>
      <c r="K507" s="129">
        <v>-2</v>
      </c>
      <c r="L507" s="129" t="b">
        <v>1</v>
      </c>
      <c r="M507" s="129">
        <v>26.6</v>
      </c>
      <c r="N507" s="129">
        <v>2.2149999999999999</v>
      </c>
      <c r="O507" s="129">
        <v>12.009</v>
      </c>
      <c r="P507" s="132">
        <v>27.899000000000001</v>
      </c>
      <c r="Q507" s="132">
        <v>0.66500000000000004</v>
      </c>
      <c r="R507" s="132">
        <v>18.565999999999999</v>
      </c>
      <c r="S507" s="129">
        <v>1.37</v>
      </c>
      <c r="T507" s="419">
        <v>-56.335000000000001</v>
      </c>
      <c r="U507" s="129">
        <v>224.56</v>
      </c>
      <c r="V507" s="129">
        <v>-55</v>
      </c>
      <c r="W507" s="129">
        <v>-52</v>
      </c>
      <c r="X507" s="129">
        <v>65</v>
      </c>
      <c r="Y507" s="129" t="s">
        <v>882</v>
      </c>
      <c r="Z507" s="129" t="b">
        <v>0</v>
      </c>
      <c r="AA507" s="129">
        <v>0</v>
      </c>
      <c r="AB507" s="129" t="b">
        <v>1</v>
      </c>
      <c r="AC507" s="129">
        <v>54</v>
      </c>
      <c r="AD507" s="129">
        <v>0.85399999999999998</v>
      </c>
      <c r="AE507" s="129" t="s">
        <v>3108</v>
      </c>
      <c r="AF507" s="129" t="s">
        <v>3182</v>
      </c>
      <c r="AG507" s="129" t="s">
        <v>3977</v>
      </c>
      <c r="AH507" s="129" cm="1">
        <f t="array" aca="1" ref="AH507" ca="1">INDIRECT(ADDRESS(MATCH(AJ507,'rs_industries'!B:B,0),5,1,TRUE,"rs_industries"))</f>
        <v>88</v>
      </c>
      <c r="AI507" s="129" cm="1">
        <f t="array" aca="1" ref="AI507" ca="1">INDIRECT(ADDRESS(MATCH(A507,'rs_stocks'!B:B,0),7,1,TRUE,"rs_stocks"))</f>
        <v>79</v>
      </c>
      <c r="AJ507" s="129" t="str" cm="1">
        <f t="array" aca="1" ref="AJ507" ca="1">INDIRECT(ADDRESS(MATCH(A507,'rs_stocks'!B:B,0),4,1,TRUE,"rs_stocks"))</f>
        <v>Business Equipment &amp; Supplies</v>
      </c>
    </row>
    <row r="508" spans="1:36" x14ac:dyDescent="0.3">
      <c r="A508" s="129" t="s">
        <v>1782</v>
      </c>
      <c r="B508" s="132">
        <v>-0.76</v>
      </c>
      <c r="C508" s="132">
        <v>-3.31</v>
      </c>
      <c r="D508" s="132">
        <v>-0.41</v>
      </c>
      <c r="E508" s="132">
        <v>14.64</v>
      </c>
      <c r="F508" s="132">
        <v>7.38</v>
      </c>
      <c r="G508" s="223" t="s">
        <v>3453</v>
      </c>
      <c r="H508" s="346" t="s">
        <v>3108</v>
      </c>
      <c r="I508" s="129">
        <v>5.1820000000000004</v>
      </c>
      <c r="J508" s="129">
        <v>-33</v>
      </c>
      <c r="K508" s="129">
        <v>-8</v>
      </c>
      <c r="L508" s="129" t="b">
        <v>1</v>
      </c>
      <c r="M508" s="129">
        <v>28.465</v>
      </c>
      <c r="N508" s="129">
        <v>2.3769999999999998</v>
      </c>
      <c r="O508" s="129">
        <v>11.976000000000001</v>
      </c>
      <c r="P508" s="132">
        <v>30.248999999999999</v>
      </c>
      <c r="Q508" s="132">
        <v>0.66700000000000004</v>
      </c>
      <c r="R508" s="132">
        <v>20.164000000000001</v>
      </c>
      <c r="S508" s="129">
        <v>2.66</v>
      </c>
      <c r="T508" s="419">
        <v>-42.475999999999999</v>
      </c>
      <c r="U508" s="129">
        <v>84.81</v>
      </c>
      <c r="V508" s="129">
        <v>-3</v>
      </c>
      <c r="W508" s="129">
        <v>-14</v>
      </c>
      <c r="X508" s="129">
        <v>88</v>
      </c>
      <c r="Y508" s="129" t="s">
        <v>1782</v>
      </c>
      <c r="Z508" s="129" t="b">
        <v>1</v>
      </c>
      <c r="AA508" s="129">
        <v>0</v>
      </c>
      <c r="AB508" s="129" t="b">
        <v>0</v>
      </c>
      <c r="AC508" s="129">
        <v>46</v>
      </c>
      <c r="AD508" s="129">
        <v>0.85399999999999998</v>
      </c>
      <c r="AE508" s="129" t="s">
        <v>3108</v>
      </c>
      <c r="AF508" s="129" t="s">
        <v>3453</v>
      </c>
      <c r="AG508" s="129" t="s">
        <v>3509</v>
      </c>
      <c r="AH508" s="129" cm="1">
        <f t="array" aca="1" ref="AH508" ca="1">INDIRECT(ADDRESS(MATCH(AJ508,'rs_industries'!B:B,0),5,1,TRUE,"rs_industries"))</f>
        <v>14</v>
      </c>
      <c r="AI508" s="129" cm="1">
        <f t="array" aca="1" ref="AI508" ca="1">INDIRECT(ADDRESS(MATCH(A508,'rs_stocks'!B:B,0),7,1,TRUE,"rs_stocks"))</f>
        <v>84</v>
      </c>
      <c r="AJ508" s="129" t="str" cm="1">
        <f t="array" aca="1" ref="AJ508" ca="1">INDIRECT(ADDRESS(MATCH(A508,'rs_stocks'!B:B,0),4,1,TRUE,"rs_stocks"))</f>
        <v>Pollution &amp; Treatment Controls</v>
      </c>
    </row>
    <row r="509" spans="1:36" x14ac:dyDescent="0.3">
      <c r="A509" s="129" t="s">
        <v>1134</v>
      </c>
      <c r="B509" s="132">
        <v>-2.6</v>
      </c>
      <c r="C509" s="132">
        <v>-5.19</v>
      </c>
      <c r="D509" s="132">
        <v>7.0000000000000007E-2</v>
      </c>
      <c r="E509" s="132">
        <v>7.54</v>
      </c>
      <c r="F509" s="132">
        <v>7.7</v>
      </c>
      <c r="G509" s="269" t="s">
        <v>3148</v>
      </c>
      <c r="H509" s="288" t="s">
        <v>3111</v>
      </c>
      <c r="I509" s="129">
        <v>8.2729999999999997</v>
      </c>
      <c r="J509" s="129">
        <v>-61</v>
      </c>
      <c r="K509" s="129">
        <v>-40</v>
      </c>
      <c r="L509" s="129" t="b">
        <v>1</v>
      </c>
      <c r="M509" s="129">
        <v>34.130000000000003</v>
      </c>
      <c r="N509" s="129">
        <v>2.859</v>
      </c>
      <c r="O509" s="129">
        <v>11.936999999999999</v>
      </c>
      <c r="P509" s="132">
        <v>38.744</v>
      </c>
      <c r="Q509" s="132">
        <v>0.66200000000000003</v>
      </c>
      <c r="R509" s="132">
        <v>25.666</v>
      </c>
      <c r="S509" s="129">
        <v>2.31</v>
      </c>
      <c r="T509" s="419">
        <v>-78.102000000000004</v>
      </c>
      <c r="U509" s="129">
        <v>14.97</v>
      </c>
      <c r="V509" s="129">
        <v>51</v>
      </c>
      <c r="W509" s="129">
        <v>57</v>
      </c>
      <c r="X509" s="129">
        <v>578</v>
      </c>
      <c r="Y509" s="129" t="s">
        <v>1134</v>
      </c>
      <c r="Z509" s="129" t="b">
        <v>0</v>
      </c>
      <c r="AA509" s="129">
        <v>0</v>
      </c>
      <c r="AB509" s="129" t="b">
        <v>0</v>
      </c>
      <c r="AC509" s="129">
        <v>42</v>
      </c>
      <c r="AD509" s="129">
        <v>0.85399999999999998</v>
      </c>
      <c r="AE509" s="129" t="s">
        <v>3111</v>
      </c>
      <c r="AF509" s="129" t="s">
        <v>3148</v>
      </c>
      <c r="AG509" s="129" t="s">
        <v>3530</v>
      </c>
      <c r="AH509" s="129" cm="1">
        <f t="array" aca="1" ref="AH509" ca="1">INDIRECT(ADDRESS(MATCH(AJ509,'rs_industries'!B:B,0),5,1,TRUE,"rs_industries"))</f>
        <v>43</v>
      </c>
      <c r="AI509" s="129" cm="1">
        <f t="array" aca="1" ref="AI509" ca="1">INDIRECT(ADDRESS(MATCH(A509,'rs_stocks'!B:B,0),7,1,TRUE,"rs_stocks"))</f>
        <v>77</v>
      </c>
      <c r="AJ509" s="129" t="str" cm="1">
        <f t="array" aca="1" ref="AJ509" ca="1">INDIRECT(ADDRESS(MATCH(A509,'rs_stocks'!B:B,0),4,1,TRUE,"rs_stocks"))</f>
        <v>Banks—Regional</v>
      </c>
    </row>
    <row r="510" spans="1:36" x14ac:dyDescent="0.3">
      <c r="A510" s="129" t="s">
        <v>5778</v>
      </c>
      <c r="B510" s="132">
        <v>-3.9</v>
      </c>
      <c r="C510" s="132">
        <v>0.23</v>
      </c>
      <c r="D510" s="132">
        <v>-4.1100000000000003</v>
      </c>
      <c r="E510" s="132">
        <v>35.47</v>
      </c>
      <c r="F510" s="132">
        <v>37.58</v>
      </c>
      <c r="G510" s="300" t="s">
        <v>3455</v>
      </c>
      <c r="H510" s="348" t="s">
        <v>31</v>
      </c>
      <c r="I510" s="129">
        <v>1.0089999999999999</v>
      </c>
      <c r="J510" s="129">
        <v>-95</v>
      </c>
      <c r="K510" s="129">
        <v>-87</v>
      </c>
      <c r="L510" s="129" t="b">
        <v>0</v>
      </c>
      <c r="M510" s="129">
        <v>171.22399999999999</v>
      </c>
      <c r="N510" s="129">
        <v>14.367000000000001</v>
      </c>
      <c r="O510" s="129">
        <v>11.917999999999999</v>
      </c>
      <c r="P510" s="132">
        <v>252.16800000000001</v>
      </c>
      <c r="Q510" s="132">
        <v>0.628</v>
      </c>
      <c r="R510" s="132">
        <v>158.39699999999999</v>
      </c>
      <c r="S510" s="129">
        <v>6.6</v>
      </c>
      <c r="T510" s="419">
        <v>-6.8449999999999998</v>
      </c>
      <c r="U510" s="129">
        <v>4.43</v>
      </c>
      <c r="V510" s="129">
        <v>-28</v>
      </c>
      <c r="W510" s="129">
        <v>-27</v>
      </c>
      <c r="X510" s="129">
        <v>684</v>
      </c>
      <c r="Y510" s="129" t="s">
        <v>5778</v>
      </c>
      <c r="Z510" s="129" t="b">
        <v>0</v>
      </c>
      <c r="AA510" s="129">
        <v>0</v>
      </c>
      <c r="AB510" s="129" t="b">
        <v>0</v>
      </c>
      <c r="AC510" s="129">
        <v>49</v>
      </c>
      <c r="AD510" s="129">
        <v>0.85299999999999998</v>
      </c>
      <c r="AE510" s="129" t="s">
        <v>31</v>
      </c>
      <c r="AF510" s="129" t="s">
        <v>3455</v>
      </c>
      <c r="AG510" s="129" t="s">
        <v>5779</v>
      </c>
      <c r="AH510" s="129" cm="1">
        <f t="array" aca="1" ref="AH510" ca="1">INDIRECT(ADDRESS(MATCH(AJ510,'rs_industries'!B:B,0),5,1,TRUE,"rs_industries"))</f>
        <v>37</v>
      </c>
      <c r="AI510" s="129" cm="1">
        <f t="array" aca="1" ref="AI510" ca="1">INDIRECT(ADDRESS(MATCH(A510,'rs_stocks'!B:B,0),7,1,TRUE,"rs_stocks"))</f>
        <v>93</v>
      </c>
      <c r="AJ510" s="129" t="str" cm="1">
        <f t="array" aca="1" ref="AJ510" ca="1">INDIRECT(ADDRESS(MATCH(A510,'rs_stocks'!B:B,0),4,1,TRUE,"rs_stocks"))</f>
        <v>Entertainment</v>
      </c>
    </row>
    <row r="511" spans="1:36" x14ac:dyDescent="0.3">
      <c r="A511" s="129" t="s">
        <v>346</v>
      </c>
      <c r="B511" s="132">
        <v>0.51</v>
      </c>
      <c r="C511" s="132">
        <v>10.68</v>
      </c>
      <c r="D511" s="132">
        <v>11.57</v>
      </c>
      <c r="E511" s="132">
        <v>23.02</v>
      </c>
      <c r="F511" s="132">
        <v>19.32</v>
      </c>
      <c r="G511" s="243" t="s">
        <v>3234</v>
      </c>
      <c r="H511" s="347" t="s">
        <v>3108</v>
      </c>
      <c r="I511" s="129">
        <v>539.52200000000005</v>
      </c>
      <c r="J511" s="129">
        <v>-26</v>
      </c>
      <c r="K511" s="129">
        <v>0</v>
      </c>
      <c r="L511" s="129" t="b">
        <v>1</v>
      </c>
      <c r="M511" s="129">
        <v>34.698</v>
      </c>
      <c r="N511" s="129">
        <v>2.9129999999999998</v>
      </c>
      <c r="O511" s="129">
        <v>11.911</v>
      </c>
      <c r="P511" s="132">
        <v>36.677</v>
      </c>
      <c r="Q511" s="132">
        <v>0.66900000000000004</v>
      </c>
      <c r="R511" s="132">
        <v>24.529</v>
      </c>
      <c r="S511" s="129">
        <v>1.59</v>
      </c>
      <c r="T511" s="419">
        <v>99.745999999999995</v>
      </c>
      <c r="U511" s="129">
        <v>66.94</v>
      </c>
      <c r="V511" s="129">
        <v>1</v>
      </c>
      <c r="W511" s="129">
        <v>-8</v>
      </c>
      <c r="X511" s="129">
        <v>188</v>
      </c>
      <c r="Y511" s="129" t="s">
        <v>346</v>
      </c>
      <c r="Z511" s="129" t="b">
        <v>0</v>
      </c>
      <c r="AA511" s="129">
        <v>0</v>
      </c>
      <c r="AB511" s="129" t="b">
        <v>1</v>
      </c>
      <c r="AC511" s="129">
        <v>50</v>
      </c>
      <c r="AD511" s="129">
        <v>0.85299999999999998</v>
      </c>
      <c r="AE511" s="129" t="s">
        <v>3108</v>
      </c>
      <c r="AF511" s="129" t="s">
        <v>3234</v>
      </c>
      <c r="AG511" s="129" t="s">
        <v>5140</v>
      </c>
      <c r="AH511" s="129" cm="1">
        <f t="array" aca="1" ref="AH511" ca="1">INDIRECT(ADDRESS(MATCH(AJ511,'rs_industries'!B:B,0),5,1,TRUE,"rs_industries"))</f>
        <v>51</v>
      </c>
      <c r="AI511" s="129" cm="1">
        <f t="array" aca="1" ref="AI511" ca="1">INDIRECT(ADDRESS(MATCH(A511,'rs_stocks'!B:B,0),7,1,TRUE,"rs_stocks"))</f>
        <v>81</v>
      </c>
      <c r="AJ511" s="129" t="str" cm="1">
        <f t="array" aca="1" ref="AJ511" ca="1">INDIRECT(ADDRESS(MATCH(A511,'rs_stocks'!B:B,0),4,1,TRUE,"rs_stocks"))</f>
        <v>Discount Stores</v>
      </c>
    </row>
    <row r="512" spans="1:36" x14ac:dyDescent="0.3">
      <c r="A512" s="129" t="s">
        <v>7007</v>
      </c>
      <c r="B512" s="132">
        <v>0.75</v>
      </c>
      <c r="C512" s="132">
        <v>1.57</v>
      </c>
      <c r="D512" s="132">
        <v>3.99</v>
      </c>
      <c r="E512" s="132">
        <v>8.7100000000000009</v>
      </c>
      <c r="F512" s="132">
        <v>8.31</v>
      </c>
      <c r="G512" s="308" t="s">
        <v>3193</v>
      </c>
      <c r="H512" s="351" t="s">
        <v>3111</v>
      </c>
      <c r="I512" s="129">
        <v>0.23100000000000001</v>
      </c>
      <c r="J512" s="129">
        <v>-28</v>
      </c>
      <c r="K512" s="129">
        <v>-13</v>
      </c>
      <c r="L512" s="129" t="b">
        <v>1</v>
      </c>
      <c r="M512" s="129">
        <v>17.21</v>
      </c>
      <c r="N512" s="129">
        <v>1.448</v>
      </c>
      <c r="O512" s="129">
        <v>11.888999999999999</v>
      </c>
      <c r="P512" s="132">
        <v>17.925999999999998</v>
      </c>
      <c r="Q512" s="132">
        <v>0.66300000000000003</v>
      </c>
      <c r="R512" s="132">
        <v>11.891999999999999</v>
      </c>
      <c r="S512" s="129">
        <v>1.1000000000000001</v>
      </c>
      <c r="T512" s="419">
        <v>-30.506</v>
      </c>
      <c r="U512" s="129">
        <v>14.86</v>
      </c>
      <c r="V512" s="129">
        <v>-17</v>
      </c>
      <c r="W512" s="129">
        <v>-17</v>
      </c>
      <c r="X512" s="129">
        <v>1220</v>
      </c>
      <c r="Y512" s="129" t="s">
        <v>7007</v>
      </c>
      <c r="Z512" s="129" t="b">
        <v>0</v>
      </c>
      <c r="AA512" s="129">
        <v>0</v>
      </c>
      <c r="AB512" s="129" t="b">
        <v>1</v>
      </c>
      <c r="AC512" s="129">
        <v>51</v>
      </c>
      <c r="AD512" s="129">
        <v>0.85299999999999998</v>
      </c>
      <c r="AE512" s="129" t="s">
        <v>3111</v>
      </c>
      <c r="AF512" s="129" t="s">
        <v>3193</v>
      </c>
      <c r="AG512" s="129" t="s">
        <v>8568</v>
      </c>
      <c r="AH512" s="129" cm="1">
        <f t="array" aca="1" ref="AH512" ca="1">INDIRECT(ADDRESS(MATCH(AJ512,'rs_industries'!B:B,0),5,1,TRUE,"rs_industries"))</f>
        <v>62</v>
      </c>
      <c r="AI512" s="129" cm="1">
        <f t="array" aca="1" ref="AI512" ca="1">INDIRECT(ADDRESS(MATCH(A512,'rs_stocks'!B:B,0),7,1,TRUE,"rs_stocks"))</f>
        <v>77</v>
      </c>
      <c r="AJ512" s="129" t="str" cm="1">
        <f t="array" aca="1" ref="AJ512" ca="1">INDIRECT(ADDRESS(MATCH(A512,'rs_stocks'!B:B,0),4,1,TRUE,"rs_stocks"))</f>
        <v>Asset Management</v>
      </c>
    </row>
    <row r="513" spans="1:36" x14ac:dyDescent="0.3">
      <c r="A513" s="129" t="s">
        <v>372</v>
      </c>
      <c r="B513" s="132">
        <v>-1.02</v>
      </c>
      <c r="C513" s="132">
        <v>13.32</v>
      </c>
      <c r="D513" s="132">
        <v>15</v>
      </c>
      <c r="E513" s="132">
        <v>34.68</v>
      </c>
      <c r="F513" s="132">
        <v>26.15</v>
      </c>
      <c r="G513" s="257" t="s">
        <v>3280</v>
      </c>
      <c r="H513" s="349" t="s">
        <v>3111</v>
      </c>
      <c r="I513" s="129">
        <v>86.409000000000006</v>
      </c>
      <c r="J513" s="129">
        <v>-32</v>
      </c>
      <c r="K513" s="129">
        <v>-2</v>
      </c>
      <c r="L513" s="129" t="b">
        <v>1</v>
      </c>
      <c r="M513" s="129">
        <v>51.597999999999999</v>
      </c>
      <c r="N513" s="129">
        <v>4.3419999999999996</v>
      </c>
      <c r="O513" s="129">
        <v>11.882999999999999</v>
      </c>
      <c r="P513" s="132">
        <v>58.012999999999998</v>
      </c>
      <c r="Q513" s="132">
        <v>0.66600000000000004</v>
      </c>
      <c r="R513" s="132">
        <v>38.616999999999997</v>
      </c>
      <c r="S513" s="129">
        <v>1.52</v>
      </c>
      <c r="T513" s="419">
        <v>42.521000000000001</v>
      </c>
      <c r="U513" s="129">
        <v>13.145</v>
      </c>
      <c r="V513" s="129">
        <v>-17</v>
      </c>
      <c r="W513" s="129">
        <v>-18</v>
      </c>
      <c r="X513" s="129">
        <v>1000</v>
      </c>
      <c r="Y513" s="129" t="s">
        <v>372</v>
      </c>
      <c r="Z513" s="129" t="b">
        <v>0</v>
      </c>
      <c r="AA513" s="129">
        <v>0</v>
      </c>
      <c r="AB513" s="129" t="b">
        <v>1</v>
      </c>
      <c r="AC513" s="129">
        <v>55</v>
      </c>
      <c r="AD513" s="129">
        <v>0.85299999999999998</v>
      </c>
      <c r="AE513" s="129" t="s">
        <v>3111</v>
      </c>
      <c r="AF513" s="129" t="s">
        <v>3280</v>
      </c>
      <c r="AG513" s="129" t="s">
        <v>4954</v>
      </c>
      <c r="AH513" s="129" cm="1">
        <f t="array" aca="1" ref="AH513" ca="1">INDIRECT(ADDRESS(MATCH(AJ513,'rs_industries'!B:B,0),5,1,TRUE,"rs_industries"))</f>
        <v>89</v>
      </c>
      <c r="AI513" s="129" cm="1">
        <f t="array" aca="1" ref="AI513" ca="1">INDIRECT(ADDRESS(MATCH(A513,'rs_stocks'!B:B,0),7,1,TRUE,"rs_stocks"))</f>
        <v>87</v>
      </c>
      <c r="AJ513" s="129" t="str" cm="1">
        <f t="array" aca="1" ref="AJ513" ca="1">INDIRECT(ADDRESS(MATCH(A513,'rs_stocks'!B:B,0),4,1,TRUE,"rs_stocks"))</f>
        <v>Banks—Diversified</v>
      </c>
    </row>
    <row r="514" spans="1:36" x14ac:dyDescent="0.3">
      <c r="A514" s="129" t="s">
        <v>6068</v>
      </c>
      <c r="B514" s="132">
        <v>0.18</v>
      </c>
      <c r="C514" s="132">
        <v>17.52</v>
      </c>
      <c r="D514" s="132">
        <v>11.87</v>
      </c>
      <c r="E514" s="132">
        <v>48.59</v>
      </c>
      <c r="F514" s="132">
        <v>46.1</v>
      </c>
      <c r="G514" s="240" t="s">
        <v>3705</v>
      </c>
      <c r="H514" s="348" t="s">
        <v>115</v>
      </c>
      <c r="I514" s="129">
        <v>0.98199999999999998</v>
      </c>
      <c r="J514" s="129">
        <v>-57</v>
      </c>
      <c r="K514" s="129">
        <v>-19</v>
      </c>
      <c r="L514" s="129" t="b">
        <v>1</v>
      </c>
      <c r="M514" s="129">
        <v>98.977000000000004</v>
      </c>
      <c r="N514" s="129">
        <v>8.3360000000000003</v>
      </c>
      <c r="O514" s="129">
        <v>11.874000000000001</v>
      </c>
      <c r="P514" s="132">
        <v>126.53700000000001</v>
      </c>
      <c r="Q514" s="132">
        <v>0.65900000000000003</v>
      </c>
      <c r="R514" s="132">
        <v>83.358999999999995</v>
      </c>
      <c r="S514" s="129">
        <v>2.67</v>
      </c>
      <c r="T514" s="419">
        <v>42.893000000000001</v>
      </c>
      <c r="U514" s="129">
        <v>38.44</v>
      </c>
      <c r="V514" s="129">
        <v>-5</v>
      </c>
      <c r="W514" s="129">
        <v>-40</v>
      </c>
      <c r="X514" s="129">
        <v>194</v>
      </c>
      <c r="Y514" s="129" t="s">
        <v>6068</v>
      </c>
      <c r="Z514" s="129" t="b">
        <v>0</v>
      </c>
      <c r="AA514" s="129">
        <v>0</v>
      </c>
      <c r="AB514" s="129" t="b">
        <v>1</v>
      </c>
      <c r="AC514" s="129">
        <v>48</v>
      </c>
      <c r="AD514" s="129">
        <v>0.85199999999999998</v>
      </c>
      <c r="AE514" s="129" t="s">
        <v>115</v>
      </c>
      <c r="AF514" s="129" t="s">
        <v>3705</v>
      </c>
      <c r="AG514" s="129" t="s">
        <v>6069</v>
      </c>
      <c r="AH514" s="129" cm="1">
        <f t="array" aca="1" ref="AH514" ca="1">INDIRECT(ADDRESS(MATCH(AJ514,'rs_industries'!B:B,0),5,1,TRUE,"rs_industries"))</f>
        <v>46</v>
      </c>
      <c r="AI514" s="129" cm="1">
        <f t="array" aca="1" ref="AI514" ca="1">INDIRECT(ADDRESS(MATCH(A514,'rs_stocks'!B:B,0),7,1,TRUE,"rs_stocks"))</f>
        <v>81</v>
      </c>
      <c r="AJ514" s="129" t="str" cm="1">
        <f t="array" aca="1" ref="AJ514" ca="1">INDIRECT(ADDRESS(MATCH(A514,'rs_stocks'!B:B,0),4,1,TRUE,"rs_stocks"))</f>
        <v>Oil &amp; Gas E&amp;P</v>
      </c>
    </row>
    <row r="515" spans="1:36" x14ac:dyDescent="0.3">
      <c r="A515" s="129" t="s">
        <v>87</v>
      </c>
      <c r="B515" s="132">
        <v>4.79</v>
      </c>
      <c r="C515" s="132">
        <v>35.75</v>
      </c>
      <c r="D515" s="132">
        <v>35.020000000000003</v>
      </c>
      <c r="E515" s="132">
        <v>113.65</v>
      </c>
      <c r="F515" s="132">
        <v>93.58</v>
      </c>
      <c r="G515" s="253" t="s">
        <v>88</v>
      </c>
      <c r="H515" s="253" t="s">
        <v>31</v>
      </c>
      <c r="I515" s="129">
        <v>3001.239</v>
      </c>
      <c r="J515" s="129">
        <v>-66</v>
      </c>
      <c r="K515" s="129">
        <v>0</v>
      </c>
      <c r="L515" s="129" t="b">
        <v>1</v>
      </c>
      <c r="M515" s="129">
        <v>145.47399999999999</v>
      </c>
      <c r="N515" s="129">
        <v>12.256</v>
      </c>
      <c r="O515" s="129">
        <v>11.87</v>
      </c>
      <c r="P515" s="132">
        <v>171.48099999999999</v>
      </c>
      <c r="Q515" s="132">
        <v>0.67300000000000004</v>
      </c>
      <c r="R515" s="132">
        <v>115.441</v>
      </c>
      <c r="S515" s="129">
        <v>3.96</v>
      </c>
      <c r="T515" s="419">
        <v>23.221</v>
      </c>
      <c r="U515" s="129">
        <v>122.01</v>
      </c>
      <c r="V515" s="129">
        <v>-43</v>
      </c>
      <c r="W515" s="129">
        <v>-34</v>
      </c>
      <c r="X515" s="129">
        <v>41</v>
      </c>
      <c r="Y515" s="129" t="s">
        <v>87</v>
      </c>
      <c r="Z515" s="129" t="b">
        <v>0</v>
      </c>
      <c r="AA515" s="129">
        <v>0</v>
      </c>
      <c r="AB515" s="129" t="b">
        <v>1</v>
      </c>
      <c r="AC515" s="129">
        <v>52</v>
      </c>
      <c r="AD515" s="129">
        <v>0.85199999999999998</v>
      </c>
      <c r="AE515" s="129" t="s">
        <v>31</v>
      </c>
      <c r="AF515" s="129" t="s">
        <v>88</v>
      </c>
      <c r="AG515" s="129" t="s">
        <v>3985</v>
      </c>
      <c r="AH515" s="129" cm="1">
        <f t="array" aca="1" ref="AH515" ca="1">INDIRECT(ADDRESS(MATCH(AJ515,'rs_industries'!B:B,0),5,1,TRUE,"rs_industries"))</f>
        <v>59</v>
      </c>
      <c r="AI515" s="129" cm="1">
        <f t="array" aca="1" ref="AI515" ca="1">INDIRECT(ADDRESS(MATCH(A515,'rs_stocks'!B:B,0),7,1,TRUE,"rs_stocks"))</f>
        <v>98</v>
      </c>
      <c r="AJ515" s="129" t="str" cm="1">
        <f t="array" aca="1" ref="AJ515" ca="1">INDIRECT(ADDRESS(MATCH(A515,'rs_stocks'!B:B,0),4,1,TRUE,"rs_stocks"))</f>
        <v>Semiconductors</v>
      </c>
    </row>
    <row r="516" spans="1:36" x14ac:dyDescent="0.3">
      <c r="A516" s="129" t="s">
        <v>4817</v>
      </c>
      <c r="B516" s="132">
        <v>0</v>
      </c>
      <c r="C516" s="132">
        <v>2.2799999999999998</v>
      </c>
      <c r="D516" s="132">
        <v>9.2899999999999991</v>
      </c>
      <c r="E516" s="132">
        <v>9.8000000000000007</v>
      </c>
      <c r="F516" s="132">
        <v>9.51</v>
      </c>
      <c r="G516" s="315" t="s">
        <v>3250</v>
      </c>
      <c r="H516" s="348" t="s">
        <v>3111</v>
      </c>
      <c r="I516" s="129">
        <v>0.90400000000000003</v>
      </c>
      <c r="J516" s="129">
        <v>-38</v>
      </c>
      <c r="K516" s="129">
        <v>-17</v>
      </c>
      <c r="L516" s="129" t="b">
        <v>1</v>
      </c>
      <c r="M516" s="129">
        <v>25.195</v>
      </c>
      <c r="N516" s="129">
        <v>2.125</v>
      </c>
      <c r="O516" s="129">
        <v>11.856999999999999</v>
      </c>
      <c r="P516" s="132">
        <v>27.861000000000001</v>
      </c>
      <c r="Q516" s="132">
        <v>0.67</v>
      </c>
      <c r="R516" s="132">
        <v>18.675000000000001</v>
      </c>
      <c r="S516" s="129">
        <v>0.95</v>
      </c>
      <c r="T516" s="419">
        <v>-76.578999999999994</v>
      </c>
      <c r="U516" s="129">
        <v>16.579999999999998</v>
      </c>
      <c r="V516" s="129">
        <v>5</v>
      </c>
      <c r="W516" s="129">
        <v>-1</v>
      </c>
      <c r="X516" s="129">
        <v>1276</v>
      </c>
      <c r="Y516" s="129" t="s">
        <v>4817</v>
      </c>
      <c r="Z516" s="129" t="b">
        <v>0</v>
      </c>
      <c r="AA516" s="129">
        <v>0</v>
      </c>
      <c r="AB516" s="129" t="b">
        <v>1</v>
      </c>
      <c r="AC516" s="129">
        <v>50</v>
      </c>
      <c r="AD516" s="129">
        <v>0.85199999999999998</v>
      </c>
      <c r="AE516" s="129" t="s">
        <v>3111</v>
      </c>
      <c r="AF516" s="129" t="s">
        <v>3250</v>
      </c>
      <c r="AG516" s="129" t="s">
        <v>4818</v>
      </c>
      <c r="AH516" s="129" t="e" cm="1">
        <f t="array" aca="1" ref="AH516" ca="1">INDIRECT(ADDRESS(MATCH(AJ516,'rs_industries'!B:B,0),5,1,TRUE,"rs_industries"))</f>
        <v>#N/A</v>
      </c>
      <c r="AI516" s="129" t="e" cm="1">
        <f t="array" aca="1" ref="AI516" ca="1">INDIRECT(ADDRESS(MATCH(A516,'rs_stocks'!B:B,0),7,1,TRUE,"rs_stocks"))</f>
        <v>#N/A</v>
      </c>
      <c r="AJ516" s="129" t="e" cm="1">
        <f t="array" aca="1" ref="AJ516" ca="1">INDIRECT(ADDRESS(MATCH(A516,'rs_stocks'!B:B,0),4,1,TRUE,"rs_stocks"))</f>
        <v>#N/A</v>
      </c>
    </row>
    <row r="517" spans="1:36" x14ac:dyDescent="0.3">
      <c r="A517" s="129" t="s">
        <v>394</v>
      </c>
      <c r="B517" s="132">
        <v>0.17</v>
      </c>
      <c r="C517" s="132">
        <v>2.91</v>
      </c>
      <c r="D517" s="132">
        <v>4.93</v>
      </c>
      <c r="E517" s="132">
        <v>9.2899999999999991</v>
      </c>
      <c r="F517" s="132">
        <v>9.94</v>
      </c>
      <c r="G517" s="249" t="s">
        <v>88</v>
      </c>
      <c r="H517" s="353" t="s">
        <v>31</v>
      </c>
      <c r="I517" s="129">
        <v>50.548000000000002</v>
      </c>
      <c r="J517" s="129">
        <v>-37</v>
      </c>
      <c r="K517" s="129">
        <v>-5</v>
      </c>
      <c r="L517" s="129" t="b">
        <v>1</v>
      </c>
      <c r="M517" s="129">
        <v>38.042000000000002</v>
      </c>
      <c r="N517" s="129">
        <v>3.21</v>
      </c>
      <c r="O517" s="129">
        <v>11.851000000000001</v>
      </c>
      <c r="P517" s="132">
        <v>43.65</v>
      </c>
      <c r="Q517" s="132">
        <v>0.66500000000000004</v>
      </c>
      <c r="R517" s="132">
        <v>29.02</v>
      </c>
      <c r="S517" s="129">
        <v>2.52</v>
      </c>
      <c r="T517" s="419">
        <v>55.155999999999999</v>
      </c>
      <c r="U517" s="129">
        <v>94.16</v>
      </c>
      <c r="V517" s="129">
        <v>-51</v>
      </c>
      <c r="W517" s="129">
        <v>-40</v>
      </c>
      <c r="X517" s="129">
        <v>84</v>
      </c>
      <c r="Y517" s="129" t="s">
        <v>394</v>
      </c>
      <c r="Z517" s="129" t="b">
        <v>0</v>
      </c>
      <c r="AA517" s="129">
        <v>0</v>
      </c>
      <c r="AB517" s="129" t="b">
        <v>1</v>
      </c>
      <c r="AC517" s="129">
        <v>50</v>
      </c>
      <c r="AD517" s="129">
        <v>0.85099999999999998</v>
      </c>
      <c r="AE517" s="129" t="s">
        <v>31</v>
      </c>
      <c r="AF517" s="129" t="s">
        <v>88</v>
      </c>
      <c r="AG517" s="129" t="s">
        <v>4613</v>
      </c>
      <c r="AH517" s="129" t="e" cm="1">
        <f t="array" aca="1" ref="AH517" ca="1">INDIRECT(ADDRESS(MATCH(AJ517,'rs_industries'!B:B,0),5,1,TRUE,"rs_industries"))</f>
        <v>#N/A</v>
      </c>
      <c r="AI517" s="129" t="e" cm="1">
        <f t="array" aca="1" ref="AI517" ca="1">INDIRECT(ADDRESS(MATCH(A517,'rs_stocks'!B:B,0),7,1,TRUE,"rs_stocks"))</f>
        <v>#N/A</v>
      </c>
      <c r="AJ517" s="129" t="e" cm="1">
        <f t="array" aca="1" ref="AJ517" ca="1">INDIRECT(ADDRESS(MATCH(A517,'rs_stocks'!B:B,0),4,1,TRUE,"rs_stocks"))</f>
        <v>#N/A</v>
      </c>
    </row>
    <row r="518" spans="1:36" x14ac:dyDescent="0.3">
      <c r="A518" s="129" t="s">
        <v>1645</v>
      </c>
      <c r="B518" s="132">
        <v>-4.2699999999999996</v>
      </c>
      <c r="C518" s="132">
        <v>-10.91</v>
      </c>
      <c r="D518" s="132">
        <v>-4.2699999999999996</v>
      </c>
      <c r="E518" s="132">
        <v>23.66</v>
      </c>
      <c r="F518" s="132">
        <v>20.25</v>
      </c>
      <c r="G518" s="269" t="s">
        <v>3705</v>
      </c>
      <c r="H518" s="288" t="s">
        <v>115</v>
      </c>
      <c r="I518" s="129">
        <v>4.8449999999999998</v>
      </c>
      <c r="J518" s="129">
        <v>-48</v>
      </c>
      <c r="K518" s="129">
        <v>-27</v>
      </c>
      <c r="L518" s="129" t="b">
        <v>0</v>
      </c>
      <c r="M518" s="129">
        <v>87.67</v>
      </c>
      <c r="N518" s="129">
        <v>7.4219999999999997</v>
      </c>
      <c r="O518" s="129">
        <v>11.811999999999999</v>
      </c>
      <c r="P518" s="132">
        <v>116.404</v>
      </c>
      <c r="Q518" s="132">
        <v>0.621</v>
      </c>
      <c r="R518" s="132">
        <v>72.301000000000002</v>
      </c>
      <c r="S518" s="129">
        <v>3.24</v>
      </c>
      <c r="T518" s="419">
        <v>-51.180999999999997</v>
      </c>
      <c r="U518" s="129">
        <v>7.84</v>
      </c>
      <c r="V518" s="129">
        <v>-47</v>
      </c>
      <c r="W518" s="129">
        <v>-63</v>
      </c>
      <c r="X518" s="129">
        <v>787</v>
      </c>
      <c r="Y518" s="129" t="s">
        <v>1645</v>
      </c>
      <c r="Z518" s="129" t="b">
        <v>0</v>
      </c>
      <c r="AA518" s="129">
        <v>0</v>
      </c>
      <c r="AB518" s="129" t="b">
        <v>0</v>
      </c>
      <c r="AC518" s="129">
        <v>51</v>
      </c>
      <c r="AD518" s="129">
        <v>0.85099999999999998</v>
      </c>
      <c r="AE518" s="129" t="s">
        <v>115</v>
      </c>
      <c r="AF518" s="129" t="s">
        <v>3705</v>
      </c>
      <c r="AG518" s="129" t="s">
        <v>5616</v>
      </c>
      <c r="AH518" s="129" t="e" cm="1">
        <f t="array" aca="1" ref="AH518" ca="1">INDIRECT(ADDRESS(MATCH(AJ518,'rs_industries'!B:B,0),5,1,TRUE,"rs_industries"))</f>
        <v>#N/A</v>
      </c>
      <c r="AI518" s="129" t="e" cm="1">
        <f t="array" aca="1" ref="AI518" ca="1">INDIRECT(ADDRESS(MATCH(A518,'rs_stocks'!B:B,0),7,1,TRUE,"rs_stocks"))</f>
        <v>#N/A</v>
      </c>
      <c r="AJ518" s="129" t="e" cm="1">
        <f t="array" aca="1" ref="AJ518" ca="1">INDIRECT(ADDRESS(MATCH(A518,'rs_stocks'!B:B,0),4,1,TRUE,"rs_stocks"))</f>
        <v>#N/A</v>
      </c>
    </row>
    <row r="519" spans="1:36" x14ac:dyDescent="0.3">
      <c r="A519" s="129" t="s">
        <v>7795</v>
      </c>
      <c r="B519" s="132">
        <v>1.08</v>
      </c>
      <c r="C519" s="132">
        <v>-0.68</v>
      </c>
      <c r="D519" s="132">
        <v>1.1499999999999999</v>
      </c>
      <c r="E519" s="132">
        <v>7.43</v>
      </c>
      <c r="F519" s="132">
        <v>5.03</v>
      </c>
      <c r="G519" s="285" t="s">
        <v>3262</v>
      </c>
      <c r="H519" s="349" t="s">
        <v>3111</v>
      </c>
      <c r="I519" s="129">
        <v>0.46300000000000002</v>
      </c>
      <c r="J519" s="129">
        <v>-21</v>
      </c>
      <c r="K519" s="129">
        <v>-5</v>
      </c>
      <c r="L519" s="129" t="b">
        <v>1</v>
      </c>
      <c r="M519" s="129">
        <v>10.118</v>
      </c>
      <c r="N519" s="129">
        <v>0.85799999999999998</v>
      </c>
      <c r="O519" s="129">
        <v>11.798999999999999</v>
      </c>
      <c r="P519" s="132">
        <v>10.329000000000001</v>
      </c>
      <c r="Q519" s="132">
        <v>0.65800000000000003</v>
      </c>
      <c r="R519" s="132">
        <v>6.8010000000000002</v>
      </c>
      <c r="S519" s="129">
        <v>0.96</v>
      </c>
      <c r="T519" s="419">
        <v>-23.696999999999999</v>
      </c>
      <c r="U519" s="129">
        <v>13.15</v>
      </c>
      <c r="V519" s="129">
        <v>-13</v>
      </c>
      <c r="W519" s="129">
        <v>-12</v>
      </c>
      <c r="X519" s="129">
        <v>1579</v>
      </c>
      <c r="Y519" s="129" t="s">
        <v>7795</v>
      </c>
      <c r="Z519" s="129" t="b">
        <v>1</v>
      </c>
      <c r="AA519" s="129">
        <v>0</v>
      </c>
      <c r="AB519" s="129" t="b">
        <v>1</v>
      </c>
      <c r="AC519" s="129">
        <v>49</v>
      </c>
      <c r="AD519" s="129">
        <v>0.85099999999999998</v>
      </c>
      <c r="AE519" s="129" t="s">
        <v>3111</v>
      </c>
      <c r="AF519" s="129" t="s">
        <v>3262</v>
      </c>
      <c r="AG519" s="129" t="s">
        <v>7796</v>
      </c>
      <c r="AH519" s="129" cm="1">
        <f t="array" aca="1" ref="AH519" ca="1">INDIRECT(ADDRESS(MATCH(AJ519,'rs_industries'!B:B,0),5,1,TRUE,"rs_industries"))</f>
        <v>62</v>
      </c>
      <c r="AI519" s="129" cm="1">
        <f t="array" aca="1" ref="AI519" ca="1">INDIRECT(ADDRESS(MATCH(A519,'rs_stocks'!B:B,0),7,1,TRUE,"rs_stocks"))</f>
        <v>70</v>
      </c>
      <c r="AJ519" s="129" t="str" cm="1">
        <f t="array" aca="1" ref="AJ519" ca="1">INDIRECT(ADDRESS(MATCH(A519,'rs_stocks'!B:B,0),4,1,TRUE,"rs_stocks"))</f>
        <v>Asset Management</v>
      </c>
    </row>
    <row r="520" spans="1:36" x14ac:dyDescent="0.3">
      <c r="A520" s="129" t="s">
        <v>990</v>
      </c>
      <c r="B520" s="132">
        <v>1.26</v>
      </c>
      <c r="C520" s="132">
        <v>-0.04</v>
      </c>
      <c r="D520" s="132">
        <v>0.41</v>
      </c>
      <c r="E520" s="132">
        <v>12.33</v>
      </c>
      <c r="F520" s="132">
        <v>16.87</v>
      </c>
      <c r="G520" s="231" t="s">
        <v>3705</v>
      </c>
      <c r="H520" s="346" t="s">
        <v>245</v>
      </c>
      <c r="I520" s="129">
        <v>46.712000000000003</v>
      </c>
      <c r="J520" s="129">
        <v>-36</v>
      </c>
      <c r="K520" s="129">
        <v>-4</v>
      </c>
      <c r="L520" s="129" t="b">
        <v>1</v>
      </c>
      <c r="M520" s="129">
        <v>39.31</v>
      </c>
      <c r="N520" s="129">
        <v>3.3479999999999999</v>
      </c>
      <c r="O520" s="129">
        <v>11.742000000000001</v>
      </c>
      <c r="P520" s="132">
        <v>42.713000000000001</v>
      </c>
      <c r="Q520" s="132">
        <v>0.64300000000000002</v>
      </c>
      <c r="R520" s="132">
        <v>27.445</v>
      </c>
      <c r="S520" s="129">
        <v>1.63</v>
      </c>
      <c r="T520" s="419">
        <v>106.29300000000001</v>
      </c>
      <c r="U520" s="129">
        <v>80.034999999999997</v>
      </c>
      <c r="V520" s="129">
        <v>-31</v>
      </c>
      <c r="W520" s="129">
        <v>-22</v>
      </c>
      <c r="X520" s="129">
        <v>153</v>
      </c>
      <c r="Y520" s="129" t="s">
        <v>990</v>
      </c>
      <c r="Z520" s="129" t="b">
        <v>1</v>
      </c>
      <c r="AA520" s="129">
        <v>0</v>
      </c>
      <c r="AB520" s="129" t="b">
        <v>1</v>
      </c>
      <c r="AC520" s="129">
        <v>56</v>
      </c>
      <c r="AD520" s="129">
        <v>0.85099999999999998</v>
      </c>
      <c r="AE520" s="129" t="s">
        <v>245</v>
      </c>
      <c r="AF520" s="129" t="s">
        <v>3705</v>
      </c>
      <c r="AG520" s="129" t="s">
        <v>4723</v>
      </c>
      <c r="AH520" s="129" cm="1">
        <f t="array" aca="1" ref="AH520" ca="1">INDIRECT(ADDRESS(MATCH(AJ520,'rs_industries'!B:B,0),5,1,TRUE,"rs_industries"))</f>
        <v>93</v>
      </c>
      <c r="AI520" s="129" cm="1">
        <f t="array" aca="1" ref="AI520" ca="1">INDIRECT(ADDRESS(MATCH(A520,'rs_stocks'!B:B,0),7,1,TRUE,"rs_stocks"))</f>
        <v>76</v>
      </c>
      <c r="AJ520" s="129" t="str" cm="1">
        <f t="array" aca="1" ref="AJ520" ca="1">INDIRECT(ADDRESS(MATCH(A520,'rs_stocks'!B:B,0),4,1,TRUE,"rs_stocks"))</f>
        <v>Oil &amp; Gas Midstream</v>
      </c>
    </row>
    <row r="521" spans="1:36" x14ac:dyDescent="0.3">
      <c r="A521" s="129" t="s">
        <v>2327</v>
      </c>
      <c r="B521" s="132">
        <v>7.32</v>
      </c>
      <c r="C521" s="132">
        <v>2.38</v>
      </c>
      <c r="D521" s="132">
        <v>17.53</v>
      </c>
      <c r="E521" s="132">
        <v>14.6</v>
      </c>
      <c r="F521" s="132">
        <v>14.51</v>
      </c>
      <c r="G521" s="308" t="s">
        <v>3150</v>
      </c>
      <c r="H521" s="351" t="s">
        <v>115</v>
      </c>
      <c r="I521" s="129">
        <v>1.663</v>
      </c>
      <c r="J521" s="129">
        <v>-56</v>
      </c>
      <c r="K521" s="129">
        <v>0</v>
      </c>
      <c r="L521" s="129" t="b">
        <v>1</v>
      </c>
      <c r="M521" s="129">
        <v>45.454000000000001</v>
      </c>
      <c r="N521" s="129">
        <v>3.8719999999999999</v>
      </c>
      <c r="O521" s="129">
        <v>11.74</v>
      </c>
      <c r="P521" s="132">
        <v>55.042999999999999</v>
      </c>
      <c r="Q521" s="132">
        <v>0.66400000000000003</v>
      </c>
      <c r="R521" s="132">
        <v>36.561</v>
      </c>
      <c r="S521" s="129">
        <v>3.36</v>
      </c>
      <c r="T521" s="419">
        <v>180.84399999999999</v>
      </c>
      <c r="U521" s="129">
        <v>13.34</v>
      </c>
      <c r="V521" s="129">
        <v>114</v>
      </c>
      <c r="W521" s="129">
        <v>78</v>
      </c>
      <c r="X521" s="129">
        <v>446</v>
      </c>
      <c r="Y521" s="129" t="s">
        <v>2327</v>
      </c>
      <c r="Z521" s="129" t="b">
        <v>0</v>
      </c>
      <c r="AA521" s="129">
        <v>0</v>
      </c>
      <c r="AB521" s="129" t="b">
        <v>1</v>
      </c>
      <c r="AC521" s="129">
        <v>53</v>
      </c>
      <c r="AD521" s="129">
        <v>0.85</v>
      </c>
      <c r="AE521" s="129" t="s">
        <v>115</v>
      </c>
      <c r="AF521" s="129" t="s">
        <v>3150</v>
      </c>
      <c r="AG521" s="129" t="s">
        <v>4921</v>
      </c>
      <c r="AH521" s="129" cm="1">
        <f t="array" aca="1" ref="AH521" ca="1">INDIRECT(ADDRESS(MATCH(AJ521,'rs_industries'!B:B,0),5,1,TRUE,"rs_industries"))</f>
        <v>93</v>
      </c>
      <c r="AI521" s="129" cm="1">
        <f t="array" aca="1" ref="AI521" ca="1">INDIRECT(ADDRESS(MATCH(A521,'rs_stocks'!B:B,0),7,1,TRUE,"rs_stocks"))</f>
        <v>84</v>
      </c>
      <c r="AJ521" s="129" t="str" cm="1">
        <f t="array" aca="1" ref="AJ521" ca="1">INDIRECT(ADDRESS(MATCH(A521,'rs_stocks'!B:B,0),4,1,TRUE,"rs_stocks"))</f>
        <v>Oil &amp; Gas Midstream</v>
      </c>
    </row>
    <row r="522" spans="1:36" x14ac:dyDescent="0.3">
      <c r="A522" s="129" t="s">
        <v>5744</v>
      </c>
      <c r="B522" s="132">
        <v>2.66</v>
      </c>
      <c r="C522" s="132">
        <v>11.89</v>
      </c>
      <c r="D522" s="132">
        <v>12.92</v>
      </c>
      <c r="E522" s="132">
        <v>22.33</v>
      </c>
      <c r="F522" s="132">
        <v>14.69</v>
      </c>
      <c r="G522" s="290" t="s">
        <v>3693</v>
      </c>
      <c r="H522" s="350" t="s">
        <v>3111</v>
      </c>
      <c r="I522" s="129">
        <v>1.018</v>
      </c>
      <c r="J522" s="129">
        <v>-23</v>
      </c>
      <c r="K522" s="129">
        <v>-2</v>
      </c>
      <c r="L522" s="129" t="b">
        <v>1</v>
      </c>
      <c r="M522" s="129">
        <v>40.542000000000002</v>
      </c>
      <c r="N522" s="129">
        <v>3.4580000000000002</v>
      </c>
      <c r="O522" s="129">
        <v>11.724</v>
      </c>
      <c r="P522" s="132">
        <v>48.966000000000001</v>
      </c>
      <c r="Q522" s="132">
        <v>0.66300000000000003</v>
      </c>
      <c r="R522" s="132">
        <v>32.475999999999999</v>
      </c>
      <c r="S522" s="129">
        <v>4.01</v>
      </c>
      <c r="T522" s="419">
        <v>23.792999999999999</v>
      </c>
      <c r="U522" s="129">
        <v>14.68</v>
      </c>
      <c r="V522" s="129">
        <v>-7</v>
      </c>
      <c r="W522" s="129">
        <v>-14</v>
      </c>
      <c r="X522" s="129">
        <v>339</v>
      </c>
      <c r="Y522" s="129" t="s">
        <v>5744</v>
      </c>
      <c r="Z522" s="129" t="b">
        <v>0</v>
      </c>
      <c r="AA522" s="129">
        <v>0</v>
      </c>
      <c r="AB522" s="129" t="b">
        <v>1</v>
      </c>
      <c r="AC522" s="129">
        <v>41</v>
      </c>
      <c r="AD522" s="129">
        <v>0.85</v>
      </c>
      <c r="AE522" s="129" t="s">
        <v>3111</v>
      </c>
      <c r="AF522" s="129" t="s">
        <v>3693</v>
      </c>
      <c r="AG522" s="129" t="s">
        <v>5775</v>
      </c>
      <c r="AH522" s="129" cm="1">
        <f t="array" aca="1" ref="AH522" ca="1">INDIRECT(ADDRESS(MATCH(AJ522,'rs_industries'!B:B,0),5,1,TRUE,"rs_industries"))</f>
        <v>86</v>
      </c>
      <c r="AI522" s="129" cm="1">
        <f t="array" aca="1" ref="AI522" ca="1">INDIRECT(ADDRESS(MATCH(A522,'rs_stocks'!B:B,0),7,1,TRUE,"rs_stocks"))</f>
        <v>87</v>
      </c>
      <c r="AJ522" s="129" t="str" cm="1">
        <f t="array" aca="1" ref="AJ522" ca="1">INDIRECT(ADDRESS(MATCH(A522,'rs_stocks'!B:B,0),4,1,TRUE,"rs_stocks"))</f>
        <v>Shell Companies</v>
      </c>
    </row>
    <row r="523" spans="1:36" x14ac:dyDescent="0.3">
      <c r="A523" s="129" t="s">
        <v>395</v>
      </c>
      <c r="B523" s="132">
        <v>-1.76</v>
      </c>
      <c r="C523" s="132">
        <v>-6.33</v>
      </c>
      <c r="D523" s="132">
        <v>0.5</v>
      </c>
      <c r="E523" s="132">
        <v>8.32</v>
      </c>
      <c r="F523" s="132">
        <v>9.26</v>
      </c>
      <c r="G523" s="225" t="s">
        <v>3148</v>
      </c>
      <c r="H523" s="346" t="s">
        <v>3111</v>
      </c>
      <c r="I523" s="129">
        <v>24.015000000000001</v>
      </c>
      <c r="J523" s="129">
        <v>-43</v>
      </c>
      <c r="K523" s="129">
        <v>-25</v>
      </c>
      <c r="L523" s="129" t="b">
        <v>1</v>
      </c>
      <c r="M523" s="129">
        <v>30.507999999999999</v>
      </c>
      <c r="N523" s="129">
        <v>2.61</v>
      </c>
      <c r="O523" s="129">
        <v>11.691000000000001</v>
      </c>
      <c r="P523" s="132">
        <v>34.338999999999999</v>
      </c>
      <c r="Q523" s="132">
        <v>0.65300000000000002</v>
      </c>
      <c r="R523" s="132">
        <v>22.439</v>
      </c>
      <c r="S523" s="129">
        <v>2.16</v>
      </c>
      <c r="T523" s="419">
        <v>-92.977000000000004</v>
      </c>
      <c r="U523" s="129">
        <v>143.93</v>
      </c>
      <c r="V523" s="129">
        <v>-1</v>
      </c>
      <c r="W523" s="129">
        <v>-11</v>
      </c>
      <c r="X523" s="129">
        <v>64</v>
      </c>
      <c r="Y523" s="129" t="s">
        <v>395</v>
      </c>
      <c r="Z523" s="129" t="b">
        <v>0</v>
      </c>
      <c r="AA523" s="129">
        <v>0</v>
      </c>
      <c r="AB523" s="129" t="b">
        <v>0</v>
      </c>
      <c r="AC523" s="129">
        <v>49</v>
      </c>
      <c r="AD523" s="129">
        <v>0.85</v>
      </c>
      <c r="AE523" s="129" t="s">
        <v>3111</v>
      </c>
      <c r="AF523" s="129" t="s">
        <v>3148</v>
      </c>
      <c r="AG523" s="129" t="s">
        <v>4334</v>
      </c>
      <c r="AH523" s="129" t="e" cm="1">
        <f t="array" aca="1" ref="AH523" ca="1">INDIRECT(ADDRESS(MATCH(AJ523,'rs_industries'!B:B,0),5,1,TRUE,"rs_industries"))</f>
        <v>#N/A</v>
      </c>
      <c r="AI523" s="129" t="e" cm="1">
        <f t="array" aca="1" ref="AI523" ca="1">INDIRECT(ADDRESS(MATCH(A523,'rs_stocks'!B:B,0),7,1,TRUE,"rs_stocks"))</f>
        <v>#N/A</v>
      </c>
      <c r="AJ523" s="129" t="e" cm="1">
        <f t="array" aca="1" ref="AJ523" ca="1">INDIRECT(ADDRESS(MATCH(A523,'rs_stocks'!B:B,0),4,1,TRUE,"rs_stocks"))</f>
        <v>#N/A</v>
      </c>
    </row>
    <row r="524" spans="1:36" x14ac:dyDescent="0.3">
      <c r="A524" s="129" t="s">
        <v>7692</v>
      </c>
      <c r="B524" s="132">
        <v>-0.66</v>
      </c>
      <c r="C524" s="132">
        <v>23.38</v>
      </c>
      <c r="D524" s="132">
        <v>17.53</v>
      </c>
      <c r="E524" s="132">
        <v>42.3</v>
      </c>
      <c r="F524" s="132">
        <v>37.5</v>
      </c>
      <c r="G524" s="208" t="s">
        <v>3238</v>
      </c>
      <c r="H524" s="347" t="s">
        <v>24</v>
      </c>
      <c r="I524" s="129">
        <v>0.55400000000000005</v>
      </c>
      <c r="J524" s="129">
        <v>-79</v>
      </c>
      <c r="K524" s="129">
        <v>-64</v>
      </c>
      <c r="L524" s="129" t="b">
        <v>1</v>
      </c>
      <c r="M524" s="129">
        <v>103.934</v>
      </c>
      <c r="N524" s="129">
        <v>8.89</v>
      </c>
      <c r="O524" s="129">
        <v>11.691000000000001</v>
      </c>
      <c r="P524" s="132">
        <v>146.89099999999999</v>
      </c>
      <c r="Q524" s="132">
        <v>0.66600000000000004</v>
      </c>
      <c r="R524" s="132">
        <v>97.790999999999997</v>
      </c>
      <c r="S524" s="129">
        <v>4.66</v>
      </c>
      <c r="T524" s="419">
        <v>96.406999999999996</v>
      </c>
      <c r="U524" s="129">
        <v>19.579999999999998</v>
      </c>
      <c r="V524" s="129">
        <v>-11</v>
      </c>
      <c r="W524" s="129">
        <v>19</v>
      </c>
      <c r="X524" s="129">
        <v>219</v>
      </c>
      <c r="Y524" s="129" t="s">
        <v>7692</v>
      </c>
      <c r="Z524" s="129" t="b">
        <v>0</v>
      </c>
      <c r="AA524" s="129">
        <v>0</v>
      </c>
      <c r="AB524" s="129" t="b">
        <v>1</v>
      </c>
      <c r="AC524" s="129">
        <v>45</v>
      </c>
      <c r="AD524" s="129">
        <v>0.84899999999999998</v>
      </c>
      <c r="AE524" s="129" t="s">
        <v>24</v>
      </c>
      <c r="AF524" s="129" t="s">
        <v>3238</v>
      </c>
      <c r="AG524" s="129" t="s">
        <v>7853</v>
      </c>
      <c r="AH524" s="129" cm="1">
        <f t="array" aca="1" ref="AH524" ca="1">INDIRECT(ADDRESS(MATCH(AJ524,'rs_industries'!B:B,0),5,1,TRUE,"rs_industries"))</f>
        <v>74</v>
      </c>
      <c r="AI524" s="129" cm="1">
        <f t="array" aca="1" ref="AI524" ca="1">INDIRECT(ADDRESS(MATCH(A524,'rs_stocks'!B:B,0),7,1,TRUE,"rs_stocks"))</f>
        <v>89</v>
      </c>
      <c r="AJ524" s="129" t="str" cm="1">
        <f t="array" aca="1" ref="AJ524" ca="1">INDIRECT(ADDRESS(MATCH(A524,'rs_stocks'!B:B,0),4,1,TRUE,"rs_stocks"))</f>
        <v>Chemicals</v>
      </c>
    </row>
    <row r="525" spans="1:36" x14ac:dyDescent="0.3">
      <c r="A525" s="129" t="s">
        <v>1433</v>
      </c>
      <c r="B525" s="132">
        <v>-2.67</v>
      </c>
      <c r="C525" s="132">
        <v>-5.8</v>
      </c>
      <c r="D525" s="132">
        <v>-2.89</v>
      </c>
      <c r="E525" s="132">
        <v>6.38</v>
      </c>
      <c r="F525" s="132">
        <v>4.99</v>
      </c>
      <c r="G525" s="292" t="s">
        <v>3225</v>
      </c>
      <c r="H525" s="349" t="s">
        <v>3111</v>
      </c>
      <c r="I525" s="129">
        <v>4.6970000000000001</v>
      </c>
      <c r="J525" s="129">
        <v>-22</v>
      </c>
      <c r="K525" s="129">
        <v>-6</v>
      </c>
      <c r="L525" s="129" t="b">
        <v>1</v>
      </c>
      <c r="M525" s="129">
        <v>36.222000000000001</v>
      </c>
      <c r="N525" s="129">
        <v>3.113</v>
      </c>
      <c r="O525" s="129">
        <v>11.637</v>
      </c>
      <c r="P525" s="132">
        <v>42.591999999999999</v>
      </c>
      <c r="Q525" s="132">
        <v>0.64400000000000002</v>
      </c>
      <c r="R525" s="132">
        <v>27.408999999999999</v>
      </c>
      <c r="S525" s="129">
        <v>1.83</v>
      </c>
      <c r="T525" s="419">
        <v>1.831</v>
      </c>
      <c r="U525" s="129">
        <v>29.86</v>
      </c>
      <c r="V525" s="129">
        <v>-3</v>
      </c>
      <c r="W525" s="129">
        <v>-7</v>
      </c>
      <c r="X525" s="129">
        <v>366</v>
      </c>
      <c r="Y525" s="129" t="s">
        <v>1433</v>
      </c>
      <c r="Z525" s="129" t="b">
        <v>0</v>
      </c>
      <c r="AA525" s="129">
        <v>0</v>
      </c>
      <c r="AB525" s="129" t="b">
        <v>0</v>
      </c>
      <c r="AC525" s="129">
        <v>45</v>
      </c>
      <c r="AD525" s="129">
        <v>0.84899999999999998</v>
      </c>
      <c r="AE525" s="129" t="s">
        <v>3111</v>
      </c>
      <c r="AF525" s="129" t="s">
        <v>3225</v>
      </c>
      <c r="AG525" s="129" t="s">
        <v>5091</v>
      </c>
      <c r="AH525" s="129" t="e" cm="1">
        <f t="array" aca="1" ref="AH525" ca="1">INDIRECT(ADDRESS(MATCH(AJ525,'rs_industries'!B:B,0),5,1,TRUE,"rs_industries"))</f>
        <v>#N/A</v>
      </c>
      <c r="AI525" s="129" t="e" cm="1">
        <f t="array" aca="1" ref="AI525" ca="1">INDIRECT(ADDRESS(MATCH(A525,'rs_stocks'!B:B,0),7,1,TRUE,"rs_stocks"))</f>
        <v>#N/A</v>
      </c>
      <c r="AJ525" s="129" t="e" cm="1">
        <f t="array" aca="1" ref="AJ525" ca="1">INDIRECT(ADDRESS(MATCH(A525,'rs_stocks'!B:B,0),4,1,TRUE,"rs_stocks"))</f>
        <v>#N/A</v>
      </c>
    </row>
    <row r="526" spans="1:36" x14ac:dyDescent="0.3">
      <c r="A526" s="129" t="s">
        <v>2054</v>
      </c>
      <c r="B526" s="132">
        <v>2.14</v>
      </c>
      <c r="C526" s="132">
        <v>-6.65</v>
      </c>
      <c r="D526" s="132">
        <v>8.31</v>
      </c>
      <c r="E526" s="132">
        <v>14.39</v>
      </c>
      <c r="F526" s="132">
        <v>15.38</v>
      </c>
      <c r="G526" s="249" t="s">
        <v>3184</v>
      </c>
      <c r="H526" s="353" t="s">
        <v>24</v>
      </c>
      <c r="I526" s="129">
        <v>1.5840000000000001</v>
      </c>
      <c r="J526" s="129">
        <v>-67</v>
      </c>
      <c r="K526" s="129">
        <v>-58</v>
      </c>
      <c r="L526" s="129" t="b">
        <v>1</v>
      </c>
      <c r="M526" s="129">
        <v>53.987000000000002</v>
      </c>
      <c r="N526" s="129">
        <v>4.6399999999999997</v>
      </c>
      <c r="O526" s="129">
        <v>11.635999999999999</v>
      </c>
      <c r="P526" s="132">
        <v>62.097999999999999</v>
      </c>
      <c r="Q526" s="132">
        <v>0.65600000000000003</v>
      </c>
      <c r="R526" s="132">
        <v>40.71</v>
      </c>
      <c r="S526" s="129">
        <v>2.95</v>
      </c>
      <c r="T526" s="419">
        <v>36.265000000000001</v>
      </c>
      <c r="U526" s="129">
        <v>47.71</v>
      </c>
      <c r="V526" s="129">
        <v>-36</v>
      </c>
      <c r="W526" s="129">
        <v>-51</v>
      </c>
      <c r="X526" s="129">
        <v>142</v>
      </c>
      <c r="Y526" s="129" t="s">
        <v>2054</v>
      </c>
      <c r="Z526" s="129" t="b">
        <v>0</v>
      </c>
      <c r="AA526" s="129">
        <v>0</v>
      </c>
      <c r="AB526" s="129" t="b">
        <v>0</v>
      </c>
      <c r="AC526" s="129">
        <v>46</v>
      </c>
      <c r="AD526" s="129">
        <v>0.84899999999999998</v>
      </c>
      <c r="AE526" s="129" t="s">
        <v>24</v>
      </c>
      <c r="AF526" s="129" t="s">
        <v>3184</v>
      </c>
      <c r="AG526" s="129" t="s">
        <v>5520</v>
      </c>
      <c r="AH526" s="129" t="e" cm="1">
        <f t="array" aca="1" ref="AH526" ca="1">INDIRECT(ADDRESS(MATCH(AJ526,'rs_industries'!B:B,0),5,1,TRUE,"rs_industries"))</f>
        <v>#N/A</v>
      </c>
      <c r="AI526" s="129" t="e" cm="1">
        <f t="array" aca="1" ref="AI526" ca="1">INDIRECT(ADDRESS(MATCH(A526,'rs_stocks'!B:B,0),7,1,TRUE,"rs_stocks"))</f>
        <v>#N/A</v>
      </c>
      <c r="AJ526" s="129" t="e" cm="1">
        <f t="array" aca="1" ref="AJ526" ca="1">INDIRECT(ADDRESS(MATCH(A526,'rs_stocks'!B:B,0),4,1,TRUE,"rs_stocks"))</f>
        <v>#N/A</v>
      </c>
    </row>
    <row r="527" spans="1:36" x14ac:dyDescent="0.3">
      <c r="A527" s="129" t="s">
        <v>7628</v>
      </c>
      <c r="B527" s="132">
        <v>-3.36</v>
      </c>
      <c r="C527" s="132">
        <v>-5.85</v>
      </c>
      <c r="D527" s="132">
        <v>-1.58</v>
      </c>
      <c r="E527" s="132">
        <v>9.36</v>
      </c>
      <c r="F527" s="132">
        <v>8.01</v>
      </c>
      <c r="G527" s="209" t="s">
        <v>3139</v>
      </c>
      <c r="H527" s="348" t="s">
        <v>3108</v>
      </c>
      <c r="I527" s="129">
        <v>0.44700000000000001</v>
      </c>
      <c r="J527" s="129">
        <v>-49</v>
      </c>
      <c r="K527" s="129">
        <v>-11</v>
      </c>
      <c r="L527" s="129" t="b">
        <v>1</v>
      </c>
      <c r="M527" s="129">
        <v>34.341999999999999</v>
      </c>
      <c r="N527" s="129">
        <v>2.952</v>
      </c>
      <c r="O527" s="129">
        <v>11.632</v>
      </c>
      <c r="P527" s="132">
        <v>37.299999999999997</v>
      </c>
      <c r="Q527" s="132">
        <v>0.65200000000000002</v>
      </c>
      <c r="R527" s="132">
        <v>24.31</v>
      </c>
      <c r="S527" s="129">
        <v>2.84</v>
      </c>
      <c r="T527" s="419">
        <v>28.195</v>
      </c>
      <c r="U527" s="129">
        <v>14.96</v>
      </c>
      <c r="V527" s="129">
        <v>-48</v>
      </c>
      <c r="W527" s="129">
        <v>-54</v>
      </c>
      <c r="X527" s="129">
        <v>469</v>
      </c>
      <c r="Y527" s="129" t="s">
        <v>7628</v>
      </c>
      <c r="Z527" s="129" t="b">
        <v>0</v>
      </c>
      <c r="AA527" s="129">
        <v>0</v>
      </c>
      <c r="AB527" s="129" t="b">
        <v>0</v>
      </c>
      <c r="AC527" s="129">
        <v>45</v>
      </c>
      <c r="AD527" s="129">
        <v>0.84899999999999998</v>
      </c>
      <c r="AE527" s="129" t="s">
        <v>3108</v>
      </c>
      <c r="AF527" s="129" t="s">
        <v>3139</v>
      </c>
      <c r="AG527" s="129" t="s">
        <v>7814</v>
      </c>
      <c r="AH527" s="129" t="e" cm="1">
        <f t="array" aca="1" ref="AH527" ca="1">INDIRECT(ADDRESS(MATCH(AJ527,'rs_industries'!B:B,0),5,1,TRUE,"rs_industries"))</f>
        <v>#N/A</v>
      </c>
      <c r="AI527" s="129" t="e" cm="1">
        <f t="array" aca="1" ref="AI527" ca="1">INDIRECT(ADDRESS(MATCH(A527,'rs_stocks'!B:B,0),7,1,TRUE,"rs_stocks"))</f>
        <v>#N/A</v>
      </c>
      <c r="AJ527" s="129" t="e" cm="1">
        <f t="array" aca="1" ref="AJ527" ca="1">INDIRECT(ADDRESS(MATCH(A527,'rs_stocks'!B:B,0),4,1,TRUE,"rs_stocks"))</f>
        <v>#N/A</v>
      </c>
    </row>
    <row r="528" spans="1:36" x14ac:dyDescent="0.3">
      <c r="A528" s="129" t="s">
        <v>7304</v>
      </c>
      <c r="B528" s="132">
        <v>-1.88</v>
      </c>
      <c r="C528" s="132">
        <v>-0.54</v>
      </c>
      <c r="D528" s="132">
        <v>3.61</v>
      </c>
      <c r="E528" s="132">
        <v>8.3000000000000007</v>
      </c>
      <c r="F528" s="132">
        <v>4.7300000000000004</v>
      </c>
      <c r="G528" s="249" t="s">
        <v>3282</v>
      </c>
      <c r="H528" s="353" t="s">
        <v>3111</v>
      </c>
      <c r="I528" s="129">
        <v>0.72099999999999997</v>
      </c>
      <c r="J528" s="129">
        <v>-39</v>
      </c>
      <c r="K528" s="129">
        <v>-23</v>
      </c>
      <c r="L528" s="129" t="b">
        <v>1</v>
      </c>
      <c r="M528" s="129">
        <v>21.521999999999998</v>
      </c>
      <c r="N528" s="129">
        <v>1.85</v>
      </c>
      <c r="O528" s="129">
        <v>11.631</v>
      </c>
      <c r="P528" s="132">
        <v>23.21</v>
      </c>
      <c r="Q528" s="132">
        <v>0.65800000000000003</v>
      </c>
      <c r="R528" s="132">
        <v>15.278</v>
      </c>
      <c r="S528" s="129">
        <v>1.28</v>
      </c>
      <c r="T528" s="419">
        <v>-19.201000000000001</v>
      </c>
      <c r="U528" s="129">
        <v>20.36</v>
      </c>
      <c r="V528" s="129">
        <v>-6</v>
      </c>
      <c r="W528" s="129">
        <v>-4</v>
      </c>
      <c r="X528" s="129">
        <v>768</v>
      </c>
      <c r="Y528" s="129" t="s">
        <v>7304</v>
      </c>
      <c r="Z528" s="129" t="b">
        <v>0</v>
      </c>
      <c r="AA528" s="129">
        <v>0</v>
      </c>
      <c r="AB528" s="129" t="b">
        <v>1</v>
      </c>
      <c r="AC528" s="129">
        <v>50</v>
      </c>
      <c r="AD528" s="129">
        <v>0.84799999999999998</v>
      </c>
      <c r="AE528" s="129" t="s">
        <v>3111</v>
      </c>
      <c r="AF528" s="129" t="s">
        <v>3282</v>
      </c>
      <c r="AG528" s="129" t="s">
        <v>7305</v>
      </c>
      <c r="AH528" s="129" t="e" cm="1">
        <f t="array" aca="1" ref="AH528" ca="1">INDIRECT(ADDRESS(MATCH(AJ528,'rs_industries'!B:B,0),5,1,TRUE,"rs_industries"))</f>
        <v>#N/A</v>
      </c>
      <c r="AI528" s="129" t="e" cm="1">
        <f t="array" aca="1" ref="AI528" ca="1">INDIRECT(ADDRESS(MATCH(A528,'rs_stocks'!B:B,0),7,1,TRUE,"rs_stocks"))</f>
        <v>#N/A</v>
      </c>
      <c r="AJ528" s="129" t="e" cm="1">
        <f t="array" aca="1" ref="AJ528" ca="1">INDIRECT(ADDRESS(MATCH(A528,'rs_stocks'!B:B,0),4,1,TRUE,"rs_stocks"))</f>
        <v>#N/A</v>
      </c>
    </row>
    <row r="529" spans="1:36" x14ac:dyDescent="0.3">
      <c r="A529" s="129" t="s">
        <v>7624</v>
      </c>
      <c r="B529" s="132">
        <v>-4</v>
      </c>
      <c r="C529" s="132">
        <v>-10.45</v>
      </c>
      <c r="D529" s="132">
        <v>-5.9</v>
      </c>
      <c r="E529" s="132">
        <v>4.1399999999999997</v>
      </c>
      <c r="F529" s="132">
        <v>4.59</v>
      </c>
      <c r="G529" s="271" t="s">
        <v>3759</v>
      </c>
      <c r="H529" s="349" t="s">
        <v>3140</v>
      </c>
      <c r="I529" s="129">
        <v>0.39400000000000002</v>
      </c>
      <c r="J529" s="129">
        <v>-31</v>
      </c>
      <c r="K529" s="129">
        <v>-14</v>
      </c>
      <c r="L529" s="129" t="b">
        <v>0</v>
      </c>
      <c r="M529" s="129">
        <v>42.570999999999998</v>
      </c>
      <c r="N529" s="129">
        <v>3.66</v>
      </c>
      <c r="O529" s="129">
        <v>11.63</v>
      </c>
      <c r="P529" s="132">
        <v>47.768000000000001</v>
      </c>
      <c r="Q529" s="132">
        <v>0.64700000000000002</v>
      </c>
      <c r="R529" s="132">
        <v>30.891999999999999</v>
      </c>
      <c r="S529" s="129">
        <v>3.6</v>
      </c>
      <c r="T529" s="419">
        <v>-25.044</v>
      </c>
      <c r="U529" s="129">
        <v>26.64</v>
      </c>
      <c r="V529" s="129">
        <v>-8</v>
      </c>
      <c r="W529" s="129">
        <v>14</v>
      </c>
      <c r="X529" s="129">
        <v>208</v>
      </c>
      <c r="Y529" s="129" t="s">
        <v>7624</v>
      </c>
      <c r="Z529" s="129" t="b">
        <v>0</v>
      </c>
      <c r="AA529" s="129">
        <v>0</v>
      </c>
      <c r="AB529" s="129" t="b">
        <v>0</v>
      </c>
      <c r="AC529" s="129">
        <v>44</v>
      </c>
      <c r="AD529" s="129">
        <v>0.84799999999999998</v>
      </c>
      <c r="AE529" s="129" t="s">
        <v>3140</v>
      </c>
      <c r="AF529" s="129" t="s">
        <v>3759</v>
      </c>
      <c r="AG529" s="129" t="s">
        <v>7799</v>
      </c>
      <c r="AH529" s="129" t="e" cm="1">
        <f t="array" aca="1" ref="AH529" ca="1">INDIRECT(ADDRESS(MATCH(AJ529,'rs_industries'!B:B,0),5,1,TRUE,"rs_industries"))</f>
        <v>#N/A</v>
      </c>
      <c r="AI529" s="129" t="e" cm="1">
        <f t="array" aca="1" ref="AI529" ca="1">INDIRECT(ADDRESS(MATCH(A529,'rs_stocks'!B:B,0),7,1,TRUE,"rs_stocks"))</f>
        <v>#N/A</v>
      </c>
      <c r="AJ529" s="129" t="e" cm="1">
        <f t="array" aca="1" ref="AJ529" ca="1">INDIRECT(ADDRESS(MATCH(A529,'rs_stocks'!B:B,0),4,1,TRUE,"rs_stocks"))</f>
        <v>#N/A</v>
      </c>
    </row>
    <row r="530" spans="1:36" x14ac:dyDescent="0.3">
      <c r="A530" s="129" t="s">
        <v>399</v>
      </c>
      <c r="B530" s="132">
        <v>-0.35</v>
      </c>
      <c r="C530" s="132">
        <v>-1.06</v>
      </c>
      <c r="D530" s="132">
        <v>1.1000000000000001</v>
      </c>
      <c r="E530" s="132">
        <v>15.45</v>
      </c>
      <c r="F530" s="132">
        <v>14.49</v>
      </c>
      <c r="G530" s="294" t="s">
        <v>3131</v>
      </c>
      <c r="H530" s="350" t="s">
        <v>3111</v>
      </c>
      <c r="I530" s="129">
        <v>42.404000000000003</v>
      </c>
      <c r="J530" s="129">
        <v>-36</v>
      </c>
      <c r="K530" s="129">
        <v>-3</v>
      </c>
      <c r="L530" s="129" t="b">
        <v>1</v>
      </c>
      <c r="M530" s="129">
        <v>30.664000000000001</v>
      </c>
      <c r="N530" s="129">
        <v>2.6419999999999999</v>
      </c>
      <c r="O530" s="129">
        <v>11.606</v>
      </c>
      <c r="P530" s="132">
        <v>33.197000000000003</v>
      </c>
      <c r="Q530" s="132">
        <v>0.65</v>
      </c>
      <c r="R530" s="132">
        <v>21.58</v>
      </c>
      <c r="S530" s="129">
        <v>1.57</v>
      </c>
      <c r="T530" s="419">
        <v>-14.602</v>
      </c>
      <c r="U530" s="129">
        <v>117.57</v>
      </c>
      <c r="V530" s="129">
        <v>-51</v>
      </c>
      <c r="W530" s="129">
        <v>-56</v>
      </c>
      <c r="X530" s="129">
        <v>108</v>
      </c>
      <c r="Y530" s="129" t="s">
        <v>399</v>
      </c>
      <c r="Z530" s="129" t="b">
        <v>0</v>
      </c>
      <c r="AA530" s="129">
        <v>0</v>
      </c>
      <c r="AB530" s="129" t="b">
        <v>1</v>
      </c>
      <c r="AC530" s="129">
        <v>53</v>
      </c>
      <c r="AD530" s="129">
        <v>0.84799999999999998</v>
      </c>
      <c r="AE530" s="129" t="s">
        <v>3111</v>
      </c>
      <c r="AF530" s="129" t="s">
        <v>3131</v>
      </c>
      <c r="AG530" s="129" t="s">
        <v>3654</v>
      </c>
      <c r="AH530" s="129" cm="1">
        <f t="array" aca="1" ref="AH530" ca="1">INDIRECT(ADDRESS(MATCH(AJ530,'rs_industries'!B:B,0),5,1,TRUE,"rs_industries"))</f>
        <v>65</v>
      </c>
      <c r="AI530" s="129" cm="1">
        <f t="array" aca="1" ref="AI530" ca="1">INDIRECT(ADDRESS(MATCH(A530,'rs_stocks'!B:B,0),7,1,TRUE,"rs_stocks"))</f>
        <v>78</v>
      </c>
      <c r="AJ530" s="129" t="str" cm="1">
        <f t="array" aca="1" ref="AJ530" ca="1">INDIRECT(ADDRESS(MATCH(A530,'rs_stocks'!B:B,0),4,1,TRUE,"rs_stocks"))</f>
        <v>Insurance—Life</v>
      </c>
    </row>
    <row r="531" spans="1:36" x14ac:dyDescent="0.3">
      <c r="A531" s="129" t="s">
        <v>3034</v>
      </c>
      <c r="B531" s="132">
        <v>-0.39</v>
      </c>
      <c r="C531" s="132">
        <v>-10.039999999999999</v>
      </c>
      <c r="D531" s="132">
        <v>2.17</v>
      </c>
      <c r="E531" s="132">
        <v>45.29</v>
      </c>
      <c r="F531" s="132">
        <v>39.33</v>
      </c>
      <c r="G531" s="257" t="s">
        <v>5260</v>
      </c>
      <c r="H531" s="349" t="s">
        <v>115</v>
      </c>
      <c r="I531" s="129">
        <v>0.25700000000000001</v>
      </c>
      <c r="J531" s="129">
        <v>-37</v>
      </c>
      <c r="K531" s="129">
        <v>-15</v>
      </c>
      <c r="L531" s="129" t="b">
        <v>1</v>
      </c>
      <c r="M531" s="129">
        <v>151.99</v>
      </c>
      <c r="N531" s="129">
        <v>13.103</v>
      </c>
      <c r="O531" s="129">
        <v>11.6</v>
      </c>
      <c r="P531" s="132">
        <v>226.255</v>
      </c>
      <c r="Q531" s="132">
        <v>0.59699999999999998</v>
      </c>
      <c r="R531" s="132">
        <v>135.078</v>
      </c>
      <c r="S531" s="129">
        <v>3.88</v>
      </c>
      <c r="T531" s="419">
        <v>74.72</v>
      </c>
      <c r="U531" s="129">
        <v>20.69</v>
      </c>
      <c r="V531" s="129">
        <v>-22</v>
      </c>
      <c r="W531" s="129">
        <v>-30</v>
      </c>
      <c r="X531" s="129">
        <v>249</v>
      </c>
      <c r="Y531" s="129" t="s">
        <v>3034</v>
      </c>
      <c r="Z531" s="129" t="b">
        <v>1</v>
      </c>
      <c r="AA531" s="129">
        <v>0</v>
      </c>
      <c r="AB531" s="129" t="b">
        <v>0</v>
      </c>
      <c r="AC531" s="129">
        <v>50</v>
      </c>
      <c r="AD531" s="129">
        <v>0.84699999999999998</v>
      </c>
      <c r="AE531" s="129" t="s">
        <v>115</v>
      </c>
      <c r="AF531" s="129" t="s">
        <v>5260</v>
      </c>
      <c r="AG531" s="129" t="s">
        <v>8535</v>
      </c>
      <c r="AH531" s="129" cm="1">
        <f t="array" aca="1" ref="AH531" ca="1">INDIRECT(ADDRESS(MATCH(AJ531,'rs_industries'!B:B,0),5,1,TRUE,"rs_industries"))</f>
        <v>59</v>
      </c>
      <c r="AI531" s="129" cm="1">
        <f t="array" aca="1" ref="AI531" ca="1">INDIRECT(ADDRESS(MATCH(A531,'rs_stocks'!B:B,0),7,1,TRUE,"rs_stocks"))</f>
        <v>95</v>
      </c>
      <c r="AJ531" s="129" t="str" cm="1">
        <f t="array" aca="1" ref="AJ531" ca="1">INDIRECT(ADDRESS(MATCH(A531,'rs_stocks'!B:B,0),4,1,TRUE,"rs_stocks"))</f>
        <v>Oil &amp; Gas Equipment &amp; Services</v>
      </c>
    </row>
    <row r="532" spans="1:36" x14ac:dyDescent="0.3">
      <c r="A532" s="129" t="s">
        <v>220</v>
      </c>
      <c r="B532" s="132">
        <v>2.4300000000000002</v>
      </c>
      <c r="C532" s="132">
        <v>-6.35</v>
      </c>
      <c r="D532" s="132">
        <v>-2.2799999999999998</v>
      </c>
      <c r="E532" s="132">
        <v>30.76</v>
      </c>
      <c r="F532" s="132">
        <v>28.87</v>
      </c>
      <c r="G532" s="267" t="s">
        <v>3184</v>
      </c>
      <c r="H532" s="349" t="s">
        <v>24</v>
      </c>
      <c r="I532" s="129">
        <v>10.736000000000001</v>
      </c>
      <c r="J532" s="129">
        <v>-47</v>
      </c>
      <c r="K532" s="129">
        <v>-8</v>
      </c>
      <c r="L532" s="129" t="b">
        <v>1</v>
      </c>
      <c r="M532" s="129">
        <v>91.197999999999993</v>
      </c>
      <c r="N532" s="129">
        <v>7.867</v>
      </c>
      <c r="O532" s="129">
        <v>11.592000000000001</v>
      </c>
      <c r="P532" s="132">
        <v>116.501</v>
      </c>
      <c r="Q532" s="132">
        <v>0.61199999999999999</v>
      </c>
      <c r="R532" s="132">
        <v>71.287999999999997</v>
      </c>
      <c r="S532" s="129">
        <v>2.69</v>
      </c>
      <c r="T532" s="419">
        <v>95.537000000000006</v>
      </c>
      <c r="U532" s="129">
        <v>24.91</v>
      </c>
      <c r="V532" s="129">
        <v>1</v>
      </c>
      <c r="W532" s="129">
        <v>6</v>
      </c>
      <c r="X532" s="129">
        <v>298</v>
      </c>
      <c r="Y532" s="129" t="s">
        <v>220</v>
      </c>
      <c r="Z532" s="129" t="b">
        <v>1</v>
      </c>
      <c r="AA532" s="129">
        <v>0</v>
      </c>
      <c r="AB532" s="129" t="b">
        <v>0</v>
      </c>
      <c r="AC532" s="129">
        <v>52</v>
      </c>
      <c r="AD532" s="129">
        <v>0.84699999999999998</v>
      </c>
      <c r="AE532" s="129" t="s">
        <v>24</v>
      </c>
      <c r="AF532" s="129" t="s">
        <v>3184</v>
      </c>
      <c r="AG532" s="129" t="s">
        <v>5484</v>
      </c>
      <c r="AH532" s="129" cm="1">
        <f t="array" aca="1" ref="AH532" ca="1">INDIRECT(ADDRESS(MATCH(AJ532,'rs_industries'!B:B,0),5,1,TRUE,"rs_industries"))</f>
        <v>59</v>
      </c>
      <c r="AI532" s="129" cm="1">
        <f t="array" aca="1" ref="AI532" ca="1">INDIRECT(ADDRESS(MATCH(A532,'rs_stocks'!B:B,0),7,1,TRUE,"rs_stocks"))</f>
        <v>86</v>
      </c>
      <c r="AJ532" s="129" t="str" cm="1">
        <f t="array" aca="1" ref="AJ532" ca="1">INDIRECT(ADDRESS(MATCH(A532,'rs_stocks'!B:B,0),4,1,TRUE,"rs_stocks"))</f>
        <v>Oil &amp; Gas Equipment &amp; Services</v>
      </c>
    </row>
    <row r="533" spans="1:36" x14ac:dyDescent="0.3">
      <c r="A533" s="129" t="s">
        <v>7631</v>
      </c>
      <c r="B533" s="132">
        <v>-3.09</v>
      </c>
      <c r="C533" s="132">
        <v>-1.75</v>
      </c>
      <c r="D533" s="132">
        <v>28.13</v>
      </c>
      <c r="E533" s="132">
        <v>35.22</v>
      </c>
      <c r="F533" s="132">
        <v>28.95</v>
      </c>
      <c r="G533" s="214" t="s">
        <v>3144</v>
      </c>
      <c r="H533" s="347" t="s">
        <v>3108</v>
      </c>
      <c r="I533" s="129">
        <v>0.41099999999999998</v>
      </c>
      <c r="J533" s="129">
        <v>-41</v>
      </c>
      <c r="K533" s="129">
        <v>-7</v>
      </c>
      <c r="L533" s="129" t="b">
        <v>1</v>
      </c>
      <c r="M533" s="129">
        <v>96.248000000000005</v>
      </c>
      <c r="N533" s="129">
        <v>8.3030000000000008</v>
      </c>
      <c r="O533" s="129">
        <v>11.592000000000001</v>
      </c>
      <c r="P533" s="132">
        <v>132.279</v>
      </c>
      <c r="Q533" s="132">
        <v>0.67800000000000005</v>
      </c>
      <c r="R533" s="132">
        <v>89.631</v>
      </c>
      <c r="S533" s="129">
        <v>3.21</v>
      </c>
      <c r="T533" s="419">
        <v>-19.925000000000001</v>
      </c>
      <c r="U533" s="129">
        <v>62.5</v>
      </c>
      <c r="V533" s="129">
        <v>-60</v>
      </c>
      <c r="W533" s="129">
        <v>-59</v>
      </c>
      <c r="X533" s="129">
        <v>99</v>
      </c>
      <c r="Y533" s="129" t="s">
        <v>7631</v>
      </c>
      <c r="Z533" s="129" t="b">
        <v>0</v>
      </c>
      <c r="AA533" s="129">
        <v>0</v>
      </c>
      <c r="AB533" s="129" t="b">
        <v>1</v>
      </c>
      <c r="AC533" s="129">
        <v>43</v>
      </c>
      <c r="AD533" s="129">
        <v>0.84699999999999998</v>
      </c>
      <c r="AE533" s="129" t="s">
        <v>3108</v>
      </c>
      <c r="AF533" s="129" t="s">
        <v>3144</v>
      </c>
      <c r="AG533" s="129" t="s">
        <v>7845</v>
      </c>
      <c r="AH533" s="129" cm="1">
        <f t="array" aca="1" ref="AH533" ca="1">INDIRECT(ADDRESS(MATCH(AJ533,'rs_industries'!B:B,0),5,1,TRUE,"rs_industries"))</f>
        <v>67</v>
      </c>
      <c r="AI533" s="129" cm="1">
        <f t="array" aca="1" ref="AI533" ca="1">INDIRECT(ADDRESS(MATCH(A533,'rs_stocks'!B:B,0),7,1,TRUE,"rs_stocks"))</f>
        <v>91</v>
      </c>
      <c r="AJ533" s="129" t="str" cm="1">
        <f t="array" aca="1" ref="AJ533" ca="1">INDIRECT(ADDRESS(MATCH(A533,'rs_stocks'!B:B,0),4,1,TRUE,"rs_stocks"))</f>
        <v>Rental &amp; Leasing Services</v>
      </c>
    </row>
    <row r="534" spans="1:36" x14ac:dyDescent="0.3">
      <c r="A534" s="129" t="s">
        <v>2469</v>
      </c>
      <c r="B534" s="132">
        <v>-3.87</v>
      </c>
      <c r="C534" s="132">
        <v>-8.82</v>
      </c>
      <c r="D534" s="132">
        <v>0.95</v>
      </c>
      <c r="E534" s="132">
        <v>4.63</v>
      </c>
      <c r="F534" s="132">
        <v>1.54</v>
      </c>
      <c r="G534" s="260" t="s">
        <v>3158</v>
      </c>
      <c r="H534" s="347" t="s">
        <v>245</v>
      </c>
      <c r="I534" s="129">
        <v>2.7389999999999999</v>
      </c>
      <c r="J534" s="129">
        <v>-36</v>
      </c>
      <c r="K534" s="129">
        <v>-27</v>
      </c>
      <c r="L534" s="129" t="b">
        <v>0</v>
      </c>
      <c r="M534" s="129">
        <v>33.911999999999999</v>
      </c>
      <c r="N534" s="129">
        <v>2.93</v>
      </c>
      <c r="O534" s="129">
        <v>11.573</v>
      </c>
      <c r="P534" s="132">
        <v>38.701999999999998</v>
      </c>
      <c r="Q534" s="132">
        <v>0.65200000000000002</v>
      </c>
      <c r="R534" s="132">
        <v>25.225999999999999</v>
      </c>
      <c r="S534" s="129">
        <v>1.77</v>
      </c>
      <c r="T534" s="419">
        <v>-1.611</v>
      </c>
      <c r="U534" s="129">
        <v>35.03</v>
      </c>
      <c r="V534" s="129">
        <v>-17</v>
      </c>
      <c r="W534" s="129">
        <v>-17</v>
      </c>
      <c r="X534" s="129">
        <v>322</v>
      </c>
      <c r="Y534" s="129" t="s">
        <v>2469</v>
      </c>
      <c r="Z534" s="129" t="b">
        <v>0</v>
      </c>
      <c r="AA534" s="129">
        <v>0</v>
      </c>
      <c r="AB534" s="129" t="b">
        <v>0</v>
      </c>
      <c r="AC534" s="129">
        <v>43</v>
      </c>
      <c r="AD534" s="129">
        <v>0.84699999999999998</v>
      </c>
      <c r="AE534" s="129" t="s">
        <v>245</v>
      </c>
      <c r="AF534" s="129" t="s">
        <v>3158</v>
      </c>
      <c r="AG534" s="129" t="s">
        <v>4966</v>
      </c>
      <c r="AH534" s="129" t="e" cm="1">
        <f t="array" aca="1" ref="AH534" ca="1">INDIRECT(ADDRESS(MATCH(AJ534,'rs_industries'!B:B,0),5,1,TRUE,"rs_industries"))</f>
        <v>#N/A</v>
      </c>
      <c r="AI534" s="129" t="e" cm="1">
        <f t="array" aca="1" ref="AI534" ca="1">INDIRECT(ADDRESS(MATCH(A534,'rs_stocks'!B:B,0),7,1,TRUE,"rs_stocks"))</f>
        <v>#N/A</v>
      </c>
      <c r="AJ534" s="129" t="e" cm="1">
        <f t="array" aca="1" ref="AJ534" ca="1">INDIRECT(ADDRESS(MATCH(A534,'rs_stocks'!B:B,0),4,1,TRUE,"rs_stocks"))</f>
        <v>#N/A</v>
      </c>
    </row>
    <row r="535" spans="1:36" x14ac:dyDescent="0.3">
      <c r="A535" s="129" t="s">
        <v>1098</v>
      </c>
      <c r="B535" s="132">
        <v>-1.56</v>
      </c>
      <c r="C535" s="132">
        <v>-5.43</v>
      </c>
      <c r="D535" s="132">
        <v>2.23</v>
      </c>
      <c r="E535" s="132">
        <v>1.1299999999999999</v>
      </c>
      <c r="F535" s="132">
        <v>3.45</v>
      </c>
      <c r="G535" s="270" t="s">
        <v>3148</v>
      </c>
      <c r="H535" s="354" t="s">
        <v>3111</v>
      </c>
      <c r="I535" s="129">
        <v>6.9429999999999996</v>
      </c>
      <c r="J535" s="129">
        <v>-44</v>
      </c>
      <c r="K535" s="129">
        <v>-30</v>
      </c>
      <c r="L535" s="129" t="b">
        <v>0</v>
      </c>
      <c r="M535" s="129">
        <v>26.494</v>
      </c>
      <c r="N535" s="129">
        <v>2.29</v>
      </c>
      <c r="O535" s="129">
        <v>11.568</v>
      </c>
      <c r="P535" s="132">
        <v>29.452000000000002</v>
      </c>
      <c r="Q535" s="132">
        <v>0.65100000000000002</v>
      </c>
      <c r="R535" s="132">
        <v>19.169</v>
      </c>
      <c r="S535" s="129">
        <v>1.83</v>
      </c>
      <c r="T535" s="419">
        <v>-67.456999999999994</v>
      </c>
      <c r="U535" s="129">
        <v>53.6</v>
      </c>
      <c r="V535" s="129">
        <v>-46</v>
      </c>
      <c r="W535" s="129">
        <v>-28</v>
      </c>
      <c r="X535" s="129">
        <v>204</v>
      </c>
      <c r="Y535" s="129" t="s">
        <v>1098</v>
      </c>
      <c r="Z535" s="129" t="b">
        <v>0</v>
      </c>
      <c r="AA535" s="129">
        <v>0</v>
      </c>
      <c r="AB535" s="129" t="b">
        <v>0</v>
      </c>
      <c r="AC535" s="129">
        <v>44</v>
      </c>
      <c r="AD535" s="129">
        <v>0.84599999999999997</v>
      </c>
      <c r="AE535" s="129" t="s">
        <v>3111</v>
      </c>
      <c r="AF535" s="129" t="s">
        <v>3148</v>
      </c>
      <c r="AG535" s="129" t="s">
        <v>4407</v>
      </c>
      <c r="AH535" s="129" t="e" cm="1">
        <f t="array" aca="1" ref="AH535" ca="1">INDIRECT(ADDRESS(MATCH(AJ535,'rs_industries'!B:B,0),5,1,TRUE,"rs_industries"))</f>
        <v>#N/A</v>
      </c>
      <c r="AI535" s="129" t="e" cm="1">
        <f t="array" aca="1" ref="AI535" ca="1">INDIRECT(ADDRESS(MATCH(A535,'rs_stocks'!B:B,0),7,1,TRUE,"rs_stocks"))</f>
        <v>#N/A</v>
      </c>
      <c r="AJ535" s="129" t="e" cm="1">
        <f t="array" aca="1" ref="AJ535" ca="1">INDIRECT(ADDRESS(MATCH(A535,'rs_stocks'!B:B,0),4,1,TRUE,"rs_stocks"))</f>
        <v>#N/A</v>
      </c>
    </row>
    <row r="536" spans="1:36" x14ac:dyDescent="0.3">
      <c r="A536" s="129" t="s">
        <v>2058</v>
      </c>
      <c r="B536" s="132">
        <v>-0.45</v>
      </c>
      <c r="C536" s="132">
        <v>-8.25</v>
      </c>
      <c r="D536" s="132">
        <v>12.61</v>
      </c>
      <c r="E536" s="132">
        <v>26.74</v>
      </c>
      <c r="F536" s="132">
        <v>27.01</v>
      </c>
      <c r="G536" s="243" t="s">
        <v>3184</v>
      </c>
      <c r="H536" s="347" t="s">
        <v>24</v>
      </c>
      <c r="I536" s="129">
        <v>2.7530000000000001</v>
      </c>
      <c r="J536" s="129">
        <v>-42</v>
      </c>
      <c r="K536" s="129">
        <v>-8</v>
      </c>
      <c r="L536" s="129" t="b">
        <v>1</v>
      </c>
      <c r="M536" s="129">
        <v>73.944999999999993</v>
      </c>
      <c r="N536" s="129">
        <v>6.399</v>
      </c>
      <c r="O536" s="129">
        <v>11.555999999999999</v>
      </c>
      <c r="P536" s="132">
        <v>84.292000000000002</v>
      </c>
      <c r="Q536" s="132">
        <v>0.65800000000000003</v>
      </c>
      <c r="R536" s="132">
        <v>55.484999999999999</v>
      </c>
      <c r="S536" s="129">
        <v>2.09</v>
      </c>
      <c r="T536" s="419">
        <v>43.36</v>
      </c>
      <c r="U536" s="129">
        <v>17.68</v>
      </c>
      <c r="V536" s="129">
        <v>-51</v>
      </c>
      <c r="W536" s="129">
        <v>-69</v>
      </c>
      <c r="X536" s="129">
        <v>542</v>
      </c>
      <c r="Y536" s="129" t="s">
        <v>2058</v>
      </c>
      <c r="Z536" s="129" t="b">
        <v>0</v>
      </c>
      <c r="AA536" s="129">
        <v>0</v>
      </c>
      <c r="AB536" s="129" t="b">
        <v>1</v>
      </c>
      <c r="AC536" s="129">
        <v>46</v>
      </c>
      <c r="AD536" s="129">
        <v>0.84599999999999997</v>
      </c>
      <c r="AE536" s="129" t="s">
        <v>24</v>
      </c>
      <c r="AF536" s="129" t="s">
        <v>3184</v>
      </c>
      <c r="AG536" s="129" t="s">
        <v>4175</v>
      </c>
      <c r="AH536" s="129" cm="1">
        <f t="array" aca="1" ref="AH536" ca="1">INDIRECT(ADDRESS(MATCH(AJ536,'rs_industries'!B:B,0),5,1,TRUE,"rs_industries"))</f>
        <v>79</v>
      </c>
      <c r="AI536" s="129" cm="1">
        <f t="array" aca="1" ref="AI536" ca="1">INDIRECT(ADDRESS(MATCH(A536,'rs_stocks'!B:B,0),7,1,TRUE,"rs_stocks"))</f>
        <v>81</v>
      </c>
      <c r="AJ536" s="129" t="str" cm="1">
        <f t="array" aca="1" ref="AJ536" ca="1">INDIRECT(ADDRESS(MATCH(A536,'rs_stocks'!B:B,0),4,1,TRUE,"rs_stocks"))</f>
        <v>Specialty Industrial Machinery</v>
      </c>
    </row>
    <row r="537" spans="1:36" x14ac:dyDescent="0.3">
      <c r="A537" s="129" t="s">
        <v>7788</v>
      </c>
      <c r="B537" s="132">
        <v>-13.15</v>
      </c>
      <c r="C537" s="132">
        <v>-25.5</v>
      </c>
      <c r="D537" s="132">
        <v>-17.5</v>
      </c>
      <c r="E537" s="132">
        <v>167.11</v>
      </c>
      <c r="F537" s="132">
        <v>168.6</v>
      </c>
      <c r="G537" s="208" t="s">
        <v>3123</v>
      </c>
      <c r="H537" s="347" t="s">
        <v>3124</v>
      </c>
      <c r="I537" s="129">
        <v>0.33300000000000002</v>
      </c>
      <c r="J537" s="129">
        <v>-89</v>
      </c>
      <c r="K537" s="129">
        <v>-58</v>
      </c>
      <c r="L537" s="129" t="b">
        <v>0</v>
      </c>
      <c r="M537" s="129">
        <v>620.25900000000001</v>
      </c>
      <c r="N537" s="129">
        <v>53.725000000000001</v>
      </c>
      <c r="O537" s="129">
        <v>11.545</v>
      </c>
      <c r="P537" s="132">
        <v>1610.23</v>
      </c>
      <c r="Q537" s="132">
        <v>0.45400000000000001</v>
      </c>
      <c r="R537" s="132">
        <v>730.52499999999998</v>
      </c>
      <c r="S537" s="129">
        <v>7.79</v>
      </c>
      <c r="T537" s="419">
        <v>-120.167</v>
      </c>
      <c r="U537" s="129">
        <v>24.04</v>
      </c>
      <c r="V537" s="129">
        <v>28</v>
      </c>
      <c r="W537" s="129">
        <v>39</v>
      </c>
      <c r="X537" s="129">
        <v>106</v>
      </c>
      <c r="Y537" s="129" t="s">
        <v>7788</v>
      </c>
      <c r="Z537" s="129" t="b">
        <v>1</v>
      </c>
      <c r="AA537" s="129">
        <v>23.41</v>
      </c>
      <c r="AB537" s="129" t="b">
        <v>0</v>
      </c>
      <c r="AC537" s="129">
        <v>47</v>
      </c>
      <c r="AD537" s="129">
        <v>0.84599999999999997</v>
      </c>
      <c r="AE537" s="129" t="s">
        <v>3124</v>
      </c>
      <c r="AF537" s="129" t="s">
        <v>3123</v>
      </c>
      <c r="AG537" s="129" t="s">
        <v>7789</v>
      </c>
      <c r="AH537" s="129" t="e" cm="1">
        <f t="array" aca="1" ref="AH537" ca="1">INDIRECT(ADDRESS(MATCH(AJ537,'rs_industries'!B:B,0),5,1,TRUE,"rs_industries"))</f>
        <v>#N/A</v>
      </c>
      <c r="AI537" s="129" t="e" cm="1">
        <f t="array" aca="1" ref="AI537" ca="1">INDIRECT(ADDRESS(MATCH(A537,'rs_stocks'!B:B,0),7,1,TRUE,"rs_stocks"))</f>
        <v>#N/A</v>
      </c>
      <c r="AJ537" s="129" t="e" cm="1">
        <f t="array" aca="1" ref="AJ537" ca="1">INDIRECT(ADDRESS(MATCH(A537,'rs_stocks'!B:B,0),4,1,TRUE,"rs_stocks"))</f>
        <v>#N/A</v>
      </c>
    </row>
    <row r="538" spans="1:36" x14ac:dyDescent="0.3">
      <c r="A538" s="129" t="s">
        <v>3506</v>
      </c>
      <c r="B538" s="132">
        <v>0.81</v>
      </c>
      <c r="C538" s="132">
        <v>-15.33</v>
      </c>
      <c r="D538" s="132">
        <v>12.28</v>
      </c>
      <c r="E538" s="132">
        <v>42.29</v>
      </c>
      <c r="F538" s="132">
        <v>37.36</v>
      </c>
      <c r="G538" s="308" t="s">
        <v>3507</v>
      </c>
      <c r="H538" s="351" t="s">
        <v>24</v>
      </c>
      <c r="I538" s="129">
        <v>1.0860000000000001</v>
      </c>
      <c r="J538" s="129">
        <v>-52</v>
      </c>
      <c r="K538" s="129">
        <v>-17</v>
      </c>
      <c r="L538" s="129" t="b">
        <v>0</v>
      </c>
      <c r="M538" s="129">
        <v>128.398</v>
      </c>
      <c r="N538" s="129">
        <v>11.132999999999999</v>
      </c>
      <c r="O538" s="129">
        <v>11.532999999999999</v>
      </c>
      <c r="P538" s="132">
        <v>177.74199999999999</v>
      </c>
      <c r="Q538" s="132">
        <v>0.65300000000000002</v>
      </c>
      <c r="R538" s="132">
        <v>115.991</v>
      </c>
      <c r="S538" s="129">
        <v>3.83</v>
      </c>
      <c r="T538" s="419">
        <v>39.896000000000001</v>
      </c>
      <c r="U538" s="129">
        <v>41.25</v>
      </c>
      <c r="V538" s="129">
        <v>40</v>
      </c>
      <c r="W538" s="129">
        <v>4</v>
      </c>
      <c r="X538" s="129">
        <v>126</v>
      </c>
      <c r="Y538" s="129" t="s">
        <v>3506</v>
      </c>
      <c r="Z538" s="129" t="b">
        <v>0</v>
      </c>
      <c r="AA538" s="129">
        <v>0</v>
      </c>
      <c r="AB538" s="129" t="b">
        <v>0</v>
      </c>
      <c r="AC538" s="129">
        <v>43</v>
      </c>
      <c r="AD538" s="129">
        <v>0.84499999999999997</v>
      </c>
      <c r="AE538" s="129" t="s">
        <v>24</v>
      </c>
      <c r="AF538" s="129" t="s">
        <v>3507</v>
      </c>
      <c r="AG538" s="129" t="s">
        <v>3508</v>
      </c>
      <c r="AH538" s="129" cm="1">
        <f t="array" aca="1" ref="AH538" ca="1">INDIRECT(ADDRESS(MATCH(AJ538,'rs_industries'!B:B,0),5,1,TRUE,"rs_industries"))</f>
        <v>22</v>
      </c>
      <c r="AI538" s="129" cm="1">
        <f t="array" aca="1" ref="AI538" ca="1">INDIRECT(ADDRESS(MATCH(A538,'rs_stocks'!B:B,0),7,1,TRUE,"rs_stocks"))</f>
        <v>91</v>
      </c>
      <c r="AJ538" s="129" t="str" cm="1">
        <f t="array" aca="1" ref="AJ538" ca="1">INDIRECT(ADDRESS(MATCH(A538,'rs_stocks'!B:B,0),4,1,TRUE,"rs_stocks"))</f>
        <v>Trucking</v>
      </c>
    </row>
    <row r="539" spans="1:36" x14ac:dyDescent="0.3">
      <c r="A539" s="129" t="s">
        <v>1828</v>
      </c>
      <c r="B539" s="132">
        <v>0.44</v>
      </c>
      <c r="C539" s="132">
        <v>1.78</v>
      </c>
      <c r="D539" s="132">
        <v>3.47</v>
      </c>
      <c r="E539" s="132">
        <v>12.11</v>
      </c>
      <c r="F539" s="132">
        <v>9.51</v>
      </c>
      <c r="G539" s="248" t="s">
        <v>3282</v>
      </c>
      <c r="H539" s="348" t="s">
        <v>3111</v>
      </c>
      <c r="I539" s="129">
        <v>2.1560000000000001</v>
      </c>
      <c r="J539" s="129">
        <v>-29</v>
      </c>
      <c r="K539" s="129">
        <v>-9</v>
      </c>
      <c r="L539" s="129" t="b">
        <v>1</v>
      </c>
      <c r="M539" s="129">
        <v>16.798999999999999</v>
      </c>
      <c r="N539" s="129">
        <v>1.4570000000000001</v>
      </c>
      <c r="O539" s="129">
        <v>11.528</v>
      </c>
      <c r="P539" s="132">
        <v>17.012</v>
      </c>
      <c r="Q539" s="132">
        <v>0.65</v>
      </c>
      <c r="R539" s="132">
        <v>11.061999999999999</v>
      </c>
      <c r="S539" s="129">
        <v>1.19</v>
      </c>
      <c r="T539" s="419">
        <v>-61.274999999999999</v>
      </c>
      <c r="U539" s="129">
        <v>13.7</v>
      </c>
      <c r="V539" s="129">
        <v>78</v>
      </c>
      <c r="W539" s="129">
        <v>69</v>
      </c>
      <c r="X539" s="129">
        <v>1225</v>
      </c>
      <c r="Y539" s="129" t="s">
        <v>1828</v>
      </c>
      <c r="Z539" s="129" t="b">
        <v>0</v>
      </c>
      <c r="AA539" s="129">
        <v>0</v>
      </c>
      <c r="AB539" s="129" t="b">
        <v>1</v>
      </c>
      <c r="AC539" s="129">
        <v>54</v>
      </c>
      <c r="AD539" s="129">
        <v>0.84499999999999997</v>
      </c>
      <c r="AE539" s="129" t="s">
        <v>3111</v>
      </c>
      <c r="AF539" s="129" t="s">
        <v>3282</v>
      </c>
      <c r="AG539" s="129" t="s">
        <v>3806</v>
      </c>
      <c r="AH539" s="129" cm="1">
        <f t="array" aca="1" ref="AH539" ca="1">INDIRECT(ADDRESS(MATCH(AJ539,'rs_industries'!B:B,0),5,1,TRUE,"rs_industries"))</f>
        <v>62</v>
      </c>
      <c r="AI539" s="129" cm="1">
        <f t="array" aca="1" ref="AI539" ca="1">INDIRECT(ADDRESS(MATCH(A539,'rs_stocks'!B:B,0),7,1,TRUE,"rs_stocks"))</f>
        <v>75</v>
      </c>
      <c r="AJ539" s="129" t="str" cm="1">
        <f t="array" aca="1" ref="AJ539" ca="1">INDIRECT(ADDRESS(MATCH(A539,'rs_stocks'!B:B,0),4,1,TRUE,"rs_stocks"))</f>
        <v>Asset Management</v>
      </c>
    </row>
    <row r="540" spans="1:36" x14ac:dyDescent="0.3">
      <c r="A540" s="129" t="s">
        <v>1802</v>
      </c>
      <c r="B540" s="132">
        <v>-2.3199999999999998</v>
      </c>
      <c r="C540" s="132">
        <v>2.14</v>
      </c>
      <c r="D540" s="132">
        <v>4.0999999999999996</v>
      </c>
      <c r="E540" s="132">
        <v>21.08</v>
      </c>
      <c r="F540" s="132">
        <v>13.08</v>
      </c>
      <c r="G540" s="225" t="s">
        <v>3207</v>
      </c>
      <c r="H540" s="346" t="s">
        <v>3108</v>
      </c>
      <c r="I540" s="129">
        <v>1.5449999999999999</v>
      </c>
      <c r="J540" s="129">
        <v>-79</v>
      </c>
      <c r="K540" s="129">
        <v>-40</v>
      </c>
      <c r="L540" s="129" t="b">
        <v>1</v>
      </c>
      <c r="M540" s="129">
        <v>44.628</v>
      </c>
      <c r="N540" s="129">
        <v>3.883</v>
      </c>
      <c r="O540" s="129">
        <v>11.494</v>
      </c>
      <c r="P540" s="132">
        <v>50.347000000000001</v>
      </c>
      <c r="Q540" s="132">
        <v>0.65500000000000003</v>
      </c>
      <c r="R540" s="132">
        <v>32.954000000000001</v>
      </c>
      <c r="S540" s="129">
        <v>2.85</v>
      </c>
      <c r="T540" s="419">
        <v>12.728999999999999</v>
      </c>
      <c r="U540" s="129">
        <v>35.78</v>
      </c>
      <c r="V540" s="129">
        <v>-24</v>
      </c>
      <c r="W540" s="129">
        <v>-3</v>
      </c>
      <c r="X540" s="129">
        <v>195</v>
      </c>
      <c r="Y540" s="129" t="s">
        <v>1802</v>
      </c>
      <c r="Z540" s="129" t="b">
        <v>0</v>
      </c>
      <c r="AA540" s="129">
        <v>0</v>
      </c>
      <c r="AB540" s="129" t="b">
        <v>1</v>
      </c>
      <c r="AC540" s="129">
        <v>53</v>
      </c>
      <c r="AD540" s="129">
        <v>0.84499999999999997</v>
      </c>
      <c r="AE540" s="129" t="s">
        <v>3108</v>
      </c>
      <c r="AF540" s="129" t="s">
        <v>3207</v>
      </c>
      <c r="AG540" s="129" t="s">
        <v>4924</v>
      </c>
      <c r="AH540" s="129" t="e" cm="1">
        <f t="array" aca="1" ref="AH540" ca="1">INDIRECT(ADDRESS(MATCH(AJ540,'rs_industries'!B:B,0),5,1,TRUE,"rs_industries"))</f>
        <v>#N/A</v>
      </c>
      <c r="AI540" s="129" t="e" cm="1">
        <f t="array" aca="1" ref="AI540" ca="1">INDIRECT(ADDRESS(MATCH(A540,'rs_stocks'!B:B,0),7,1,TRUE,"rs_stocks"))</f>
        <v>#N/A</v>
      </c>
      <c r="AJ540" s="129" t="e" cm="1">
        <f t="array" aca="1" ref="AJ540" ca="1">INDIRECT(ADDRESS(MATCH(A540,'rs_stocks'!B:B,0),4,1,TRUE,"rs_stocks"))</f>
        <v>#N/A</v>
      </c>
    </row>
    <row r="541" spans="1:36" x14ac:dyDescent="0.3">
      <c r="A541" s="129" t="s">
        <v>1213</v>
      </c>
      <c r="B541" s="132">
        <v>3.6</v>
      </c>
      <c r="C541" s="132">
        <v>7.55</v>
      </c>
      <c r="D541" s="132">
        <v>5.72</v>
      </c>
      <c r="E541" s="132">
        <v>53.31</v>
      </c>
      <c r="F541" s="132">
        <v>52.84</v>
      </c>
      <c r="G541" s="236" t="s">
        <v>3318</v>
      </c>
      <c r="H541" s="345" t="s">
        <v>3108</v>
      </c>
      <c r="I541" s="129">
        <v>9.3529999999999998</v>
      </c>
      <c r="J541" s="129">
        <v>-74</v>
      </c>
      <c r="K541" s="129">
        <v>-15</v>
      </c>
      <c r="L541" s="129" t="b">
        <v>1</v>
      </c>
      <c r="M541" s="129">
        <v>95.47</v>
      </c>
      <c r="N541" s="129">
        <v>8.3320000000000007</v>
      </c>
      <c r="O541" s="129">
        <v>11.459</v>
      </c>
      <c r="P541" s="132">
        <v>114.563</v>
      </c>
      <c r="Q541" s="132">
        <v>0.64</v>
      </c>
      <c r="R541" s="132">
        <v>73.275999999999996</v>
      </c>
      <c r="S541" s="129">
        <v>3.37</v>
      </c>
      <c r="T541" s="419">
        <v>136.46100000000001</v>
      </c>
      <c r="U541" s="129">
        <v>154.08000000000001</v>
      </c>
      <c r="V541" s="129">
        <v>24</v>
      </c>
      <c r="W541" s="129">
        <v>6</v>
      </c>
      <c r="X541" s="129">
        <v>38</v>
      </c>
      <c r="Y541" s="129" t="s">
        <v>1213</v>
      </c>
      <c r="Z541" s="129" t="b">
        <v>0</v>
      </c>
      <c r="AA541" s="129">
        <v>0</v>
      </c>
      <c r="AB541" s="129" t="b">
        <v>1</v>
      </c>
      <c r="AC541" s="129">
        <v>47</v>
      </c>
      <c r="AD541" s="129">
        <v>0.84399999999999997</v>
      </c>
      <c r="AE541" s="129" t="s">
        <v>3108</v>
      </c>
      <c r="AF541" s="129" t="s">
        <v>3318</v>
      </c>
      <c r="AG541" s="129" t="s">
        <v>4482</v>
      </c>
      <c r="AH541" s="129" cm="1">
        <f t="array" aca="1" ref="AH541" ca="1">INDIRECT(ADDRESS(MATCH(AJ541,'rs_industries'!B:B,0),5,1,TRUE,"rs_industries"))</f>
        <v>92</v>
      </c>
      <c r="AI541" s="129" cm="1">
        <f t="array" aca="1" ref="AI541" ca="1">INDIRECT(ADDRESS(MATCH(A541,'rs_stocks'!B:B,0),7,1,TRUE,"rs_stocks"))</f>
        <v>90</v>
      </c>
      <c r="AJ541" s="129" t="str" cm="1">
        <f t="array" aca="1" ref="AJ541" ca="1">INDIRECT(ADDRESS(MATCH(A541,'rs_stocks'!B:B,0),4,1,TRUE,"rs_stocks"))</f>
        <v>Footwear &amp; Accessories</v>
      </c>
    </row>
    <row r="542" spans="1:36" x14ac:dyDescent="0.3">
      <c r="A542" s="129" t="s">
        <v>208</v>
      </c>
      <c r="B542" s="132">
        <v>-1.24</v>
      </c>
      <c r="C542" s="132">
        <v>2.92</v>
      </c>
      <c r="D542" s="132">
        <v>2.68</v>
      </c>
      <c r="E542" s="132">
        <v>34.28</v>
      </c>
      <c r="F542" s="132">
        <v>26.12</v>
      </c>
      <c r="G542" s="208" t="s">
        <v>3797</v>
      </c>
      <c r="H542" s="347" t="s">
        <v>3124</v>
      </c>
      <c r="I542" s="129">
        <v>12.413</v>
      </c>
      <c r="J542" s="129">
        <v>-51</v>
      </c>
      <c r="K542" s="129">
        <v>-4</v>
      </c>
      <c r="L542" s="129" t="b">
        <v>1</v>
      </c>
      <c r="M542" s="129">
        <v>57.119</v>
      </c>
      <c r="N542" s="129">
        <v>4.9880000000000004</v>
      </c>
      <c r="O542" s="129">
        <v>11.451000000000001</v>
      </c>
      <c r="P542" s="132">
        <v>61.694000000000003</v>
      </c>
      <c r="Q542" s="132">
        <v>0.63400000000000001</v>
      </c>
      <c r="R542" s="132">
        <v>39.137999999999998</v>
      </c>
      <c r="S542" s="129">
        <v>2.4500000000000002</v>
      </c>
      <c r="T542" s="419">
        <v>-47.372999999999998</v>
      </c>
      <c r="U542" s="129">
        <v>141.54</v>
      </c>
      <c r="V542" s="129">
        <v>-37</v>
      </c>
      <c r="W542" s="129">
        <v>-40</v>
      </c>
      <c r="X542" s="129">
        <v>57</v>
      </c>
      <c r="Y542" s="129" t="s">
        <v>208</v>
      </c>
      <c r="Z542" s="129" t="b">
        <v>0</v>
      </c>
      <c r="AA542" s="129">
        <v>0</v>
      </c>
      <c r="AB542" s="129" t="b">
        <v>1</v>
      </c>
      <c r="AC542" s="129">
        <v>48</v>
      </c>
      <c r="AD542" s="129">
        <v>0.84399999999999997</v>
      </c>
      <c r="AE542" s="129" t="s">
        <v>3124</v>
      </c>
      <c r="AF542" s="129" t="s">
        <v>3797</v>
      </c>
      <c r="AG542" s="129" t="s">
        <v>3893</v>
      </c>
      <c r="AH542" s="129" cm="1">
        <f t="array" aca="1" ref="AH542" ca="1">INDIRECT(ADDRESS(MATCH(AJ542,'rs_industries'!B:B,0),5,1,TRUE,"rs_industries"))</f>
        <v>57</v>
      </c>
      <c r="AI542" s="129" cm="1">
        <f t="array" aca="1" ref="AI542" ca="1">INDIRECT(ADDRESS(MATCH(A542,'rs_stocks'!B:B,0),7,1,TRUE,"rs_stocks"))</f>
        <v>84</v>
      </c>
      <c r="AJ542" s="129" t="str" cm="1">
        <f t="array" aca="1" ref="AJ542" ca="1">INDIRECT(ADDRESS(MATCH(A542,'rs_stocks'!B:B,0),4,1,TRUE,"rs_stocks"))</f>
        <v>Medical Care Facilities</v>
      </c>
    </row>
    <row r="543" spans="1:36" x14ac:dyDescent="0.3">
      <c r="A543" s="129" t="s">
        <v>2021</v>
      </c>
      <c r="B543" s="132">
        <v>0.39</v>
      </c>
      <c r="C543" s="132">
        <v>4.42</v>
      </c>
      <c r="D543" s="132">
        <v>9.42</v>
      </c>
      <c r="E543" s="132">
        <v>34.44</v>
      </c>
      <c r="F543" s="132">
        <v>33.99</v>
      </c>
      <c r="G543" s="300" t="s">
        <v>3271</v>
      </c>
      <c r="H543" s="348" t="s">
        <v>48</v>
      </c>
      <c r="I543" s="129">
        <v>6.53</v>
      </c>
      <c r="J543" s="129">
        <v>-39</v>
      </c>
      <c r="K543" s="129">
        <v>-2</v>
      </c>
      <c r="L543" s="129" t="b">
        <v>1</v>
      </c>
      <c r="M543" s="129">
        <v>80.861000000000004</v>
      </c>
      <c r="N543" s="129">
        <v>7.0670000000000002</v>
      </c>
      <c r="O543" s="129">
        <v>11.442</v>
      </c>
      <c r="P543" s="132">
        <v>96.759</v>
      </c>
      <c r="Q543" s="132">
        <v>0.65</v>
      </c>
      <c r="R543" s="132">
        <v>62.906999999999996</v>
      </c>
      <c r="S543" s="129">
        <v>2.41</v>
      </c>
      <c r="T543" s="419">
        <v>51.372999999999998</v>
      </c>
      <c r="U543" s="129">
        <v>91.11</v>
      </c>
      <c r="V543" s="129">
        <v>-18</v>
      </c>
      <c r="W543" s="129">
        <v>-21</v>
      </c>
      <c r="X543" s="129">
        <v>90</v>
      </c>
      <c r="Y543" s="129" t="s">
        <v>2021</v>
      </c>
      <c r="Z543" s="129" t="b">
        <v>0</v>
      </c>
      <c r="AA543" s="129">
        <v>0</v>
      </c>
      <c r="AB543" s="129" t="b">
        <v>1</v>
      </c>
      <c r="AC543" s="129">
        <v>51</v>
      </c>
      <c r="AD543" s="129">
        <v>0.84399999999999997</v>
      </c>
      <c r="AE543" s="129" t="s">
        <v>48</v>
      </c>
      <c r="AF543" s="129" t="s">
        <v>3271</v>
      </c>
      <c r="AG543" s="129" t="s">
        <v>3795</v>
      </c>
      <c r="AH543" s="129" cm="1">
        <f t="array" aca="1" ref="AH543" ca="1">INDIRECT(ADDRESS(MATCH(AJ543,'rs_industries'!B:B,0),5,1,TRUE,"rs_industries"))</f>
        <v>90</v>
      </c>
      <c r="AI543" s="129" cm="1">
        <f t="array" aca="1" ref="AI543" ca="1">INDIRECT(ADDRESS(MATCH(A543,'rs_stocks'!B:B,0),7,1,TRUE,"rs_stocks"))</f>
        <v>90</v>
      </c>
      <c r="AJ543" s="129" t="str" cm="1">
        <f t="array" aca="1" ref="AJ543" ca="1">INDIRECT(ADDRESS(MATCH(A543,'rs_stocks'!B:B,0),4,1,TRUE,"rs_stocks"))</f>
        <v>Building Products &amp; Equipment</v>
      </c>
    </row>
    <row r="544" spans="1:36" x14ac:dyDescent="0.3">
      <c r="A544" s="129" t="s">
        <v>816</v>
      </c>
      <c r="B544" s="132">
        <v>-0.92</v>
      </c>
      <c r="C544" s="132">
        <v>-2.25</v>
      </c>
      <c r="D544" s="132">
        <v>32.5</v>
      </c>
      <c r="E544" s="132">
        <v>12.38</v>
      </c>
      <c r="F544" s="132">
        <v>23.13</v>
      </c>
      <c r="G544" s="290" t="s">
        <v>4271</v>
      </c>
      <c r="H544" s="350" t="s">
        <v>3124</v>
      </c>
      <c r="I544" s="129">
        <v>24.640999999999998</v>
      </c>
      <c r="J544" s="129">
        <v>-81</v>
      </c>
      <c r="K544" s="129">
        <v>-57</v>
      </c>
      <c r="L544" s="129" t="b">
        <v>0</v>
      </c>
      <c r="M544" s="129">
        <v>97.968000000000004</v>
      </c>
      <c r="N544" s="129">
        <v>8.59</v>
      </c>
      <c r="O544" s="129">
        <v>11.404999999999999</v>
      </c>
      <c r="P544" s="132">
        <v>140.959</v>
      </c>
      <c r="Q544" s="132">
        <v>0.66700000000000004</v>
      </c>
      <c r="R544" s="132">
        <v>93.957999999999998</v>
      </c>
      <c r="S544" s="129">
        <v>1.73</v>
      </c>
      <c r="T544" s="419">
        <v>-5.5129999999999999</v>
      </c>
      <c r="U544" s="129">
        <v>26.274999999999999</v>
      </c>
      <c r="V544" s="129">
        <v>-17</v>
      </c>
      <c r="W544" s="129">
        <v>-63</v>
      </c>
      <c r="X544" s="129">
        <v>441</v>
      </c>
      <c r="Y544" s="129" t="s">
        <v>816</v>
      </c>
      <c r="Z544" s="129" t="b">
        <v>0</v>
      </c>
      <c r="AA544" s="129">
        <v>0</v>
      </c>
      <c r="AB544" s="129" t="b">
        <v>1</v>
      </c>
      <c r="AC544" s="129">
        <v>42</v>
      </c>
      <c r="AD544" s="129">
        <v>0.84399999999999997</v>
      </c>
      <c r="AE544" s="129" t="s">
        <v>3124</v>
      </c>
      <c r="AF544" s="129" t="s">
        <v>4271</v>
      </c>
      <c r="AG544" s="129" t="s">
        <v>4499</v>
      </c>
      <c r="AH544" s="129" cm="1">
        <f t="array" aca="1" ref="AH544" ca="1">INDIRECT(ADDRESS(MATCH(AJ544,'rs_industries'!B:B,0),5,1,TRUE,"rs_industries"))</f>
        <v>8</v>
      </c>
      <c r="AI544" s="129" cm="1">
        <f t="array" aca="1" ref="AI544" ca="1">INDIRECT(ADDRESS(MATCH(A544,'rs_stocks'!B:B,0),7,1,TRUE,"rs_stocks"))</f>
        <v>85</v>
      </c>
      <c r="AJ544" s="129" t="str" cm="1">
        <f t="array" aca="1" ref="AJ544" ca="1">INDIRECT(ADDRESS(MATCH(A544,'rs_stocks'!B:B,0),4,1,TRUE,"rs_stocks"))</f>
        <v>Diagnostics &amp; Research</v>
      </c>
    </row>
    <row r="545" spans="1:36" x14ac:dyDescent="0.3">
      <c r="A545" s="129" t="s">
        <v>783</v>
      </c>
      <c r="B545" s="132">
        <v>-2.39</v>
      </c>
      <c r="C545" s="132">
        <v>1.49</v>
      </c>
      <c r="D545" s="132">
        <v>9.83</v>
      </c>
      <c r="E545" s="132">
        <v>9.8699999999999992</v>
      </c>
      <c r="F545" s="132">
        <v>4.25</v>
      </c>
      <c r="G545" s="251" t="s">
        <v>841</v>
      </c>
      <c r="H545" s="349" t="s">
        <v>24</v>
      </c>
      <c r="I545" s="129">
        <v>15.19</v>
      </c>
      <c r="J545" s="129">
        <v>-38</v>
      </c>
      <c r="K545" s="129">
        <v>-24</v>
      </c>
      <c r="L545" s="129" t="b">
        <v>1</v>
      </c>
      <c r="M545" s="129">
        <v>37.435000000000002</v>
      </c>
      <c r="N545" s="129">
        <v>3.2869999999999999</v>
      </c>
      <c r="O545" s="129">
        <v>11.39</v>
      </c>
      <c r="P545" s="132">
        <v>46.956000000000003</v>
      </c>
      <c r="Q545" s="132">
        <v>0.65800000000000003</v>
      </c>
      <c r="R545" s="132">
        <v>30.902999999999999</v>
      </c>
      <c r="S545" s="129">
        <v>1.7</v>
      </c>
      <c r="T545" s="419">
        <v>-69.483999999999995</v>
      </c>
      <c r="U545" s="129">
        <v>31.4</v>
      </c>
      <c r="V545" s="129">
        <v>-45</v>
      </c>
      <c r="W545" s="129">
        <v>-33</v>
      </c>
      <c r="X545" s="129">
        <v>375</v>
      </c>
      <c r="Y545" s="129" t="s">
        <v>783</v>
      </c>
      <c r="Z545" s="129" t="b">
        <v>0</v>
      </c>
      <c r="AA545" s="129">
        <v>0</v>
      </c>
      <c r="AB545" s="129" t="b">
        <v>1</v>
      </c>
      <c r="AC545" s="129">
        <v>53</v>
      </c>
      <c r="AD545" s="129">
        <v>0.84299999999999997</v>
      </c>
      <c r="AE545" s="129" t="s">
        <v>24</v>
      </c>
      <c r="AF545" s="129" t="s">
        <v>841</v>
      </c>
      <c r="AG545" s="129" t="s">
        <v>5172</v>
      </c>
      <c r="AH545" s="129" t="e" cm="1">
        <f t="array" aca="1" ref="AH545" ca="1">INDIRECT(ADDRESS(MATCH(AJ545,'rs_industries'!B:B,0),5,1,TRUE,"rs_industries"))</f>
        <v>#N/A</v>
      </c>
      <c r="AI545" s="129" t="e" cm="1">
        <f t="array" aca="1" ref="AI545" ca="1">INDIRECT(ADDRESS(MATCH(A545,'rs_stocks'!B:B,0),7,1,TRUE,"rs_stocks"))</f>
        <v>#N/A</v>
      </c>
      <c r="AJ545" s="129" t="e" cm="1">
        <f t="array" aca="1" ref="AJ545" ca="1">INDIRECT(ADDRESS(MATCH(A545,'rs_stocks'!B:B,0),4,1,TRUE,"rs_stocks"))</f>
        <v>#N/A</v>
      </c>
    </row>
    <row r="546" spans="1:36" x14ac:dyDescent="0.3">
      <c r="A546" s="129" t="s">
        <v>7004</v>
      </c>
      <c r="B546" s="132">
        <v>1.1599999999999999</v>
      </c>
      <c r="C546" s="132">
        <v>1.07</v>
      </c>
      <c r="D546" s="132">
        <v>10.37</v>
      </c>
      <c r="E546" s="132">
        <v>10.57</v>
      </c>
      <c r="F546" s="132">
        <v>9.19</v>
      </c>
      <c r="G546" s="251" t="s">
        <v>3250</v>
      </c>
      <c r="H546" s="349" t="s">
        <v>3111</v>
      </c>
      <c r="I546" s="129">
        <v>0.65600000000000003</v>
      </c>
      <c r="J546" s="129">
        <v>-47</v>
      </c>
      <c r="K546" s="129">
        <v>-18</v>
      </c>
      <c r="L546" s="129" t="b">
        <v>1</v>
      </c>
      <c r="M546" s="129">
        <v>35.622</v>
      </c>
      <c r="N546" s="129">
        <v>3.1379999999999999</v>
      </c>
      <c r="O546" s="129">
        <v>11.352</v>
      </c>
      <c r="P546" s="132">
        <v>41.030999999999999</v>
      </c>
      <c r="Q546" s="132">
        <v>0.65400000000000003</v>
      </c>
      <c r="R546" s="132">
        <v>26.853999999999999</v>
      </c>
      <c r="S546" s="129">
        <v>1.56</v>
      </c>
      <c r="T546" s="419">
        <v>83.99</v>
      </c>
      <c r="U546" s="129">
        <v>12.24</v>
      </c>
      <c r="V546" s="129">
        <v>-23</v>
      </c>
      <c r="W546" s="129">
        <v>-20</v>
      </c>
      <c r="X546" s="129">
        <v>1049</v>
      </c>
      <c r="Y546" s="129" t="s">
        <v>7004</v>
      </c>
      <c r="Z546" s="129" t="b">
        <v>0</v>
      </c>
      <c r="AA546" s="129">
        <v>0</v>
      </c>
      <c r="AB546" s="129" t="b">
        <v>1</v>
      </c>
      <c r="AC546" s="129">
        <v>50</v>
      </c>
      <c r="AD546" s="129">
        <v>0.84299999999999997</v>
      </c>
      <c r="AE546" s="129" t="s">
        <v>3111</v>
      </c>
      <c r="AF546" s="129" t="s">
        <v>3250</v>
      </c>
      <c r="AG546" s="129" t="s">
        <v>7374</v>
      </c>
      <c r="AH546" s="129" cm="1">
        <f t="array" aca="1" ref="AH546" ca="1">INDIRECT(ADDRESS(MATCH(AJ546,'rs_industries'!B:B,0),5,1,TRUE,"rs_industries"))</f>
        <v>62</v>
      </c>
      <c r="AI546" s="129" cm="1">
        <f t="array" aca="1" ref="AI546" ca="1">INDIRECT(ADDRESS(MATCH(A546,'rs_stocks'!B:B,0),7,1,TRUE,"rs_stocks"))</f>
        <v>84</v>
      </c>
      <c r="AJ546" s="129" t="str" cm="1">
        <f t="array" aca="1" ref="AJ546" ca="1">INDIRECT(ADDRESS(MATCH(A546,'rs_stocks'!B:B,0),4,1,TRUE,"rs_stocks"))</f>
        <v>Asset Management</v>
      </c>
    </row>
    <row r="547" spans="1:36" x14ac:dyDescent="0.3">
      <c r="A547" s="129" t="s">
        <v>3092</v>
      </c>
      <c r="B547" s="132">
        <v>-1.33</v>
      </c>
      <c r="C547" s="132">
        <v>1.59</v>
      </c>
      <c r="D547" s="132">
        <v>37.93</v>
      </c>
      <c r="E547" s="132">
        <v>58.08</v>
      </c>
      <c r="F547" s="132">
        <v>37.840000000000003</v>
      </c>
      <c r="G547" s="214" t="s">
        <v>3313</v>
      </c>
      <c r="H547" s="347" t="s">
        <v>31</v>
      </c>
      <c r="I547" s="129">
        <v>1.4710000000000001</v>
      </c>
      <c r="J547" s="129">
        <v>-35</v>
      </c>
      <c r="K547" s="129">
        <v>-8</v>
      </c>
      <c r="L547" s="129" t="b">
        <v>0</v>
      </c>
      <c r="M547" s="129">
        <v>130.65100000000001</v>
      </c>
      <c r="N547" s="129">
        <v>11.538</v>
      </c>
      <c r="O547" s="129">
        <v>11.323</v>
      </c>
      <c r="P547" s="132">
        <v>172.036</v>
      </c>
      <c r="Q547" s="132">
        <v>0.67200000000000004</v>
      </c>
      <c r="R547" s="132">
        <v>115.602</v>
      </c>
      <c r="S547" s="129">
        <v>2.75</v>
      </c>
      <c r="T547" s="419">
        <v>26.693000000000001</v>
      </c>
      <c r="U547" s="129">
        <v>40.799999999999997</v>
      </c>
      <c r="V547" s="129">
        <v>-12</v>
      </c>
      <c r="W547" s="129">
        <v>-13</v>
      </c>
      <c r="X547" s="129">
        <v>177</v>
      </c>
      <c r="Y547" s="129" t="s">
        <v>3092</v>
      </c>
      <c r="Z547" s="129" t="b">
        <v>0</v>
      </c>
      <c r="AA547" s="129">
        <v>0</v>
      </c>
      <c r="AB547" s="129" t="b">
        <v>1</v>
      </c>
      <c r="AC547" s="129">
        <v>51</v>
      </c>
      <c r="AD547" s="129">
        <v>0.84299999999999997</v>
      </c>
      <c r="AE547" s="129" t="s">
        <v>31</v>
      </c>
      <c r="AF547" s="129" t="s">
        <v>3313</v>
      </c>
      <c r="AG547" s="129" t="s">
        <v>3934</v>
      </c>
      <c r="AH547" s="129" cm="1">
        <f t="array" aca="1" ref="AH547" ca="1">INDIRECT(ADDRESS(MATCH(AJ547,'rs_industries'!B:B,0),5,1,TRUE,"rs_industries"))</f>
        <v>78</v>
      </c>
      <c r="AI547" s="129" cm="1">
        <f t="array" aca="1" ref="AI547" ca="1">INDIRECT(ADDRESS(MATCH(A547,'rs_stocks'!B:B,0),7,1,TRUE,"rs_stocks"))</f>
        <v>94</v>
      </c>
      <c r="AJ547" s="129" t="str" cm="1">
        <f t="array" aca="1" ref="AJ547" ca="1">INDIRECT(ADDRESS(MATCH(A547,'rs_stocks'!B:B,0),4,1,TRUE,"rs_stocks"))</f>
        <v>Electronic Components</v>
      </c>
    </row>
    <row r="548" spans="1:36" x14ac:dyDescent="0.3">
      <c r="A548" s="129" t="s">
        <v>2310</v>
      </c>
      <c r="B548" s="132">
        <v>-4.1100000000000003</v>
      </c>
      <c r="C548" s="132">
        <v>-1.78</v>
      </c>
      <c r="D548" s="132">
        <v>12.3</v>
      </c>
      <c r="E548" s="132">
        <v>38.75</v>
      </c>
      <c r="F548" s="132">
        <v>31.62</v>
      </c>
      <c r="G548" s="216" t="s">
        <v>3217</v>
      </c>
      <c r="H548" s="348" t="s">
        <v>150</v>
      </c>
      <c r="I548" s="129">
        <v>3.6259999999999999</v>
      </c>
      <c r="J548" s="129">
        <v>-80</v>
      </c>
      <c r="K548" s="129">
        <v>-55</v>
      </c>
      <c r="L548" s="129" t="b">
        <v>1</v>
      </c>
      <c r="M548" s="129">
        <v>89.405000000000001</v>
      </c>
      <c r="N548" s="129">
        <v>7.899</v>
      </c>
      <c r="O548" s="129">
        <v>11.319000000000001</v>
      </c>
      <c r="P548" s="132">
        <v>112.438</v>
      </c>
      <c r="Q548" s="132">
        <v>0.65600000000000003</v>
      </c>
      <c r="R548" s="132">
        <v>73.786000000000001</v>
      </c>
      <c r="S548" s="129">
        <v>3.62</v>
      </c>
      <c r="T548" s="419">
        <v>22.792999999999999</v>
      </c>
      <c r="U548" s="129">
        <v>31.51</v>
      </c>
      <c r="V548" s="129">
        <v>-43</v>
      </c>
      <c r="W548" s="129">
        <v>-56</v>
      </c>
      <c r="X548" s="129">
        <v>175</v>
      </c>
      <c r="Y548" s="129" t="s">
        <v>2310</v>
      </c>
      <c r="Z548" s="129" t="b">
        <v>0</v>
      </c>
      <c r="AA548" s="129">
        <v>0</v>
      </c>
      <c r="AB548" s="129" t="b">
        <v>1</v>
      </c>
      <c r="AC548" s="129">
        <v>49</v>
      </c>
      <c r="AD548" s="129">
        <v>0.84199999999999997</v>
      </c>
      <c r="AE548" s="129" t="s">
        <v>150</v>
      </c>
      <c r="AF548" s="129" t="s">
        <v>3217</v>
      </c>
      <c r="AG548" s="129" t="s">
        <v>4541</v>
      </c>
      <c r="AH548" s="129" cm="1">
        <f t="array" aca="1" ref="AH548" ca="1">INDIRECT(ADDRESS(MATCH(AJ548,'rs_industries'!B:B,0),5,1,TRUE,"rs_industries"))</f>
        <v>40</v>
      </c>
      <c r="AI548" s="129" cm="1">
        <f t="array" aca="1" ref="AI548" ca="1">INDIRECT(ADDRESS(MATCH(A548,'rs_stocks'!B:B,0),7,1,TRUE,"rs_stocks"))</f>
        <v>87</v>
      </c>
      <c r="AJ548" s="129" t="str" cm="1">
        <f t="array" aca="1" ref="AJ548" ca="1">INDIRECT(ADDRESS(MATCH(A548,'rs_stocks'!B:B,0),4,1,TRUE,"rs_stocks"))</f>
        <v>REIT—Specialty</v>
      </c>
    </row>
    <row r="549" spans="1:36" x14ac:dyDescent="0.3">
      <c r="A549" s="129" t="s">
        <v>736</v>
      </c>
      <c r="B549" s="132">
        <v>-1.04</v>
      </c>
      <c r="C549" s="132">
        <v>-7.17</v>
      </c>
      <c r="D549" s="132">
        <v>-3.8</v>
      </c>
      <c r="E549" s="132">
        <v>8.08</v>
      </c>
      <c r="F549" s="132">
        <v>5.47</v>
      </c>
      <c r="G549" s="225" t="s">
        <v>3148</v>
      </c>
      <c r="H549" s="346" t="s">
        <v>3111</v>
      </c>
      <c r="I549" s="129">
        <v>5.6520000000000001</v>
      </c>
      <c r="J549" s="129">
        <v>-45</v>
      </c>
      <c r="K549" s="129">
        <v>-25</v>
      </c>
      <c r="L549" s="129" t="b">
        <v>0</v>
      </c>
      <c r="M549" s="129">
        <v>31.003</v>
      </c>
      <c r="N549" s="129">
        <v>2.746</v>
      </c>
      <c r="O549" s="129">
        <v>11.292</v>
      </c>
      <c r="P549" s="132">
        <v>34.517000000000003</v>
      </c>
      <c r="Q549" s="132">
        <v>0.63300000000000001</v>
      </c>
      <c r="R549" s="132">
        <v>21.835999999999999</v>
      </c>
      <c r="S549" s="129">
        <v>2</v>
      </c>
      <c r="T549" s="419">
        <v>-97.192999999999998</v>
      </c>
      <c r="U549" s="129">
        <v>87.6</v>
      </c>
      <c r="V549" s="129">
        <v>47</v>
      </c>
      <c r="W549" s="129">
        <v>86</v>
      </c>
      <c r="X549" s="129">
        <v>114</v>
      </c>
      <c r="Y549" s="129" t="s">
        <v>736</v>
      </c>
      <c r="Z549" s="129" t="b">
        <v>0</v>
      </c>
      <c r="AA549" s="129">
        <v>0</v>
      </c>
      <c r="AB549" s="129" t="b">
        <v>0</v>
      </c>
      <c r="AC549" s="129">
        <v>44</v>
      </c>
      <c r="AD549" s="129">
        <v>0.84199999999999997</v>
      </c>
      <c r="AE549" s="129" t="s">
        <v>3111</v>
      </c>
      <c r="AF549" s="129" t="s">
        <v>3148</v>
      </c>
      <c r="AG549" s="129" t="s">
        <v>4584</v>
      </c>
      <c r="AH549" s="129" t="e" cm="1">
        <f t="array" aca="1" ref="AH549" ca="1">INDIRECT(ADDRESS(MATCH(AJ549,'rs_industries'!B:B,0),5,1,TRUE,"rs_industries"))</f>
        <v>#N/A</v>
      </c>
      <c r="AI549" s="129" t="e" cm="1">
        <f t="array" aca="1" ref="AI549" ca="1">INDIRECT(ADDRESS(MATCH(A549,'rs_stocks'!B:B,0),7,1,TRUE,"rs_stocks"))</f>
        <v>#N/A</v>
      </c>
      <c r="AJ549" s="129" t="e" cm="1">
        <f t="array" aca="1" ref="AJ549" ca="1">INDIRECT(ADDRESS(MATCH(A549,'rs_stocks'!B:B,0),4,1,TRUE,"rs_stocks"))</f>
        <v>#N/A</v>
      </c>
    </row>
    <row r="550" spans="1:36" x14ac:dyDescent="0.3">
      <c r="A550" s="129" t="s">
        <v>6926</v>
      </c>
      <c r="B550" s="132">
        <v>-0.27</v>
      </c>
      <c r="C550" s="132">
        <v>0.21</v>
      </c>
      <c r="D550" s="132">
        <v>2.4500000000000002</v>
      </c>
      <c r="E550" s="132">
        <v>7.5</v>
      </c>
      <c r="F550" s="132">
        <v>8.94</v>
      </c>
      <c r="G550" s="237" t="s">
        <v>3193</v>
      </c>
      <c r="H550" s="349" t="s">
        <v>3111</v>
      </c>
      <c r="I550" s="129">
        <v>0.33500000000000002</v>
      </c>
      <c r="J550" s="129">
        <v>-32</v>
      </c>
      <c r="K550" s="129">
        <v>-12</v>
      </c>
      <c r="L550" s="129" t="b">
        <v>1</v>
      </c>
      <c r="M550" s="129">
        <v>17.088999999999999</v>
      </c>
      <c r="N550" s="129">
        <v>1.516</v>
      </c>
      <c r="O550" s="129">
        <v>11.273</v>
      </c>
      <c r="P550" s="132">
        <v>17.661999999999999</v>
      </c>
      <c r="Q550" s="132">
        <v>0.63900000000000001</v>
      </c>
      <c r="R550" s="132">
        <v>11.292999999999999</v>
      </c>
      <c r="S550" s="129">
        <v>1.35</v>
      </c>
      <c r="T550" s="419">
        <v>-90.909000000000006</v>
      </c>
      <c r="U550" s="129">
        <v>14.62</v>
      </c>
      <c r="V550" s="129">
        <v>8</v>
      </c>
      <c r="W550" s="129">
        <v>-2</v>
      </c>
      <c r="X550" s="129">
        <v>1010</v>
      </c>
      <c r="Y550" s="129" t="s">
        <v>6926</v>
      </c>
      <c r="Z550" s="129" t="b">
        <v>0</v>
      </c>
      <c r="AA550" s="129">
        <v>0</v>
      </c>
      <c r="AB550" s="129" t="b">
        <v>1</v>
      </c>
      <c r="AC550" s="129">
        <v>53</v>
      </c>
      <c r="AD550" s="129">
        <v>0.84199999999999997</v>
      </c>
      <c r="AE550" s="129" t="s">
        <v>3111</v>
      </c>
      <c r="AF550" s="129" t="s">
        <v>3193</v>
      </c>
      <c r="AG550" s="129" t="s">
        <v>8580</v>
      </c>
      <c r="AH550" s="129" cm="1">
        <f t="array" aca="1" ref="AH550" ca="1">INDIRECT(ADDRESS(MATCH(AJ550,'rs_industries'!B:B,0),5,1,TRUE,"rs_industries"))</f>
        <v>62</v>
      </c>
      <c r="AI550" s="129" cm="1">
        <f t="array" aca="1" ref="AI550" ca="1">INDIRECT(ADDRESS(MATCH(A550,'rs_stocks'!B:B,0),7,1,TRUE,"rs_stocks"))</f>
        <v>78</v>
      </c>
      <c r="AJ550" s="129" t="str" cm="1">
        <f t="array" aca="1" ref="AJ550" ca="1">INDIRECT(ADDRESS(MATCH(A550,'rs_stocks'!B:B,0),4,1,TRUE,"rs_stocks"))</f>
        <v>Asset Management</v>
      </c>
    </row>
    <row r="551" spans="1:36" x14ac:dyDescent="0.3">
      <c r="A551" s="129" t="s">
        <v>763</v>
      </c>
      <c r="B551" s="132">
        <v>2.35</v>
      </c>
      <c r="C551" s="132">
        <v>0.16</v>
      </c>
      <c r="D551" s="132">
        <v>0.41</v>
      </c>
      <c r="E551" s="132">
        <v>14.28</v>
      </c>
      <c r="F551" s="132">
        <v>14.24</v>
      </c>
      <c r="G551" s="243" t="s">
        <v>3705</v>
      </c>
      <c r="H551" s="347" t="s">
        <v>115</v>
      </c>
      <c r="I551" s="129">
        <v>20.931999999999999</v>
      </c>
      <c r="J551" s="129">
        <v>-37</v>
      </c>
      <c r="K551" s="129">
        <v>-22</v>
      </c>
      <c r="L551" s="129" t="b">
        <v>1</v>
      </c>
      <c r="M551" s="129">
        <v>35.103999999999999</v>
      </c>
      <c r="N551" s="129">
        <v>3.1150000000000002</v>
      </c>
      <c r="O551" s="129">
        <v>11.271000000000001</v>
      </c>
      <c r="P551" s="132">
        <v>39.274000000000001</v>
      </c>
      <c r="Q551" s="132">
        <v>0.625</v>
      </c>
      <c r="R551" s="132">
        <v>24.53</v>
      </c>
      <c r="S551" s="129">
        <v>2.06</v>
      </c>
      <c r="T551" s="419">
        <v>94.177000000000007</v>
      </c>
      <c r="U551" s="129">
        <v>28.125</v>
      </c>
      <c r="V551" s="129">
        <v>-25</v>
      </c>
      <c r="W551" s="129">
        <v>-18</v>
      </c>
      <c r="X551" s="129">
        <v>345</v>
      </c>
      <c r="Y551" s="129" t="s">
        <v>763</v>
      </c>
      <c r="Z551" s="129" t="b">
        <v>0</v>
      </c>
      <c r="AA551" s="129">
        <v>0</v>
      </c>
      <c r="AB551" s="129" t="b">
        <v>1</v>
      </c>
      <c r="AC551" s="129">
        <v>49</v>
      </c>
      <c r="AD551" s="129">
        <v>0.84199999999999997</v>
      </c>
      <c r="AE551" s="129" t="s">
        <v>115</v>
      </c>
      <c r="AF551" s="129" t="s">
        <v>3705</v>
      </c>
      <c r="AG551" s="129" t="s">
        <v>5614</v>
      </c>
      <c r="AH551" s="129" t="e" cm="1">
        <f t="array" aca="1" ref="AH551" ca="1">INDIRECT(ADDRESS(MATCH(AJ551,'rs_industries'!B:B,0),5,1,TRUE,"rs_industries"))</f>
        <v>#N/A</v>
      </c>
      <c r="AI551" s="129" t="e" cm="1">
        <f t="array" aca="1" ref="AI551" ca="1">INDIRECT(ADDRESS(MATCH(A551,'rs_stocks'!B:B,0),7,1,TRUE,"rs_stocks"))</f>
        <v>#N/A</v>
      </c>
      <c r="AJ551" s="129" t="e" cm="1">
        <f t="array" aca="1" ref="AJ551" ca="1">INDIRECT(ADDRESS(MATCH(A551,'rs_stocks'!B:B,0),4,1,TRUE,"rs_stocks"))</f>
        <v>#N/A</v>
      </c>
    </row>
    <row r="552" spans="1:36" x14ac:dyDescent="0.3">
      <c r="A552" s="129" t="s">
        <v>1584</v>
      </c>
      <c r="B552" s="132">
        <v>0.48</v>
      </c>
      <c r="C552" s="132">
        <v>-0.22</v>
      </c>
      <c r="D552" s="132">
        <v>2.4700000000000002</v>
      </c>
      <c r="E552" s="132">
        <v>11.6</v>
      </c>
      <c r="F552" s="132">
        <v>10.94</v>
      </c>
      <c r="G552" s="234" t="s">
        <v>3160</v>
      </c>
      <c r="H552" s="349" t="s">
        <v>3111</v>
      </c>
      <c r="I552" s="129">
        <v>6.0720000000000001</v>
      </c>
      <c r="J552" s="129">
        <v>-41</v>
      </c>
      <c r="K552" s="129">
        <v>-16</v>
      </c>
      <c r="L552" s="129" t="b">
        <v>1</v>
      </c>
      <c r="M552" s="129">
        <v>25.021999999999998</v>
      </c>
      <c r="N552" s="129">
        <v>2.2240000000000002</v>
      </c>
      <c r="O552" s="129">
        <v>11.254</v>
      </c>
      <c r="P552" s="132">
        <v>26.777999999999999</v>
      </c>
      <c r="Q552" s="132">
        <v>0.629</v>
      </c>
      <c r="R552" s="132">
        <v>16.844000000000001</v>
      </c>
      <c r="S552" s="129">
        <v>1.29</v>
      </c>
      <c r="T552" s="419">
        <v>27.12</v>
      </c>
      <c r="U552" s="129">
        <v>31.55</v>
      </c>
      <c r="V552" s="129">
        <v>-4</v>
      </c>
      <c r="W552" s="129">
        <v>-34</v>
      </c>
      <c r="X552" s="129">
        <v>493</v>
      </c>
      <c r="Y552" s="129" t="s">
        <v>1584</v>
      </c>
      <c r="Z552" s="129" t="b">
        <v>1</v>
      </c>
      <c r="AA552" s="129">
        <v>0</v>
      </c>
      <c r="AB552" s="129" t="b">
        <v>1</v>
      </c>
      <c r="AC552" s="129">
        <v>55</v>
      </c>
      <c r="AD552" s="129">
        <v>0.84099999999999997</v>
      </c>
      <c r="AE552" s="129" t="s">
        <v>3111</v>
      </c>
      <c r="AF552" s="129" t="s">
        <v>3160</v>
      </c>
      <c r="AG552" s="129" t="s">
        <v>4320</v>
      </c>
      <c r="AH552" s="129" t="e" cm="1">
        <f t="array" aca="1" ref="AH552" ca="1">INDIRECT(ADDRESS(MATCH(AJ552,'rs_industries'!B:B,0),5,1,TRUE,"rs_industries"))</f>
        <v>#N/A</v>
      </c>
      <c r="AI552" s="129" t="e" cm="1">
        <f t="array" aca="1" ref="AI552" ca="1">INDIRECT(ADDRESS(MATCH(A552,'rs_stocks'!B:B,0),7,1,TRUE,"rs_stocks"))</f>
        <v>#N/A</v>
      </c>
      <c r="AJ552" s="129" t="e" cm="1">
        <f t="array" aca="1" ref="AJ552" ca="1">INDIRECT(ADDRESS(MATCH(A552,'rs_stocks'!B:B,0),4,1,TRUE,"rs_stocks"))</f>
        <v>#N/A</v>
      </c>
    </row>
    <row r="553" spans="1:36" x14ac:dyDescent="0.3">
      <c r="A553" s="129" t="s">
        <v>624</v>
      </c>
      <c r="B553" s="132">
        <v>-2.46</v>
      </c>
      <c r="C553" s="132">
        <v>-4.8099999999999996</v>
      </c>
      <c r="D553" s="132">
        <v>1.64</v>
      </c>
      <c r="E553" s="132">
        <v>12.69</v>
      </c>
      <c r="F553" s="132">
        <v>9.0299999999999994</v>
      </c>
      <c r="G553" s="260" t="s">
        <v>3262</v>
      </c>
      <c r="H553" s="347" t="s">
        <v>3111</v>
      </c>
      <c r="I553" s="129">
        <v>9.3859999999999992</v>
      </c>
      <c r="J553" s="129">
        <v>-40</v>
      </c>
      <c r="K553" s="129">
        <v>-6</v>
      </c>
      <c r="L553" s="129" t="b">
        <v>1</v>
      </c>
      <c r="M553" s="129">
        <v>34.207000000000001</v>
      </c>
      <c r="N553" s="129">
        <v>3.04</v>
      </c>
      <c r="O553" s="129">
        <v>11.252000000000001</v>
      </c>
      <c r="P553" s="132">
        <v>37.808999999999997</v>
      </c>
      <c r="Q553" s="132">
        <v>0.63500000000000001</v>
      </c>
      <c r="R553" s="132">
        <v>24.006</v>
      </c>
      <c r="S553" s="129">
        <v>1.83</v>
      </c>
      <c r="T553" s="419">
        <v>-32.780999999999999</v>
      </c>
      <c r="U553" s="129">
        <v>44.265000000000001</v>
      </c>
      <c r="V553" s="129">
        <v>-6</v>
      </c>
      <c r="W553" s="129">
        <v>-14</v>
      </c>
      <c r="X553" s="129">
        <v>247</v>
      </c>
      <c r="Y553" s="129" t="s">
        <v>624</v>
      </c>
      <c r="Z553" s="129" t="b">
        <v>0</v>
      </c>
      <c r="AA553" s="129">
        <v>0</v>
      </c>
      <c r="AB553" s="129" t="b">
        <v>0</v>
      </c>
      <c r="AC553" s="129">
        <v>52</v>
      </c>
      <c r="AD553" s="129">
        <v>0.84099999999999997</v>
      </c>
      <c r="AE553" s="129" t="s">
        <v>3111</v>
      </c>
      <c r="AF553" s="129" t="s">
        <v>3262</v>
      </c>
      <c r="AG553" s="129" t="s">
        <v>3595</v>
      </c>
      <c r="AH553" s="129" cm="1">
        <f t="array" aca="1" ref="AH553" ca="1">INDIRECT(ADDRESS(MATCH(AJ553,'rs_industries'!B:B,0),5,1,TRUE,"rs_industries"))</f>
        <v>66</v>
      </c>
      <c r="AI553" s="129" cm="1">
        <f t="array" aca="1" ref="AI553" ca="1">INDIRECT(ADDRESS(MATCH(A553,'rs_stocks'!B:B,0),7,1,TRUE,"rs_stocks"))</f>
        <v>79</v>
      </c>
      <c r="AJ553" s="129" t="str" cm="1">
        <f t="array" aca="1" ref="AJ553" ca="1">INDIRECT(ADDRESS(MATCH(A553,'rs_stocks'!B:B,0),4,1,TRUE,"rs_stocks"))</f>
        <v>Financial Conglomerates</v>
      </c>
    </row>
    <row r="554" spans="1:36" x14ac:dyDescent="0.3">
      <c r="A554" s="129" t="s">
        <v>113</v>
      </c>
      <c r="B554" s="132">
        <v>-0.06</v>
      </c>
      <c r="C554" s="132">
        <v>5.26</v>
      </c>
      <c r="D554" s="132">
        <v>14.63</v>
      </c>
      <c r="E554" s="132">
        <v>12.09</v>
      </c>
      <c r="F554" s="132">
        <v>5.99</v>
      </c>
      <c r="G554" s="279" t="s">
        <v>3244</v>
      </c>
      <c r="H554" s="349" t="s">
        <v>48</v>
      </c>
      <c r="I554" s="129">
        <v>23.45</v>
      </c>
      <c r="J554" s="129">
        <v>-35</v>
      </c>
      <c r="K554" s="129">
        <v>-3</v>
      </c>
      <c r="L554" s="129" t="b">
        <v>1</v>
      </c>
      <c r="M554" s="129">
        <v>65.983000000000004</v>
      </c>
      <c r="N554" s="129">
        <v>5.8650000000000002</v>
      </c>
      <c r="O554" s="129">
        <v>11.25</v>
      </c>
      <c r="P554" s="132">
        <v>94.73</v>
      </c>
      <c r="Q554" s="132">
        <v>0.65500000000000003</v>
      </c>
      <c r="R554" s="132">
        <v>62.06</v>
      </c>
      <c r="S554" s="129">
        <v>3.45</v>
      </c>
      <c r="T554" s="419">
        <v>10.27</v>
      </c>
      <c r="U554" s="129">
        <v>53.59</v>
      </c>
      <c r="V554" s="129">
        <v>-48</v>
      </c>
      <c r="W554" s="129">
        <v>-57</v>
      </c>
      <c r="X554" s="129">
        <v>108</v>
      </c>
      <c r="Y554" s="129" t="s">
        <v>113</v>
      </c>
      <c r="Z554" s="129" t="b">
        <v>0</v>
      </c>
      <c r="AA554" s="129">
        <v>0</v>
      </c>
      <c r="AB554" s="129" t="b">
        <v>1</v>
      </c>
      <c r="AC554" s="129">
        <v>48</v>
      </c>
      <c r="AD554" s="129">
        <v>0.84099999999999997</v>
      </c>
      <c r="AE554" s="129" t="s">
        <v>48</v>
      </c>
      <c r="AF554" s="129" t="s">
        <v>3244</v>
      </c>
      <c r="AG554" s="129" t="s">
        <v>4090</v>
      </c>
      <c r="AH554" s="129" cm="1">
        <f t="array" aca="1" ref="AH554" ca="1">INDIRECT(ADDRESS(MATCH(AJ554,'rs_industries'!B:B,0),5,1,TRUE,"rs_industries"))</f>
        <v>81</v>
      </c>
      <c r="AI554" s="129" cm="1">
        <f t="array" aca="1" ref="AI554" ca="1">INDIRECT(ADDRESS(MATCH(A554,'rs_stocks'!B:B,0),7,1,TRUE,"rs_stocks"))</f>
        <v>90</v>
      </c>
      <c r="AJ554" s="129" t="str" cm="1">
        <f t="array" aca="1" ref="AJ554" ca="1">INDIRECT(ADDRESS(MATCH(A554,'rs_stocks'!B:B,0),4,1,TRUE,"rs_stocks"))</f>
        <v>Uranium</v>
      </c>
    </row>
    <row r="555" spans="1:36" x14ac:dyDescent="0.3">
      <c r="A555" s="129" t="s">
        <v>2179</v>
      </c>
      <c r="B555" s="132">
        <v>7.58</v>
      </c>
      <c r="C555" s="132">
        <v>11.3</v>
      </c>
      <c r="D555" s="132">
        <v>97.02</v>
      </c>
      <c r="E555" s="132">
        <v>80.23</v>
      </c>
      <c r="F555" s="132">
        <v>63.4</v>
      </c>
      <c r="G555" s="211" t="s">
        <v>3305</v>
      </c>
      <c r="H555" s="348" t="s">
        <v>3124</v>
      </c>
      <c r="I555" s="129">
        <v>4.7649999999999997</v>
      </c>
      <c r="J555" s="129">
        <v>-74</v>
      </c>
      <c r="K555" s="129">
        <v>0</v>
      </c>
      <c r="L555" s="129" t="b">
        <v>0</v>
      </c>
      <c r="M555" s="129">
        <v>188.79599999999999</v>
      </c>
      <c r="N555" s="129">
        <v>16.786999999999999</v>
      </c>
      <c r="O555" s="129">
        <v>11.246</v>
      </c>
      <c r="P555" s="132">
        <v>351.99299999999999</v>
      </c>
      <c r="Q555" s="132">
        <v>0.68200000000000005</v>
      </c>
      <c r="R555" s="132">
        <v>239.905</v>
      </c>
      <c r="S555" s="129">
        <v>4.63</v>
      </c>
      <c r="T555" s="419">
        <v>111.773</v>
      </c>
      <c r="U555" s="129">
        <v>144.66999999999999</v>
      </c>
      <c r="V555" s="129">
        <v>19</v>
      </c>
      <c r="W555" s="129">
        <v>-12</v>
      </c>
      <c r="X555" s="129">
        <v>29</v>
      </c>
      <c r="Y555" s="129" t="s">
        <v>2179</v>
      </c>
      <c r="Z555" s="129" t="b">
        <v>0</v>
      </c>
      <c r="AA555" s="129">
        <v>0</v>
      </c>
      <c r="AB555" s="129" t="b">
        <v>1</v>
      </c>
      <c r="AC555" s="129">
        <v>46</v>
      </c>
      <c r="AD555" s="129">
        <v>0.84</v>
      </c>
      <c r="AE555" s="129" t="s">
        <v>3124</v>
      </c>
      <c r="AF555" s="129" t="s">
        <v>3305</v>
      </c>
      <c r="AG555" s="129" t="s">
        <v>3548</v>
      </c>
      <c r="AH555" s="129" cm="1">
        <f t="array" aca="1" ref="AH555" ca="1">INDIRECT(ADDRESS(MATCH(AJ555,'rs_industries'!B:B,0),5,1,TRUE,"rs_industries"))</f>
        <v>11</v>
      </c>
      <c r="AI555" s="129" cm="1">
        <f t="array" aca="1" ref="AI555" ca="1">INDIRECT(ADDRESS(MATCH(A555,'rs_stocks'!B:B,0),7,1,TRUE,"rs_stocks"))</f>
        <v>97</v>
      </c>
      <c r="AJ555" s="129" t="str" cm="1">
        <f t="array" aca="1" ref="AJ555" ca="1">INDIRECT(ADDRESS(MATCH(A555,'rs_stocks'!B:B,0),4,1,TRUE,"rs_stocks"))</f>
        <v>Medical Devices</v>
      </c>
    </row>
    <row r="556" spans="1:36" x14ac:dyDescent="0.3">
      <c r="A556" s="129" t="s">
        <v>7237</v>
      </c>
      <c r="B556" s="132">
        <v>-0.24</v>
      </c>
      <c r="C556" s="132">
        <v>2.12</v>
      </c>
      <c r="D556" s="132">
        <v>11.25</v>
      </c>
      <c r="E556" s="132">
        <v>36.99</v>
      </c>
      <c r="F556" s="132">
        <v>39.51</v>
      </c>
      <c r="G556" s="214" t="s">
        <v>3168</v>
      </c>
      <c r="H556" s="347" t="s">
        <v>3124</v>
      </c>
      <c r="I556" s="129">
        <v>0.8</v>
      </c>
      <c r="J556" s="129">
        <v>-64</v>
      </c>
      <c r="K556" s="129">
        <v>-43</v>
      </c>
      <c r="L556" s="129" t="b">
        <v>1</v>
      </c>
      <c r="M556" s="129">
        <v>79.63</v>
      </c>
      <c r="N556" s="129">
        <v>7.0810000000000004</v>
      </c>
      <c r="O556" s="129">
        <v>11.246</v>
      </c>
      <c r="P556" s="132">
        <v>95.947000000000003</v>
      </c>
      <c r="Q556" s="132">
        <v>0.629</v>
      </c>
      <c r="R556" s="132">
        <v>60.304000000000002</v>
      </c>
      <c r="S556" s="129">
        <v>3.03</v>
      </c>
      <c r="T556" s="419">
        <v>15.694000000000001</v>
      </c>
      <c r="U556" s="129">
        <v>454.8</v>
      </c>
      <c r="V556" s="129">
        <v>-32</v>
      </c>
      <c r="W556" s="129">
        <v>-19</v>
      </c>
      <c r="X556" s="129">
        <v>14</v>
      </c>
      <c r="Y556" s="129" t="s">
        <v>7237</v>
      </c>
      <c r="Z556" s="129" t="b">
        <v>0</v>
      </c>
      <c r="AA556" s="129">
        <v>0</v>
      </c>
      <c r="AB556" s="129" t="b">
        <v>0</v>
      </c>
      <c r="AC556" s="129">
        <v>48</v>
      </c>
      <c r="AD556" s="129">
        <v>0.84</v>
      </c>
      <c r="AE556" s="129" t="s">
        <v>3124</v>
      </c>
      <c r="AF556" s="129" t="s">
        <v>3168</v>
      </c>
      <c r="AG556" s="129" t="s">
        <v>7238</v>
      </c>
      <c r="AH556" s="129" t="e" cm="1">
        <f t="array" aca="1" ref="AH556" ca="1">INDIRECT(ADDRESS(MATCH(AJ556,'rs_industries'!B:B,0),5,1,TRUE,"rs_industries"))</f>
        <v>#N/A</v>
      </c>
      <c r="AI556" s="129" t="e" cm="1">
        <f t="array" aca="1" ref="AI556" ca="1">INDIRECT(ADDRESS(MATCH(A556,'rs_stocks'!B:B,0),7,1,TRUE,"rs_stocks"))</f>
        <v>#N/A</v>
      </c>
      <c r="AJ556" s="129" t="e" cm="1">
        <f t="array" aca="1" ref="AJ556" ca="1">INDIRECT(ADDRESS(MATCH(A556,'rs_stocks'!B:B,0),4,1,TRUE,"rs_stocks"))</f>
        <v>#N/A</v>
      </c>
    </row>
    <row r="557" spans="1:36" x14ac:dyDescent="0.3">
      <c r="A557" s="129" t="s">
        <v>2806</v>
      </c>
      <c r="B557" s="132">
        <v>0.1</v>
      </c>
      <c r="C557" s="132">
        <v>0.4</v>
      </c>
      <c r="D557" s="132">
        <v>8.1</v>
      </c>
      <c r="E557" s="132">
        <v>10.62</v>
      </c>
      <c r="F557" s="132">
        <v>9.93</v>
      </c>
      <c r="G557" s="262" t="s">
        <v>3127</v>
      </c>
      <c r="H557" s="348" t="s">
        <v>31</v>
      </c>
      <c r="I557" s="129">
        <v>1.179</v>
      </c>
      <c r="J557" s="129">
        <v>-52</v>
      </c>
      <c r="K557" s="129">
        <v>-34</v>
      </c>
      <c r="L557" s="129" t="b">
        <v>1</v>
      </c>
      <c r="M557" s="129">
        <v>49.834000000000003</v>
      </c>
      <c r="N557" s="129">
        <v>4.4340000000000002</v>
      </c>
      <c r="O557" s="129">
        <v>11.239000000000001</v>
      </c>
      <c r="P557" s="132">
        <v>62.365000000000002</v>
      </c>
      <c r="Q557" s="132">
        <v>0.64</v>
      </c>
      <c r="R557" s="132">
        <v>39.887</v>
      </c>
      <c r="S557" s="129">
        <v>0.22</v>
      </c>
      <c r="T557" s="419">
        <v>0</v>
      </c>
      <c r="U557" s="129">
        <v>29.9</v>
      </c>
      <c r="V557" s="129">
        <v>-13</v>
      </c>
      <c r="W557" s="129">
        <v>-22</v>
      </c>
      <c r="X557" s="129">
        <v>3007</v>
      </c>
      <c r="Y557" s="129" t="s">
        <v>2806</v>
      </c>
      <c r="Z557" s="129" t="b">
        <v>0</v>
      </c>
      <c r="AA557" s="129">
        <v>0</v>
      </c>
      <c r="AB557" s="129" t="b">
        <v>1</v>
      </c>
      <c r="AC557" s="129">
        <v>42</v>
      </c>
      <c r="AD557" s="129">
        <v>0.84</v>
      </c>
      <c r="AE557" s="129" t="s">
        <v>31</v>
      </c>
      <c r="AF557" s="129" t="s">
        <v>3127</v>
      </c>
      <c r="AG557" s="129" t="s">
        <v>4376</v>
      </c>
      <c r="AH557" s="129" cm="1">
        <f t="array" aca="1" ref="AH557" ca="1">INDIRECT(ADDRESS(MATCH(AJ557,'rs_industries'!B:B,0),5,1,TRUE,"rs_industries"))</f>
        <v>33</v>
      </c>
      <c r="AI557" s="129" cm="1">
        <f t="array" aca="1" ref="AI557" ca="1">INDIRECT(ADDRESS(MATCH(A557,'rs_stocks'!B:B,0),7,1,TRUE,"rs_stocks"))</f>
        <v>74</v>
      </c>
      <c r="AJ557" s="129" t="str" cm="1">
        <f t="array" aca="1" ref="AJ557" ca="1">INDIRECT(ADDRESS(MATCH(A557,'rs_stocks'!B:B,0),4,1,TRUE,"rs_stocks"))</f>
        <v>Software—Application</v>
      </c>
    </row>
    <row r="558" spans="1:36" x14ac:dyDescent="0.3">
      <c r="A558" s="129" t="s">
        <v>779</v>
      </c>
      <c r="B558" s="132">
        <v>-1.61</v>
      </c>
      <c r="C558" s="132">
        <v>-4.12</v>
      </c>
      <c r="D558" s="132">
        <v>-1.1200000000000001</v>
      </c>
      <c r="E558" s="132">
        <v>15.28</v>
      </c>
      <c r="F558" s="132">
        <v>7.41</v>
      </c>
      <c r="G558" s="237" t="s">
        <v>3187</v>
      </c>
      <c r="H558" s="349" t="s">
        <v>3108</v>
      </c>
      <c r="I558" s="129">
        <v>9.7330000000000005</v>
      </c>
      <c r="J558" s="129">
        <v>-39</v>
      </c>
      <c r="K558" s="129">
        <v>-8</v>
      </c>
      <c r="L558" s="129" t="b">
        <v>1</v>
      </c>
      <c r="M558" s="129">
        <v>32.570999999999998</v>
      </c>
      <c r="N558" s="129">
        <v>2.9039999999999999</v>
      </c>
      <c r="O558" s="129">
        <v>11.217000000000001</v>
      </c>
      <c r="P558" s="132">
        <v>34.484000000000002</v>
      </c>
      <c r="Q558" s="132">
        <v>0.63100000000000001</v>
      </c>
      <c r="R558" s="132">
        <v>21.776</v>
      </c>
      <c r="S558" s="129">
        <v>1.92</v>
      </c>
      <c r="T558" s="419">
        <v>-12.637</v>
      </c>
      <c r="U558" s="129">
        <v>119.22</v>
      </c>
      <c r="V558" s="129">
        <v>-24</v>
      </c>
      <c r="W558" s="129">
        <v>-1</v>
      </c>
      <c r="X558" s="129">
        <v>87</v>
      </c>
      <c r="Y558" s="129" t="s">
        <v>779</v>
      </c>
      <c r="Z558" s="129" t="b">
        <v>1</v>
      </c>
      <c r="AA558" s="129">
        <v>0</v>
      </c>
      <c r="AB558" s="129" t="b">
        <v>0</v>
      </c>
      <c r="AC558" s="129">
        <v>50</v>
      </c>
      <c r="AD558" s="129">
        <v>0.84</v>
      </c>
      <c r="AE558" s="129" t="s">
        <v>3108</v>
      </c>
      <c r="AF558" s="129" t="s">
        <v>3187</v>
      </c>
      <c r="AG558" s="129" t="s">
        <v>3906</v>
      </c>
      <c r="AH558" s="129" cm="1">
        <f t="array" aca="1" ref="AH558" ca="1">INDIRECT(ADDRESS(MATCH(AJ558,'rs_industries'!B:B,0),5,1,TRUE,"rs_industries"))</f>
        <v>16</v>
      </c>
      <c r="AI558" s="129" cm="1">
        <f t="array" aca="1" ref="AI558" ca="1">INDIRECT(ADDRESS(MATCH(A558,'rs_stocks'!B:B,0),7,1,TRUE,"rs_stocks"))</f>
        <v>76</v>
      </c>
      <c r="AJ558" s="129" t="str" cm="1">
        <f t="array" aca="1" ref="AJ558" ca="1">INDIRECT(ADDRESS(MATCH(A558,'rs_stocks'!B:B,0),4,1,TRUE,"rs_stocks"))</f>
        <v>Auto Parts</v>
      </c>
    </row>
    <row r="559" spans="1:36" x14ac:dyDescent="0.3">
      <c r="A559" s="129" t="s">
        <v>2978</v>
      </c>
      <c r="B559" s="132">
        <v>-4.84</v>
      </c>
      <c r="C559" s="132">
        <v>15.21</v>
      </c>
      <c r="D559" s="132">
        <v>5.27</v>
      </c>
      <c r="E559" s="132">
        <v>51.67</v>
      </c>
      <c r="F559" s="132">
        <v>44.52</v>
      </c>
      <c r="G559" s="292" t="s">
        <v>3180</v>
      </c>
      <c r="H559" s="349" t="s">
        <v>3140</v>
      </c>
      <c r="I559" s="129">
        <v>1.286</v>
      </c>
      <c r="J559" s="129">
        <v>-72</v>
      </c>
      <c r="K559" s="129">
        <v>-8</v>
      </c>
      <c r="L559" s="129" t="b">
        <v>1</v>
      </c>
      <c r="M559" s="129">
        <v>124.03700000000001</v>
      </c>
      <c r="N559" s="129">
        <v>11.061</v>
      </c>
      <c r="O559" s="129">
        <v>11.214</v>
      </c>
      <c r="P559" s="132">
        <v>171.053</v>
      </c>
      <c r="Q559" s="132">
        <v>0.62</v>
      </c>
      <c r="R559" s="132">
        <v>106.03</v>
      </c>
      <c r="S559" s="129">
        <v>4.63</v>
      </c>
      <c r="T559" s="419">
        <v>-37.722999999999999</v>
      </c>
      <c r="U559" s="129">
        <v>13.18</v>
      </c>
      <c r="V559" s="129">
        <v>-9</v>
      </c>
      <c r="W559" s="129">
        <v>-22</v>
      </c>
      <c r="X559" s="129">
        <v>328</v>
      </c>
      <c r="Y559" s="129" t="s">
        <v>2978</v>
      </c>
      <c r="Z559" s="129" t="b">
        <v>0</v>
      </c>
      <c r="AA559" s="129">
        <v>0</v>
      </c>
      <c r="AB559" s="129" t="b">
        <v>1</v>
      </c>
      <c r="AC559" s="129">
        <v>51</v>
      </c>
      <c r="AD559" s="129">
        <v>0.83899999999999997</v>
      </c>
      <c r="AE559" s="129" t="s">
        <v>3140</v>
      </c>
      <c r="AF559" s="129" t="s">
        <v>3180</v>
      </c>
      <c r="AG559" s="129" t="s">
        <v>5220</v>
      </c>
      <c r="AH559" s="129" cm="1">
        <f t="array" aca="1" ref="AH559" ca="1">INDIRECT(ADDRESS(MATCH(AJ559,'rs_industries'!B:B,0),5,1,TRUE,"rs_industries"))</f>
        <v>62</v>
      </c>
      <c r="AI559" s="129" cm="1">
        <f t="array" aca="1" ref="AI559" ca="1">INDIRECT(ADDRESS(MATCH(A559,'rs_stocks'!B:B,0),7,1,TRUE,"rs_stocks"))</f>
        <v>86</v>
      </c>
      <c r="AJ559" s="129" t="str" cm="1">
        <f t="array" aca="1" ref="AJ559" ca="1">INDIRECT(ADDRESS(MATCH(A559,'rs_stocks'!B:B,0),4,1,TRUE,"rs_stocks"))</f>
        <v>Security &amp; Protection Services</v>
      </c>
    </row>
    <row r="560" spans="1:36" x14ac:dyDescent="0.3">
      <c r="A560" s="129" t="s">
        <v>1797</v>
      </c>
      <c r="B560" s="132">
        <v>0.43</v>
      </c>
      <c r="C560" s="132">
        <v>-3.06</v>
      </c>
      <c r="D560" s="132">
        <v>-0.26</v>
      </c>
      <c r="E560" s="132">
        <v>6.54</v>
      </c>
      <c r="F560" s="132">
        <v>8.2100000000000009</v>
      </c>
      <c r="G560" s="247" t="s">
        <v>3301</v>
      </c>
      <c r="H560" s="349" t="s">
        <v>3108</v>
      </c>
      <c r="I560" s="129">
        <v>1.8919999999999999</v>
      </c>
      <c r="J560" s="129">
        <v>-36</v>
      </c>
      <c r="K560" s="129">
        <v>-8</v>
      </c>
      <c r="L560" s="129" t="b">
        <v>1</v>
      </c>
      <c r="M560" s="129">
        <v>31.077000000000002</v>
      </c>
      <c r="N560" s="129">
        <v>2.7709999999999999</v>
      </c>
      <c r="O560" s="129">
        <v>11.212999999999999</v>
      </c>
      <c r="P560" s="132">
        <v>35.073</v>
      </c>
      <c r="Q560" s="132">
        <v>0.63800000000000001</v>
      </c>
      <c r="R560" s="132">
        <v>22.385999999999999</v>
      </c>
      <c r="S560" s="129">
        <v>2.23</v>
      </c>
      <c r="T560" s="419">
        <v>57.23</v>
      </c>
      <c r="U560" s="129">
        <v>11.73</v>
      </c>
      <c r="V560" s="129">
        <v>-51</v>
      </c>
      <c r="W560" s="129">
        <v>-58</v>
      </c>
      <c r="X560" s="129">
        <v>763</v>
      </c>
      <c r="Y560" s="129" t="s">
        <v>1797</v>
      </c>
      <c r="Z560" s="129" t="b">
        <v>0</v>
      </c>
      <c r="AA560" s="129">
        <v>0</v>
      </c>
      <c r="AB560" s="129" t="b">
        <v>0</v>
      </c>
      <c r="AC560" s="129">
        <v>42</v>
      </c>
      <c r="AD560" s="129">
        <v>0.83899999999999997</v>
      </c>
      <c r="AE560" s="129" t="s">
        <v>3108</v>
      </c>
      <c r="AF560" s="129" t="s">
        <v>3301</v>
      </c>
      <c r="AG560" s="129" t="s">
        <v>5132</v>
      </c>
      <c r="AH560" s="129" cm="1">
        <f t="array" aca="1" ref="AH560" ca="1">INDIRECT(ADDRESS(MATCH(AJ560,'rs_industries'!B:B,0),5,1,TRUE,"rs_industries"))</f>
        <v>93</v>
      </c>
      <c r="AI560" s="129" cm="1">
        <f t="array" aca="1" ref="AI560" ca="1">INDIRECT(ADDRESS(MATCH(A560,'rs_stocks'!B:B,0),7,1,TRUE,"rs_stocks"))</f>
        <v>87</v>
      </c>
      <c r="AJ560" s="129" t="str" cm="1">
        <f t="array" aca="1" ref="AJ560" ca="1">INDIRECT(ADDRESS(MATCH(A560,'rs_stocks'!B:B,0),4,1,TRUE,"rs_stocks"))</f>
        <v>Oil &amp; Gas Midstream</v>
      </c>
    </row>
    <row r="561" spans="1:36" x14ac:dyDescent="0.3">
      <c r="A561" s="129" t="s">
        <v>653</v>
      </c>
      <c r="B561" s="132">
        <v>-0.98</v>
      </c>
      <c r="C561" s="132">
        <v>-5.51</v>
      </c>
      <c r="D561" s="132">
        <v>-3.99</v>
      </c>
      <c r="E561" s="132">
        <v>18.28</v>
      </c>
      <c r="F561" s="132">
        <v>14.04</v>
      </c>
      <c r="G561" s="227" t="s">
        <v>3370</v>
      </c>
      <c r="H561" s="346" t="s">
        <v>3108</v>
      </c>
      <c r="I561" s="129">
        <v>5.2469999999999999</v>
      </c>
      <c r="J561" s="129">
        <v>-58</v>
      </c>
      <c r="K561" s="129">
        <v>-44</v>
      </c>
      <c r="L561" s="129" t="b">
        <v>1</v>
      </c>
      <c r="M561" s="129">
        <v>52.078000000000003</v>
      </c>
      <c r="N561" s="129">
        <v>4.6619999999999999</v>
      </c>
      <c r="O561" s="129">
        <v>11.170999999999999</v>
      </c>
      <c r="P561" s="132">
        <v>59.56</v>
      </c>
      <c r="Q561" s="132">
        <v>0.61899999999999999</v>
      </c>
      <c r="R561" s="132">
        <v>36.887</v>
      </c>
      <c r="S561" s="129">
        <v>2.48</v>
      </c>
      <c r="T561" s="419">
        <v>59.436999999999998</v>
      </c>
      <c r="U561" s="129">
        <v>41.35</v>
      </c>
      <c r="V561" s="129">
        <v>-2</v>
      </c>
      <c r="W561" s="129">
        <v>10</v>
      </c>
      <c r="X561" s="129">
        <v>194</v>
      </c>
      <c r="Y561" s="129" t="s">
        <v>653</v>
      </c>
      <c r="Z561" s="129" t="b">
        <v>0</v>
      </c>
      <c r="AA561" s="129">
        <v>0</v>
      </c>
      <c r="AB561" s="129" t="b">
        <v>0</v>
      </c>
      <c r="AC561" s="129">
        <v>46</v>
      </c>
      <c r="AD561" s="129">
        <v>0.83899999999999997</v>
      </c>
      <c r="AE561" s="129" t="s">
        <v>3108</v>
      </c>
      <c r="AF561" s="129" t="s">
        <v>3370</v>
      </c>
      <c r="AG561" s="129" t="s">
        <v>4908</v>
      </c>
      <c r="AH561" s="129" t="e" cm="1">
        <f t="array" aca="1" ref="AH561" ca="1">INDIRECT(ADDRESS(MATCH(AJ561,'rs_industries'!B:B,0),5,1,TRUE,"rs_industries"))</f>
        <v>#N/A</v>
      </c>
      <c r="AI561" s="129" t="e" cm="1">
        <f t="array" aca="1" ref="AI561" ca="1">INDIRECT(ADDRESS(MATCH(A561,'rs_stocks'!B:B,0),7,1,TRUE,"rs_stocks"))</f>
        <v>#N/A</v>
      </c>
      <c r="AJ561" s="129" t="e" cm="1">
        <f t="array" aca="1" ref="AJ561" ca="1">INDIRECT(ADDRESS(MATCH(A561,'rs_stocks'!B:B,0),4,1,TRUE,"rs_stocks"))</f>
        <v>#N/A</v>
      </c>
    </row>
    <row r="562" spans="1:36" x14ac:dyDescent="0.3">
      <c r="A562" s="129" t="s">
        <v>2416</v>
      </c>
      <c r="B562" s="132">
        <v>-4.9000000000000004</v>
      </c>
      <c r="C562" s="132">
        <v>-6.23</v>
      </c>
      <c r="D562" s="132">
        <v>-3.27</v>
      </c>
      <c r="E562" s="132">
        <v>24.34</v>
      </c>
      <c r="F562" s="132">
        <v>20.96</v>
      </c>
      <c r="G562" s="206" t="s">
        <v>3146</v>
      </c>
      <c r="H562" s="345" t="s">
        <v>3124</v>
      </c>
      <c r="I562" s="129">
        <v>3.55</v>
      </c>
      <c r="J562" s="129">
        <v>-48</v>
      </c>
      <c r="K562" s="129">
        <v>-13</v>
      </c>
      <c r="L562" s="129" t="b">
        <v>0</v>
      </c>
      <c r="M562" s="129">
        <v>75.960999999999999</v>
      </c>
      <c r="N562" s="129">
        <v>6.8</v>
      </c>
      <c r="O562" s="129">
        <v>11.17</v>
      </c>
      <c r="P562" s="132">
        <v>90.974000000000004</v>
      </c>
      <c r="Q562" s="132">
        <v>0.62</v>
      </c>
      <c r="R562" s="132">
        <v>56.408999999999999</v>
      </c>
      <c r="S562" s="129">
        <v>4.5599999999999996</v>
      </c>
      <c r="T562" s="419">
        <v>14.628</v>
      </c>
      <c r="U562" s="129">
        <v>45.01</v>
      </c>
      <c r="V562" s="129">
        <v>-26</v>
      </c>
      <c r="W562" s="129">
        <v>-33</v>
      </c>
      <c r="X562" s="129">
        <v>97</v>
      </c>
      <c r="Y562" s="129" t="s">
        <v>2416</v>
      </c>
      <c r="Z562" s="129" t="b">
        <v>1</v>
      </c>
      <c r="AA562" s="129">
        <v>0</v>
      </c>
      <c r="AB562" s="129" t="b">
        <v>0</v>
      </c>
      <c r="AC562" s="129">
        <v>41</v>
      </c>
      <c r="AD562" s="129">
        <v>0.83799999999999997</v>
      </c>
      <c r="AE562" s="129" t="s">
        <v>3124</v>
      </c>
      <c r="AF562" s="129" t="s">
        <v>3146</v>
      </c>
      <c r="AG562" s="129" t="s">
        <v>3223</v>
      </c>
      <c r="AH562" s="129" cm="1">
        <f t="array" aca="1" ref="AH562" ca="1">INDIRECT(ADDRESS(MATCH(AJ562,'rs_industries'!B:B,0),5,1,TRUE,"rs_industries"))</f>
        <v>51</v>
      </c>
      <c r="AI562" s="129" cm="1">
        <f t="array" aca="1" ref="AI562" ca="1">INDIRECT(ADDRESS(MATCH(A562,'rs_stocks'!B:B,0),7,1,TRUE,"rs_stocks"))</f>
        <v>93</v>
      </c>
      <c r="AJ562" s="129" t="str" cm="1">
        <f t="array" aca="1" ref="AJ562" ca="1">INDIRECT(ADDRESS(MATCH(A562,'rs_stocks'!B:B,0),4,1,TRUE,"rs_stocks"))</f>
        <v>Biotechnology</v>
      </c>
    </row>
    <row r="563" spans="1:36" x14ac:dyDescent="0.3">
      <c r="A563" s="129" t="s">
        <v>2994</v>
      </c>
      <c r="B563" s="132">
        <v>-7.0000000000000007E-2</v>
      </c>
      <c r="C563" s="132">
        <v>-4.18</v>
      </c>
      <c r="D563" s="132">
        <v>-2.5099999999999998</v>
      </c>
      <c r="E563" s="132">
        <v>19.21</v>
      </c>
      <c r="F563" s="132">
        <v>20.7</v>
      </c>
      <c r="G563" s="311" t="s">
        <v>3280</v>
      </c>
      <c r="H563" s="349" t="s">
        <v>3111</v>
      </c>
      <c r="I563" s="129">
        <v>1.0629999999999999</v>
      </c>
      <c r="J563" s="129">
        <v>-34</v>
      </c>
      <c r="K563" s="129">
        <v>-6</v>
      </c>
      <c r="L563" s="129" t="b">
        <v>1</v>
      </c>
      <c r="M563" s="129">
        <v>63.149000000000001</v>
      </c>
      <c r="N563" s="129">
        <v>5.6580000000000004</v>
      </c>
      <c r="O563" s="129">
        <v>11.161</v>
      </c>
      <c r="P563" s="132">
        <v>75.150000000000006</v>
      </c>
      <c r="Q563" s="132">
        <v>0.60699999999999998</v>
      </c>
      <c r="R563" s="132">
        <v>45.65</v>
      </c>
      <c r="S563" s="129">
        <v>2.0699999999999998</v>
      </c>
      <c r="T563" s="419">
        <v>-3.3130000000000002</v>
      </c>
      <c r="U563" s="129">
        <v>29.1</v>
      </c>
      <c r="V563" s="129">
        <v>-34</v>
      </c>
      <c r="W563" s="129">
        <v>-46</v>
      </c>
      <c r="X563" s="129">
        <v>331</v>
      </c>
      <c r="Y563" s="129" t="s">
        <v>2994</v>
      </c>
      <c r="Z563" s="129" t="b">
        <v>1</v>
      </c>
      <c r="AA563" s="129">
        <v>0</v>
      </c>
      <c r="AB563" s="129" t="b">
        <v>0</v>
      </c>
      <c r="AC563" s="129">
        <v>51</v>
      </c>
      <c r="AD563" s="129">
        <v>0.83799999999999997</v>
      </c>
      <c r="AE563" s="129" t="s">
        <v>3111</v>
      </c>
      <c r="AF563" s="129" t="s">
        <v>3280</v>
      </c>
      <c r="AG563" s="129" t="s">
        <v>4625</v>
      </c>
      <c r="AH563" s="129" cm="1">
        <f t="array" aca="1" ref="AH563" ca="1">INDIRECT(ADDRESS(MATCH(AJ563,'rs_industries'!B:B,0),5,1,TRUE,"rs_industries"))</f>
        <v>43</v>
      </c>
      <c r="AI563" s="129" cm="1">
        <f t="array" aca="1" ref="AI563" ca="1">INDIRECT(ADDRESS(MATCH(A563,'rs_stocks'!B:B,0),7,1,TRUE,"rs_stocks"))</f>
        <v>82</v>
      </c>
      <c r="AJ563" s="129" t="str" cm="1">
        <f t="array" aca="1" ref="AJ563" ca="1">INDIRECT(ADDRESS(MATCH(A563,'rs_stocks'!B:B,0),4,1,TRUE,"rs_stocks"))</f>
        <v>Banks—Regional</v>
      </c>
    </row>
    <row r="564" spans="1:36" x14ac:dyDescent="0.3">
      <c r="A564" s="129" t="s">
        <v>6780</v>
      </c>
      <c r="B564" s="132">
        <v>-2.77</v>
      </c>
      <c r="C564" s="132">
        <v>-8</v>
      </c>
      <c r="D564" s="132">
        <v>-4.58</v>
      </c>
      <c r="E564" s="132">
        <v>10.14</v>
      </c>
      <c r="F564" s="132">
        <v>11.42</v>
      </c>
      <c r="G564" s="216" t="s">
        <v>3365</v>
      </c>
      <c r="H564" s="348" t="s">
        <v>3108</v>
      </c>
      <c r="I564" s="129">
        <v>0.5</v>
      </c>
      <c r="J564" s="129">
        <v>-61</v>
      </c>
      <c r="K564" s="129">
        <v>-33</v>
      </c>
      <c r="L564" s="129" t="b">
        <v>0</v>
      </c>
      <c r="M564" s="129">
        <v>61.558999999999997</v>
      </c>
      <c r="N564" s="129">
        <v>5.5439999999999996</v>
      </c>
      <c r="O564" s="129">
        <v>11.103</v>
      </c>
      <c r="P564" s="132">
        <v>77.278999999999996</v>
      </c>
      <c r="Q564" s="132">
        <v>0.61099999999999999</v>
      </c>
      <c r="R564" s="132">
        <v>47.203000000000003</v>
      </c>
      <c r="S564" s="129">
        <v>4.3499999999999996</v>
      </c>
      <c r="T564" s="419">
        <v>-32.805999999999997</v>
      </c>
      <c r="U564" s="129">
        <v>7.71</v>
      </c>
      <c r="V564" s="129">
        <v>-61</v>
      </c>
      <c r="W564" s="129">
        <v>-41</v>
      </c>
      <c r="X564" s="129">
        <v>596</v>
      </c>
      <c r="Y564" s="129" t="s">
        <v>6780</v>
      </c>
      <c r="Z564" s="129" t="b">
        <v>1</v>
      </c>
      <c r="AA564" s="129">
        <v>0</v>
      </c>
      <c r="AB564" s="129" t="b">
        <v>0</v>
      </c>
      <c r="AC564" s="129">
        <v>47</v>
      </c>
      <c r="AD564" s="129">
        <v>0.83799999999999997</v>
      </c>
      <c r="AE564" s="129" t="s">
        <v>3108</v>
      </c>
      <c r="AF564" s="129" t="s">
        <v>3365</v>
      </c>
      <c r="AG564" s="129" t="s">
        <v>7200</v>
      </c>
      <c r="AH564" s="129" cm="1">
        <f t="array" aca="1" ref="AH564" ca="1">INDIRECT(ADDRESS(MATCH(AJ564,'rs_industries'!B:B,0),5,1,TRUE,"rs_industries"))</f>
        <v>37</v>
      </c>
      <c r="AI564" s="129" cm="1">
        <f t="array" aca="1" ref="AI564" ca="1">INDIRECT(ADDRESS(MATCH(A564,'rs_stocks'!B:B,0),7,1,TRUE,"rs_stocks"))</f>
        <v>79</v>
      </c>
      <c r="AJ564" s="129" t="str" cm="1">
        <f t="array" aca="1" ref="AJ564" ca="1">INDIRECT(ADDRESS(MATCH(A564,'rs_stocks'!B:B,0),4,1,TRUE,"rs_stocks"))</f>
        <v>Entertainment</v>
      </c>
    </row>
    <row r="565" spans="1:36" x14ac:dyDescent="0.3">
      <c r="A565" s="129" t="s">
        <v>2343</v>
      </c>
      <c r="B565" s="132">
        <v>2.2000000000000002</v>
      </c>
      <c r="C565" s="132">
        <v>20.74</v>
      </c>
      <c r="D565" s="132">
        <v>15.98</v>
      </c>
      <c r="E565" s="132">
        <v>26</v>
      </c>
      <c r="F565" s="132">
        <v>28.57</v>
      </c>
      <c r="G565" s="298" t="s">
        <v>3155</v>
      </c>
      <c r="H565" s="352" t="s">
        <v>3108</v>
      </c>
      <c r="I565" s="129">
        <v>3.5070000000000001</v>
      </c>
      <c r="J565" s="129">
        <v>-58</v>
      </c>
      <c r="K565" s="129">
        <v>-20</v>
      </c>
      <c r="L565" s="129" t="b">
        <v>0</v>
      </c>
      <c r="M565" s="129">
        <v>62.776000000000003</v>
      </c>
      <c r="N565" s="129">
        <v>5.673</v>
      </c>
      <c r="O565" s="129">
        <v>11.066000000000001</v>
      </c>
      <c r="P565" s="132">
        <v>76.3</v>
      </c>
      <c r="Q565" s="132">
        <v>0.63800000000000001</v>
      </c>
      <c r="R565" s="132">
        <v>48.697000000000003</v>
      </c>
      <c r="S565" s="129">
        <v>3.53</v>
      </c>
      <c r="T565" s="419">
        <v>22.501000000000001</v>
      </c>
      <c r="U565" s="129">
        <v>17.64</v>
      </c>
      <c r="V565" s="129">
        <v>-27</v>
      </c>
      <c r="W565" s="129">
        <v>-24</v>
      </c>
      <c r="X565" s="129">
        <v>321</v>
      </c>
      <c r="Y565" s="129" t="s">
        <v>2343</v>
      </c>
      <c r="Z565" s="129" t="b">
        <v>0</v>
      </c>
      <c r="AA565" s="129">
        <v>0</v>
      </c>
      <c r="AB565" s="129" t="b">
        <v>0</v>
      </c>
      <c r="AC565" s="129">
        <v>49</v>
      </c>
      <c r="AD565" s="129">
        <v>0.83799999999999997</v>
      </c>
      <c r="AE565" s="129" t="s">
        <v>3108</v>
      </c>
      <c r="AF565" s="129" t="s">
        <v>3155</v>
      </c>
      <c r="AG565" s="129" t="s">
        <v>5274</v>
      </c>
      <c r="AH565" s="129" cm="1">
        <f t="array" aca="1" ref="AH565" ca="1">INDIRECT(ADDRESS(MATCH(AJ565,'rs_industries'!B:B,0),5,1,TRUE,"rs_industries"))</f>
        <v>30</v>
      </c>
      <c r="AI565" s="129" cm="1">
        <f t="array" aca="1" ref="AI565" ca="1">INDIRECT(ADDRESS(MATCH(A565,'rs_stocks'!B:B,0),7,1,TRUE,"rs_stocks"))</f>
        <v>72</v>
      </c>
      <c r="AJ565" s="129" t="str" cm="1">
        <f t="array" aca="1" ref="AJ565" ca="1">INDIRECT(ADDRESS(MATCH(A565,'rs_stocks'!B:B,0),4,1,TRUE,"rs_stocks"))</f>
        <v>Leisure</v>
      </c>
    </row>
    <row r="566" spans="1:36" x14ac:dyDescent="0.3">
      <c r="A566" s="129" t="s">
        <v>7806</v>
      </c>
      <c r="B566" s="132">
        <v>-0.98</v>
      </c>
      <c r="C566" s="132">
        <v>0.6</v>
      </c>
      <c r="D566" s="132">
        <v>0.87</v>
      </c>
      <c r="E566" s="132">
        <v>19.2</v>
      </c>
      <c r="F566" s="132">
        <v>12.89</v>
      </c>
      <c r="G566" s="230" t="s">
        <v>3110</v>
      </c>
      <c r="H566" s="347" t="s">
        <v>3111</v>
      </c>
      <c r="I566" s="129">
        <v>0.312</v>
      </c>
      <c r="J566" s="129">
        <v>-41</v>
      </c>
      <c r="K566" s="129">
        <v>-25</v>
      </c>
      <c r="L566" s="129" t="b">
        <v>1</v>
      </c>
      <c r="M566" s="129">
        <v>36.948999999999998</v>
      </c>
      <c r="N566" s="129">
        <v>3.34</v>
      </c>
      <c r="O566" s="129">
        <v>11.064</v>
      </c>
      <c r="P566" s="132">
        <v>40.625</v>
      </c>
      <c r="Q566" s="132">
        <v>0.622</v>
      </c>
      <c r="R566" s="132">
        <v>25.251999999999999</v>
      </c>
      <c r="S566" s="129">
        <v>2.1800000000000002</v>
      </c>
      <c r="T566" s="419">
        <v>-15.164999999999999</v>
      </c>
      <c r="U566" s="129">
        <v>15.15</v>
      </c>
      <c r="V566" s="129">
        <v>55</v>
      </c>
      <c r="W566" s="129">
        <v>47</v>
      </c>
      <c r="X566" s="129">
        <v>606</v>
      </c>
      <c r="Y566" s="129" t="s">
        <v>7806</v>
      </c>
      <c r="Z566" s="129" t="b">
        <v>0</v>
      </c>
      <c r="AA566" s="129">
        <v>0</v>
      </c>
      <c r="AB566" s="129" t="b">
        <v>1</v>
      </c>
      <c r="AC566" s="129">
        <v>40</v>
      </c>
      <c r="AD566" s="129">
        <v>0.83699999999999997</v>
      </c>
      <c r="AE566" s="129" t="s">
        <v>3111</v>
      </c>
      <c r="AF566" s="129" t="s">
        <v>3110</v>
      </c>
      <c r="AG566" s="129" t="s">
        <v>8557</v>
      </c>
      <c r="AH566" s="129" t="e" cm="1">
        <f t="array" aca="1" ref="AH566" ca="1">INDIRECT(ADDRESS(MATCH(AJ566,'rs_industries'!B:B,0),5,1,TRUE,"rs_industries"))</f>
        <v>#N/A</v>
      </c>
      <c r="AI566" s="129" t="e" cm="1">
        <f t="array" aca="1" ref="AI566" ca="1">INDIRECT(ADDRESS(MATCH(A566,'rs_stocks'!B:B,0),7,1,TRUE,"rs_stocks"))</f>
        <v>#N/A</v>
      </c>
      <c r="AJ566" s="129" t="e" cm="1">
        <f t="array" aca="1" ref="AJ566" ca="1">INDIRECT(ADDRESS(MATCH(A566,'rs_stocks'!B:B,0),4,1,TRUE,"rs_stocks"))</f>
        <v>#N/A</v>
      </c>
    </row>
    <row r="567" spans="1:36" x14ac:dyDescent="0.3">
      <c r="A567" s="129" t="s">
        <v>989</v>
      </c>
      <c r="B567" s="132">
        <v>-1.78</v>
      </c>
      <c r="C567" s="132">
        <v>-1.98</v>
      </c>
      <c r="D567" s="132">
        <v>2.29</v>
      </c>
      <c r="E567" s="132">
        <v>12.71</v>
      </c>
      <c r="F567" s="132">
        <v>11.53</v>
      </c>
      <c r="G567" s="251" t="s">
        <v>3198</v>
      </c>
      <c r="H567" s="349" t="s">
        <v>24</v>
      </c>
      <c r="I567" s="129">
        <v>9.6449999999999996</v>
      </c>
      <c r="J567" s="129">
        <v>-41</v>
      </c>
      <c r="K567" s="129">
        <v>-8</v>
      </c>
      <c r="L567" s="129" t="b">
        <v>1</v>
      </c>
      <c r="M567" s="129">
        <v>24.411000000000001</v>
      </c>
      <c r="N567" s="129">
        <v>2.2069999999999999</v>
      </c>
      <c r="O567" s="129">
        <v>11.061</v>
      </c>
      <c r="P567" s="132">
        <v>25.146000000000001</v>
      </c>
      <c r="Q567" s="132">
        <v>0.629</v>
      </c>
      <c r="R567" s="132">
        <v>15.805999999999999</v>
      </c>
      <c r="S567" s="129">
        <v>1.24</v>
      </c>
      <c r="T567" s="419">
        <v>-5.6000000000000001E-2</v>
      </c>
      <c r="U567" s="129">
        <v>145.54900000000001</v>
      </c>
      <c r="V567" s="129">
        <v>-65</v>
      </c>
      <c r="W567" s="129">
        <v>-68</v>
      </c>
      <c r="X567" s="129">
        <v>111</v>
      </c>
      <c r="Y567" s="129" t="s">
        <v>989</v>
      </c>
      <c r="Z567" s="129" t="b">
        <v>0</v>
      </c>
      <c r="AA567" s="129">
        <v>0</v>
      </c>
      <c r="AB567" s="129" t="b">
        <v>1</v>
      </c>
      <c r="AC567" s="129">
        <v>53</v>
      </c>
      <c r="AD567" s="129">
        <v>0.83699999999999997</v>
      </c>
      <c r="AE567" s="129" t="s">
        <v>24</v>
      </c>
      <c r="AF567" s="129" t="s">
        <v>3198</v>
      </c>
      <c r="AG567" s="129" t="s">
        <v>4740</v>
      </c>
      <c r="AH567" s="129" cm="1">
        <f t="array" aca="1" ref="AH567" ca="1">INDIRECT(ADDRESS(MATCH(AJ567,'rs_industries'!B:B,0),5,1,TRUE,"rs_industries"))</f>
        <v>69</v>
      </c>
      <c r="AI567" s="129" cm="1">
        <f t="array" aca="1" ref="AI567" ca="1">INDIRECT(ADDRESS(MATCH(A567,'rs_stocks'!B:B,0),7,1,TRUE,"rs_stocks"))</f>
        <v>72</v>
      </c>
      <c r="AJ567" s="129" t="str" cm="1">
        <f t="array" aca="1" ref="AJ567" ca="1">INDIRECT(ADDRESS(MATCH(A567,'rs_stocks'!B:B,0),4,1,TRUE,"rs_stocks"))</f>
        <v>Packaging &amp; Containers</v>
      </c>
    </row>
    <row r="568" spans="1:36" x14ac:dyDescent="0.3">
      <c r="A568" s="129" t="s">
        <v>2429</v>
      </c>
      <c r="B568" s="132">
        <v>-3.1</v>
      </c>
      <c r="C568" s="132">
        <v>-19.41</v>
      </c>
      <c r="D568" s="132">
        <v>-1.98</v>
      </c>
      <c r="E568" s="132">
        <v>34.24</v>
      </c>
      <c r="F568" s="132">
        <v>56.69</v>
      </c>
      <c r="G568" s="260" t="s">
        <v>3146</v>
      </c>
      <c r="H568" s="347" t="s">
        <v>3124</v>
      </c>
      <c r="I568" s="129">
        <v>2.161</v>
      </c>
      <c r="J568" s="129">
        <v>-92</v>
      </c>
      <c r="K568" s="129">
        <v>-86</v>
      </c>
      <c r="L568" s="129" t="b">
        <v>0</v>
      </c>
      <c r="M568" s="129">
        <v>185.18799999999999</v>
      </c>
      <c r="N568" s="129">
        <v>16.812000000000001</v>
      </c>
      <c r="O568" s="129">
        <v>11.015000000000001</v>
      </c>
      <c r="P568" s="132">
        <v>309.74700000000001</v>
      </c>
      <c r="Q568" s="132">
        <v>0.59499999999999997</v>
      </c>
      <c r="R568" s="132">
        <v>184.43199999999999</v>
      </c>
      <c r="S568" s="129">
        <v>5.62</v>
      </c>
      <c r="T568" s="419">
        <v>-37.975000000000001</v>
      </c>
      <c r="U568" s="129">
        <v>8.43</v>
      </c>
      <c r="V568" s="129">
        <v>-16</v>
      </c>
      <c r="W568" s="129">
        <v>-16</v>
      </c>
      <c r="X568" s="129">
        <v>421</v>
      </c>
      <c r="Y568" s="129" t="s">
        <v>2429</v>
      </c>
      <c r="Z568" s="129" t="b">
        <v>0</v>
      </c>
      <c r="AA568" s="129">
        <v>0</v>
      </c>
      <c r="AB568" s="129" t="b">
        <v>0</v>
      </c>
      <c r="AC568" s="129">
        <v>44</v>
      </c>
      <c r="AD568" s="129">
        <v>0.83699999999999997</v>
      </c>
      <c r="AE568" s="129" t="s">
        <v>3124</v>
      </c>
      <c r="AF568" s="129" t="s">
        <v>3146</v>
      </c>
      <c r="AG568" s="129" t="s">
        <v>5435</v>
      </c>
      <c r="AH568" s="129" t="e" cm="1">
        <f t="array" aca="1" ref="AH568" ca="1">INDIRECT(ADDRESS(MATCH(AJ568,'rs_industries'!B:B,0),5,1,TRUE,"rs_industries"))</f>
        <v>#N/A</v>
      </c>
      <c r="AI568" s="129" t="e" cm="1">
        <f t="array" aca="1" ref="AI568" ca="1">INDIRECT(ADDRESS(MATCH(A568,'rs_stocks'!B:B,0),7,1,TRUE,"rs_stocks"))</f>
        <v>#N/A</v>
      </c>
      <c r="AJ568" s="129" t="e" cm="1">
        <f t="array" aca="1" ref="AJ568" ca="1">INDIRECT(ADDRESS(MATCH(A568,'rs_stocks'!B:B,0),4,1,TRUE,"rs_stocks"))</f>
        <v>#N/A</v>
      </c>
    </row>
    <row r="569" spans="1:36" x14ac:dyDescent="0.3">
      <c r="A569" s="129" t="s">
        <v>1973</v>
      </c>
      <c r="B569" s="132">
        <v>2.91</v>
      </c>
      <c r="C569" s="132">
        <v>-2.94</v>
      </c>
      <c r="D569" s="132">
        <v>11.72</v>
      </c>
      <c r="E569" s="132">
        <v>15.37</v>
      </c>
      <c r="F569" s="132">
        <v>6.9</v>
      </c>
      <c r="G569" s="253" t="s">
        <v>3127</v>
      </c>
      <c r="H569" s="253" t="s">
        <v>31</v>
      </c>
      <c r="I569" s="129">
        <v>1.468</v>
      </c>
      <c r="J569" s="129">
        <v>-76</v>
      </c>
      <c r="K569" s="129">
        <v>-57</v>
      </c>
      <c r="L569" s="129" t="b">
        <v>1</v>
      </c>
      <c r="M569" s="129">
        <v>54.381999999999998</v>
      </c>
      <c r="N569" s="129">
        <v>4.9409999999999998</v>
      </c>
      <c r="O569" s="129">
        <v>11.006</v>
      </c>
      <c r="P569" s="132">
        <v>71.001999999999995</v>
      </c>
      <c r="Q569" s="132">
        <v>0.63200000000000001</v>
      </c>
      <c r="R569" s="132">
        <v>44.872999999999998</v>
      </c>
      <c r="S569" s="129">
        <v>3.46</v>
      </c>
      <c r="T569" s="419">
        <v>20.402000000000001</v>
      </c>
      <c r="U569" s="129">
        <v>9.91</v>
      </c>
      <c r="V569" s="129">
        <v>-55</v>
      </c>
      <c r="W569" s="129">
        <v>-55</v>
      </c>
      <c r="X569" s="129">
        <v>582</v>
      </c>
      <c r="Y569" s="129" t="s">
        <v>1973</v>
      </c>
      <c r="Z569" s="129" t="b">
        <v>0</v>
      </c>
      <c r="AA569" s="129">
        <v>0</v>
      </c>
      <c r="AB569" s="129" t="b">
        <v>1</v>
      </c>
      <c r="AC569" s="129">
        <v>48</v>
      </c>
      <c r="AD569" s="129">
        <v>0.83599999999999997</v>
      </c>
      <c r="AE569" s="129" t="s">
        <v>31</v>
      </c>
      <c r="AF569" s="129" t="s">
        <v>3127</v>
      </c>
      <c r="AG569" s="129" t="s">
        <v>4498</v>
      </c>
      <c r="AH569" s="129" t="e" cm="1">
        <f t="array" aca="1" ref="AH569" ca="1">INDIRECT(ADDRESS(MATCH(AJ569,'rs_industries'!B:B,0),5,1,TRUE,"rs_industries"))</f>
        <v>#N/A</v>
      </c>
      <c r="AI569" s="129" t="e" cm="1">
        <f t="array" aca="1" ref="AI569" ca="1">INDIRECT(ADDRESS(MATCH(A569,'rs_stocks'!B:B,0),7,1,TRUE,"rs_stocks"))</f>
        <v>#N/A</v>
      </c>
      <c r="AJ569" s="129" t="e" cm="1">
        <f t="array" aca="1" ref="AJ569" ca="1">INDIRECT(ADDRESS(MATCH(A569,'rs_stocks'!B:B,0),4,1,TRUE,"rs_stocks"))</f>
        <v>#N/A</v>
      </c>
    </row>
    <row r="570" spans="1:36" x14ac:dyDescent="0.3">
      <c r="A570" s="129" t="s">
        <v>8594</v>
      </c>
      <c r="B570" s="132">
        <v>0.41</v>
      </c>
      <c r="C570" s="132">
        <v>2.1</v>
      </c>
      <c r="D570" s="132">
        <v>2.75</v>
      </c>
      <c r="E570" s="132">
        <v>12.76</v>
      </c>
      <c r="F570" s="132">
        <v>10.199999999999999</v>
      </c>
      <c r="G570" s="323" t="s">
        <v>3193</v>
      </c>
      <c r="H570" s="347" t="s">
        <v>3111</v>
      </c>
      <c r="I570" s="129">
        <v>0.21</v>
      </c>
      <c r="J570" s="129">
        <v>-38</v>
      </c>
      <c r="K570" s="129">
        <v>-19</v>
      </c>
      <c r="L570" s="129" t="b">
        <v>1</v>
      </c>
      <c r="M570" s="129">
        <v>21.077999999999999</v>
      </c>
      <c r="N570" s="129">
        <v>1.9179999999999999</v>
      </c>
      <c r="O570" s="129">
        <v>10.992000000000001</v>
      </c>
      <c r="P570" s="132">
        <v>21.998000000000001</v>
      </c>
      <c r="Q570" s="132">
        <v>0.629</v>
      </c>
      <c r="R570" s="132">
        <v>13.837999999999999</v>
      </c>
      <c r="S570" s="129">
        <v>1.0900000000000001</v>
      </c>
      <c r="T570" s="419">
        <v>-18.832000000000001</v>
      </c>
      <c r="U570" s="129">
        <v>4.8600000000000003</v>
      </c>
      <c r="V570" s="129">
        <v>-7</v>
      </c>
      <c r="W570" s="129">
        <v>-2</v>
      </c>
      <c r="X570" s="129">
        <v>3766</v>
      </c>
      <c r="Y570" s="129" t="s">
        <v>8594</v>
      </c>
      <c r="Z570" s="129" t="b">
        <v>0</v>
      </c>
      <c r="AA570" s="129">
        <v>0</v>
      </c>
      <c r="AB570" s="129" t="b">
        <v>1</v>
      </c>
      <c r="AC570" s="129">
        <v>52</v>
      </c>
      <c r="AD570" s="129">
        <v>0.83599999999999997</v>
      </c>
      <c r="AE570" s="129" t="s">
        <v>3111</v>
      </c>
      <c r="AF570" s="129" t="s">
        <v>3193</v>
      </c>
      <c r="AG570" s="129" t="s">
        <v>8595</v>
      </c>
      <c r="AH570" s="129" cm="1">
        <f t="array" aca="1" ref="AH570" ca="1">INDIRECT(ADDRESS(MATCH(AJ570,'rs_industries'!B:B,0),5,1,TRUE,"rs_industries"))</f>
        <v>62</v>
      </c>
      <c r="AI570" s="129" cm="1">
        <f t="array" aca="1" ref="AI570" ca="1">INDIRECT(ADDRESS(MATCH(A570,'rs_stocks'!B:B,0),7,1,TRUE,"rs_stocks"))</f>
        <v>75</v>
      </c>
      <c r="AJ570" s="129" t="str" cm="1">
        <f t="array" aca="1" ref="AJ570" ca="1">INDIRECT(ADDRESS(MATCH(A570,'rs_stocks'!B:B,0),4,1,TRUE,"rs_stocks"))</f>
        <v>Asset Management</v>
      </c>
    </row>
    <row r="571" spans="1:36" x14ac:dyDescent="0.3">
      <c r="A571" s="129" t="s">
        <v>5246</v>
      </c>
      <c r="B571" s="132">
        <v>-4.59</v>
      </c>
      <c r="C571" s="132">
        <v>-13.38</v>
      </c>
      <c r="D571" s="132">
        <v>-0.68</v>
      </c>
      <c r="E571" s="132">
        <v>34.15</v>
      </c>
      <c r="F571" s="132">
        <v>27.49</v>
      </c>
      <c r="G571" s="282" t="s">
        <v>3144</v>
      </c>
      <c r="H571" s="347" t="s">
        <v>3124</v>
      </c>
      <c r="I571" s="129">
        <v>1.3340000000000001</v>
      </c>
      <c r="J571" s="129">
        <v>-75</v>
      </c>
      <c r="K571" s="129">
        <v>-45</v>
      </c>
      <c r="L571" s="129" t="b">
        <v>0</v>
      </c>
      <c r="M571" s="129">
        <v>106.226</v>
      </c>
      <c r="N571" s="129">
        <v>9.6709999999999994</v>
      </c>
      <c r="O571" s="129">
        <v>10.984</v>
      </c>
      <c r="P571" s="132">
        <v>144.423</v>
      </c>
      <c r="Q571" s="132">
        <v>0.59</v>
      </c>
      <c r="R571" s="132">
        <v>85.271000000000001</v>
      </c>
      <c r="S571" s="129">
        <v>6.13</v>
      </c>
      <c r="T571" s="419">
        <v>11.786</v>
      </c>
      <c r="U571" s="129">
        <v>48.47</v>
      </c>
      <c r="V571" s="129">
        <v>-19</v>
      </c>
      <c r="W571" s="129">
        <v>-6</v>
      </c>
      <c r="X571" s="129">
        <v>67</v>
      </c>
      <c r="Y571" s="129" t="s">
        <v>5246</v>
      </c>
      <c r="Z571" s="129" t="b">
        <v>0</v>
      </c>
      <c r="AA571" s="129">
        <v>0</v>
      </c>
      <c r="AB571" s="129" t="b">
        <v>0</v>
      </c>
      <c r="AC571" s="129">
        <v>50</v>
      </c>
      <c r="AD571" s="129">
        <v>0.83599999999999997</v>
      </c>
      <c r="AE571" s="129" t="s">
        <v>3124</v>
      </c>
      <c r="AF571" s="129" t="s">
        <v>3144</v>
      </c>
      <c r="AG571" s="129" t="s">
        <v>5247</v>
      </c>
      <c r="AH571" s="129" cm="1">
        <f t="array" aca="1" ref="AH571" ca="1">INDIRECT(ADDRESS(MATCH(AJ571,'rs_industries'!B:B,0),5,1,TRUE,"rs_industries"))</f>
        <v>11</v>
      </c>
      <c r="AI571" s="129" cm="1">
        <f t="array" aca="1" ref="AI571" ca="1">INDIRECT(ADDRESS(MATCH(A571,'rs_stocks'!B:B,0),7,1,TRUE,"rs_stocks"))</f>
        <v>71</v>
      </c>
      <c r="AJ571" s="129" t="str" cm="1">
        <f t="array" aca="1" ref="AJ571" ca="1">INDIRECT(ADDRESS(MATCH(A571,'rs_stocks'!B:B,0),4,1,TRUE,"rs_stocks"))</f>
        <v>Medical Devices</v>
      </c>
    </row>
    <row r="572" spans="1:36" x14ac:dyDescent="0.3">
      <c r="A572" s="129" t="s">
        <v>6457</v>
      </c>
      <c r="B572" s="132">
        <v>-6.88</v>
      </c>
      <c r="C572" s="132">
        <v>2.0499999999999998</v>
      </c>
      <c r="D572" s="132">
        <v>15.48</v>
      </c>
      <c r="E572" s="132">
        <v>533.96</v>
      </c>
      <c r="F572" s="132">
        <v>57.86</v>
      </c>
      <c r="G572" s="290" t="s">
        <v>3146</v>
      </c>
      <c r="H572" s="350" t="s">
        <v>3124</v>
      </c>
      <c r="I572" s="129">
        <v>0.46899999999999997</v>
      </c>
      <c r="J572" s="129">
        <v>-99</v>
      </c>
      <c r="K572" s="129">
        <v>-84</v>
      </c>
      <c r="L572" s="129" t="b">
        <v>1</v>
      </c>
      <c r="M572" s="129">
        <v>186.25200000000001</v>
      </c>
      <c r="N572" s="129">
        <v>16.960999999999999</v>
      </c>
      <c r="O572" s="129">
        <v>10.981</v>
      </c>
      <c r="P572" s="132">
        <v>335.54</v>
      </c>
      <c r="Q572" s="132">
        <v>0.58499999999999996</v>
      </c>
      <c r="R572" s="132">
        <v>196.41499999999999</v>
      </c>
      <c r="S572" s="129">
        <v>8.27</v>
      </c>
      <c r="T572" s="419">
        <v>-7.1660000000000004</v>
      </c>
      <c r="U572" s="129">
        <v>43.87</v>
      </c>
      <c r="V572" s="129">
        <v>-54</v>
      </c>
      <c r="W572" s="129">
        <v>-53</v>
      </c>
      <c r="X572" s="129">
        <v>55</v>
      </c>
      <c r="Y572" s="129" t="s">
        <v>6457</v>
      </c>
      <c r="Z572" s="129" t="b">
        <v>0</v>
      </c>
      <c r="AA572" s="129">
        <v>0</v>
      </c>
      <c r="AB572" s="129" t="b">
        <v>1</v>
      </c>
      <c r="AC572" s="129">
        <v>51</v>
      </c>
      <c r="AD572" s="129">
        <v>0.83599999999999997</v>
      </c>
      <c r="AE572" s="129" t="s">
        <v>3124</v>
      </c>
      <c r="AF572" s="129" t="s">
        <v>3146</v>
      </c>
      <c r="AG572" s="129" t="s">
        <v>7813</v>
      </c>
      <c r="AH572" s="129" cm="1">
        <f t="array" aca="1" ref="AH572" ca="1">INDIRECT(ADDRESS(MATCH(AJ572,'rs_industries'!B:B,0),5,1,TRUE,"rs_industries"))</f>
        <v>51</v>
      </c>
      <c r="AI572" s="129" cm="1">
        <f t="array" aca="1" ref="AI572" ca="1">INDIRECT(ADDRESS(MATCH(A572,'rs_stocks'!B:B,0),7,1,TRUE,"rs_stocks"))</f>
        <v>99</v>
      </c>
      <c r="AJ572" s="129" t="str" cm="1">
        <f t="array" aca="1" ref="AJ572" ca="1">INDIRECT(ADDRESS(MATCH(A572,'rs_stocks'!B:B,0),4,1,TRUE,"rs_stocks"))</f>
        <v>Biotechnology</v>
      </c>
    </row>
    <row r="573" spans="1:36" x14ac:dyDescent="0.3">
      <c r="A573" s="129" t="s">
        <v>2461</v>
      </c>
      <c r="B573" s="132">
        <v>-4.29</v>
      </c>
      <c r="C573" s="132">
        <v>-6.26</v>
      </c>
      <c r="D573" s="132">
        <v>-0.67</v>
      </c>
      <c r="E573" s="132">
        <v>6.15</v>
      </c>
      <c r="F573" s="132">
        <v>1.77</v>
      </c>
      <c r="G573" s="226" t="s">
        <v>3121</v>
      </c>
      <c r="H573" s="351" t="s">
        <v>245</v>
      </c>
      <c r="I573" s="129">
        <v>3.6869999999999998</v>
      </c>
      <c r="J573" s="129">
        <v>-40</v>
      </c>
      <c r="K573" s="129">
        <v>-33</v>
      </c>
      <c r="L573" s="129" t="b">
        <v>0</v>
      </c>
      <c r="M573" s="129">
        <v>24.614999999999998</v>
      </c>
      <c r="N573" s="129">
        <v>2.2490000000000001</v>
      </c>
      <c r="O573" s="129">
        <v>10.943</v>
      </c>
      <c r="P573" s="132">
        <v>26.779</v>
      </c>
      <c r="Q573" s="132">
        <v>0.624</v>
      </c>
      <c r="R573" s="132">
        <v>16.707999999999998</v>
      </c>
      <c r="S573" s="129">
        <v>1.78</v>
      </c>
      <c r="T573" s="419">
        <v>-13.621</v>
      </c>
      <c r="U573" s="129">
        <v>53.48</v>
      </c>
      <c r="V573" s="129">
        <v>-10</v>
      </c>
      <c r="W573" s="129">
        <v>-30</v>
      </c>
      <c r="X573" s="129">
        <v>209</v>
      </c>
      <c r="Y573" s="129" t="s">
        <v>2461</v>
      </c>
      <c r="Z573" s="129" t="b">
        <v>0</v>
      </c>
      <c r="AA573" s="129">
        <v>0</v>
      </c>
      <c r="AB573" s="129" t="b">
        <v>0</v>
      </c>
      <c r="AC573" s="129">
        <v>45</v>
      </c>
      <c r="AD573" s="129">
        <v>0.83499999999999996</v>
      </c>
      <c r="AE573" s="129" t="s">
        <v>245</v>
      </c>
      <c r="AF573" s="129" t="s">
        <v>3121</v>
      </c>
      <c r="AG573" s="129" t="s">
        <v>4937</v>
      </c>
      <c r="AH573" s="129" t="e" cm="1">
        <f t="array" aca="1" ref="AH573" ca="1">INDIRECT(ADDRESS(MATCH(AJ573,'rs_industries'!B:B,0),5,1,TRUE,"rs_industries"))</f>
        <v>#N/A</v>
      </c>
      <c r="AI573" s="129" t="e" cm="1">
        <f t="array" aca="1" ref="AI573" ca="1">INDIRECT(ADDRESS(MATCH(A573,'rs_stocks'!B:B,0),7,1,TRUE,"rs_stocks"))</f>
        <v>#N/A</v>
      </c>
      <c r="AJ573" s="129" t="e" cm="1">
        <f t="array" aca="1" ref="AJ573" ca="1">INDIRECT(ADDRESS(MATCH(A573,'rs_stocks'!B:B,0),4,1,TRUE,"rs_stocks"))</f>
        <v>#N/A</v>
      </c>
    </row>
    <row r="574" spans="1:36" x14ac:dyDescent="0.3">
      <c r="A574" s="129" t="s">
        <v>7589</v>
      </c>
      <c r="B574" s="132">
        <v>0.15</v>
      </c>
      <c r="C574" s="132">
        <v>5.0999999999999996</v>
      </c>
      <c r="D574" s="132">
        <v>27.77</v>
      </c>
      <c r="E574" s="132">
        <v>52.75</v>
      </c>
      <c r="F574" s="132">
        <v>49</v>
      </c>
      <c r="G574" s="211" t="s">
        <v>3267</v>
      </c>
      <c r="H574" s="348" t="s">
        <v>245</v>
      </c>
      <c r="I574" s="129">
        <v>0.55400000000000005</v>
      </c>
      <c r="J574" s="129">
        <v>-83</v>
      </c>
      <c r="K574" s="129">
        <v>-70</v>
      </c>
      <c r="L574" s="129" t="b">
        <v>0</v>
      </c>
      <c r="M574" s="129">
        <v>97.674000000000007</v>
      </c>
      <c r="N574" s="129">
        <v>8.9469999999999992</v>
      </c>
      <c r="O574" s="129">
        <v>10.917</v>
      </c>
      <c r="P574" s="132">
        <v>108.727</v>
      </c>
      <c r="Q574" s="132">
        <v>0.64800000000000002</v>
      </c>
      <c r="R574" s="132">
        <v>70.447000000000003</v>
      </c>
      <c r="S574" s="129">
        <v>3.51</v>
      </c>
      <c r="T574" s="419">
        <v>-42.426000000000002</v>
      </c>
      <c r="U574" s="129">
        <v>38.92</v>
      </c>
      <c r="V574" s="129">
        <v>-7</v>
      </c>
      <c r="W574" s="129">
        <v>-35</v>
      </c>
      <c r="X574" s="129">
        <v>146</v>
      </c>
      <c r="Y574" s="129" t="s">
        <v>7589</v>
      </c>
      <c r="Z574" s="129" t="b">
        <v>0</v>
      </c>
      <c r="AA574" s="129">
        <v>0</v>
      </c>
      <c r="AB574" s="129" t="b">
        <v>0</v>
      </c>
      <c r="AC574" s="129">
        <v>48</v>
      </c>
      <c r="AD574" s="129">
        <v>0.83499999999999996</v>
      </c>
      <c r="AE574" s="129" t="s">
        <v>245</v>
      </c>
      <c r="AF574" s="129" t="s">
        <v>3267</v>
      </c>
      <c r="AG574" s="129" t="s">
        <v>7590</v>
      </c>
      <c r="AH574" s="129" cm="1">
        <f t="array" aca="1" ref="AH574" ca="1">INDIRECT(ADDRESS(MATCH(AJ574,'rs_industries'!B:B,0),5,1,TRUE,"rs_industries"))</f>
        <v>12</v>
      </c>
      <c r="AI574" s="129" cm="1">
        <f t="array" aca="1" ref="AI574" ca="1">INDIRECT(ADDRESS(MATCH(A574,'rs_stocks'!B:B,0),7,1,TRUE,"rs_stocks"))</f>
        <v>79</v>
      </c>
      <c r="AJ574" s="129" t="str" cm="1">
        <f t="array" aca="1" ref="AJ574" ca="1">INDIRECT(ADDRESS(MATCH(A574,'rs_stocks'!B:B,0),4,1,TRUE,"rs_stocks"))</f>
        <v>Communication Equipment</v>
      </c>
    </row>
    <row r="575" spans="1:36" x14ac:dyDescent="0.3">
      <c r="A575" s="129" t="s">
        <v>2765</v>
      </c>
      <c r="B575" s="132">
        <v>0.08</v>
      </c>
      <c r="C575" s="132">
        <v>0.91</v>
      </c>
      <c r="D575" s="132">
        <v>62.37</v>
      </c>
      <c r="E575" s="132">
        <v>84.23</v>
      </c>
      <c r="F575" s="132">
        <v>73.37</v>
      </c>
      <c r="G575" s="311" t="s">
        <v>3146</v>
      </c>
      <c r="H575" s="349" t="s">
        <v>3124</v>
      </c>
      <c r="I575" s="129">
        <v>2.2130000000000001</v>
      </c>
      <c r="J575" s="129">
        <v>-90</v>
      </c>
      <c r="K575" s="129">
        <v>-61</v>
      </c>
      <c r="L575" s="129" t="b">
        <v>0</v>
      </c>
      <c r="M575" s="129">
        <v>222.215</v>
      </c>
      <c r="N575" s="129">
        <v>20.359000000000002</v>
      </c>
      <c r="O575" s="129">
        <v>10.914999999999999</v>
      </c>
      <c r="P575" s="132">
        <v>385.35700000000003</v>
      </c>
      <c r="Q575" s="132">
        <v>0.65500000000000003</v>
      </c>
      <c r="R575" s="132">
        <v>252.358</v>
      </c>
      <c r="S575" s="129">
        <v>0.53</v>
      </c>
      <c r="T575" s="419">
        <v>14.717000000000001</v>
      </c>
      <c r="U575" s="129">
        <v>25.59</v>
      </c>
      <c r="V575" s="129">
        <v>32</v>
      </c>
      <c r="W575" s="129">
        <v>-53</v>
      </c>
      <c r="X575" s="129">
        <v>1471</v>
      </c>
      <c r="Y575" s="129" t="s">
        <v>2765</v>
      </c>
      <c r="Z575" s="129" t="b">
        <v>0</v>
      </c>
      <c r="AA575" s="129">
        <v>0</v>
      </c>
      <c r="AB575" s="129" t="b">
        <v>1</v>
      </c>
      <c r="AC575" s="129">
        <v>46</v>
      </c>
      <c r="AD575" s="129">
        <v>0.83499999999999996</v>
      </c>
      <c r="AE575" s="129" t="s">
        <v>3124</v>
      </c>
      <c r="AF575" s="129" t="s">
        <v>3146</v>
      </c>
      <c r="AG575" s="129" t="s">
        <v>4266</v>
      </c>
      <c r="AH575" s="129" cm="1">
        <f t="array" aca="1" ref="AH575" ca="1">INDIRECT(ADDRESS(MATCH(AJ575,'rs_industries'!B:B,0),5,1,TRUE,"rs_industries"))</f>
        <v>51</v>
      </c>
      <c r="AI575" s="129" cm="1">
        <f t="array" aca="1" ref="AI575" ca="1">INDIRECT(ADDRESS(MATCH(A575,'rs_stocks'!B:B,0),7,1,TRUE,"rs_stocks"))</f>
        <v>96</v>
      </c>
      <c r="AJ575" s="129" t="str" cm="1">
        <f t="array" aca="1" ref="AJ575" ca="1">INDIRECT(ADDRESS(MATCH(A575,'rs_stocks'!B:B,0),4,1,TRUE,"rs_stocks"))</f>
        <v>Biotechnology</v>
      </c>
    </row>
    <row r="576" spans="1:36" x14ac:dyDescent="0.3">
      <c r="A576" s="129" t="s">
        <v>1541</v>
      </c>
      <c r="B576" s="132">
        <v>-1.36</v>
      </c>
      <c r="C576" s="132">
        <v>-2.52</v>
      </c>
      <c r="D576" s="132">
        <v>3.44</v>
      </c>
      <c r="E576" s="132">
        <v>7.32</v>
      </c>
      <c r="F576" s="132">
        <v>8.19</v>
      </c>
      <c r="G576" s="250" t="s">
        <v>3376</v>
      </c>
      <c r="H576" s="354" t="s">
        <v>3108</v>
      </c>
      <c r="I576" s="129">
        <v>2.8069999999999999</v>
      </c>
      <c r="J576" s="129">
        <v>-42</v>
      </c>
      <c r="K576" s="129">
        <v>-7</v>
      </c>
      <c r="L576" s="129" t="b">
        <v>1</v>
      </c>
      <c r="M576" s="129">
        <v>56.497999999999998</v>
      </c>
      <c r="N576" s="129">
        <v>5.1820000000000004</v>
      </c>
      <c r="O576" s="129">
        <v>10.903</v>
      </c>
      <c r="P576" s="132">
        <v>71.832999999999998</v>
      </c>
      <c r="Q576" s="132">
        <v>0.63200000000000001</v>
      </c>
      <c r="R576" s="132">
        <v>45.372</v>
      </c>
      <c r="S576" s="129">
        <v>3.32</v>
      </c>
      <c r="T576" s="419">
        <v>34.56</v>
      </c>
      <c r="U576" s="129">
        <v>17.440000000000001</v>
      </c>
      <c r="V576" s="129">
        <v>-28</v>
      </c>
      <c r="W576" s="129">
        <v>-24</v>
      </c>
      <c r="X576" s="129">
        <v>345</v>
      </c>
      <c r="Y576" s="129" t="s">
        <v>1541</v>
      </c>
      <c r="Z576" s="129" t="b">
        <v>0</v>
      </c>
      <c r="AA576" s="129">
        <v>0</v>
      </c>
      <c r="AB576" s="129" t="b">
        <v>1</v>
      </c>
      <c r="AC576" s="129">
        <v>48</v>
      </c>
      <c r="AD576" s="129">
        <v>0.83399999999999996</v>
      </c>
      <c r="AE576" s="129" t="s">
        <v>3108</v>
      </c>
      <c r="AF576" s="129" t="s">
        <v>3376</v>
      </c>
      <c r="AG576" s="129" t="s">
        <v>3834</v>
      </c>
      <c r="AH576" s="129" cm="1">
        <f t="array" aca="1" ref="AH576" ca="1">INDIRECT(ADDRESS(MATCH(AJ576,'rs_industries'!B:B,0),5,1,TRUE,"rs_industries"))</f>
        <v>61</v>
      </c>
      <c r="AI576" s="129" cm="1">
        <f t="array" aca="1" ref="AI576" ca="1">INDIRECT(ADDRESS(MATCH(A576,'rs_stocks'!B:B,0),7,1,TRUE,"rs_stocks"))</f>
        <v>87</v>
      </c>
      <c r="AJ576" s="129" t="str" cm="1">
        <f t="array" aca="1" ref="AJ576" ca="1">INDIRECT(ADDRESS(MATCH(A576,'rs_stocks'!B:B,0),4,1,TRUE,"rs_stocks"))</f>
        <v>Airports &amp; Air Services</v>
      </c>
    </row>
    <row r="577" spans="1:36" x14ac:dyDescent="0.3">
      <c r="A577" s="129" t="s">
        <v>347</v>
      </c>
      <c r="B577" s="132">
        <v>2.09</v>
      </c>
      <c r="C577" s="132">
        <v>-4.5</v>
      </c>
      <c r="D577" s="132">
        <v>8.9700000000000006</v>
      </c>
      <c r="E577" s="132">
        <v>12.91</v>
      </c>
      <c r="F577" s="132">
        <v>12.52</v>
      </c>
      <c r="G577" s="204" t="s">
        <v>3221</v>
      </c>
      <c r="H577" s="345" t="s">
        <v>24</v>
      </c>
      <c r="I577" s="129">
        <v>56.357999999999997</v>
      </c>
      <c r="J577" s="129">
        <v>-42</v>
      </c>
      <c r="K577" s="129">
        <v>-6</v>
      </c>
      <c r="L577" s="129" t="b">
        <v>1</v>
      </c>
      <c r="M577" s="129">
        <v>47.841999999999999</v>
      </c>
      <c r="N577" s="129">
        <v>4.3879999999999999</v>
      </c>
      <c r="O577" s="129">
        <v>10.903</v>
      </c>
      <c r="P577" s="132">
        <v>55.091999999999999</v>
      </c>
      <c r="Q577" s="132">
        <v>0.63</v>
      </c>
      <c r="R577" s="132">
        <v>34.69</v>
      </c>
      <c r="S577" s="129">
        <v>2.37</v>
      </c>
      <c r="T577" s="419">
        <v>-10.794</v>
      </c>
      <c r="U577" s="129">
        <v>62.55</v>
      </c>
      <c r="V577" s="129">
        <v>-49</v>
      </c>
      <c r="W577" s="129">
        <v>-56</v>
      </c>
      <c r="X577" s="129">
        <v>134</v>
      </c>
      <c r="Y577" s="129" t="s">
        <v>347</v>
      </c>
      <c r="Z577" s="129" t="b">
        <v>0</v>
      </c>
      <c r="AA577" s="129">
        <v>0</v>
      </c>
      <c r="AB577" s="129" t="b">
        <v>1</v>
      </c>
      <c r="AC577" s="129">
        <v>50</v>
      </c>
      <c r="AD577" s="129">
        <v>0.83399999999999996</v>
      </c>
      <c r="AE577" s="129" t="s">
        <v>24</v>
      </c>
      <c r="AF577" s="129" t="s">
        <v>3221</v>
      </c>
      <c r="AG577" s="129" t="s">
        <v>4714</v>
      </c>
      <c r="AH577" s="129" cm="1">
        <f t="array" aca="1" ref="AH577" ca="1">INDIRECT(ADDRESS(MATCH(AJ577,'rs_industries'!B:B,0),5,1,TRUE,"rs_industries"))</f>
        <v>90</v>
      </c>
      <c r="AI577" s="129" cm="1">
        <f t="array" aca="1" ref="AI577" ca="1">INDIRECT(ADDRESS(MATCH(A577,'rs_stocks'!B:B,0),7,1,TRUE,"rs_stocks"))</f>
        <v>75</v>
      </c>
      <c r="AJ577" s="129" t="str" cm="1">
        <f t="array" aca="1" ref="AJ577" ca="1">INDIRECT(ADDRESS(MATCH(A577,'rs_stocks'!B:B,0),4,1,TRUE,"rs_stocks"))</f>
        <v>Building Products &amp; Equipment</v>
      </c>
    </row>
    <row r="578" spans="1:36" x14ac:dyDescent="0.3">
      <c r="A578" s="129" t="s">
        <v>2454</v>
      </c>
      <c r="B578" s="132">
        <v>4.8499999999999996</v>
      </c>
      <c r="C578" s="132">
        <v>4.88</v>
      </c>
      <c r="D578" s="132">
        <v>16.309999999999999</v>
      </c>
      <c r="E578" s="132">
        <v>31</v>
      </c>
      <c r="F578" s="132">
        <v>34.24</v>
      </c>
      <c r="G578" s="323" t="s">
        <v>88</v>
      </c>
      <c r="H578" s="347" t="s">
        <v>31</v>
      </c>
      <c r="I578" s="129">
        <v>4.3339999999999996</v>
      </c>
      <c r="J578" s="129">
        <v>-55</v>
      </c>
      <c r="K578" s="129">
        <v>-22</v>
      </c>
      <c r="L578" s="129" t="b">
        <v>1</v>
      </c>
      <c r="M578" s="129">
        <v>58.435000000000002</v>
      </c>
      <c r="N578" s="129">
        <v>5.3659999999999997</v>
      </c>
      <c r="O578" s="129">
        <v>10.89</v>
      </c>
      <c r="P578" s="132">
        <v>64.909000000000006</v>
      </c>
      <c r="Q578" s="132">
        <v>0.63100000000000001</v>
      </c>
      <c r="R578" s="132">
        <v>40.966999999999999</v>
      </c>
      <c r="S578" s="129">
        <v>2.41</v>
      </c>
      <c r="T578" s="419">
        <v>129.17099999999999</v>
      </c>
      <c r="U578" s="129">
        <v>38.5</v>
      </c>
      <c r="V578" s="129">
        <v>14</v>
      </c>
      <c r="W578" s="129">
        <v>-6</v>
      </c>
      <c r="X578" s="129">
        <v>215</v>
      </c>
      <c r="Y578" s="129" t="s">
        <v>2454</v>
      </c>
      <c r="Z578" s="129" t="b">
        <v>0</v>
      </c>
      <c r="AA578" s="129">
        <v>0</v>
      </c>
      <c r="AB578" s="129" t="b">
        <v>1</v>
      </c>
      <c r="AC578" s="129">
        <v>48</v>
      </c>
      <c r="AD578" s="129">
        <v>0.83399999999999996</v>
      </c>
      <c r="AE578" s="129" t="s">
        <v>31</v>
      </c>
      <c r="AF578" s="129" t="s">
        <v>88</v>
      </c>
      <c r="AG578" s="129" t="s">
        <v>3922</v>
      </c>
      <c r="AH578" s="129" cm="1">
        <f t="array" aca="1" ref="AH578" ca="1">INDIRECT(ADDRESS(MATCH(AJ578,'rs_industries'!B:B,0),5,1,TRUE,"rs_industries"))</f>
        <v>59</v>
      </c>
      <c r="AI578" s="129" cm="1">
        <f t="array" aca="1" ref="AI578" ca="1">INDIRECT(ADDRESS(MATCH(A578,'rs_stocks'!B:B,0),7,1,TRUE,"rs_stocks"))</f>
        <v>82</v>
      </c>
      <c r="AJ578" s="129" t="str" cm="1">
        <f t="array" aca="1" ref="AJ578" ca="1">INDIRECT(ADDRESS(MATCH(A578,'rs_stocks'!B:B,0),4,1,TRUE,"rs_stocks"))</f>
        <v>Semiconductors</v>
      </c>
    </row>
    <row r="579" spans="1:36" x14ac:dyDescent="0.3">
      <c r="A579" s="129" t="s">
        <v>3030</v>
      </c>
      <c r="B579" s="132">
        <v>2.5499999999999998</v>
      </c>
      <c r="C579" s="132">
        <v>10.6</v>
      </c>
      <c r="D579" s="132">
        <v>34.43</v>
      </c>
      <c r="E579" s="132">
        <v>45.45</v>
      </c>
      <c r="F579" s="132">
        <v>38.65</v>
      </c>
      <c r="G579" s="305" t="s">
        <v>3301</v>
      </c>
      <c r="H579" s="347" t="s">
        <v>3108</v>
      </c>
      <c r="I579" s="129">
        <v>0.94</v>
      </c>
      <c r="J579" s="129">
        <v>-46</v>
      </c>
      <c r="K579" s="129">
        <v>-4</v>
      </c>
      <c r="L579" s="129" t="b">
        <v>1</v>
      </c>
      <c r="M579" s="129">
        <v>106.45099999999999</v>
      </c>
      <c r="N579" s="129">
        <v>9.7769999999999992</v>
      </c>
      <c r="O579" s="129">
        <v>10.888</v>
      </c>
      <c r="P579" s="132">
        <v>152.69399999999999</v>
      </c>
      <c r="Q579" s="132">
        <v>0.65300000000000002</v>
      </c>
      <c r="R579" s="132">
        <v>99.691999999999993</v>
      </c>
      <c r="S579" s="129">
        <v>2.9</v>
      </c>
      <c r="T579" s="419">
        <v>70.465999999999994</v>
      </c>
      <c r="U579" s="129">
        <v>22.53</v>
      </c>
      <c r="V579" s="129">
        <v>-11</v>
      </c>
      <c r="W579" s="129">
        <v>-25</v>
      </c>
      <c r="X579" s="129">
        <v>306</v>
      </c>
      <c r="Y579" s="129" t="s">
        <v>3030</v>
      </c>
      <c r="Z579" s="129" t="b">
        <v>0</v>
      </c>
      <c r="AA579" s="129">
        <v>0</v>
      </c>
      <c r="AB579" s="129" t="b">
        <v>1</v>
      </c>
      <c r="AC579" s="129">
        <v>49</v>
      </c>
      <c r="AD579" s="129">
        <v>0.83399999999999996</v>
      </c>
      <c r="AE579" s="129" t="s">
        <v>3108</v>
      </c>
      <c r="AF579" s="129" t="s">
        <v>3301</v>
      </c>
      <c r="AG579" s="129" t="s">
        <v>7232</v>
      </c>
      <c r="AH579" s="129" cm="1">
        <f t="array" aca="1" ref="AH579" ca="1">INDIRECT(ADDRESS(MATCH(AJ579,'rs_industries'!B:B,0),5,1,TRUE,"rs_industries"))</f>
        <v>98</v>
      </c>
      <c r="AI579" s="129" cm="1">
        <f t="array" aca="1" ref="AI579" ca="1">INDIRECT(ADDRESS(MATCH(A579,'rs_stocks'!B:B,0),7,1,TRUE,"rs_stocks"))</f>
        <v>96</v>
      </c>
      <c r="AJ579" s="129" t="str" cm="1">
        <f t="array" aca="1" ref="AJ579" ca="1">INDIRECT(ADDRESS(MATCH(A579,'rs_stocks'!B:B,0),4,1,TRUE,"rs_stocks"))</f>
        <v>Marine Shipping</v>
      </c>
    </row>
    <row r="580" spans="1:36" x14ac:dyDescent="0.3">
      <c r="A580" s="129" t="s">
        <v>1101</v>
      </c>
      <c r="B580" s="132">
        <v>-1.07</v>
      </c>
      <c r="C580" s="132">
        <v>3.03</v>
      </c>
      <c r="D580" s="132">
        <v>6.02</v>
      </c>
      <c r="E580" s="132">
        <v>8.32</v>
      </c>
      <c r="F580" s="132">
        <v>8.2799999999999994</v>
      </c>
      <c r="G580" s="282" t="s">
        <v>3280</v>
      </c>
      <c r="H580" s="347" t="s">
        <v>3111</v>
      </c>
      <c r="I580" s="129">
        <v>151.267</v>
      </c>
      <c r="J580" s="129">
        <v>-34</v>
      </c>
      <c r="K580" s="129">
        <v>-10</v>
      </c>
      <c r="L580" s="129" t="b">
        <v>1</v>
      </c>
      <c r="M580" s="129">
        <v>24.091000000000001</v>
      </c>
      <c r="N580" s="129">
        <v>2.214</v>
      </c>
      <c r="O580" s="129">
        <v>10.882999999999999</v>
      </c>
      <c r="P580" s="132">
        <v>25.972999999999999</v>
      </c>
      <c r="Q580" s="132">
        <v>0.628</v>
      </c>
      <c r="R580" s="132">
        <v>16.317</v>
      </c>
      <c r="S580" s="129">
        <v>1.56</v>
      </c>
      <c r="T580" s="419">
        <v>-3.3079999999999998</v>
      </c>
      <c r="U580" s="129">
        <v>106.33499999999999</v>
      </c>
      <c r="V580" s="129">
        <v>-61</v>
      </c>
      <c r="W580" s="129">
        <v>-66</v>
      </c>
      <c r="X580" s="129">
        <v>120</v>
      </c>
      <c r="Y580" s="129" t="s">
        <v>1101</v>
      </c>
      <c r="Z580" s="129" t="b">
        <v>0</v>
      </c>
      <c r="AA580" s="129">
        <v>0</v>
      </c>
      <c r="AB580" s="129" t="b">
        <v>1</v>
      </c>
      <c r="AC580" s="129">
        <v>51</v>
      </c>
      <c r="AD580" s="129">
        <v>0.83299999999999996</v>
      </c>
      <c r="AE580" s="129" t="s">
        <v>3111</v>
      </c>
      <c r="AF580" s="129" t="s">
        <v>3280</v>
      </c>
      <c r="AG580" s="129" t="s">
        <v>3790</v>
      </c>
      <c r="AH580" s="129" cm="1">
        <f t="array" aca="1" ref="AH580" ca="1">INDIRECT(ADDRESS(MATCH(AJ580,'rs_industries'!B:B,0),5,1,TRUE,"rs_industries"))</f>
        <v>89</v>
      </c>
      <c r="AI580" s="129" cm="1">
        <f t="array" aca="1" ref="AI580" ca="1">INDIRECT(ADDRESS(MATCH(A580,'rs_stocks'!B:B,0),7,1,TRUE,"rs_stocks"))</f>
        <v>70</v>
      </c>
      <c r="AJ580" s="129" t="str" cm="1">
        <f t="array" aca="1" ref="AJ580" ca="1">INDIRECT(ADDRESS(MATCH(A580,'rs_stocks'!B:B,0),4,1,TRUE,"rs_stocks"))</f>
        <v>Banks—Diversified</v>
      </c>
    </row>
    <row r="581" spans="1:36" x14ac:dyDescent="0.3">
      <c r="A581" s="129" t="s">
        <v>583</v>
      </c>
      <c r="B581" s="132">
        <v>2.92</v>
      </c>
      <c r="C581" s="132">
        <v>2.2599999999999998</v>
      </c>
      <c r="D581" s="132">
        <v>4.32</v>
      </c>
      <c r="E581" s="132">
        <v>19.57</v>
      </c>
      <c r="F581" s="132">
        <v>25.49</v>
      </c>
      <c r="G581" s="215" t="s">
        <v>3812</v>
      </c>
      <c r="H581" s="345" t="s">
        <v>3108</v>
      </c>
      <c r="I581" s="129">
        <v>9.2279999999999998</v>
      </c>
      <c r="J581" s="129">
        <v>-25</v>
      </c>
      <c r="K581" s="129">
        <v>0</v>
      </c>
      <c r="L581" s="129" t="b">
        <v>1</v>
      </c>
      <c r="M581" s="129">
        <v>36.997999999999998</v>
      </c>
      <c r="N581" s="129">
        <v>3.4079999999999999</v>
      </c>
      <c r="O581" s="129">
        <v>10.856</v>
      </c>
      <c r="P581" s="132">
        <v>37.414999999999999</v>
      </c>
      <c r="Q581" s="132">
        <v>0.61899999999999999</v>
      </c>
      <c r="R581" s="132">
        <v>23.148</v>
      </c>
      <c r="S581" s="129">
        <v>2.25</v>
      </c>
      <c r="T581" s="419">
        <v>-1.6970000000000001</v>
      </c>
      <c r="U581" s="129">
        <v>445.42</v>
      </c>
      <c r="V581" s="129">
        <v>-38</v>
      </c>
      <c r="W581" s="129">
        <v>-52</v>
      </c>
      <c r="X581" s="129">
        <v>19</v>
      </c>
      <c r="Y581" s="129" t="s">
        <v>583</v>
      </c>
      <c r="Z581" s="129" t="b">
        <v>0</v>
      </c>
      <c r="AA581" s="129">
        <v>0</v>
      </c>
      <c r="AB581" s="129" t="b">
        <v>1</v>
      </c>
      <c r="AC581" s="129">
        <v>56</v>
      </c>
      <c r="AD581" s="129">
        <v>0.83299999999999996</v>
      </c>
      <c r="AE581" s="129" t="s">
        <v>3108</v>
      </c>
      <c r="AF581" s="129" t="s">
        <v>3812</v>
      </c>
      <c r="AG581" s="129" t="s">
        <v>5137</v>
      </c>
      <c r="AH581" s="129" cm="1">
        <f t="array" aca="1" ref="AH581" ca="1">INDIRECT(ADDRESS(MATCH(AJ581,'rs_industries'!B:B,0),5,1,TRUE,"rs_industries"))</f>
        <v>31</v>
      </c>
      <c r="AI581" s="129" cm="1">
        <f t="array" aca="1" ref="AI581" ca="1">INDIRECT(ADDRESS(MATCH(A581,'rs_stocks'!B:B,0),7,1,TRUE,"rs_stocks"))</f>
        <v>86</v>
      </c>
      <c r="AJ581" s="129" t="str" cm="1">
        <f t="array" aca="1" ref="AJ581" ca="1">INDIRECT(ADDRESS(MATCH(A581,'rs_stocks'!B:B,0),4,1,TRUE,"rs_stocks"))</f>
        <v>Specialty Retail</v>
      </c>
    </row>
    <row r="582" spans="1:36" x14ac:dyDescent="0.3">
      <c r="A582" s="129" t="s">
        <v>1845</v>
      </c>
      <c r="B582" s="132">
        <v>-0.61</v>
      </c>
      <c r="C582" s="132">
        <v>4.05</v>
      </c>
      <c r="D582" s="132">
        <v>2.2400000000000002</v>
      </c>
      <c r="E582" s="132">
        <v>14.97</v>
      </c>
      <c r="F582" s="132">
        <v>14.22</v>
      </c>
      <c r="G582" s="216" t="s">
        <v>3168</v>
      </c>
      <c r="H582" s="304" t="s">
        <v>3124</v>
      </c>
      <c r="I582" s="129">
        <v>3.9729999999999999</v>
      </c>
      <c r="J582" s="129">
        <v>-49</v>
      </c>
      <c r="K582" s="129">
        <v>-4</v>
      </c>
      <c r="L582" s="129" t="b">
        <v>1</v>
      </c>
      <c r="M582" s="129">
        <v>40.904000000000003</v>
      </c>
      <c r="N582" s="129">
        <v>3.77</v>
      </c>
      <c r="O582" s="129">
        <v>10.849</v>
      </c>
      <c r="P582" s="132">
        <v>44.905999999999999</v>
      </c>
      <c r="Q582" s="132">
        <v>0.61499999999999999</v>
      </c>
      <c r="R582" s="132">
        <v>27.6</v>
      </c>
      <c r="S582" s="129">
        <v>2.04</v>
      </c>
      <c r="T582" s="419">
        <v>-104.033</v>
      </c>
      <c r="U582" s="129">
        <v>118.59</v>
      </c>
      <c r="V582" s="129">
        <v>10</v>
      </c>
      <c r="W582" s="129">
        <v>3</v>
      </c>
      <c r="X582" s="129">
        <v>82</v>
      </c>
      <c r="Y582" s="129" t="s">
        <v>1845</v>
      </c>
      <c r="Z582" s="129" t="b">
        <v>1</v>
      </c>
      <c r="AA582" s="129">
        <v>0</v>
      </c>
      <c r="AB582" s="129" t="b">
        <v>1</v>
      </c>
      <c r="AC582" s="129">
        <v>53</v>
      </c>
      <c r="AD582" s="129">
        <v>0.83299999999999996</v>
      </c>
      <c r="AE582" s="129" t="s">
        <v>3124</v>
      </c>
      <c r="AF582" s="129" t="s">
        <v>3168</v>
      </c>
      <c r="AG582" s="129" t="s">
        <v>3269</v>
      </c>
      <c r="AH582" s="129" cm="1">
        <f t="array" aca="1" ref="AH582" ca="1">INDIRECT(ADDRESS(MATCH(AJ582,'rs_industries'!B:B,0),5,1,TRUE,"rs_industries"))</f>
        <v>11</v>
      </c>
      <c r="AI582" s="129" cm="1">
        <f t="array" aca="1" ref="AI582" ca="1">INDIRECT(ADDRESS(MATCH(A582,'rs_stocks'!B:B,0),7,1,TRUE,"rs_stocks"))</f>
        <v>84</v>
      </c>
      <c r="AJ582" s="129" t="str" cm="1">
        <f t="array" aca="1" ref="AJ582" ca="1">INDIRECT(ADDRESS(MATCH(A582,'rs_stocks'!B:B,0),4,1,TRUE,"rs_stocks"))</f>
        <v>Medical Devices</v>
      </c>
    </row>
    <row r="583" spans="1:36" x14ac:dyDescent="0.3">
      <c r="A583" s="129" t="s">
        <v>7709</v>
      </c>
      <c r="B583" s="132">
        <v>-1.37</v>
      </c>
      <c r="C583" s="132">
        <v>-4.93</v>
      </c>
      <c r="D583" s="132">
        <v>24.29</v>
      </c>
      <c r="E583" s="132">
        <v>53.52</v>
      </c>
      <c r="F583" s="132">
        <v>62.39</v>
      </c>
      <c r="G583" s="210" t="s">
        <v>3241</v>
      </c>
      <c r="H583" s="288" t="s">
        <v>3124</v>
      </c>
      <c r="I583" s="129">
        <v>0.59899999999999998</v>
      </c>
      <c r="J583" s="129">
        <v>-82</v>
      </c>
      <c r="K583" s="129">
        <v>-65</v>
      </c>
      <c r="L583" s="129" t="b">
        <v>0</v>
      </c>
      <c r="M583" s="129">
        <v>180.54900000000001</v>
      </c>
      <c r="N583" s="129">
        <v>16.706</v>
      </c>
      <c r="O583" s="129">
        <v>10.808</v>
      </c>
      <c r="P583" s="132">
        <v>276.322</v>
      </c>
      <c r="Q583" s="132">
        <v>0.64500000000000002</v>
      </c>
      <c r="R583" s="132">
        <v>178.22200000000001</v>
      </c>
      <c r="S583" s="129">
        <v>4.71</v>
      </c>
      <c r="T583" s="419">
        <v>-15.371</v>
      </c>
      <c r="U583" s="129">
        <v>16.579999999999998</v>
      </c>
      <c r="V583" s="129">
        <v>-26</v>
      </c>
      <c r="W583" s="129">
        <v>-59</v>
      </c>
      <c r="X583" s="129">
        <v>256</v>
      </c>
      <c r="Y583" s="129" t="s">
        <v>7709</v>
      </c>
      <c r="Z583" s="129" t="b">
        <v>0</v>
      </c>
      <c r="AA583" s="129">
        <v>0</v>
      </c>
      <c r="AB583" s="129" t="b">
        <v>1</v>
      </c>
      <c r="AC583" s="129">
        <v>43</v>
      </c>
      <c r="AD583" s="129">
        <v>0.83199999999999996</v>
      </c>
      <c r="AE583" s="129" t="s">
        <v>3124</v>
      </c>
      <c r="AF583" s="129" t="s">
        <v>3241</v>
      </c>
      <c r="AG583" s="129" t="s">
        <v>7710</v>
      </c>
      <c r="AH583" s="129" cm="1">
        <f t="array" aca="1" ref="AH583" ca="1">INDIRECT(ADDRESS(MATCH(AJ583,'rs_industries'!B:B,0),5,1,TRUE,"rs_industries"))</f>
        <v>51</v>
      </c>
      <c r="AI583" s="129" cm="1">
        <f t="array" aca="1" ref="AI583" ca="1">INDIRECT(ADDRESS(MATCH(A583,'rs_stocks'!B:B,0),7,1,TRUE,"rs_stocks"))</f>
        <v>91</v>
      </c>
      <c r="AJ583" s="129" t="str" cm="1">
        <f t="array" aca="1" ref="AJ583" ca="1">INDIRECT(ADDRESS(MATCH(A583,'rs_stocks'!B:B,0),4,1,TRUE,"rs_stocks"))</f>
        <v>Biotechnology</v>
      </c>
    </row>
    <row r="584" spans="1:36" x14ac:dyDescent="0.3">
      <c r="A584" s="129" t="s">
        <v>1174</v>
      </c>
      <c r="B584" s="132">
        <v>-3.15</v>
      </c>
      <c r="C584" s="132">
        <v>-2.2999999999999998</v>
      </c>
      <c r="D584" s="132">
        <v>0.95</v>
      </c>
      <c r="E584" s="132">
        <v>2.2400000000000002</v>
      </c>
      <c r="F584" s="132">
        <v>0.62</v>
      </c>
      <c r="G584" s="235" t="s">
        <v>3158</v>
      </c>
      <c r="H584" s="349" t="s">
        <v>245</v>
      </c>
      <c r="I584" s="129">
        <v>12.856999999999999</v>
      </c>
      <c r="J584" s="129">
        <v>-29</v>
      </c>
      <c r="K584" s="129">
        <v>-23</v>
      </c>
      <c r="L584" s="129" t="b">
        <v>1</v>
      </c>
      <c r="M584" s="129">
        <v>17.773</v>
      </c>
      <c r="N584" s="129">
        <v>1.647</v>
      </c>
      <c r="O584" s="129">
        <v>10.794</v>
      </c>
      <c r="P584" s="132">
        <v>19.047999999999998</v>
      </c>
      <c r="Q584" s="132">
        <v>0.62</v>
      </c>
      <c r="R584" s="132">
        <v>11.81</v>
      </c>
      <c r="S584" s="129">
        <v>1.59</v>
      </c>
      <c r="T584" s="419">
        <v>2.5150000000000001</v>
      </c>
      <c r="U584" s="129">
        <v>50.15</v>
      </c>
      <c r="V584" s="129">
        <v>-18</v>
      </c>
      <c r="W584" s="129">
        <v>-20</v>
      </c>
      <c r="X584" s="129">
        <v>251</v>
      </c>
      <c r="Y584" s="129" t="s">
        <v>1174</v>
      </c>
      <c r="Z584" s="129" t="b">
        <v>0</v>
      </c>
      <c r="AA584" s="129">
        <v>0</v>
      </c>
      <c r="AB584" s="129" t="b">
        <v>0</v>
      </c>
      <c r="AC584" s="129">
        <v>47</v>
      </c>
      <c r="AD584" s="129">
        <v>0.83199999999999996</v>
      </c>
      <c r="AE584" s="129" t="s">
        <v>245</v>
      </c>
      <c r="AF584" s="129" t="s">
        <v>3158</v>
      </c>
      <c r="AG584" s="129" t="s">
        <v>5228</v>
      </c>
      <c r="AH584" s="129" t="e" cm="1">
        <f t="array" aca="1" ref="AH584" ca="1">INDIRECT(ADDRESS(MATCH(AJ584,'rs_industries'!B:B,0),5,1,TRUE,"rs_industries"))</f>
        <v>#N/A</v>
      </c>
      <c r="AI584" s="129" t="e" cm="1">
        <f t="array" aca="1" ref="AI584" ca="1">INDIRECT(ADDRESS(MATCH(A584,'rs_stocks'!B:B,0),7,1,TRUE,"rs_stocks"))</f>
        <v>#N/A</v>
      </c>
      <c r="AJ584" s="129" t="e" cm="1">
        <f t="array" aca="1" ref="AJ584" ca="1">INDIRECT(ADDRESS(MATCH(A584,'rs_stocks'!B:B,0),4,1,TRUE,"rs_stocks"))</f>
        <v>#N/A</v>
      </c>
    </row>
    <row r="585" spans="1:36" x14ac:dyDescent="0.3">
      <c r="A585" s="129" t="s">
        <v>6841</v>
      </c>
      <c r="B585" s="132">
        <v>0</v>
      </c>
      <c r="C585" s="132">
        <v>-8.82</v>
      </c>
      <c r="D585" s="132">
        <v>36.659999999999997</v>
      </c>
      <c r="E585" s="132">
        <v>43.66</v>
      </c>
      <c r="F585" s="132">
        <v>47.62</v>
      </c>
      <c r="G585" s="263" t="s">
        <v>3170</v>
      </c>
      <c r="H585" s="348" t="s">
        <v>3124</v>
      </c>
      <c r="I585" s="129">
        <v>0.32400000000000001</v>
      </c>
      <c r="J585" s="129">
        <v>-98</v>
      </c>
      <c r="K585" s="129">
        <v>-97</v>
      </c>
      <c r="L585" s="129" t="b">
        <v>1</v>
      </c>
      <c r="M585" s="129">
        <v>281.18599999999998</v>
      </c>
      <c r="N585" s="129">
        <v>26.138000000000002</v>
      </c>
      <c r="O585" s="129">
        <v>10.757999999999999</v>
      </c>
      <c r="P585" s="132">
        <v>777.59100000000001</v>
      </c>
      <c r="Q585" s="132">
        <v>0.57299999999999995</v>
      </c>
      <c r="R585" s="132">
        <v>445.40300000000002</v>
      </c>
      <c r="S585" s="129">
        <v>7.82</v>
      </c>
      <c r="T585" s="419">
        <v>45.603000000000002</v>
      </c>
      <c r="U585" s="129">
        <v>5.89</v>
      </c>
      <c r="V585" s="129">
        <v>-17</v>
      </c>
      <c r="W585" s="129">
        <v>-76</v>
      </c>
      <c r="X585" s="129">
        <v>434</v>
      </c>
      <c r="Y585" s="129" t="s">
        <v>6841</v>
      </c>
      <c r="Z585" s="129" t="b">
        <v>0</v>
      </c>
      <c r="AA585" s="129">
        <v>0</v>
      </c>
      <c r="AB585" s="129" t="b">
        <v>0</v>
      </c>
      <c r="AC585" s="129">
        <v>38</v>
      </c>
      <c r="AD585" s="129">
        <v>0.83199999999999996</v>
      </c>
      <c r="AE585" s="129" t="s">
        <v>3124</v>
      </c>
      <c r="AF585" s="129" t="s">
        <v>3170</v>
      </c>
      <c r="AG585" s="129" t="s">
        <v>7831</v>
      </c>
      <c r="AH585" s="129" cm="1">
        <f t="array" aca="1" ref="AH585" ca="1">INDIRECT(ADDRESS(MATCH(AJ585,'rs_industries'!B:B,0),5,1,TRUE,"rs_industries"))</f>
        <v>87</v>
      </c>
      <c r="AI585" s="129" cm="1">
        <f t="array" aca="1" ref="AI585" ca="1">INDIRECT(ADDRESS(MATCH(A585,'rs_stocks'!B:B,0),7,1,TRUE,"rs_stocks"))</f>
        <v>90</v>
      </c>
      <c r="AJ585" s="129" t="str" cm="1">
        <f t="array" aca="1" ref="AJ585" ca="1">INDIRECT(ADDRESS(MATCH(A585,'rs_stocks'!B:B,0),4,1,TRUE,"rs_stocks"))</f>
        <v>Drug Manufacturersâ€”Specialty &amp; Generic</v>
      </c>
    </row>
    <row r="586" spans="1:36" x14ac:dyDescent="0.3">
      <c r="A586" s="129" t="s">
        <v>6925</v>
      </c>
      <c r="B586" s="132">
        <v>-2.93</v>
      </c>
      <c r="C586" s="132">
        <v>-10.72</v>
      </c>
      <c r="D586" s="132">
        <v>-4.5999999999999996</v>
      </c>
      <c r="E586" s="132">
        <v>24.25</v>
      </c>
      <c r="F586" s="132">
        <v>20.190000000000001</v>
      </c>
      <c r="G586" s="204" t="s">
        <v>202</v>
      </c>
      <c r="H586" s="345" t="s">
        <v>3108</v>
      </c>
      <c r="I586" s="129">
        <v>0.58799999999999997</v>
      </c>
      <c r="J586" s="129">
        <v>-40</v>
      </c>
      <c r="K586" s="129">
        <v>-12</v>
      </c>
      <c r="L586" s="129" t="b">
        <v>1</v>
      </c>
      <c r="M586" s="129">
        <v>77.001999999999995</v>
      </c>
      <c r="N586" s="129">
        <v>7.1639999999999997</v>
      </c>
      <c r="O586" s="129">
        <v>10.749000000000001</v>
      </c>
      <c r="P586" s="132">
        <v>95.248000000000005</v>
      </c>
      <c r="Q586" s="132">
        <v>0.58499999999999996</v>
      </c>
      <c r="R586" s="132">
        <v>55.691000000000003</v>
      </c>
      <c r="S586" s="129">
        <v>2.69</v>
      </c>
      <c r="T586" s="419">
        <v>-124.214</v>
      </c>
      <c r="U586" s="129">
        <v>189.28</v>
      </c>
      <c r="V586" s="129">
        <v>10</v>
      </c>
      <c r="W586" s="129">
        <v>-11</v>
      </c>
      <c r="X586" s="129">
        <v>39</v>
      </c>
      <c r="Y586" s="129" t="s">
        <v>6925</v>
      </c>
      <c r="Z586" s="129" t="b">
        <v>0</v>
      </c>
      <c r="AA586" s="129">
        <v>0</v>
      </c>
      <c r="AB586" s="129" t="b">
        <v>0</v>
      </c>
      <c r="AC586" s="129">
        <v>49</v>
      </c>
      <c r="AD586" s="129">
        <v>0.83199999999999996</v>
      </c>
      <c r="AE586" s="129" t="s">
        <v>3108</v>
      </c>
      <c r="AF586" s="129" t="s">
        <v>202</v>
      </c>
      <c r="AG586" s="129" t="s">
        <v>7190</v>
      </c>
      <c r="AH586" s="129" t="e" cm="1">
        <f t="array" aca="1" ref="AH586" ca="1">INDIRECT(ADDRESS(MATCH(AJ586,'rs_industries'!B:B,0),5,1,TRUE,"rs_industries"))</f>
        <v>#N/A</v>
      </c>
      <c r="AI586" s="129" t="e" cm="1">
        <f t="array" aca="1" ref="AI586" ca="1">INDIRECT(ADDRESS(MATCH(A586,'rs_stocks'!B:B,0),7,1,TRUE,"rs_stocks"))</f>
        <v>#N/A</v>
      </c>
      <c r="AJ586" s="129" t="e" cm="1">
        <f t="array" aca="1" ref="AJ586" ca="1">INDIRECT(ADDRESS(MATCH(A586,'rs_stocks'!B:B,0),4,1,TRUE,"rs_stocks"))</f>
        <v>#N/A</v>
      </c>
    </row>
    <row r="587" spans="1:36" x14ac:dyDescent="0.3">
      <c r="A587" s="129" t="s">
        <v>7828</v>
      </c>
      <c r="B587" s="132">
        <v>18.89</v>
      </c>
      <c r="C587" s="132">
        <v>18.649999999999999</v>
      </c>
      <c r="D587" s="132">
        <v>45.15</v>
      </c>
      <c r="E587" s="132">
        <v>62.06</v>
      </c>
      <c r="F587" s="132">
        <v>60.32</v>
      </c>
      <c r="G587" s="222" t="s">
        <v>3146</v>
      </c>
      <c r="H587" s="349" t="s">
        <v>3124</v>
      </c>
      <c r="I587" s="129">
        <v>0.34799999999999998</v>
      </c>
      <c r="J587" s="129">
        <v>-84</v>
      </c>
      <c r="K587" s="129">
        <v>-72</v>
      </c>
      <c r="L587" s="129" t="b">
        <v>0</v>
      </c>
      <c r="M587" s="129">
        <v>111.464</v>
      </c>
      <c r="N587" s="129">
        <v>10.378</v>
      </c>
      <c r="O587" s="129">
        <v>10.74</v>
      </c>
      <c r="P587" s="132">
        <v>138.643</v>
      </c>
      <c r="Q587" s="132">
        <v>0.63100000000000001</v>
      </c>
      <c r="R587" s="132">
        <v>87.519000000000005</v>
      </c>
      <c r="S587" s="129">
        <v>5.8</v>
      </c>
      <c r="T587" s="419">
        <v>-40.381</v>
      </c>
      <c r="U587" s="129">
        <v>5.98</v>
      </c>
      <c r="V587" s="129">
        <v>-52</v>
      </c>
      <c r="W587" s="129">
        <v>-40</v>
      </c>
      <c r="X587" s="129">
        <v>576</v>
      </c>
      <c r="Y587" s="129" t="s">
        <v>7828</v>
      </c>
      <c r="Z587" s="129" t="b">
        <v>0</v>
      </c>
      <c r="AA587" s="129">
        <v>0</v>
      </c>
      <c r="AB587" s="129" t="b">
        <v>0</v>
      </c>
      <c r="AC587" s="129">
        <v>41</v>
      </c>
      <c r="AD587" s="129">
        <v>0.83099999999999996</v>
      </c>
      <c r="AE587" s="129" t="s">
        <v>3124</v>
      </c>
      <c r="AF587" s="129" t="s">
        <v>3146</v>
      </c>
      <c r="AG587" s="129" t="s">
        <v>8598</v>
      </c>
      <c r="AH587" s="129" cm="1">
        <f t="array" aca="1" ref="AH587" ca="1">INDIRECT(ADDRESS(MATCH(AJ587,'rs_industries'!B:B,0),5,1,TRUE,"rs_industries"))</f>
        <v>51</v>
      </c>
      <c r="AI587" s="129" cm="1">
        <f t="array" aca="1" ref="AI587" ca="1">INDIRECT(ADDRESS(MATCH(A587,'rs_stocks'!B:B,0),7,1,TRUE,"rs_stocks"))</f>
        <v>90</v>
      </c>
      <c r="AJ587" s="129" t="str" cm="1">
        <f t="array" aca="1" ref="AJ587" ca="1">INDIRECT(ADDRESS(MATCH(A587,'rs_stocks'!B:B,0),4,1,TRUE,"rs_stocks"))</f>
        <v>Biotechnology</v>
      </c>
    </row>
    <row r="588" spans="1:36" x14ac:dyDescent="0.3">
      <c r="A588" s="129" t="s">
        <v>1336</v>
      </c>
      <c r="B588" s="132">
        <v>-0.6</v>
      </c>
      <c r="C588" s="132">
        <v>-3.7</v>
      </c>
      <c r="D588" s="132">
        <v>-1.49</v>
      </c>
      <c r="E588" s="132">
        <v>14.91</v>
      </c>
      <c r="F588" s="132">
        <v>12.87</v>
      </c>
      <c r="G588" s="235" t="s">
        <v>3121</v>
      </c>
      <c r="H588" s="349" t="s">
        <v>245</v>
      </c>
      <c r="I588" s="129">
        <v>13.733000000000001</v>
      </c>
      <c r="J588" s="129">
        <v>-49</v>
      </c>
      <c r="K588" s="129">
        <v>-36</v>
      </c>
      <c r="L588" s="129" t="b">
        <v>1</v>
      </c>
      <c r="M588" s="129">
        <v>49.938000000000002</v>
      </c>
      <c r="N588" s="129">
        <v>4.6509999999999998</v>
      </c>
      <c r="O588" s="129">
        <v>10.738</v>
      </c>
      <c r="P588" s="132">
        <v>57.021000000000001</v>
      </c>
      <c r="Q588" s="132">
        <v>0.59599999999999997</v>
      </c>
      <c r="R588" s="132">
        <v>33.966000000000001</v>
      </c>
      <c r="S588" s="129">
        <v>0.92</v>
      </c>
      <c r="T588" s="419">
        <v>-35.276000000000003</v>
      </c>
      <c r="U588" s="129">
        <v>35.484999999999999</v>
      </c>
      <c r="V588" s="129">
        <v>-43</v>
      </c>
      <c r="W588" s="129">
        <v>-45</v>
      </c>
      <c r="X588" s="129">
        <v>613</v>
      </c>
      <c r="Y588" s="129" t="s">
        <v>1336</v>
      </c>
      <c r="Z588" s="129" t="b">
        <v>0</v>
      </c>
      <c r="AA588" s="129">
        <v>0</v>
      </c>
      <c r="AB588" s="129" t="b">
        <v>0</v>
      </c>
      <c r="AC588" s="129">
        <v>44</v>
      </c>
      <c r="AD588" s="129">
        <v>0.83099999999999996</v>
      </c>
      <c r="AE588" s="129" t="s">
        <v>245</v>
      </c>
      <c r="AF588" s="129" t="s">
        <v>3121</v>
      </c>
      <c r="AG588" s="129" t="s">
        <v>5075</v>
      </c>
      <c r="AH588" s="129" t="e" cm="1">
        <f t="array" aca="1" ref="AH588" ca="1">INDIRECT(ADDRESS(MATCH(AJ588,'rs_industries'!B:B,0),5,1,TRUE,"rs_industries"))</f>
        <v>#N/A</v>
      </c>
      <c r="AI588" s="129" t="e" cm="1">
        <f t="array" aca="1" ref="AI588" ca="1">INDIRECT(ADDRESS(MATCH(A588,'rs_stocks'!B:B,0),7,1,TRUE,"rs_stocks"))</f>
        <v>#N/A</v>
      </c>
      <c r="AJ588" s="129" t="e" cm="1">
        <f t="array" aca="1" ref="AJ588" ca="1">INDIRECT(ADDRESS(MATCH(A588,'rs_stocks'!B:B,0),4,1,TRUE,"rs_stocks"))</f>
        <v>#N/A</v>
      </c>
    </row>
    <row r="589" spans="1:36" x14ac:dyDescent="0.3">
      <c r="A589" s="129" t="s">
        <v>1056</v>
      </c>
      <c r="B589" s="132">
        <v>-2.79</v>
      </c>
      <c r="C589" s="132">
        <v>-4.22</v>
      </c>
      <c r="D589" s="132">
        <v>2.0699999999999998</v>
      </c>
      <c r="E589" s="132">
        <v>3.86</v>
      </c>
      <c r="F589" s="132">
        <v>10.96</v>
      </c>
      <c r="G589" s="272" t="s">
        <v>4347</v>
      </c>
      <c r="H589" s="349" t="s">
        <v>3108</v>
      </c>
      <c r="I589" s="129">
        <v>7.5830000000000002</v>
      </c>
      <c r="J589" s="129">
        <v>-24</v>
      </c>
      <c r="K589" s="129">
        <v>-8</v>
      </c>
      <c r="L589" s="129" t="b">
        <v>1</v>
      </c>
      <c r="M589" s="129">
        <v>32.817999999999998</v>
      </c>
      <c r="N589" s="129">
        <v>3.06</v>
      </c>
      <c r="O589" s="129">
        <v>10.725</v>
      </c>
      <c r="P589" s="132">
        <v>35.606000000000002</v>
      </c>
      <c r="Q589" s="132">
        <v>0.61199999999999999</v>
      </c>
      <c r="R589" s="132">
        <v>21.79</v>
      </c>
      <c r="S589" s="129">
        <v>1.71</v>
      </c>
      <c r="T589" s="419">
        <v>-129.72</v>
      </c>
      <c r="U589" s="129">
        <v>212.42</v>
      </c>
      <c r="V589" s="129">
        <v>-6</v>
      </c>
      <c r="W589" s="129">
        <v>-22</v>
      </c>
      <c r="X589" s="129">
        <v>54</v>
      </c>
      <c r="Y589" s="129" t="s">
        <v>1056</v>
      </c>
      <c r="Z589" s="129" t="b">
        <v>0</v>
      </c>
      <c r="AA589" s="129">
        <v>0</v>
      </c>
      <c r="AB589" s="129" t="b">
        <v>0</v>
      </c>
      <c r="AC589" s="129">
        <v>47</v>
      </c>
      <c r="AD589" s="129">
        <v>0.83099999999999996</v>
      </c>
      <c r="AE589" s="129" t="s">
        <v>3108</v>
      </c>
      <c r="AF589" s="129" t="s">
        <v>4347</v>
      </c>
      <c r="AG589" s="129" t="s">
        <v>5311</v>
      </c>
      <c r="AH589" s="129" t="e" cm="1">
        <f t="array" aca="1" ref="AH589" ca="1">INDIRECT(ADDRESS(MATCH(AJ589,'rs_industries'!B:B,0),5,1,TRUE,"rs_industries"))</f>
        <v>#N/A</v>
      </c>
      <c r="AI589" s="129" t="e" cm="1">
        <f t="array" aca="1" ref="AI589" ca="1">INDIRECT(ADDRESS(MATCH(A589,'rs_stocks'!B:B,0),7,1,TRUE,"rs_stocks"))</f>
        <v>#N/A</v>
      </c>
      <c r="AJ589" s="129" t="e" cm="1">
        <f t="array" aca="1" ref="AJ589" ca="1">INDIRECT(ADDRESS(MATCH(A589,'rs_stocks'!B:B,0),4,1,TRUE,"rs_stocks"))</f>
        <v>#N/A</v>
      </c>
    </row>
    <row r="590" spans="1:36" x14ac:dyDescent="0.3">
      <c r="A590" s="129" t="s">
        <v>975</v>
      </c>
      <c r="B590" s="132">
        <v>-1.25</v>
      </c>
      <c r="C590" s="132">
        <v>4.08</v>
      </c>
      <c r="D590" s="132">
        <v>1.55</v>
      </c>
      <c r="E590" s="132">
        <v>30.13</v>
      </c>
      <c r="F590" s="132">
        <v>27.29</v>
      </c>
      <c r="G590" s="263" t="s">
        <v>3162</v>
      </c>
      <c r="H590" s="348" t="s">
        <v>3108</v>
      </c>
      <c r="I590" s="129">
        <v>26.646000000000001</v>
      </c>
      <c r="J590" s="129">
        <v>-54</v>
      </c>
      <c r="K590" s="129">
        <v>-34</v>
      </c>
      <c r="L590" s="129" t="b">
        <v>1</v>
      </c>
      <c r="M590" s="129">
        <v>59.886000000000003</v>
      </c>
      <c r="N590" s="129">
        <v>5.5890000000000004</v>
      </c>
      <c r="O590" s="129">
        <v>10.715</v>
      </c>
      <c r="P590" s="132">
        <v>67.55</v>
      </c>
      <c r="Q590" s="132">
        <v>0.59599999999999997</v>
      </c>
      <c r="R590" s="132">
        <v>40.228000000000002</v>
      </c>
      <c r="S590" s="129">
        <v>2.12</v>
      </c>
      <c r="T590" s="419">
        <v>0</v>
      </c>
      <c r="U590" s="129">
        <v>53.08</v>
      </c>
      <c r="V590" s="129">
        <v>-48</v>
      </c>
      <c r="W590" s="129">
        <v>-47</v>
      </c>
      <c r="X590" s="129">
        <v>177</v>
      </c>
      <c r="Y590" s="129" t="s">
        <v>975</v>
      </c>
      <c r="Z590" s="129" t="b">
        <v>0</v>
      </c>
      <c r="AA590" s="129">
        <v>0</v>
      </c>
      <c r="AB590" s="129" t="b">
        <v>1</v>
      </c>
      <c r="AC590" s="129">
        <v>51</v>
      </c>
      <c r="AD590" s="129">
        <v>0.83</v>
      </c>
      <c r="AE590" s="129" t="s">
        <v>3108</v>
      </c>
      <c r="AF590" s="129" t="s">
        <v>3162</v>
      </c>
      <c r="AG590" s="129" t="s">
        <v>5082</v>
      </c>
      <c r="AH590" s="129" cm="1">
        <f t="array" aca="1" ref="AH590" ca="1">INDIRECT(ADDRESS(MATCH(AJ590,'rs_industries'!B:B,0),5,1,TRUE,"rs_industries"))</f>
        <v>91</v>
      </c>
      <c r="AI590" s="129" cm="1">
        <f t="array" aca="1" ref="AI590" ca="1">INDIRECT(ADDRESS(MATCH(A590,'rs_stocks'!B:B,0),7,1,TRUE,"rs_stocks"))</f>
        <v>77</v>
      </c>
      <c r="AJ590" s="129" t="str" cm="1">
        <f t="array" aca="1" ref="AJ590" ca="1">INDIRECT(ADDRESS(MATCH(A590,'rs_stocks'!B:B,0),4,1,TRUE,"rs_stocks"))</f>
        <v>Internet Retail</v>
      </c>
    </row>
    <row r="591" spans="1:36" x14ac:dyDescent="0.3">
      <c r="A591" s="129" t="s">
        <v>1887</v>
      </c>
      <c r="B591" s="132">
        <v>-1.28</v>
      </c>
      <c r="C591" s="132">
        <v>-6.5</v>
      </c>
      <c r="D591" s="132">
        <v>3.93</v>
      </c>
      <c r="E591" s="132">
        <v>9.8800000000000008</v>
      </c>
      <c r="F591" s="132">
        <v>8.2100000000000009</v>
      </c>
      <c r="G591" s="231" t="s">
        <v>3262</v>
      </c>
      <c r="H591" s="346" t="s">
        <v>3111</v>
      </c>
      <c r="I591" s="129">
        <v>2.2829999999999999</v>
      </c>
      <c r="J591" s="129">
        <v>-24</v>
      </c>
      <c r="K591" s="129">
        <v>-9</v>
      </c>
      <c r="L591" s="129" t="b">
        <v>1</v>
      </c>
      <c r="M591" s="129">
        <v>39.119</v>
      </c>
      <c r="N591" s="129">
        <v>3.6509999999999998</v>
      </c>
      <c r="O591" s="129">
        <v>10.712999999999999</v>
      </c>
      <c r="P591" s="132">
        <v>43.871000000000002</v>
      </c>
      <c r="Q591" s="132">
        <v>0.62</v>
      </c>
      <c r="R591" s="132">
        <v>27.199000000000002</v>
      </c>
      <c r="S591" s="129">
        <v>2.46</v>
      </c>
      <c r="T591" s="419">
        <v>-88.010999999999996</v>
      </c>
      <c r="U591" s="129">
        <v>71.97</v>
      </c>
      <c r="V591" s="129">
        <v>0</v>
      </c>
      <c r="W591" s="129">
        <v>-5</v>
      </c>
      <c r="X591" s="129">
        <v>112</v>
      </c>
      <c r="Y591" s="129" t="s">
        <v>1887</v>
      </c>
      <c r="Z591" s="129" t="b">
        <v>0</v>
      </c>
      <c r="AA591" s="129">
        <v>0</v>
      </c>
      <c r="AB591" s="129" t="b">
        <v>0</v>
      </c>
      <c r="AC591" s="129">
        <v>52</v>
      </c>
      <c r="AD591" s="129">
        <v>0.83</v>
      </c>
      <c r="AE591" s="129" t="s">
        <v>3111</v>
      </c>
      <c r="AF591" s="129" t="s">
        <v>3262</v>
      </c>
      <c r="AG591" s="129" t="s">
        <v>4819</v>
      </c>
      <c r="AH591" s="129" cm="1">
        <f t="array" aca="1" ref="AH591" ca="1">INDIRECT(ADDRESS(MATCH(AJ591,'rs_industries'!B:B,0),5,1,TRUE,"rs_industries"))</f>
        <v>84</v>
      </c>
      <c r="AI591" s="129" cm="1">
        <f t="array" aca="1" ref="AI591" ca="1">INDIRECT(ADDRESS(MATCH(A591,'rs_stocks'!B:B,0),7,1,TRUE,"rs_stocks"))</f>
        <v>73</v>
      </c>
      <c r="AJ591" s="129" t="str" cm="1">
        <f t="array" aca="1" ref="AJ591" ca="1">INDIRECT(ADDRESS(MATCH(A591,'rs_stocks'!B:B,0),4,1,TRUE,"rs_stocks"))</f>
        <v>Capital Markets</v>
      </c>
    </row>
    <row r="592" spans="1:36" x14ac:dyDescent="0.3">
      <c r="A592" s="129" t="s">
        <v>7793</v>
      </c>
      <c r="B592" s="132">
        <v>-1.1599999999999999</v>
      </c>
      <c r="C592" s="132">
        <v>-6.18</v>
      </c>
      <c r="D592" s="132">
        <v>-2.41</v>
      </c>
      <c r="E592" s="132">
        <v>26.11</v>
      </c>
      <c r="F592" s="132">
        <v>14.4</v>
      </c>
      <c r="G592" s="216" t="s">
        <v>3184</v>
      </c>
      <c r="H592" s="348" t="s">
        <v>24</v>
      </c>
      <c r="I592" s="129">
        <v>0.374</v>
      </c>
      <c r="J592" s="129">
        <v>-57</v>
      </c>
      <c r="K592" s="129">
        <v>-43</v>
      </c>
      <c r="L592" s="129" t="b">
        <v>0</v>
      </c>
      <c r="M592" s="129">
        <v>49.151000000000003</v>
      </c>
      <c r="N592" s="129">
        <v>4.5919999999999996</v>
      </c>
      <c r="O592" s="129">
        <v>10.702999999999999</v>
      </c>
      <c r="P592" s="132">
        <v>56.072000000000003</v>
      </c>
      <c r="Q592" s="132">
        <v>0.59799999999999998</v>
      </c>
      <c r="R592" s="132">
        <v>33.515000000000001</v>
      </c>
      <c r="S592" s="129">
        <v>2.99</v>
      </c>
      <c r="T592" s="419">
        <v>63.042000000000002</v>
      </c>
      <c r="U592" s="129">
        <v>8.5</v>
      </c>
      <c r="V592" s="129">
        <v>-39</v>
      </c>
      <c r="W592" s="129">
        <v>-42</v>
      </c>
      <c r="X592" s="129">
        <v>788</v>
      </c>
      <c r="Y592" s="129" t="s">
        <v>7793</v>
      </c>
      <c r="Z592" s="129" t="b">
        <v>0</v>
      </c>
      <c r="AA592" s="129">
        <v>0</v>
      </c>
      <c r="AB592" s="129" t="b">
        <v>0</v>
      </c>
      <c r="AC592" s="129">
        <v>44</v>
      </c>
      <c r="AD592" s="129">
        <v>0.83</v>
      </c>
      <c r="AE592" s="129" t="s">
        <v>24</v>
      </c>
      <c r="AF592" s="129" t="s">
        <v>3184</v>
      </c>
      <c r="AG592" s="129" t="s">
        <v>7794</v>
      </c>
      <c r="AH592" s="129" t="e" cm="1">
        <f t="array" aca="1" ref="AH592" ca="1">INDIRECT(ADDRESS(MATCH(AJ592,'rs_industries'!B:B,0),5,1,TRUE,"rs_industries"))</f>
        <v>#N/A</v>
      </c>
      <c r="AI592" s="129" t="e" cm="1">
        <f t="array" aca="1" ref="AI592" ca="1">INDIRECT(ADDRESS(MATCH(A592,'rs_stocks'!B:B,0),7,1,TRUE,"rs_stocks"))</f>
        <v>#N/A</v>
      </c>
      <c r="AJ592" s="129" t="e" cm="1">
        <f t="array" aca="1" ref="AJ592" ca="1">INDIRECT(ADDRESS(MATCH(A592,'rs_stocks'!B:B,0),4,1,TRUE,"rs_stocks"))</f>
        <v>#N/A</v>
      </c>
    </row>
    <row r="593" spans="1:36" x14ac:dyDescent="0.3">
      <c r="A593" s="129" t="s">
        <v>265</v>
      </c>
      <c r="B593" s="132">
        <v>0.11</v>
      </c>
      <c r="C593" s="132">
        <v>0.31</v>
      </c>
      <c r="D593" s="132">
        <v>0.22</v>
      </c>
      <c r="E593" s="132">
        <v>19.09</v>
      </c>
      <c r="F593" s="132">
        <v>14.76</v>
      </c>
      <c r="G593" s="300" t="s">
        <v>3148</v>
      </c>
      <c r="H593" s="348" t="s">
        <v>3111</v>
      </c>
      <c r="I593" s="129">
        <v>572.55399999999997</v>
      </c>
      <c r="J593" s="129">
        <v>-41</v>
      </c>
      <c r="K593" s="129">
        <v>-3</v>
      </c>
      <c r="L593" s="129" t="b">
        <v>1</v>
      </c>
      <c r="M593" s="129">
        <v>32.177</v>
      </c>
      <c r="N593" s="129">
        <v>3.0129999999999999</v>
      </c>
      <c r="O593" s="129">
        <v>10.679</v>
      </c>
      <c r="P593" s="132">
        <v>34.679000000000002</v>
      </c>
      <c r="Q593" s="132">
        <v>0.60799999999999998</v>
      </c>
      <c r="R593" s="132">
        <v>21.068000000000001</v>
      </c>
      <c r="S593" s="129">
        <v>1.64</v>
      </c>
      <c r="T593" s="419">
        <v>-17.388000000000002</v>
      </c>
      <c r="U593" s="129">
        <v>199.38</v>
      </c>
      <c r="V593" s="129">
        <v>-45</v>
      </c>
      <c r="W593" s="129">
        <v>-51</v>
      </c>
      <c r="X593" s="129">
        <v>61</v>
      </c>
      <c r="Y593" s="129" t="s">
        <v>265</v>
      </c>
      <c r="Z593" s="129" t="b">
        <v>1</v>
      </c>
      <c r="AA593" s="129">
        <v>0</v>
      </c>
      <c r="AB593" s="129" t="b">
        <v>1</v>
      </c>
      <c r="AC593" s="129">
        <v>53</v>
      </c>
      <c r="AD593" s="129">
        <v>0.82899999999999996</v>
      </c>
      <c r="AE593" s="129" t="s">
        <v>3111</v>
      </c>
      <c r="AF593" s="129" t="s">
        <v>3148</v>
      </c>
      <c r="AG593" s="129" t="s">
        <v>3300</v>
      </c>
      <c r="AH593" s="129" cm="1">
        <f t="array" aca="1" ref="AH593" ca="1">INDIRECT(ADDRESS(MATCH(AJ593,'rs_industries'!B:B,0),5,1,TRUE,"rs_industries"))</f>
        <v>89</v>
      </c>
      <c r="AI593" s="129" cm="1">
        <f t="array" aca="1" ref="AI593" ca="1">INDIRECT(ADDRESS(MATCH(A593,'rs_stocks'!B:B,0),7,1,TRUE,"rs_stocks"))</f>
        <v>84</v>
      </c>
      <c r="AJ593" s="129" t="str" cm="1">
        <f t="array" aca="1" ref="AJ593" ca="1">INDIRECT(ADDRESS(MATCH(A593,'rs_stocks'!B:B,0),4,1,TRUE,"rs_stocks"))</f>
        <v>Banks—Diversified</v>
      </c>
    </row>
    <row r="594" spans="1:36" x14ac:dyDescent="0.3">
      <c r="A594" s="129" t="s">
        <v>1459</v>
      </c>
      <c r="B594" s="132">
        <v>7.75</v>
      </c>
      <c r="C594" s="132">
        <v>14.55</v>
      </c>
      <c r="D594" s="132">
        <v>21.96</v>
      </c>
      <c r="E594" s="132">
        <v>37.700000000000003</v>
      </c>
      <c r="F594" s="132">
        <v>34.67</v>
      </c>
      <c r="G594" s="204" t="s">
        <v>88</v>
      </c>
      <c r="H594" s="345" t="s">
        <v>31</v>
      </c>
      <c r="I594" s="129">
        <v>2.4660000000000002</v>
      </c>
      <c r="J594" s="129">
        <v>-46</v>
      </c>
      <c r="K594" s="129">
        <v>-1</v>
      </c>
      <c r="L594" s="129" t="b">
        <v>1</v>
      </c>
      <c r="M594" s="129">
        <v>60.101999999999997</v>
      </c>
      <c r="N594" s="129">
        <v>5.6310000000000002</v>
      </c>
      <c r="O594" s="129">
        <v>10.673</v>
      </c>
      <c r="P594" s="132">
        <v>66.847999999999999</v>
      </c>
      <c r="Q594" s="132">
        <v>0.628</v>
      </c>
      <c r="R594" s="132">
        <v>41.960999999999999</v>
      </c>
      <c r="S594" s="129">
        <v>3.26</v>
      </c>
      <c r="T594" s="419">
        <v>53.517000000000003</v>
      </c>
      <c r="U594" s="129">
        <v>43.54</v>
      </c>
      <c r="V594" s="129">
        <v>18</v>
      </c>
      <c r="W594" s="129">
        <v>19</v>
      </c>
      <c r="X594" s="129">
        <v>140</v>
      </c>
      <c r="Y594" s="129" t="s">
        <v>1459</v>
      </c>
      <c r="Z594" s="129" t="b">
        <v>0</v>
      </c>
      <c r="AA594" s="129">
        <v>0</v>
      </c>
      <c r="AB594" s="129" t="b">
        <v>1</v>
      </c>
      <c r="AC594" s="129">
        <v>50</v>
      </c>
      <c r="AD594" s="129">
        <v>0.82899999999999996</v>
      </c>
      <c r="AE594" s="129" t="s">
        <v>31</v>
      </c>
      <c r="AF594" s="129" t="s">
        <v>88</v>
      </c>
      <c r="AG594" s="129" t="s">
        <v>4038</v>
      </c>
      <c r="AH594" s="129" cm="1">
        <f t="array" aca="1" ref="AH594" ca="1">INDIRECT(ADDRESS(MATCH(AJ594,'rs_industries'!B:B,0),5,1,TRUE,"rs_industries"))</f>
        <v>80</v>
      </c>
      <c r="AI594" s="129" cm="1">
        <f t="array" aca="1" ref="AI594" ca="1">INDIRECT(ADDRESS(MATCH(A594,'rs_stocks'!B:B,0),7,1,TRUE,"rs_stocks"))</f>
        <v>93</v>
      </c>
      <c r="AJ594" s="129" t="str" cm="1">
        <f t="array" aca="1" ref="AJ594" ca="1">INDIRECT(ADDRESS(MATCH(A594,'rs_stocks'!B:B,0),4,1,TRUE,"rs_stocks"))</f>
        <v>Semiconductor Equipment &amp; Materials</v>
      </c>
    </row>
    <row r="595" spans="1:36" x14ac:dyDescent="0.3">
      <c r="A595" s="129" t="s">
        <v>1558</v>
      </c>
      <c r="B595" s="132">
        <v>1.86</v>
      </c>
      <c r="C595" s="132">
        <v>15.12</v>
      </c>
      <c r="D595" s="132">
        <v>31.59</v>
      </c>
      <c r="E595" s="132">
        <v>24.42</v>
      </c>
      <c r="F595" s="132">
        <v>26.03</v>
      </c>
      <c r="G595" s="245" t="s">
        <v>3301</v>
      </c>
      <c r="H595" s="349" t="s">
        <v>3108</v>
      </c>
      <c r="I595" s="129">
        <v>1.8460000000000001</v>
      </c>
      <c r="J595" s="129">
        <v>-52</v>
      </c>
      <c r="K595" s="129">
        <v>-11</v>
      </c>
      <c r="L595" s="129" t="b">
        <v>1</v>
      </c>
      <c r="M595" s="129">
        <v>66.805000000000007</v>
      </c>
      <c r="N595" s="129">
        <v>6.2649999999999997</v>
      </c>
      <c r="O595" s="129">
        <v>10.664</v>
      </c>
      <c r="P595" s="132">
        <v>87.23</v>
      </c>
      <c r="Q595" s="132">
        <v>0.64</v>
      </c>
      <c r="R595" s="132">
        <v>55.804000000000002</v>
      </c>
      <c r="S595" s="129">
        <v>2.4900000000000002</v>
      </c>
      <c r="T595" s="419">
        <v>43.750999999999998</v>
      </c>
      <c r="U595" s="129">
        <v>95.34</v>
      </c>
      <c r="V595" s="129">
        <v>-51</v>
      </c>
      <c r="W595" s="129">
        <v>-38</v>
      </c>
      <c r="X595" s="129">
        <v>84</v>
      </c>
      <c r="Y595" s="129" t="s">
        <v>1558</v>
      </c>
      <c r="Z595" s="129" t="b">
        <v>0</v>
      </c>
      <c r="AA595" s="129">
        <v>0</v>
      </c>
      <c r="AB595" s="129" t="b">
        <v>1</v>
      </c>
      <c r="AC595" s="129">
        <v>49</v>
      </c>
      <c r="AD595" s="129">
        <v>0.82899999999999996</v>
      </c>
      <c r="AE595" s="129" t="s">
        <v>3108</v>
      </c>
      <c r="AF595" s="129" t="s">
        <v>3301</v>
      </c>
      <c r="AG595" s="129" t="s">
        <v>3752</v>
      </c>
      <c r="AH595" s="129" cm="1">
        <f t="array" aca="1" ref="AH595" ca="1">INDIRECT(ADDRESS(MATCH(AJ595,'rs_industries'!B:B,0),5,1,TRUE,"rs_industries"))</f>
        <v>98</v>
      </c>
      <c r="AI595" s="129" cm="1">
        <f t="array" aca="1" ref="AI595" ca="1">INDIRECT(ADDRESS(MATCH(A595,'rs_stocks'!B:B,0),7,1,TRUE,"rs_stocks"))</f>
        <v>92</v>
      </c>
      <c r="AJ595" s="129" t="str" cm="1">
        <f t="array" aca="1" ref="AJ595" ca="1">INDIRECT(ADDRESS(MATCH(A595,'rs_stocks'!B:B,0),4,1,TRUE,"rs_stocks"))</f>
        <v>Marine Shipping</v>
      </c>
    </row>
    <row r="596" spans="1:36" x14ac:dyDescent="0.3">
      <c r="A596" s="129" t="s">
        <v>1108</v>
      </c>
      <c r="B596" s="132">
        <v>-1.91</v>
      </c>
      <c r="C596" s="132">
        <v>0.37</v>
      </c>
      <c r="D596" s="132">
        <v>9.3699999999999992</v>
      </c>
      <c r="E596" s="132">
        <v>7.41</v>
      </c>
      <c r="F596" s="132">
        <v>6.8</v>
      </c>
      <c r="G596" s="231" t="s">
        <v>3276</v>
      </c>
      <c r="H596" s="346" t="s">
        <v>3140</v>
      </c>
      <c r="I596" s="129">
        <v>46.3</v>
      </c>
      <c r="J596" s="129">
        <v>-30</v>
      </c>
      <c r="K596" s="129">
        <v>-15</v>
      </c>
      <c r="L596" s="129" t="b">
        <v>1</v>
      </c>
      <c r="M596" s="129">
        <v>39.137999999999998</v>
      </c>
      <c r="N596" s="129">
        <v>3.67</v>
      </c>
      <c r="O596" s="129">
        <v>10.663</v>
      </c>
      <c r="P596" s="132">
        <v>46.746000000000002</v>
      </c>
      <c r="Q596" s="132">
        <v>0.626</v>
      </c>
      <c r="R596" s="132">
        <v>29.251999999999999</v>
      </c>
      <c r="S596" s="129">
        <v>1.43</v>
      </c>
      <c r="T596" s="419">
        <v>-96.998000000000005</v>
      </c>
      <c r="U596" s="129">
        <v>34.155000000000001</v>
      </c>
      <c r="V596" s="129">
        <v>-60</v>
      </c>
      <c r="W596" s="129">
        <v>-58</v>
      </c>
      <c r="X596" s="129">
        <v>408</v>
      </c>
      <c r="Y596" s="129" t="s">
        <v>1108</v>
      </c>
      <c r="Z596" s="129" t="b">
        <v>0</v>
      </c>
      <c r="AA596" s="129">
        <v>0</v>
      </c>
      <c r="AB596" s="129" t="b">
        <v>1</v>
      </c>
      <c r="AC596" s="129">
        <v>49</v>
      </c>
      <c r="AD596" s="129">
        <v>0.82899999999999996</v>
      </c>
      <c r="AE596" s="129" t="s">
        <v>3140</v>
      </c>
      <c r="AF596" s="129" t="s">
        <v>3276</v>
      </c>
      <c r="AG596" s="129" t="s">
        <v>4776</v>
      </c>
      <c r="AH596" s="129" cm="1">
        <f t="array" aca="1" ref="AH596" ca="1">INDIRECT(ADDRESS(MATCH(AJ596,'rs_industries'!B:B,0),5,1,TRUE,"rs_industries"))</f>
        <v>70</v>
      </c>
      <c r="AI596" s="129" cm="1">
        <f t="array" aca="1" ref="AI596" ca="1">INDIRECT(ADDRESS(MATCH(A596,'rs_stocks'!B:B,0),7,1,TRUE,"rs_stocks"))</f>
        <v>70</v>
      </c>
      <c r="AJ596" s="129" t="str" cm="1">
        <f t="array" aca="1" ref="AJ596" ca="1">INDIRECT(ADDRESS(MATCH(A596,'rs_stocks'!B:B,0),4,1,TRUE,"rs_stocks"))</f>
        <v>Beverages—Non-Alcoholic</v>
      </c>
    </row>
    <row r="597" spans="1:36" x14ac:dyDescent="0.3">
      <c r="A597" s="129" t="s">
        <v>1987</v>
      </c>
      <c r="B597" s="132">
        <v>0.97</v>
      </c>
      <c r="C597" s="132">
        <v>2.56</v>
      </c>
      <c r="D597" s="132">
        <v>4.6399999999999997</v>
      </c>
      <c r="E597" s="132">
        <v>39.380000000000003</v>
      </c>
      <c r="F597" s="132">
        <v>45.71</v>
      </c>
      <c r="G597" s="216" t="s">
        <v>3110</v>
      </c>
      <c r="H597" s="346" t="s">
        <v>3111</v>
      </c>
      <c r="I597" s="129">
        <v>2.1429999999999998</v>
      </c>
      <c r="J597" s="129">
        <v>-63</v>
      </c>
      <c r="K597" s="129">
        <v>-28</v>
      </c>
      <c r="L597" s="129" t="b">
        <v>1</v>
      </c>
      <c r="M597" s="129">
        <v>82.555999999999997</v>
      </c>
      <c r="N597" s="129">
        <v>7.7480000000000002</v>
      </c>
      <c r="O597" s="129">
        <v>10.656000000000001</v>
      </c>
      <c r="P597" s="132">
        <v>96.253</v>
      </c>
      <c r="Q597" s="132">
        <v>0.58899999999999997</v>
      </c>
      <c r="R597" s="132">
        <v>56.671999999999997</v>
      </c>
      <c r="S597" s="129">
        <v>3.34</v>
      </c>
      <c r="T597" s="419">
        <v>-29.904</v>
      </c>
      <c r="U597" s="129">
        <v>86</v>
      </c>
      <c r="V597" s="129">
        <v>23</v>
      </c>
      <c r="W597" s="129">
        <v>25</v>
      </c>
      <c r="X597" s="129">
        <v>69</v>
      </c>
      <c r="Y597" s="129" t="s">
        <v>1987</v>
      </c>
      <c r="Z597" s="129" t="b">
        <v>0</v>
      </c>
      <c r="AA597" s="129">
        <v>0</v>
      </c>
      <c r="AB597" s="129" t="b">
        <v>1</v>
      </c>
      <c r="AC597" s="129">
        <v>47</v>
      </c>
      <c r="AD597" s="129">
        <v>0.82799999999999996</v>
      </c>
      <c r="AE597" s="129" t="s">
        <v>3111</v>
      </c>
      <c r="AF597" s="129" t="s">
        <v>3110</v>
      </c>
      <c r="AG597" s="129" t="s">
        <v>4568</v>
      </c>
      <c r="AH597" s="129" cm="1">
        <f t="array" aca="1" ref="AH597" ca="1">INDIRECT(ADDRESS(MATCH(AJ597,'rs_industries'!B:B,0),5,1,TRUE,"rs_industries"))</f>
        <v>93</v>
      </c>
      <c r="AI597" s="129" cm="1">
        <f t="array" aca="1" ref="AI597" ca="1">INDIRECT(ADDRESS(MATCH(A597,'rs_stocks'!B:B,0),7,1,TRUE,"rs_stocks"))</f>
        <v>90</v>
      </c>
      <c r="AJ597" s="129" t="str" cm="1">
        <f t="array" aca="1" ref="AJ597" ca="1">INDIRECT(ADDRESS(MATCH(A597,'rs_stocks'!B:B,0),4,1,TRUE,"rs_stocks"))</f>
        <v>Insurance—Property &amp; Casualty</v>
      </c>
    </row>
    <row r="598" spans="1:36" x14ac:dyDescent="0.3">
      <c r="A598" s="129" t="s">
        <v>4211</v>
      </c>
      <c r="B598" s="132">
        <v>3.09</v>
      </c>
      <c r="C598" s="132">
        <v>20.88</v>
      </c>
      <c r="D598" s="132">
        <v>16.95</v>
      </c>
      <c r="E598" s="132">
        <v>30.14</v>
      </c>
      <c r="F598" s="132">
        <v>22.01</v>
      </c>
      <c r="G598" s="212" t="s">
        <v>3162</v>
      </c>
      <c r="H598" s="345" t="s">
        <v>3108</v>
      </c>
      <c r="I598" s="129">
        <v>1.115</v>
      </c>
      <c r="J598" s="129">
        <v>-96</v>
      </c>
      <c r="K598" s="129">
        <v>-92</v>
      </c>
      <c r="L598" s="129" t="b">
        <v>0</v>
      </c>
      <c r="M598" s="129">
        <v>77.801000000000002</v>
      </c>
      <c r="N598" s="129">
        <v>7.306</v>
      </c>
      <c r="O598" s="129">
        <v>10.648999999999999</v>
      </c>
      <c r="P598" s="132">
        <v>108.807</v>
      </c>
      <c r="Q598" s="132">
        <v>0.628</v>
      </c>
      <c r="R598" s="132">
        <v>68.358000000000004</v>
      </c>
      <c r="S598" s="129">
        <v>3.28</v>
      </c>
      <c r="T598" s="419">
        <v>39.834000000000003</v>
      </c>
      <c r="U598" s="129">
        <v>18.350000000000001</v>
      </c>
      <c r="V598" s="129">
        <v>-5</v>
      </c>
      <c r="W598" s="129">
        <v>-25</v>
      </c>
      <c r="X598" s="129">
        <v>331</v>
      </c>
      <c r="Y598" s="129" t="s">
        <v>4211</v>
      </c>
      <c r="Z598" s="129" t="b">
        <v>0</v>
      </c>
      <c r="AA598" s="129">
        <v>0</v>
      </c>
      <c r="AB598" s="129" t="b">
        <v>1</v>
      </c>
      <c r="AC598" s="129">
        <v>48</v>
      </c>
      <c r="AD598" s="129">
        <v>0.82799999999999996</v>
      </c>
      <c r="AE598" s="129" t="s">
        <v>3108</v>
      </c>
      <c r="AF598" s="129" t="s">
        <v>3162</v>
      </c>
      <c r="AG598" s="129" t="s">
        <v>6063</v>
      </c>
      <c r="AH598" s="129" cm="1">
        <f t="array" aca="1" ref="AH598" ca="1">INDIRECT(ADDRESS(MATCH(AJ598,'rs_industries'!B:B,0),5,1,TRUE,"rs_industries"))</f>
        <v>46</v>
      </c>
      <c r="AI598" s="129" cm="1">
        <f t="array" aca="1" ref="AI598" ca="1">INDIRECT(ADDRESS(MATCH(A598,'rs_stocks'!B:B,0),7,1,TRUE,"rs_stocks"))</f>
        <v>94</v>
      </c>
      <c r="AJ598" s="129" t="str" cm="1">
        <f t="array" aca="1" ref="AJ598" ca="1">INDIRECT(ADDRESS(MATCH(A598,'rs_stocks'!B:B,0),4,1,TRUE,"rs_stocks"))</f>
        <v>Information Technology Services</v>
      </c>
    </row>
    <row r="599" spans="1:36" x14ac:dyDescent="0.3">
      <c r="A599" s="129" t="s">
        <v>2938</v>
      </c>
      <c r="B599" s="132">
        <v>-1.62</v>
      </c>
      <c r="C599" s="132">
        <v>-0.76</v>
      </c>
      <c r="D599" s="132">
        <v>4.17</v>
      </c>
      <c r="E599" s="132">
        <v>16.190000000000001</v>
      </c>
      <c r="F599" s="132">
        <v>14.65</v>
      </c>
      <c r="G599" s="279" t="s">
        <v>3236</v>
      </c>
      <c r="H599" s="349" t="s">
        <v>3111</v>
      </c>
      <c r="I599" s="129">
        <v>0.60099999999999998</v>
      </c>
      <c r="J599" s="129">
        <v>-42</v>
      </c>
      <c r="K599" s="129">
        <v>-2</v>
      </c>
      <c r="L599" s="129" t="b">
        <v>1</v>
      </c>
      <c r="M599" s="129">
        <v>38.994999999999997</v>
      </c>
      <c r="N599" s="129">
        <v>3.6640000000000001</v>
      </c>
      <c r="O599" s="129">
        <v>10.644</v>
      </c>
      <c r="P599" s="132">
        <v>43.530999999999999</v>
      </c>
      <c r="Q599" s="132">
        <v>0.61199999999999999</v>
      </c>
      <c r="R599" s="132">
        <v>26.626999999999999</v>
      </c>
      <c r="S599" s="129">
        <v>4.05</v>
      </c>
      <c r="T599" s="419">
        <v>-35.173000000000002</v>
      </c>
      <c r="U599" s="129">
        <v>18.23</v>
      </c>
      <c r="V599" s="129">
        <v>-16</v>
      </c>
      <c r="W599" s="129">
        <v>-26</v>
      </c>
      <c r="X599" s="129">
        <v>270</v>
      </c>
      <c r="Y599" s="129" t="s">
        <v>2938</v>
      </c>
      <c r="Z599" s="129" t="b">
        <v>1</v>
      </c>
      <c r="AA599" s="129">
        <v>0</v>
      </c>
      <c r="AB599" s="129" t="b">
        <v>1</v>
      </c>
      <c r="AC599" s="129">
        <v>46</v>
      </c>
      <c r="AD599" s="129">
        <v>0.82799999999999996</v>
      </c>
      <c r="AE599" s="129" t="s">
        <v>3111</v>
      </c>
      <c r="AF599" s="129" t="s">
        <v>3236</v>
      </c>
      <c r="AG599" s="129" t="s">
        <v>7249</v>
      </c>
      <c r="AH599" s="129" cm="1">
        <f t="array" aca="1" ref="AH599" ca="1">INDIRECT(ADDRESS(MATCH(AJ599,'rs_industries'!B:B,0),5,1,TRUE,"rs_industries"))</f>
        <v>77</v>
      </c>
      <c r="AI599" s="129" cm="1">
        <f t="array" aca="1" ref="AI599" ca="1">INDIRECT(ADDRESS(MATCH(A599,'rs_stocks'!B:B,0),7,1,TRUE,"rs_stocks"))</f>
        <v>89</v>
      </c>
      <c r="AJ599" s="129" t="str" cm="1">
        <f t="array" aca="1" ref="AJ599" ca="1">INDIRECT(ADDRESS(MATCH(A599,'rs_stocks'!B:B,0),4,1,TRUE,"rs_stocks"))</f>
        <v>Mortgage Finance</v>
      </c>
    </row>
    <row r="600" spans="1:36" x14ac:dyDescent="0.3">
      <c r="A600" s="129" t="s">
        <v>915</v>
      </c>
      <c r="B600" s="132">
        <v>1.91</v>
      </c>
      <c r="C600" s="132">
        <v>13.43</v>
      </c>
      <c r="D600" s="132">
        <v>19.53</v>
      </c>
      <c r="E600" s="132">
        <v>23.72</v>
      </c>
      <c r="F600" s="132">
        <v>22.4</v>
      </c>
      <c r="G600" s="204" t="s">
        <v>88</v>
      </c>
      <c r="H600" s="345" t="s">
        <v>31</v>
      </c>
      <c r="I600" s="129">
        <v>116.623</v>
      </c>
      <c r="J600" s="129">
        <v>-28</v>
      </c>
      <c r="K600" s="129">
        <v>-2</v>
      </c>
      <c r="L600" s="129" t="b">
        <v>1</v>
      </c>
      <c r="M600" s="129">
        <v>51.878</v>
      </c>
      <c r="N600" s="129">
        <v>4.8769999999999998</v>
      </c>
      <c r="O600" s="129">
        <v>10.638</v>
      </c>
      <c r="P600" s="132">
        <v>61.082999999999998</v>
      </c>
      <c r="Q600" s="132">
        <v>0.629</v>
      </c>
      <c r="R600" s="132">
        <v>38.427999999999997</v>
      </c>
      <c r="S600" s="129">
        <v>2.31</v>
      </c>
      <c r="T600" s="419">
        <v>4.7069999999999999</v>
      </c>
      <c r="U600" s="129">
        <v>235.02500000000001</v>
      </c>
      <c r="V600" s="129">
        <v>-52</v>
      </c>
      <c r="W600" s="129">
        <v>-54</v>
      </c>
      <c r="X600" s="129">
        <v>36</v>
      </c>
      <c r="Y600" s="129" t="s">
        <v>915</v>
      </c>
      <c r="Z600" s="129" t="b">
        <v>0</v>
      </c>
      <c r="AA600" s="129">
        <v>0</v>
      </c>
      <c r="AB600" s="129" t="b">
        <v>1</v>
      </c>
      <c r="AC600" s="129">
        <v>51</v>
      </c>
      <c r="AD600" s="129">
        <v>0.82699999999999996</v>
      </c>
      <c r="AE600" s="129" t="s">
        <v>31</v>
      </c>
      <c r="AF600" s="129" t="s">
        <v>88</v>
      </c>
      <c r="AG600" s="129" t="s">
        <v>4141</v>
      </c>
      <c r="AH600" s="129" cm="1">
        <f t="array" aca="1" ref="AH600" ca="1">INDIRECT(ADDRESS(MATCH(AJ600,'rs_industries'!B:B,0),5,1,TRUE,"rs_industries"))</f>
        <v>59</v>
      </c>
      <c r="AI600" s="129" cm="1">
        <f t="array" aca="1" ref="AI600" ca="1">INDIRECT(ADDRESS(MATCH(A600,'rs_stocks'!B:B,0),7,1,TRUE,"rs_stocks"))</f>
        <v>85</v>
      </c>
      <c r="AJ600" s="129" t="str" cm="1">
        <f t="array" aca="1" ref="AJ600" ca="1">INDIRECT(ADDRESS(MATCH(A600,'rs_stocks'!B:B,0),4,1,TRUE,"rs_stocks"))</f>
        <v>Semiconductors</v>
      </c>
    </row>
    <row r="601" spans="1:36" x14ac:dyDescent="0.3">
      <c r="A601" s="129" t="s">
        <v>2244</v>
      </c>
      <c r="B601" s="132">
        <v>-0.83</v>
      </c>
      <c r="C601" s="132">
        <v>-4.42</v>
      </c>
      <c r="D601" s="132">
        <v>8.0500000000000007</v>
      </c>
      <c r="E601" s="132">
        <v>11.54</v>
      </c>
      <c r="F601" s="132">
        <v>11.15</v>
      </c>
      <c r="G601" s="233" t="s">
        <v>3142</v>
      </c>
      <c r="H601" s="345" t="s">
        <v>150</v>
      </c>
      <c r="I601" s="129">
        <v>2.944</v>
      </c>
      <c r="J601" s="129">
        <v>-60</v>
      </c>
      <c r="K601" s="129">
        <v>-6</v>
      </c>
      <c r="L601" s="129" t="b">
        <v>1</v>
      </c>
      <c r="M601" s="129">
        <v>54.106999999999999</v>
      </c>
      <c r="N601" s="129">
        <v>5.0919999999999996</v>
      </c>
      <c r="O601" s="129">
        <v>10.625999999999999</v>
      </c>
      <c r="P601" s="132">
        <v>65.260999999999996</v>
      </c>
      <c r="Q601" s="132">
        <v>0.61899999999999999</v>
      </c>
      <c r="R601" s="132">
        <v>40.383000000000003</v>
      </c>
      <c r="S601" s="129">
        <v>1.89</v>
      </c>
      <c r="T601" s="419">
        <v>-5.4459999999999997</v>
      </c>
      <c r="U601" s="129">
        <v>68.069999999999993</v>
      </c>
      <c r="V601" s="129">
        <v>11</v>
      </c>
      <c r="W601" s="129">
        <v>-1</v>
      </c>
      <c r="X601" s="129">
        <v>155</v>
      </c>
      <c r="Y601" s="129" t="s">
        <v>2244</v>
      </c>
      <c r="Z601" s="129" t="b">
        <v>0</v>
      </c>
      <c r="AA601" s="129">
        <v>0</v>
      </c>
      <c r="AB601" s="129" t="b">
        <v>1</v>
      </c>
      <c r="AC601" s="129">
        <v>41</v>
      </c>
      <c r="AD601" s="129">
        <v>0.82699999999999996</v>
      </c>
      <c r="AE601" s="129" t="s">
        <v>150</v>
      </c>
      <c r="AF601" s="129" t="s">
        <v>3142</v>
      </c>
      <c r="AG601" s="129" t="s">
        <v>4255</v>
      </c>
      <c r="AH601" s="129" cm="1">
        <f t="array" aca="1" ref="AH601" ca="1">INDIRECT(ADDRESS(MATCH(AJ601,'rs_industries'!B:B,0),5,1,TRUE,"rs_industries"))</f>
        <v>45</v>
      </c>
      <c r="AI601" s="129" cm="1">
        <f t="array" aca="1" ref="AI601" ca="1">INDIRECT(ADDRESS(MATCH(A601,'rs_stocks'!B:B,0),7,1,TRUE,"rs_stocks"))</f>
        <v>87</v>
      </c>
      <c r="AJ601" s="129" t="str" cm="1">
        <f t="array" aca="1" ref="AJ601" ca="1">INDIRECT(ADDRESS(MATCH(A601,'rs_stocks'!B:B,0),4,1,TRUE,"rs_stocks"))</f>
        <v>Education &amp; Training Services</v>
      </c>
    </row>
    <row r="602" spans="1:36" x14ac:dyDescent="0.3">
      <c r="A602" s="129" t="s">
        <v>1124</v>
      </c>
      <c r="B602" s="132">
        <v>-1.54</v>
      </c>
      <c r="C602" s="132">
        <v>-6.61</v>
      </c>
      <c r="D602" s="132">
        <v>8.4499999999999993</v>
      </c>
      <c r="E602" s="132">
        <v>14.88</v>
      </c>
      <c r="F602" s="132">
        <v>7.5</v>
      </c>
      <c r="G602" s="227" t="s">
        <v>3221</v>
      </c>
      <c r="H602" s="346" t="s">
        <v>24</v>
      </c>
      <c r="I602" s="129">
        <v>5.96</v>
      </c>
      <c r="J602" s="129">
        <v>-52</v>
      </c>
      <c r="K602" s="129">
        <v>-39</v>
      </c>
      <c r="L602" s="129" t="b">
        <v>0</v>
      </c>
      <c r="M602" s="129">
        <v>59.027999999999999</v>
      </c>
      <c r="N602" s="129">
        <v>5.5640000000000001</v>
      </c>
      <c r="O602" s="129">
        <v>10.609</v>
      </c>
      <c r="P602" s="132">
        <v>76.194999999999993</v>
      </c>
      <c r="Q602" s="132">
        <v>0.62</v>
      </c>
      <c r="R602" s="132">
        <v>47.23</v>
      </c>
      <c r="S602" s="129">
        <v>2.17</v>
      </c>
      <c r="T602" s="419">
        <v>9.3279999999999994</v>
      </c>
      <c r="U602" s="129">
        <v>39.54</v>
      </c>
      <c r="V602" s="129">
        <v>-40</v>
      </c>
      <c r="W602" s="129">
        <v>-58</v>
      </c>
      <c r="X602" s="129">
        <v>233</v>
      </c>
      <c r="Y602" s="129" t="s">
        <v>1124</v>
      </c>
      <c r="Z602" s="129" t="b">
        <v>0</v>
      </c>
      <c r="AA602" s="129">
        <v>0</v>
      </c>
      <c r="AB602" s="129" t="b">
        <v>1</v>
      </c>
      <c r="AC602" s="129">
        <v>51</v>
      </c>
      <c r="AD602" s="129">
        <v>0.82699999999999996</v>
      </c>
      <c r="AE602" s="129" t="s">
        <v>24</v>
      </c>
      <c r="AF602" s="129" t="s">
        <v>3221</v>
      </c>
      <c r="AG602" s="129" t="s">
        <v>5233</v>
      </c>
      <c r="AH602" s="129" t="e" cm="1">
        <f t="array" aca="1" ref="AH602" ca="1">INDIRECT(ADDRESS(MATCH(AJ602,'rs_industries'!B:B,0),5,1,TRUE,"rs_industries"))</f>
        <v>#N/A</v>
      </c>
      <c r="AI602" s="129" t="e" cm="1">
        <f t="array" aca="1" ref="AI602" ca="1">INDIRECT(ADDRESS(MATCH(A602,'rs_stocks'!B:B,0),7,1,TRUE,"rs_stocks"))</f>
        <v>#N/A</v>
      </c>
      <c r="AJ602" s="129" t="e" cm="1">
        <f t="array" aca="1" ref="AJ602" ca="1">INDIRECT(ADDRESS(MATCH(A602,'rs_stocks'!B:B,0),4,1,TRUE,"rs_stocks"))</f>
        <v>#N/A</v>
      </c>
    </row>
    <row r="603" spans="1:36" x14ac:dyDescent="0.3">
      <c r="A603" s="129" t="s">
        <v>50</v>
      </c>
      <c r="B603" s="132">
        <v>-0.89</v>
      </c>
      <c r="C603" s="132">
        <v>-5.17</v>
      </c>
      <c r="D603" s="132">
        <v>-2.15</v>
      </c>
      <c r="E603" s="132">
        <v>12.98</v>
      </c>
      <c r="F603" s="132">
        <v>10.39</v>
      </c>
      <c r="G603" s="300" t="s">
        <v>3131</v>
      </c>
      <c r="H603" s="348" t="s">
        <v>3111</v>
      </c>
      <c r="I603" s="129">
        <v>50.418999999999997</v>
      </c>
      <c r="J603" s="129">
        <v>-27</v>
      </c>
      <c r="K603" s="129">
        <v>-6</v>
      </c>
      <c r="L603" s="129" t="b">
        <v>1</v>
      </c>
      <c r="M603" s="129">
        <v>31.776</v>
      </c>
      <c r="N603" s="129">
        <v>2.9969999999999999</v>
      </c>
      <c r="O603" s="129">
        <v>10.603999999999999</v>
      </c>
      <c r="P603" s="132">
        <v>34.75</v>
      </c>
      <c r="Q603" s="132">
        <v>0.60199999999999998</v>
      </c>
      <c r="R603" s="132">
        <v>20.91</v>
      </c>
      <c r="S603" s="129">
        <v>1.75</v>
      </c>
      <c r="T603" s="419">
        <v>-3.762</v>
      </c>
      <c r="U603" s="129">
        <v>75.97</v>
      </c>
      <c r="V603" s="129">
        <v>-39</v>
      </c>
      <c r="W603" s="129">
        <v>-40</v>
      </c>
      <c r="X603" s="129">
        <v>150</v>
      </c>
      <c r="Y603" s="129" t="s">
        <v>50</v>
      </c>
      <c r="Z603" s="129" t="b">
        <v>1</v>
      </c>
      <c r="AA603" s="129">
        <v>0</v>
      </c>
      <c r="AB603" s="129" t="b">
        <v>0</v>
      </c>
      <c r="AC603" s="129">
        <v>48</v>
      </c>
      <c r="AD603" s="129">
        <v>0.82699999999999996</v>
      </c>
      <c r="AE603" s="129" t="s">
        <v>3111</v>
      </c>
      <c r="AF603" s="129" t="s">
        <v>3131</v>
      </c>
      <c r="AG603" s="129" t="s">
        <v>3132</v>
      </c>
      <c r="AH603" s="129" cm="1">
        <f t="array" aca="1" ref="AH603" ca="1">INDIRECT(ADDRESS(MATCH(AJ603,'rs_industries'!B:B,0),5,1,TRUE,"rs_industries"))</f>
        <v>77</v>
      </c>
      <c r="AI603" s="129" cm="1">
        <f t="array" aca="1" ref="AI603" ca="1">INDIRECT(ADDRESS(MATCH(A603,'rs_stocks'!B:B,0),7,1,TRUE,"rs_stocks"))</f>
        <v>77</v>
      </c>
      <c r="AJ603" s="129" t="str" cm="1">
        <f t="array" aca="1" ref="AJ603" ca="1">INDIRECT(ADDRESS(MATCH(A603,'rs_stocks'!B:B,0),4,1,TRUE,"rs_stocks"))</f>
        <v>Insuranceâ€”Diversified</v>
      </c>
    </row>
    <row r="604" spans="1:36" x14ac:dyDescent="0.3">
      <c r="A604" s="129" t="s">
        <v>240</v>
      </c>
      <c r="B604" s="132">
        <v>3.4</v>
      </c>
      <c r="C604" s="132">
        <v>-0.54</v>
      </c>
      <c r="D604" s="132">
        <v>2.64</v>
      </c>
      <c r="E604" s="132">
        <v>13.67</v>
      </c>
      <c r="F604" s="132">
        <v>6.2</v>
      </c>
      <c r="G604" s="204" t="s">
        <v>3280</v>
      </c>
      <c r="H604" s="345" t="s">
        <v>3111</v>
      </c>
      <c r="I604" s="129">
        <v>94.367000000000004</v>
      </c>
      <c r="J604" s="129">
        <v>-26</v>
      </c>
      <c r="K604" s="129">
        <v>-6</v>
      </c>
      <c r="L604" s="129" t="b">
        <v>1</v>
      </c>
      <c r="M604" s="129">
        <v>24.224</v>
      </c>
      <c r="N604" s="129">
        <v>2.2869999999999999</v>
      </c>
      <c r="O604" s="129">
        <v>10.593</v>
      </c>
      <c r="P604" s="132">
        <v>25.631</v>
      </c>
      <c r="Q604" s="132">
        <v>0.60599999999999998</v>
      </c>
      <c r="R604" s="132">
        <v>15.522</v>
      </c>
      <c r="S604" s="129">
        <v>2.34</v>
      </c>
      <c r="T604" s="419">
        <v>-5.6040000000000001</v>
      </c>
      <c r="U604" s="129">
        <v>26.645</v>
      </c>
      <c r="V604" s="129">
        <v>-62</v>
      </c>
      <c r="W604" s="129">
        <v>-49</v>
      </c>
      <c r="X604" s="129">
        <v>320</v>
      </c>
      <c r="Y604" s="129" t="s">
        <v>240</v>
      </c>
      <c r="Z604" s="129" t="b">
        <v>1</v>
      </c>
      <c r="AA604" s="129">
        <v>26.55</v>
      </c>
      <c r="AB604" s="129" t="b">
        <v>1</v>
      </c>
      <c r="AC604" s="129">
        <v>47</v>
      </c>
      <c r="AD604" s="129">
        <v>0.82599999999999996</v>
      </c>
      <c r="AE604" s="129" t="s">
        <v>3111</v>
      </c>
      <c r="AF604" s="129" t="s">
        <v>3280</v>
      </c>
      <c r="AG604" s="129" t="s">
        <v>4398</v>
      </c>
      <c r="AH604" s="129" t="e" cm="1">
        <f t="array" aca="1" ref="AH604" ca="1">INDIRECT(ADDRESS(MATCH(AJ604,'rs_industries'!B:B,0),5,1,TRUE,"rs_industries"))</f>
        <v>#N/A</v>
      </c>
      <c r="AI604" s="129" t="e" cm="1">
        <f t="array" aca="1" ref="AI604" ca="1">INDIRECT(ADDRESS(MATCH(A604,'rs_stocks'!B:B,0),7,1,TRUE,"rs_stocks"))</f>
        <v>#N/A</v>
      </c>
      <c r="AJ604" s="129" t="e" cm="1">
        <f t="array" aca="1" ref="AJ604" ca="1">INDIRECT(ADDRESS(MATCH(A604,'rs_stocks'!B:B,0),4,1,TRUE,"rs_stocks"))</f>
        <v>#N/A</v>
      </c>
    </row>
    <row r="605" spans="1:36" x14ac:dyDescent="0.3">
      <c r="A605" s="129" t="s">
        <v>1578</v>
      </c>
      <c r="B605" s="132">
        <v>-4.96</v>
      </c>
      <c r="C605" s="132">
        <v>-5.12</v>
      </c>
      <c r="D605" s="132">
        <v>7.37</v>
      </c>
      <c r="E605" s="132">
        <v>5.71</v>
      </c>
      <c r="F605" s="132">
        <v>5.0999999999999996</v>
      </c>
      <c r="G605" s="253" t="s">
        <v>3313</v>
      </c>
      <c r="H605" s="253" t="s">
        <v>31</v>
      </c>
      <c r="I605" s="129">
        <v>2.8780000000000001</v>
      </c>
      <c r="J605" s="129">
        <v>-26</v>
      </c>
      <c r="K605" s="129">
        <v>-11</v>
      </c>
      <c r="L605" s="129" t="b">
        <v>1</v>
      </c>
      <c r="M605" s="129">
        <v>45.991999999999997</v>
      </c>
      <c r="N605" s="129">
        <v>4.3449999999999998</v>
      </c>
      <c r="O605" s="129">
        <v>10.584</v>
      </c>
      <c r="P605" s="132">
        <v>53.652000000000001</v>
      </c>
      <c r="Q605" s="132">
        <v>0.623</v>
      </c>
      <c r="R605" s="132">
        <v>33.426000000000002</v>
      </c>
      <c r="S605" s="129">
        <v>2.29</v>
      </c>
      <c r="T605" s="419">
        <v>-70.016999999999996</v>
      </c>
      <c r="U605" s="129">
        <v>102.42</v>
      </c>
      <c r="V605" s="129">
        <v>47</v>
      </c>
      <c r="W605" s="129">
        <v>31</v>
      </c>
      <c r="X605" s="129">
        <v>85</v>
      </c>
      <c r="Y605" s="129" t="s">
        <v>1578</v>
      </c>
      <c r="Z605" s="129" t="b">
        <v>0</v>
      </c>
      <c r="AA605" s="129">
        <v>0</v>
      </c>
      <c r="AB605" s="129" t="b">
        <v>0</v>
      </c>
      <c r="AC605" s="129">
        <v>53</v>
      </c>
      <c r="AD605" s="129">
        <v>0.82599999999999996</v>
      </c>
      <c r="AE605" s="129" t="s">
        <v>31</v>
      </c>
      <c r="AF605" s="129" t="s">
        <v>3313</v>
      </c>
      <c r="AG605" s="129" t="s">
        <v>5121</v>
      </c>
      <c r="AH605" s="129" t="e" cm="1">
        <f t="array" aca="1" ref="AH605" ca="1">INDIRECT(ADDRESS(MATCH(AJ605,'rs_industries'!B:B,0),5,1,TRUE,"rs_industries"))</f>
        <v>#N/A</v>
      </c>
      <c r="AI605" s="129" t="e" cm="1">
        <f t="array" aca="1" ref="AI605" ca="1">INDIRECT(ADDRESS(MATCH(A605,'rs_stocks'!B:B,0),7,1,TRUE,"rs_stocks"))</f>
        <v>#N/A</v>
      </c>
      <c r="AJ605" s="129" t="e" cm="1">
        <f t="array" aca="1" ref="AJ605" ca="1">INDIRECT(ADDRESS(MATCH(A605,'rs_stocks'!B:B,0),4,1,TRUE,"rs_stocks"))</f>
        <v>#N/A</v>
      </c>
    </row>
    <row r="606" spans="1:36" x14ac:dyDescent="0.3">
      <c r="A606" s="129" t="s">
        <v>2290</v>
      </c>
      <c r="B606" s="132">
        <v>-3.79</v>
      </c>
      <c r="C606" s="132">
        <v>-8.51</v>
      </c>
      <c r="D606" s="132">
        <v>6.34</v>
      </c>
      <c r="E606" s="132">
        <v>18.920000000000002</v>
      </c>
      <c r="F606" s="132">
        <v>14.88</v>
      </c>
      <c r="G606" s="312" t="s">
        <v>3142</v>
      </c>
      <c r="H606" s="347" t="s">
        <v>150</v>
      </c>
      <c r="I606" s="129">
        <v>2.7189999999999999</v>
      </c>
      <c r="J606" s="129">
        <v>-70</v>
      </c>
      <c r="K606" s="129">
        <v>-34</v>
      </c>
      <c r="L606" s="129" t="b">
        <v>1</v>
      </c>
      <c r="M606" s="129">
        <v>62.445</v>
      </c>
      <c r="N606" s="129">
        <v>5.9</v>
      </c>
      <c r="O606" s="129">
        <v>10.584</v>
      </c>
      <c r="P606" s="132">
        <v>73.278999999999996</v>
      </c>
      <c r="Q606" s="132">
        <v>0.61</v>
      </c>
      <c r="R606" s="132">
        <v>44.7</v>
      </c>
      <c r="S606" s="129">
        <v>2.37</v>
      </c>
      <c r="T606" s="419">
        <v>-8.7959999999999994</v>
      </c>
      <c r="U606" s="129">
        <v>110.48</v>
      </c>
      <c r="V606" s="129">
        <v>-12</v>
      </c>
      <c r="W606" s="129">
        <v>-13</v>
      </c>
      <c r="X606" s="129">
        <v>76</v>
      </c>
      <c r="Y606" s="129" t="s">
        <v>2290</v>
      </c>
      <c r="Z606" s="129" t="b">
        <v>0</v>
      </c>
      <c r="AA606" s="129">
        <v>0</v>
      </c>
      <c r="AB606" s="129" t="b">
        <v>0</v>
      </c>
      <c r="AC606" s="129">
        <v>43</v>
      </c>
      <c r="AD606" s="129">
        <v>0.82599999999999996</v>
      </c>
      <c r="AE606" s="129" t="s">
        <v>150</v>
      </c>
      <c r="AF606" s="129" t="s">
        <v>3142</v>
      </c>
      <c r="AG606" s="129" t="s">
        <v>3143</v>
      </c>
      <c r="AH606" s="129" cm="1">
        <f t="array" aca="1" ref="AH606" ca="1">INDIRECT(ADDRESS(MATCH(AJ606,'rs_industries'!B:B,0),5,1,TRUE,"rs_industries"))</f>
        <v>45</v>
      </c>
      <c r="AI606" s="129" cm="1">
        <f t="array" aca="1" ref="AI606" ca="1">INDIRECT(ADDRESS(MATCH(A606,'rs_stocks'!B:B,0),7,1,TRUE,"rs_stocks"))</f>
        <v>84</v>
      </c>
      <c r="AJ606" s="129" t="str" cm="1">
        <f t="array" aca="1" ref="AJ606" ca="1">INDIRECT(ADDRESS(MATCH(A606,'rs_stocks'!B:B,0),4,1,TRUE,"rs_stocks"))</f>
        <v>Education &amp; Training Services</v>
      </c>
    </row>
    <row r="607" spans="1:36" x14ac:dyDescent="0.3">
      <c r="A607" s="129" t="s">
        <v>2192</v>
      </c>
      <c r="B607" s="132">
        <v>8.51</v>
      </c>
      <c r="C607" s="132">
        <v>10.72</v>
      </c>
      <c r="D607" s="132">
        <v>5.87</v>
      </c>
      <c r="E607" s="132">
        <v>32.78</v>
      </c>
      <c r="F607" s="132">
        <v>32.799999999999997</v>
      </c>
      <c r="G607" s="212" t="s">
        <v>88</v>
      </c>
      <c r="H607" s="345" t="s">
        <v>31</v>
      </c>
      <c r="I607" s="129">
        <v>2.8420000000000001</v>
      </c>
      <c r="J607" s="129">
        <v>-47</v>
      </c>
      <c r="K607" s="129">
        <v>-11</v>
      </c>
      <c r="L607" s="129" t="b">
        <v>1</v>
      </c>
      <c r="M607" s="129">
        <v>48.755000000000003</v>
      </c>
      <c r="N607" s="129">
        <v>4.6079999999999997</v>
      </c>
      <c r="O607" s="129">
        <v>10.581</v>
      </c>
      <c r="P607" s="132">
        <v>52.164000000000001</v>
      </c>
      <c r="Q607" s="132">
        <v>0.60099999999999998</v>
      </c>
      <c r="R607" s="132">
        <v>31.341999999999999</v>
      </c>
      <c r="S607" s="129">
        <v>2.9</v>
      </c>
      <c r="T607" s="419">
        <v>75.153999999999996</v>
      </c>
      <c r="U607" s="129">
        <v>84.38</v>
      </c>
      <c r="V607" s="129">
        <v>-14</v>
      </c>
      <c r="W607" s="129">
        <v>-31</v>
      </c>
      <c r="X607" s="129">
        <v>81</v>
      </c>
      <c r="Y607" s="129" t="s">
        <v>2192</v>
      </c>
      <c r="Z607" s="129" t="b">
        <v>0</v>
      </c>
      <c r="AA607" s="129">
        <v>0</v>
      </c>
      <c r="AB607" s="129" t="b">
        <v>1</v>
      </c>
      <c r="AC607" s="129">
        <v>56</v>
      </c>
      <c r="AD607" s="129">
        <v>0.82499999999999996</v>
      </c>
      <c r="AE607" s="129" t="s">
        <v>31</v>
      </c>
      <c r="AF607" s="129" t="s">
        <v>88</v>
      </c>
      <c r="AG607" s="129" t="s">
        <v>3538</v>
      </c>
      <c r="AH607" s="129" cm="1">
        <f t="array" aca="1" ref="AH607" ca="1">INDIRECT(ADDRESS(MATCH(AJ607,'rs_industries'!B:B,0),5,1,TRUE,"rs_industries"))</f>
        <v>59</v>
      </c>
      <c r="AI607" s="129" cm="1">
        <f t="array" aca="1" ref="AI607" ca="1">INDIRECT(ADDRESS(MATCH(A607,'rs_stocks'!B:B,0),7,1,TRUE,"rs_stocks"))</f>
        <v>87</v>
      </c>
      <c r="AJ607" s="129" t="str" cm="1">
        <f t="array" aca="1" ref="AJ607" ca="1">INDIRECT(ADDRESS(MATCH(A607,'rs_stocks'!B:B,0),4,1,TRUE,"rs_stocks"))</f>
        <v>Semiconductors</v>
      </c>
    </row>
    <row r="608" spans="1:36" x14ac:dyDescent="0.3">
      <c r="A608" s="129" t="s">
        <v>2959</v>
      </c>
      <c r="B608" s="132">
        <v>-0.1</v>
      </c>
      <c r="C608" s="132">
        <v>20.02</v>
      </c>
      <c r="D608" s="132">
        <v>17.14</v>
      </c>
      <c r="E608" s="132">
        <v>99.81</v>
      </c>
      <c r="F608" s="132">
        <v>74.02</v>
      </c>
      <c r="G608" s="265" t="s">
        <v>3385</v>
      </c>
      <c r="H608" s="346" t="s">
        <v>24</v>
      </c>
      <c r="I608" s="129">
        <v>0.33700000000000002</v>
      </c>
      <c r="J608" s="129">
        <v>-67</v>
      </c>
      <c r="K608" s="129">
        <v>-5</v>
      </c>
      <c r="L608" s="129" t="b">
        <v>1</v>
      </c>
      <c r="M608" s="129">
        <v>148.57</v>
      </c>
      <c r="N608" s="129">
        <v>14.073</v>
      </c>
      <c r="O608" s="129">
        <v>10.557</v>
      </c>
      <c r="P608" s="132">
        <v>197.351</v>
      </c>
      <c r="Q608" s="132">
        <v>0.59699999999999998</v>
      </c>
      <c r="R608" s="132">
        <v>117.854</v>
      </c>
      <c r="S608" s="129">
        <v>6.07</v>
      </c>
      <c r="T608" s="419">
        <v>0</v>
      </c>
      <c r="U608" s="129">
        <v>10.25</v>
      </c>
      <c r="V608" s="129">
        <v>-20</v>
      </c>
      <c r="W608" s="129">
        <v>-1</v>
      </c>
      <c r="X608" s="129">
        <v>321</v>
      </c>
      <c r="Y608" s="129" t="s">
        <v>2959</v>
      </c>
      <c r="Z608" s="129" t="b">
        <v>0</v>
      </c>
      <c r="AA608" s="129">
        <v>0</v>
      </c>
      <c r="AB608" s="129" t="b">
        <v>1</v>
      </c>
      <c r="AC608" s="129">
        <v>55</v>
      </c>
      <c r="AD608" s="129">
        <v>0.82499999999999996</v>
      </c>
      <c r="AE608" s="129" t="s">
        <v>24</v>
      </c>
      <c r="AF608" s="129" t="s">
        <v>3385</v>
      </c>
      <c r="AG608" s="129" t="s">
        <v>8586</v>
      </c>
      <c r="AH608" s="129" cm="1">
        <f t="array" aca="1" ref="AH608" ca="1">INDIRECT(ADDRESS(MATCH(AJ608,'rs_industries'!B:B,0),5,1,TRUE,"rs_industries"))</f>
        <v>96</v>
      </c>
      <c r="AI608" s="129" cm="1">
        <f t="array" aca="1" ref="AI608" ca="1">INDIRECT(ADDRESS(MATCH(A608,'rs_stocks'!B:B,0),7,1,TRUE,"rs_stocks"))</f>
        <v>98</v>
      </c>
      <c r="AJ608" s="129" t="str" cm="1">
        <f t="array" aca="1" ref="AJ608" ca="1">INDIRECT(ADDRESS(MATCH(A608,'rs_stocks'!B:B,0),4,1,TRUE,"rs_stocks"))</f>
        <v>Engineering &amp; Construction</v>
      </c>
    </row>
    <row r="609" spans="1:36" x14ac:dyDescent="0.3">
      <c r="A609" s="129" t="s">
        <v>1306</v>
      </c>
      <c r="B609" s="132">
        <v>-0.24</v>
      </c>
      <c r="C609" s="132">
        <v>-2.84</v>
      </c>
      <c r="D609" s="132">
        <v>-2.4300000000000002</v>
      </c>
      <c r="E609" s="132">
        <v>5.92</v>
      </c>
      <c r="F609" s="132">
        <v>3.52</v>
      </c>
      <c r="G609" s="230"/>
      <c r="H609" s="347"/>
      <c r="I609" s="129">
        <v>29.082000000000001</v>
      </c>
      <c r="J609" s="129">
        <v>-57</v>
      </c>
      <c r="K609" s="129">
        <v>-46</v>
      </c>
      <c r="L609" s="129" t="b">
        <v>0</v>
      </c>
      <c r="M609" s="129">
        <v>45.74</v>
      </c>
      <c r="N609" s="129">
        <v>4.3360000000000003</v>
      </c>
      <c r="O609" s="129">
        <v>10.55</v>
      </c>
      <c r="P609" s="132">
        <v>56.344000000000001</v>
      </c>
      <c r="Q609" s="132">
        <v>0.59699999999999998</v>
      </c>
      <c r="R609" s="132">
        <v>33.609000000000002</v>
      </c>
      <c r="S609" s="129">
        <v>3.27</v>
      </c>
      <c r="T609" s="419">
        <v>55.823999999999998</v>
      </c>
      <c r="U609" s="129">
        <v>16.45</v>
      </c>
      <c r="V609" s="129">
        <v>-17</v>
      </c>
      <c r="W609" s="129">
        <v>-10</v>
      </c>
      <c r="X609" s="129">
        <v>372</v>
      </c>
      <c r="Y609" s="129" t="s">
        <v>1306</v>
      </c>
      <c r="Z609" s="129" t="b">
        <v>0</v>
      </c>
      <c r="AA609" s="129">
        <v>0</v>
      </c>
      <c r="AB609" s="129" t="b">
        <v>0</v>
      </c>
      <c r="AC609" s="129">
        <v>50</v>
      </c>
      <c r="AD609" s="129">
        <v>0.82499999999999996</v>
      </c>
      <c r="AG609" s="129" t="s">
        <v>5202</v>
      </c>
      <c r="AH609" s="129" t="e" cm="1">
        <f t="array" aca="1" ref="AH609" ca="1">INDIRECT(ADDRESS(MATCH(AJ609,'rs_industries'!B:B,0),5,1,TRUE,"rs_industries"))</f>
        <v>#N/A</v>
      </c>
      <c r="AI609" s="129" t="e" cm="1">
        <f t="array" aca="1" ref="AI609" ca="1">INDIRECT(ADDRESS(MATCH(A609,'rs_stocks'!B:B,0),7,1,TRUE,"rs_stocks"))</f>
        <v>#N/A</v>
      </c>
      <c r="AJ609" s="129" t="e" cm="1">
        <f t="array" aca="1" ref="AJ609" ca="1">INDIRECT(ADDRESS(MATCH(A609,'rs_stocks'!B:B,0),4,1,TRUE,"rs_stocks"))</f>
        <v>#N/A</v>
      </c>
    </row>
    <row r="610" spans="1:36" x14ac:dyDescent="0.3">
      <c r="A610" s="129" t="s">
        <v>1117</v>
      </c>
      <c r="B610" s="132">
        <v>-3.66</v>
      </c>
      <c r="C610" s="132">
        <v>-5.25</v>
      </c>
      <c r="D610" s="132">
        <v>0.46</v>
      </c>
      <c r="E610" s="132">
        <v>10.25</v>
      </c>
      <c r="F610" s="132">
        <v>6.01</v>
      </c>
      <c r="G610" s="207" t="s">
        <v>3782</v>
      </c>
      <c r="H610" s="346" t="s">
        <v>24</v>
      </c>
      <c r="I610" s="129">
        <v>27.440999999999999</v>
      </c>
      <c r="J610" s="129">
        <v>-57</v>
      </c>
      <c r="K610" s="129">
        <v>-52</v>
      </c>
      <c r="L610" s="129" t="b">
        <v>0</v>
      </c>
      <c r="M610" s="129">
        <v>36.585000000000001</v>
      </c>
      <c r="N610" s="129">
        <v>3.4740000000000002</v>
      </c>
      <c r="O610" s="129">
        <v>10.532</v>
      </c>
      <c r="P610" s="132">
        <v>40.061999999999998</v>
      </c>
      <c r="Q610" s="132">
        <v>0.60799999999999998</v>
      </c>
      <c r="R610" s="132">
        <v>24.338000000000001</v>
      </c>
      <c r="S610" s="129">
        <v>2.4700000000000002</v>
      </c>
      <c r="T610" s="419">
        <v>-21.684999999999999</v>
      </c>
      <c r="U610" s="129">
        <v>55.115000000000002</v>
      </c>
      <c r="V610" s="129">
        <v>-8</v>
      </c>
      <c r="W610" s="129">
        <v>-20</v>
      </c>
      <c r="X610" s="129">
        <v>147</v>
      </c>
      <c r="Y610" s="129" t="s">
        <v>1117</v>
      </c>
      <c r="Z610" s="129" t="b">
        <v>0</v>
      </c>
      <c r="AA610" s="129">
        <v>0</v>
      </c>
      <c r="AB610" s="129" t="b">
        <v>0</v>
      </c>
      <c r="AC610" s="129">
        <v>44</v>
      </c>
      <c r="AD610" s="129">
        <v>0.82499999999999996</v>
      </c>
      <c r="AE610" s="129" t="s">
        <v>24</v>
      </c>
      <c r="AF610" s="129" t="s">
        <v>3782</v>
      </c>
      <c r="AG610" s="129" t="s">
        <v>5574</v>
      </c>
      <c r="AH610" s="129" t="e" cm="1">
        <f t="array" aca="1" ref="AH610" ca="1">INDIRECT(ADDRESS(MATCH(AJ610,'rs_industries'!B:B,0),5,1,TRUE,"rs_industries"))</f>
        <v>#N/A</v>
      </c>
      <c r="AI610" s="129" t="e" cm="1">
        <f t="array" aca="1" ref="AI610" ca="1">INDIRECT(ADDRESS(MATCH(A610,'rs_stocks'!B:B,0),7,1,TRUE,"rs_stocks"))</f>
        <v>#N/A</v>
      </c>
      <c r="AJ610" s="129" t="e" cm="1">
        <f t="array" aca="1" ref="AJ610" ca="1">INDIRECT(ADDRESS(MATCH(A610,'rs_stocks'!B:B,0),4,1,TRUE,"rs_stocks"))</f>
        <v>#N/A</v>
      </c>
    </row>
    <row r="611" spans="1:36" x14ac:dyDescent="0.3">
      <c r="A611" s="129" t="s">
        <v>2147</v>
      </c>
      <c r="B611" s="132">
        <v>2.0299999999999998</v>
      </c>
      <c r="C611" s="132">
        <v>7.6</v>
      </c>
      <c r="D611" s="132">
        <v>6.49</v>
      </c>
      <c r="E611" s="132">
        <v>35.299999999999997</v>
      </c>
      <c r="F611" s="132">
        <v>34.979999999999997</v>
      </c>
      <c r="G611" s="301" t="s">
        <v>3114</v>
      </c>
      <c r="H611" s="304" t="s">
        <v>31</v>
      </c>
      <c r="I611" s="129">
        <v>5.2910000000000004</v>
      </c>
      <c r="J611" s="129">
        <v>-75</v>
      </c>
      <c r="K611" s="129">
        <v>-12</v>
      </c>
      <c r="L611" s="129" t="b">
        <v>0</v>
      </c>
      <c r="M611" s="129">
        <v>75.114000000000004</v>
      </c>
      <c r="N611" s="129">
        <v>7.1420000000000003</v>
      </c>
      <c r="O611" s="129">
        <v>10.518000000000001</v>
      </c>
      <c r="P611" s="132">
        <v>87.111999999999995</v>
      </c>
      <c r="Q611" s="132">
        <v>0.59799999999999998</v>
      </c>
      <c r="R611" s="132">
        <v>52.124000000000002</v>
      </c>
      <c r="S611" s="129">
        <v>4.08</v>
      </c>
      <c r="T611" s="419">
        <v>-12.23</v>
      </c>
      <c r="U611" s="129">
        <v>34.11</v>
      </c>
      <c r="V611" s="129">
        <v>24</v>
      </c>
      <c r="W611" s="129">
        <v>72</v>
      </c>
      <c r="X611" s="129">
        <v>143</v>
      </c>
      <c r="Y611" s="129" t="s">
        <v>2147</v>
      </c>
      <c r="Z611" s="129" t="b">
        <v>0</v>
      </c>
      <c r="AA611" s="129">
        <v>0</v>
      </c>
      <c r="AB611" s="129" t="b">
        <v>1</v>
      </c>
      <c r="AC611" s="129">
        <v>46</v>
      </c>
      <c r="AD611" s="129">
        <v>0.82399999999999995</v>
      </c>
      <c r="AE611" s="129" t="s">
        <v>31</v>
      </c>
      <c r="AF611" s="129" t="s">
        <v>3114</v>
      </c>
      <c r="AG611" s="129" t="s">
        <v>5085</v>
      </c>
      <c r="AH611" s="129" cm="1">
        <f t="array" aca="1" ref="AH611" ca="1">INDIRECT(ADDRESS(MATCH(AJ611,'rs_industries'!B:B,0),5,1,TRUE,"rs_industries"))</f>
        <v>33</v>
      </c>
      <c r="AI611" s="129" cm="1">
        <f t="array" aca="1" ref="AI611" ca="1">INDIRECT(ADDRESS(MATCH(A611,'rs_stocks'!B:B,0),7,1,TRUE,"rs_stocks"))</f>
        <v>87</v>
      </c>
      <c r="AJ611" s="129" t="str" cm="1">
        <f t="array" aca="1" ref="AJ611" ca="1">INDIRECT(ADDRESS(MATCH(A611,'rs_stocks'!B:B,0),4,1,TRUE,"rs_stocks"))</f>
        <v>Software—Application</v>
      </c>
    </row>
    <row r="612" spans="1:36" x14ac:dyDescent="0.3">
      <c r="A612" s="129" t="s">
        <v>1190</v>
      </c>
      <c r="B612" s="132">
        <v>1.74</v>
      </c>
      <c r="C612" s="132">
        <v>-2.87</v>
      </c>
      <c r="D612" s="132">
        <v>8.5500000000000007</v>
      </c>
      <c r="E612" s="132">
        <v>7.66</v>
      </c>
      <c r="F612" s="132">
        <v>9.98</v>
      </c>
      <c r="G612" s="225" t="s">
        <v>3649</v>
      </c>
      <c r="H612" s="346" t="s">
        <v>3108</v>
      </c>
      <c r="I612" s="129">
        <v>9.9120000000000008</v>
      </c>
      <c r="J612" s="129">
        <v>-32</v>
      </c>
      <c r="K612" s="129">
        <v>-10</v>
      </c>
      <c r="L612" s="129" t="b">
        <v>1</v>
      </c>
      <c r="M612" s="129">
        <v>39.753</v>
      </c>
      <c r="N612" s="129">
        <v>3.78</v>
      </c>
      <c r="O612" s="129">
        <v>10.516999999999999</v>
      </c>
      <c r="P612" s="132">
        <v>46.491999999999997</v>
      </c>
      <c r="Q612" s="132">
        <v>0.61499999999999999</v>
      </c>
      <c r="R612" s="132">
        <v>28.582999999999998</v>
      </c>
      <c r="S612" s="129">
        <v>2.14</v>
      </c>
      <c r="T612" s="419">
        <v>0.69399999999999995</v>
      </c>
      <c r="U612" s="129">
        <v>134.51</v>
      </c>
      <c r="V612" s="129">
        <v>-8</v>
      </c>
      <c r="W612" s="129">
        <v>-17</v>
      </c>
      <c r="X612" s="129">
        <v>69</v>
      </c>
      <c r="Y612" s="129" t="s">
        <v>1190</v>
      </c>
      <c r="Z612" s="129" t="b">
        <v>0</v>
      </c>
      <c r="AA612" s="129">
        <v>0</v>
      </c>
      <c r="AB612" s="129" t="b">
        <v>1</v>
      </c>
      <c r="AC612" s="129">
        <v>51</v>
      </c>
      <c r="AD612" s="129">
        <v>0.82399999999999995</v>
      </c>
      <c r="AE612" s="129" t="s">
        <v>3108</v>
      </c>
      <c r="AF612" s="129" t="s">
        <v>3649</v>
      </c>
      <c r="AG612" s="129" t="s">
        <v>4668</v>
      </c>
      <c r="AH612" s="129" cm="1">
        <f t="array" aca="1" ref="AH612" ca="1">INDIRECT(ADDRESS(MATCH(AJ612,'rs_industries'!B:B,0),5,1,TRUE,"rs_industries"))</f>
        <v>52</v>
      </c>
      <c r="AI612" s="129" cm="1">
        <f t="array" aca="1" ref="AI612" ca="1">INDIRECT(ADDRESS(MATCH(A612,'rs_stocks'!B:B,0),7,1,TRUE,"rs_stocks"))</f>
        <v>70</v>
      </c>
      <c r="AJ612" s="129" t="str" cm="1">
        <f t="array" aca="1" ref="AJ612" ca="1">INDIRECT(ADDRESS(MATCH(A612,'rs_stocks'!B:B,0),4,1,TRUE,"rs_stocks"))</f>
        <v>Gambling</v>
      </c>
    </row>
    <row r="613" spans="1:36" x14ac:dyDescent="0.3">
      <c r="A613" s="129" t="s">
        <v>2956</v>
      </c>
      <c r="B613" s="132">
        <v>-15.32</v>
      </c>
      <c r="C613" s="132">
        <v>-13.96</v>
      </c>
      <c r="D613" s="132">
        <v>-3.04</v>
      </c>
      <c r="E613" s="132">
        <v>4.32</v>
      </c>
      <c r="F613" s="132">
        <v>7.65</v>
      </c>
      <c r="G613" s="235" t="s">
        <v>3762</v>
      </c>
      <c r="H613" s="349" t="s">
        <v>3108</v>
      </c>
      <c r="I613" s="129">
        <v>0.51600000000000001</v>
      </c>
      <c r="J613" s="129">
        <v>-42</v>
      </c>
      <c r="K613" s="129">
        <v>-17</v>
      </c>
      <c r="L613" s="129" t="b">
        <v>0</v>
      </c>
      <c r="M613" s="129">
        <v>56.923000000000002</v>
      </c>
      <c r="N613" s="129">
        <v>5.415</v>
      </c>
      <c r="O613" s="129">
        <v>10.512</v>
      </c>
      <c r="P613" s="132">
        <v>64.632000000000005</v>
      </c>
      <c r="Q613" s="132">
        <v>0.61099999999999999</v>
      </c>
      <c r="R613" s="132">
        <v>39.466999999999999</v>
      </c>
      <c r="S613" s="129">
        <v>4.78</v>
      </c>
      <c r="T613" s="419">
        <v>18.922999999999998</v>
      </c>
      <c r="U613" s="129">
        <v>70.77</v>
      </c>
      <c r="V613" s="129">
        <v>3</v>
      </c>
      <c r="W613" s="129">
        <v>17</v>
      </c>
      <c r="X613" s="129">
        <v>59</v>
      </c>
      <c r="Y613" s="129" t="s">
        <v>2956</v>
      </c>
      <c r="Z613" s="129" t="b">
        <v>0</v>
      </c>
      <c r="AA613" s="129">
        <v>0</v>
      </c>
      <c r="AB613" s="129" t="b">
        <v>0</v>
      </c>
      <c r="AC613" s="129">
        <v>45</v>
      </c>
      <c r="AD613" s="129">
        <v>0.82399999999999995</v>
      </c>
      <c r="AE613" s="129" t="s">
        <v>3108</v>
      </c>
      <c r="AF613" s="129" t="s">
        <v>3762</v>
      </c>
      <c r="AG613" s="129" t="s">
        <v>7270</v>
      </c>
      <c r="AH613" s="129" cm="1">
        <f t="array" aca="1" ref="AH613" ca="1">INDIRECT(ADDRESS(MATCH(AJ613,'rs_industries'!B:B,0),5,1,TRUE,"rs_industries"))</f>
        <v>20</v>
      </c>
      <c r="AI613" s="129" cm="1">
        <f t="array" aca="1" ref="AI613" ca="1">INDIRECT(ADDRESS(MATCH(A613,'rs_stocks'!B:B,0),7,1,TRUE,"rs_stocks"))</f>
        <v>76</v>
      </c>
      <c r="AJ613" s="129" t="str" cm="1">
        <f t="array" aca="1" ref="AJ613" ca="1">INDIRECT(ADDRESS(MATCH(A613,'rs_stocks'!B:B,0),4,1,TRUE,"rs_stocks"))</f>
        <v>Specialty Chemicals</v>
      </c>
    </row>
    <row r="614" spans="1:36" x14ac:dyDescent="0.3">
      <c r="A614" s="129" t="s">
        <v>7875</v>
      </c>
      <c r="B614" s="132">
        <v>3.21</v>
      </c>
      <c r="C614" s="132">
        <v>7.01</v>
      </c>
      <c r="D614" s="132">
        <v>19.47</v>
      </c>
      <c r="E614" s="132">
        <v>21.07</v>
      </c>
      <c r="F614" s="132">
        <v>21.73</v>
      </c>
      <c r="G614" s="220" t="s">
        <v>3262</v>
      </c>
      <c r="H614" s="349" t="s">
        <v>3111</v>
      </c>
      <c r="I614" s="129">
        <v>0.48399999999999999</v>
      </c>
      <c r="J614" s="129">
        <v>-48</v>
      </c>
      <c r="K614" s="129">
        <v>-15</v>
      </c>
      <c r="L614" s="129" t="b">
        <v>1</v>
      </c>
      <c r="M614" s="129">
        <v>50.042000000000002</v>
      </c>
      <c r="N614" s="129">
        <v>4.7640000000000002</v>
      </c>
      <c r="O614" s="129">
        <v>10.504</v>
      </c>
      <c r="P614" s="132">
        <v>56.348999999999997</v>
      </c>
      <c r="Q614" s="132">
        <v>0.623</v>
      </c>
      <c r="R614" s="132">
        <v>35.106000000000002</v>
      </c>
      <c r="S614" s="129">
        <v>2.2000000000000002</v>
      </c>
      <c r="T614" s="419">
        <v>36.799999999999997</v>
      </c>
      <c r="U614" s="129">
        <v>46.88</v>
      </c>
      <c r="V614" s="129">
        <v>29</v>
      </c>
      <c r="W614" s="129">
        <v>52</v>
      </c>
      <c r="X614" s="129">
        <v>193</v>
      </c>
      <c r="Y614" s="129" t="s">
        <v>7875</v>
      </c>
      <c r="Z614" s="129" t="b">
        <v>0</v>
      </c>
      <c r="AA614" s="129">
        <v>0</v>
      </c>
      <c r="AB614" s="129" t="b">
        <v>1</v>
      </c>
      <c r="AC614" s="129">
        <v>50</v>
      </c>
      <c r="AD614" s="129">
        <v>0.82299999999999995</v>
      </c>
      <c r="AE614" s="129" t="s">
        <v>3111</v>
      </c>
      <c r="AF614" s="129" t="s">
        <v>3262</v>
      </c>
      <c r="AG614" s="129" t="s">
        <v>7876</v>
      </c>
      <c r="AH614" s="129" cm="1">
        <f t="array" aca="1" ref="AH614" ca="1">INDIRECT(ADDRESS(MATCH(AJ614,'rs_industries'!B:B,0),5,1,TRUE,"rs_industries"))</f>
        <v>84</v>
      </c>
      <c r="AI614" s="129" cm="1">
        <f t="array" aca="1" ref="AI614" ca="1">INDIRECT(ADDRESS(MATCH(A614,'rs_stocks'!B:B,0),7,1,TRUE,"rs_stocks"))</f>
        <v>80</v>
      </c>
      <c r="AJ614" s="129" t="str" cm="1">
        <f t="array" aca="1" ref="AJ614" ca="1">INDIRECT(ADDRESS(MATCH(A614,'rs_stocks'!B:B,0),4,1,TRUE,"rs_stocks"))</f>
        <v>Capital Markets</v>
      </c>
    </row>
    <row r="615" spans="1:36" x14ac:dyDescent="0.3">
      <c r="A615" s="129" t="s">
        <v>1511</v>
      </c>
      <c r="B615" s="132">
        <v>2.66</v>
      </c>
      <c r="C615" s="132">
        <v>9.02</v>
      </c>
      <c r="D615" s="132">
        <v>0.76</v>
      </c>
      <c r="E615" s="132">
        <v>27.37</v>
      </c>
      <c r="F615" s="132">
        <v>29.13</v>
      </c>
      <c r="G615" s="205" t="s">
        <v>3705</v>
      </c>
      <c r="H615" s="346" t="s">
        <v>115</v>
      </c>
      <c r="I615" s="129">
        <v>2.9180000000000001</v>
      </c>
      <c r="J615" s="129">
        <v>-43</v>
      </c>
      <c r="K615" s="129">
        <v>-2</v>
      </c>
      <c r="L615" s="129" t="b">
        <v>1</v>
      </c>
      <c r="M615" s="129">
        <v>58.804000000000002</v>
      </c>
      <c r="N615" s="129">
        <v>5.6040000000000001</v>
      </c>
      <c r="O615" s="129">
        <v>10.493</v>
      </c>
      <c r="P615" s="132">
        <v>67.995000000000005</v>
      </c>
      <c r="Q615" s="132">
        <v>0.58199999999999996</v>
      </c>
      <c r="R615" s="132">
        <v>39.557000000000002</v>
      </c>
      <c r="S615" s="129">
        <v>2.61</v>
      </c>
      <c r="T615" s="419">
        <v>51.140999999999998</v>
      </c>
      <c r="U615" s="129">
        <v>161.04</v>
      </c>
      <c r="V615" s="129">
        <v>-25</v>
      </c>
      <c r="W615" s="129">
        <v>-37</v>
      </c>
      <c r="X615" s="129">
        <v>47</v>
      </c>
      <c r="Y615" s="129" t="s">
        <v>1511</v>
      </c>
      <c r="Z615" s="129" t="b">
        <v>1</v>
      </c>
      <c r="AA615" s="129">
        <v>0</v>
      </c>
      <c r="AB615" s="129" t="b">
        <v>1</v>
      </c>
      <c r="AC615" s="129">
        <v>51</v>
      </c>
      <c r="AD615" s="129">
        <v>0.82299999999999995</v>
      </c>
      <c r="AE615" s="129" t="s">
        <v>115</v>
      </c>
      <c r="AF615" s="129" t="s">
        <v>3705</v>
      </c>
      <c r="AG615" s="129" t="s">
        <v>5141</v>
      </c>
      <c r="AH615" s="129" cm="1">
        <f t="array" aca="1" ref="AH615" ca="1">INDIRECT(ADDRESS(MATCH(AJ615,'rs_industries'!B:B,0),5,1,TRUE,"rs_industries"))</f>
        <v>46</v>
      </c>
      <c r="AI615" s="129" cm="1">
        <f t="array" aca="1" ref="AI615" ca="1">INDIRECT(ADDRESS(MATCH(A615,'rs_stocks'!B:B,0),7,1,TRUE,"rs_stocks"))</f>
        <v>86</v>
      </c>
      <c r="AJ615" s="129" t="str" cm="1">
        <f t="array" aca="1" ref="AJ615" ca="1">INDIRECT(ADDRESS(MATCH(A615,'rs_stocks'!B:B,0),4,1,TRUE,"rs_stocks"))</f>
        <v>Oil &amp; Gas E&amp;P</v>
      </c>
    </row>
    <row r="616" spans="1:36" x14ac:dyDescent="0.3">
      <c r="A616" s="129" t="s">
        <v>1814</v>
      </c>
      <c r="B616" s="132">
        <v>-1.75</v>
      </c>
      <c r="C616" s="132">
        <v>13.89</v>
      </c>
      <c r="D616" s="132">
        <v>18.14</v>
      </c>
      <c r="E616" s="132">
        <v>40.869999999999997</v>
      </c>
      <c r="F616" s="132">
        <v>52.36</v>
      </c>
      <c r="G616" s="234" t="s">
        <v>3225</v>
      </c>
      <c r="H616" s="349" t="s">
        <v>3111</v>
      </c>
      <c r="I616" s="129">
        <v>2.2610000000000001</v>
      </c>
      <c r="J616" s="129">
        <v>-58</v>
      </c>
      <c r="K616" s="129">
        <v>-18</v>
      </c>
      <c r="L616" s="129" t="b">
        <v>1</v>
      </c>
      <c r="M616" s="129">
        <v>88.040999999999997</v>
      </c>
      <c r="N616" s="129">
        <v>8.3960000000000008</v>
      </c>
      <c r="O616" s="129">
        <v>10.486000000000001</v>
      </c>
      <c r="P616" s="132">
        <v>107.738</v>
      </c>
      <c r="Q616" s="132">
        <v>0.61</v>
      </c>
      <c r="R616" s="132">
        <v>65.703000000000003</v>
      </c>
      <c r="S616" s="129">
        <v>3.85</v>
      </c>
      <c r="T616" s="419">
        <v>22.776</v>
      </c>
      <c r="U616" s="129">
        <v>34.19</v>
      </c>
      <c r="V616" s="129">
        <v>-15</v>
      </c>
      <c r="W616" s="129">
        <v>-26</v>
      </c>
      <c r="X616" s="129">
        <v>151</v>
      </c>
      <c r="Y616" s="129" t="s">
        <v>1814</v>
      </c>
      <c r="Z616" s="129" t="b">
        <v>0</v>
      </c>
      <c r="AA616" s="129">
        <v>0</v>
      </c>
      <c r="AB616" s="129" t="b">
        <v>1</v>
      </c>
      <c r="AC616" s="129">
        <v>50</v>
      </c>
      <c r="AD616" s="129">
        <v>0.82299999999999995</v>
      </c>
      <c r="AE616" s="129" t="s">
        <v>3111</v>
      </c>
      <c r="AF616" s="129" t="s">
        <v>3225</v>
      </c>
      <c r="AG616" s="129" t="s">
        <v>4987</v>
      </c>
      <c r="AH616" s="129" t="e" cm="1">
        <f t="array" aca="1" ref="AH616" ca="1">INDIRECT(ADDRESS(MATCH(AJ616,'rs_industries'!B:B,0),5,1,TRUE,"rs_industries"))</f>
        <v>#N/A</v>
      </c>
      <c r="AI616" s="129" t="e" cm="1">
        <f t="array" aca="1" ref="AI616" ca="1">INDIRECT(ADDRESS(MATCH(A616,'rs_stocks'!B:B,0),7,1,TRUE,"rs_stocks"))</f>
        <v>#N/A</v>
      </c>
      <c r="AJ616" s="129" t="e" cm="1">
        <f t="array" aca="1" ref="AJ616" ca="1">INDIRECT(ADDRESS(MATCH(A616,'rs_stocks'!B:B,0),4,1,TRUE,"rs_stocks"))</f>
        <v>#N/A</v>
      </c>
    </row>
    <row r="617" spans="1:36" x14ac:dyDescent="0.3">
      <c r="A617" s="129" t="s">
        <v>1425</v>
      </c>
      <c r="B617" s="132">
        <v>-1.82</v>
      </c>
      <c r="C617" s="132">
        <v>16.36</v>
      </c>
      <c r="D617" s="132">
        <v>26.84</v>
      </c>
      <c r="E617" s="132">
        <v>38.11</v>
      </c>
      <c r="F617" s="132">
        <v>31.1</v>
      </c>
      <c r="G617" s="267" t="s">
        <v>3250</v>
      </c>
      <c r="H617" s="349" t="s">
        <v>3111</v>
      </c>
      <c r="I617" s="129">
        <v>5.1269999999999998</v>
      </c>
      <c r="J617" s="129">
        <v>-62</v>
      </c>
      <c r="K617" s="129">
        <v>-20</v>
      </c>
      <c r="L617" s="129" t="b">
        <v>1</v>
      </c>
      <c r="M617" s="129">
        <v>58.677</v>
      </c>
      <c r="N617" s="129">
        <v>5.633</v>
      </c>
      <c r="O617" s="129">
        <v>10.416</v>
      </c>
      <c r="P617" s="132">
        <v>67.884</v>
      </c>
      <c r="Q617" s="132">
        <v>0.62</v>
      </c>
      <c r="R617" s="132">
        <v>42.058</v>
      </c>
      <c r="S617" s="129">
        <v>4.09</v>
      </c>
      <c r="T617" s="419">
        <v>151.18</v>
      </c>
      <c r="U617" s="129">
        <v>44.18</v>
      </c>
      <c r="V617" s="129">
        <v>202</v>
      </c>
      <c r="W617" s="129">
        <v>337</v>
      </c>
      <c r="X617" s="129">
        <v>110</v>
      </c>
      <c r="Y617" s="129" t="s">
        <v>1425</v>
      </c>
      <c r="Z617" s="129" t="b">
        <v>0</v>
      </c>
      <c r="AA617" s="129">
        <v>0</v>
      </c>
      <c r="AB617" s="129" t="b">
        <v>1</v>
      </c>
      <c r="AC617" s="129">
        <v>47</v>
      </c>
      <c r="AD617" s="129">
        <v>0.82299999999999995</v>
      </c>
      <c r="AE617" s="129" t="s">
        <v>3111</v>
      </c>
      <c r="AF617" s="129" t="s">
        <v>3250</v>
      </c>
      <c r="AG617" s="129" t="s">
        <v>4743</v>
      </c>
      <c r="AH617" s="129" cm="1">
        <f t="array" aca="1" ref="AH617" ca="1">INDIRECT(ADDRESS(MATCH(AJ617,'rs_industries'!B:B,0),5,1,TRUE,"rs_industries"))</f>
        <v>62</v>
      </c>
      <c r="AI617" s="129" cm="1">
        <f t="array" aca="1" ref="AI617" ca="1">INDIRECT(ADDRESS(MATCH(A617,'rs_stocks'!B:B,0),7,1,TRUE,"rs_stocks"))</f>
        <v>94</v>
      </c>
      <c r="AJ617" s="129" t="str" cm="1">
        <f t="array" aca="1" ref="AJ617" ca="1">INDIRECT(ADDRESS(MATCH(A617,'rs_stocks'!B:B,0),4,1,TRUE,"rs_stocks"))</f>
        <v>Asset Management</v>
      </c>
    </row>
    <row r="618" spans="1:36" x14ac:dyDescent="0.3">
      <c r="A618" s="129" t="s">
        <v>1417</v>
      </c>
      <c r="B618" s="132">
        <v>2.54</v>
      </c>
      <c r="C618" s="132">
        <v>2.85</v>
      </c>
      <c r="D618" s="132">
        <v>13.22</v>
      </c>
      <c r="E618" s="132">
        <v>29</v>
      </c>
      <c r="F618" s="132">
        <v>24.32</v>
      </c>
      <c r="G618" s="300" t="s">
        <v>3146</v>
      </c>
      <c r="H618" s="348" t="s">
        <v>3124</v>
      </c>
      <c r="I618" s="129">
        <v>2.1139999999999999</v>
      </c>
      <c r="J618" s="129">
        <v>-83</v>
      </c>
      <c r="K618" s="129">
        <v>-7</v>
      </c>
      <c r="L618" s="129" t="b">
        <v>1</v>
      </c>
      <c r="M618" s="129">
        <v>62.222999999999999</v>
      </c>
      <c r="N618" s="129">
        <v>5.9870000000000001</v>
      </c>
      <c r="O618" s="129">
        <v>10.391999999999999</v>
      </c>
      <c r="P618" s="132">
        <v>72.331000000000003</v>
      </c>
      <c r="Q618" s="132">
        <v>0.61299999999999999</v>
      </c>
      <c r="R618" s="132">
        <v>44.304000000000002</v>
      </c>
      <c r="S618" s="129">
        <v>3.37</v>
      </c>
      <c r="T618" s="419">
        <v>43.308999999999997</v>
      </c>
      <c r="U618" s="129">
        <v>6.85</v>
      </c>
      <c r="V618" s="129">
        <v>-2</v>
      </c>
      <c r="W618" s="129">
        <v>1</v>
      </c>
      <c r="X618" s="129">
        <v>866</v>
      </c>
      <c r="Y618" s="129" t="s">
        <v>1417</v>
      </c>
      <c r="Z618" s="129" t="b">
        <v>0</v>
      </c>
      <c r="AA618" s="129">
        <v>0</v>
      </c>
      <c r="AB618" s="129" t="b">
        <v>1</v>
      </c>
      <c r="AC618" s="129">
        <v>42</v>
      </c>
      <c r="AD618" s="129">
        <v>0.82199999999999995</v>
      </c>
      <c r="AE618" s="129" t="s">
        <v>3124</v>
      </c>
      <c r="AF618" s="129" t="s">
        <v>3146</v>
      </c>
      <c r="AG618" s="129" t="s">
        <v>3765</v>
      </c>
      <c r="AH618" s="129" cm="1">
        <f t="array" aca="1" ref="AH618" ca="1">INDIRECT(ADDRESS(MATCH(AJ618,'rs_industries'!B:B,0),5,1,TRUE,"rs_industries"))</f>
        <v>87</v>
      </c>
      <c r="AI618" s="129" cm="1">
        <f t="array" aca="1" ref="AI618" ca="1">INDIRECT(ADDRESS(MATCH(A618,'rs_stocks'!B:B,0),7,1,TRUE,"rs_stocks"))</f>
        <v>96</v>
      </c>
      <c r="AJ618" s="129" t="str" cm="1">
        <f t="array" aca="1" ref="AJ618" ca="1">INDIRECT(ADDRESS(MATCH(A618,'rs_stocks'!B:B,0),4,1,TRUE,"rs_stocks"))</f>
        <v>Drug Manufacturersâ€”Specialty &amp; Generic</v>
      </c>
    </row>
    <row r="619" spans="1:36" x14ac:dyDescent="0.3">
      <c r="A619" s="129" t="s">
        <v>2042</v>
      </c>
      <c r="B619" s="132">
        <v>-1.2</v>
      </c>
      <c r="C619" s="132">
        <v>-0.59</v>
      </c>
      <c r="D619" s="132">
        <v>23.08</v>
      </c>
      <c r="E619" s="132">
        <v>9.24</v>
      </c>
      <c r="F619" s="132">
        <v>37.89</v>
      </c>
      <c r="G619" s="313" t="s">
        <v>3142</v>
      </c>
      <c r="H619" s="347" t="s">
        <v>150</v>
      </c>
      <c r="I619" s="129">
        <v>2.423</v>
      </c>
      <c r="J619" s="129">
        <v>-53</v>
      </c>
      <c r="K619" s="129">
        <v>-3</v>
      </c>
      <c r="L619" s="129" t="b">
        <v>1</v>
      </c>
      <c r="M619" s="129">
        <v>97.007999999999996</v>
      </c>
      <c r="N619" s="129">
        <v>9.3390000000000004</v>
      </c>
      <c r="O619" s="129">
        <v>10.387</v>
      </c>
      <c r="P619" s="132">
        <v>137.89599999999999</v>
      </c>
      <c r="Q619" s="132">
        <v>0.624</v>
      </c>
      <c r="R619" s="132">
        <v>86.108000000000004</v>
      </c>
      <c r="S619" s="129">
        <v>2.7</v>
      </c>
      <c r="T619" s="419">
        <v>-58.128999999999998</v>
      </c>
      <c r="U619" s="129">
        <v>64.42</v>
      </c>
      <c r="V619" s="129">
        <v>40</v>
      </c>
      <c r="W619" s="129">
        <v>12</v>
      </c>
      <c r="X619" s="129">
        <v>115</v>
      </c>
      <c r="Y619" s="129" t="s">
        <v>2042</v>
      </c>
      <c r="Z619" s="129" t="b">
        <v>0</v>
      </c>
      <c r="AA619" s="129">
        <v>0</v>
      </c>
      <c r="AB619" s="129" t="b">
        <v>1</v>
      </c>
      <c r="AC619" s="129">
        <v>53</v>
      </c>
      <c r="AD619" s="129">
        <v>0.82199999999999995</v>
      </c>
      <c r="AE619" s="129" t="s">
        <v>150</v>
      </c>
      <c r="AF619" s="129" t="s">
        <v>3142</v>
      </c>
      <c r="AG619" s="129" t="s">
        <v>4907</v>
      </c>
      <c r="AH619" s="129" cm="1">
        <f t="array" aca="1" ref="AH619" ca="1">INDIRECT(ADDRESS(MATCH(AJ619,'rs_industries'!B:B,0),5,1,TRUE,"rs_industries"))</f>
        <v>45</v>
      </c>
      <c r="AI619" s="129" cm="1">
        <f t="array" aca="1" ref="AI619" ca="1">INDIRECT(ADDRESS(MATCH(A619,'rs_stocks'!B:B,0),7,1,TRUE,"rs_stocks"))</f>
        <v>88</v>
      </c>
      <c r="AJ619" s="129" t="str" cm="1">
        <f t="array" aca="1" ref="AJ619" ca="1">INDIRECT(ADDRESS(MATCH(A619,'rs_stocks'!B:B,0),4,1,TRUE,"rs_stocks"))</f>
        <v>Education &amp; Training Services</v>
      </c>
    </row>
    <row r="620" spans="1:36" x14ac:dyDescent="0.3">
      <c r="A620" s="129" t="s">
        <v>1885</v>
      </c>
      <c r="B620" s="132">
        <v>-0.56999999999999995</v>
      </c>
      <c r="C620" s="132">
        <v>1.98</v>
      </c>
      <c r="D620" s="132">
        <v>15.18</v>
      </c>
      <c r="E620" s="132">
        <v>22.64</v>
      </c>
      <c r="F620" s="132">
        <v>15.47</v>
      </c>
      <c r="G620" s="290" t="s">
        <v>3301</v>
      </c>
      <c r="H620" s="350" t="s">
        <v>3108</v>
      </c>
      <c r="I620" s="129">
        <v>2.4009999999999998</v>
      </c>
      <c r="J620" s="129">
        <v>-43</v>
      </c>
      <c r="K620" s="129">
        <v>-5</v>
      </c>
      <c r="L620" s="129" t="b">
        <v>1</v>
      </c>
      <c r="M620" s="129">
        <v>66.808999999999997</v>
      </c>
      <c r="N620" s="129">
        <v>6.4349999999999996</v>
      </c>
      <c r="O620" s="129">
        <v>10.382</v>
      </c>
      <c r="P620" s="132">
        <v>93.611999999999995</v>
      </c>
      <c r="Q620" s="132">
        <v>0.624</v>
      </c>
      <c r="R620" s="132">
        <v>58.384</v>
      </c>
      <c r="S620" s="129">
        <v>2.57</v>
      </c>
      <c r="T620" s="419">
        <v>20.565999999999999</v>
      </c>
      <c r="U620" s="129">
        <v>70.099999999999994</v>
      </c>
      <c r="V620" s="129">
        <v>-25</v>
      </c>
      <c r="W620" s="129">
        <v>-38</v>
      </c>
      <c r="X620" s="129">
        <v>111</v>
      </c>
      <c r="Y620" s="129" t="s">
        <v>1885</v>
      </c>
      <c r="Z620" s="129" t="b">
        <v>0</v>
      </c>
      <c r="AA620" s="129">
        <v>0</v>
      </c>
      <c r="AB620" s="129" t="b">
        <v>1</v>
      </c>
      <c r="AC620" s="129">
        <v>42</v>
      </c>
      <c r="AD620" s="129">
        <v>0.82199999999999995</v>
      </c>
      <c r="AE620" s="129" t="s">
        <v>3108</v>
      </c>
      <c r="AF620" s="129" t="s">
        <v>3301</v>
      </c>
      <c r="AG620" s="129" t="s">
        <v>1886</v>
      </c>
      <c r="AH620" s="129" cm="1">
        <f t="array" aca="1" ref="AH620" ca="1">INDIRECT(ADDRESS(MATCH(AJ620,'rs_industries'!B:B,0),5,1,TRUE,"rs_industries"))</f>
        <v>93</v>
      </c>
      <c r="AI620" s="129" cm="1">
        <f t="array" aca="1" ref="AI620" ca="1">INDIRECT(ADDRESS(MATCH(A620,'rs_stocks'!B:B,0),7,1,TRUE,"rs_stocks"))</f>
        <v>94</v>
      </c>
      <c r="AJ620" s="129" t="str" cm="1">
        <f t="array" aca="1" ref="AJ620" ca="1">INDIRECT(ADDRESS(MATCH(A620,'rs_stocks'!B:B,0),4,1,TRUE,"rs_stocks"))</f>
        <v>Oil &amp; Gas Midstream</v>
      </c>
    </row>
    <row r="621" spans="1:36" x14ac:dyDescent="0.3">
      <c r="A621" s="129" t="s">
        <v>2442</v>
      </c>
      <c r="B621" s="132">
        <v>0.09</v>
      </c>
      <c r="C621" s="132">
        <v>-4.05</v>
      </c>
      <c r="D621" s="132">
        <v>17.940000000000001</v>
      </c>
      <c r="E621" s="132">
        <v>13.27</v>
      </c>
      <c r="F621" s="132">
        <v>11.83</v>
      </c>
      <c r="G621" s="236" t="s">
        <v>3121</v>
      </c>
      <c r="H621" s="345" t="s">
        <v>245</v>
      </c>
      <c r="I621" s="129">
        <v>2.5579999999999998</v>
      </c>
      <c r="J621" s="129">
        <v>-64</v>
      </c>
      <c r="K621" s="129">
        <v>-53</v>
      </c>
      <c r="L621" s="129" t="b">
        <v>1</v>
      </c>
      <c r="M621" s="129">
        <v>65.201999999999998</v>
      </c>
      <c r="N621" s="129">
        <v>6.2869999999999999</v>
      </c>
      <c r="O621" s="129">
        <v>10.371</v>
      </c>
      <c r="P621" s="132">
        <v>85.587999999999994</v>
      </c>
      <c r="Q621" s="132">
        <v>0.62</v>
      </c>
      <c r="R621" s="132">
        <v>53.039000000000001</v>
      </c>
      <c r="S621" s="129">
        <v>2.09</v>
      </c>
      <c r="T621" s="419">
        <v>-2.1720000000000002</v>
      </c>
      <c r="U621" s="129">
        <v>22.02</v>
      </c>
      <c r="V621" s="129">
        <v>-81</v>
      </c>
      <c r="W621" s="129">
        <v>-69</v>
      </c>
      <c r="X621" s="129">
        <v>434</v>
      </c>
      <c r="Y621" s="129" t="s">
        <v>2442</v>
      </c>
      <c r="Z621" s="129" t="b">
        <v>0</v>
      </c>
      <c r="AA621" s="129">
        <v>0</v>
      </c>
      <c r="AB621" s="129" t="b">
        <v>0</v>
      </c>
      <c r="AC621" s="129">
        <v>48</v>
      </c>
      <c r="AD621" s="129">
        <v>0.82099999999999995</v>
      </c>
      <c r="AE621" s="129" t="s">
        <v>245</v>
      </c>
      <c r="AF621" s="129" t="s">
        <v>3121</v>
      </c>
      <c r="AG621" s="129" t="s">
        <v>4828</v>
      </c>
      <c r="AH621" s="129" cm="1">
        <f t="array" aca="1" ref="AH621" ca="1">INDIRECT(ADDRESS(MATCH(AJ621,'rs_industries'!B:B,0),5,1,TRUE,"rs_industries"))</f>
        <v>34</v>
      </c>
      <c r="AI621" s="129" cm="1">
        <f t="array" aca="1" ref="AI621" ca="1">INDIRECT(ADDRESS(MATCH(A621,'rs_stocks'!B:B,0),7,1,TRUE,"rs_stocks"))</f>
        <v>74</v>
      </c>
      <c r="AJ621" s="129" t="str" cm="1">
        <f t="array" aca="1" ref="AJ621" ca="1">INDIRECT(ADDRESS(MATCH(A621,'rs_stocks'!B:B,0),4,1,TRUE,"rs_stocks"))</f>
        <v>Utilities—Renewable</v>
      </c>
    </row>
    <row r="622" spans="1:36" x14ac:dyDescent="0.3">
      <c r="A622" s="129" t="s">
        <v>1944</v>
      </c>
      <c r="B622" s="132">
        <v>-0.93</v>
      </c>
      <c r="C622" s="132">
        <v>-5.78</v>
      </c>
      <c r="D622" s="132">
        <v>-1.96</v>
      </c>
      <c r="E622" s="132">
        <v>6.9</v>
      </c>
      <c r="F622" s="132">
        <v>6.39</v>
      </c>
      <c r="G622" s="228" t="s">
        <v>3189</v>
      </c>
      <c r="H622" s="349" t="s">
        <v>3108</v>
      </c>
      <c r="I622" s="129">
        <v>3.5960000000000001</v>
      </c>
      <c r="J622" s="129">
        <v>-47</v>
      </c>
      <c r="K622" s="129">
        <v>-8</v>
      </c>
      <c r="L622" s="129" t="b">
        <v>1</v>
      </c>
      <c r="M622" s="129">
        <v>34.781999999999996</v>
      </c>
      <c r="N622" s="129">
        <v>3.3540000000000001</v>
      </c>
      <c r="O622" s="129">
        <v>10.37</v>
      </c>
      <c r="P622" s="132">
        <v>38.597000000000001</v>
      </c>
      <c r="Q622" s="132">
        <v>0.60099999999999998</v>
      </c>
      <c r="R622" s="132">
        <v>23.187000000000001</v>
      </c>
      <c r="S622" s="129">
        <v>2.2200000000000002</v>
      </c>
      <c r="T622" s="419">
        <v>16.815000000000001</v>
      </c>
      <c r="U622" s="129">
        <v>37.47</v>
      </c>
      <c r="V622" s="129">
        <v>-4</v>
      </c>
      <c r="W622" s="129">
        <v>-11</v>
      </c>
      <c r="X622" s="129">
        <v>240</v>
      </c>
      <c r="Y622" s="129" t="s">
        <v>1944</v>
      </c>
      <c r="Z622" s="129" t="b">
        <v>1</v>
      </c>
      <c r="AA622" s="129">
        <v>36.695</v>
      </c>
      <c r="AB622" s="129" t="b">
        <v>0</v>
      </c>
      <c r="AC622" s="129">
        <v>48</v>
      </c>
      <c r="AD622" s="129">
        <v>0.82099999999999995</v>
      </c>
      <c r="AE622" s="129" t="s">
        <v>3108</v>
      </c>
      <c r="AF622" s="129" t="s">
        <v>3189</v>
      </c>
      <c r="AG622" s="129" t="s">
        <v>3427</v>
      </c>
      <c r="AH622" s="129" cm="1">
        <f t="array" aca="1" ref="AH622" ca="1">INDIRECT(ADDRESS(MATCH(AJ622,'rs_industries'!B:B,0),5,1,TRUE,"rs_industries"))</f>
        <v>72</v>
      </c>
      <c r="AI622" s="129" cm="1">
        <f t="array" aca="1" ref="AI622" ca="1">INDIRECT(ADDRESS(MATCH(A622,'rs_stocks'!B:B,0),7,1,TRUE,"rs_stocks"))</f>
        <v>75</v>
      </c>
      <c r="AJ622" s="129" t="str" cm="1">
        <f t="array" aca="1" ref="AJ622" ca="1">INDIRECT(ADDRESS(MATCH(A622,'rs_stocks'!B:B,0),4,1,TRUE,"rs_stocks"))</f>
        <v>Residential Construction</v>
      </c>
    </row>
    <row r="623" spans="1:36" x14ac:dyDescent="0.3">
      <c r="A623" s="129" t="s">
        <v>214</v>
      </c>
      <c r="B623" s="132">
        <v>5.57</v>
      </c>
      <c r="C623" s="132">
        <v>10.32</v>
      </c>
      <c r="D623" s="132">
        <v>11.46</v>
      </c>
      <c r="E623" s="132">
        <v>34.299999999999997</v>
      </c>
      <c r="F623" s="132">
        <v>32.26</v>
      </c>
      <c r="G623" s="323" t="s">
        <v>223</v>
      </c>
      <c r="H623" s="347" t="s">
        <v>31</v>
      </c>
      <c r="I623" s="129">
        <v>106.68600000000001</v>
      </c>
      <c r="J623" s="129">
        <v>-41</v>
      </c>
      <c r="K623" s="129">
        <v>0</v>
      </c>
      <c r="L623" s="129" t="b">
        <v>1</v>
      </c>
      <c r="M623" s="129">
        <v>50.533000000000001</v>
      </c>
      <c r="N623" s="129">
        <v>4.8860000000000001</v>
      </c>
      <c r="O623" s="129">
        <v>10.342000000000001</v>
      </c>
      <c r="P623" s="132">
        <v>53.505000000000003</v>
      </c>
      <c r="Q623" s="132">
        <v>0.60199999999999998</v>
      </c>
      <c r="R623" s="132">
        <v>32.232999999999997</v>
      </c>
      <c r="S623" s="129">
        <v>2.97</v>
      </c>
      <c r="T623" s="419">
        <v>99.406999999999996</v>
      </c>
      <c r="U623" s="129">
        <v>792.37900000000002</v>
      </c>
      <c r="V623" s="129">
        <v>-40</v>
      </c>
      <c r="W623" s="129">
        <v>-40</v>
      </c>
      <c r="X623" s="129">
        <v>8</v>
      </c>
      <c r="Y623" s="129" t="s">
        <v>214</v>
      </c>
      <c r="Z623" s="129" t="b">
        <v>0</v>
      </c>
      <c r="AA623" s="129">
        <v>0</v>
      </c>
      <c r="AB623" s="129" t="b">
        <v>1</v>
      </c>
      <c r="AC623" s="129">
        <v>49</v>
      </c>
      <c r="AD623" s="129">
        <v>0.82099999999999995</v>
      </c>
      <c r="AE623" s="129" t="s">
        <v>31</v>
      </c>
      <c r="AF623" s="129" t="s">
        <v>223</v>
      </c>
      <c r="AG623" s="129" t="s">
        <v>3512</v>
      </c>
      <c r="AH623" s="129" cm="1">
        <f t="array" aca="1" ref="AH623" ca="1">INDIRECT(ADDRESS(MATCH(AJ623,'rs_industries'!B:B,0),5,1,TRUE,"rs_industries"))</f>
        <v>80</v>
      </c>
      <c r="AI623" s="129" cm="1">
        <f t="array" aca="1" ref="AI623" ca="1">INDIRECT(ADDRESS(MATCH(A623,'rs_stocks'!B:B,0),7,1,TRUE,"rs_stocks"))</f>
        <v>92</v>
      </c>
      <c r="AJ623" s="129" t="str" cm="1">
        <f t="array" aca="1" ref="AJ623" ca="1">INDIRECT(ADDRESS(MATCH(A623,'rs_stocks'!B:B,0),4,1,TRUE,"rs_stocks"))</f>
        <v>Semiconductor Equipment &amp; Materials</v>
      </c>
    </row>
    <row r="624" spans="1:36" x14ac:dyDescent="0.3">
      <c r="A624" s="129" t="s">
        <v>1406</v>
      </c>
      <c r="B624" s="132">
        <v>0.62</v>
      </c>
      <c r="C624" s="132">
        <v>-9.2100000000000009</v>
      </c>
      <c r="D624" s="132">
        <v>-0.3</v>
      </c>
      <c r="E624" s="132">
        <v>41.84</v>
      </c>
      <c r="F624" s="132">
        <v>31.39</v>
      </c>
      <c r="G624" s="216" t="s">
        <v>3187</v>
      </c>
      <c r="H624" s="348" t="s">
        <v>3108</v>
      </c>
      <c r="I624" s="129">
        <v>5.2080000000000002</v>
      </c>
      <c r="J624" s="129">
        <v>-57</v>
      </c>
      <c r="K624" s="129">
        <v>-14</v>
      </c>
      <c r="L624" s="129" t="b">
        <v>1</v>
      </c>
      <c r="M624" s="129">
        <v>91.355999999999995</v>
      </c>
      <c r="N624" s="129">
        <v>8.8360000000000003</v>
      </c>
      <c r="O624" s="129">
        <v>10.339</v>
      </c>
      <c r="P624" s="132">
        <v>106.41</v>
      </c>
      <c r="Q624" s="132">
        <v>0.57499999999999996</v>
      </c>
      <c r="R624" s="132">
        <v>61.220999999999997</v>
      </c>
      <c r="S624" s="129">
        <v>5.84</v>
      </c>
      <c r="T624" s="419">
        <v>29.07</v>
      </c>
      <c r="U624" s="129">
        <v>93.63</v>
      </c>
      <c r="V624" s="129">
        <v>-58</v>
      </c>
      <c r="W624" s="129">
        <v>-53</v>
      </c>
      <c r="X624" s="129">
        <v>36</v>
      </c>
      <c r="Y624" s="129" t="s">
        <v>1406</v>
      </c>
      <c r="Z624" s="129" t="b">
        <v>1</v>
      </c>
      <c r="AA624" s="129">
        <v>0</v>
      </c>
      <c r="AB624" s="129" t="b">
        <v>0</v>
      </c>
      <c r="AC624" s="129">
        <v>44</v>
      </c>
      <c r="AD624" s="129">
        <v>0.82099999999999995</v>
      </c>
      <c r="AE624" s="129" t="s">
        <v>3108</v>
      </c>
      <c r="AF624" s="129" t="s">
        <v>3187</v>
      </c>
      <c r="AG624" s="129" t="s">
        <v>3424</v>
      </c>
      <c r="AH624" s="129" cm="1">
        <f t="array" aca="1" ref="AH624" ca="1">INDIRECT(ADDRESS(MATCH(AJ624,'rs_industries'!B:B,0),5,1,TRUE,"rs_industries"))</f>
        <v>16</v>
      </c>
      <c r="AI624" s="129" cm="1">
        <f t="array" aca="1" ref="AI624" ca="1">INDIRECT(ADDRESS(MATCH(A624,'rs_stocks'!B:B,0),7,1,TRUE,"rs_stocks"))</f>
        <v>97</v>
      </c>
      <c r="AJ624" s="129" t="str" cm="1">
        <f t="array" aca="1" ref="AJ624" ca="1">INDIRECT(ADDRESS(MATCH(A624,'rs_stocks'!B:B,0),4,1,TRUE,"rs_stocks"))</f>
        <v>Auto Parts</v>
      </c>
    </row>
    <row r="625" spans="1:36" x14ac:dyDescent="0.3">
      <c r="A625" s="129" t="s">
        <v>4620</v>
      </c>
      <c r="B625" s="132">
        <v>1.46</v>
      </c>
      <c r="C625" s="132">
        <v>5.2</v>
      </c>
      <c r="D625" s="132">
        <v>6.21</v>
      </c>
      <c r="E625" s="132">
        <v>43.94</v>
      </c>
      <c r="F625" s="132">
        <v>35.39</v>
      </c>
      <c r="G625" s="241" t="s">
        <v>3385</v>
      </c>
      <c r="H625" s="345" t="s">
        <v>3108</v>
      </c>
      <c r="I625" s="129">
        <v>1.5449999999999999</v>
      </c>
      <c r="J625" s="129">
        <v>-48</v>
      </c>
      <c r="K625" s="129">
        <v>-2</v>
      </c>
      <c r="L625" s="129" t="b">
        <v>1</v>
      </c>
      <c r="M625" s="129">
        <v>55.996000000000002</v>
      </c>
      <c r="N625" s="129">
        <v>5.4279999999999999</v>
      </c>
      <c r="O625" s="129">
        <v>10.316000000000001</v>
      </c>
      <c r="P625" s="132">
        <v>60.457000000000001</v>
      </c>
      <c r="Q625" s="132">
        <v>0.58099999999999996</v>
      </c>
      <c r="R625" s="132">
        <v>35.116</v>
      </c>
      <c r="S625" s="129">
        <v>3.5</v>
      </c>
      <c r="T625" s="419">
        <v>65.03</v>
      </c>
      <c r="U625" s="129">
        <v>83.93</v>
      </c>
      <c r="V625" s="129">
        <v>-44</v>
      </c>
      <c r="W625" s="129">
        <v>-56</v>
      </c>
      <c r="X625" s="129">
        <v>68</v>
      </c>
      <c r="Y625" s="129" t="s">
        <v>4620</v>
      </c>
      <c r="Z625" s="129" t="b">
        <v>1</v>
      </c>
      <c r="AA625" s="129">
        <v>0</v>
      </c>
      <c r="AB625" s="129" t="b">
        <v>1</v>
      </c>
      <c r="AC625" s="129">
        <v>47</v>
      </c>
      <c r="AD625" s="129">
        <v>0.82</v>
      </c>
      <c r="AE625" s="129" t="s">
        <v>3108</v>
      </c>
      <c r="AF625" s="129" t="s">
        <v>3385</v>
      </c>
      <c r="AG625" s="129" t="s">
        <v>4621</v>
      </c>
      <c r="AH625" s="129" cm="1">
        <f t="array" aca="1" ref="AH625" ca="1">INDIRECT(ADDRESS(MATCH(AJ625,'rs_industries'!B:B,0),5,1,TRUE,"rs_industries"))</f>
        <v>69</v>
      </c>
      <c r="AI625" s="129" cm="1">
        <f t="array" aca="1" ref="AI625" ca="1">INDIRECT(ADDRESS(MATCH(A625,'rs_stocks'!B:B,0),7,1,TRUE,"rs_stocks"))</f>
        <v>89</v>
      </c>
      <c r="AJ625" s="129" t="str" cm="1">
        <f t="array" aca="1" ref="AJ625" ca="1">INDIRECT(ADDRESS(MATCH(A625,'rs_stocks'!B:B,0),4,1,TRUE,"rs_stocks"))</f>
        <v>Aerospace &amp; Defense</v>
      </c>
    </row>
    <row r="626" spans="1:36" x14ac:dyDescent="0.3">
      <c r="A626" s="129" t="s">
        <v>5812</v>
      </c>
      <c r="B626" s="132">
        <v>0.84</v>
      </c>
      <c r="C626" s="132">
        <v>7.11</v>
      </c>
      <c r="D626" s="132">
        <v>7.59</v>
      </c>
      <c r="E626" s="132">
        <v>49.69</v>
      </c>
      <c r="F626" s="132">
        <v>49.69</v>
      </c>
      <c r="G626" s="216" t="s">
        <v>3455</v>
      </c>
      <c r="H626" s="348" t="s">
        <v>31</v>
      </c>
      <c r="I626" s="129">
        <v>0.94099999999999995</v>
      </c>
      <c r="J626" s="129">
        <v>-89</v>
      </c>
      <c r="K626" s="129">
        <v>-82</v>
      </c>
      <c r="L626" s="129" t="b">
        <v>0</v>
      </c>
      <c r="M626" s="129">
        <v>107.38500000000001</v>
      </c>
      <c r="N626" s="129">
        <v>10.412000000000001</v>
      </c>
      <c r="O626" s="129">
        <v>10.313000000000001</v>
      </c>
      <c r="P626" s="132">
        <v>120.877</v>
      </c>
      <c r="Q626" s="132">
        <v>0.58799999999999997</v>
      </c>
      <c r="R626" s="132">
        <v>71.108999999999995</v>
      </c>
      <c r="S626" s="129">
        <v>5.77</v>
      </c>
      <c r="T626" s="419">
        <v>143.88499999999999</v>
      </c>
      <c r="U626" s="129">
        <v>2.41</v>
      </c>
      <c r="V626" s="129">
        <v>3</v>
      </c>
      <c r="W626" s="129">
        <v>37</v>
      </c>
      <c r="X626" s="129">
        <v>1438</v>
      </c>
      <c r="Y626" s="129" t="s">
        <v>5812</v>
      </c>
      <c r="Z626" s="129" t="b">
        <v>0</v>
      </c>
      <c r="AA626" s="129">
        <v>0</v>
      </c>
      <c r="AB626" s="129" t="b">
        <v>0</v>
      </c>
      <c r="AC626" s="129">
        <v>44</v>
      </c>
      <c r="AD626" s="129">
        <v>0.82</v>
      </c>
      <c r="AE626" s="129" t="s">
        <v>31</v>
      </c>
      <c r="AF626" s="129" t="s">
        <v>3455</v>
      </c>
      <c r="AG626" s="129" t="s">
        <v>5813</v>
      </c>
      <c r="AH626" s="129" t="e" cm="1">
        <f t="array" aca="1" ref="AH626" ca="1">INDIRECT(ADDRESS(MATCH(AJ626,'rs_industries'!B:B,0),5,1,TRUE,"rs_industries"))</f>
        <v>#N/A</v>
      </c>
      <c r="AI626" s="129" t="e" cm="1">
        <f t="array" aca="1" ref="AI626" ca="1">INDIRECT(ADDRESS(MATCH(A626,'rs_stocks'!B:B,0),7,1,TRUE,"rs_stocks"))</f>
        <v>#N/A</v>
      </c>
      <c r="AJ626" s="129" t="e" cm="1">
        <f t="array" aca="1" ref="AJ626" ca="1">INDIRECT(ADDRESS(MATCH(A626,'rs_stocks'!B:B,0),4,1,TRUE,"rs_stocks"))</f>
        <v>#N/A</v>
      </c>
    </row>
    <row r="627" spans="1:36" x14ac:dyDescent="0.3">
      <c r="A627" s="129" t="s">
        <v>283</v>
      </c>
      <c r="B627" s="132">
        <v>4.28</v>
      </c>
      <c r="C627" s="132">
        <v>-3.04</v>
      </c>
      <c r="D627" s="132">
        <v>6.2</v>
      </c>
      <c r="E627" s="132">
        <v>23.96</v>
      </c>
      <c r="F627" s="132">
        <v>14.84</v>
      </c>
      <c r="G627" s="279" t="s">
        <v>3236</v>
      </c>
      <c r="H627" s="349" t="s">
        <v>3111</v>
      </c>
      <c r="I627" s="129">
        <v>17.805</v>
      </c>
      <c r="J627" s="129">
        <v>-49</v>
      </c>
      <c r="K627" s="129">
        <v>-15</v>
      </c>
      <c r="L627" s="129" t="b">
        <v>1</v>
      </c>
      <c r="M627" s="129">
        <v>33.935000000000002</v>
      </c>
      <c r="N627" s="129">
        <v>3.2949999999999999</v>
      </c>
      <c r="O627" s="129">
        <v>10.298999999999999</v>
      </c>
      <c r="P627" s="132">
        <v>37.021000000000001</v>
      </c>
      <c r="Q627" s="132">
        <v>0.59099999999999997</v>
      </c>
      <c r="R627" s="132">
        <v>21.861999999999998</v>
      </c>
      <c r="S627" s="129">
        <v>2.21</v>
      </c>
      <c r="T627" s="419">
        <v>65.2</v>
      </c>
      <c r="U627" s="129">
        <v>44.34</v>
      </c>
      <c r="V627" s="129">
        <v>-11</v>
      </c>
      <c r="W627" s="129">
        <v>-19</v>
      </c>
      <c r="X627" s="129">
        <v>203</v>
      </c>
      <c r="Y627" s="129" t="s">
        <v>283</v>
      </c>
      <c r="Z627" s="129" t="b">
        <v>1</v>
      </c>
      <c r="AA627" s="129">
        <v>0</v>
      </c>
      <c r="AB627" s="129" t="b">
        <v>1</v>
      </c>
      <c r="AC627" s="129">
        <v>50</v>
      </c>
      <c r="AD627" s="129">
        <v>0.82</v>
      </c>
      <c r="AE627" s="129" t="s">
        <v>3111</v>
      </c>
      <c r="AF627" s="129" t="s">
        <v>3236</v>
      </c>
      <c r="AG627" s="129" t="s">
        <v>3518</v>
      </c>
      <c r="AH627" s="129" cm="1">
        <f t="array" aca="1" ref="AH627" ca="1">INDIRECT(ADDRESS(MATCH(AJ627,'rs_industries'!B:B,0),5,1,TRUE,"rs_industries"))</f>
        <v>56</v>
      </c>
      <c r="AI627" s="129" cm="1">
        <f t="array" aca="1" ref="AI627" ca="1">INDIRECT(ADDRESS(MATCH(A627,'rs_stocks'!B:B,0),7,1,TRUE,"rs_stocks"))</f>
        <v>81</v>
      </c>
      <c r="AJ627" s="129" t="str" cm="1">
        <f t="array" aca="1" ref="AJ627" ca="1">INDIRECT(ADDRESS(MATCH(A627,'rs_stocks'!B:B,0),4,1,TRUE,"rs_stocks"))</f>
        <v>Credit Services</v>
      </c>
    </row>
    <row r="628" spans="1:36" x14ac:dyDescent="0.3">
      <c r="A628" s="129" t="s">
        <v>8553</v>
      </c>
      <c r="B628" s="132">
        <v>1.63</v>
      </c>
      <c r="C628" s="132">
        <v>-1.35</v>
      </c>
      <c r="D628" s="132">
        <v>-1.28</v>
      </c>
      <c r="E628" s="132">
        <v>9.0500000000000007</v>
      </c>
      <c r="F628" s="132">
        <v>8.33</v>
      </c>
      <c r="G628" s="312" t="s">
        <v>3160</v>
      </c>
      <c r="H628" s="347" t="s">
        <v>3111</v>
      </c>
      <c r="I628" s="129">
        <v>0.36099999999999999</v>
      </c>
      <c r="J628" s="129">
        <v>-26</v>
      </c>
      <c r="K628" s="129">
        <v>-4</v>
      </c>
      <c r="L628" s="129" t="b">
        <v>1</v>
      </c>
      <c r="M628" s="129">
        <v>25.068999999999999</v>
      </c>
      <c r="N628" s="129">
        <v>2.4340000000000002</v>
      </c>
      <c r="O628" s="129">
        <v>10.298999999999999</v>
      </c>
      <c r="P628" s="132">
        <v>26.981000000000002</v>
      </c>
      <c r="Q628" s="132">
        <v>0.58599999999999997</v>
      </c>
      <c r="R628" s="132">
        <v>15.811</v>
      </c>
      <c r="S628" s="129">
        <v>1.39</v>
      </c>
      <c r="T628" s="419">
        <v>76.628</v>
      </c>
      <c r="U628" s="129">
        <v>13.13</v>
      </c>
      <c r="V628" s="129">
        <v>42</v>
      </c>
      <c r="W628" s="129">
        <v>51</v>
      </c>
      <c r="X628" s="129">
        <v>1094</v>
      </c>
      <c r="Y628" s="129" t="s">
        <v>8553</v>
      </c>
      <c r="Z628" s="129" t="b">
        <v>0</v>
      </c>
      <c r="AA628" s="129">
        <v>0</v>
      </c>
      <c r="AB628" s="129" t="b">
        <v>1</v>
      </c>
      <c r="AC628" s="129">
        <v>46</v>
      </c>
      <c r="AD628" s="129">
        <v>0.81899999999999995</v>
      </c>
      <c r="AE628" s="129" t="s">
        <v>3111</v>
      </c>
      <c r="AF628" s="129" t="s">
        <v>3160</v>
      </c>
      <c r="AG628" s="129" t="s">
        <v>8554</v>
      </c>
      <c r="AH628" s="129" t="e" cm="1">
        <f t="array" aca="1" ref="AH628" ca="1">INDIRECT(ADDRESS(MATCH(AJ628,'rs_industries'!B:B,0),5,1,TRUE,"rs_industries"))</f>
        <v>#N/A</v>
      </c>
      <c r="AI628" s="129" t="e" cm="1">
        <f t="array" aca="1" ref="AI628" ca="1">INDIRECT(ADDRESS(MATCH(A628,'rs_stocks'!B:B,0),7,1,TRUE,"rs_stocks"))</f>
        <v>#N/A</v>
      </c>
      <c r="AJ628" s="129" t="e" cm="1">
        <f t="array" aca="1" ref="AJ628" ca="1">INDIRECT(ADDRESS(MATCH(A628,'rs_stocks'!B:B,0),4,1,TRUE,"rs_stocks"))</f>
        <v>#N/A</v>
      </c>
    </row>
    <row r="629" spans="1:36" x14ac:dyDescent="0.3">
      <c r="A629" s="129" t="s">
        <v>2063</v>
      </c>
      <c r="B629" s="132">
        <v>-1.77</v>
      </c>
      <c r="C629" s="132">
        <v>-2.91</v>
      </c>
      <c r="D629" s="132">
        <v>-2.0299999999999998</v>
      </c>
      <c r="E629" s="132">
        <v>6.03</v>
      </c>
      <c r="F629" s="132">
        <v>5.6</v>
      </c>
      <c r="G629" s="314" t="s">
        <v>3144</v>
      </c>
      <c r="H629" s="354" t="s">
        <v>24</v>
      </c>
      <c r="I629" s="129">
        <v>1.06</v>
      </c>
      <c r="J629" s="129">
        <v>-41</v>
      </c>
      <c r="K629" s="129">
        <v>-32</v>
      </c>
      <c r="L629" s="129" t="b">
        <v>1</v>
      </c>
      <c r="M629" s="129">
        <v>25.855</v>
      </c>
      <c r="N629" s="129">
        <v>2.512</v>
      </c>
      <c r="O629" s="129">
        <v>10.292999999999999</v>
      </c>
      <c r="P629" s="132">
        <v>28.175000000000001</v>
      </c>
      <c r="Q629" s="132">
        <v>0.59499999999999997</v>
      </c>
      <c r="R629" s="132">
        <v>16.77</v>
      </c>
      <c r="S629" s="129">
        <v>2.08</v>
      </c>
      <c r="T629" s="419">
        <v>-18.484000000000002</v>
      </c>
      <c r="U629" s="129">
        <v>26.02</v>
      </c>
      <c r="V629" s="129">
        <v>-16</v>
      </c>
      <c r="W629" s="129">
        <v>-39</v>
      </c>
      <c r="X629" s="129">
        <v>369</v>
      </c>
      <c r="Y629" s="129" t="s">
        <v>2063</v>
      </c>
      <c r="Z629" s="129" t="b">
        <v>0</v>
      </c>
      <c r="AA629" s="129">
        <v>0</v>
      </c>
      <c r="AB629" s="129" t="b">
        <v>0</v>
      </c>
      <c r="AC629" s="129">
        <v>47</v>
      </c>
      <c r="AD629" s="129">
        <v>0.81899999999999995</v>
      </c>
      <c r="AE629" s="129" t="s">
        <v>24</v>
      </c>
      <c r="AF629" s="129" t="s">
        <v>3144</v>
      </c>
      <c r="AG629" s="129" t="s">
        <v>4981</v>
      </c>
      <c r="AH629" s="129" t="e" cm="1">
        <f t="array" aca="1" ref="AH629" ca="1">INDIRECT(ADDRESS(MATCH(AJ629,'rs_industries'!B:B,0),5,1,TRUE,"rs_industries"))</f>
        <v>#N/A</v>
      </c>
      <c r="AI629" s="129" t="e" cm="1">
        <f t="array" aca="1" ref="AI629" ca="1">INDIRECT(ADDRESS(MATCH(A629,'rs_stocks'!B:B,0),7,1,TRUE,"rs_stocks"))</f>
        <v>#N/A</v>
      </c>
      <c r="AJ629" s="129" t="e" cm="1">
        <f t="array" aca="1" ref="AJ629" ca="1">INDIRECT(ADDRESS(MATCH(A629,'rs_stocks'!B:B,0),4,1,TRUE,"rs_stocks"))</f>
        <v>#N/A</v>
      </c>
    </row>
    <row r="630" spans="1:36" x14ac:dyDescent="0.3">
      <c r="A630" s="129" t="s">
        <v>8603</v>
      </c>
      <c r="B630" s="132">
        <v>5.59</v>
      </c>
      <c r="C630" s="132">
        <v>31.92</v>
      </c>
      <c r="D630" s="132">
        <v>26.75</v>
      </c>
      <c r="E630" s="132">
        <v>60.77</v>
      </c>
      <c r="F630" s="132">
        <v>46.5</v>
      </c>
      <c r="G630" s="270" t="s">
        <v>3888</v>
      </c>
      <c r="H630" s="346" t="s">
        <v>48</v>
      </c>
      <c r="I630" s="129">
        <v>0.24</v>
      </c>
      <c r="J630" s="129">
        <v>-55</v>
      </c>
      <c r="K630" s="129">
        <v>-24</v>
      </c>
      <c r="L630" s="129" t="b">
        <v>1</v>
      </c>
      <c r="M630" s="129">
        <v>96.963999999999999</v>
      </c>
      <c r="N630" s="129">
        <v>9.4250000000000007</v>
      </c>
      <c r="O630" s="129">
        <v>10.288</v>
      </c>
      <c r="P630" s="132">
        <v>126.837</v>
      </c>
      <c r="Q630" s="132">
        <v>0.59299999999999997</v>
      </c>
      <c r="R630" s="132">
        <v>75.152000000000001</v>
      </c>
      <c r="S630" s="129">
        <v>6.41</v>
      </c>
      <c r="T630" s="419">
        <v>71.938000000000002</v>
      </c>
      <c r="U630" s="129">
        <v>24.92</v>
      </c>
      <c r="V630" s="129">
        <v>39</v>
      </c>
      <c r="W630" s="129">
        <v>103</v>
      </c>
      <c r="X630" s="129">
        <v>125</v>
      </c>
      <c r="Y630" s="129" t="s">
        <v>8603</v>
      </c>
      <c r="Z630" s="129" t="b">
        <v>0</v>
      </c>
      <c r="AA630" s="129">
        <v>0</v>
      </c>
      <c r="AB630" s="129" t="b">
        <v>1</v>
      </c>
      <c r="AC630" s="129">
        <v>47</v>
      </c>
      <c r="AD630" s="129">
        <v>0.81899999999999995</v>
      </c>
      <c r="AE630" s="129" t="s">
        <v>48</v>
      </c>
      <c r="AF630" s="129" t="s">
        <v>3888</v>
      </c>
      <c r="AG630" s="129" t="s">
        <v>8604</v>
      </c>
      <c r="AH630" s="129" t="e" cm="1">
        <f t="array" aca="1" ref="AH630" ca="1">INDIRECT(ADDRESS(MATCH(AJ630,'rs_industries'!B:B,0),5,1,TRUE,"rs_industries"))</f>
        <v>#N/A</v>
      </c>
      <c r="AI630" s="129" t="e" cm="1">
        <f t="array" aca="1" ref="AI630" ca="1">INDIRECT(ADDRESS(MATCH(A630,'rs_stocks'!B:B,0),7,1,TRUE,"rs_stocks"))</f>
        <v>#N/A</v>
      </c>
      <c r="AJ630" s="129" t="e" cm="1">
        <f t="array" aca="1" ref="AJ630" ca="1">INDIRECT(ADDRESS(MATCH(A630,'rs_stocks'!B:B,0),4,1,TRUE,"rs_stocks"))</f>
        <v>#N/A</v>
      </c>
    </row>
    <row r="631" spans="1:36" x14ac:dyDescent="0.3">
      <c r="A631" s="129" t="s">
        <v>2132</v>
      </c>
      <c r="B631" s="132">
        <v>-3.41</v>
      </c>
      <c r="C631" s="132">
        <v>-5.83</v>
      </c>
      <c r="D631" s="132">
        <v>-3.07</v>
      </c>
      <c r="E631" s="132">
        <v>9.7899999999999991</v>
      </c>
      <c r="F631" s="132">
        <v>16.489999999999998</v>
      </c>
      <c r="G631" s="251" t="s">
        <v>3121</v>
      </c>
      <c r="H631" s="349" t="s">
        <v>115</v>
      </c>
      <c r="I631" s="129">
        <v>2.766</v>
      </c>
      <c r="J631" s="129">
        <v>-28</v>
      </c>
      <c r="K631" s="129">
        <v>-11</v>
      </c>
      <c r="L631" s="129" t="b">
        <v>1</v>
      </c>
      <c r="M631" s="129">
        <v>62.341000000000001</v>
      </c>
      <c r="N631" s="129">
        <v>6.0620000000000003</v>
      </c>
      <c r="O631" s="129">
        <v>10.285</v>
      </c>
      <c r="P631" s="132">
        <v>75.040000000000006</v>
      </c>
      <c r="Q631" s="132">
        <v>0.57499999999999996</v>
      </c>
      <c r="R631" s="132">
        <v>43.124000000000002</v>
      </c>
      <c r="S631" s="129">
        <v>2.0699999999999998</v>
      </c>
      <c r="T631" s="419">
        <v>-31.58</v>
      </c>
      <c r="U631" s="129">
        <v>76.45</v>
      </c>
      <c r="V631" s="129">
        <v>-22</v>
      </c>
      <c r="W631" s="129">
        <v>-27</v>
      </c>
      <c r="X631" s="129">
        <v>126</v>
      </c>
      <c r="Y631" s="129" t="s">
        <v>2132</v>
      </c>
      <c r="Z631" s="129" t="b">
        <v>0</v>
      </c>
      <c r="AA631" s="129">
        <v>0</v>
      </c>
      <c r="AB631" s="129" t="b">
        <v>0</v>
      </c>
      <c r="AC631" s="129">
        <v>42</v>
      </c>
      <c r="AD631" s="129">
        <v>0.81899999999999995</v>
      </c>
      <c r="AE631" s="129" t="s">
        <v>115</v>
      </c>
      <c r="AF631" s="129" t="s">
        <v>3121</v>
      </c>
      <c r="AG631" s="129" t="s">
        <v>5493</v>
      </c>
      <c r="AH631" s="129" t="e" cm="1">
        <f t="array" aca="1" ref="AH631" ca="1">INDIRECT(ADDRESS(MATCH(AJ631,'rs_industries'!B:B,0),5,1,TRUE,"rs_industries"))</f>
        <v>#N/A</v>
      </c>
      <c r="AI631" s="129" t="e" cm="1">
        <f t="array" aca="1" ref="AI631" ca="1">INDIRECT(ADDRESS(MATCH(A631,'rs_stocks'!B:B,0),7,1,TRUE,"rs_stocks"))</f>
        <v>#N/A</v>
      </c>
      <c r="AJ631" s="129" t="e" cm="1">
        <f t="array" aca="1" ref="AJ631" ca="1">INDIRECT(ADDRESS(MATCH(A631,'rs_stocks'!B:B,0),4,1,TRUE,"rs_stocks"))</f>
        <v>#N/A</v>
      </c>
    </row>
    <row r="632" spans="1:36" x14ac:dyDescent="0.3">
      <c r="A632" s="129" t="s">
        <v>881</v>
      </c>
      <c r="B632" s="132">
        <v>-2.11</v>
      </c>
      <c r="C632" s="132">
        <v>-2.11</v>
      </c>
      <c r="D632" s="132">
        <v>-2.5</v>
      </c>
      <c r="E632" s="132">
        <v>4.2300000000000004</v>
      </c>
      <c r="F632" s="132">
        <v>3.33</v>
      </c>
      <c r="G632" s="253" t="s">
        <v>3121</v>
      </c>
      <c r="H632" s="253" t="s">
        <v>245</v>
      </c>
      <c r="I632" s="129">
        <v>5.9459999999999997</v>
      </c>
      <c r="J632" s="129">
        <v>-44</v>
      </c>
      <c r="K632" s="129">
        <v>-28</v>
      </c>
      <c r="L632" s="129" t="b">
        <v>0</v>
      </c>
      <c r="M632" s="129">
        <v>33.075000000000003</v>
      </c>
      <c r="N632" s="129">
        <v>3.222</v>
      </c>
      <c r="O632" s="129">
        <v>10.266999999999999</v>
      </c>
      <c r="P632" s="132">
        <v>36.78</v>
      </c>
      <c r="Q632" s="132">
        <v>0.58799999999999997</v>
      </c>
      <c r="R632" s="132">
        <v>21.632000000000001</v>
      </c>
      <c r="S632" s="129">
        <v>3.1</v>
      </c>
      <c r="T632" s="419">
        <v>-34.661999999999999</v>
      </c>
      <c r="U632" s="129">
        <v>1.86</v>
      </c>
      <c r="V632" s="129">
        <v>-12</v>
      </c>
      <c r="W632" s="129">
        <v>-17</v>
      </c>
      <c r="X632" s="129">
        <v>3466</v>
      </c>
      <c r="Y632" s="129" t="s">
        <v>881</v>
      </c>
      <c r="Z632" s="129" t="b">
        <v>0</v>
      </c>
      <c r="AA632" s="129">
        <v>0</v>
      </c>
      <c r="AB632" s="129" t="b">
        <v>0</v>
      </c>
      <c r="AC632" s="129">
        <v>47</v>
      </c>
      <c r="AD632" s="129">
        <v>0.81799999999999995</v>
      </c>
      <c r="AE632" s="129" t="s">
        <v>245</v>
      </c>
      <c r="AF632" s="129" t="s">
        <v>3121</v>
      </c>
      <c r="AG632" s="129" t="s">
        <v>5384</v>
      </c>
      <c r="AH632" s="129" t="e" cm="1">
        <f t="array" aca="1" ref="AH632" ca="1">INDIRECT(ADDRESS(MATCH(AJ632,'rs_industries'!B:B,0),5,1,TRUE,"rs_industries"))</f>
        <v>#N/A</v>
      </c>
      <c r="AI632" s="129" t="e" cm="1">
        <f t="array" aca="1" ref="AI632" ca="1">INDIRECT(ADDRESS(MATCH(A632,'rs_stocks'!B:B,0),7,1,TRUE,"rs_stocks"))</f>
        <v>#N/A</v>
      </c>
      <c r="AJ632" s="129" t="e" cm="1">
        <f t="array" aca="1" ref="AJ632" ca="1">INDIRECT(ADDRESS(MATCH(A632,'rs_stocks'!B:B,0),4,1,TRUE,"rs_stocks"))</f>
        <v>#N/A</v>
      </c>
    </row>
    <row r="633" spans="1:36" x14ac:dyDescent="0.3">
      <c r="A633" s="129" t="s">
        <v>795</v>
      </c>
      <c r="B633" s="132">
        <v>2.15</v>
      </c>
      <c r="C633" s="132">
        <v>-1.51</v>
      </c>
      <c r="D633" s="132">
        <v>0.06</v>
      </c>
      <c r="E633" s="132">
        <v>14.43</v>
      </c>
      <c r="F633" s="132">
        <v>9.26</v>
      </c>
      <c r="G633" s="249" t="s">
        <v>3382</v>
      </c>
      <c r="H633" s="353" t="s">
        <v>245</v>
      </c>
      <c r="I633" s="129">
        <v>52.908999999999999</v>
      </c>
      <c r="J633" s="129">
        <v>-38</v>
      </c>
      <c r="K633" s="129">
        <v>-3</v>
      </c>
      <c r="L633" s="129" t="b">
        <v>1</v>
      </c>
      <c r="M633" s="129">
        <v>27.699000000000002</v>
      </c>
      <c r="N633" s="129">
        <v>2.7050000000000001</v>
      </c>
      <c r="O633" s="129">
        <v>10.241</v>
      </c>
      <c r="P633" s="132">
        <v>30.108000000000001</v>
      </c>
      <c r="Q633" s="132">
        <v>0.58199999999999996</v>
      </c>
      <c r="R633" s="132">
        <v>17.53</v>
      </c>
      <c r="S633" s="129">
        <v>1.53</v>
      </c>
      <c r="T633" s="419">
        <v>91.742999999999995</v>
      </c>
      <c r="U633" s="129">
        <v>15.7</v>
      </c>
      <c r="V633" s="129">
        <v>-17</v>
      </c>
      <c r="W633" s="129">
        <v>-31</v>
      </c>
      <c r="X633" s="129">
        <v>834</v>
      </c>
      <c r="Y633" s="129" t="s">
        <v>795</v>
      </c>
      <c r="Z633" s="129" t="b">
        <v>1</v>
      </c>
      <c r="AA633" s="129">
        <v>0</v>
      </c>
      <c r="AB633" s="129" t="b">
        <v>1</v>
      </c>
      <c r="AC633" s="129">
        <v>50</v>
      </c>
      <c r="AD633" s="129">
        <v>0.81799999999999995</v>
      </c>
      <c r="AE633" s="129" t="s">
        <v>245</v>
      </c>
      <c r="AF633" s="129" t="s">
        <v>3382</v>
      </c>
      <c r="AG633" s="129" t="s">
        <v>4809</v>
      </c>
      <c r="AH633" s="129" cm="1">
        <f t="array" aca="1" ref="AH633" ca="1">INDIRECT(ADDRESS(MATCH(AJ633,'rs_industries'!B:B,0),5,1,TRUE,"rs_industries"))</f>
        <v>93</v>
      </c>
      <c r="AI633" s="129" cm="1">
        <f t="array" aca="1" ref="AI633" ca="1">INDIRECT(ADDRESS(MATCH(A633,'rs_stocks'!B:B,0),7,1,TRUE,"rs_stocks"))</f>
        <v>79</v>
      </c>
      <c r="AJ633" s="129" t="str" cm="1">
        <f t="array" aca="1" ref="AJ633" ca="1">INDIRECT(ADDRESS(MATCH(A633,'rs_stocks'!B:B,0),4,1,TRUE,"rs_stocks"))</f>
        <v>Oil &amp; Gas Midstream</v>
      </c>
    </row>
    <row r="634" spans="1:36" x14ac:dyDescent="0.3">
      <c r="A634" s="129" t="s">
        <v>355</v>
      </c>
      <c r="B634" s="132">
        <v>-0.75</v>
      </c>
      <c r="C634" s="132">
        <v>4.55</v>
      </c>
      <c r="D634" s="132">
        <v>5.44</v>
      </c>
      <c r="E634" s="132">
        <v>18.690000000000001</v>
      </c>
      <c r="F634" s="132">
        <v>16.8</v>
      </c>
      <c r="G634" s="225" t="s">
        <v>3262</v>
      </c>
      <c r="H634" s="346" t="s">
        <v>3111</v>
      </c>
      <c r="I634" s="129">
        <v>21.201000000000001</v>
      </c>
      <c r="J634" s="129">
        <v>-33</v>
      </c>
      <c r="K634" s="129">
        <v>-2</v>
      </c>
      <c r="L634" s="129" t="b">
        <v>1</v>
      </c>
      <c r="M634" s="129">
        <v>25.54</v>
      </c>
      <c r="N634" s="129">
        <v>2.4990000000000001</v>
      </c>
      <c r="O634" s="129">
        <v>10.221</v>
      </c>
      <c r="P634" s="132">
        <v>25.95</v>
      </c>
      <c r="Q634" s="132">
        <v>0.59399999999999997</v>
      </c>
      <c r="R634" s="132">
        <v>15.406000000000001</v>
      </c>
      <c r="S634" s="129">
        <v>1.88</v>
      </c>
      <c r="T634" s="419">
        <v>15.186999999999999</v>
      </c>
      <c r="U634" s="129">
        <v>280.86</v>
      </c>
      <c r="V634" s="129">
        <v>-39</v>
      </c>
      <c r="W634" s="129">
        <v>-39</v>
      </c>
      <c r="X634" s="129">
        <v>37</v>
      </c>
      <c r="Y634" s="129" t="s">
        <v>355</v>
      </c>
      <c r="Z634" s="129" t="b">
        <v>0</v>
      </c>
      <c r="AA634" s="129">
        <v>0</v>
      </c>
      <c r="AB634" s="129" t="b">
        <v>1</v>
      </c>
      <c r="AC634" s="129">
        <v>53</v>
      </c>
      <c r="AD634" s="129">
        <v>0.81799999999999995</v>
      </c>
      <c r="AE634" s="129" t="s">
        <v>3111</v>
      </c>
      <c r="AF634" s="129" t="s">
        <v>3262</v>
      </c>
      <c r="AG634" s="129" t="s">
        <v>4880</v>
      </c>
      <c r="AH634" s="129" cm="1">
        <f t="array" aca="1" ref="AH634" ca="1">INDIRECT(ADDRESS(MATCH(AJ634,'rs_industries'!B:B,0),5,1,TRUE,"rs_industries"))</f>
        <v>84</v>
      </c>
      <c r="AI634" s="129" cm="1">
        <f t="array" aca="1" ref="AI634" ca="1">INDIRECT(ADDRESS(MATCH(A634,'rs_stocks'!B:B,0),7,1,TRUE,"rs_stocks"))</f>
        <v>79</v>
      </c>
      <c r="AJ634" s="129" t="str" cm="1">
        <f t="array" aca="1" ref="AJ634" ca="1">INDIRECT(ADDRESS(MATCH(A634,'rs_stocks'!B:B,0),4,1,TRUE,"rs_stocks"))</f>
        <v>Capital Markets</v>
      </c>
    </row>
    <row r="635" spans="1:36" x14ac:dyDescent="0.3">
      <c r="A635" s="129" t="s">
        <v>1960</v>
      </c>
      <c r="B635" s="132">
        <v>-0.66</v>
      </c>
      <c r="C635" s="132">
        <v>-2.0299999999999998</v>
      </c>
      <c r="D635" s="132">
        <v>10.5</v>
      </c>
      <c r="E635" s="132">
        <v>25</v>
      </c>
      <c r="F635" s="132">
        <v>29.44</v>
      </c>
      <c r="G635" s="226" t="s">
        <v>3127</v>
      </c>
      <c r="H635" s="351" t="s">
        <v>31</v>
      </c>
      <c r="I635" s="129">
        <v>2.1800000000000002</v>
      </c>
      <c r="J635" s="129">
        <v>-77</v>
      </c>
      <c r="K635" s="129">
        <v>-52</v>
      </c>
      <c r="L635" s="129" t="b">
        <v>1</v>
      </c>
      <c r="M635" s="129">
        <v>90.492000000000004</v>
      </c>
      <c r="N635" s="129">
        <v>8.86</v>
      </c>
      <c r="O635" s="129">
        <v>10.212999999999999</v>
      </c>
      <c r="P635" s="132">
        <v>116.172</v>
      </c>
      <c r="Q635" s="132">
        <v>0.61099999999999999</v>
      </c>
      <c r="R635" s="132">
        <v>70.947999999999993</v>
      </c>
      <c r="S635" s="129">
        <v>3.66</v>
      </c>
      <c r="T635" s="419">
        <v>-58.48</v>
      </c>
      <c r="U635" s="129">
        <v>14.95</v>
      </c>
      <c r="V635" s="129">
        <v>-22</v>
      </c>
      <c r="W635" s="129">
        <v>-35</v>
      </c>
      <c r="X635" s="129">
        <v>365</v>
      </c>
      <c r="Y635" s="129" t="s">
        <v>1960</v>
      </c>
      <c r="Z635" s="129" t="b">
        <v>0</v>
      </c>
      <c r="AA635" s="129">
        <v>0</v>
      </c>
      <c r="AB635" s="129" t="b">
        <v>1</v>
      </c>
      <c r="AC635" s="129">
        <v>51</v>
      </c>
      <c r="AD635" s="129">
        <v>0.81699999999999995</v>
      </c>
      <c r="AE635" s="129" t="s">
        <v>31</v>
      </c>
      <c r="AF635" s="129" t="s">
        <v>3127</v>
      </c>
      <c r="AG635" s="129" t="s">
        <v>4004</v>
      </c>
      <c r="AH635" s="129" cm="1">
        <f t="array" aca="1" ref="AH635" ca="1">INDIRECT(ADDRESS(MATCH(AJ635,'rs_industries'!B:B,0),5,1,TRUE,"rs_industries"))</f>
        <v>33</v>
      </c>
      <c r="AI635" s="129" cm="1">
        <f t="array" aca="1" ref="AI635" ca="1">INDIRECT(ADDRESS(MATCH(A635,'rs_stocks'!B:B,0),7,1,TRUE,"rs_stocks"))</f>
        <v>94</v>
      </c>
      <c r="AJ635" s="129" t="str" cm="1">
        <f t="array" aca="1" ref="AJ635" ca="1">INDIRECT(ADDRESS(MATCH(A635,'rs_stocks'!B:B,0),4,1,TRUE,"rs_stocks"))</f>
        <v>Software—Application</v>
      </c>
    </row>
    <row r="636" spans="1:36" x14ac:dyDescent="0.3">
      <c r="A636" s="129" t="s">
        <v>2160</v>
      </c>
      <c r="B636" s="132">
        <v>-2.2000000000000002</v>
      </c>
      <c r="C636" s="132">
        <v>-9.94</v>
      </c>
      <c r="D636" s="132">
        <v>5.46</v>
      </c>
      <c r="E636" s="132">
        <v>23.33</v>
      </c>
      <c r="F636" s="132">
        <v>14.73</v>
      </c>
      <c r="G636" s="290" t="s">
        <v>3127</v>
      </c>
      <c r="H636" s="350" t="s">
        <v>31</v>
      </c>
      <c r="I636" s="129">
        <v>1.361</v>
      </c>
      <c r="J636" s="129">
        <v>-84</v>
      </c>
      <c r="K636" s="129">
        <v>-68</v>
      </c>
      <c r="L636" s="129" t="b">
        <v>1</v>
      </c>
      <c r="M636" s="129">
        <v>60.015999999999998</v>
      </c>
      <c r="N636" s="129">
        <v>5.88</v>
      </c>
      <c r="O636" s="129">
        <v>10.206</v>
      </c>
      <c r="P636" s="132">
        <v>67.28</v>
      </c>
      <c r="Q636" s="132">
        <v>0.59299999999999997</v>
      </c>
      <c r="R636" s="132">
        <v>39.881</v>
      </c>
      <c r="S636" s="129">
        <v>3.7</v>
      </c>
      <c r="T636" s="419">
        <v>-30.395</v>
      </c>
      <c r="U636" s="129">
        <v>4.4400000000000004</v>
      </c>
      <c r="V636" s="129">
        <v>-75</v>
      </c>
      <c r="W636" s="129">
        <v>-79</v>
      </c>
      <c r="X636" s="129">
        <v>1215</v>
      </c>
      <c r="Y636" s="129" t="s">
        <v>2160</v>
      </c>
      <c r="Z636" s="129" t="b">
        <v>0</v>
      </c>
      <c r="AA636" s="129">
        <v>0</v>
      </c>
      <c r="AB636" s="129" t="b">
        <v>0</v>
      </c>
      <c r="AC636" s="129">
        <v>43</v>
      </c>
      <c r="AD636" s="129">
        <v>0.81699999999999995</v>
      </c>
      <c r="AE636" s="129" t="s">
        <v>31</v>
      </c>
      <c r="AF636" s="129" t="s">
        <v>3127</v>
      </c>
      <c r="AG636" s="129" t="s">
        <v>4852</v>
      </c>
      <c r="AH636" s="129" t="e" cm="1">
        <f t="array" aca="1" ref="AH636" ca="1">INDIRECT(ADDRESS(MATCH(AJ636,'rs_industries'!B:B,0),5,1,TRUE,"rs_industries"))</f>
        <v>#N/A</v>
      </c>
      <c r="AI636" s="129" t="e" cm="1">
        <f t="array" aca="1" ref="AI636" ca="1">INDIRECT(ADDRESS(MATCH(A636,'rs_stocks'!B:B,0),7,1,TRUE,"rs_stocks"))</f>
        <v>#N/A</v>
      </c>
      <c r="AJ636" s="129" t="e" cm="1">
        <f t="array" aca="1" ref="AJ636" ca="1">INDIRECT(ADDRESS(MATCH(A636,'rs_stocks'!B:B,0),4,1,TRUE,"rs_stocks"))</f>
        <v>#N/A</v>
      </c>
    </row>
    <row r="637" spans="1:36" x14ac:dyDescent="0.3">
      <c r="A637" s="129" t="s">
        <v>1476</v>
      </c>
      <c r="B637" s="132">
        <v>11.39</v>
      </c>
      <c r="C637" s="132">
        <v>4.2699999999999996</v>
      </c>
      <c r="D637" s="132">
        <v>6.37</v>
      </c>
      <c r="E637" s="132">
        <v>36.82</v>
      </c>
      <c r="F637" s="132">
        <v>23.86</v>
      </c>
      <c r="G637" s="235" t="s">
        <v>3184</v>
      </c>
      <c r="H637" s="349" t="s">
        <v>24</v>
      </c>
      <c r="I637" s="129">
        <v>3.5259999999999998</v>
      </c>
      <c r="J637" s="129">
        <v>-49</v>
      </c>
      <c r="K637" s="129">
        <v>-15</v>
      </c>
      <c r="L637" s="129" t="b">
        <v>1</v>
      </c>
      <c r="M637" s="129">
        <v>46.412999999999997</v>
      </c>
      <c r="N637" s="129">
        <v>4.5549999999999997</v>
      </c>
      <c r="O637" s="129">
        <v>10.189</v>
      </c>
      <c r="P637" s="132">
        <v>51.655999999999999</v>
      </c>
      <c r="Q637" s="132">
        <v>0.57199999999999995</v>
      </c>
      <c r="R637" s="132">
        <v>29.565000000000001</v>
      </c>
      <c r="S637" s="129">
        <v>3.6</v>
      </c>
      <c r="T637" s="419">
        <v>314.38900000000001</v>
      </c>
      <c r="U637" s="129">
        <v>52.8</v>
      </c>
      <c r="V637" s="129">
        <v>358</v>
      </c>
      <c r="W637" s="129">
        <v>530</v>
      </c>
      <c r="X637" s="129">
        <v>105</v>
      </c>
      <c r="Y637" s="129" t="s">
        <v>1476</v>
      </c>
      <c r="Z637" s="129" t="b">
        <v>0</v>
      </c>
      <c r="AA637" s="129">
        <v>0</v>
      </c>
      <c r="AB637" s="129" t="b">
        <v>1</v>
      </c>
      <c r="AC637" s="129">
        <v>50</v>
      </c>
      <c r="AD637" s="129">
        <v>0.81699999999999995</v>
      </c>
      <c r="AE637" s="129" t="s">
        <v>24</v>
      </c>
      <c r="AF637" s="129" t="s">
        <v>3184</v>
      </c>
      <c r="AG637" s="129" t="s">
        <v>5541</v>
      </c>
      <c r="AH637" s="129" cm="1">
        <f t="array" aca="1" ref="AH637" ca="1">INDIRECT(ADDRESS(MATCH(AJ637,'rs_industries'!B:B,0),5,1,TRUE,"rs_industries"))</f>
        <v>59</v>
      </c>
      <c r="AI637" s="129" cm="1">
        <f t="array" aca="1" ref="AI637" ca="1">INDIRECT(ADDRESS(MATCH(A637,'rs_stocks'!B:B,0),7,1,TRUE,"rs_stocks"))</f>
        <v>76</v>
      </c>
      <c r="AJ637" s="129" t="str" cm="1">
        <f t="array" aca="1" ref="AJ637" ca="1">INDIRECT(ADDRESS(MATCH(A637,'rs_stocks'!B:B,0),4,1,TRUE,"rs_stocks"))</f>
        <v>Oil &amp; Gas Equipment &amp; Services</v>
      </c>
    </row>
    <row r="638" spans="1:36" x14ac:dyDescent="0.3">
      <c r="A638" s="129" t="s">
        <v>410</v>
      </c>
      <c r="B638" s="132">
        <v>5.0199999999999996</v>
      </c>
      <c r="C638" s="132">
        <v>-6.02</v>
      </c>
      <c r="D638" s="132">
        <v>-5.72</v>
      </c>
      <c r="E638" s="132">
        <v>43.52</v>
      </c>
      <c r="F638" s="132">
        <v>50.74</v>
      </c>
      <c r="G638" s="279" t="s">
        <v>3527</v>
      </c>
      <c r="H638" s="349" t="s">
        <v>3108</v>
      </c>
      <c r="I638" s="129">
        <v>19.193999999999999</v>
      </c>
      <c r="J638" s="129">
        <v>-52</v>
      </c>
      <c r="K638" s="129">
        <v>-7</v>
      </c>
      <c r="L638" s="129" t="b">
        <v>1</v>
      </c>
      <c r="M638" s="129">
        <v>121.145</v>
      </c>
      <c r="N638" s="129">
        <v>11.923</v>
      </c>
      <c r="O638" s="129">
        <v>10.161</v>
      </c>
      <c r="P638" s="132">
        <v>149.27099999999999</v>
      </c>
      <c r="Q638" s="132">
        <v>0.54800000000000004</v>
      </c>
      <c r="R638" s="132">
        <v>81.799000000000007</v>
      </c>
      <c r="S638" s="129">
        <v>3.87</v>
      </c>
      <c r="T638" s="419">
        <v>38.338999999999999</v>
      </c>
      <c r="U638" s="129">
        <v>296.93</v>
      </c>
      <c r="V638" s="129">
        <v>-58</v>
      </c>
      <c r="W638" s="129">
        <v>-53</v>
      </c>
      <c r="X638" s="129">
        <v>17</v>
      </c>
      <c r="Y638" s="129" t="s">
        <v>410</v>
      </c>
      <c r="Z638" s="129" t="b">
        <v>1</v>
      </c>
      <c r="AA638" s="129">
        <v>0</v>
      </c>
      <c r="AB638" s="129" t="b">
        <v>1</v>
      </c>
      <c r="AC638" s="129">
        <v>53</v>
      </c>
      <c r="AD638" s="129">
        <v>0.81699999999999995</v>
      </c>
      <c r="AE638" s="129" t="s">
        <v>3108</v>
      </c>
      <c r="AF638" s="129" t="s">
        <v>3527</v>
      </c>
      <c r="AG638" s="129" t="s">
        <v>3703</v>
      </c>
      <c r="AH638" s="129" cm="1">
        <f t="array" aca="1" ref="AH638" ca="1">INDIRECT(ADDRESS(MATCH(AJ638,'rs_industries'!B:B,0),5,1,TRUE,"rs_industries"))</f>
        <v>31</v>
      </c>
      <c r="AI638" s="129" cm="1">
        <f t="array" aca="1" ref="AI638" ca="1">INDIRECT(ADDRESS(MATCH(A638,'rs_stocks'!B:B,0),7,1,TRUE,"rs_stocks"))</f>
        <v>96</v>
      </c>
      <c r="AJ638" s="129" t="str" cm="1">
        <f t="array" aca="1" ref="AJ638" ca="1">INDIRECT(ADDRESS(MATCH(A638,'rs_stocks'!B:B,0),4,1,TRUE,"rs_stocks"))</f>
        <v>Specialty Retail</v>
      </c>
    </row>
    <row r="639" spans="1:36" x14ac:dyDescent="0.3">
      <c r="A639" s="129" t="s">
        <v>6602</v>
      </c>
      <c r="B639" s="132">
        <v>-11.41</v>
      </c>
      <c r="C639" s="132">
        <v>-8.33</v>
      </c>
      <c r="D639" s="132">
        <v>7.76</v>
      </c>
      <c r="E639" s="132">
        <v>16.3</v>
      </c>
      <c r="F639" s="132">
        <v>20</v>
      </c>
      <c r="G639" s="243" t="s">
        <v>3146</v>
      </c>
      <c r="H639" s="347" t="s">
        <v>3124</v>
      </c>
      <c r="I639" s="129">
        <v>0.34</v>
      </c>
      <c r="J639" s="129">
        <v>-73</v>
      </c>
      <c r="K639" s="129">
        <v>-54</v>
      </c>
      <c r="L639" s="129" t="b">
        <v>1</v>
      </c>
      <c r="M639" s="129">
        <v>81.584000000000003</v>
      </c>
      <c r="N639" s="129">
        <v>8.0370000000000008</v>
      </c>
      <c r="O639" s="129">
        <v>10.151</v>
      </c>
      <c r="P639" s="132">
        <v>97.994</v>
      </c>
      <c r="Q639" s="132">
        <v>0.59</v>
      </c>
      <c r="R639" s="132">
        <v>57.865000000000002</v>
      </c>
      <c r="S639" s="129">
        <v>7.53</v>
      </c>
      <c r="T639" s="419">
        <v>-15.083</v>
      </c>
      <c r="U639" s="129">
        <v>2.64</v>
      </c>
      <c r="V639" s="129">
        <v>39</v>
      </c>
      <c r="W639" s="129">
        <v>46</v>
      </c>
      <c r="X639" s="129">
        <v>1005</v>
      </c>
      <c r="Y639" s="129" t="s">
        <v>6602</v>
      </c>
      <c r="Z639" s="129" t="b">
        <v>0</v>
      </c>
      <c r="AA639" s="129">
        <v>0</v>
      </c>
      <c r="AB639" s="129" t="b">
        <v>0</v>
      </c>
      <c r="AC639" s="129">
        <v>46</v>
      </c>
      <c r="AD639" s="129">
        <v>0.81599999999999995</v>
      </c>
      <c r="AE639" s="129" t="s">
        <v>3124</v>
      </c>
      <c r="AF639" s="129" t="s">
        <v>3146</v>
      </c>
      <c r="AG639" s="129" t="s">
        <v>8610</v>
      </c>
      <c r="AH639" s="129" cm="1">
        <f t="array" aca="1" ref="AH639" ca="1">INDIRECT(ADDRESS(MATCH(AJ639,'rs_industries'!B:B,0),5,1,TRUE,"rs_industries"))</f>
        <v>51</v>
      </c>
      <c r="AI639" s="129" cm="1">
        <f t="array" aca="1" ref="AI639" ca="1">INDIRECT(ADDRESS(MATCH(A639,'rs_stocks'!B:B,0),7,1,TRUE,"rs_stocks"))</f>
        <v>80</v>
      </c>
      <c r="AJ639" s="129" t="str" cm="1">
        <f t="array" aca="1" ref="AJ639" ca="1">INDIRECT(ADDRESS(MATCH(A639,'rs_stocks'!B:B,0),4,1,TRUE,"rs_stocks"))</f>
        <v>Biotechnology</v>
      </c>
    </row>
    <row r="640" spans="1:36" x14ac:dyDescent="0.3">
      <c r="A640" s="129" t="s">
        <v>1689</v>
      </c>
      <c r="B640" s="132">
        <v>0.69</v>
      </c>
      <c r="C640" s="132">
        <v>16.420000000000002</v>
      </c>
      <c r="D640" s="132">
        <v>22.5</v>
      </c>
      <c r="E640" s="132">
        <v>67.25</v>
      </c>
      <c r="F640" s="132">
        <v>59.26</v>
      </c>
      <c r="G640" s="300" t="s">
        <v>3229</v>
      </c>
      <c r="H640" s="348" t="s">
        <v>3108</v>
      </c>
      <c r="I640" s="129">
        <v>2.6669999999999998</v>
      </c>
      <c r="J640" s="129">
        <v>-67</v>
      </c>
      <c r="K640" s="129">
        <v>-3</v>
      </c>
      <c r="L640" s="129" t="b">
        <v>1</v>
      </c>
      <c r="M640" s="129">
        <v>110.113</v>
      </c>
      <c r="N640" s="129">
        <v>10.853999999999999</v>
      </c>
      <c r="O640" s="129">
        <v>10.145</v>
      </c>
      <c r="P640" s="132">
        <v>135.19200000000001</v>
      </c>
      <c r="Q640" s="132">
        <v>0.59499999999999997</v>
      </c>
      <c r="R640" s="132">
        <v>80.442999999999998</v>
      </c>
      <c r="S640" s="129">
        <v>3.83</v>
      </c>
      <c r="T640" s="419">
        <v>-93.33</v>
      </c>
      <c r="U640" s="129">
        <v>19</v>
      </c>
      <c r="V640" s="129">
        <v>3</v>
      </c>
      <c r="W640" s="129">
        <v>11</v>
      </c>
      <c r="X640" s="129">
        <v>274</v>
      </c>
      <c r="Y640" s="129" t="s">
        <v>1689</v>
      </c>
      <c r="Z640" s="129" t="b">
        <v>0</v>
      </c>
      <c r="AA640" s="129">
        <v>0</v>
      </c>
      <c r="AB640" s="129" t="b">
        <v>1</v>
      </c>
      <c r="AC640" s="129">
        <v>50</v>
      </c>
      <c r="AD640" s="129">
        <v>0.81599999999999995</v>
      </c>
      <c r="AE640" s="129" t="s">
        <v>3108</v>
      </c>
      <c r="AF640" s="129" t="s">
        <v>3229</v>
      </c>
      <c r="AG640" s="129" t="s">
        <v>3931</v>
      </c>
      <c r="AH640" s="129" t="e" cm="1">
        <f t="array" aca="1" ref="AH640" ca="1">INDIRECT(ADDRESS(MATCH(AJ640,'rs_industries'!B:B,0),5,1,TRUE,"rs_industries"))</f>
        <v>#N/A</v>
      </c>
      <c r="AI640" s="129" t="e" cm="1">
        <f t="array" aca="1" ref="AI640" ca="1">INDIRECT(ADDRESS(MATCH(A640,'rs_stocks'!B:B,0),7,1,TRUE,"rs_stocks"))</f>
        <v>#N/A</v>
      </c>
      <c r="AJ640" s="129" t="e" cm="1">
        <f t="array" aca="1" ref="AJ640" ca="1">INDIRECT(ADDRESS(MATCH(A640,'rs_stocks'!B:B,0),4,1,TRUE,"rs_stocks"))</f>
        <v>#N/A</v>
      </c>
    </row>
    <row r="641" spans="1:36" x14ac:dyDescent="0.3">
      <c r="A641" s="129" t="s">
        <v>6966</v>
      </c>
      <c r="B641" s="132">
        <v>-5.29</v>
      </c>
      <c r="C641" s="132">
        <v>-6.79</v>
      </c>
      <c r="D641" s="132">
        <v>88.99</v>
      </c>
      <c r="E641" s="132">
        <v>83.93</v>
      </c>
      <c r="F641" s="132">
        <v>79.91</v>
      </c>
      <c r="G641" s="263" t="s">
        <v>3114</v>
      </c>
      <c r="H641" s="349" t="s">
        <v>31</v>
      </c>
      <c r="I641" s="129">
        <v>1.296</v>
      </c>
      <c r="J641" s="129">
        <v>-95</v>
      </c>
      <c r="K641" s="129">
        <v>-88</v>
      </c>
      <c r="L641" s="129" t="b">
        <v>0</v>
      </c>
      <c r="M641" s="129">
        <v>342.71600000000001</v>
      </c>
      <c r="N641" s="129">
        <v>33.793999999999997</v>
      </c>
      <c r="O641" s="129">
        <v>10.141</v>
      </c>
      <c r="P641" s="132">
        <v>1038.251</v>
      </c>
      <c r="Q641" s="132">
        <v>0.61299999999999999</v>
      </c>
      <c r="R641" s="132">
        <v>635.93200000000002</v>
      </c>
      <c r="S641" s="129">
        <v>2.57</v>
      </c>
      <c r="T641" s="419">
        <v>-56.710999999999999</v>
      </c>
      <c r="U641" s="129">
        <v>4.12</v>
      </c>
      <c r="V641" s="129">
        <v>-29</v>
      </c>
      <c r="W641" s="129">
        <v>-30</v>
      </c>
      <c r="X641" s="129">
        <v>1890</v>
      </c>
      <c r="Y641" s="129" t="s">
        <v>6966</v>
      </c>
      <c r="Z641" s="129" t="b">
        <v>0</v>
      </c>
      <c r="AA641" s="129">
        <v>0</v>
      </c>
      <c r="AB641" s="129" t="b">
        <v>1</v>
      </c>
      <c r="AC641" s="129">
        <v>36</v>
      </c>
      <c r="AD641" s="129">
        <v>0.81599999999999995</v>
      </c>
      <c r="AE641" s="129" t="s">
        <v>31</v>
      </c>
      <c r="AF641" s="129" t="s">
        <v>3114</v>
      </c>
      <c r="AG641" s="129" t="s">
        <v>6967</v>
      </c>
      <c r="AH641" s="129" cm="1">
        <f t="array" aca="1" ref="AH641" ca="1">INDIRECT(ADDRESS(MATCH(AJ641,'rs_industries'!B:B,0),5,1,TRUE,"rs_industries"))</f>
        <v>33</v>
      </c>
      <c r="AI641" s="129" cm="1">
        <f t="array" aca="1" ref="AI641" ca="1">INDIRECT(ADDRESS(MATCH(A641,'rs_stocks'!B:B,0),7,1,TRUE,"rs_stocks"))</f>
        <v>97</v>
      </c>
      <c r="AJ641" s="129" t="str" cm="1">
        <f t="array" aca="1" ref="AJ641" ca="1">INDIRECT(ADDRESS(MATCH(A641,'rs_stocks'!B:B,0),4,1,TRUE,"rs_stocks"))</f>
        <v>Software—Application</v>
      </c>
    </row>
    <row r="642" spans="1:36" x14ac:dyDescent="0.3">
      <c r="A642" s="129" t="s">
        <v>7693</v>
      </c>
      <c r="B642" s="132">
        <v>-0.12</v>
      </c>
      <c r="C642" s="132">
        <v>2.15</v>
      </c>
      <c r="D642" s="132">
        <v>20.74</v>
      </c>
      <c r="E642" s="132">
        <v>31.58</v>
      </c>
      <c r="F642" s="132">
        <v>34.74</v>
      </c>
      <c r="G642" s="263" t="s">
        <v>3238</v>
      </c>
      <c r="H642" s="348" t="s">
        <v>24</v>
      </c>
      <c r="I642" s="129">
        <v>0.33500000000000002</v>
      </c>
      <c r="J642" s="129">
        <v>-85</v>
      </c>
      <c r="K642" s="129">
        <v>-79</v>
      </c>
      <c r="L642" s="129" t="b">
        <v>1</v>
      </c>
      <c r="M642" s="129">
        <v>95.941999999999993</v>
      </c>
      <c r="N642" s="129">
        <v>9.4719999999999995</v>
      </c>
      <c r="O642" s="129">
        <v>10.128</v>
      </c>
      <c r="P642" s="132">
        <v>119.908</v>
      </c>
      <c r="Q642" s="132">
        <v>0.60699999999999998</v>
      </c>
      <c r="R642" s="132">
        <v>72.838999999999999</v>
      </c>
      <c r="S642" s="129">
        <v>3.96</v>
      </c>
      <c r="T642" s="419">
        <v>6.0060000000000002</v>
      </c>
      <c r="U642" s="129">
        <v>25.21</v>
      </c>
      <c r="V642" s="129">
        <v>-39</v>
      </c>
      <c r="W642" s="129">
        <v>-57</v>
      </c>
      <c r="X642" s="129">
        <v>200</v>
      </c>
      <c r="Y642" s="129" t="s">
        <v>7693</v>
      </c>
      <c r="Z642" s="129" t="b">
        <v>0</v>
      </c>
      <c r="AA642" s="129">
        <v>0</v>
      </c>
      <c r="AB642" s="129" t="b">
        <v>0</v>
      </c>
      <c r="AC642" s="129">
        <v>55</v>
      </c>
      <c r="AD642" s="129">
        <v>0.81499999999999995</v>
      </c>
      <c r="AE642" s="129" t="s">
        <v>24</v>
      </c>
      <c r="AF642" s="129" t="s">
        <v>3238</v>
      </c>
      <c r="AG642" s="129" t="s">
        <v>8661</v>
      </c>
      <c r="AH642" s="129" cm="1">
        <f t="array" aca="1" ref="AH642" ca="1">INDIRECT(ADDRESS(MATCH(AJ642,'rs_industries'!B:B,0),5,1,TRUE,"rs_industries"))</f>
        <v>35</v>
      </c>
      <c r="AI642" s="129" cm="1">
        <f t="array" aca="1" ref="AI642" ca="1">INDIRECT(ADDRESS(MATCH(A642,'rs_stocks'!B:B,0),7,1,TRUE,"rs_stocks"))</f>
        <v>80</v>
      </c>
      <c r="AJ642" s="129" t="str" cm="1">
        <f t="array" aca="1" ref="AJ642" ca="1">INDIRECT(ADDRESS(MATCH(A642,'rs_stocks'!B:B,0),4,1,TRUE,"rs_stocks"))</f>
        <v>Agricultural Inputs</v>
      </c>
    </row>
    <row r="643" spans="1:36" x14ac:dyDescent="0.3">
      <c r="A643" s="129" t="s">
        <v>1422</v>
      </c>
      <c r="B643" s="132">
        <v>2.04</v>
      </c>
      <c r="C643" s="132">
        <v>-10.86</v>
      </c>
      <c r="D643" s="132">
        <v>4.62</v>
      </c>
      <c r="E643" s="132">
        <v>48.1</v>
      </c>
      <c r="F643" s="132">
        <v>46.61</v>
      </c>
      <c r="G643" s="216" t="s">
        <v>3385</v>
      </c>
      <c r="H643" s="346" t="s">
        <v>24</v>
      </c>
      <c r="I643" s="129">
        <v>3.5670000000000002</v>
      </c>
      <c r="J643" s="129">
        <v>-35</v>
      </c>
      <c r="K643" s="129">
        <v>-15</v>
      </c>
      <c r="L643" s="129" t="b">
        <v>1</v>
      </c>
      <c r="M643" s="129">
        <v>126.68600000000001</v>
      </c>
      <c r="N643" s="129">
        <v>12.545999999999999</v>
      </c>
      <c r="O643" s="129">
        <v>10.098000000000001</v>
      </c>
      <c r="P643" s="132">
        <v>154.137</v>
      </c>
      <c r="Q643" s="132">
        <v>0.56999999999999995</v>
      </c>
      <c r="R643" s="132">
        <v>87.891999999999996</v>
      </c>
      <c r="S643" s="129">
        <v>4.72</v>
      </c>
      <c r="T643" s="419">
        <v>39.658000000000001</v>
      </c>
      <c r="U643" s="129">
        <v>114.88</v>
      </c>
      <c r="V643" s="129">
        <v>-6</v>
      </c>
      <c r="W643" s="129">
        <v>-16</v>
      </c>
      <c r="X643" s="129">
        <v>36</v>
      </c>
      <c r="Y643" s="129" t="s">
        <v>1422</v>
      </c>
      <c r="Z643" s="129" t="b">
        <v>0</v>
      </c>
      <c r="AA643" s="129">
        <v>0</v>
      </c>
      <c r="AB643" s="129" t="b">
        <v>1</v>
      </c>
      <c r="AC643" s="129">
        <v>45</v>
      </c>
      <c r="AD643" s="129">
        <v>0.81499999999999995</v>
      </c>
      <c r="AE643" s="129" t="s">
        <v>24</v>
      </c>
      <c r="AF643" s="129" t="s">
        <v>3385</v>
      </c>
      <c r="AG643" s="129" t="s">
        <v>4980</v>
      </c>
      <c r="AH643" s="129" cm="1">
        <f t="array" aca="1" ref="AH643" ca="1">INDIRECT(ADDRESS(MATCH(AJ643,'rs_industries'!B:B,0),5,1,TRUE,"rs_industries"))</f>
        <v>96</v>
      </c>
      <c r="AI643" s="129" cm="1">
        <f t="array" aca="1" ref="AI643" ca="1">INDIRECT(ADDRESS(MATCH(A643,'rs_stocks'!B:B,0),7,1,TRUE,"rs_stocks"))</f>
        <v>93</v>
      </c>
      <c r="AJ643" s="129" t="str" cm="1">
        <f t="array" aca="1" ref="AJ643" ca="1">INDIRECT(ADDRESS(MATCH(A643,'rs_stocks'!B:B,0),4,1,TRUE,"rs_stocks"))</f>
        <v>Engineering &amp; Construction</v>
      </c>
    </row>
    <row r="644" spans="1:36" x14ac:dyDescent="0.3">
      <c r="A644" s="129" t="s">
        <v>1391</v>
      </c>
      <c r="B644" s="132">
        <v>1.1200000000000001</v>
      </c>
      <c r="C644" s="132">
        <v>4.03</v>
      </c>
      <c r="D644" s="132">
        <v>-3.52</v>
      </c>
      <c r="E644" s="132">
        <v>14.83</v>
      </c>
      <c r="F644" s="132">
        <v>15.49</v>
      </c>
      <c r="G644" s="312" t="s">
        <v>3137</v>
      </c>
      <c r="H644" s="347" t="s">
        <v>3108</v>
      </c>
      <c r="I644" s="129">
        <v>6.2690000000000001</v>
      </c>
      <c r="J644" s="129">
        <v>-27</v>
      </c>
      <c r="K644" s="129">
        <v>-5</v>
      </c>
      <c r="L644" s="129" t="b">
        <v>1</v>
      </c>
      <c r="M644" s="129">
        <v>42.726999999999997</v>
      </c>
      <c r="N644" s="129">
        <v>4.2320000000000002</v>
      </c>
      <c r="O644" s="129">
        <v>10.097</v>
      </c>
      <c r="P644" s="132">
        <v>47.634</v>
      </c>
      <c r="Q644" s="132">
        <v>0.57499999999999996</v>
      </c>
      <c r="R644" s="132">
        <v>27.372</v>
      </c>
      <c r="S644" s="129">
        <v>2.33</v>
      </c>
      <c r="T644" s="419">
        <v>12.895</v>
      </c>
      <c r="U644" s="129">
        <v>96.7</v>
      </c>
      <c r="V644" s="129">
        <v>-22</v>
      </c>
      <c r="W644" s="129">
        <v>-34</v>
      </c>
      <c r="X644" s="129">
        <v>88</v>
      </c>
      <c r="Y644" s="129" t="s">
        <v>1391</v>
      </c>
      <c r="Z644" s="129" t="b">
        <v>1</v>
      </c>
      <c r="AA644" s="129">
        <v>0</v>
      </c>
      <c r="AB644" s="129" t="b">
        <v>1</v>
      </c>
      <c r="AC644" s="129">
        <v>49</v>
      </c>
      <c r="AD644" s="129">
        <v>0.81499999999999995</v>
      </c>
      <c r="AE644" s="129" t="s">
        <v>3108</v>
      </c>
      <c r="AF644" s="129" t="s">
        <v>3137</v>
      </c>
      <c r="AG644" s="129" t="s">
        <v>4136</v>
      </c>
      <c r="AH644" s="129" cm="1">
        <f t="array" aca="1" ref="AH644" ca="1">INDIRECT(ADDRESS(MATCH(AJ644,'rs_industries'!B:B,0),5,1,TRUE,"rs_industries"))</f>
        <v>90</v>
      </c>
      <c r="AI644" s="129" cm="1">
        <f t="array" aca="1" ref="AI644" ca="1">INDIRECT(ADDRESS(MATCH(A644,'rs_stocks'!B:B,0),7,1,TRUE,"rs_stocks"))</f>
        <v>80</v>
      </c>
      <c r="AJ644" s="129" t="str" cm="1">
        <f t="array" aca="1" ref="AJ644" ca="1">INDIRECT(ADDRESS(MATCH(A644,'rs_stocks'!B:B,0),4,1,TRUE,"rs_stocks"))</f>
        <v>Building Products &amp; Equipment</v>
      </c>
    </row>
    <row r="645" spans="1:36" x14ac:dyDescent="0.3">
      <c r="A645" s="129" t="s">
        <v>8722</v>
      </c>
      <c r="B645" s="132">
        <v>3.11</v>
      </c>
      <c r="C645" s="132">
        <v>-0.89</v>
      </c>
      <c r="D645" s="132">
        <v>8.81</v>
      </c>
      <c r="E645" s="132">
        <v>2.34</v>
      </c>
      <c r="F645" s="132">
        <v>6.1</v>
      </c>
      <c r="G645" s="204" t="s">
        <v>3217</v>
      </c>
      <c r="H645" s="345" t="s">
        <v>150</v>
      </c>
      <c r="I645" s="129">
        <v>0.33400000000000002</v>
      </c>
      <c r="J645" s="129">
        <v>-39</v>
      </c>
      <c r="K645" s="129">
        <v>-29</v>
      </c>
      <c r="L645" s="129" t="b">
        <v>1</v>
      </c>
      <c r="M645" s="129">
        <v>33.18</v>
      </c>
      <c r="N645" s="129">
        <v>3.2890000000000001</v>
      </c>
      <c r="O645" s="129">
        <v>10.087999999999999</v>
      </c>
      <c r="P645" s="132">
        <v>39.088000000000001</v>
      </c>
      <c r="Q645" s="132">
        <v>0.58599999999999997</v>
      </c>
      <c r="R645" s="132">
        <v>22.917000000000002</v>
      </c>
      <c r="S645" s="129">
        <v>2.08</v>
      </c>
      <c r="T645" s="419">
        <v>32.146000000000001</v>
      </c>
      <c r="U645" s="129">
        <v>17.91</v>
      </c>
      <c r="V645" s="129">
        <v>-5</v>
      </c>
      <c r="W645" s="129">
        <v>-28</v>
      </c>
      <c r="X645" s="129">
        <v>535</v>
      </c>
      <c r="Y645" s="129" t="s">
        <v>8722</v>
      </c>
      <c r="Z645" s="129" t="b">
        <v>0</v>
      </c>
      <c r="AA645" s="129">
        <v>0</v>
      </c>
      <c r="AB645" s="129" t="b">
        <v>0</v>
      </c>
      <c r="AC645" s="129">
        <v>45</v>
      </c>
      <c r="AD645" s="129">
        <v>0.81399999999999995</v>
      </c>
      <c r="AE645" s="129" t="s">
        <v>150</v>
      </c>
      <c r="AF645" s="129" t="s">
        <v>3217</v>
      </c>
      <c r="AG645" s="129" t="s">
        <v>8723</v>
      </c>
      <c r="AH645" s="129" t="e" cm="1">
        <f t="array" aca="1" ref="AH645" ca="1">INDIRECT(ADDRESS(MATCH(AJ645,'rs_industries'!B:B,0),5,1,TRUE,"rs_industries"))</f>
        <v>#N/A</v>
      </c>
      <c r="AI645" s="129" t="e" cm="1">
        <f t="array" aca="1" ref="AI645" ca="1">INDIRECT(ADDRESS(MATCH(A645,'rs_stocks'!B:B,0),7,1,TRUE,"rs_stocks"))</f>
        <v>#N/A</v>
      </c>
      <c r="AJ645" s="129" t="e" cm="1">
        <f t="array" aca="1" ref="AJ645" ca="1">INDIRECT(ADDRESS(MATCH(A645,'rs_stocks'!B:B,0),4,1,TRUE,"rs_stocks"))</f>
        <v>#N/A</v>
      </c>
    </row>
    <row r="646" spans="1:36" x14ac:dyDescent="0.3">
      <c r="A646" s="129" t="s">
        <v>363</v>
      </c>
      <c r="B646" s="132">
        <v>-1.49</v>
      </c>
      <c r="C646" s="132">
        <v>-4.3099999999999996</v>
      </c>
      <c r="D646" s="132">
        <v>4.79</v>
      </c>
      <c r="E646" s="132">
        <v>10.43</v>
      </c>
      <c r="F646" s="132">
        <v>13.32</v>
      </c>
      <c r="G646" s="303" t="s">
        <v>3110</v>
      </c>
      <c r="H646" s="349" t="s">
        <v>3111</v>
      </c>
      <c r="I646" s="129">
        <v>20.588999999999999</v>
      </c>
      <c r="J646" s="129">
        <v>-29</v>
      </c>
      <c r="K646" s="129">
        <v>-5</v>
      </c>
      <c r="L646" s="129" t="b">
        <v>1</v>
      </c>
      <c r="M646" s="129">
        <v>32.204000000000001</v>
      </c>
      <c r="N646" s="129">
        <v>3.198</v>
      </c>
      <c r="O646" s="129">
        <v>10.07</v>
      </c>
      <c r="P646" s="132">
        <v>36.877000000000002</v>
      </c>
      <c r="Q646" s="132">
        <v>0.59</v>
      </c>
      <c r="R646" s="132">
        <v>21.75</v>
      </c>
      <c r="S646" s="129">
        <v>1.69</v>
      </c>
      <c r="T646" s="419">
        <v>-76.418000000000006</v>
      </c>
      <c r="U646" s="129">
        <v>1580.99</v>
      </c>
      <c r="V646" s="129">
        <v>-3</v>
      </c>
      <c r="W646" s="129">
        <v>-19</v>
      </c>
      <c r="X646" s="129">
        <v>7</v>
      </c>
      <c r="Y646" s="129" t="s">
        <v>363</v>
      </c>
      <c r="Z646" s="129" t="b">
        <v>0</v>
      </c>
      <c r="AA646" s="129">
        <v>0</v>
      </c>
      <c r="AB646" s="129" t="b">
        <v>1</v>
      </c>
      <c r="AC646" s="129">
        <v>46</v>
      </c>
      <c r="AD646" s="129">
        <v>0.81399999999999995</v>
      </c>
      <c r="AE646" s="129" t="s">
        <v>3111</v>
      </c>
      <c r="AF646" s="129" t="s">
        <v>3110</v>
      </c>
      <c r="AG646" s="129" t="s">
        <v>5299</v>
      </c>
      <c r="AH646" s="129" t="e" cm="1">
        <f t="array" aca="1" ref="AH646" ca="1">INDIRECT(ADDRESS(MATCH(AJ646,'rs_industries'!B:B,0),5,1,TRUE,"rs_industries"))</f>
        <v>#N/A</v>
      </c>
      <c r="AI646" s="129" t="e" cm="1">
        <f t="array" aca="1" ref="AI646" ca="1">INDIRECT(ADDRESS(MATCH(A646,'rs_stocks'!B:B,0),7,1,TRUE,"rs_stocks"))</f>
        <v>#N/A</v>
      </c>
      <c r="AJ646" s="129" t="e" cm="1">
        <f t="array" aca="1" ref="AJ646" ca="1">INDIRECT(ADDRESS(MATCH(A646,'rs_stocks'!B:B,0),4,1,TRUE,"rs_stocks"))</f>
        <v>#N/A</v>
      </c>
    </row>
    <row r="647" spans="1:36" x14ac:dyDescent="0.3">
      <c r="A647" s="129" t="s">
        <v>2336</v>
      </c>
      <c r="B647" s="132">
        <v>-1.91</v>
      </c>
      <c r="C647" s="132">
        <v>-1.1100000000000001</v>
      </c>
      <c r="D647" s="132">
        <v>2.63</v>
      </c>
      <c r="E647" s="132">
        <v>6.29</v>
      </c>
      <c r="F647" s="132">
        <v>3.98</v>
      </c>
      <c r="G647" s="230" t="s">
        <v>3193</v>
      </c>
      <c r="H647" s="347" t="s">
        <v>3111</v>
      </c>
      <c r="I647" s="129">
        <v>2.19</v>
      </c>
      <c r="J647" s="129">
        <v>-35</v>
      </c>
      <c r="K647" s="129">
        <v>-24</v>
      </c>
      <c r="L647" s="129" t="b">
        <v>1</v>
      </c>
      <c r="M647" s="129">
        <v>20.946999999999999</v>
      </c>
      <c r="N647" s="129">
        <v>2.0830000000000002</v>
      </c>
      <c r="O647" s="129">
        <v>10.055</v>
      </c>
      <c r="P647" s="132">
        <v>22.567</v>
      </c>
      <c r="Q647" s="132">
        <v>0.58899999999999997</v>
      </c>
      <c r="R647" s="132">
        <v>13.301</v>
      </c>
      <c r="S647" s="129">
        <v>1.26</v>
      </c>
      <c r="T647" s="419">
        <v>-45.963999999999999</v>
      </c>
      <c r="U647" s="129">
        <v>27.71</v>
      </c>
      <c r="V647" s="129">
        <v>0</v>
      </c>
      <c r="W647" s="129">
        <v>-4</v>
      </c>
      <c r="X647" s="129">
        <v>574</v>
      </c>
      <c r="Y647" s="129" t="s">
        <v>2336</v>
      </c>
      <c r="Z647" s="129" t="b">
        <v>0</v>
      </c>
      <c r="AA647" s="129">
        <v>0</v>
      </c>
      <c r="AB647" s="129" t="b">
        <v>1</v>
      </c>
      <c r="AC647" s="129">
        <v>48</v>
      </c>
      <c r="AD647" s="129">
        <v>0.81399999999999995</v>
      </c>
      <c r="AE647" s="129" t="s">
        <v>3111</v>
      </c>
      <c r="AF647" s="129" t="s">
        <v>3193</v>
      </c>
      <c r="AG647" s="129" t="s">
        <v>4619</v>
      </c>
      <c r="AH647" s="129" t="e" cm="1">
        <f t="array" aca="1" ref="AH647" ca="1">INDIRECT(ADDRESS(MATCH(AJ647,'rs_industries'!B:B,0),5,1,TRUE,"rs_industries"))</f>
        <v>#N/A</v>
      </c>
      <c r="AI647" s="129" t="e" cm="1">
        <f t="array" aca="1" ref="AI647" ca="1">INDIRECT(ADDRESS(MATCH(A647,'rs_stocks'!B:B,0),7,1,TRUE,"rs_stocks"))</f>
        <v>#N/A</v>
      </c>
      <c r="AJ647" s="129" t="e" cm="1">
        <f t="array" aca="1" ref="AJ647" ca="1">INDIRECT(ADDRESS(MATCH(A647,'rs_stocks'!B:B,0),4,1,TRUE,"rs_stocks"))</f>
        <v>#N/A</v>
      </c>
    </row>
    <row r="648" spans="1:36" x14ac:dyDescent="0.3">
      <c r="A648" s="129" t="s">
        <v>6478</v>
      </c>
      <c r="B648" s="132">
        <v>-0.26</v>
      </c>
      <c r="C648" s="132">
        <v>0.78</v>
      </c>
      <c r="D648" s="132">
        <v>2.11</v>
      </c>
      <c r="E648" s="132">
        <v>9.0299999999999994</v>
      </c>
      <c r="F648" s="132">
        <v>7.66</v>
      </c>
      <c r="G648" s="204" t="s">
        <v>3250</v>
      </c>
      <c r="H648" s="345" t="s">
        <v>3111</v>
      </c>
      <c r="I648" s="129">
        <v>0.85299999999999998</v>
      </c>
      <c r="J648" s="129">
        <v>-57</v>
      </c>
      <c r="K648" s="129">
        <v>-45</v>
      </c>
      <c r="L648" s="129" t="b">
        <v>1</v>
      </c>
      <c r="M648" s="129">
        <v>18.806000000000001</v>
      </c>
      <c r="N648" s="129">
        <v>1.871</v>
      </c>
      <c r="O648" s="129">
        <v>10.051</v>
      </c>
      <c r="P648" s="132">
        <v>19.783000000000001</v>
      </c>
      <c r="Q648" s="132">
        <v>0.58499999999999996</v>
      </c>
      <c r="R648" s="132">
        <v>11.563000000000001</v>
      </c>
      <c r="S648" s="129">
        <v>1.2</v>
      </c>
      <c r="T648" s="419">
        <v>-53.878999999999998</v>
      </c>
      <c r="U648" s="129">
        <v>7.73</v>
      </c>
      <c r="V648" s="129">
        <v>11</v>
      </c>
      <c r="W648" s="129">
        <v>9</v>
      </c>
      <c r="X648" s="129">
        <v>2155</v>
      </c>
      <c r="Y648" s="129" t="s">
        <v>6478</v>
      </c>
      <c r="Z648" s="129" t="b">
        <v>0</v>
      </c>
      <c r="AA648" s="129">
        <v>0</v>
      </c>
      <c r="AB648" s="129" t="b">
        <v>0</v>
      </c>
      <c r="AC648" s="129">
        <v>55</v>
      </c>
      <c r="AD648" s="129">
        <v>0.81399999999999995</v>
      </c>
      <c r="AE648" s="129" t="s">
        <v>3111</v>
      </c>
      <c r="AF648" s="129" t="s">
        <v>3250</v>
      </c>
      <c r="AG648" s="129" t="s">
        <v>6479</v>
      </c>
      <c r="AH648" s="129" t="e" cm="1">
        <f t="array" aca="1" ref="AH648" ca="1">INDIRECT(ADDRESS(MATCH(AJ648,'rs_industries'!B:B,0),5,1,TRUE,"rs_industries"))</f>
        <v>#N/A</v>
      </c>
      <c r="AI648" s="129" t="e" cm="1">
        <f t="array" aca="1" ref="AI648" ca="1">INDIRECT(ADDRESS(MATCH(A648,'rs_stocks'!B:B,0),7,1,TRUE,"rs_stocks"))</f>
        <v>#N/A</v>
      </c>
      <c r="AJ648" s="129" t="e" cm="1">
        <f t="array" aca="1" ref="AJ648" ca="1">INDIRECT(ADDRESS(MATCH(A648,'rs_stocks'!B:B,0),4,1,TRUE,"rs_stocks"))</f>
        <v>#N/A</v>
      </c>
    </row>
    <row r="649" spans="1:36" x14ac:dyDescent="0.3">
      <c r="A649" s="129" t="s">
        <v>2466</v>
      </c>
      <c r="B649" s="132">
        <v>3.77</v>
      </c>
      <c r="C649" s="132">
        <v>4.41</v>
      </c>
      <c r="D649" s="132">
        <v>3.02</v>
      </c>
      <c r="E649" s="132">
        <v>20.48</v>
      </c>
      <c r="F649" s="132">
        <v>13.73</v>
      </c>
      <c r="G649" s="232" t="s">
        <v>3888</v>
      </c>
      <c r="H649" s="345" t="s">
        <v>48</v>
      </c>
      <c r="I649" s="129">
        <v>3.198</v>
      </c>
      <c r="J649" s="129">
        <v>-38</v>
      </c>
      <c r="K649" s="129">
        <v>-3</v>
      </c>
      <c r="L649" s="129" t="b">
        <v>1</v>
      </c>
      <c r="M649" s="129">
        <v>37.01</v>
      </c>
      <c r="N649" s="129">
        <v>3.6829999999999998</v>
      </c>
      <c r="O649" s="129">
        <v>10.048</v>
      </c>
      <c r="P649" s="132">
        <v>41.774000000000001</v>
      </c>
      <c r="Q649" s="132">
        <v>0.57899999999999996</v>
      </c>
      <c r="R649" s="132">
        <v>24.178000000000001</v>
      </c>
      <c r="S649" s="129">
        <v>2.65</v>
      </c>
      <c r="T649" s="419">
        <v>81.731999999999999</v>
      </c>
      <c r="U649" s="129">
        <v>17.059999999999999</v>
      </c>
      <c r="V649" s="129">
        <v>38</v>
      </c>
      <c r="W649" s="129">
        <v>84</v>
      </c>
      <c r="X649" s="129">
        <v>441</v>
      </c>
      <c r="Y649" s="129" t="s">
        <v>2466</v>
      </c>
      <c r="Z649" s="129" t="b">
        <v>0</v>
      </c>
      <c r="AA649" s="129">
        <v>0</v>
      </c>
      <c r="AB649" s="129" t="b">
        <v>1</v>
      </c>
      <c r="AC649" s="129">
        <v>49</v>
      </c>
      <c r="AD649" s="129">
        <v>0.81299999999999994</v>
      </c>
      <c r="AE649" s="129" t="s">
        <v>48</v>
      </c>
      <c r="AF649" s="129" t="s">
        <v>3888</v>
      </c>
      <c r="AG649" s="129" t="s">
        <v>3889</v>
      </c>
      <c r="AH649" s="129" cm="1">
        <f t="array" aca="1" ref="AH649" ca="1">INDIRECT(ADDRESS(MATCH(AJ649,'rs_industries'!B:B,0),5,1,TRUE,"rs_industries"))</f>
        <v>91</v>
      </c>
      <c r="AI649" s="129" cm="1">
        <f t="array" aca="1" ref="AI649" ca="1">INDIRECT(ADDRESS(MATCH(A649,'rs_stocks'!B:B,0),7,1,TRUE,"rs_stocks"))</f>
        <v>75</v>
      </c>
      <c r="AJ649" s="129" t="str" cm="1">
        <f t="array" aca="1" ref="AJ649" ca="1">INDIRECT(ADDRESS(MATCH(A649,'rs_stocks'!B:B,0),4,1,TRUE,"rs_stocks"))</f>
        <v>Gold</v>
      </c>
    </row>
    <row r="650" spans="1:36" x14ac:dyDescent="0.3">
      <c r="A650" s="129" t="s">
        <v>1444</v>
      </c>
      <c r="B650" s="132">
        <v>1.52</v>
      </c>
      <c r="C650" s="132">
        <v>5.33</v>
      </c>
      <c r="D650" s="132">
        <v>6.63</v>
      </c>
      <c r="E650" s="132">
        <v>18.16</v>
      </c>
      <c r="F650" s="132">
        <v>13.13</v>
      </c>
      <c r="G650" s="244" t="s">
        <v>3193</v>
      </c>
      <c r="H650" s="348" t="s">
        <v>3111</v>
      </c>
      <c r="I650" s="129">
        <v>2.5750000000000002</v>
      </c>
      <c r="J650" s="129">
        <v>-35</v>
      </c>
      <c r="K650" s="129">
        <v>-7</v>
      </c>
      <c r="L650" s="129" t="b">
        <v>1</v>
      </c>
      <c r="M650" s="129">
        <v>21.809000000000001</v>
      </c>
      <c r="N650" s="129">
        <v>2.173</v>
      </c>
      <c r="O650" s="129">
        <v>10.036</v>
      </c>
      <c r="P650" s="132">
        <v>22.434999999999999</v>
      </c>
      <c r="Q650" s="132">
        <v>0.58899999999999997</v>
      </c>
      <c r="R650" s="132">
        <v>13.207000000000001</v>
      </c>
      <c r="S650" s="129">
        <v>1.27</v>
      </c>
      <c r="T650" s="419">
        <v>26.475000000000001</v>
      </c>
      <c r="U650" s="129">
        <v>20.76</v>
      </c>
      <c r="V650" s="129">
        <v>-51</v>
      </c>
      <c r="W650" s="129">
        <v>-61</v>
      </c>
      <c r="X650" s="129">
        <v>756</v>
      </c>
      <c r="Y650" s="129" t="s">
        <v>1444</v>
      </c>
      <c r="Z650" s="129" t="b">
        <v>0</v>
      </c>
      <c r="AA650" s="129">
        <v>0</v>
      </c>
      <c r="AB650" s="129" t="b">
        <v>1</v>
      </c>
      <c r="AC650" s="129">
        <v>55</v>
      </c>
      <c r="AD650" s="129">
        <v>0.81299999999999994</v>
      </c>
      <c r="AE650" s="129" t="s">
        <v>3111</v>
      </c>
      <c r="AF650" s="129" t="s">
        <v>3193</v>
      </c>
      <c r="AG650" s="129" t="s">
        <v>3956</v>
      </c>
      <c r="AH650" s="129" cm="1">
        <f t="array" aca="1" ref="AH650" ca="1">INDIRECT(ADDRESS(MATCH(AJ650,'rs_industries'!B:B,0),5,1,TRUE,"rs_industries"))</f>
        <v>62</v>
      </c>
      <c r="AI650" s="129" cm="1">
        <f t="array" aca="1" ref="AI650" ca="1">INDIRECT(ADDRESS(MATCH(A650,'rs_stocks'!B:B,0),7,1,TRUE,"rs_stocks"))</f>
        <v>81</v>
      </c>
      <c r="AJ650" s="129" t="str" cm="1">
        <f t="array" aca="1" ref="AJ650" ca="1">INDIRECT(ADDRESS(MATCH(A650,'rs_stocks'!B:B,0),4,1,TRUE,"rs_stocks"))</f>
        <v>Asset Management</v>
      </c>
    </row>
    <row r="651" spans="1:36" x14ac:dyDescent="0.3">
      <c r="A651" s="129" t="s">
        <v>5689</v>
      </c>
      <c r="B651" s="132">
        <v>-3.95</v>
      </c>
      <c r="C651" s="132">
        <v>13.4</v>
      </c>
      <c r="D651" s="132">
        <v>5.08</v>
      </c>
      <c r="E651" s="132">
        <v>87.06</v>
      </c>
      <c r="F651" s="132">
        <v>87.98</v>
      </c>
      <c r="G651" s="323" t="s">
        <v>3146</v>
      </c>
      <c r="H651" s="347" t="s">
        <v>3124</v>
      </c>
      <c r="I651" s="129">
        <v>0.93600000000000005</v>
      </c>
      <c r="J651" s="129">
        <v>-92</v>
      </c>
      <c r="K651" s="129">
        <v>-69</v>
      </c>
      <c r="L651" s="129" t="b">
        <v>1</v>
      </c>
      <c r="M651" s="129">
        <v>193.32400000000001</v>
      </c>
      <c r="N651" s="129">
        <v>19.268000000000001</v>
      </c>
      <c r="O651" s="129">
        <v>10.032999999999999</v>
      </c>
      <c r="P651" s="132">
        <v>251.572</v>
      </c>
      <c r="Q651" s="132">
        <v>0.54</v>
      </c>
      <c r="R651" s="132">
        <v>135.881</v>
      </c>
      <c r="S651" s="129">
        <v>6.33</v>
      </c>
      <c r="T651" s="419">
        <v>-37.11</v>
      </c>
      <c r="U651" s="129">
        <v>15.32</v>
      </c>
      <c r="V651" s="129">
        <v>2</v>
      </c>
      <c r="W651" s="129">
        <v>-24</v>
      </c>
      <c r="X651" s="129">
        <v>206</v>
      </c>
      <c r="Y651" s="129" t="s">
        <v>5689</v>
      </c>
      <c r="Z651" s="129" t="b">
        <v>0</v>
      </c>
      <c r="AA651" s="129">
        <v>0</v>
      </c>
      <c r="AB651" s="129" t="b">
        <v>1</v>
      </c>
      <c r="AC651" s="129">
        <v>45</v>
      </c>
      <c r="AD651" s="129">
        <v>0.81299999999999994</v>
      </c>
      <c r="AE651" s="129" t="s">
        <v>3124</v>
      </c>
      <c r="AF651" s="129" t="s">
        <v>3146</v>
      </c>
      <c r="AG651" s="129" t="s">
        <v>7199</v>
      </c>
      <c r="AH651" s="129" cm="1">
        <f t="array" aca="1" ref="AH651" ca="1">INDIRECT(ADDRESS(MATCH(AJ651,'rs_industries'!B:B,0),5,1,TRUE,"rs_industries"))</f>
        <v>51</v>
      </c>
      <c r="AI651" s="129" cm="1">
        <f t="array" aca="1" ref="AI651" ca="1">INDIRECT(ADDRESS(MATCH(A651,'rs_stocks'!B:B,0),7,1,TRUE,"rs_stocks"))</f>
        <v>91</v>
      </c>
      <c r="AJ651" s="129" t="str" cm="1">
        <f t="array" aca="1" ref="AJ651" ca="1">INDIRECT(ADDRESS(MATCH(A651,'rs_stocks'!B:B,0),4,1,TRUE,"rs_stocks"))</f>
        <v>Biotechnology</v>
      </c>
    </row>
    <row r="652" spans="1:36" x14ac:dyDescent="0.3">
      <c r="A652" s="129" t="s">
        <v>304</v>
      </c>
      <c r="B652" s="132">
        <v>-0.55000000000000004</v>
      </c>
      <c r="C652" s="132">
        <v>4</v>
      </c>
      <c r="D652" s="132">
        <v>14.11</v>
      </c>
      <c r="E652" s="132">
        <v>21.33</v>
      </c>
      <c r="F652" s="132">
        <v>16.29</v>
      </c>
      <c r="G652" s="213" t="s">
        <v>3162</v>
      </c>
      <c r="H652" s="347" t="s">
        <v>3108</v>
      </c>
      <c r="I652" s="129">
        <v>14.388999999999999</v>
      </c>
      <c r="J652" s="129">
        <v>-86</v>
      </c>
      <c r="K652" s="129">
        <v>-79</v>
      </c>
      <c r="L652" s="129" t="b">
        <v>1</v>
      </c>
      <c r="M652" s="129">
        <v>42.325000000000003</v>
      </c>
      <c r="N652" s="129">
        <v>4.2229999999999999</v>
      </c>
      <c r="O652" s="129">
        <v>10.023</v>
      </c>
      <c r="P652" s="132">
        <v>46.396000000000001</v>
      </c>
      <c r="Q652" s="132">
        <v>0.59599999999999997</v>
      </c>
      <c r="R652" s="132">
        <v>27.632999999999999</v>
      </c>
      <c r="S652" s="129">
        <v>2.02</v>
      </c>
      <c r="T652" s="419">
        <v>-40.706000000000003</v>
      </c>
      <c r="U652" s="129">
        <v>3.64</v>
      </c>
      <c r="V652" s="129">
        <v>-9</v>
      </c>
      <c r="W652" s="129">
        <v>-13</v>
      </c>
      <c r="X652" s="129">
        <v>2713</v>
      </c>
      <c r="Y652" s="129" t="s">
        <v>304</v>
      </c>
      <c r="Z652" s="129" t="b">
        <v>0</v>
      </c>
      <c r="AA652" s="129">
        <v>0</v>
      </c>
      <c r="AB652" s="129" t="b">
        <v>1</v>
      </c>
      <c r="AC652" s="129">
        <v>45</v>
      </c>
      <c r="AD652" s="129">
        <v>0.81200000000000006</v>
      </c>
      <c r="AE652" s="129" t="s">
        <v>3108</v>
      </c>
      <c r="AF652" s="129" t="s">
        <v>3162</v>
      </c>
      <c r="AG652" s="129" t="s">
        <v>5391</v>
      </c>
      <c r="AH652" s="129" t="e" cm="1">
        <f t="array" aca="1" ref="AH652" ca="1">INDIRECT(ADDRESS(MATCH(AJ652,'rs_industries'!B:B,0),5,1,TRUE,"rs_industries"))</f>
        <v>#N/A</v>
      </c>
      <c r="AI652" s="129" t="e" cm="1">
        <f t="array" aca="1" ref="AI652" ca="1">INDIRECT(ADDRESS(MATCH(A652,'rs_stocks'!B:B,0),7,1,TRUE,"rs_stocks"))</f>
        <v>#N/A</v>
      </c>
      <c r="AJ652" s="129" t="e" cm="1">
        <f t="array" aca="1" ref="AJ652" ca="1">INDIRECT(ADDRESS(MATCH(A652,'rs_stocks'!B:B,0),4,1,TRUE,"rs_stocks"))</f>
        <v>#N/A</v>
      </c>
    </row>
    <row r="653" spans="1:36" x14ac:dyDescent="0.3">
      <c r="A653" s="129" t="s">
        <v>7268</v>
      </c>
      <c r="B653" s="132">
        <v>0.31</v>
      </c>
      <c r="C653" s="132">
        <v>3.76</v>
      </c>
      <c r="D653" s="132">
        <v>3.71</v>
      </c>
      <c r="E653" s="132">
        <v>14.2</v>
      </c>
      <c r="F653" s="132">
        <v>9.5299999999999994</v>
      </c>
      <c r="G653" s="257" t="s">
        <v>3162</v>
      </c>
      <c r="H653" s="349" t="s">
        <v>3108</v>
      </c>
      <c r="I653" s="129">
        <v>0.58799999999999997</v>
      </c>
      <c r="J653" s="129">
        <v>-59</v>
      </c>
      <c r="K653" s="129">
        <v>-31</v>
      </c>
      <c r="L653" s="129" t="b">
        <v>1</v>
      </c>
      <c r="M653" s="129">
        <v>35.344000000000001</v>
      </c>
      <c r="N653" s="129">
        <v>3.5329999999999999</v>
      </c>
      <c r="O653" s="129">
        <v>10.004</v>
      </c>
      <c r="P653" s="132">
        <v>40.732999999999997</v>
      </c>
      <c r="Q653" s="132">
        <v>0.58499999999999996</v>
      </c>
      <c r="R653" s="132">
        <v>23.81</v>
      </c>
      <c r="S653" s="129">
        <v>2.21</v>
      </c>
      <c r="T653" s="419">
        <v>23.408000000000001</v>
      </c>
      <c r="U653" s="129">
        <v>19.3</v>
      </c>
      <c r="V653" s="129">
        <v>-11</v>
      </c>
      <c r="W653" s="129">
        <v>-39</v>
      </c>
      <c r="X653" s="129">
        <v>468</v>
      </c>
      <c r="Y653" s="129" t="s">
        <v>7268</v>
      </c>
      <c r="Z653" s="129" t="b">
        <v>0</v>
      </c>
      <c r="AA653" s="129">
        <v>0</v>
      </c>
      <c r="AB653" s="129" t="b">
        <v>1</v>
      </c>
      <c r="AC653" s="129">
        <v>46</v>
      </c>
      <c r="AD653" s="129">
        <v>0.81200000000000006</v>
      </c>
      <c r="AE653" s="129" t="s">
        <v>3108</v>
      </c>
      <c r="AF653" s="129" t="s">
        <v>3162</v>
      </c>
      <c r="AG653" s="129" t="s">
        <v>7269</v>
      </c>
      <c r="AH653" s="129" cm="1">
        <f t="array" aca="1" ref="AH653" ca="1">INDIRECT(ADDRESS(MATCH(AJ653,'rs_industries'!B:B,0),5,1,TRUE,"rs_industries"))</f>
        <v>91</v>
      </c>
      <c r="AI653" s="129" cm="1">
        <f t="array" aca="1" ref="AI653" ca="1">INDIRECT(ADDRESS(MATCH(A653,'rs_stocks'!B:B,0),7,1,TRUE,"rs_stocks"))</f>
        <v>70</v>
      </c>
      <c r="AJ653" s="129" t="str" cm="1">
        <f t="array" aca="1" ref="AJ653" ca="1">INDIRECT(ADDRESS(MATCH(A653,'rs_stocks'!B:B,0),4,1,TRUE,"rs_stocks"))</f>
        <v>Internet Retail</v>
      </c>
    </row>
    <row r="654" spans="1:36" x14ac:dyDescent="0.3">
      <c r="A654" s="129" t="s">
        <v>754</v>
      </c>
      <c r="B654" s="132">
        <v>1.04</v>
      </c>
      <c r="C654" s="132">
        <v>-5.56</v>
      </c>
      <c r="D654" s="132">
        <v>-3.59</v>
      </c>
      <c r="E654" s="132">
        <v>30.13</v>
      </c>
      <c r="F654" s="132">
        <v>20.2</v>
      </c>
      <c r="G654" s="280" t="s">
        <v>3705</v>
      </c>
      <c r="H654" s="349" t="s">
        <v>115</v>
      </c>
      <c r="I654" s="129">
        <v>36.404000000000003</v>
      </c>
      <c r="J654" s="129">
        <v>-41</v>
      </c>
      <c r="K654" s="129">
        <v>-22</v>
      </c>
      <c r="L654" s="129" t="b">
        <v>0</v>
      </c>
      <c r="M654" s="129">
        <v>67.852999999999994</v>
      </c>
      <c r="N654" s="129">
        <v>6.7859999999999996</v>
      </c>
      <c r="O654" s="129">
        <v>9.9990000000000006</v>
      </c>
      <c r="P654" s="132">
        <v>80.989999999999995</v>
      </c>
      <c r="Q654" s="132">
        <v>0.55200000000000005</v>
      </c>
      <c r="R654" s="132">
        <v>44.744</v>
      </c>
      <c r="S654" s="129">
        <v>2.5</v>
      </c>
      <c r="T654" s="419">
        <v>98.885000000000005</v>
      </c>
      <c r="U654" s="129">
        <v>19.388999999999999</v>
      </c>
      <c r="V654" s="129">
        <v>-28</v>
      </c>
      <c r="W654" s="129">
        <v>-26</v>
      </c>
      <c r="X654" s="129">
        <v>412</v>
      </c>
      <c r="Y654" s="129" t="s">
        <v>754</v>
      </c>
      <c r="Z654" s="129" t="b">
        <v>0</v>
      </c>
      <c r="AA654" s="129">
        <v>0</v>
      </c>
      <c r="AB654" s="129" t="b">
        <v>0</v>
      </c>
      <c r="AC654" s="129">
        <v>53</v>
      </c>
      <c r="AD654" s="129">
        <v>0.81200000000000006</v>
      </c>
      <c r="AE654" s="129" t="s">
        <v>115</v>
      </c>
      <c r="AF654" s="129" t="s">
        <v>3705</v>
      </c>
      <c r="AG654" s="129" t="s">
        <v>5636</v>
      </c>
      <c r="AH654" s="129" t="e" cm="1">
        <f t="array" aca="1" ref="AH654" ca="1">INDIRECT(ADDRESS(MATCH(AJ654,'rs_industries'!B:B,0),5,1,TRUE,"rs_industries"))</f>
        <v>#N/A</v>
      </c>
      <c r="AI654" s="129" t="e" cm="1">
        <f t="array" aca="1" ref="AI654" ca="1">INDIRECT(ADDRESS(MATCH(A654,'rs_stocks'!B:B,0),7,1,TRUE,"rs_stocks"))</f>
        <v>#N/A</v>
      </c>
      <c r="AJ654" s="129" t="e" cm="1">
        <f t="array" aca="1" ref="AJ654" ca="1">INDIRECT(ADDRESS(MATCH(A654,'rs_stocks'!B:B,0),4,1,TRUE,"rs_stocks"))</f>
        <v>#N/A</v>
      </c>
    </row>
    <row r="655" spans="1:36" x14ac:dyDescent="0.3">
      <c r="A655" s="129" t="s">
        <v>1398</v>
      </c>
      <c r="B655" s="132">
        <v>-2.2400000000000002</v>
      </c>
      <c r="C655" s="132">
        <v>-6.42</v>
      </c>
      <c r="D655" s="132">
        <v>-1.95</v>
      </c>
      <c r="E655" s="132">
        <v>-1.91</v>
      </c>
      <c r="F655" s="132">
        <v>9.86</v>
      </c>
      <c r="G655" s="263" t="s">
        <v>3189</v>
      </c>
      <c r="H655" s="349" t="s">
        <v>3108</v>
      </c>
      <c r="I655" s="129">
        <v>6.1269999999999998</v>
      </c>
      <c r="J655" s="129">
        <v>-47</v>
      </c>
      <c r="K655" s="129">
        <v>-10</v>
      </c>
      <c r="L655" s="129" t="b">
        <v>1</v>
      </c>
      <c r="M655" s="129">
        <v>39.712000000000003</v>
      </c>
      <c r="N655" s="129">
        <v>3.9750000000000001</v>
      </c>
      <c r="O655" s="129">
        <v>9.9909999999999997</v>
      </c>
      <c r="P655" s="132">
        <v>48.706000000000003</v>
      </c>
      <c r="Q655" s="132">
        <v>0.58399999999999996</v>
      </c>
      <c r="R655" s="132">
        <v>28.420999999999999</v>
      </c>
      <c r="S655" s="129">
        <v>2.89</v>
      </c>
      <c r="T655" s="419">
        <v>-11.061999999999999</v>
      </c>
      <c r="U655" s="129">
        <v>168.7</v>
      </c>
      <c r="V655" s="129">
        <v>-14</v>
      </c>
      <c r="W655" s="129">
        <v>-5</v>
      </c>
      <c r="X655" s="129">
        <v>40</v>
      </c>
      <c r="Y655" s="129" t="s">
        <v>1398</v>
      </c>
      <c r="Z655" s="129" t="b">
        <v>0</v>
      </c>
      <c r="AA655" s="129">
        <v>0</v>
      </c>
      <c r="AB655" s="129" t="b">
        <v>0</v>
      </c>
      <c r="AC655" s="129">
        <v>48</v>
      </c>
      <c r="AD655" s="129">
        <v>0.81200000000000006</v>
      </c>
      <c r="AE655" s="129" t="s">
        <v>3108</v>
      </c>
      <c r="AF655" s="129" t="s">
        <v>3189</v>
      </c>
      <c r="AG655" s="129" t="s">
        <v>3967</v>
      </c>
      <c r="AH655" s="129" cm="1">
        <f t="array" aca="1" ref="AH655" ca="1">INDIRECT(ADDRESS(MATCH(AJ655,'rs_industries'!B:B,0),5,1,TRUE,"rs_industries"))</f>
        <v>72</v>
      </c>
      <c r="AI655" s="129" cm="1">
        <f t="array" aca="1" ref="AI655" ca="1">INDIRECT(ADDRESS(MATCH(A655,'rs_stocks'!B:B,0),7,1,TRUE,"rs_stocks"))</f>
        <v>74</v>
      </c>
      <c r="AJ655" s="129" t="str" cm="1">
        <f t="array" aca="1" ref="AJ655" ca="1">INDIRECT(ADDRESS(MATCH(A655,'rs_stocks'!B:B,0),4,1,TRUE,"rs_stocks"))</f>
        <v>Residential Construction</v>
      </c>
    </row>
    <row r="656" spans="1:36" x14ac:dyDescent="0.3">
      <c r="A656" s="129" t="s">
        <v>1728</v>
      </c>
      <c r="B656" s="132">
        <v>-2.86</v>
      </c>
      <c r="C656" s="132">
        <v>18.079999999999998</v>
      </c>
      <c r="D656" s="132">
        <v>24.05</v>
      </c>
      <c r="E656" s="132">
        <v>29.06</v>
      </c>
      <c r="F656" s="132">
        <v>47.62</v>
      </c>
      <c r="G656" s="300" t="s">
        <v>3146</v>
      </c>
      <c r="H656" s="348" t="s">
        <v>3124</v>
      </c>
      <c r="I656" s="129">
        <v>3.3239999999999998</v>
      </c>
      <c r="J656" s="129">
        <v>-46</v>
      </c>
      <c r="K656" s="129">
        <v>-7</v>
      </c>
      <c r="L656" s="129" t="b">
        <v>0</v>
      </c>
      <c r="M656" s="129">
        <v>93.775000000000006</v>
      </c>
      <c r="N656" s="129">
        <v>9.3889999999999993</v>
      </c>
      <c r="O656" s="129">
        <v>9.9870000000000001</v>
      </c>
      <c r="P656" s="132">
        <v>109.93300000000001</v>
      </c>
      <c r="Q656" s="132">
        <v>0.60199999999999998</v>
      </c>
      <c r="R656" s="132">
        <v>66.191999999999993</v>
      </c>
      <c r="S656" s="129">
        <v>5.42</v>
      </c>
      <c r="T656" s="419">
        <v>-79.709000000000003</v>
      </c>
      <c r="U656" s="129">
        <v>31.93</v>
      </c>
      <c r="V656" s="129">
        <v>23</v>
      </c>
      <c r="W656" s="129">
        <v>41</v>
      </c>
      <c r="X656" s="129">
        <v>115</v>
      </c>
      <c r="Y656" s="129" t="s">
        <v>1728</v>
      </c>
      <c r="Z656" s="129" t="b">
        <v>0</v>
      </c>
      <c r="AA656" s="129">
        <v>0</v>
      </c>
      <c r="AB656" s="129" t="b">
        <v>1</v>
      </c>
      <c r="AC656" s="129">
        <v>49</v>
      </c>
      <c r="AD656" s="129">
        <v>0.81100000000000005</v>
      </c>
      <c r="AE656" s="129" t="s">
        <v>3124</v>
      </c>
      <c r="AF656" s="129" t="s">
        <v>3146</v>
      </c>
      <c r="AG656" s="129" t="s">
        <v>5427</v>
      </c>
      <c r="AH656" s="129" cm="1">
        <f t="array" aca="1" ref="AH656" ca="1">INDIRECT(ADDRESS(MATCH(AJ656,'rs_industries'!B:B,0),5,1,TRUE,"rs_industries"))</f>
        <v>51</v>
      </c>
      <c r="AI656" s="129" cm="1">
        <f t="array" aca="1" ref="AI656" ca="1">INDIRECT(ADDRESS(MATCH(A656,'rs_stocks'!B:B,0),7,1,TRUE,"rs_stocks"))</f>
        <v>83</v>
      </c>
      <c r="AJ656" s="129" t="str" cm="1">
        <f t="array" aca="1" ref="AJ656" ca="1">INDIRECT(ADDRESS(MATCH(A656,'rs_stocks'!B:B,0),4,1,TRUE,"rs_stocks"))</f>
        <v>Biotechnology</v>
      </c>
    </row>
    <row r="657" spans="1:36" x14ac:dyDescent="0.3">
      <c r="A657" s="129" t="s">
        <v>5792</v>
      </c>
      <c r="B657" s="132">
        <v>11.11</v>
      </c>
      <c r="C657" s="132">
        <v>-10.77</v>
      </c>
      <c r="D657" s="132">
        <v>-21.41</v>
      </c>
      <c r="E657" s="132">
        <v>93.33</v>
      </c>
      <c r="F657" s="132">
        <v>81.25</v>
      </c>
      <c r="G657" s="310" t="s">
        <v>3146</v>
      </c>
      <c r="H657" s="349" t="s">
        <v>3124</v>
      </c>
      <c r="I657" s="129">
        <v>0.71699999999999997</v>
      </c>
      <c r="J657" s="129">
        <v>-93</v>
      </c>
      <c r="K657" s="129">
        <v>-80</v>
      </c>
      <c r="L657" s="129" t="b">
        <v>1</v>
      </c>
      <c r="M657" s="129">
        <v>249.27699999999999</v>
      </c>
      <c r="N657" s="129">
        <v>24.960999999999999</v>
      </c>
      <c r="O657" s="129">
        <v>9.9860000000000007</v>
      </c>
      <c r="P657" s="132">
        <v>446.53800000000001</v>
      </c>
      <c r="Q657" s="132">
        <v>0.51200000000000001</v>
      </c>
      <c r="R657" s="132">
        <v>228.42099999999999</v>
      </c>
      <c r="S657" s="129">
        <v>7.54</v>
      </c>
      <c r="T657" s="419">
        <v>59.442</v>
      </c>
      <c r="U657" s="129">
        <v>2.9</v>
      </c>
      <c r="V657" s="129">
        <v>-11</v>
      </c>
      <c r="W657" s="129">
        <v>15</v>
      </c>
      <c r="X657" s="129">
        <v>914</v>
      </c>
      <c r="Y657" s="129" t="s">
        <v>5792</v>
      </c>
      <c r="Z657" s="129" t="b">
        <v>0</v>
      </c>
      <c r="AA657" s="129">
        <v>0</v>
      </c>
      <c r="AB657" s="129" t="b">
        <v>0</v>
      </c>
      <c r="AC657" s="129">
        <v>41</v>
      </c>
      <c r="AD657" s="129">
        <v>0.81100000000000005</v>
      </c>
      <c r="AE657" s="129" t="s">
        <v>3124</v>
      </c>
      <c r="AF657" s="129" t="s">
        <v>3146</v>
      </c>
      <c r="AG657" s="129" t="s">
        <v>7184</v>
      </c>
      <c r="AH657" s="129" cm="1">
        <f t="array" aca="1" ref="AH657" ca="1">INDIRECT(ADDRESS(MATCH(AJ657,'rs_industries'!B:B,0),5,1,TRUE,"rs_industries"))</f>
        <v>51</v>
      </c>
      <c r="AI657" s="129" cm="1">
        <f t="array" aca="1" ref="AI657" ca="1">INDIRECT(ADDRESS(MATCH(A657,'rs_stocks'!B:B,0),7,1,TRUE,"rs_stocks"))</f>
        <v>96</v>
      </c>
      <c r="AJ657" s="129" t="str" cm="1">
        <f t="array" aca="1" ref="AJ657" ca="1">INDIRECT(ADDRESS(MATCH(A657,'rs_stocks'!B:B,0),4,1,TRUE,"rs_stocks"))</f>
        <v>Biotechnology</v>
      </c>
    </row>
    <row r="658" spans="1:36" x14ac:dyDescent="0.3">
      <c r="A658" s="129" t="s">
        <v>2962</v>
      </c>
      <c r="B658" s="132">
        <v>0.43</v>
      </c>
      <c r="C658" s="132">
        <v>-2.84</v>
      </c>
      <c r="D658" s="132">
        <v>5.18</v>
      </c>
      <c r="E658" s="132">
        <v>8.94</v>
      </c>
      <c r="F658" s="132">
        <v>5.34</v>
      </c>
      <c r="G658" s="227" t="s">
        <v>3110</v>
      </c>
      <c r="H658" s="346" t="s">
        <v>3111</v>
      </c>
      <c r="I658" s="129">
        <v>0.64900000000000002</v>
      </c>
      <c r="J658" s="129">
        <v>-28</v>
      </c>
      <c r="K658" s="129">
        <v>-6</v>
      </c>
      <c r="L658" s="129" t="b">
        <v>1</v>
      </c>
      <c r="M658" s="129">
        <v>30.126999999999999</v>
      </c>
      <c r="N658" s="129">
        <v>3.0169999999999999</v>
      </c>
      <c r="O658" s="129">
        <v>9.9849999999999994</v>
      </c>
      <c r="P658" s="132">
        <v>34.956000000000003</v>
      </c>
      <c r="Q658" s="132">
        <v>0.58599999999999997</v>
      </c>
      <c r="R658" s="132">
        <v>20.471</v>
      </c>
      <c r="S658" s="129">
        <v>2.4300000000000002</v>
      </c>
      <c r="T658" s="419">
        <v>-23.474</v>
      </c>
      <c r="U658" s="129">
        <v>14.01</v>
      </c>
      <c r="V658" s="129">
        <v>-57</v>
      </c>
      <c r="W658" s="129">
        <v>-73</v>
      </c>
      <c r="X658" s="129">
        <v>586</v>
      </c>
      <c r="Y658" s="129" t="s">
        <v>2962</v>
      </c>
      <c r="Z658" s="129" t="b">
        <v>1</v>
      </c>
      <c r="AA658" s="129">
        <v>0</v>
      </c>
      <c r="AB658" s="129" t="b">
        <v>1</v>
      </c>
      <c r="AC658" s="129">
        <v>44</v>
      </c>
      <c r="AD658" s="129">
        <v>0.81100000000000005</v>
      </c>
      <c r="AE658" s="129" t="s">
        <v>3111</v>
      </c>
      <c r="AF658" s="129" t="s">
        <v>3110</v>
      </c>
      <c r="AG658" s="129" t="s">
        <v>7295</v>
      </c>
      <c r="AH658" s="129" cm="1">
        <f t="array" aca="1" ref="AH658" ca="1">INDIRECT(ADDRESS(MATCH(AJ658,'rs_industries'!B:B,0),5,1,TRUE,"rs_industries"))</f>
        <v>67</v>
      </c>
      <c r="AI658" s="129" cm="1">
        <f t="array" aca="1" ref="AI658" ca="1">INDIRECT(ADDRESS(MATCH(A658,'rs_stocks'!B:B,0),7,1,TRUE,"rs_stocks"))</f>
        <v>86</v>
      </c>
      <c r="AJ658" s="129" t="str" cm="1">
        <f t="array" aca="1" ref="AJ658" ca="1">INDIRECT(ADDRESS(MATCH(A658,'rs_stocks'!B:B,0),4,1,TRUE,"rs_stocks"))</f>
        <v>Insurance—Diversified</v>
      </c>
    </row>
    <row r="659" spans="1:36" x14ac:dyDescent="0.3">
      <c r="A659" s="129" t="s">
        <v>6600</v>
      </c>
      <c r="B659" s="132">
        <v>-6.79</v>
      </c>
      <c r="C659" s="132">
        <v>-19.559999999999999</v>
      </c>
      <c r="D659" s="132">
        <v>-3.32</v>
      </c>
      <c r="E659" s="132">
        <v>63.96</v>
      </c>
      <c r="F659" s="132">
        <v>44.73</v>
      </c>
      <c r="G659" s="216" t="s">
        <v>3170</v>
      </c>
      <c r="H659" s="349" t="s">
        <v>3124</v>
      </c>
      <c r="I659" s="129">
        <v>0.748</v>
      </c>
      <c r="J659" s="129">
        <v>-99</v>
      </c>
      <c r="K659" s="129">
        <v>-99</v>
      </c>
      <c r="L659" s="129" t="b">
        <v>0</v>
      </c>
      <c r="M659" s="129">
        <v>394.08199999999999</v>
      </c>
      <c r="N659" s="129">
        <v>39.479999999999997</v>
      </c>
      <c r="O659" s="129">
        <v>9.9819999999999993</v>
      </c>
      <c r="P659" s="132">
        <v>2097.3530000000001</v>
      </c>
      <c r="Q659" s="132">
        <v>0.48599999999999999</v>
      </c>
      <c r="R659" s="132">
        <v>1018.95</v>
      </c>
      <c r="S659" s="129">
        <v>12.43</v>
      </c>
      <c r="T659" s="419">
        <v>27.632999999999999</v>
      </c>
      <c r="U659" s="129">
        <v>7.28</v>
      </c>
      <c r="V659" s="129">
        <v>-39</v>
      </c>
      <c r="W659" s="129">
        <v>-73</v>
      </c>
      <c r="X659" s="129">
        <v>221</v>
      </c>
      <c r="Y659" s="129" t="s">
        <v>6600</v>
      </c>
      <c r="Z659" s="129" t="b">
        <v>0</v>
      </c>
      <c r="AA659" s="129">
        <v>0</v>
      </c>
      <c r="AB659" s="129" t="b">
        <v>0</v>
      </c>
      <c r="AC659" s="129">
        <v>35</v>
      </c>
      <c r="AD659" s="129">
        <v>0.81</v>
      </c>
      <c r="AE659" s="129" t="s">
        <v>3124</v>
      </c>
      <c r="AF659" s="129" t="s">
        <v>3170</v>
      </c>
      <c r="AG659" s="129" t="s">
        <v>6983</v>
      </c>
      <c r="AH659" s="129" cm="1">
        <f t="array" aca="1" ref="AH659" ca="1">INDIRECT(ADDRESS(MATCH(AJ659,'rs_industries'!B:B,0),5,1,TRUE,"rs_industries"))</f>
        <v>18</v>
      </c>
      <c r="AI659" s="129" cm="1">
        <f t="array" aca="1" ref="AI659" ca="1">INDIRECT(ADDRESS(MATCH(A659,'rs_stocks'!B:B,0),7,1,TRUE,"rs_stocks"))</f>
        <v>93</v>
      </c>
      <c r="AJ659" s="129" t="str" cm="1">
        <f t="array" aca="1" ref="AJ659" ca="1">INDIRECT(ADDRESS(MATCH(A659,'rs_stocks'!B:B,0),4,1,TRUE,"rs_stocks"))</f>
        <v>Drug Manufacturers—Specialty &amp; Generic</v>
      </c>
    </row>
    <row r="660" spans="1:36" x14ac:dyDescent="0.3">
      <c r="A660" s="129" t="s">
        <v>1602</v>
      </c>
      <c r="B660" s="132">
        <v>0.41</v>
      </c>
      <c r="C660" s="132">
        <v>-1.61</v>
      </c>
      <c r="D660" s="132">
        <v>11.18</v>
      </c>
      <c r="E660" s="132">
        <v>18.57</v>
      </c>
      <c r="F660" s="132">
        <v>8.2200000000000006</v>
      </c>
      <c r="G660" s="307" t="s">
        <v>3562</v>
      </c>
      <c r="H660" s="350" t="s">
        <v>48</v>
      </c>
      <c r="I660" s="129">
        <v>4.3460000000000001</v>
      </c>
      <c r="J660" s="129">
        <v>-63</v>
      </c>
      <c r="K660" s="129">
        <v>-8</v>
      </c>
      <c r="L660" s="129" t="b">
        <v>1</v>
      </c>
      <c r="M660" s="129">
        <v>39.634</v>
      </c>
      <c r="N660" s="129">
        <v>3.9729999999999999</v>
      </c>
      <c r="O660" s="129">
        <v>9.9749999999999996</v>
      </c>
      <c r="P660" s="132">
        <v>44.000999999999998</v>
      </c>
      <c r="Q660" s="132">
        <v>0.58199999999999996</v>
      </c>
      <c r="R660" s="132">
        <v>25.597000000000001</v>
      </c>
      <c r="S660" s="129">
        <v>4.12</v>
      </c>
      <c r="T660" s="419">
        <v>43.927999999999997</v>
      </c>
      <c r="U660" s="129">
        <v>17.11</v>
      </c>
      <c r="V660" s="129">
        <v>-71</v>
      </c>
      <c r="W660" s="129">
        <v>-69</v>
      </c>
      <c r="X660" s="129">
        <v>283</v>
      </c>
      <c r="Y660" s="129" t="s">
        <v>1602</v>
      </c>
      <c r="Z660" s="129" t="b">
        <v>1</v>
      </c>
      <c r="AA660" s="129">
        <v>0</v>
      </c>
      <c r="AB660" s="129" t="b">
        <v>1</v>
      </c>
      <c r="AC660" s="129">
        <v>46</v>
      </c>
      <c r="AD660" s="129">
        <v>0.81</v>
      </c>
      <c r="AE660" s="129" t="s">
        <v>48</v>
      </c>
      <c r="AF660" s="129" t="s">
        <v>3562</v>
      </c>
      <c r="AG660" s="129" t="s">
        <v>3563</v>
      </c>
      <c r="AH660" s="129" cm="1">
        <f t="array" aca="1" ref="AH660" ca="1">INDIRECT(ADDRESS(MATCH(AJ660,'rs_industries'!B:B,0),5,1,TRUE,"rs_industries"))</f>
        <v>96</v>
      </c>
      <c r="AI660" s="129" cm="1">
        <f t="array" aca="1" ref="AI660" ca="1">INDIRECT(ADDRESS(MATCH(A660,'rs_stocks'!B:B,0),7,1,TRUE,"rs_stocks"))</f>
        <v>96</v>
      </c>
      <c r="AJ660" s="129" t="str" cm="1">
        <f t="array" aca="1" ref="AJ660" ca="1">INDIRECT(ADDRESS(MATCH(A660,'rs_stocks'!B:B,0),4,1,TRUE,"rs_stocks"))</f>
        <v>Other Precious Metals &amp; Mining</v>
      </c>
    </row>
    <row r="661" spans="1:36" x14ac:dyDescent="0.3">
      <c r="A661" s="129" t="s">
        <v>1468</v>
      </c>
      <c r="B661" s="132">
        <v>-1.69</v>
      </c>
      <c r="C661" s="132">
        <v>-4.1900000000000004</v>
      </c>
      <c r="D661" s="132">
        <v>2.36</v>
      </c>
      <c r="E661" s="132">
        <v>9.7200000000000006</v>
      </c>
      <c r="F661" s="132">
        <v>1.94</v>
      </c>
      <c r="G661" s="323" t="s">
        <v>3110</v>
      </c>
      <c r="H661" s="347" t="s">
        <v>3111</v>
      </c>
      <c r="I661" s="129">
        <v>2.6480000000000001</v>
      </c>
      <c r="J661" s="129">
        <v>-42</v>
      </c>
      <c r="K661" s="129">
        <v>-5</v>
      </c>
      <c r="L661" s="129" t="b">
        <v>1</v>
      </c>
      <c r="M661" s="129">
        <v>30.096</v>
      </c>
      <c r="N661" s="129">
        <v>3.0190000000000001</v>
      </c>
      <c r="O661" s="129">
        <v>9.9700000000000006</v>
      </c>
      <c r="P661" s="132">
        <v>35.682000000000002</v>
      </c>
      <c r="Q661" s="132">
        <v>0.58699999999999997</v>
      </c>
      <c r="R661" s="132">
        <v>20.931000000000001</v>
      </c>
      <c r="S661" s="129">
        <v>1.96</v>
      </c>
      <c r="T661" s="419">
        <v>-34.558999999999997</v>
      </c>
      <c r="U661" s="129">
        <v>32.5</v>
      </c>
      <c r="V661" s="129">
        <v>-13</v>
      </c>
      <c r="W661" s="129">
        <v>-31</v>
      </c>
      <c r="X661" s="129">
        <v>314</v>
      </c>
      <c r="Y661" s="129" t="s">
        <v>1468</v>
      </c>
      <c r="Z661" s="129" t="b">
        <v>0</v>
      </c>
      <c r="AA661" s="129">
        <v>0</v>
      </c>
      <c r="AB661" s="129" t="b">
        <v>1</v>
      </c>
      <c r="AC661" s="129">
        <v>45</v>
      </c>
      <c r="AD661" s="129">
        <v>0.81</v>
      </c>
      <c r="AE661" s="129" t="s">
        <v>3111</v>
      </c>
      <c r="AF661" s="129" t="s">
        <v>3110</v>
      </c>
      <c r="AG661" s="129" t="s">
        <v>3902</v>
      </c>
      <c r="AH661" s="129" cm="1">
        <f t="array" aca="1" ref="AH661" ca="1">INDIRECT(ADDRESS(MATCH(AJ661,'rs_industries'!B:B,0),5,1,TRUE,"rs_industries"))</f>
        <v>93</v>
      </c>
      <c r="AI661" s="129" cm="1">
        <f t="array" aca="1" ref="AI661" ca="1">INDIRECT(ADDRESS(MATCH(A661,'rs_stocks'!B:B,0),7,1,TRUE,"rs_stocks"))</f>
        <v>73</v>
      </c>
      <c r="AJ661" s="129" t="str" cm="1">
        <f t="array" aca="1" ref="AJ661" ca="1">INDIRECT(ADDRESS(MATCH(A661,'rs_stocks'!B:B,0),4,1,TRUE,"rs_stocks"))</f>
        <v>Insurance—Property &amp; Casualty</v>
      </c>
    </row>
    <row r="662" spans="1:36" x14ac:dyDescent="0.3">
      <c r="A662" s="129" t="s">
        <v>2455</v>
      </c>
      <c r="B662" s="132">
        <v>-3.2</v>
      </c>
      <c r="C662" s="132">
        <v>-5.97</v>
      </c>
      <c r="D662" s="132">
        <v>-0.13</v>
      </c>
      <c r="E662" s="132">
        <v>-0.17</v>
      </c>
      <c r="F662" s="132">
        <v>-2.63</v>
      </c>
      <c r="G662" s="323" t="s">
        <v>3121</v>
      </c>
      <c r="H662" s="347" t="s">
        <v>245</v>
      </c>
      <c r="I662" s="129">
        <v>4.694</v>
      </c>
      <c r="J662" s="129">
        <v>-27</v>
      </c>
      <c r="K662" s="129">
        <v>-22</v>
      </c>
      <c r="L662" s="129" t="b">
        <v>0</v>
      </c>
      <c r="M662" s="129">
        <v>21.911000000000001</v>
      </c>
      <c r="N662" s="129">
        <v>2.198</v>
      </c>
      <c r="O662" s="129">
        <v>9.9700000000000006</v>
      </c>
      <c r="P662" s="132">
        <v>24.516999999999999</v>
      </c>
      <c r="Q662" s="132">
        <v>0.58099999999999996</v>
      </c>
      <c r="R662" s="132">
        <v>14.234</v>
      </c>
      <c r="S662" s="129">
        <v>1.57</v>
      </c>
      <c r="T662" s="419">
        <v>16.600999999999999</v>
      </c>
      <c r="U662" s="129">
        <v>91.97</v>
      </c>
      <c r="V662" s="129">
        <v>-35</v>
      </c>
      <c r="W662" s="129">
        <v>-45</v>
      </c>
      <c r="X662" s="129">
        <v>138</v>
      </c>
      <c r="Y662" s="129" t="s">
        <v>2455</v>
      </c>
      <c r="Z662" s="129" t="b">
        <v>0</v>
      </c>
      <c r="AA662" s="129">
        <v>0</v>
      </c>
      <c r="AB662" s="129" t="b">
        <v>0</v>
      </c>
      <c r="AC662" s="129">
        <v>49</v>
      </c>
      <c r="AD662" s="129">
        <v>0.81</v>
      </c>
      <c r="AE662" s="129" t="s">
        <v>245</v>
      </c>
      <c r="AF662" s="129" t="s">
        <v>3121</v>
      </c>
      <c r="AG662" s="129" t="s">
        <v>5411</v>
      </c>
      <c r="AH662" s="129" t="e" cm="1">
        <f t="array" aca="1" ref="AH662" ca="1">INDIRECT(ADDRESS(MATCH(AJ662,'rs_industries'!B:B,0),5,1,TRUE,"rs_industries"))</f>
        <v>#N/A</v>
      </c>
      <c r="AI662" s="129" t="e" cm="1">
        <f t="array" aca="1" ref="AI662" ca="1">INDIRECT(ADDRESS(MATCH(A662,'rs_stocks'!B:B,0),7,1,TRUE,"rs_stocks"))</f>
        <v>#N/A</v>
      </c>
      <c r="AJ662" s="129" t="e" cm="1">
        <f t="array" aca="1" ref="AJ662" ca="1">INDIRECT(ADDRESS(MATCH(A662,'rs_stocks'!B:B,0),4,1,TRUE,"rs_stocks"))</f>
        <v>#N/A</v>
      </c>
    </row>
    <row r="663" spans="1:36" x14ac:dyDescent="0.3">
      <c r="A663" s="129" t="s">
        <v>7172</v>
      </c>
      <c r="B663" s="132">
        <v>-1.78</v>
      </c>
      <c r="C663" s="132">
        <v>-0.63</v>
      </c>
      <c r="D663" s="132">
        <v>5.94</v>
      </c>
      <c r="E663" s="132">
        <v>61.7</v>
      </c>
      <c r="F663" s="132">
        <v>46.3</v>
      </c>
      <c r="G663" s="243" t="s">
        <v>3144</v>
      </c>
      <c r="H663" s="347" t="s">
        <v>3108</v>
      </c>
      <c r="I663" s="129">
        <v>0.55900000000000005</v>
      </c>
      <c r="J663" s="129">
        <v>-81</v>
      </c>
      <c r="K663" s="129">
        <v>-3</v>
      </c>
      <c r="L663" s="129" t="b">
        <v>1</v>
      </c>
      <c r="M663" s="129">
        <v>77.602000000000004</v>
      </c>
      <c r="N663" s="129">
        <v>7.7859999999999996</v>
      </c>
      <c r="O663" s="129">
        <v>9.9670000000000005</v>
      </c>
      <c r="P663" s="132">
        <v>82.143000000000001</v>
      </c>
      <c r="Q663" s="132">
        <v>0.55800000000000005</v>
      </c>
      <c r="R663" s="132">
        <v>45.816000000000003</v>
      </c>
      <c r="S663" s="129">
        <v>2.74</v>
      </c>
      <c r="T663" s="419">
        <v>16.495999999999999</v>
      </c>
      <c r="U663" s="129">
        <v>11.06</v>
      </c>
      <c r="V663" s="129">
        <v>-19</v>
      </c>
      <c r="W663" s="129">
        <v>-20</v>
      </c>
      <c r="X663" s="129">
        <v>659</v>
      </c>
      <c r="Y663" s="129" t="s">
        <v>7172</v>
      </c>
      <c r="Z663" s="129" t="b">
        <v>1</v>
      </c>
      <c r="AA663" s="129">
        <v>0</v>
      </c>
      <c r="AB663" s="129" t="b">
        <v>1</v>
      </c>
      <c r="AC663" s="129">
        <v>45</v>
      </c>
      <c r="AD663" s="129">
        <v>0.80900000000000005</v>
      </c>
      <c r="AE663" s="129" t="s">
        <v>3108</v>
      </c>
      <c r="AF663" s="129" t="s">
        <v>3144</v>
      </c>
      <c r="AG663" s="129" t="s">
        <v>7173</v>
      </c>
      <c r="AH663" s="129" t="e" cm="1">
        <f t="array" aca="1" ref="AH663" ca="1">INDIRECT(ADDRESS(MATCH(AJ663,'rs_industries'!B:B,0),5,1,TRUE,"rs_industries"))</f>
        <v>#N/A</v>
      </c>
      <c r="AI663" s="129" t="e" cm="1">
        <f t="array" aca="1" ref="AI663" ca="1">INDIRECT(ADDRESS(MATCH(A663,'rs_stocks'!B:B,0),7,1,TRUE,"rs_stocks"))</f>
        <v>#N/A</v>
      </c>
      <c r="AJ663" s="129" t="e" cm="1">
        <f t="array" aca="1" ref="AJ663" ca="1">INDIRECT(ADDRESS(MATCH(A663,'rs_stocks'!B:B,0),4,1,TRUE,"rs_stocks"))</f>
        <v>#N/A</v>
      </c>
    </row>
    <row r="664" spans="1:36" x14ac:dyDescent="0.3">
      <c r="A664" s="129" t="s">
        <v>2325</v>
      </c>
      <c r="B664" s="132">
        <v>2.13</v>
      </c>
      <c r="C664" s="132">
        <v>13.8</v>
      </c>
      <c r="D664" s="132">
        <v>10.19</v>
      </c>
      <c r="E664" s="132">
        <v>28.81</v>
      </c>
      <c r="F664" s="132">
        <v>26.07</v>
      </c>
      <c r="G664" s="239" t="s">
        <v>3225</v>
      </c>
      <c r="H664" s="349" t="s">
        <v>3111</v>
      </c>
      <c r="I664" s="129">
        <v>3.3879999999999999</v>
      </c>
      <c r="J664" s="129">
        <v>-60</v>
      </c>
      <c r="K664" s="129">
        <v>-46</v>
      </c>
      <c r="L664" s="129" t="b">
        <v>1</v>
      </c>
      <c r="M664" s="129">
        <v>34.046999999999997</v>
      </c>
      <c r="N664" s="129">
        <v>3.4159999999999999</v>
      </c>
      <c r="O664" s="129">
        <v>9.9659999999999993</v>
      </c>
      <c r="P664" s="132">
        <v>36.122</v>
      </c>
      <c r="Q664" s="132">
        <v>0.58099999999999996</v>
      </c>
      <c r="R664" s="132">
        <v>20.972999999999999</v>
      </c>
      <c r="S664" s="129">
        <v>3.37</v>
      </c>
      <c r="T664" s="419">
        <v>-11.786</v>
      </c>
      <c r="U664" s="129">
        <v>10.06</v>
      </c>
      <c r="V664" s="129">
        <v>11</v>
      </c>
      <c r="W664" s="129">
        <v>69</v>
      </c>
      <c r="X664" s="129">
        <v>589</v>
      </c>
      <c r="Y664" s="129" t="s">
        <v>2325</v>
      </c>
      <c r="Z664" s="129" t="b">
        <v>0</v>
      </c>
      <c r="AA664" s="129">
        <v>0</v>
      </c>
      <c r="AB664" s="129" t="b">
        <v>1</v>
      </c>
      <c r="AC664" s="129">
        <v>49</v>
      </c>
      <c r="AD664" s="129">
        <v>0.80900000000000005</v>
      </c>
      <c r="AE664" s="129" t="s">
        <v>3111</v>
      </c>
      <c r="AF664" s="129" t="s">
        <v>3225</v>
      </c>
      <c r="AG664" s="129" t="s">
        <v>5268</v>
      </c>
      <c r="AH664" s="129" t="e" cm="1">
        <f t="array" aca="1" ref="AH664" ca="1">INDIRECT(ADDRESS(MATCH(AJ664,'rs_industries'!B:B,0),5,1,TRUE,"rs_industries"))</f>
        <v>#N/A</v>
      </c>
      <c r="AI664" s="129" t="e" cm="1">
        <f t="array" aca="1" ref="AI664" ca="1">INDIRECT(ADDRESS(MATCH(A664,'rs_stocks'!B:B,0),7,1,TRUE,"rs_stocks"))</f>
        <v>#N/A</v>
      </c>
      <c r="AJ664" s="129" t="e" cm="1">
        <f t="array" aca="1" ref="AJ664" ca="1">INDIRECT(ADDRESS(MATCH(A664,'rs_stocks'!B:B,0),4,1,TRUE,"rs_stocks"))</f>
        <v>#N/A</v>
      </c>
    </row>
    <row r="665" spans="1:36" x14ac:dyDescent="0.3">
      <c r="A665" s="129" t="s">
        <v>657</v>
      </c>
      <c r="B665" s="132">
        <v>15.49</v>
      </c>
      <c r="C665" s="132">
        <v>18.559999999999999</v>
      </c>
      <c r="D665" s="132">
        <v>23.81</v>
      </c>
      <c r="E665" s="132">
        <v>46.46</v>
      </c>
      <c r="F665" s="132">
        <v>49.33</v>
      </c>
      <c r="G665" s="249" t="s">
        <v>3241</v>
      </c>
      <c r="H665" s="353" t="s">
        <v>3124</v>
      </c>
      <c r="I665" s="129">
        <v>6.5110000000000001</v>
      </c>
      <c r="J665" s="129">
        <v>-49</v>
      </c>
      <c r="K665" s="129">
        <v>-14</v>
      </c>
      <c r="L665" s="129" t="b">
        <v>1</v>
      </c>
      <c r="M665" s="129">
        <v>66.796999999999997</v>
      </c>
      <c r="N665" s="129">
        <v>6.7140000000000004</v>
      </c>
      <c r="O665" s="129">
        <v>9.9489999999999998</v>
      </c>
      <c r="P665" s="132">
        <v>73.802000000000007</v>
      </c>
      <c r="Q665" s="132">
        <v>0.58499999999999996</v>
      </c>
      <c r="R665" s="132">
        <v>43.148000000000003</v>
      </c>
      <c r="S665" s="129">
        <v>3.67</v>
      </c>
      <c r="T665" s="419">
        <v>16.510000000000002</v>
      </c>
      <c r="U665" s="129">
        <v>51.16</v>
      </c>
      <c r="V665" s="129">
        <v>38</v>
      </c>
      <c r="W665" s="129">
        <v>75</v>
      </c>
      <c r="X665" s="129">
        <v>106</v>
      </c>
      <c r="Y665" s="129" t="s">
        <v>657</v>
      </c>
      <c r="Z665" s="129" t="b">
        <v>0</v>
      </c>
      <c r="AA665" s="129">
        <v>0</v>
      </c>
      <c r="AB665" s="129" t="b">
        <v>1</v>
      </c>
      <c r="AC665" s="129">
        <v>53</v>
      </c>
      <c r="AD665" s="129">
        <v>0.80900000000000005</v>
      </c>
      <c r="AE665" s="129" t="s">
        <v>3124</v>
      </c>
      <c r="AF665" s="129" t="s">
        <v>3241</v>
      </c>
      <c r="AG665" s="129" t="s">
        <v>5372</v>
      </c>
      <c r="AH665" s="129" cm="1">
        <f t="array" aca="1" ref="AH665" ca="1">INDIRECT(ADDRESS(MATCH(AJ665,'rs_industries'!B:B,0),5,1,TRUE,"rs_industries"))</f>
        <v>51</v>
      </c>
      <c r="AI665" s="129" cm="1">
        <f t="array" aca="1" ref="AI665" ca="1">INDIRECT(ADDRESS(MATCH(A665,'rs_stocks'!B:B,0),7,1,TRUE,"rs_stocks"))</f>
        <v>88</v>
      </c>
      <c r="AJ665" s="129" t="str" cm="1">
        <f t="array" aca="1" ref="AJ665" ca="1">INDIRECT(ADDRESS(MATCH(A665,'rs_stocks'!B:B,0),4,1,TRUE,"rs_stocks"))</f>
        <v>Biotechnology</v>
      </c>
    </row>
    <row r="666" spans="1:36" x14ac:dyDescent="0.3">
      <c r="A666" s="129" t="s">
        <v>7492</v>
      </c>
      <c r="B666" s="132">
        <v>-3.33</v>
      </c>
      <c r="C666" s="132">
        <v>0.09</v>
      </c>
      <c r="D666" s="132">
        <v>13.96</v>
      </c>
      <c r="E666" s="132">
        <v>7.35</v>
      </c>
      <c r="F666" s="132">
        <v>10.8</v>
      </c>
      <c r="G666" s="204" t="s">
        <v>3148</v>
      </c>
      <c r="H666" s="345" t="s">
        <v>3111</v>
      </c>
      <c r="I666" s="129">
        <v>0.58399999999999996</v>
      </c>
      <c r="J666" s="129">
        <v>-39</v>
      </c>
      <c r="K666" s="129">
        <v>-19</v>
      </c>
      <c r="L666" s="129" t="b">
        <v>1</v>
      </c>
      <c r="M666" s="129">
        <v>43.427999999999997</v>
      </c>
      <c r="N666" s="129">
        <v>4.3680000000000003</v>
      </c>
      <c r="O666" s="129">
        <v>9.9429999999999996</v>
      </c>
      <c r="P666" s="132">
        <v>52.424999999999997</v>
      </c>
      <c r="Q666" s="132">
        <v>0.59399999999999997</v>
      </c>
      <c r="R666" s="132">
        <v>31.167000000000002</v>
      </c>
      <c r="S666" s="129">
        <v>2.25</v>
      </c>
      <c r="T666" s="419">
        <v>-76.546000000000006</v>
      </c>
      <c r="U666" s="129">
        <v>43.51</v>
      </c>
      <c r="V666" s="129">
        <v>-33</v>
      </c>
      <c r="W666" s="129">
        <v>-42</v>
      </c>
      <c r="X666" s="129">
        <v>204</v>
      </c>
      <c r="Y666" s="129" t="s">
        <v>7492</v>
      </c>
      <c r="Z666" s="129" t="b">
        <v>0</v>
      </c>
      <c r="AA666" s="129">
        <v>0</v>
      </c>
      <c r="AB666" s="129" t="b">
        <v>1</v>
      </c>
      <c r="AC666" s="129">
        <v>43</v>
      </c>
      <c r="AD666" s="129">
        <v>0.80800000000000005</v>
      </c>
      <c r="AE666" s="129" t="s">
        <v>3111</v>
      </c>
      <c r="AF666" s="129" t="s">
        <v>3148</v>
      </c>
      <c r="AG666" s="129" t="s">
        <v>7493</v>
      </c>
      <c r="AH666" s="129" t="e" cm="1">
        <f t="array" aca="1" ref="AH666" ca="1">INDIRECT(ADDRESS(MATCH(AJ666,'rs_industries'!B:B,0),5,1,TRUE,"rs_industries"))</f>
        <v>#N/A</v>
      </c>
      <c r="AI666" s="129" t="e" cm="1">
        <f t="array" aca="1" ref="AI666" ca="1">INDIRECT(ADDRESS(MATCH(A666,'rs_stocks'!B:B,0),7,1,TRUE,"rs_stocks"))</f>
        <v>#N/A</v>
      </c>
      <c r="AJ666" s="129" t="e" cm="1">
        <f t="array" aca="1" ref="AJ666" ca="1">INDIRECT(ADDRESS(MATCH(A666,'rs_stocks'!B:B,0),4,1,TRUE,"rs_stocks"))</f>
        <v>#N/A</v>
      </c>
    </row>
    <row r="667" spans="1:36" x14ac:dyDescent="0.3">
      <c r="A667" s="129" t="s">
        <v>7606</v>
      </c>
      <c r="B667" s="132">
        <v>14.93</v>
      </c>
      <c r="C667" s="132">
        <v>46.9</v>
      </c>
      <c r="D667" s="132">
        <v>177.83</v>
      </c>
      <c r="E667" s="132">
        <v>247.28</v>
      </c>
      <c r="F667" s="132">
        <v>287.27</v>
      </c>
      <c r="G667" s="204" t="s">
        <v>3146</v>
      </c>
      <c r="H667" s="345" t="s">
        <v>3124</v>
      </c>
      <c r="I667" s="129">
        <v>0.33500000000000002</v>
      </c>
      <c r="J667" s="129">
        <v>-99</v>
      </c>
      <c r="K667" s="129">
        <v>-95</v>
      </c>
      <c r="L667" s="129" t="b">
        <v>0</v>
      </c>
      <c r="M667" s="129">
        <v>559.08000000000004</v>
      </c>
      <c r="N667" s="129">
        <v>56.304000000000002</v>
      </c>
      <c r="O667" s="129">
        <v>9.93</v>
      </c>
      <c r="P667" s="132">
        <v>1437.03</v>
      </c>
      <c r="Q667" s="132">
        <v>0.628</v>
      </c>
      <c r="R667" s="132">
        <v>901.79399999999998</v>
      </c>
      <c r="S667" s="129">
        <v>10.029999999999999</v>
      </c>
      <c r="T667" s="419">
        <v>31.210999999999999</v>
      </c>
      <c r="U667" s="129">
        <v>6.39</v>
      </c>
      <c r="V667" s="129">
        <v>-41</v>
      </c>
      <c r="W667" s="129">
        <v>-84</v>
      </c>
      <c r="X667" s="129">
        <v>312</v>
      </c>
      <c r="Y667" s="129" t="s">
        <v>7606</v>
      </c>
      <c r="Z667" s="129" t="b">
        <v>0</v>
      </c>
      <c r="AA667" s="129">
        <v>0</v>
      </c>
      <c r="AB667" s="129" t="b">
        <v>0</v>
      </c>
      <c r="AC667" s="129">
        <v>41</v>
      </c>
      <c r="AD667" s="129">
        <v>0.80800000000000005</v>
      </c>
      <c r="AE667" s="129" t="s">
        <v>3124</v>
      </c>
      <c r="AF667" s="129" t="s">
        <v>3146</v>
      </c>
      <c r="AG667" s="129" t="s">
        <v>8651</v>
      </c>
      <c r="AH667" s="129" cm="1">
        <f t="array" aca="1" ref="AH667" ca="1">INDIRECT(ADDRESS(MATCH(AJ667,'rs_industries'!B:B,0),5,1,TRUE,"rs_industries"))</f>
        <v>18</v>
      </c>
      <c r="AI667" s="129" cm="1">
        <f t="array" aca="1" ref="AI667" ca="1">INDIRECT(ADDRESS(MATCH(A667,'rs_stocks'!B:B,0),7,1,TRUE,"rs_stocks"))</f>
        <v>98</v>
      </c>
      <c r="AJ667" s="129" t="str" cm="1">
        <f t="array" aca="1" ref="AJ667" ca="1">INDIRECT(ADDRESS(MATCH(A667,'rs_stocks'!B:B,0),4,1,TRUE,"rs_stocks"))</f>
        <v>Drug Manufacturers—Specialty &amp; Generic</v>
      </c>
    </row>
    <row r="668" spans="1:36" x14ac:dyDescent="0.3">
      <c r="A668" s="129" t="s">
        <v>5810</v>
      </c>
      <c r="B668" s="132">
        <v>-10.59</v>
      </c>
      <c r="C668" s="132">
        <v>-11.32</v>
      </c>
      <c r="D668" s="132">
        <v>15.1</v>
      </c>
      <c r="E668" s="132">
        <v>370.5</v>
      </c>
      <c r="F668" s="132">
        <v>410.95</v>
      </c>
      <c r="G668" s="296" t="s">
        <v>3146</v>
      </c>
      <c r="H668" s="348" t="s">
        <v>3124</v>
      </c>
      <c r="I668" s="129">
        <v>2.4700000000000002</v>
      </c>
      <c r="J668" s="129">
        <v>-83</v>
      </c>
      <c r="K668" s="129">
        <v>-33</v>
      </c>
      <c r="L668" s="129" t="b">
        <v>0</v>
      </c>
      <c r="M668" s="129">
        <v>1156.2670000000001</v>
      </c>
      <c r="N668" s="129">
        <v>116.511</v>
      </c>
      <c r="O668" s="129">
        <v>9.9239999999999995</v>
      </c>
      <c r="P668" s="132">
        <v>4609.9629999999997</v>
      </c>
      <c r="Q668" s="132">
        <v>0.23100000000000001</v>
      </c>
      <c r="R668" s="132">
        <v>1064.1669999999999</v>
      </c>
      <c r="S668" s="129">
        <v>8.1</v>
      </c>
      <c r="T668" s="419">
        <v>-22.189</v>
      </c>
      <c r="U668" s="129">
        <v>43.38</v>
      </c>
      <c r="V668" s="129">
        <v>-35</v>
      </c>
      <c r="W668" s="129">
        <v>-27</v>
      </c>
      <c r="X668" s="129">
        <v>56</v>
      </c>
      <c r="Y668" s="129" t="s">
        <v>5810</v>
      </c>
      <c r="Z668" s="129" t="b">
        <v>0</v>
      </c>
      <c r="AA668" s="129">
        <v>0</v>
      </c>
      <c r="AB668" s="129" t="b">
        <v>0</v>
      </c>
      <c r="AC668" s="129">
        <v>45</v>
      </c>
      <c r="AD668" s="129">
        <v>0.80800000000000005</v>
      </c>
      <c r="AE668" s="129" t="s">
        <v>3124</v>
      </c>
      <c r="AF668" s="129" t="s">
        <v>3146</v>
      </c>
      <c r="AG668" s="129" t="s">
        <v>5811</v>
      </c>
      <c r="AH668" s="129" t="e" cm="1">
        <f t="array" aca="1" ref="AH668" ca="1">INDIRECT(ADDRESS(MATCH(AJ668,'rs_industries'!B:B,0),5,1,TRUE,"rs_industries"))</f>
        <v>#N/A</v>
      </c>
      <c r="AI668" s="129" t="e" cm="1">
        <f t="array" aca="1" ref="AI668" ca="1">INDIRECT(ADDRESS(MATCH(A668,'rs_stocks'!B:B,0),7,1,TRUE,"rs_stocks"))</f>
        <v>#N/A</v>
      </c>
      <c r="AJ668" s="129" t="e" cm="1">
        <f t="array" aca="1" ref="AJ668" ca="1">INDIRECT(ADDRESS(MATCH(A668,'rs_stocks'!B:B,0),4,1,TRUE,"rs_stocks"))</f>
        <v>#N/A</v>
      </c>
    </row>
    <row r="669" spans="1:36" x14ac:dyDescent="0.3">
      <c r="A669" s="129" t="s">
        <v>1040</v>
      </c>
      <c r="B669" s="132">
        <v>1.31</v>
      </c>
      <c r="C669" s="132">
        <v>16.12</v>
      </c>
      <c r="D669" s="132">
        <v>14.78</v>
      </c>
      <c r="E669" s="132">
        <v>22.1</v>
      </c>
      <c r="F669" s="132">
        <v>30.38</v>
      </c>
      <c r="G669" s="227" t="s">
        <v>4836</v>
      </c>
      <c r="H669" s="346" t="s">
        <v>48</v>
      </c>
      <c r="I669" s="129">
        <v>15.56</v>
      </c>
      <c r="J669" s="129">
        <v>-52</v>
      </c>
      <c r="K669" s="129">
        <v>-27</v>
      </c>
      <c r="L669" s="129" t="b">
        <v>1</v>
      </c>
      <c r="M669" s="129">
        <v>62.276000000000003</v>
      </c>
      <c r="N669" s="129">
        <v>6.3250000000000002</v>
      </c>
      <c r="O669" s="129">
        <v>9.8460000000000001</v>
      </c>
      <c r="P669" s="132">
        <v>77.155000000000001</v>
      </c>
      <c r="Q669" s="132">
        <v>0.58499999999999996</v>
      </c>
      <c r="R669" s="132">
        <v>45.173999999999999</v>
      </c>
      <c r="S669" s="129">
        <v>2.85</v>
      </c>
      <c r="T669" s="419">
        <v>-32.139000000000003</v>
      </c>
      <c r="U669" s="129">
        <v>44.8</v>
      </c>
      <c r="V669" s="129">
        <v>-3</v>
      </c>
      <c r="W669" s="129">
        <v>-29</v>
      </c>
      <c r="X669" s="129">
        <v>156</v>
      </c>
      <c r="Y669" s="129" t="s">
        <v>1040</v>
      </c>
      <c r="Z669" s="129" t="b">
        <v>0</v>
      </c>
      <c r="AA669" s="129">
        <v>0</v>
      </c>
      <c r="AB669" s="129" t="b">
        <v>1</v>
      </c>
      <c r="AC669" s="129">
        <v>53</v>
      </c>
      <c r="AD669" s="129">
        <v>0.80800000000000005</v>
      </c>
      <c r="AE669" s="129" t="s">
        <v>48</v>
      </c>
      <c r="AF669" s="129" t="s">
        <v>4836</v>
      </c>
      <c r="AG669" s="129" t="s">
        <v>4956</v>
      </c>
      <c r="AH669" s="129" cm="1">
        <f t="array" aca="1" ref="AH669" ca="1">INDIRECT(ADDRESS(MATCH(AJ669,'rs_industries'!B:B,0),5,1,TRUE,"rs_industries"))</f>
        <v>69</v>
      </c>
      <c r="AI669" s="129" cm="1">
        <f t="array" aca="1" ref="AI669" ca="1">INDIRECT(ADDRESS(MATCH(A669,'rs_stocks'!B:B,0),7,1,TRUE,"rs_stocks"))</f>
        <v>88</v>
      </c>
      <c r="AJ669" s="129" t="str" cm="1">
        <f t="array" aca="1" ref="AJ669" ca="1">INDIRECT(ADDRESS(MATCH(A669,'rs_stocks'!B:B,0),4,1,TRUE,"rs_stocks"))</f>
        <v>Packaging &amp; Containers</v>
      </c>
    </row>
    <row r="670" spans="1:36" x14ac:dyDescent="0.3">
      <c r="A670" s="129" t="s">
        <v>6464</v>
      </c>
      <c r="B670" s="132">
        <v>-0.82</v>
      </c>
      <c r="C670" s="132">
        <v>-6.22</v>
      </c>
      <c r="D670" s="132">
        <v>-9.92</v>
      </c>
      <c r="E670" s="132">
        <v>21.36</v>
      </c>
      <c r="F670" s="132">
        <v>16.95</v>
      </c>
      <c r="G670" s="232" t="s">
        <v>3337</v>
      </c>
      <c r="H670" s="345" t="s">
        <v>3108</v>
      </c>
      <c r="I670" s="129">
        <v>0.377</v>
      </c>
      <c r="J670" s="129">
        <v>-44</v>
      </c>
      <c r="K670" s="129">
        <v>-17</v>
      </c>
      <c r="L670" s="129" t="b">
        <v>0</v>
      </c>
      <c r="M670" s="129">
        <v>82.147000000000006</v>
      </c>
      <c r="N670" s="129">
        <v>8.3520000000000003</v>
      </c>
      <c r="O670" s="129">
        <v>9.8360000000000003</v>
      </c>
      <c r="P670" s="132">
        <v>104.312</v>
      </c>
      <c r="Q670" s="132">
        <v>0.54400000000000004</v>
      </c>
      <c r="R670" s="132">
        <v>56.722000000000001</v>
      </c>
      <c r="S670" s="129">
        <v>4.16</v>
      </c>
      <c r="T670" s="419">
        <v>47.768999999999998</v>
      </c>
      <c r="U670" s="129">
        <v>26.7</v>
      </c>
      <c r="V670" s="129">
        <v>-20</v>
      </c>
      <c r="W670" s="129">
        <v>24</v>
      </c>
      <c r="X670" s="129">
        <v>180</v>
      </c>
      <c r="Y670" s="129" t="s">
        <v>6464</v>
      </c>
      <c r="Z670" s="129" t="b">
        <v>0</v>
      </c>
      <c r="AA670" s="129">
        <v>0</v>
      </c>
      <c r="AB670" s="129" t="b">
        <v>0</v>
      </c>
      <c r="AC670" s="129">
        <v>48</v>
      </c>
      <c r="AD670" s="129">
        <v>0.80700000000000005</v>
      </c>
      <c r="AE670" s="129" t="s">
        <v>3108</v>
      </c>
      <c r="AF670" s="129" t="s">
        <v>3337</v>
      </c>
      <c r="AG670" s="129" t="s">
        <v>7792</v>
      </c>
      <c r="AH670" s="129" cm="1">
        <f t="array" aca="1" ref="AH670" ca="1">INDIRECT(ADDRESS(MATCH(AJ670,'rs_industries'!B:B,0),5,1,TRUE,"rs_industries"))</f>
        <v>31</v>
      </c>
      <c r="AI670" s="129" cm="1">
        <f t="array" aca="1" ref="AI670" ca="1">INDIRECT(ADDRESS(MATCH(A670,'rs_stocks'!B:B,0),7,1,TRUE,"rs_stocks"))</f>
        <v>71</v>
      </c>
      <c r="AJ670" s="129" t="str" cm="1">
        <f t="array" aca="1" ref="AJ670" ca="1">INDIRECT(ADDRESS(MATCH(A670,'rs_stocks'!B:B,0),4,1,TRUE,"rs_stocks"))</f>
        <v>Specialty Retail</v>
      </c>
    </row>
    <row r="671" spans="1:36" x14ac:dyDescent="0.3">
      <c r="A671" s="129" t="s">
        <v>6482</v>
      </c>
      <c r="B671" s="132">
        <v>-3.28</v>
      </c>
      <c r="C671" s="132">
        <v>2.16</v>
      </c>
      <c r="D671" s="132">
        <v>5.51</v>
      </c>
      <c r="E671" s="132">
        <v>2.61</v>
      </c>
      <c r="F671" s="132">
        <v>3.06</v>
      </c>
      <c r="G671" s="228" t="s">
        <v>3567</v>
      </c>
      <c r="H671" s="349" t="s">
        <v>150</v>
      </c>
      <c r="I671" s="129">
        <v>0.877</v>
      </c>
      <c r="J671" s="129">
        <v>-75</v>
      </c>
      <c r="K671" s="129">
        <v>-65</v>
      </c>
      <c r="L671" s="129" t="b">
        <v>1</v>
      </c>
      <c r="M671" s="129">
        <v>32.790999999999997</v>
      </c>
      <c r="N671" s="129">
        <v>3.3359999999999999</v>
      </c>
      <c r="O671" s="129">
        <v>9.8290000000000006</v>
      </c>
      <c r="P671" s="132">
        <v>39.265999999999998</v>
      </c>
      <c r="Q671" s="132">
        <v>0.58199999999999996</v>
      </c>
      <c r="R671" s="132">
        <v>22.844999999999999</v>
      </c>
      <c r="S671" s="129">
        <v>2.73</v>
      </c>
      <c r="T671" s="419">
        <v>0</v>
      </c>
      <c r="U671" s="129">
        <v>7.08</v>
      </c>
      <c r="V671" s="129">
        <v>-66</v>
      </c>
      <c r="W671" s="129">
        <v>-50</v>
      </c>
      <c r="X671" s="129">
        <v>1034</v>
      </c>
      <c r="Y671" s="129" t="s">
        <v>6482</v>
      </c>
      <c r="Z671" s="129" t="b">
        <v>0</v>
      </c>
      <c r="AA671" s="129">
        <v>0</v>
      </c>
      <c r="AB671" s="129" t="b">
        <v>0</v>
      </c>
      <c r="AC671" s="129">
        <v>41</v>
      </c>
      <c r="AD671" s="129">
        <v>0.80700000000000005</v>
      </c>
      <c r="AE671" s="129" t="s">
        <v>150</v>
      </c>
      <c r="AF671" s="129" t="s">
        <v>3567</v>
      </c>
      <c r="AG671" s="129" t="s">
        <v>6483</v>
      </c>
      <c r="AH671" s="129" t="e" cm="1">
        <f t="array" aca="1" ref="AH671" ca="1">INDIRECT(ADDRESS(MATCH(AJ671,'rs_industries'!B:B,0),5,1,TRUE,"rs_industries"))</f>
        <v>#N/A</v>
      </c>
      <c r="AI671" s="129" t="e" cm="1">
        <f t="array" aca="1" ref="AI671" ca="1">INDIRECT(ADDRESS(MATCH(A671,'rs_stocks'!B:B,0),7,1,TRUE,"rs_stocks"))</f>
        <v>#N/A</v>
      </c>
      <c r="AJ671" s="129" t="e" cm="1">
        <f t="array" aca="1" ref="AJ671" ca="1">INDIRECT(ADDRESS(MATCH(A671,'rs_stocks'!B:B,0),4,1,TRUE,"rs_stocks"))</f>
        <v>#N/A</v>
      </c>
    </row>
    <row r="672" spans="1:36" x14ac:dyDescent="0.3">
      <c r="A672" s="129" t="s">
        <v>7367</v>
      </c>
      <c r="B672" s="132">
        <v>-4.1500000000000004</v>
      </c>
      <c r="C672" s="132">
        <v>-4.18</v>
      </c>
      <c r="D672" s="132">
        <v>5.68</v>
      </c>
      <c r="E672" s="132">
        <v>5.08</v>
      </c>
      <c r="F672" s="132">
        <v>13.01</v>
      </c>
      <c r="G672" s="315" t="s">
        <v>3168</v>
      </c>
      <c r="H672" s="348" t="s">
        <v>3124</v>
      </c>
      <c r="I672" s="129">
        <v>0.71</v>
      </c>
      <c r="J672" s="129">
        <v>-68</v>
      </c>
      <c r="K672" s="129">
        <v>-59</v>
      </c>
      <c r="L672" s="129" t="b">
        <v>0</v>
      </c>
      <c r="M672" s="129">
        <v>57.171999999999997</v>
      </c>
      <c r="N672" s="129">
        <v>5.82</v>
      </c>
      <c r="O672" s="129">
        <v>9.8239999999999998</v>
      </c>
      <c r="P672" s="132">
        <v>65.42</v>
      </c>
      <c r="Q672" s="132">
        <v>0.57899999999999996</v>
      </c>
      <c r="R672" s="132">
        <v>37.866999999999997</v>
      </c>
      <c r="S672" s="129">
        <v>5.21</v>
      </c>
      <c r="T672" s="419">
        <v>-23.834</v>
      </c>
      <c r="U672" s="129">
        <v>29.79</v>
      </c>
      <c r="V672" s="129">
        <v>-28</v>
      </c>
      <c r="W672" s="129">
        <v>-50</v>
      </c>
      <c r="X672" s="129">
        <v>128</v>
      </c>
      <c r="Y672" s="129" t="s">
        <v>7367</v>
      </c>
      <c r="Z672" s="129" t="b">
        <v>0</v>
      </c>
      <c r="AA672" s="129">
        <v>0</v>
      </c>
      <c r="AB672" s="129" t="b">
        <v>0</v>
      </c>
      <c r="AC672" s="129">
        <v>50</v>
      </c>
      <c r="AD672" s="129">
        <v>0.80700000000000005</v>
      </c>
      <c r="AE672" s="129" t="s">
        <v>3124</v>
      </c>
      <c r="AF672" s="129" t="s">
        <v>3168</v>
      </c>
      <c r="AG672" s="129" t="s">
        <v>7368</v>
      </c>
      <c r="AH672" s="129" t="e" cm="1">
        <f t="array" aca="1" ref="AH672" ca="1">INDIRECT(ADDRESS(MATCH(AJ672,'rs_industries'!B:B,0),5,1,TRUE,"rs_industries"))</f>
        <v>#N/A</v>
      </c>
      <c r="AI672" s="129" t="e" cm="1">
        <f t="array" aca="1" ref="AI672" ca="1">INDIRECT(ADDRESS(MATCH(A672,'rs_stocks'!B:B,0),7,1,TRUE,"rs_stocks"))</f>
        <v>#N/A</v>
      </c>
      <c r="AJ672" s="129" t="e" cm="1">
        <f t="array" aca="1" ref="AJ672" ca="1">INDIRECT(ADDRESS(MATCH(A672,'rs_stocks'!B:B,0),4,1,TRUE,"rs_stocks"))</f>
        <v>#N/A</v>
      </c>
    </row>
    <row r="673" spans="1:36" x14ac:dyDescent="0.3">
      <c r="A673" s="129" t="s">
        <v>7697</v>
      </c>
      <c r="B673" s="132">
        <v>0.3</v>
      </c>
      <c r="C673" s="132">
        <v>18.920000000000002</v>
      </c>
      <c r="D673" s="132">
        <v>31.08</v>
      </c>
      <c r="E673" s="132">
        <v>47.75</v>
      </c>
      <c r="F673" s="132">
        <v>41</v>
      </c>
      <c r="G673" s="216" t="s">
        <v>3442</v>
      </c>
      <c r="H673" s="348" t="s">
        <v>31</v>
      </c>
      <c r="I673" s="129">
        <v>0.314</v>
      </c>
      <c r="J673" s="129">
        <v>-72</v>
      </c>
      <c r="K673" s="129">
        <v>-38</v>
      </c>
      <c r="L673" s="129" t="b">
        <v>1</v>
      </c>
      <c r="M673" s="129">
        <v>101.6</v>
      </c>
      <c r="N673" s="129">
        <v>10.345000000000001</v>
      </c>
      <c r="O673" s="129">
        <v>9.8209999999999997</v>
      </c>
      <c r="P673" s="132">
        <v>132.16399999999999</v>
      </c>
      <c r="Q673" s="132">
        <v>0.59699999999999998</v>
      </c>
      <c r="R673" s="132">
        <v>78.911000000000001</v>
      </c>
      <c r="S673" s="129">
        <v>3.27</v>
      </c>
      <c r="T673" s="419">
        <v>43.438000000000002</v>
      </c>
      <c r="U673" s="129">
        <v>9.8699999999999992</v>
      </c>
      <c r="V673" s="129">
        <v>18</v>
      </c>
      <c r="W673" s="129">
        <v>11</v>
      </c>
      <c r="X673" s="129">
        <v>620</v>
      </c>
      <c r="Y673" s="129" t="s">
        <v>7697</v>
      </c>
      <c r="Z673" s="129" t="b">
        <v>0</v>
      </c>
      <c r="AA673" s="129">
        <v>0</v>
      </c>
      <c r="AB673" s="129" t="b">
        <v>1</v>
      </c>
      <c r="AC673" s="129">
        <v>47</v>
      </c>
      <c r="AD673" s="129">
        <v>0.80600000000000005</v>
      </c>
      <c r="AE673" s="129" t="s">
        <v>31</v>
      </c>
      <c r="AF673" s="129" t="s">
        <v>3442</v>
      </c>
      <c r="AG673" s="129" t="s">
        <v>8658</v>
      </c>
      <c r="AH673" s="129" cm="1">
        <f t="array" aca="1" ref="AH673" ca="1">INDIRECT(ADDRESS(MATCH(AJ673,'rs_industries'!B:B,0),5,1,TRUE,"rs_industries"))</f>
        <v>33</v>
      </c>
      <c r="AI673" s="129" cm="1">
        <f t="array" aca="1" ref="AI673" ca="1">INDIRECT(ADDRESS(MATCH(A673,'rs_stocks'!B:B,0),7,1,TRUE,"rs_stocks"))</f>
        <v>90</v>
      </c>
      <c r="AJ673" s="129" t="str" cm="1">
        <f t="array" aca="1" ref="AJ673" ca="1">INDIRECT(ADDRESS(MATCH(A673,'rs_stocks'!B:B,0),4,1,TRUE,"rs_stocks"))</f>
        <v>Software—Application</v>
      </c>
    </row>
    <row r="674" spans="1:36" x14ac:dyDescent="0.3">
      <c r="A674" s="129" t="s">
        <v>1651</v>
      </c>
      <c r="B674" s="132">
        <v>-3.76</v>
      </c>
      <c r="C674" s="132">
        <v>-9.4700000000000006</v>
      </c>
      <c r="D674" s="132">
        <v>21.39</v>
      </c>
      <c r="E674" s="132">
        <v>22.7</v>
      </c>
      <c r="F674" s="132">
        <v>16.71</v>
      </c>
      <c r="G674" s="219" t="s">
        <v>3142</v>
      </c>
      <c r="H674" s="345" t="s">
        <v>150</v>
      </c>
      <c r="I674" s="129">
        <v>1.411</v>
      </c>
      <c r="J674" s="129">
        <v>-43</v>
      </c>
      <c r="K674" s="129">
        <v>-12</v>
      </c>
      <c r="L674" s="129" t="b">
        <v>1</v>
      </c>
      <c r="M674" s="129">
        <v>92.540999999999997</v>
      </c>
      <c r="N674" s="129">
        <v>9.4250000000000007</v>
      </c>
      <c r="O674" s="129">
        <v>9.8190000000000008</v>
      </c>
      <c r="P674" s="132">
        <v>128.86500000000001</v>
      </c>
      <c r="Q674" s="132">
        <v>0.59099999999999997</v>
      </c>
      <c r="R674" s="132">
        <v>76.215999999999994</v>
      </c>
      <c r="S674" s="129">
        <v>2.69</v>
      </c>
      <c r="T674" s="419">
        <v>-22.428999999999998</v>
      </c>
      <c r="U674" s="129">
        <v>21.51</v>
      </c>
      <c r="V674" s="129">
        <v>-19</v>
      </c>
      <c r="W674" s="129">
        <v>-36</v>
      </c>
      <c r="X674" s="129">
        <v>345</v>
      </c>
      <c r="Y674" s="129" t="s">
        <v>1651</v>
      </c>
      <c r="Z674" s="129" t="b">
        <v>0</v>
      </c>
      <c r="AA674" s="129">
        <v>0</v>
      </c>
      <c r="AB674" s="129" t="b">
        <v>1</v>
      </c>
      <c r="AC674" s="129">
        <v>44</v>
      </c>
      <c r="AD674" s="129">
        <v>0.80600000000000005</v>
      </c>
      <c r="AE674" s="129" t="s">
        <v>150</v>
      </c>
      <c r="AF674" s="129" t="s">
        <v>3142</v>
      </c>
      <c r="AG674" s="129" t="s">
        <v>5185</v>
      </c>
      <c r="AH674" s="129" cm="1">
        <f t="array" aca="1" ref="AH674" ca="1">INDIRECT(ADDRESS(MATCH(AJ674,'rs_industries'!B:B,0),5,1,TRUE,"rs_industries"))</f>
        <v>45</v>
      </c>
      <c r="AI674" s="129" cm="1">
        <f t="array" aca="1" ref="AI674" ca="1">INDIRECT(ADDRESS(MATCH(A674,'rs_stocks'!B:B,0),7,1,TRUE,"rs_stocks"))</f>
        <v>89</v>
      </c>
      <c r="AJ674" s="129" t="str" cm="1">
        <f t="array" aca="1" ref="AJ674" ca="1">INDIRECT(ADDRESS(MATCH(A674,'rs_stocks'!B:B,0),4,1,TRUE,"rs_stocks"))</f>
        <v>Education &amp; Training Services</v>
      </c>
    </row>
    <row r="675" spans="1:36" x14ac:dyDescent="0.3">
      <c r="A675" s="129" t="s">
        <v>1245</v>
      </c>
      <c r="B675" s="132">
        <v>0.26</v>
      </c>
      <c r="C675" s="132">
        <v>-0.98</v>
      </c>
      <c r="D675" s="132">
        <v>11.83</v>
      </c>
      <c r="E675" s="132">
        <v>22.55</v>
      </c>
      <c r="F675" s="132">
        <v>9.33</v>
      </c>
      <c r="G675" s="253" t="s">
        <v>3168</v>
      </c>
      <c r="H675" s="253" t="s">
        <v>3124</v>
      </c>
      <c r="I675" s="129">
        <v>31.103000000000002</v>
      </c>
      <c r="J675" s="129">
        <v>-55</v>
      </c>
      <c r="K675" s="129">
        <v>-29</v>
      </c>
      <c r="L675" s="129" t="b">
        <v>1</v>
      </c>
      <c r="M675" s="129">
        <v>48.731999999999999</v>
      </c>
      <c r="N675" s="129">
        <v>4.9690000000000003</v>
      </c>
      <c r="O675" s="129">
        <v>9.8079999999999998</v>
      </c>
      <c r="P675" s="132">
        <v>59.402000000000001</v>
      </c>
      <c r="Q675" s="132">
        <v>0.57899999999999996</v>
      </c>
      <c r="R675" s="132">
        <v>34.421999999999997</v>
      </c>
      <c r="S675" s="129">
        <v>2.21</v>
      </c>
      <c r="T675" s="419">
        <v>17.297999999999998</v>
      </c>
      <c r="U675" s="129">
        <v>211.72</v>
      </c>
      <c r="V675" s="129">
        <v>-55</v>
      </c>
      <c r="W675" s="129">
        <v>-52</v>
      </c>
      <c r="X675" s="129">
        <v>42</v>
      </c>
      <c r="Y675" s="129" t="s">
        <v>1245</v>
      </c>
      <c r="Z675" s="129" t="b">
        <v>0</v>
      </c>
      <c r="AA675" s="129">
        <v>0</v>
      </c>
      <c r="AB675" s="129" t="b">
        <v>1</v>
      </c>
      <c r="AC675" s="129">
        <v>41</v>
      </c>
      <c r="AD675" s="129">
        <v>0.80600000000000005</v>
      </c>
      <c r="AE675" s="129" t="s">
        <v>3124</v>
      </c>
      <c r="AF675" s="129" t="s">
        <v>3168</v>
      </c>
      <c r="AG675" s="129" t="s">
        <v>3328</v>
      </c>
      <c r="AH675" s="129" cm="1">
        <f t="array" aca="1" ref="AH675" ca="1">INDIRECT(ADDRESS(MATCH(AJ675,'rs_industries'!B:B,0),5,1,TRUE,"rs_industries"))</f>
        <v>22</v>
      </c>
      <c r="AI675" s="129" cm="1">
        <f t="array" aca="1" ref="AI675" ca="1">INDIRECT(ADDRESS(MATCH(A675,'rs_stocks'!B:B,0),7,1,TRUE,"rs_stocks"))</f>
        <v>78</v>
      </c>
      <c r="AJ675" s="129" t="str" cm="1">
        <f t="array" aca="1" ref="AJ675" ca="1">INDIRECT(ADDRESS(MATCH(A675,'rs_stocks'!B:B,0),4,1,TRUE,"rs_stocks"))</f>
        <v>Medical Instruments &amp; Supplies</v>
      </c>
    </row>
    <row r="676" spans="1:36" x14ac:dyDescent="0.3">
      <c r="A676" s="129" t="s">
        <v>2012</v>
      </c>
      <c r="B676" s="132">
        <v>0.06</v>
      </c>
      <c r="C676" s="132">
        <v>1.01</v>
      </c>
      <c r="D676" s="132">
        <v>1.88</v>
      </c>
      <c r="E676" s="132">
        <v>14.95</v>
      </c>
      <c r="F676" s="132">
        <v>9.82</v>
      </c>
      <c r="G676" s="269" t="s">
        <v>3193</v>
      </c>
      <c r="H676" s="288" t="s">
        <v>3111</v>
      </c>
      <c r="I676" s="129">
        <v>5.2919999999999998</v>
      </c>
      <c r="J676" s="129">
        <v>-59</v>
      </c>
      <c r="K676" s="129">
        <v>-32</v>
      </c>
      <c r="L676" s="129" t="b">
        <v>1</v>
      </c>
      <c r="M676" s="129">
        <v>26.073</v>
      </c>
      <c r="N676" s="129">
        <v>2.661</v>
      </c>
      <c r="O676" s="129">
        <v>9.798</v>
      </c>
      <c r="P676" s="132">
        <v>26.309000000000001</v>
      </c>
      <c r="Q676" s="132">
        <v>0.57199999999999995</v>
      </c>
      <c r="R676" s="132">
        <v>15.044</v>
      </c>
      <c r="S676" s="129">
        <v>1.91</v>
      </c>
      <c r="T676" s="419">
        <v>98.552999999999997</v>
      </c>
      <c r="U676" s="129">
        <v>32.979999999999997</v>
      </c>
      <c r="V676" s="129">
        <v>-14</v>
      </c>
      <c r="W676" s="129">
        <v>-11</v>
      </c>
      <c r="X676" s="129">
        <v>317</v>
      </c>
      <c r="Y676" s="129" t="s">
        <v>2012</v>
      </c>
      <c r="Z676" s="129" t="b">
        <v>0</v>
      </c>
      <c r="AA676" s="129">
        <v>0</v>
      </c>
      <c r="AB676" s="129" t="b">
        <v>1</v>
      </c>
      <c r="AC676" s="129">
        <v>41</v>
      </c>
      <c r="AD676" s="129">
        <v>0.80600000000000005</v>
      </c>
      <c r="AE676" s="129" t="s">
        <v>3111</v>
      </c>
      <c r="AF676" s="129" t="s">
        <v>3193</v>
      </c>
      <c r="AG676" s="129" t="s">
        <v>3551</v>
      </c>
      <c r="AH676" s="129" cm="1">
        <f t="array" aca="1" ref="AH676" ca="1">INDIRECT(ADDRESS(MATCH(AJ676,'rs_industries'!B:B,0),5,1,TRUE,"rs_industries"))</f>
        <v>62</v>
      </c>
      <c r="AI676" s="129" cm="1">
        <f t="array" aca="1" ref="AI676" ca="1">INDIRECT(ADDRESS(MATCH(A676,'rs_stocks'!B:B,0),7,1,TRUE,"rs_stocks"))</f>
        <v>77</v>
      </c>
      <c r="AJ676" s="129" t="str" cm="1">
        <f t="array" aca="1" ref="AJ676" ca="1">INDIRECT(ADDRESS(MATCH(A676,'rs_stocks'!B:B,0),4,1,TRUE,"rs_stocks"))</f>
        <v>Asset Management</v>
      </c>
    </row>
    <row r="677" spans="1:36" x14ac:dyDescent="0.3">
      <c r="A677" s="129" t="s">
        <v>6486</v>
      </c>
      <c r="B677" s="132">
        <v>-0.86</v>
      </c>
      <c r="C677" s="132">
        <v>1.62</v>
      </c>
      <c r="D677" s="132">
        <v>0.99</v>
      </c>
      <c r="E677" s="132">
        <v>19.55</v>
      </c>
      <c r="F677" s="132">
        <v>8.73</v>
      </c>
      <c r="G677" s="269" t="s">
        <v>3782</v>
      </c>
      <c r="H677" s="288" t="s">
        <v>24</v>
      </c>
      <c r="I677" s="129">
        <v>0.84199999999999997</v>
      </c>
      <c r="J677" s="129">
        <v>-64</v>
      </c>
      <c r="K677" s="129">
        <v>-54</v>
      </c>
      <c r="L677" s="129" t="b">
        <v>1</v>
      </c>
      <c r="M677" s="129">
        <v>54.837000000000003</v>
      </c>
      <c r="N677" s="129">
        <v>5.5979999999999999</v>
      </c>
      <c r="O677" s="129">
        <v>9.7959999999999994</v>
      </c>
      <c r="P677" s="132">
        <v>68.899000000000001</v>
      </c>
      <c r="Q677" s="132">
        <v>0.57299999999999995</v>
      </c>
      <c r="R677" s="132">
        <v>39.456000000000003</v>
      </c>
      <c r="S677" s="129">
        <v>2.59</v>
      </c>
      <c r="T677" s="419">
        <v>-32.924999999999997</v>
      </c>
      <c r="U677" s="129">
        <v>79.62</v>
      </c>
      <c r="V677" s="129">
        <v>69</v>
      </c>
      <c r="W677" s="129">
        <v>-6</v>
      </c>
      <c r="X677" s="129">
        <v>96</v>
      </c>
      <c r="Y677" s="129" t="s">
        <v>6486</v>
      </c>
      <c r="Z677" s="129" t="b">
        <v>0</v>
      </c>
      <c r="AA677" s="129">
        <v>0</v>
      </c>
      <c r="AB677" s="129" t="b">
        <v>0</v>
      </c>
      <c r="AC677" s="129">
        <v>48</v>
      </c>
      <c r="AD677" s="129">
        <v>0.80500000000000005</v>
      </c>
      <c r="AE677" s="129" t="s">
        <v>24</v>
      </c>
      <c r="AF677" s="129" t="s">
        <v>3782</v>
      </c>
      <c r="AG677" s="129" t="s">
        <v>6487</v>
      </c>
      <c r="AH677" s="129" t="e" cm="1">
        <f t="array" aca="1" ref="AH677" ca="1">INDIRECT(ADDRESS(MATCH(AJ677,'rs_industries'!B:B,0),5,1,TRUE,"rs_industries"))</f>
        <v>#N/A</v>
      </c>
      <c r="AI677" s="129" t="e" cm="1">
        <f t="array" aca="1" ref="AI677" ca="1">INDIRECT(ADDRESS(MATCH(A677,'rs_stocks'!B:B,0),7,1,TRUE,"rs_stocks"))</f>
        <v>#N/A</v>
      </c>
      <c r="AJ677" s="129" t="e" cm="1">
        <f t="array" aca="1" ref="AJ677" ca="1">INDIRECT(ADDRESS(MATCH(A677,'rs_stocks'!B:B,0),4,1,TRUE,"rs_stocks"))</f>
        <v>#N/A</v>
      </c>
    </row>
    <row r="678" spans="1:36" x14ac:dyDescent="0.3">
      <c r="A678" s="129" t="s">
        <v>1719</v>
      </c>
      <c r="B678" s="132">
        <v>-1.44</v>
      </c>
      <c r="C678" s="132">
        <v>-1.39</v>
      </c>
      <c r="D678" s="132">
        <v>-3.2</v>
      </c>
      <c r="E678" s="132">
        <v>27.76</v>
      </c>
      <c r="F678" s="132">
        <v>15.73</v>
      </c>
      <c r="G678" s="227" t="s">
        <v>54</v>
      </c>
      <c r="H678" s="346" t="s">
        <v>24</v>
      </c>
      <c r="I678" s="129">
        <v>2.996</v>
      </c>
      <c r="J678" s="129">
        <v>-55</v>
      </c>
      <c r="K678" s="129">
        <v>-11</v>
      </c>
      <c r="L678" s="129" t="b">
        <v>1</v>
      </c>
      <c r="M678" s="129">
        <v>55.665999999999997</v>
      </c>
      <c r="N678" s="129">
        <v>5.6980000000000004</v>
      </c>
      <c r="O678" s="129">
        <v>9.7690000000000001</v>
      </c>
      <c r="P678" s="132">
        <v>62.539000000000001</v>
      </c>
      <c r="Q678" s="132">
        <v>0.56299999999999994</v>
      </c>
      <c r="R678" s="132">
        <v>35.241</v>
      </c>
      <c r="S678" s="129">
        <v>3.88</v>
      </c>
      <c r="T678" s="419">
        <v>51.865000000000002</v>
      </c>
      <c r="U678" s="129">
        <v>54.67</v>
      </c>
      <c r="V678" s="129">
        <v>2</v>
      </c>
      <c r="W678" s="129">
        <v>-21</v>
      </c>
      <c r="X678" s="129">
        <v>94</v>
      </c>
      <c r="Y678" s="129" t="s">
        <v>1719</v>
      </c>
      <c r="Z678" s="129" t="b">
        <v>1</v>
      </c>
      <c r="AA678" s="129">
        <v>0</v>
      </c>
      <c r="AB678" s="129" t="b">
        <v>0</v>
      </c>
      <c r="AC678" s="129">
        <v>54</v>
      </c>
      <c r="AD678" s="129">
        <v>0.80500000000000005</v>
      </c>
      <c r="AE678" s="129" t="s">
        <v>24</v>
      </c>
      <c r="AF678" s="129" t="s">
        <v>54</v>
      </c>
      <c r="AG678" s="129" t="s">
        <v>4289</v>
      </c>
      <c r="AH678" s="129" cm="1">
        <f t="array" aca="1" ref="AH678" ca="1">INDIRECT(ADDRESS(MATCH(AJ678,'rs_industries'!B:B,0),5,1,TRUE,"rs_industries"))</f>
        <v>96</v>
      </c>
      <c r="AI678" s="129" cm="1">
        <f t="array" aca="1" ref="AI678" ca="1">INDIRECT(ADDRESS(MATCH(A678,'rs_stocks'!B:B,0),7,1,TRUE,"rs_stocks"))</f>
        <v>89</v>
      </c>
      <c r="AJ678" s="129" t="str" cm="1">
        <f t="array" aca="1" ref="AJ678" ca="1">INDIRECT(ADDRESS(MATCH(A678,'rs_stocks'!B:B,0),4,1,TRUE,"rs_stocks"))</f>
        <v>Engineering &amp; Construction</v>
      </c>
    </row>
    <row r="679" spans="1:36" x14ac:dyDescent="0.3">
      <c r="A679" s="129" t="s">
        <v>803</v>
      </c>
      <c r="B679" s="132">
        <v>6.19</v>
      </c>
      <c r="C679" s="132">
        <v>9.0299999999999994</v>
      </c>
      <c r="D679" s="132">
        <v>20.52</v>
      </c>
      <c r="E679" s="132">
        <v>15.34</v>
      </c>
      <c r="F679" s="132">
        <v>16.190000000000001</v>
      </c>
      <c r="G679" s="290" t="s">
        <v>3318</v>
      </c>
      <c r="H679" s="350" t="s">
        <v>3108</v>
      </c>
      <c r="I679" s="129">
        <v>11.231</v>
      </c>
      <c r="J679" s="129">
        <v>-42</v>
      </c>
      <c r="K679" s="129">
        <v>0</v>
      </c>
      <c r="L679" s="129" t="b">
        <v>1</v>
      </c>
      <c r="M679" s="129">
        <v>48.347999999999999</v>
      </c>
      <c r="N679" s="129">
        <v>4.9509999999999996</v>
      </c>
      <c r="O679" s="129">
        <v>9.7639999999999993</v>
      </c>
      <c r="P679" s="132">
        <v>59.607999999999997</v>
      </c>
      <c r="Q679" s="132">
        <v>0.58499999999999996</v>
      </c>
      <c r="R679" s="132">
        <v>34.887999999999998</v>
      </c>
      <c r="S679" s="129">
        <v>2.2799999999999998</v>
      </c>
      <c r="T679" s="419">
        <v>61.073</v>
      </c>
      <c r="U679" s="129">
        <v>73.900000000000006</v>
      </c>
      <c r="V679" s="129">
        <v>-12</v>
      </c>
      <c r="W679" s="129">
        <v>6</v>
      </c>
      <c r="X679" s="129">
        <v>118</v>
      </c>
      <c r="Y679" s="129" t="s">
        <v>803</v>
      </c>
      <c r="Z679" s="129" t="b">
        <v>0</v>
      </c>
      <c r="AA679" s="129">
        <v>0</v>
      </c>
      <c r="AB679" s="129" t="b">
        <v>1</v>
      </c>
      <c r="AC679" s="129">
        <v>53</v>
      </c>
      <c r="AD679" s="129">
        <v>0.80500000000000005</v>
      </c>
      <c r="AE679" s="129" t="s">
        <v>3108</v>
      </c>
      <c r="AF679" s="129" t="s">
        <v>3318</v>
      </c>
      <c r="AG679" s="129" t="s">
        <v>3954</v>
      </c>
      <c r="AH679" s="129" cm="1">
        <f t="array" aca="1" ref="AH679" ca="1">INDIRECT(ADDRESS(MATCH(AJ679,'rs_industries'!B:B,0),5,1,TRUE,"rs_industries"))</f>
        <v>92</v>
      </c>
      <c r="AI679" s="129" cm="1">
        <f t="array" aca="1" ref="AI679" ca="1">INDIRECT(ADDRESS(MATCH(A679,'rs_stocks'!B:B,0),7,1,TRUE,"rs_stocks"))</f>
        <v>87</v>
      </c>
      <c r="AJ679" s="129" t="str" cm="1">
        <f t="array" aca="1" ref="AJ679" ca="1">INDIRECT(ADDRESS(MATCH(A679,'rs_stocks'!B:B,0),4,1,TRUE,"rs_stocks"))</f>
        <v>Footwear &amp; Accessories</v>
      </c>
    </row>
    <row r="680" spans="1:36" x14ac:dyDescent="0.3">
      <c r="A680" s="129" t="s">
        <v>171</v>
      </c>
      <c r="B680" s="132">
        <v>1.2</v>
      </c>
      <c r="C680" s="132">
        <v>2.0699999999999998</v>
      </c>
      <c r="D680" s="132">
        <v>4.57</v>
      </c>
      <c r="E680" s="132">
        <v>18.899999999999999</v>
      </c>
      <c r="F680" s="132">
        <v>19.16</v>
      </c>
      <c r="G680" s="231" t="s">
        <v>3175</v>
      </c>
      <c r="H680" s="346" t="s">
        <v>3108</v>
      </c>
      <c r="I680" s="129">
        <v>68.222999999999999</v>
      </c>
      <c r="J680" s="129">
        <v>-44</v>
      </c>
      <c r="K680" s="129">
        <v>-1</v>
      </c>
      <c r="L680" s="129" t="b">
        <v>1</v>
      </c>
      <c r="M680" s="129">
        <v>29.998000000000001</v>
      </c>
      <c r="N680" s="129">
        <v>3.0739999999999998</v>
      </c>
      <c r="O680" s="129">
        <v>9.7590000000000003</v>
      </c>
      <c r="P680" s="132">
        <v>30.965</v>
      </c>
      <c r="Q680" s="132">
        <v>0.56599999999999995</v>
      </c>
      <c r="R680" s="132">
        <v>17.515999999999998</v>
      </c>
      <c r="S680" s="129">
        <v>1.27</v>
      </c>
      <c r="T680" s="419">
        <v>-27.805</v>
      </c>
      <c r="U680" s="129">
        <v>238.35</v>
      </c>
      <c r="V680" s="129">
        <v>-57</v>
      </c>
      <c r="W680" s="129">
        <v>-52</v>
      </c>
      <c r="X680" s="129">
        <v>66</v>
      </c>
      <c r="Y680" s="129" t="s">
        <v>171</v>
      </c>
      <c r="Z680" s="129" t="b">
        <v>1</v>
      </c>
      <c r="AA680" s="129">
        <v>0</v>
      </c>
      <c r="AB680" s="129" t="b">
        <v>1</v>
      </c>
      <c r="AC680" s="129">
        <v>52</v>
      </c>
      <c r="AD680" s="129">
        <v>0.80400000000000005</v>
      </c>
      <c r="AE680" s="129" t="s">
        <v>3108</v>
      </c>
      <c r="AF680" s="129" t="s">
        <v>3175</v>
      </c>
      <c r="AG680" s="129" t="s">
        <v>3573</v>
      </c>
      <c r="AH680" s="129" cm="1">
        <f t="array" aca="1" ref="AH680" ca="1">INDIRECT(ADDRESS(MATCH(AJ680,'rs_industries'!B:B,0),5,1,TRUE,"rs_industries"))</f>
        <v>20</v>
      </c>
      <c r="AI680" s="129" cm="1">
        <f t="array" aca="1" ref="AI680" ca="1">INDIRECT(ADDRESS(MATCH(A680,'rs_stocks'!B:B,0),7,1,TRUE,"rs_stocks"))</f>
        <v>81</v>
      </c>
      <c r="AJ680" s="129" t="str" cm="1">
        <f t="array" aca="1" ref="AJ680" ca="1">INDIRECT(ADDRESS(MATCH(A680,'rs_stocks'!B:B,0),4,1,TRUE,"rs_stocks"))</f>
        <v>Specialty Chemicals</v>
      </c>
    </row>
    <row r="681" spans="1:36" x14ac:dyDescent="0.3">
      <c r="A681" s="129" t="s">
        <v>5350</v>
      </c>
      <c r="B681" s="132">
        <v>2.99</v>
      </c>
      <c r="C681" s="132">
        <v>-3.23</v>
      </c>
      <c r="D681" s="132">
        <v>2.2400000000000002</v>
      </c>
      <c r="E681" s="132">
        <v>29.01</v>
      </c>
      <c r="F681" s="132">
        <v>14.05</v>
      </c>
      <c r="G681" s="311" t="s">
        <v>3705</v>
      </c>
      <c r="H681" s="349" t="s">
        <v>115</v>
      </c>
      <c r="I681" s="129">
        <v>1.01</v>
      </c>
      <c r="J681" s="129">
        <v>-51</v>
      </c>
      <c r="K681" s="129">
        <v>-19</v>
      </c>
      <c r="L681" s="129" t="b">
        <v>1</v>
      </c>
      <c r="M681" s="129">
        <v>50.719000000000001</v>
      </c>
      <c r="N681" s="129">
        <v>5.202</v>
      </c>
      <c r="O681" s="129">
        <v>9.75</v>
      </c>
      <c r="P681" s="132">
        <v>60.786000000000001</v>
      </c>
      <c r="Q681" s="132">
        <v>0.55800000000000005</v>
      </c>
      <c r="R681" s="132">
        <v>33.909999999999997</v>
      </c>
      <c r="S681" s="129">
        <v>3.28</v>
      </c>
      <c r="T681" s="419">
        <v>114.79600000000001</v>
      </c>
      <c r="U681" s="129">
        <v>69.239999999999995</v>
      </c>
      <c r="V681" s="129">
        <v>-35</v>
      </c>
      <c r="W681" s="129">
        <v>-43</v>
      </c>
      <c r="X681" s="129">
        <v>87</v>
      </c>
      <c r="Y681" s="129" t="s">
        <v>5350</v>
      </c>
      <c r="Z681" s="129" t="b">
        <v>0</v>
      </c>
      <c r="AA681" s="129">
        <v>0</v>
      </c>
      <c r="AB681" s="129" t="b">
        <v>0</v>
      </c>
      <c r="AC681" s="129">
        <v>47</v>
      </c>
      <c r="AD681" s="129">
        <v>0.80400000000000005</v>
      </c>
      <c r="AE681" s="129" t="s">
        <v>115</v>
      </c>
      <c r="AF681" s="129" t="s">
        <v>3705</v>
      </c>
      <c r="AG681" s="129" t="s">
        <v>5351</v>
      </c>
      <c r="AH681" s="129" cm="1">
        <f t="array" aca="1" ref="AH681" ca="1">INDIRECT(ADDRESS(MATCH(AJ681,'rs_industries'!B:B,0),5,1,TRUE,"rs_industries"))</f>
        <v>8</v>
      </c>
      <c r="AI681" s="129" cm="1">
        <f t="array" aca="1" ref="AI681" ca="1">INDIRECT(ADDRESS(MATCH(A681,'rs_stocks'!B:B,0),7,1,TRUE,"rs_stocks"))</f>
        <v>82</v>
      </c>
      <c r="AJ681" s="129" t="str" cm="1">
        <f t="array" aca="1" ref="AJ681" ca="1">INDIRECT(ADDRESS(MATCH(A681,'rs_stocks'!B:B,0),4,1,TRUE,"rs_stocks"))</f>
        <v>Oil &amp; Gas Drilling</v>
      </c>
    </row>
    <row r="682" spans="1:36" x14ac:dyDescent="0.3">
      <c r="A682" s="129" t="s">
        <v>2068</v>
      </c>
      <c r="B682" s="132">
        <v>0.36</v>
      </c>
      <c r="C682" s="132">
        <v>0.36</v>
      </c>
      <c r="D682" s="132">
        <v>2.84</v>
      </c>
      <c r="E682" s="132">
        <v>8.0399999999999991</v>
      </c>
      <c r="F682" s="132">
        <v>6.66</v>
      </c>
      <c r="G682" s="278" t="s">
        <v>3282</v>
      </c>
      <c r="H682" s="349" t="s">
        <v>3111</v>
      </c>
      <c r="I682" s="129">
        <v>2.5510000000000002</v>
      </c>
      <c r="J682" s="129">
        <v>-37</v>
      </c>
      <c r="K682" s="129">
        <v>-23</v>
      </c>
      <c r="L682" s="129" t="b">
        <v>1</v>
      </c>
      <c r="M682" s="129">
        <v>13.702</v>
      </c>
      <c r="N682" s="129">
        <v>1.407</v>
      </c>
      <c r="O682" s="129">
        <v>9.7409999999999997</v>
      </c>
      <c r="P682" s="132">
        <v>13.974</v>
      </c>
      <c r="Q682" s="132">
        <v>0.57099999999999995</v>
      </c>
      <c r="R682" s="132">
        <v>7.98</v>
      </c>
      <c r="S682" s="129">
        <v>1.05</v>
      </c>
      <c r="T682" s="419">
        <v>-68.337000000000003</v>
      </c>
      <c r="U682" s="129">
        <v>8.33</v>
      </c>
      <c r="V682" s="129">
        <v>9</v>
      </c>
      <c r="W682" s="129">
        <v>21</v>
      </c>
      <c r="X682" s="129">
        <v>2277</v>
      </c>
      <c r="Y682" s="129" t="s">
        <v>2068</v>
      </c>
      <c r="Z682" s="129" t="b">
        <v>0</v>
      </c>
      <c r="AA682" s="129">
        <v>0</v>
      </c>
      <c r="AB682" s="129" t="b">
        <v>1</v>
      </c>
      <c r="AC682" s="129">
        <v>47</v>
      </c>
      <c r="AD682" s="129">
        <v>0.80400000000000005</v>
      </c>
      <c r="AE682" s="129" t="s">
        <v>3111</v>
      </c>
      <c r="AF682" s="129" t="s">
        <v>3282</v>
      </c>
      <c r="AG682" s="129" t="s">
        <v>4133</v>
      </c>
      <c r="AH682" s="129" t="e" cm="1">
        <f t="array" aca="1" ref="AH682" ca="1">INDIRECT(ADDRESS(MATCH(AJ682,'rs_industries'!B:B,0),5,1,TRUE,"rs_industries"))</f>
        <v>#N/A</v>
      </c>
      <c r="AI682" s="129" t="e" cm="1">
        <f t="array" aca="1" ref="AI682" ca="1">INDIRECT(ADDRESS(MATCH(A682,'rs_stocks'!B:B,0),7,1,TRUE,"rs_stocks"))</f>
        <v>#N/A</v>
      </c>
      <c r="AJ682" s="129" t="e" cm="1">
        <f t="array" aca="1" ref="AJ682" ca="1">INDIRECT(ADDRESS(MATCH(A682,'rs_stocks'!B:B,0),4,1,TRUE,"rs_stocks"))</f>
        <v>#N/A</v>
      </c>
    </row>
    <row r="683" spans="1:36" x14ac:dyDescent="0.3">
      <c r="A683" s="129" t="s">
        <v>2157</v>
      </c>
      <c r="B683" s="132">
        <v>2.5099999999999998</v>
      </c>
      <c r="C683" s="132">
        <v>1.49</v>
      </c>
      <c r="D683" s="132">
        <v>2.25</v>
      </c>
      <c r="E683" s="132">
        <v>8.93</v>
      </c>
      <c r="F683" s="132">
        <v>7.36</v>
      </c>
      <c r="G683" s="230" t="s">
        <v>3217</v>
      </c>
      <c r="H683" s="347" t="s">
        <v>150</v>
      </c>
      <c r="I683" s="129">
        <v>1.1830000000000001</v>
      </c>
      <c r="J683" s="129">
        <v>-41</v>
      </c>
      <c r="K683" s="129">
        <v>-15</v>
      </c>
      <c r="L683" s="129" t="b">
        <v>1</v>
      </c>
      <c r="M683" s="129">
        <v>26.292000000000002</v>
      </c>
      <c r="N683" s="129">
        <v>2.7040000000000002</v>
      </c>
      <c r="O683" s="129">
        <v>9.7249999999999996</v>
      </c>
      <c r="P683" s="132">
        <v>28.448</v>
      </c>
      <c r="Q683" s="132">
        <v>0.56399999999999995</v>
      </c>
      <c r="R683" s="132">
        <v>16.042000000000002</v>
      </c>
      <c r="S683" s="129">
        <v>2.08</v>
      </c>
      <c r="T683" s="419">
        <v>106.13200000000001</v>
      </c>
      <c r="U683" s="129">
        <v>8.17</v>
      </c>
      <c r="V683" s="129">
        <v>-20</v>
      </c>
      <c r="W683" s="129">
        <v>-33</v>
      </c>
      <c r="X683" s="129">
        <v>1179</v>
      </c>
      <c r="Y683" s="129" t="s">
        <v>2157</v>
      </c>
      <c r="Z683" s="129" t="b">
        <v>0</v>
      </c>
      <c r="AA683" s="129">
        <v>0</v>
      </c>
      <c r="AB683" s="129" t="b">
        <v>1</v>
      </c>
      <c r="AC683" s="129">
        <v>49</v>
      </c>
      <c r="AD683" s="129">
        <v>0.80400000000000005</v>
      </c>
      <c r="AE683" s="129" t="s">
        <v>150</v>
      </c>
      <c r="AF683" s="129" t="s">
        <v>3217</v>
      </c>
      <c r="AG683" s="129" t="s">
        <v>3964</v>
      </c>
      <c r="AH683" s="129" t="e" cm="1">
        <f t="array" aca="1" ref="AH683" ca="1">INDIRECT(ADDRESS(MATCH(AJ683,'rs_industries'!B:B,0),5,1,TRUE,"rs_industries"))</f>
        <v>#N/A</v>
      </c>
      <c r="AI683" s="129" t="e" cm="1">
        <f t="array" aca="1" ref="AI683" ca="1">INDIRECT(ADDRESS(MATCH(A683,'rs_stocks'!B:B,0),7,1,TRUE,"rs_stocks"))</f>
        <v>#N/A</v>
      </c>
      <c r="AJ683" s="129" t="e" cm="1">
        <f t="array" aca="1" ref="AJ683" ca="1">INDIRECT(ADDRESS(MATCH(A683,'rs_stocks'!B:B,0),4,1,TRUE,"rs_stocks"))</f>
        <v>#N/A</v>
      </c>
    </row>
    <row r="684" spans="1:36" x14ac:dyDescent="0.3">
      <c r="A684" s="129" t="s">
        <v>1409</v>
      </c>
      <c r="B684" s="132">
        <v>-0.51</v>
      </c>
      <c r="C684" s="132">
        <v>-1.1200000000000001</v>
      </c>
      <c r="D684" s="132">
        <v>-0.35</v>
      </c>
      <c r="E684" s="132">
        <v>31.86</v>
      </c>
      <c r="F684" s="132">
        <v>18.760000000000002</v>
      </c>
      <c r="G684" s="282" t="s">
        <v>3144</v>
      </c>
      <c r="H684" s="347" t="s">
        <v>24</v>
      </c>
      <c r="I684" s="129">
        <v>2.2810000000000001</v>
      </c>
      <c r="J684" s="129">
        <v>-47</v>
      </c>
      <c r="K684" s="129">
        <v>-10</v>
      </c>
      <c r="L684" s="129" t="b">
        <v>1</v>
      </c>
      <c r="M684" s="129">
        <v>49.918999999999997</v>
      </c>
      <c r="N684" s="129">
        <v>5.1440000000000001</v>
      </c>
      <c r="O684" s="129">
        <v>9.7050000000000001</v>
      </c>
      <c r="P684" s="132">
        <v>51.843000000000004</v>
      </c>
      <c r="Q684" s="132">
        <v>0.56100000000000005</v>
      </c>
      <c r="R684" s="132">
        <v>29.068999999999999</v>
      </c>
      <c r="S684" s="129">
        <v>3.25</v>
      </c>
      <c r="T684" s="419">
        <v>-1.605</v>
      </c>
      <c r="U684" s="129">
        <v>76.599999999999994</v>
      </c>
      <c r="V684" s="129">
        <v>-38</v>
      </c>
      <c r="W684" s="129">
        <v>-56</v>
      </c>
      <c r="X684" s="129">
        <v>80</v>
      </c>
      <c r="Y684" s="129" t="s">
        <v>1409</v>
      </c>
      <c r="Z684" s="129" t="b">
        <v>1</v>
      </c>
      <c r="AA684" s="129">
        <v>0</v>
      </c>
      <c r="AB684" s="129" t="b">
        <v>0</v>
      </c>
      <c r="AC684" s="129">
        <v>46</v>
      </c>
      <c r="AD684" s="129">
        <v>0.80300000000000005</v>
      </c>
      <c r="AE684" s="129" t="s">
        <v>24</v>
      </c>
      <c r="AF684" s="129" t="s">
        <v>3144</v>
      </c>
      <c r="AG684" s="129" t="s">
        <v>1410</v>
      </c>
      <c r="AH684" s="129" cm="1">
        <f t="array" aca="1" ref="AH684" ca="1">INDIRECT(ADDRESS(MATCH(AJ684,'rs_industries'!B:B,0),5,1,TRUE,"rs_industries"))</f>
        <v>43</v>
      </c>
      <c r="AI684" s="129" cm="1">
        <f t="array" aca="1" ref="AI684" ca="1">INDIRECT(ADDRESS(MATCH(A684,'rs_stocks'!B:B,0),7,1,TRUE,"rs_stocks"))</f>
        <v>93</v>
      </c>
      <c r="AJ684" s="129" t="str" cm="1">
        <f t="array" aca="1" ref="AJ684" ca="1">INDIRECT(ADDRESS(MATCH(A684,'rs_stocks'!B:B,0),4,1,TRUE,"rs_stocks"))</f>
        <v>Electrical Equipment &amp; Parts</v>
      </c>
    </row>
    <row r="685" spans="1:36" x14ac:dyDescent="0.3">
      <c r="A685" s="129" t="s">
        <v>1865</v>
      </c>
      <c r="B685" s="132">
        <v>-0.27</v>
      </c>
      <c r="C685" s="132">
        <v>43.09</v>
      </c>
      <c r="D685" s="132">
        <v>63.62</v>
      </c>
      <c r="E685" s="132">
        <v>121.48</v>
      </c>
      <c r="F685" s="132">
        <v>105.66</v>
      </c>
      <c r="G685" s="221" t="s">
        <v>3146</v>
      </c>
      <c r="H685" s="349" t="s">
        <v>3124</v>
      </c>
      <c r="I685" s="129">
        <v>2.681</v>
      </c>
      <c r="J685" s="129">
        <v>-72</v>
      </c>
      <c r="K685" s="129">
        <v>-23</v>
      </c>
      <c r="L685" s="129" t="b">
        <v>0</v>
      </c>
      <c r="M685" s="129">
        <v>148.672</v>
      </c>
      <c r="N685" s="129">
        <v>15.335000000000001</v>
      </c>
      <c r="O685" s="129">
        <v>9.6950000000000003</v>
      </c>
      <c r="P685" s="132">
        <v>177.916</v>
      </c>
      <c r="Q685" s="132">
        <v>0.58599999999999997</v>
      </c>
      <c r="R685" s="132">
        <v>104.346</v>
      </c>
      <c r="S685" s="129">
        <v>4.88</v>
      </c>
      <c r="T685" s="419">
        <v>-16.940999999999999</v>
      </c>
      <c r="U685" s="129">
        <v>47.22</v>
      </c>
      <c r="V685" s="129">
        <v>-58</v>
      </c>
      <c r="W685" s="129">
        <v>-35</v>
      </c>
      <c r="X685" s="129">
        <v>86</v>
      </c>
      <c r="Y685" s="129" t="s">
        <v>1865</v>
      </c>
      <c r="Z685" s="129" t="b">
        <v>0</v>
      </c>
      <c r="AA685" s="129">
        <v>0</v>
      </c>
      <c r="AB685" s="129" t="b">
        <v>1</v>
      </c>
      <c r="AC685" s="129">
        <v>42</v>
      </c>
      <c r="AD685" s="129">
        <v>0.80300000000000005</v>
      </c>
      <c r="AE685" s="129" t="s">
        <v>3124</v>
      </c>
      <c r="AF685" s="129" t="s">
        <v>3146</v>
      </c>
      <c r="AG685" s="129" t="s">
        <v>5056</v>
      </c>
      <c r="AH685" s="129" cm="1">
        <f t="array" aca="1" ref="AH685" ca="1">INDIRECT(ADDRESS(MATCH(AJ685,'rs_industries'!B:B,0),5,1,TRUE,"rs_industries"))</f>
        <v>51</v>
      </c>
      <c r="AI685" s="129" cm="1">
        <f t="array" aca="1" ref="AI685" ca="1">INDIRECT(ADDRESS(MATCH(A685,'rs_stocks'!B:B,0),7,1,TRUE,"rs_stocks"))</f>
        <v>97</v>
      </c>
      <c r="AJ685" s="129" t="str" cm="1">
        <f t="array" aca="1" ref="AJ685" ca="1">INDIRECT(ADDRESS(MATCH(A685,'rs_stocks'!B:B,0),4,1,TRUE,"rs_stocks"))</f>
        <v>Biotechnology</v>
      </c>
    </row>
    <row r="686" spans="1:36" x14ac:dyDescent="0.3">
      <c r="A686" s="129" t="s">
        <v>590</v>
      </c>
      <c r="B686" s="132">
        <v>1.66</v>
      </c>
      <c r="C686" s="132">
        <v>2.5099999999999998</v>
      </c>
      <c r="D686" s="132">
        <v>-3.42</v>
      </c>
      <c r="E686" s="132">
        <v>14.13</v>
      </c>
      <c r="F686" s="132">
        <v>14.13</v>
      </c>
      <c r="G686" s="263" t="s">
        <v>3705</v>
      </c>
      <c r="H686" s="348" t="s">
        <v>115</v>
      </c>
      <c r="I686" s="129">
        <v>8.1620000000000008</v>
      </c>
      <c r="J686" s="129">
        <v>-52</v>
      </c>
      <c r="K686" s="129">
        <v>-24</v>
      </c>
      <c r="L686" s="129" t="b">
        <v>1</v>
      </c>
      <c r="M686" s="129">
        <v>35.462000000000003</v>
      </c>
      <c r="N686" s="129">
        <v>3.6829999999999998</v>
      </c>
      <c r="O686" s="129">
        <v>9.6280000000000001</v>
      </c>
      <c r="P686" s="132">
        <v>38.710999999999999</v>
      </c>
      <c r="Q686" s="132">
        <v>0.54900000000000004</v>
      </c>
      <c r="R686" s="132">
        <v>21.257999999999999</v>
      </c>
      <c r="S686" s="129">
        <v>2.3199999999999998</v>
      </c>
      <c r="T686" s="419">
        <v>70.381</v>
      </c>
      <c r="U686" s="129">
        <v>7.35</v>
      </c>
      <c r="V686" s="129">
        <v>-38</v>
      </c>
      <c r="W686" s="129">
        <v>-42</v>
      </c>
      <c r="X686" s="129">
        <v>1173</v>
      </c>
      <c r="Y686" s="129" t="s">
        <v>590</v>
      </c>
      <c r="Z686" s="129" t="b">
        <v>1</v>
      </c>
      <c r="AA686" s="129">
        <v>0</v>
      </c>
      <c r="AB686" s="129" t="b">
        <v>1</v>
      </c>
      <c r="AC686" s="129">
        <v>46</v>
      </c>
      <c r="AD686" s="129">
        <v>0.80300000000000005</v>
      </c>
      <c r="AE686" s="129" t="s">
        <v>115</v>
      </c>
      <c r="AF686" s="129" t="s">
        <v>3705</v>
      </c>
      <c r="AG686" s="129" t="s">
        <v>5438</v>
      </c>
      <c r="AH686" s="129" cm="1">
        <f t="array" aca="1" ref="AH686" ca="1">INDIRECT(ADDRESS(MATCH(AJ686,'rs_industries'!B:B,0),5,1,TRUE,"rs_industries"))</f>
        <v>46</v>
      </c>
      <c r="AI686" s="129" cm="1">
        <f t="array" aca="1" ref="AI686" ca="1">INDIRECT(ADDRESS(MATCH(A686,'rs_stocks'!B:B,0),7,1,TRUE,"rs_stocks"))</f>
        <v>75</v>
      </c>
      <c r="AJ686" s="129" t="str" cm="1">
        <f t="array" aca="1" ref="AJ686" ca="1">INDIRECT(ADDRESS(MATCH(A686,'rs_stocks'!B:B,0),4,1,TRUE,"rs_stocks"))</f>
        <v>Oil &amp; Gas E&amp;P</v>
      </c>
    </row>
    <row r="687" spans="1:36" x14ac:dyDescent="0.3">
      <c r="A687" s="129" t="s">
        <v>3008</v>
      </c>
      <c r="B687" s="132">
        <v>-2.1800000000000002</v>
      </c>
      <c r="C687" s="132">
        <v>-2.2400000000000002</v>
      </c>
      <c r="D687" s="132">
        <v>7.68</v>
      </c>
      <c r="E687" s="132">
        <v>22.76</v>
      </c>
      <c r="F687" s="132">
        <v>16.670000000000002</v>
      </c>
      <c r="G687" s="291" t="s">
        <v>3623</v>
      </c>
      <c r="H687" s="352" t="s">
        <v>31</v>
      </c>
      <c r="I687" s="129">
        <v>1.151</v>
      </c>
      <c r="J687" s="129">
        <v>-36</v>
      </c>
      <c r="K687" s="129">
        <v>-9</v>
      </c>
      <c r="L687" s="129" t="b">
        <v>1</v>
      </c>
      <c r="M687" s="129">
        <v>50.442999999999998</v>
      </c>
      <c r="N687" s="129">
        <v>5.2439999999999998</v>
      </c>
      <c r="O687" s="129">
        <v>9.6199999999999992</v>
      </c>
      <c r="P687" s="132">
        <v>56.695999999999998</v>
      </c>
      <c r="Q687" s="132">
        <v>0.56899999999999995</v>
      </c>
      <c r="R687" s="132">
        <v>32.277000000000001</v>
      </c>
      <c r="S687" s="129">
        <v>2.66</v>
      </c>
      <c r="T687" s="419">
        <v>18.716999999999999</v>
      </c>
      <c r="U687" s="129">
        <v>46.27</v>
      </c>
      <c r="V687" s="129">
        <v>-9</v>
      </c>
      <c r="W687" s="129">
        <v>-14</v>
      </c>
      <c r="X687" s="129">
        <v>162</v>
      </c>
      <c r="Y687" s="129" t="s">
        <v>3008</v>
      </c>
      <c r="Z687" s="129" t="b">
        <v>0</v>
      </c>
      <c r="AA687" s="129">
        <v>0</v>
      </c>
      <c r="AB687" s="129" t="b">
        <v>1</v>
      </c>
      <c r="AC687" s="129">
        <v>45</v>
      </c>
      <c r="AD687" s="129">
        <v>0.80200000000000005</v>
      </c>
      <c r="AE687" s="129" t="s">
        <v>31</v>
      </c>
      <c r="AF687" s="129" t="s">
        <v>3623</v>
      </c>
      <c r="AG687" s="129" t="s">
        <v>3869</v>
      </c>
      <c r="AH687" s="129" cm="1">
        <f t="array" aca="1" ref="AH687" ca="1">INDIRECT(ADDRESS(MATCH(AJ687,'rs_industries'!B:B,0),5,1,TRUE,"rs_industries"))</f>
        <v>71</v>
      </c>
      <c r="AI687" s="129" cm="1">
        <f t="array" aca="1" ref="AI687" ca="1">INDIRECT(ADDRESS(MATCH(A687,'rs_stocks'!B:B,0),7,1,TRUE,"rs_stocks"))</f>
        <v>87</v>
      </c>
      <c r="AJ687" s="129" t="str" cm="1">
        <f t="array" aca="1" ref="AJ687" ca="1">INDIRECT(ADDRESS(MATCH(A687,'rs_stocks'!B:B,0),4,1,TRUE,"rs_stocks"))</f>
        <v>Electronics &amp; Computer Distribution</v>
      </c>
    </row>
    <row r="688" spans="1:36" x14ac:dyDescent="0.3">
      <c r="A688" s="129" t="s">
        <v>7822</v>
      </c>
      <c r="B688" s="132">
        <v>5.78</v>
      </c>
      <c r="C688" s="132">
        <v>6.05</v>
      </c>
      <c r="D688" s="132">
        <v>8.36</v>
      </c>
      <c r="E688" s="132">
        <v>11.72</v>
      </c>
      <c r="F688" s="132">
        <v>9.6</v>
      </c>
      <c r="G688" s="333" t="s">
        <v>3160</v>
      </c>
      <c r="H688" s="348" t="s">
        <v>3111</v>
      </c>
      <c r="I688" s="129">
        <v>0.247</v>
      </c>
      <c r="J688" s="129">
        <v>-33</v>
      </c>
      <c r="K688" s="129">
        <v>-12</v>
      </c>
      <c r="L688" s="129" t="b">
        <v>1</v>
      </c>
      <c r="M688" s="129">
        <v>17.033000000000001</v>
      </c>
      <c r="N688" s="129">
        <v>1.772</v>
      </c>
      <c r="O688" s="129">
        <v>9.6110000000000007</v>
      </c>
      <c r="P688" s="132">
        <v>17.646999999999998</v>
      </c>
      <c r="Q688" s="132">
        <v>0.56799999999999995</v>
      </c>
      <c r="R688" s="132">
        <v>10.023999999999999</v>
      </c>
      <c r="S688" s="129">
        <v>1.49</v>
      </c>
      <c r="T688" s="419">
        <v>-2.694</v>
      </c>
      <c r="U688" s="129">
        <v>24.88</v>
      </c>
      <c r="V688" s="129">
        <v>-40</v>
      </c>
      <c r="W688" s="129">
        <v>-23</v>
      </c>
      <c r="X688" s="129">
        <v>538</v>
      </c>
      <c r="Y688" s="129" t="s">
        <v>7822</v>
      </c>
      <c r="Z688" s="129" t="b">
        <v>0</v>
      </c>
      <c r="AA688" s="129">
        <v>0</v>
      </c>
      <c r="AB688" s="129" t="b">
        <v>1</v>
      </c>
      <c r="AC688" s="129">
        <v>53</v>
      </c>
      <c r="AD688" s="129">
        <v>0.80200000000000005</v>
      </c>
      <c r="AE688" s="129" t="s">
        <v>3111</v>
      </c>
      <c r="AF688" s="129" t="s">
        <v>3160</v>
      </c>
      <c r="AG688" s="129" t="s">
        <v>8619</v>
      </c>
      <c r="AH688" s="129" cm="1">
        <f t="array" aca="1" ref="AH688" ca="1">INDIRECT(ADDRESS(MATCH(AJ688,'rs_industries'!B:B,0),5,1,TRUE,"rs_industries"))</f>
        <v>62</v>
      </c>
      <c r="AI688" s="129" cm="1">
        <f t="array" aca="1" ref="AI688" ca="1">INDIRECT(ADDRESS(MATCH(A688,'rs_stocks'!B:B,0),7,1,TRUE,"rs_stocks"))</f>
        <v>79</v>
      </c>
      <c r="AJ688" s="129" t="str" cm="1">
        <f t="array" aca="1" ref="AJ688" ca="1">INDIRECT(ADDRESS(MATCH(A688,'rs_stocks'!B:B,0),4,1,TRUE,"rs_stocks"))</f>
        <v>Asset Management</v>
      </c>
    </row>
    <row r="689" spans="1:36" x14ac:dyDescent="0.3">
      <c r="A689" s="129" t="s">
        <v>7832</v>
      </c>
      <c r="B689" s="132">
        <v>-2.14</v>
      </c>
      <c r="C689" s="132">
        <v>2.13</v>
      </c>
      <c r="D689" s="132">
        <v>7.41</v>
      </c>
      <c r="E689" s="132">
        <v>21.22</v>
      </c>
      <c r="F689" s="132">
        <v>4.28</v>
      </c>
      <c r="G689" s="225" t="s">
        <v>3148</v>
      </c>
      <c r="H689" s="346" t="s">
        <v>3111</v>
      </c>
      <c r="I689" s="129">
        <v>0.27500000000000002</v>
      </c>
      <c r="J689" s="129">
        <v>-32</v>
      </c>
      <c r="K689" s="129">
        <v>-4</v>
      </c>
      <c r="L689" s="129" t="b">
        <v>1</v>
      </c>
      <c r="M689" s="129">
        <v>25.236999999999998</v>
      </c>
      <c r="N689" s="129">
        <v>2.6269999999999998</v>
      </c>
      <c r="O689" s="129">
        <v>9.609</v>
      </c>
      <c r="P689" s="132">
        <v>27.83</v>
      </c>
      <c r="Q689" s="132">
        <v>0.57199999999999995</v>
      </c>
      <c r="R689" s="132">
        <v>15.907999999999999</v>
      </c>
      <c r="S689" s="129">
        <v>2.15</v>
      </c>
      <c r="T689" s="419">
        <v>-47.043999999999997</v>
      </c>
      <c r="U689" s="129">
        <v>29.7</v>
      </c>
      <c r="V689" s="129">
        <v>-76</v>
      </c>
      <c r="W689" s="129">
        <v>-78</v>
      </c>
      <c r="X689" s="129">
        <v>313</v>
      </c>
      <c r="Y689" s="129" t="s">
        <v>7832</v>
      </c>
      <c r="Z689" s="129" t="b">
        <v>0</v>
      </c>
      <c r="AA689" s="129">
        <v>0</v>
      </c>
      <c r="AB689" s="129" t="b">
        <v>1</v>
      </c>
      <c r="AC689" s="129">
        <v>45</v>
      </c>
      <c r="AD689" s="129">
        <v>0.80200000000000005</v>
      </c>
      <c r="AE689" s="129" t="s">
        <v>3111</v>
      </c>
      <c r="AF689" s="129" t="s">
        <v>3148</v>
      </c>
      <c r="AG689" s="129" t="s">
        <v>8617</v>
      </c>
      <c r="AH689" s="129" cm="1">
        <f t="array" aca="1" ref="AH689" ca="1">INDIRECT(ADDRESS(MATCH(AJ689,'rs_industries'!B:B,0),5,1,TRUE,"rs_industries"))</f>
        <v>43</v>
      </c>
      <c r="AI689" s="129" cm="1">
        <f t="array" aca="1" ref="AI689" ca="1">INDIRECT(ADDRESS(MATCH(A689,'rs_stocks'!B:B,0),7,1,TRUE,"rs_stocks"))</f>
        <v>76</v>
      </c>
      <c r="AJ689" s="129" t="str" cm="1">
        <f t="array" aca="1" ref="AJ689" ca="1">INDIRECT(ADDRESS(MATCH(A689,'rs_stocks'!B:B,0),4,1,TRUE,"rs_stocks"))</f>
        <v>Banks—Regional</v>
      </c>
    </row>
    <row r="690" spans="1:36" x14ac:dyDescent="0.3">
      <c r="A690" s="129" t="s">
        <v>7714</v>
      </c>
      <c r="B690" s="132">
        <v>0.93</v>
      </c>
      <c r="C690" s="132">
        <v>-0.48</v>
      </c>
      <c r="D690" s="132">
        <v>6.4</v>
      </c>
      <c r="E690" s="132">
        <v>7.46</v>
      </c>
      <c r="F690" s="132">
        <v>6.16</v>
      </c>
      <c r="G690" s="290" t="s">
        <v>3160</v>
      </c>
      <c r="H690" s="350" t="s">
        <v>3111</v>
      </c>
      <c r="I690" s="129">
        <v>0.51100000000000001</v>
      </c>
      <c r="J690" s="129">
        <v>-32</v>
      </c>
      <c r="K690" s="129">
        <v>-18</v>
      </c>
      <c r="L690" s="129" t="b">
        <v>1</v>
      </c>
      <c r="M690" s="129">
        <v>21.395</v>
      </c>
      <c r="N690" s="129">
        <v>2.2320000000000002</v>
      </c>
      <c r="O690" s="129">
        <v>9.5869999999999997</v>
      </c>
      <c r="P690" s="132">
        <v>23.045999999999999</v>
      </c>
      <c r="Q690" s="132">
        <v>0.56799999999999995</v>
      </c>
      <c r="R690" s="132">
        <v>13.084</v>
      </c>
      <c r="S690" s="129">
        <v>1.29</v>
      </c>
      <c r="T690" s="419">
        <v>40.942</v>
      </c>
      <c r="U690" s="129">
        <v>22.76</v>
      </c>
      <c r="V690" s="129">
        <v>23</v>
      </c>
      <c r="W690" s="129">
        <v>10</v>
      </c>
      <c r="X690" s="129">
        <v>682</v>
      </c>
      <c r="Y690" s="129" t="s">
        <v>7714</v>
      </c>
      <c r="Z690" s="129" t="b">
        <v>0</v>
      </c>
      <c r="AA690" s="129">
        <v>0</v>
      </c>
      <c r="AB690" s="129" t="b">
        <v>1</v>
      </c>
      <c r="AC690" s="129">
        <v>53</v>
      </c>
      <c r="AD690" s="129">
        <v>0.80200000000000005</v>
      </c>
      <c r="AE690" s="129" t="s">
        <v>3111</v>
      </c>
      <c r="AF690" s="129" t="s">
        <v>3160</v>
      </c>
      <c r="AG690" s="129" t="s">
        <v>7715</v>
      </c>
      <c r="AH690" s="129" t="e" cm="1">
        <f t="array" aca="1" ref="AH690" ca="1">INDIRECT(ADDRESS(MATCH(AJ690,'rs_industries'!B:B,0),5,1,TRUE,"rs_industries"))</f>
        <v>#N/A</v>
      </c>
      <c r="AI690" s="129" t="e" cm="1">
        <f t="array" aca="1" ref="AI690" ca="1">INDIRECT(ADDRESS(MATCH(A690,'rs_stocks'!B:B,0),7,1,TRUE,"rs_stocks"))</f>
        <v>#N/A</v>
      </c>
      <c r="AJ690" s="129" t="e" cm="1">
        <f t="array" aca="1" ref="AJ690" ca="1">INDIRECT(ADDRESS(MATCH(A690,'rs_stocks'!B:B,0),4,1,TRUE,"rs_stocks"))</f>
        <v>#N/A</v>
      </c>
    </row>
    <row r="691" spans="1:36" x14ac:dyDescent="0.3">
      <c r="A691" s="129" t="s">
        <v>2426</v>
      </c>
      <c r="B691" s="132">
        <v>-4.34</v>
      </c>
      <c r="C691" s="132">
        <v>-4.4000000000000004</v>
      </c>
      <c r="D691" s="132">
        <v>0.3</v>
      </c>
      <c r="E691" s="132">
        <v>6.5</v>
      </c>
      <c r="F691" s="132">
        <v>2.69</v>
      </c>
      <c r="G691" s="207" t="s">
        <v>3705</v>
      </c>
      <c r="H691" s="346" t="s">
        <v>245</v>
      </c>
      <c r="I691" s="129">
        <v>2.379</v>
      </c>
      <c r="J691" s="129">
        <v>-41</v>
      </c>
      <c r="K691" s="129">
        <v>-27</v>
      </c>
      <c r="L691" s="129" t="b">
        <v>1</v>
      </c>
      <c r="M691" s="129">
        <v>23.056999999999999</v>
      </c>
      <c r="N691" s="129">
        <v>2.407</v>
      </c>
      <c r="O691" s="129">
        <v>9.58</v>
      </c>
      <c r="P691" s="132">
        <v>24.545000000000002</v>
      </c>
      <c r="Q691" s="132">
        <v>0.56399999999999995</v>
      </c>
      <c r="R691" s="132">
        <v>13.848000000000001</v>
      </c>
      <c r="S691" s="129">
        <v>2.0699999999999998</v>
      </c>
      <c r="T691" s="419">
        <v>-56.53</v>
      </c>
      <c r="U691" s="129">
        <v>106.84</v>
      </c>
      <c r="V691" s="129">
        <v>-19</v>
      </c>
      <c r="W691" s="129">
        <v>-22</v>
      </c>
      <c r="X691" s="129">
        <v>90</v>
      </c>
      <c r="Y691" s="129" t="s">
        <v>2426</v>
      </c>
      <c r="Z691" s="129" t="b">
        <v>0</v>
      </c>
      <c r="AA691" s="129">
        <v>0</v>
      </c>
      <c r="AB691" s="129" t="b">
        <v>0</v>
      </c>
      <c r="AC691" s="129">
        <v>46</v>
      </c>
      <c r="AD691" s="129">
        <v>0.80100000000000005</v>
      </c>
      <c r="AE691" s="129" t="s">
        <v>245</v>
      </c>
      <c r="AF691" s="129" t="s">
        <v>3705</v>
      </c>
      <c r="AG691" s="129" t="s">
        <v>4232</v>
      </c>
      <c r="AH691" s="129" t="e" cm="1">
        <f t="array" aca="1" ref="AH691" ca="1">INDIRECT(ADDRESS(MATCH(AJ691,'rs_industries'!B:B,0),5,1,TRUE,"rs_industries"))</f>
        <v>#N/A</v>
      </c>
      <c r="AI691" s="129" t="e" cm="1">
        <f t="array" aca="1" ref="AI691" ca="1">INDIRECT(ADDRESS(MATCH(A691,'rs_stocks'!B:B,0),7,1,TRUE,"rs_stocks"))</f>
        <v>#N/A</v>
      </c>
      <c r="AJ691" s="129" t="e" cm="1">
        <f t="array" aca="1" ref="AJ691" ca="1">INDIRECT(ADDRESS(MATCH(A691,'rs_stocks'!B:B,0),4,1,TRUE,"rs_stocks"))</f>
        <v>#N/A</v>
      </c>
    </row>
    <row r="692" spans="1:36" x14ac:dyDescent="0.3">
      <c r="A692" s="129" t="s">
        <v>1472</v>
      </c>
      <c r="B692" s="132">
        <v>4.1500000000000004</v>
      </c>
      <c r="C692" s="132">
        <v>-4.6900000000000004</v>
      </c>
      <c r="D692" s="132">
        <v>-1.55</v>
      </c>
      <c r="E692" s="132">
        <v>12.29</v>
      </c>
      <c r="F692" s="132">
        <v>13.24</v>
      </c>
      <c r="G692" s="215" t="s">
        <v>5260</v>
      </c>
      <c r="H692" s="345" t="s">
        <v>115</v>
      </c>
      <c r="I692" s="129">
        <v>1.653</v>
      </c>
      <c r="J692" s="129">
        <v>-63</v>
      </c>
      <c r="K692" s="129">
        <v>-9</v>
      </c>
      <c r="L692" s="129" t="b">
        <v>1</v>
      </c>
      <c r="M692" s="129">
        <v>58.311</v>
      </c>
      <c r="N692" s="129">
        <v>6.0880000000000001</v>
      </c>
      <c r="O692" s="129">
        <v>9.5790000000000006</v>
      </c>
      <c r="P692" s="132">
        <v>69.878</v>
      </c>
      <c r="Q692" s="132">
        <v>0.54500000000000004</v>
      </c>
      <c r="R692" s="132">
        <v>38.076999999999998</v>
      </c>
      <c r="S692" s="129">
        <v>3.18</v>
      </c>
      <c r="T692" s="419">
        <v>140.22800000000001</v>
      </c>
      <c r="U692" s="129">
        <v>10.78</v>
      </c>
      <c r="V692" s="129">
        <v>-2</v>
      </c>
      <c r="W692" s="129">
        <v>-8</v>
      </c>
      <c r="X692" s="129">
        <v>584</v>
      </c>
      <c r="Y692" s="129" t="s">
        <v>1472</v>
      </c>
      <c r="Z692" s="129" t="b">
        <v>1</v>
      </c>
      <c r="AA692" s="129">
        <v>0</v>
      </c>
      <c r="AB692" s="129" t="b">
        <v>0</v>
      </c>
      <c r="AC692" s="129">
        <v>52</v>
      </c>
      <c r="AD692" s="129">
        <v>0.80100000000000005</v>
      </c>
      <c r="AE692" s="129" t="s">
        <v>115</v>
      </c>
      <c r="AF692" s="129" t="s">
        <v>5260</v>
      </c>
      <c r="AG692" s="129" t="s">
        <v>5421</v>
      </c>
      <c r="AH692" s="129" cm="1">
        <f t="array" aca="1" ref="AH692" ca="1">INDIRECT(ADDRESS(MATCH(AJ692,'rs_industries'!B:B,0),5,1,TRUE,"rs_industries"))</f>
        <v>59</v>
      </c>
      <c r="AI692" s="129" cm="1">
        <f t="array" aca="1" ref="AI692" ca="1">INDIRECT(ADDRESS(MATCH(A692,'rs_stocks'!B:B,0),7,1,TRUE,"rs_stocks"))</f>
        <v>77</v>
      </c>
      <c r="AJ692" s="129" t="str" cm="1">
        <f t="array" aca="1" ref="AJ692" ca="1">INDIRECT(ADDRESS(MATCH(A692,'rs_stocks'!B:B,0),4,1,TRUE,"rs_stocks"))</f>
        <v>Oil &amp; Gas Equipment &amp; Services</v>
      </c>
    </row>
    <row r="693" spans="1:36" x14ac:dyDescent="0.3">
      <c r="A693" s="129" t="s">
        <v>5831</v>
      </c>
      <c r="B693" s="132">
        <v>-6.59</v>
      </c>
      <c r="C693" s="132">
        <v>-10.74</v>
      </c>
      <c r="D693" s="132">
        <v>10.23</v>
      </c>
      <c r="E693" s="132">
        <v>49.77</v>
      </c>
      <c r="F693" s="132">
        <v>37.1</v>
      </c>
      <c r="G693" s="251" t="s">
        <v>3114</v>
      </c>
      <c r="H693" s="349" t="s">
        <v>31</v>
      </c>
      <c r="I693" s="129">
        <v>0.52100000000000002</v>
      </c>
      <c r="J693" s="129">
        <v>-95</v>
      </c>
      <c r="K693" s="129">
        <v>-90</v>
      </c>
      <c r="L693" s="129" t="b">
        <v>0</v>
      </c>
      <c r="M693" s="129">
        <v>126.45399999999999</v>
      </c>
      <c r="N693" s="129">
        <v>13.231999999999999</v>
      </c>
      <c r="O693" s="129">
        <v>9.5559999999999992</v>
      </c>
      <c r="P693" s="132">
        <v>178.148</v>
      </c>
      <c r="Q693" s="132">
        <v>0.54200000000000004</v>
      </c>
      <c r="R693" s="132">
        <v>96.531000000000006</v>
      </c>
      <c r="S693" s="129">
        <v>4.45</v>
      </c>
      <c r="T693" s="419">
        <v>-33.787999999999997</v>
      </c>
      <c r="U693" s="129">
        <v>19.29</v>
      </c>
      <c r="V693" s="129">
        <v>-12</v>
      </c>
      <c r="W693" s="129">
        <v>-23</v>
      </c>
      <c r="X693" s="129">
        <v>233</v>
      </c>
      <c r="Y693" s="129" t="s">
        <v>5831</v>
      </c>
      <c r="Z693" s="129" t="b">
        <v>0</v>
      </c>
      <c r="AA693" s="129">
        <v>0</v>
      </c>
      <c r="AB693" s="129" t="b">
        <v>0</v>
      </c>
      <c r="AC693" s="129">
        <v>46</v>
      </c>
      <c r="AD693" s="129">
        <v>0.80100000000000005</v>
      </c>
      <c r="AE693" s="129" t="s">
        <v>31</v>
      </c>
      <c r="AF693" s="129" t="s">
        <v>3114</v>
      </c>
      <c r="AG693" s="129" t="s">
        <v>7574</v>
      </c>
      <c r="AH693" s="129" cm="1">
        <f t="array" aca="1" ref="AH693" ca="1">INDIRECT(ADDRESS(MATCH(AJ693,'rs_industries'!B:B,0),5,1,TRUE,"rs_industries"))</f>
        <v>35</v>
      </c>
      <c r="AI693" s="129" cm="1">
        <f t="array" aca="1" ref="AI693" ca="1">INDIRECT(ADDRESS(MATCH(A693,'rs_stocks'!B:B,0),7,1,TRUE,"rs_stocks"))</f>
        <v>87</v>
      </c>
      <c r="AJ693" s="129" t="str" cm="1">
        <f t="array" aca="1" ref="AJ693" ca="1">INDIRECT(ADDRESS(MATCH(A693,'rs_stocks'!B:B,0),4,1,TRUE,"rs_stocks"))</f>
        <v>Software—Infrastructure</v>
      </c>
    </row>
    <row r="694" spans="1:36" x14ac:dyDescent="0.3">
      <c r="A694" s="129" t="s">
        <v>7881</v>
      </c>
      <c r="B694" s="132">
        <v>3.56</v>
      </c>
      <c r="C694" s="132">
        <v>1.39</v>
      </c>
      <c r="D694" s="132">
        <v>44.06</v>
      </c>
      <c r="E694" s="132">
        <v>34.1</v>
      </c>
      <c r="F694" s="132">
        <v>23.83</v>
      </c>
      <c r="G694" s="231" t="s">
        <v>3217</v>
      </c>
      <c r="H694" s="346" t="s">
        <v>150</v>
      </c>
      <c r="I694" s="129">
        <v>0.21299999999999999</v>
      </c>
      <c r="J694" s="129">
        <v>-75</v>
      </c>
      <c r="K694" s="129">
        <v>-60</v>
      </c>
      <c r="L694" s="129" t="b">
        <v>1</v>
      </c>
      <c r="M694" s="129">
        <v>91.855000000000004</v>
      </c>
      <c r="N694" s="129">
        <v>9.6159999999999997</v>
      </c>
      <c r="O694" s="129">
        <v>9.5519999999999996</v>
      </c>
      <c r="P694" s="132">
        <v>135.566</v>
      </c>
      <c r="Q694" s="132">
        <v>0.58099999999999996</v>
      </c>
      <c r="R694" s="132">
        <v>78.786000000000001</v>
      </c>
      <c r="S694" s="129">
        <v>4.68</v>
      </c>
      <c r="T694" s="419">
        <v>51.356999999999999</v>
      </c>
      <c r="U694" s="129">
        <v>2.91</v>
      </c>
      <c r="V694" s="129">
        <v>-50</v>
      </c>
      <c r="W694" s="129">
        <v>-53</v>
      </c>
      <c r="X694" s="129">
        <v>1467</v>
      </c>
      <c r="Y694" s="129" t="s">
        <v>7881</v>
      </c>
      <c r="Z694" s="129" t="b">
        <v>0</v>
      </c>
      <c r="AA694" s="129">
        <v>0</v>
      </c>
      <c r="AB694" s="129" t="b">
        <v>0</v>
      </c>
      <c r="AC694" s="129">
        <v>46</v>
      </c>
      <c r="AD694" s="129">
        <v>0.8</v>
      </c>
      <c r="AE694" s="129" t="s">
        <v>150</v>
      </c>
      <c r="AF694" s="129" t="s">
        <v>3217</v>
      </c>
      <c r="AG694" s="129" t="s">
        <v>8674</v>
      </c>
      <c r="AH694" s="129" cm="1">
        <f t="array" aca="1" ref="AH694" ca="1">INDIRECT(ADDRESS(MATCH(AJ694,'rs_industries'!B:B,0),5,1,TRUE,"rs_industries"))</f>
        <v>13</v>
      </c>
      <c r="AI694" s="129" cm="1">
        <f t="array" aca="1" ref="AI694" ca="1">INDIRECT(ADDRESS(MATCH(A694,'rs_stocks'!B:B,0),7,1,TRUE,"rs_stocks"))</f>
        <v>83</v>
      </c>
      <c r="AJ694" s="129" t="str" cm="1">
        <f t="array" aca="1" ref="AJ694" ca="1">INDIRECT(ADDRESS(MATCH(A694,'rs_stocks'!B:B,0),4,1,TRUE,"rs_stocks"))</f>
        <v>REIT—Hotel &amp; Motel</v>
      </c>
    </row>
    <row r="695" spans="1:36" x14ac:dyDescent="0.3">
      <c r="A695" s="129" t="s">
        <v>78</v>
      </c>
      <c r="B695" s="132">
        <v>4.26</v>
      </c>
      <c r="C695" s="132">
        <v>-0.27</v>
      </c>
      <c r="D695" s="132">
        <v>3.32</v>
      </c>
      <c r="E695" s="132">
        <v>21.81</v>
      </c>
      <c r="F695" s="132">
        <v>17.39</v>
      </c>
      <c r="G695" s="214" t="s">
        <v>3391</v>
      </c>
      <c r="H695" s="347" t="s">
        <v>3108</v>
      </c>
      <c r="I695" s="129">
        <v>1945.826</v>
      </c>
      <c r="J695" s="129">
        <v>-56</v>
      </c>
      <c r="K695" s="129">
        <v>-1</v>
      </c>
      <c r="L695" s="129" t="b">
        <v>1</v>
      </c>
      <c r="M695" s="129">
        <v>24.309000000000001</v>
      </c>
      <c r="N695" s="129">
        <v>2.548</v>
      </c>
      <c r="O695" s="129">
        <v>9.5419999999999998</v>
      </c>
      <c r="P695" s="132">
        <v>23.725999999999999</v>
      </c>
      <c r="Q695" s="132">
        <v>0.55400000000000005</v>
      </c>
      <c r="R695" s="132">
        <v>13.135999999999999</v>
      </c>
      <c r="S695" s="129">
        <v>1.88</v>
      </c>
      <c r="T695" s="419">
        <v>76.424999999999997</v>
      </c>
      <c r="U695" s="129">
        <v>186.98</v>
      </c>
      <c r="V695" s="129">
        <v>-27</v>
      </c>
      <c r="W695" s="129">
        <v>-42</v>
      </c>
      <c r="X695" s="129">
        <v>57</v>
      </c>
      <c r="Y695" s="129" t="s">
        <v>78</v>
      </c>
      <c r="Z695" s="129" t="b">
        <v>1</v>
      </c>
      <c r="AA695" s="129">
        <v>0</v>
      </c>
      <c r="AB695" s="129" t="b">
        <v>1</v>
      </c>
      <c r="AC695" s="129">
        <v>46</v>
      </c>
      <c r="AD695" s="129">
        <v>0.8</v>
      </c>
      <c r="AE695" s="129" t="s">
        <v>3108</v>
      </c>
      <c r="AF695" s="129" t="s">
        <v>3391</v>
      </c>
      <c r="AG695" s="129" t="s">
        <v>3392</v>
      </c>
      <c r="AH695" s="129" cm="1">
        <f t="array" aca="1" ref="AH695" ca="1">INDIRECT(ADDRESS(MATCH(AJ695,'rs_industries'!B:B,0),5,1,TRUE,"rs_industries"))</f>
        <v>91</v>
      </c>
      <c r="AI695" s="129" cm="1">
        <f t="array" aca="1" ref="AI695" ca="1">INDIRECT(ADDRESS(MATCH(A695,'rs_stocks'!B:B,0),7,1,TRUE,"rs_stocks"))</f>
        <v>84</v>
      </c>
      <c r="AJ695" s="129" t="str" cm="1">
        <f t="array" aca="1" ref="AJ695" ca="1">INDIRECT(ADDRESS(MATCH(A695,'rs_stocks'!B:B,0),4,1,TRUE,"rs_stocks"))</f>
        <v>Internet Retail</v>
      </c>
    </row>
    <row r="696" spans="1:36" x14ac:dyDescent="0.3">
      <c r="A696" s="129" t="s">
        <v>913</v>
      </c>
      <c r="B696" s="132">
        <v>0.64</v>
      </c>
      <c r="C696" s="132">
        <v>-4.63</v>
      </c>
      <c r="D696" s="132">
        <v>-3.51</v>
      </c>
      <c r="E696" s="132">
        <v>8.83</v>
      </c>
      <c r="F696" s="132">
        <v>10.3</v>
      </c>
      <c r="G696" s="225" t="s">
        <v>3148</v>
      </c>
      <c r="H696" s="346" t="s">
        <v>3111</v>
      </c>
      <c r="I696" s="129">
        <v>15.648</v>
      </c>
      <c r="J696" s="129">
        <v>-59</v>
      </c>
      <c r="K696" s="129">
        <v>-39</v>
      </c>
      <c r="L696" s="129" t="b">
        <v>1</v>
      </c>
      <c r="M696" s="129">
        <v>33.648000000000003</v>
      </c>
      <c r="N696" s="129">
        <v>3.5339999999999998</v>
      </c>
      <c r="O696" s="129">
        <v>9.5210000000000008</v>
      </c>
      <c r="P696" s="132">
        <v>38.975000000000001</v>
      </c>
      <c r="Q696" s="132">
        <v>0.54900000000000004</v>
      </c>
      <c r="R696" s="132">
        <v>21.4</v>
      </c>
      <c r="S696" s="129">
        <v>2.5099999999999998</v>
      </c>
      <c r="T696" s="419">
        <v>27.780999999999999</v>
      </c>
      <c r="U696" s="129">
        <v>34.39</v>
      </c>
      <c r="V696" s="129">
        <v>116</v>
      </c>
      <c r="W696" s="129">
        <v>155</v>
      </c>
      <c r="X696" s="129">
        <v>231</v>
      </c>
      <c r="Y696" s="129" t="s">
        <v>913</v>
      </c>
      <c r="Z696" s="129" t="b">
        <v>1</v>
      </c>
      <c r="AA696" s="129">
        <v>0</v>
      </c>
      <c r="AB696" s="129" t="b">
        <v>0</v>
      </c>
      <c r="AC696" s="129">
        <v>46</v>
      </c>
      <c r="AD696" s="129">
        <v>0.8</v>
      </c>
      <c r="AE696" s="129" t="s">
        <v>3111</v>
      </c>
      <c r="AF696" s="129" t="s">
        <v>3148</v>
      </c>
      <c r="AG696" s="129" t="s">
        <v>3939</v>
      </c>
      <c r="AH696" s="129" cm="1">
        <f t="array" aca="1" ref="AH696" ca="1">INDIRECT(ADDRESS(MATCH(AJ696,'rs_industries'!B:B,0),5,1,TRUE,"rs_industries"))</f>
        <v>43</v>
      </c>
      <c r="AI696" s="129" cm="1">
        <f t="array" aca="1" ref="AI696" ca="1">INDIRECT(ADDRESS(MATCH(A696,'rs_stocks'!B:B,0),7,1,TRUE,"rs_stocks"))</f>
        <v>76</v>
      </c>
      <c r="AJ696" s="129" t="str" cm="1">
        <f t="array" aca="1" ref="AJ696" ca="1">INDIRECT(ADDRESS(MATCH(A696,'rs_stocks'!B:B,0),4,1,TRUE,"rs_stocks"))</f>
        <v>Banks—Regional</v>
      </c>
    </row>
    <row r="697" spans="1:36" x14ac:dyDescent="0.3">
      <c r="A697" s="129" t="s">
        <v>9155</v>
      </c>
      <c r="B697" s="132">
        <v>-14.39</v>
      </c>
      <c r="C697" s="132">
        <v>24.59</v>
      </c>
      <c r="D697" s="132">
        <v>61.75</v>
      </c>
      <c r="E697" s="132">
        <v>70.739999999999995</v>
      </c>
      <c r="F697" s="132">
        <v>58.42</v>
      </c>
      <c r="G697" s="300" t="s">
        <v>3221</v>
      </c>
      <c r="H697" s="348" t="s">
        <v>24</v>
      </c>
      <c r="I697" s="129">
        <v>0.219</v>
      </c>
      <c r="J697" s="129">
        <v>-98</v>
      </c>
      <c r="K697" s="129">
        <v>-94</v>
      </c>
      <c r="L697" s="129" t="b">
        <v>1</v>
      </c>
      <c r="M697" s="129">
        <v>194.905</v>
      </c>
      <c r="N697" s="129">
        <v>20.492000000000001</v>
      </c>
      <c r="O697" s="129">
        <v>9.5109999999999992</v>
      </c>
      <c r="P697" s="132">
        <v>316.82600000000002</v>
      </c>
      <c r="Q697" s="132">
        <v>0.59699999999999998</v>
      </c>
      <c r="R697" s="132">
        <v>189.226</v>
      </c>
      <c r="S697" s="129">
        <v>9.8699999999999992</v>
      </c>
      <c r="T697" s="419">
        <v>-32.953000000000003</v>
      </c>
      <c r="U697" s="129">
        <v>4.6100000000000003</v>
      </c>
      <c r="V697" s="129">
        <v>-32</v>
      </c>
      <c r="W697" s="129">
        <v>-26</v>
      </c>
      <c r="X697" s="129">
        <v>439</v>
      </c>
      <c r="Y697" s="129" t="s">
        <v>9155</v>
      </c>
      <c r="Z697" s="129" t="b">
        <v>0</v>
      </c>
      <c r="AA697" s="129">
        <v>0</v>
      </c>
      <c r="AB697" s="129" t="b">
        <v>0</v>
      </c>
      <c r="AC697" s="129">
        <v>48</v>
      </c>
      <c r="AD697" s="129">
        <v>0.79900000000000004</v>
      </c>
      <c r="AE697" s="129" t="s">
        <v>24</v>
      </c>
      <c r="AF697" s="129" t="s">
        <v>3221</v>
      </c>
      <c r="AG697" s="129" t="s">
        <v>9156</v>
      </c>
      <c r="AH697" s="129" cm="1">
        <f t="array" aca="1" ref="AH697" ca="1">INDIRECT(ADDRESS(MATCH(AJ697,'rs_industries'!B:B,0),5,1,TRUE,"rs_industries"))</f>
        <v>79</v>
      </c>
      <c r="AI697" s="129" cm="1">
        <f t="array" aca="1" ref="AI697" ca="1">INDIRECT(ADDRESS(MATCH(A697,'rs_stocks'!B:B,0),7,1,TRUE,"rs_stocks"))</f>
        <v>89</v>
      </c>
      <c r="AJ697" s="129" t="str" cm="1">
        <f t="array" aca="1" ref="AJ697" ca="1">INDIRECT(ADDRESS(MATCH(A697,'rs_stocks'!B:B,0),4,1,TRUE,"rs_stocks"))</f>
        <v>Specialty Industrial Machinery</v>
      </c>
    </row>
    <row r="698" spans="1:36" x14ac:dyDescent="0.3">
      <c r="A698" s="129" t="s">
        <v>627</v>
      </c>
      <c r="B698" s="132">
        <v>4.71</v>
      </c>
      <c r="C698" s="132">
        <v>-4.5199999999999996</v>
      </c>
      <c r="D698" s="132">
        <v>-1.72</v>
      </c>
      <c r="E698" s="132">
        <v>23.07</v>
      </c>
      <c r="F698" s="132">
        <v>32.19</v>
      </c>
      <c r="G698" s="288" t="s">
        <v>3184</v>
      </c>
      <c r="H698" s="347" t="s">
        <v>24</v>
      </c>
      <c r="I698" s="129">
        <v>8.6760000000000002</v>
      </c>
      <c r="J698" s="129">
        <v>-55</v>
      </c>
      <c r="K698" s="129">
        <v>-10</v>
      </c>
      <c r="L698" s="129" t="b">
        <v>1</v>
      </c>
      <c r="M698" s="129">
        <v>71.643000000000001</v>
      </c>
      <c r="N698" s="129">
        <v>7.5490000000000004</v>
      </c>
      <c r="O698" s="129">
        <v>9.49</v>
      </c>
      <c r="P698" s="132">
        <v>81.194000000000003</v>
      </c>
      <c r="Q698" s="132">
        <v>0.52700000000000002</v>
      </c>
      <c r="R698" s="132">
        <v>42.777999999999999</v>
      </c>
      <c r="S698" s="129">
        <v>3.58</v>
      </c>
      <c r="T698" s="419">
        <v>91.945999999999998</v>
      </c>
      <c r="U698" s="129">
        <v>116.3</v>
      </c>
      <c r="V698" s="129">
        <v>-31</v>
      </c>
      <c r="W698" s="129">
        <v>-31</v>
      </c>
      <c r="X698" s="129">
        <v>48</v>
      </c>
      <c r="Y698" s="129" t="s">
        <v>627</v>
      </c>
      <c r="Z698" s="129" t="b">
        <v>1</v>
      </c>
      <c r="AA698" s="129">
        <v>0</v>
      </c>
      <c r="AB698" s="129" t="b">
        <v>0</v>
      </c>
      <c r="AC698" s="129">
        <v>46</v>
      </c>
      <c r="AD698" s="129">
        <v>0.79900000000000004</v>
      </c>
      <c r="AE698" s="129" t="s">
        <v>24</v>
      </c>
      <c r="AF698" s="129" t="s">
        <v>3184</v>
      </c>
      <c r="AG698" s="129" t="s">
        <v>5240</v>
      </c>
      <c r="AH698" s="129" cm="1">
        <f t="array" aca="1" ref="AH698" ca="1">INDIRECT(ADDRESS(MATCH(AJ698,'rs_industries'!B:B,0),5,1,TRUE,"rs_industries"))</f>
        <v>59</v>
      </c>
      <c r="AI698" s="129" cm="1">
        <f t="array" aca="1" ref="AI698" ca="1">INDIRECT(ADDRESS(MATCH(A698,'rs_stocks'!B:B,0),7,1,TRUE,"rs_stocks"))</f>
        <v>87</v>
      </c>
      <c r="AJ698" s="129" t="str" cm="1">
        <f t="array" aca="1" ref="AJ698" ca="1">INDIRECT(ADDRESS(MATCH(A698,'rs_stocks'!B:B,0),4,1,TRUE,"rs_stocks"))</f>
        <v>Oil &amp; Gas Equipment &amp; Services</v>
      </c>
    </row>
    <row r="699" spans="1:36" x14ac:dyDescent="0.3">
      <c r="A699" s="129" t="s">
        <v>1276</v>
      </c>
      <c r="B699" s="132">
        <v>-1.52</v>
      </c>
      <c r="C699" s="132">
        <v>-5.53</v>
      </c>
      <c r="D699" s="132">
        <v>2.1800000000000002</v>
      </c>
      <c r="E699" s="132">
        <v>3.24</v>
      </c>
      <c r="F699" s="132">
        <v>-0.52</v>
      </c>
      <c r="G699" s="218" t="s">
        <v>3158</v>
      </c>
      <c r="H699" s="346" t="s">
        <v>245</v>
      </c>
      <c r="I699" s="129">
        <v>32.165999999999997</v>
      </c>
      <c r="J699" s="129">
        <v>-22</v>
      </c>
      <c r="K699" s="129">
        <v>-9</v>
      </c>
      <c r="L699" s="129" t="b">
        <v>1</v>
      </c>
      <c r="M699" s="129">
        <v>22.343</v>
      </c>
      <c r="N699" s="129">
        <v>2.3580000000000001</v>
      </c>
      <c r="O699" s="129">
        <v>9.4760000000000009</v>
      </c>
      <c r="P699" s="132">
        <v>24.771999999999998</v>
      </c>
      <c r="Q699" s="132">
        <v>0.55700000000000005</v>
      </c>
      <c r="R699" s="132">
        <v>13.805</v>
      </c>
      <c r="S699" s="129">
        <v>1.55</v>
      </c>
      <c r="T699" s="419">
        <v>47.945999999999998</v>
      </c>
      <c r="U699" s="129">
        <v>92.295000000000002</v>
      </c>
      <c r="V699" s="129">
        <v>-46</v>
      </c>
      <c r="W699" s="129">
        <v>-36</v>
      </c>
      <c r="X699" s="129">
        <v>139</v>
      </c>
      <c r="Y699" s="129" t="s">
        <v>1276</v>
      </c>
      <c r="Z699" s="129" t="b">
        <v>0</v>
      </c>
      <c r="AA699" s="129">
        <v>0</v>
      </c>
      <c r="AB699" s="129" t="b">
        <v>0</v>
      </c>
      <c r="AC699" s="129">
        <v>51</v>
      </c>
      <c r="AD699" s="129">
        <v>0.79900000000000004</v>
      </c>
      <c r="AE699" s="129" t="s">
        <v>245</v>
      </c>
      <c r="AF699" s="129" t="s">
        <v>3158</v>
      </c>
      <c r="AG699" s="129" t="s">
        <v>4883</v>
      </c>
      <c r="AH699" s="129" t="e" cm="1">
        <f t="array" aca="1" ref="AH699" ca="1">INDIRECT(ADDRESS(MATCH(AJ699,'rs_industries'!B:B,0),5,1,TRUE,"rs_industries"))</f>
        <v>#N/A</v>
      </c>
      <c r="AI699" s="129" t="e" cm="1">
        <f t="array" aca="1" ref="AI699" ca="1">INDIRECT(ADDRESS(MATCH(A699,'rs_stocks'!B:B,0),7,1,TRUE,"rs_stocks"))</f>
        <v>#N/A</v>
      </c>
      <c r="AJ699" s="129" t="e" cm="1">
        <f t="array" aca="1" ref="AJ699" ca="1">INDIRECT(ADDRESS(MATCH(A699,'rs_stocks'!B:B,0),4,1,TRUE,"rs_stocks"))</f>
        <v>#N/A</v>
      </c>
    </row>
    <row r="700" spans="1:36" x14ac:dyDescent="0.3">
      <c r="A700" s="129" t="s">
        <v>853</v>
      </c>
      <c r="B700" s="132">
        <v>0.3</v>
      </c>
      <c r="C700" s="132">
        <v>-1.55</v>
      </c>
      <c r="D700" s="132">
        <v>-0.55000000000000004</v>
      </c>
      <c r="E700" s="132">
        <v>-9.8000000000000007</v>
      </c>
      <c r="F700" s="132">
        <v>9.24</v>
      </c>
      <c r="G700" s="279" t="s">
        <v>326</v>
      </c>
      <c r="H700" s="349" t="s">
        <v>3140</v>
      </c>
      <c r="I700" s="129">
        <v>30.658000000000001</v>
      </c>
      <c r="J700" s="129">
        <v>-48</v>
      </c>
      <c r="K700" s="129">
        <v>-37</v>
      </c>
      <c r="L700" s="129" t="b">
        <v>1</v>
      </c>
      <c r="M700" s="129">
        <v>42.225999999999999</v>
      </c>
      <c r="N700" s="129">
        <v>4.4619999999999997</v>
      </c>
      <c r="O700" s="129">
        <v>9.4629999999999992</v>
      </c>
      <c r="P700" s="132">
        <v>50.527999999999999</v>
      </c>
      <c r="Q700" s="132">
        <v>0.54100000000000004</v>
      </c>
      <c r="R700" s="132">
        <v>27.335999999999999</v>
      </c>
      <c r="S700" s="129">
        <v>2.1</v>
      </c>
      <c r="T700" s="419">
        <v>56.335000000000001</v>
      </c>
      <c r="U700" s="129">
        <v>62.005000000000003</v>
      </c>
      <c r="V700" s="129">
        <v>-36</v>
      </c>
      <c r="W700" s="129">
        <v>-35</v>
      </c>
      <c r="X700" s="129">
        <v>153</v>
      </c>
      <c r="Y700" s="129" t="s">
        <v>853</v>
      </c>
      <c r="Z700" s="129" t="b">
        <v>0</v>
      </c>
      <c r="AA700" s="129">
        <v>0</v>
      </c>
      <c r="AB700" s="129" t="b">
        <v>0</v>
      </c>
      <c r="AC700" s="129">
        <v>48</v>
      </c>
      <c r="AD700" s="129">
        <v>0.79900000000000004</v>
      </c>
      <c r="AE700" s="129" t="s">
        <v>3140</v>
      </c>
      <c r="AF700" s="129" t="s">
        <v>326</v>
      </c>
      <c r="AG700" s="129" t="s">
        <v>5533</v>
      </c>
      <c r="AH700" s="129" t="e" cm="1">
        <f t="array" aca="1" ref="AH700" ca="1">INDIRECT(ADDRESS(MATCH(AJ700,'rs_industries'!B:B,0),5,1,TRUE,"rs_industries"))</f>
        <v>#N/A</v>
      </c>
      <c r="AI700" s="129" t="e" cm="1">
        <f t="array" aca="1" ref="AI700" ca="1">INDIRECT(ADDRESS(MATCH(A700,'rs_stocks'!B:B,0),7,1,TRUE,"rs_stocks"))</f>
        <v>#N/A</v>
      </c>
      <c r="AJ700" s="129" t="e" cm="1">
        <f t="array" aca="1" ref="AJ700" ca="1">INDIRECT(ADDRESS(MATCH(A700,'rs_stocks'!B:B,0),4,1,TRUE,"rs_stocks"))</f>
        <v>#N/A</v>
      </c>
    </row>
    <row r="701" spans="1:36" x14ac:dyDescent="0.3">
      <c r="A701" s="129" t="s">
        <v>7006</v>
      </c>
      <c r="B701" s="132">
        <v>2.4</v>
      </c>
      <c r="C701" s="132">
        <v>-5.38</v>
      </c>
      <c r="D701" s="132">
        <v>3.46</v>
      </c>
      <c r="E701" s="132">
        <v>5.97</v>
      </c>
      <c r="F701" s="132">
        <v>1.78</v>
      </c>
      <c r="G701" s="204" t="s">
        <v>3148</v>
      </c>
      <c r="H701" s="345" t="s">
        <v>3111</v>
      </c>
      <c r="I701" s="129">
        <v>0.54200000000000004</v>
      </c>
      <c r="J701" s="129">
        <v>-56</v>
      </c>
      <c r="K701" s="129">
        <v>-35</v>
      </c>
      <c r="L701" s="129" t="b">
        <v>1</v>
      </c>
      <c r="M701" s="129">
        <v>28.158999999999999</v>
      </c>
      <c r="N701" s="129">
        <v>2.9809999999999999</v>
      </c>
      <c r="O701" s="129">
        <v>9.4459999999999997</v>
      </c>
      <c r="P701" s="132">
        <v>31.477</v>
      </c>
      <c r="Q701" s="132">
        <v>0.55800000000000005</v>
      </c>
      <c r="R701" s="132">
        <v>17.555</v>
      </c>
      <c r="S701" s="129">
        <v>2.09</v>
      </c>
      <c r="T701" s="419">
        <v>-66.89</v>
      </c>
      <c r="U701" s="129">
        <v>20.05</v>
      </c>
      <c r="V701" s="129">
        <v>-36</v>
      </c>
      <c r="W701" s="129">
        <v>-28</v>
      </c>
      <c r="X701" s="129">
        <v>477</v>
      </c>
      <c r="Y701" s="129" t="s">
        <v>7006</v>
      </c>
      <c r="Z701" s="129" t="b">
        <v>0</v>
      </c>
      <c r="AA701" s="129">
        <v>0</v>
      </c>
      <c r="AB701" s="129" t="b">
        <v>0</v>
      </c>
      <c r="AC701" s="129">
        <v>46</v>
      </c>
      <c r="AD701" s="129">
        <v>0.79800000000000004</v>
      </c>
      <c r="AE701" s="129" t="s">
        <v>3111</v>
      </c>
      <c r="AF701" s="129" t="s">
        <v>3148</v>
      </c>
      <c r="AG701" s="129" t="s">
        <v>7346</v>
      </c>
      <c r="AH701" s="129" cm="1">
        <f t="array" aca="1" ref="AH701" ca="1">INDIRECT(ADDRESS(MATCH(AJ701,'rs_industries'!B:B,0),5,1,TRUE,"rs_industries"))</f>
        <v>43</v>
      </c>
      <c r="AI701" s="129" cm="1">
        <f t="array" aca="1" ref="AI701" ca="1">INDIRECT(ADDRESS(MATCH(A701,'rs_stocks'!B:B,0),7,1,TRUE,"rs_stocks"))</f>
        <v>75</v>
      </c>
      <c r="AJ701" s="129" t="str" cm="1">
        <f t="array" aca="1" ref="AJ701" ca="1">INDIRECT(ADDRESS(MATCH(A701,'rs_stocks'!B:B,0),4,1,TRUE,"rs_stocks"))</f>
        <v>Banks—Regional</v>
      </c>
    </row>
    <row r="702" spans="1:36" x14ac:dyDescent="0.3">
      <c r="A702" s="129" t="s">
        <v>924</v>
      </c>
      <c r="B702" s="132">
        <v>4.47</v>
      </c>
      <c r="C702" s="132">
        <v>12.7</v>
      </c>
      <c r="D702" s="132">
        <v>16</v>
      </c>
      <c r="E702" s="132">
        <v>8.59</v>
      </c>
      <c r="F702" s="132">
        <v>8.7899999999999991</v>
      </c>
      <c r="G702" s="224" t="s">
        <v>3238</v>
      </c>
      <c r="H702" s="348" t="s">
        <v>24</v>
      </c>
      <c r="I702" s="129">
        <v>62.774000000000001</v>
      </c>
      <c r="J702" s="129">
        <v>-34</v>
      </c>
      <c r="K702" s="129">
        <v>-13</v>
      </c>
      <c r="L702" s="129" t="b">
        <v>1</v>
      </c>
      <c r="M702" s="129">
        <v>36.439</v>
      </c>
      <c r="N702" s="129">
        <v>3.8660000000000001</v>
      </c>
      <c r="O702" s="129">
        <v>9.4260000000000002</v>
      </c>
      <c r="P702" s="132">
        <v>46.228000000000002</v>
      </c>
      <c r="Q702" s="132">
        <v>0.56200000000000006</v>
      </c>
      <c r="R702" s="132">
        <v>25.998000000000001</v>
      </c>
      <c r="S702" s="129">
        <v>1.74</v>
      </c>
      <c r="T702" s="419">
        <v>58.048999999999999</v>
      </c>
      <c r="U702" s="129">
        <v>282.375</v>
      </c>
      <c r="V702" s="129">
        <v>-3</v>
      </c>
      <c r="W702" s="129">
        <v>-8</v>
      </c>
      <c r="X702" s="129">
        <v>40</v>
      </c>
      <c r="Y702" s="129" t="s">
        <v>924</v>
      </c>
      <c r="Z702" s="129" t="b">
        <v>0</v>
      </c>
      <c r="AA702" s="129">
        <v>0</v>
      </c>
      <c r="AB702" s="129" t="b">
        <v>0</v>
      </c>
      <c r="AC702" s="129">
        <v>52</v>
      </c>
      <c r="AD702" s="129">
        <v>0.79800000000000004</v>
      </c>
      <c r="AE702" s="129" t="s">
        <v>24</v>
      </c>
      <c r="AF702" s="129" t="s">
        <v>3238</v>
      </c>
      <c r="AG702" s="129" t="s">
        <v>5551</v>
      </c>
      <c r="AH702" s="129" t="e" cm="1">
        <f t="array" aca="1" ref="AH702" ca="1">INDIRECT(ADDRESS(MATCH(AJ702,'rs_industries'!B:B,0),5,1,TRUE,"rs_industries"))</f>
        <v>#N/A</v>
      </c>
      <c r="AI702" s="129" t="e" cm="1">
        <f t="array" aca="1" ref="AI702" ca="1">INDIRECT(ADDRESS(MATCH(A702,'rs_stocks'!B:B,0),7,1,TRUE,"rs_stocks"))</f>
        <v>#N/A</v>
      </c>
      <c r="AJ702" s="129" t="e" cm="1">
        <f t="array" aca="1" ref="AJ702" ca="1">INDIRECT(ADDRESS(MATCH(A702,'rs_stocks'!B:B,0),4,1,TRUE,"rs_stocks"))</f>
        <v>#N/A</v>
      </c>
    </row>
    <row r="703" spans="1:36" x14ac:dyDescent="0.3">
      <c r="A703" s="129" t="s">
        <v>801</v>
      </c>
      <c r="B703" s="132">
        <v>-1.6</v>
      </c>
      <c r="C703" s="132">
        <v>-8.23</v>
      </c>
      <c r="D703" s="132">
        <v>-3.02</v>
      </c>
      <c r="E703" s="132">
        <v>7.07</v>
      </c>
      <c r="F703" s="132">
        <v>5.36</v>
      </c>
      <c r="G703" s="231" t="s">
        <v>3148</v>
      </c>
      <c r="H703" s="346" t="s">
        <v>3111</v>
      </c>
      <c r="I703" s="129">
        <v>24.344999999999999</v>
      </c>
      <c r="J703" s="129">
        <v>-55</v>
      </c>
      <c r="K703" s="129">
        <v>-29</v>
      </c>
      <c r="L703" s="129" t="b">
        <v>1</v>
      </c>
      <c r="M703" s="129">
        <v>29.42</v>
      </c>
      <c r="N703" s="129">
        <v>3.1349999999999998</v>
      </c>
      <c r="O703" s="129">
        <v>9.3849999999999998</v>
      </c>
      <c r="P703" s="132">
        <v>32.68</v>
      </c>
      <c r="Q703" s="132">
        <v>0.54500000000000004</v>
      </c>
      <c r="R703" s="132">
        <v>17.817</v>
      </c>
      <c r="S703" s="129">
        <v>2.16</v>
      </c>
      <c r="T703" s="419">
        <v>-70.34</v>
      </c>
      <c r="U703" s="129">
        <v>35.590000000000003</v>
      </c>
      <c r="V703" s="129">
        <v>40</v>
      </c>
      <c r="W703" s="129">
        <v>53</v>
      </c>
      <c r="X703" s="129">
        <v>260</v>
      </c>
      <c r="Y703" s="129" t="s">
        <v>801</v>
      </c>
      <c r="Z703" s="129" t="b">
        <v>1</v>
      </c>
      <c r="AA703" s="129">
        <v>0</v>
      </c>
      <c r="AB703" s="129" t="b">
        <v>0</v>
      </c>
      <c r="AC703" s="129">
        <v>49</v>
      </c>
      <c r="AD703" s="129">
        <v>0.79800000000000004</v>
      </c>
      <c r="AE703" s="129" t="s">
        <v>3111</v>
      </c>
      <c r="AF703" s="129" t="s">
        <v>3148</v>
      </c>
      <c r="AG703" s="129" t="s">
        <v>3570</v>
      </c>
      <c r="AH703" s="129" cm="1">
        <f t="array" aca="1" ref="AH703" ca="1">INDIRECT(ADDRESS(MATCH(AJ703,'rs_industries'!B:B,0),5,1,TRUE,"rs_industries"))</f>
        <v>43</v>
      </c>
      <c r="AI703" s="129" cm="1">
        <f t="array" aca="1" ref="AI703" ca="1">INDIRECT(ADDRESS(MATCH(A703,'rs_stocks'!B:B,0),7,1,TRUE,"rs_stocks"))</f>
        <v>79</v>
      </c>
      <c r="AJ703" s="129" t="str" cm="1">
        <f t="array" aca="1" ref="AJ703" ca="1">INDIRECT(ADDRESS(MATCH(A703,'rs_stocks'!B:B,0),4,1,TRUE,"rs_stocks"))</f>
        <v>Banks—Regional</v>
      </c>
    </row>
    <row r="704" spans="1:36" x14ac:dyDescent="0.3">
      <c r="A704" s="129" t="s">
        <v>561</v>
      </c>
      <c r="B704" s="132">
        <v>2.11</v>
      </c>
      <c r="C704" s="132">
        <v>-10.86</v>
      </c>
      <c r="D704" s="132">
        <v>-3.8</v>
      </c>
      <c r="E704" s="132">
        <v>50.24</v>
      </c>
      <c r="F704" s="132">
        <v>36.6</v>
      </c>
      <c r="G704" s="273" t="s">
        <v>54</v>
      </c>
      <c r="H704" s="349" t="s">
        <v>24</v>
      </c>
      <c r="I704" s="129">
        <v>10.978999999999999</v>
      </c>
      <c r="J704" s="129">
        <v>-27</v>
      </c>
      <c r="K704" s="129">
        <v>-11</v>
      </c>
      <c r="L704" s="129" t="b">
        <v>1</v>
      </c>
      <c r="M704" s="129">
        <v>91.230999999999995</v>
      </c>
      <c r="N704" s="129">
        <v>9.7270000000000003</v>
      </c>
      <c r="O704" s="129">
        <v>9.3800000000000008</v>
      </c>
      <c r="P704" s="132">
        <v>101.694</v>
      </c>
      <c r="Q704" s="132">
        <v>0.52100000000000002</v>
      </c>
      <c r="R704" s="132">
        <v>52.997</v>
      </c>
      <c r="S704" s="129">
        <v>4.3899999999999997</v>
      </c>
      <c r="T704" s="419">
        <v>19.425000000000001</v>
      </c>
      <c r="U704" s="129">
        <v>307.35000000000002</v>
      </c>
      <c r="V704" s="129">
        <v>-51</v>
      </c>
      <c r="W704" s="129">
        <v>-51</v>
      </c>
      <c r="X704" s="129">
        <v>14</v>
      </c>
      <c r="Y704" s="129" t="s">
        <v>561</v>
      </c>
      <c r="Z704" s="129" t="b">
        <v>1</v>
      </c>
      <c r="AA704" s="129">
        <v>0</v>
      </c>
      <c r="AB704" s="129" t="b">
        <v>0</v>
      </c>
      <c r="AC704" s="129">
        <v>49</v>
      </c>
      <c r="AD704" s="129">
        <v>0.79700000000000004</v>
      </c>
      <c r="AE704" s="129" t="s">
        <v>24</v>
      </c>
      <c r="AF704" s="129" t="s">
        <v>54</v>
      </c>
      <c r="AG704" s="129" t="s">
        <v>3685</v>
      </c>
      <c r="AH704" s="129" cm="1">
        <f t="array" aca="1" ref="AH704" ca="1">INDIRECT(ADDRESS(MATCH(AJ704,'rs_industries'!B:B,0),5,1,TRUE,"rs_industries"))</f>
        <v>96</v>
      </c>
      <c r="AI704" s="129" cm="1">
        <f t="array" aca="1" ref="AI704" ca="1">INDIRECT(ADDRESS(MATCH(A704,'rs_stocks'!B:B,0),7,1,TRUE,"rs_stocks"))</f>
        <v>92</v>
      </c>
      <c r="AJ704" s="129" t="str" cm="1">
        <f t="array" aca="1" ref="AJ704" ca="1">INDIRECT(ADDRESS(MATCH(A704,'rs_stocks'!B:B,0),4,1,TRUE,"rs_stocks"))</f>
        <v>Engineering &amp; Construction</v>
      </c>
    </row>
    <row r="705" spans="1:35" x14ac:dyDescent="0.3">
      <c r="A705" s="129" t="s">
        <v>2162</v>
      </c>
      <c r="B705" s="132">
        <v>0.21</v>
      </c>
      <c r="C705" s="132">
        <v>-0.47</v>
      </c>
      <c r="D705" s="132">
        <v>-0.93</v>
      </c>
      <c r="E705" s="132">
        <v>12.7</v>
      </c>
      <c r="F705" s="132">
        <v>5.52</v>
      </c>
      <c r="G705" s="272" t="s">
        <v>3282</v>
      </c>
      <c r="H705" s="349" t="s">
        <v>3111</v>
      </c>
      <c r="I705" s="129">
        <v>2.266</v>
      </c>
      <c r="J705" s="129">
        <v>-38</v>
      </c>
      <c r="K705" s="129">
        <v>-21</v>
      </c>
      <c r="L705" s="129" t="b">
        <v>1</v>
      </c>
      <c r="M705" s="129">
        <v>20.417000000000002</v>
      </c>
      <c r="N705" s="129">
        <v>2.1779999999999999</v>
      </c>
      <c r="O705" s="129">
        <v>9.3729999999999993</v>
      </c>
      <c r="P705" s="132">
        <v>21.777000000000001</v>
      </c>
      <c r="Q705" s="132">
        <v>0.55000000000000004</v>
      </c>
      <c r="R705" s="132">
        <v>11.974</v>
      </c>
      <c r="S705" s="129">
        <v>1.34</v>
      </c>
      <c r="T705" s="419">
        <v>44.345999999999997</v>
      </c>
      <c r="U705" s="129">
        <v>23.52</v>
      </c>
      <c r="V705" s="129">
        <v>-25</v>
      </c>
      <c r="W705" s="129">
        <v>-28</v>
      </c>
      <c r="X705" s="129">
        <v>633</v>
      </c>
      <c r="Y705" s="129" t="s">
        <v>2162</v>
      </c>
      <c r="Z705" s="129" t="b">
        <v>0</v>
      </c>
      <c r="AA705" s="129">
        <v>0</v>
      </c>
      <c r="AB705" s="129" t="b">
        <v>1</v>
      </c>
      <c r="AC705" s="129">
        <v>48</v>
      </c>
      <c r="AD705" s="129">
        <v>0.79700000000000004</v>
      </c>
      <c r="AE705" s="129" t="s">
        <v>3111</v>
      </c>
      <c r="AF705" s="129" t="s">
        <v>3282</v>
      </c>
      <c r="AG705" s="129" t="s">
        <v>4092</v>
      </c>
      <c r="AH705" s="129" t="e" cm="1">
        <f t="array" aca="1" ref="AH705" ca="1">INDIRECT(ADDRESS(MATCH(AJ705,'rs_industries'!B:B,0),5,1,TRUE,"rs_industries"))</f>
        <v>#N/A</v>
      </c>
      <c r="AI705" s="129" t="e" cm="1">
        <f t="array" aca="1" ref="AI705" ca="1">INDIRECT(ADDRESS(MATCH(A705,'rs_stocks'!B:B,0),7,1,TRUE,"rs_stocks"))</f>
        <v>#N/A</v>
      </c>
    </row>
    <row r="706" spans="1:35" x14ac:dyDescent="0.3">
      <c r="A706" s="129" t="s">
        <v>392</v>
      </c>
      <c r="B706" s="132">
        <v>0.28000000000000003</v>
      </c>
      <c r="C706" s="132">
        <v>-1.01</v>
      </c>
      <c r="D706" s="132">
        <v>-1.59</v>
      </c>
      <c r="E706" s="132">
        <v>21.54</v>
      </c>
      <c r="F706" s="132">
        <v>15.84</v>
      </c>
      <c r="G706" s="297" t="s">
        <v>3110</v>
      </c>
      <c r="H706" s="347" t="s">
        <v>3111</v>
      </c>
      <c r="I706" s="129">
        <v>29.831</v>
      </c>
      <c r="J706" s="129">
        <v>-20</v>
      </c>
      <c r="K706" s="129">
        <v>-3</v>
      </c>
      <c r="L706" s="129" t="b">
        <v>1</v>
      </c>
      <c r="M706" s="129">
        <v>27.513999999999999</v>
      </c>
      <c r="N706" s="129">
        <v>2.9369999999999998</v>
      </c>
      <c r="O706" s="129">
        <v>9.3680000000000003</v>
      </c>
      <c r="P706" s="132">
        <v>28.251000000000001</v>
      </c>
      <c r="Q706" s="132">
        <v>0.54200000000000004</v>
      </c>
      <c r="R706" s="132">
        <v>15.305</v>
      </c>
      <c r="S706" s="129">
        <v>1.58</v>
      </c>
      <c r="T706" s="419">
        <v>0.94399999999999995</v>
      </c>
      <c r="U706" s="129">
        <v>100.86499999999999</v>
      </c>
      <c r="V706" s="129">
        <v>-41</v>
      </c>
      <c r="W706" s="129">
        <v>-47</v>
      </c>
      <c r="X706" s="129">
        <v>125</v>
      </c>
      <c r="Y706" s="129" t="s">
        <v>392</v>
      </c>
      <c r="Z706" s="129" t="b">
        <v>1</v>
      </c>
      <c r="AA706" s="129">
        <v>0</v>
      </c>
      <c r="AB706" s="129" t="b">
        <v>1</v>
      </c>
      <c r="AC706" s="129">
        <v>55</v>
      </c>
      <c r="AD706" s="129">
        <v>0.79700000000000004</v>
      </c>
      <c r="AE706" s="129" t="s">
        <v>3111</v>
      </c>
      <c r="AF706" s="129" t="s">
        <v>3110</v>
      </c>
      <c r="AG706" s="129" t="s">
        <v>3113</v>
      </c>
      <c r="AH706" s="129" t="e" cm="1">
        <f t="array" aca="1" ref="AH706" ca="1">INDIRECT(ADDRESS(MATCH(AJ706,'rs_industries'!B:B,0),5,1,TRUE,"rs_industries"))</f>
        <v>#N/A</v>
      </c>
      <c r="AI706" s="129" cm="1">
        <f t="array" aca="1" ref="AI706" ca="1">INDIRECT(ADDRESS(MATCH(A706,'rs_stocks'!B:B,0),7,1,TRUE,"rs_stocks"))</f>
        <v>84</v>
      </c>
    </row>
    <row r="707" spans="1:35" x14ac:dyDescent="0.3">
      <c r="A707" s="129" t="s">
        <v>2471</v>
      </c>
      <c r="B707" s="132">
        <v>-2.56</v>
      </c>
      <c r="C707" s="132">
        <v>-1.99</v>
      </c>
      <c r="D707" s="132">
        <v>1.85</v>
      </c>
      <c r="E707" s="132">
        <v>4.72</v>
      </c>
      <c r="F707" s="132">
        <v>4.8</v>
      </c>
      <c r="G707" s="220" t="s">
        <v>3253</v>
      </c>
      <c r="H707" s="349" t="s">
        <v>245</v>
      </c>
      <c r="I707" s="129">
        <v>4.2939999999999996</v>
      </c>
      <c r="J707" s="129">
        <v>-29</v>
      </c>
      <c r="K707" s="129">
        <v>-22</v>
      </c>
      <c r="L707" s="129" t="b">
        <v>1</v>
      </c>
      <c r="M707" s="129">
        <v>18.067</v>
      </c>
      <c r="N707" s="129">
        <v>1.931</v>
      </c>
      <c r="O707" s="129">
        <v>9.3569999999999993</v>
      </c>
      <c r="P707" s="132">
        <v>18.904</v>
      </c>
      <c r="Q707" s="132">
        <v>0.54800000000000004</v>
      </c>
      <c r="R707" s="132">
        <v>10.356</v>
      </c>
      <c r="S707" s="129">
        <v>1.86</v>
      </c>
      <c r="T707" s="419">
        <v>19.817</v>
      </c>
      <c r="U707" s="129">
        <v>43.45</v>
      </c>
      <c r="V707" s="129">
        <v>-44</v>
      </c>
      <c r="W707" s="129">
        <v>-40</v>
      </c>
      <c r="X707" s="129">
        <v>247</v>
      </c>
      <c r="Y707" s="129" t="s">
        <v>2471</v>
      </c>
      <c r="Z707" s="129" t="b">
        <v>0</v>
      </c>
      <c r="AA707" s="129">
        <v>0</v>
      </c>
      <c r="AB707" s="129" t="b">
        <v>0</v>
      </c>
      <c r="AC707" s="129">
        <v>49</v>
      </c>
      <c r="AD707" s="129">
        <v>0.79700000000000004</v>
      </c>
      <c r="AE707" s="129" t="s">
        <v>245</v>
      </c>
      <c r="AF707" s="129" t="s">
        <v>3253</v>
      </c>
      <c r="AG707" s="129" t="s">
        <v>5201</v>
      </c>
      <c r="AH707" s="129" t="e" cm="1">
        <f t="array" aca="1" ref="AH707" ca="1">INDIRECT(ADDRESS(MATCH(AJ707,'rs_industries'!B:B,0),5,1,TRUE,"rs_industries"))</f>
        <v>#N/A</v>
      </c>
      <c r="AI707" s="129" t="e" cm="1">
        <f t="array" aca="1" ref="AI707" ca="1">INDIRECT(ADDRESS(MATCH(A707,'rs_stocks'!B:B,0),7,1,TRUE,"rs_stocks"))</f>
        <v>#N/A</v>
      </c>
    </row>
    <row r="708" spans="1:35" x14ac:dyDescent="0.3">
      <c r="A708" s="129" t="s">
        <v>1131</v>
      </c>
      <c r="B708" s="132">
        <v>-3.33</v>
      </c>
      <c r="C708" s="132">
        <v>-2.46</v>
      </c>
      <c r="D708" s="132">
        <v>1.73</v>
      </c>
      <c r="E708" s="132">
        <v>7.43</v>
      </c>
      <c r="F708" s="132">
        <v>4.82</v>
      </c>
      <c r="G708" s="204" t="s">
        <v>3121</v>
      </c>
      <c r="H708" s="345" t="s">
        <v>245</v>
      </c>
      <c r="I708" s="129">
        <v>23.515999999999998</v>
      </c>
      <c r="J708" s="129">
        <v>-32</v>
      </c>
      <c r="K708" s="129">
        <v>-19</v>
      </c>
      <c r="L708" s="129" t="b">
        <v>1</v>
      </c>
      <c r="M708" s="129">
        <v>21.076000000000001</v>
      </c>
      <c r="N708" s="129">
        <v>2.2530000000000001</v>
      </c>
      <c r="O708" s="129">
        <v>9.3559999999999999</v>
      </c>
      <c r="P708" s="132">
        <v>22.260999999999999</v>
      </c>
      <c r="Q708" s="132">
        <v>0.55000000000000004</v>
      </c>
      <c r="R708" s="132">
        <v>12.250999999999999</v>
      </c>
      <c r="S708" s="129">
        <v>1.59</v>
      </c>
      <c r="T708" s="419">
        <v>17.536999999999999</v>
      </c>
      <c r="U708" s="129">
        <v>112.645</v>
      </c>
      <c r="V708" s="129">
        <v>-3</v>
      </c>
      <c r="W708" s="129">
        <v>-2</v>
      </c>
      <c r="X708" s="129">
        <v>111</v>
      </c>
      <c r="Y708" s="129" t="s">
        <v>1131</v>
      </c>
      <c r="Z708" s="129" t="b">
        <v>0</v>
      </c>
      <c r="AA708" s="129">
        <v>0</v>
      </c>
      <c r="AB708" s="129" t="b">
        <v>1</v>
      </c>
      <c r="AC708" s="129">
        <v>50</v>
      </c>
      <c r="AD708" s="129">
        <v>0.79600000000000004</v>
      </c>
      <c r="AE708" s="129" t="s">
        <v>245</v>
      </c>
      <c r="AF708" s="129" t="s">
        <v>3121</v>
      </c>
      <c r="AG708" s="129" t="s">
        <v>4599</v>
      </c>
      <c r="AH708" s="129" t="e" cm="1">
        <f t="array" aca="1" ref="AH708" ca="1">INDIRECT(ADDRESS(MATCH(AJ708,'rs_industries'!B:B,0),5,1,TRUE,"rs_industries"))</f>
        <v>#N/A</v>
      </c>
      <c r="AI708" s="129" t="e" cm="1">
        <f t="array" aca="1" ref="AI708" ca="1">INDIRECT(ADDRESS(MATCH(A708,'rs_stocks'!B:B,0),7,1,TRUE,"rs_stocks"))</f>
        <v>#N/A</v>
      </c>
    </row>
    <row r="709" spans="1:35" x14ac:dyDescent="0.3">
      <c r="A709" s="129" t="s">
        <v>7000</v>
      </c>
      <c r="B709" s="132">
        <v>2.88</v>
      </c>
      <c r="C709" s="132">
        <v>-2.73</v>
      </c>
      <c r="D709" s="132">
        <v>-2.2799999999999998</v>
      </c>
      <c r="E709" s="132">
        <v>18.89</v>
      </c>
      <c r="F709" s="132">
        <v>20.9</v>
      </c>
      <c r="G709" s="234" t="s">
        <v>3110</v>
      </c>
      <c r="H709" s="349" t="s">
        <v>3111</v>
      </c>
      <c r="I709" s="129">
        <v>0.214</v>
      </c>
      <c r="J709" s="129">
        <v>-69</v>
      </c>
      <c r="K709" s="129">
        <v>-45</v>
      </c>
      <c r="L709" s="129" t="b">
        <v>1</v>
      </c>
      <c r="M709" s="129">
        <v>108.374</v>
      </c>
      <c r="N709" s="129">
        <v>11.589</v>
      </c>
      <c r="O709" s="129">
        <v>9.3520000000000003</v>
      </c>
      <c r="P709" s="132">
        <v>187.88200000000001</v>
      </c>
      <c r="Q709" s="132">
        <v>0.53300000000000003</v>
      </c>
      <c r="R709" s="132">
        <v>100.203</v>
      </c>
      <c r="S709" s="129">
        <v>4.32</v>
      </c>
      <c r="T709" s="419">
        <v>97.296999999999997</v>
      </c>
      <c r="U709" s="129">
        <v>2.14</v>
      </c>
      <c r="V709" s="129">
        <v>25</v>
      </c>
      <c r="W709" s="129">
        <v>5</v>
      </c>
      <c r="X709" s="129">
        <v>2162</v>
      </c>
      <c r="Y709" s="129" t="s">
        <v>7000</v>
      </c>
      <c r="Z709" s="129" t="b">
        <v>0</v>
      </c>
      <c r="AA709" s="129">
        <v>0</v>
      </c>
      <c r="AB709" s="129" t="b">
        <v>1</v>
      </c>
      <c r="AC709" s="129">
        <v>44</v>
      </c>
      <c r="AD709" s="129">
        <v>0.79600000000000004</v>
      </c>
      <c r="AE709" s="129" t="s">
        <v>3111</v>
      </c>
      <c r="AF709" s="129" t="s">
        <v>3110</v>
      </c>
      <c r="AG709" s="129" t="s">
        <v>8635</v>
      </c>
      <c r="AH709" s="129" t="e" cm="1">
        <f t="array" aca="1" ref="AH709" ca="1">INDIRECT(ADDRESS(MATCH(AJ709,'rs_industries'!B:B,0),5,1,TRUE,"rs_industries"))</f>
        <v>#N/A</v>
      </c>
      <c r="AI709" s="129" cm="1">
        <f t="array" aca="1" ref="AI709" ca="1">INDIRECT(ADDRESS(MATCH(A709,'rs_stocks'!B:B,0),7,1,TRUE,"rs_stocks"))</f>
        <v>81</v>
      </c>
    </row>
    <row r="710" spans="1:35" x14ac:dyDescent="0.3">
      <c r="A710" s="129" t="s">
        <v>1500</v>
      </c>
      <c r="B710" s="132">
        <v>-2.2799999999999998</v>
      </c>
      <c r="C710" s="132">
        <v>-3.85</v>
      </c>
      <c r="D710" s="132">
        <v>3.23</v>
      </c>
      <c r="E710" s="132">
        <v>14.02</v>
      </c>
      <c r="F710" s="132">
        <v>13.27</v>
      </c>
      <c r="G710" s="204" t="s">
        <v>3301</v>
      </c>
      <c r="H710" s="345" t="s">
        <v>3108</v>
      </c>
      <c r="I710" s="129">
        <v>1.8919999999999999</v>
      </c>
      <c r="J710" s="129">
        <v>-42</v>
      </c>
      <c r="K710" s="129">
        <v>-5</v>
      </c>
      <c r="L710" s="129" t="b">
        <v>1</v>
      </c>
      <c r="M710" s="129">
        <v>35.639000000000003</v>
      </c>
      <c r="N710" s="129">
        <v>3.8119999999999998</v>
      </c>
      <c r="O710" s="129">
        <v>9.3490000000000002</v>
      </c>
      <c r="P710" s="132">
        <v>38.981000000000002</v>
      </c>
      <c r="Q710" s="132">
        <v>0.54900000000000004</v>
      </c>
      <c r="R710" s="132">
        <v>21.407</v>
      </c>
      <c r="S710" s="129">
        <v>1.75</v>
      </c>
      <c r="T710" s="419">
        <v>45.643000000000001</v>
      </c>
      <c r="U710" s="129">
        <v>13.74</v>
      </c>
      <c r="V710" s="129">
        <v>-25</v>
      </c>
      <c r="W710" s="129">
        <v>-40</v>
      </c>
      <c r="X710" s="129">
        <v>829</v>
      </c>
      <c r="Y710" s="129" t="s">
        <v>1500</v>
      </c>
      <c r="Z710" s="129" t="b">
        <v>0</v>
      </c>
      <c r="AA710" s="129">
        <v>0</v>
      </c>
      <c r="AB710" s="129" t="b">
        <v>1</v>
      </c>
      <c r="AC710" s="129">
        <v>46</v>
      </c>
      <c r="AD710" s="129">
        <v>0.79600000000000004</v>
      </c>
      <c r="AE710" s="129" t="s">
        <v>3108</v>
      </c>
      <c r="AF710" s="129" t="s">
        <v>3301</v>
      </c>
      <c r="AG710" s="129" t="s">
        <v>1501</v>
      </c>
      <c r="AH710" s="129" t="e" cm="1">
        <f t="array" aca="1" ref="AH710" ca="1">INDIRECT(ADDRESS(MATCH(AJ710,'rs_industries'!B:B,0),5,1,TRUE,"rs_industries"))</f>
        <v>#N/A</v>
      </c>
      <c r="AI710" s="129" cm="1">
        <f t="array" aca="1" ref="AI710" ca="1">INDIRECT(ADDRESS(MATCH(A710,'rs_stocks'!B:B,0),7,1,TRUE,"rs_stocks"))</f>
        <v>79</v>
      </c>
    </row>
    <row r="711" spans="1:35" x14ac:dyDescent="0.3">
      <c r="A711" s="129" t="s">
        <v>1538</v>
      </c>
      <c r="B711" s="132">
        <v>7.0000000000000007E-2</v>
      </c>
      <c r="C711" s="132">
        <v>0.32</v>
      </c>
      <c r="D711" s="132">
        <v>0.03</v>
      </c>
      <c r="E711" s="132">
        <v>1.83</v>
      </c>
      <c r="F711" s="132">
        <v>1.78</v>
      </c>
      <c r="G711" s="218" t="s">
        <v>3131</v>
      </c>
      <c r="H711" s="346" t="s">
        <v>3111</v>
      </c>
      <c r="I711" s="129">
        <v>1.79</v>
      </c>
      <c r="J711" s="129">
        <v>-36</v>
      </c>
      <c r="K711" s="129">
        <v>0</v>
      </c>
      <c r="L711" s="129" t="b">
        <v>1</v>
      </c>
      <c r="M711" s="129">
        <v>3.7629999999999999</v>
      </c>
      <c r="N711" s="129">
        <v>0.40300000000000002</v>
      </c>
      <c r="O711" s="129">
        <v>9.3290000000000006</v>
      </c>
      <c r="P711" s="132">
        <v>3.8069999999999999</v>
      </c>
      <c r="Q711" s="132">
        <v>0.54700000000000004</v>
      </c>
      <c r="R711" s="132">
        <v>2.0840000000000001</v>
      </c>
      <c r="S711" s="129">
        <v>0.34</v>
      </c>
      <c r="T711" s="419">
        <v>-22.856999999999999</v>
      </c>
      <c r="U711" s="129">
        <v>492.22</v>
      </c>
      <c r="V711" s="129">
        <v>18</v>
      </c>
      <c r="W711" s="129">
        <v>12</v>
      </c>
      <c r="X711" s="129">
        <v>120</v>
      </c>
      <c r="Y711" s="129" t="s">
        <v>1538</v>
      </c>
      <c r="Z711" s="129" t="b">
        <v>1</v>
      </c>
      <c r="AA711" s="129">
        <v>0</v>
      </c>
      <c r="AB711" s="129" t="b">
        <v>1</v>
      </c>
      <c r="AC711" s="129">
        <v>54</v>
      </c>
      <c r="AD711" s="129">
        <v>0.79500000000000004</v>
      </c>
      <c r="AE711" s="129" t="s">
        <v>3111</v>
      </c>
      <c r="AF711" s="129" t="s">
        <v>3131</v>
      </c>
      <c r="AG711" s="129" t="s">
        <v>4976</v>
      </c>
      <c r="AH711" s="129" t="e" cm="1">
        <f t="array" aca="1" ref="AH711" ca="1">INDIRECT(ADDRESS(MATCH(AJ711,'rs_industries'!B:B,0),5,1,TRUE,"rs_industries"))</f>
        <v>#N/A</v>
      </c>
      <c r="AI711" s="129" t="e" cm="1">
        <f t="array" aca="1" ref="AI711" ca="1">INDIRECT(ADDRESS(MATCH(A711,'rs_stocks'!B:B,0),7,1,TRUE,"rs_stocks"))</f>
        <v>#N/A</v>
      </c>
    </row>
    <row r="712" spans="1:35" x14ac:dyDescent="0.3">
      <c r="A712" s="129" t="s">
        <v>7463</v>
      </c>
      <c r="B712" s="132">
        <v>-2.59</v>
      </c>
      <c r="C712" s="132">
        <v>-4.03</v>
      </c>
      <c r="D712" s="132">
        <v>-3.21</v>
      </c>
      <c r="E712" s="132">
        <v>-9.0500000000000007</v>
      </c>
      <c r="F712" s="132">
        <v>2.73</v>
      </c>
      <c r="G712" s="231" t="s">
        <v>3217</v>
      </c>
      <c r="H712" s="346" t="s">
        <v>150</v>
      </c>
      <c r="I712" s="129">
        <v>0.78600000000000003</v>
      </c>
      <c r="J712" s="129">
        <v>-77</v>
      </c>
      <c r="K712" s="129">
        <v>-70</v>
      </c>
      <c r="L712" s="129" t="b">
        <v>0</v>
      </c>
      <c r="M712" s="129">
        <v>29.884</v>
      </c>
      <c r="N712" s="129">
        <v>3.2050000000000001</v>
      </c>
      <c r="O712" s="129">
        <v>9.3249999999999993</v>
      </c>
      <c r="P712" s="132">
        <v>37.814999999999998</v>
      </c>
      <c r="Q712" s="132">
        <v>0.54300000000000004</v>
      </c>
      <c r="R712" s="132">
        <v>20.542000000000002</v>
      </c>
      <c r="S712" s="129">
        <v>2.74</v>
      </c>
      <c r="T712" s="419">
        <v>-16.129000000000001</v>
      </c>
      <c r="U712" s="129">
        <v>4.5199999999999996</v>
      </c>
      <c r="V712" s="129">
        <v>-16</v>
      </c>
      <c r="W712" s="129">
        <v>1</v>
      </c>
      <c r="X712" s="129">
        <v>1612</v>
      </c>
      <c r="Y712" s="129" t="s">
        <v>7463</v>
      </c>
      <c r="Z712" s="129" t="b">
        <v>0</v>
      </c>
      <c r="AA712" s="129">
        <v>0</v>
      </c>
      <c r="AB712" s="129" t="b">
        <v>0</v>
      </c>
      <c r="AC712" s="129">
        <v>41</v>
      </c>
      <c r="AD712" s="129">
        <v>0.79500000000000004</v>
      </c>
      <c r="AE712" s="129" t="s">
        <v>150</v>
      </c>
      <c r="AF712" s="129" t="s">
        <v>3217</v>
      </c>
      <c r="AG712" s="129" t="s">
        <v>7464</v>
      </c>
      <c r="AH712" s="129" t="e" cm="1">
        <f t="array" aca="1" ref="AH712" ca="1">INDIRECT(ADDRESS(MATCH(AJ712,'rs_industries'!B:B,0),5,1,TRUE,"rs_industries"))</f>
        <v>#N/A</v>
      </c>
      <c r="AI712" s="129" t="e" cm="1">
        <f t="array" aca="1" ref="AI712" ca="1">INDIRECT(ADDRESS(MATCH(A712,'rs_stocks'!B:B,0),7,1,TRUE,"rs_stocks"))</f>
        <v>#N/A</v>
      </c>
    </row>
    <row r="713" spans="1:35" x14ac:dyDescent="0.3">
      <c r="A713" s="129" t="s">
        <v>1826</v>
      </c>
      <c r="B713" s="132">
        <v>-2.1800000000000002</v>
      </c>
      <c r="C713" s="132">
        <v>-6.55</v>
      </c>
      <c r="D713" s="132">
        <v>0.2</v>
      </c>
      <c r="E713" s="132">
        <v>15.28</v>
      </c>
      <c r="F713" s="132">
        <v>10.86</v>
      </c>
      <c r="G713" s="301" t="s">
        <v>3217</v>
      </c>
      <c r="H713" s="349" t="s">
        <v>150</v>
      </c>
      <c r="I713" s="129">
        <v>2.7170000000000001</v>
      </c>
      <c r="J713" s="129">
        <v>-64</v>
      </c>
      <c r="K713" s="129">
        <v>-48</v>
      </c>
      <c r="L713" s="129" t="b">
        <v>1</v>
      </c>
      <c r="M713" s="129">
        <v>34.034999999999997</v>
      </c>
      <c r="N713" s="129">
        <v>3.6520000000000001</v>
      </c>
      <c r="O713" s="129">
        <v>9.3209999999999997</v>
      </c>
      <c r="P713" s="132">
        <v>37.28</v>
      </c>
      <c r="Q713" s="132">
        <v>0.54</v>
      </c>
      <c r="R713" s="132">
        <v>20.143000000000001</v>
      </c>
      <c r="S713" s="129">
        <v>2.57</v>
      </c>
      <c r="T713" s="419">
        <v>-13.923</v>
      </c>
      <c r="U713" s="129">
        <v>25.12</v>
      </c>
      <c r="V713" s="129">
        <v>-20</v>
      </c>
      <c r="W713" s="129">
        <v>-34</v>
      </c>
      <c r="X713" s="129">
        <v>309</v>
      </c>
      <c r="Y713" s="129" t="s">
        <v>1826</v>
      </c>
      <c r="Z713" s="129" t="b">
        <v>0</v>
      </c>
      <c r="AA713" s="129">
        <v>0</v>
      </c>
      <c r="AB713" s="129" t="b">
        <v>0</v>
      </c>
      <c r="AC713" s="129">
        <v>44</v>
      </c>
      <c r="AD713" s="129">
        <v>0.79500000000000004</v>
      </c>
      <c r="AE713" s="129" t="s">
        <v>150</v>
      </c>
      <c r="AF713" s="129" t="s">
        <v>3217</v>
      </c>
      <c r="AG713" s="129" t="s">
        <v>4166</v>
      </c>
      <c r="AH713" s="129" t="e" cm="1">
        <f t="array" aca="1" ref="AH713" ca="1">INDIRECT(ADDRESS(MATCH(AJ713,'rs_industries'!B:B,0),5,1,TRUE,"rs_industries"))</f>
        <v>#N/A</v>
      </c>
      <c r="AI713" s="129" cm="1">
        <f t="array" aca="1" ref="AI713" ca="1">INDIRECT(ADDRESS(MATCH(A713,'rs_stocks'!B:B,0),7,1,TRUE,"rs_stocks"))</f>
        <v>72</v>
      </c>
    </row>
    <row r="714" spans="1:35" x14ac:dyDescent="0.3">
      <c r="A714" s="129" t="s">
        <v>1184</v>
      </c>
      <c r="B714" s="132">
        <v>0.15</v>
      </c>
      <c r="C714" s="132">
        <v>-4.34</v>
      </c>
      <c r="D714" s="132">
        <v>-3.55</v>
      </c>
      <c r="E714" s="132">
        <v>16.57</v>
      </c>
      <c r="F714" s="132">
        <v>10.199999999999999</v>
      </c>
      <c r="G714" s="245" t="s">
        <v>3333</v>
      </c>
      <c r="H714" s="349" t="s">
        <v>115</v>
      </c>
      <c r="I714" s="129">
        <v>506.17</v>
      </c>
      <c r="J714" s="129">
        <v>-34</v>
      </c>
      <c r="K714" s="129">
        <v>-8</v>
      </c>
      <c r="L714" s="129" t="b">
        <v>0</v>
      </c>
      <c r="M714" s="129">
        <v>39.439</v>
      </c>
      <c r="N714" s="129">
        <v>4.2329999999999997</v>
      </c>
      <c r="O714" s="129">
        <v>9.3160000000000007</v>
      </c>
      <c r="P714" s="132">
        <v>44.554000000000002</v>
      </c>
      <c r="Q714" s="132">
        <v>0.53</v>
      </c>
      <c r="R714" s="132">
        <v>23.622</v>
      </c>
      <c r="S714" s="129">
        <v>1.99</v>
      </c>
      <c r="T714" s="419">
        <v>3.78</v>
      </c>
      <c r="U714" s="129">
        <v>112.83499999999999</v>
      </c>
      <c r="V714" s="129">
        <v>-43</v>
      </c>
      <c r="W714" s="129">
        <v>-49</v>
      </c>
      <c r="X714" s="129">
        <v>88</v>
      </c>
      <c r="Y714" s="129" t="s">
        <v>1184</v>
      </c>
      <c r="Z714" s="129" t="b">
        <v>1</v>
      </c>
      <c r="AA714" s="129">
        <v>112.76</v>
      </c>
      <c r="AB714" s="129" t="b">
        <v>0</v>
      </c>
      <c r="AC714" s="129">
        <v>46</v>
      </c>
      <c r="AD714" s="129">
        <v>0.79500000000000004</v>
      </c>
      <c r="AE714" s="129" t="s">
        <v>115</v>
      </c>
      <c r="AF714" s="129" t="s">
        <v>3333</v>
      </c>
      <c r="AG714" s="129" t="s">
        <v>5564</v>
      </c>
      <c r="AH714" s="129" t="e" cm="1">
        <f t="array" aca="1" ref="AH714" ca="1">INDIRECT(ADDRESS(MATCH(AJ714,'rs_industries'!B:B,0),5,1,TRUE,"rs_industries"))</f>
        <v>#N/A</v>
      </c>
      <c r="AI714" s="129" t="e" cm="1">
        <f t="array" aca="1" ref="AI714" ca="1">INDIRECT(ADDRESS(MATCH(A714,'rs_stocks'!B:B,0),7,1,TRUE,"rs_stocks"))</f>
        <v>#N/A</v>
      </c>
    </row>
    <row r="715" spans="1:35" x14ac:dyDescent="0.3">
      <c r="A715" s="129" t="s">
        <v>2987</v>
      </c>
      <c r="B715" s="132">
        <v>1.03</v>
      </c>
      <c r="C715" s="132">
        <v>0.33</v>
      </c>
      <c r="D715" s="132">
        <v>16.71</v>
      </c>
      <c r="E715" s="132">
        <v>35.340000000000003</v>
      </c>
      <c r="F715" s="132">
        <v>26.91</v>
      </c>
      <c r="G715" s="331" t="s">
        <v>3153</v>
      </c>
      <c r="H715" s="345" t="s">
        <v>3108</v>
      </c>
      <c r="I715" s="129">
        <v>1.0409999999999999</v>
      </c>
      <c r="J715" s="129">
        <v>-65</v>
      </c>
      <c r="K715" s="129">
        <v>-13</v>
      </c>
      <c r="L715" s="129" t="b">
        <v>0</v>
      </c>
      <c r="M715" s="129">
        <v>65.674999999999997</v>
      </c>
      <c r="N715" s="129">
        <v>7.0650000000000004</v>
      </c>
      <c r="O715" s="129">
        <v>9.2949999999999999</v>
      </c>
      <c r="P715" s="132">
        <v>74.061999999999998</v>
      </c>
      <c r="Q715" s="132">
        <v>0.55400000000000005</v>
      </c>
      <c r="R715" s="132">
        <v>41.012</v>
      </c>
      <c r="S715" s="129">
        <v>0.75</v>
      </c>
      <c r="T715" s="419">
        <v>169.595</v>
      </c>
      <c r="U715" s="129">
        <v>87.16</v>
      </c>
      <c r="V715" s="129">
        <v>156</v>
      </c>
      <c r="W715" s="129">
        <v>176</v>
      </c>
      <c r="X715" s="129">
        <v>305</v>
      </c>
      <c r="Y715" s="129" t="s">
        <v>2987</v>
      </c>
      <c r="Z715" s="129" t="b">
        <v>0</v>
      </c>
      <c r="AA715" s="129">
        <v>0</v>
      </c>
      <c r="AB715" s="129" t="b">
        <v>1</v>
      </c>
      <c r="AC715" s="129">
        <v>48</v>
      </c>
      <c r="AD715" s="129">
        <v>0.79400000000000004</v>
      </c>
      <c r="AE715" s="129" t="s">
        <v>3108</v>
      </c>
      <c r="AF715" s="129" t="s">
        <v>3153</v>
      </c>
      <c r="AG715" s="129" t="s">
        <v>3769</v>
      </c>
      <c r="AH715" s="129" t="e" cm="1">
        <f t="array" aca="1" ref="AH715" ca="1">INDIRECT(ADDRESS(MATCH(AJ715,'rs_industries'!B:B,0),5,1,TRUE,"rs_industries"))</f>
        <v>#N/A</v>
      </c>
      <c r="AI715" s="129" cm="1">
        <f t="array" aca="1" ref="AI715" ca="1">INDIRECT(ADDRESS(MATCH(A715,'rs_stocks'!B:B,0),7,1,TRUE,"rs_stocks"))</f>
        <v>95</v>
      </c>
    </row>
    <row r="716" spans="1:35" x14ac:dyDescent="0.3">
      <c r="A716" s="129" t="s">
        <v>2480</v>
      </c>
      <c r="B716" s="132">
        <v>1.46</v>
      </c>
      <c r="C716" s="132">
        <v>-23.15</v>
      </c>
      <c r="D716" s="132">
        <v>17.29</v>
      </c>
      <c r="E716" s="132">
        <v>71.900000000000006</v>
      </c>
      <c r="F716" s="132">
        <v>70.959999999999994</v>
      </c>
      <c r="G716" s="216" t="s">
        <v>3241</v>
      </c>
      <c r="H716" s="348" t="s">
        <v>3124</v>
      </c>
      <c r="I716" s="129">
        <v>4.3150000000000004</v>
      </c>
      <c r="J716" s="129">
        <v>-97</v>
      </c>
      <c r="K716" s="129">
        <v>-85</v>
      </c>
      <c r="L716" s="129" t="b">
        <v>0</v>
      </c>
      <c r="M716" s="129">
        <v>249.876</v>
      </c>
      <c r="N716" s="129">
        <v>26.92</v>
      </c>
      <c r="O716" s="129">
        <v>9.282</v>
      </c>
      <c r="P716" s="132">
        <v>326.95600000000002</v>
      </c>
      <c r="Q716" s="132">
        <v>0.52300000000000002</v>
      </c>
      <c r="R716" s="132">
        <v>170.87200000000001</v>
      </c>
      <c r="S716" s="129">
        <v>8.57</v>
      </c>
      <c r="T716" s="419">
        <v>26.187999999999999</v>
      </c>
      <c r="U716" s="129">
        <v>6.24</v>
      </c>
      <c r="V716" s="129">
        <v>-2</v>
      </c>
      <c r="W716" s="129">
        <v>-60</v>
      </c>
      <c r="X716" s="129">
        <v>374</v>
      </c>
      <c r="Y716" s="129" t="s">
        <v>2480</v>
      </c>
      <c r="Z716" s="129" t="b">
        <v>0</v>
      </c>
      <c r="AA716" s="129">
        <v>0</v>
      </c>
      <c r="AB716" s="129" t="b">
        <v>0</v>
      </c>
      <c r="AC716" s="129">
        <v>47</v>
      </c>
      <c r="AD716" s="129">
        <v>0.79400000000000004</v>
      </c>
      <c r="AE716" s="129" t="s">
        <v>3124</v>
      </c>
      <c r="AF716" s="129" t="s">
        <v>3241</v>
      </c>
      <c r="AG716" s="129" t="s">
        <v>4565</v>
      </c>
      <c r="AH716" s="129" t="e" cm="1">
        <f t="array" aca="1" ref="AH716" ca="1">INDIRECT(ADDRESS(MATCH(AJ716,'rs_industries'!B:B,0),5,1,TRUE,"rs_industries"))</f>
        <v>#N/A</v>
      </c>
      <c r="AI716" s="129" cm="1">
        <f t="array" aca="1" ref="AI716" ca="1">INDIRECT(ADDRESS(MATCH(A716,'rs_stocks'!B:B,0),7,1,TRUE,"rs_stocks"))</f>
        <v>98</v>
      </c>
    </row>
    <row r="717" spans="1:35" x14ac:dyDescent="0.3">
      <c r="A717" s="129" t="s">
        <v>7848</v>
      </c>
      <c r="B717" s="132">
        <v>12.53</v>
      </c>
      <c r="C717" s="132">
        <v>40.25</v>
      </c>
      <c r="D717" s="132">
        <v>20.86</v>
      </c>
      <c r="E717" s="132">
        <v>63.44</v>
      </c>
      <c r="F717" s="132">
        <v>68.12</v>
      </c>
      <c r="G717" s="216" t="s">
        <v>3107</v>
      </c>
      <c r="H717" s="348" t="s">
        <v>3108</v>
      </c>
      <c r="I717" s="129">
        <v>0.42299999999999999</v>
      </c>
      <c r="J717" s="129">
        <v>-57</v>
      </c>
      <c r="K717" s="129">
        <v>0</v>
      </c>
      <c r="L717" s="129" t="b">
        <v>1</v>
      </c>
      <c r="M717" s="129">
        <v>95.244</v>
      </c>
      <c r="N717" s="129">
        <v>10.273999999999999</v>
      </c>
      <c r="O717" s="129">
        <v>9.27</v>
      </c>
      <c r="P717" s="132">
        <v>114.616</v>
      </c>
      <c r="Q717" s="132">
        <v>0.55800000000000005</v>
      </c>
      <c r="R717" s="132">
        <v>63.981999999999999</v>
      </c>
      <c r="S717" s="129">
        <v>3.97</v>
      </c>
      <c r="T717" s="419">
        <v>88.994</v>
      </c>
      <c r="U717" s="129">
        <v>39.340000000000003</v>
      </c>
      <c r="V717" s="129">
        <v>65</v>
      </c>
      <c r="W717" s="129">
        <v>182</v>
      </c>
      <c r="X717" s="129">
        <v>128</v>
      </c>
      <c r="Y717" s="129" t="s">
        <v>7848</v>
      </c>
      <c r="Z717" s="129" t="b">
        <v>0</v>
      </c>
      <c r="AA717" s="129">
        <v>0</v>
      </c>
      <c r="AB717" s="129" t="b">
        <v>1</v>
      </c>
      <c r="AC717" s="129">
        <v>51</v>
      </c>
      <c r="AD717" s="129">
        <v>0.79400000000000004</v>
      </c>
      <c r="AE717" s="129" t="s">
        <v>3108</v>
      </c>
      <c r="AF717" s="129" t="s">
        <v>3107</v>
      </c>
      <c r="AG717" s="129" t="s">
        <v>8646</v>
      </c>
      <c r="AH717" s="129" t="e" cm="1">
        <f t="array" aca="1" ref="AH717" ca="1">INDIRECT(ADDRESS(MATCH(AJ717,'rs_industries'!B:B,0),5,1,TRUE,"rs_industries"))</f>
        <v>#N/A</v>
      </c>
      <c r="AI717" s="129" cm="1">
        <f t="array" aca="1" ref="AI717" ca="1">INDIRECT(ADDRESS(MATCH(A717,'rs_stocks'!B:B,0),7,1,TRUE,"rs_stocks"))</f>
        <v>95</v>
      </c>
    </row>
    <row r="718" spans="1:35" x14ac:dyDescent="0.3">
      <c r="A718" s="129" t="s">
        <v>2400</v>
      </c>
      <c r="B718" s="132">
        <v>-0.79</v>
      </c>
      <c r="C718" s="132">
        <v>16.62</v>
      </c>
      <c r="D718" s="132">
        <v>31.55</v>
      </c>
      <c r="E718" s="132">
        <v>37.61</v>
      </c>
      <c r="F718" s="132">
        <v>44.49</v>
      </c>
      <c r="G718" s="204" t="s">
        <v>3146</v>
      </c>
      <c r="H718" s="345" t="s">
        <v>3124</v>
      </c>
      <c r="I718" s="129">
        <v>2.8849999999999998</v>
      </c>
      <c r="J718" s="129">
        <v>-74</v>
      </c>
      <c r="K718" s="129">
        <v>-45</v>
      </c>
      <c r="L718" s="129" t="b">
        <v>0</v>
      </c>
      <c r="M718" s="129">
        <v>99.281999999999996</v>
      </c>
      <c r="N718" s="129">
        <v>10.714</v>
      </c>
      <c r="O718" s="129">
        <v>9.2669999999999995</v>
      </c>
      <c r="P718" s="132">
        <v>129.059</v>
      </c>
      <c r="Q718" s="132">
        <v>0.56100000000000005</v>
      </c>
      <c r="R718" s="132">
        <v>72.366</v>
      </c>
      <c r="S718" s="129">
        <v>4.54</v>
      </c>
      <c r="T718" s="419">
        <v>63.805999999999997</v>
      </c>
      <c r="U718" s="129">
        <v>37.61</v>
      </c>
      <c r="V718" s="129">
        <v>7</v>
      </c>
      <c r="W718" s="129">
        <v>-7</v>
      </c>
      <c r="X718" s="129">
        <v>117</v>
      </c>
      <c r="Y718" s="129" t="s">
        <v>2400</v>
      </c>
      <c r="Z718" s="129" t="b">
        <v>0</v>
      </c>
      <c r="AA718" s="129">
        <v>0</v>
      </c>
      <c r="AB718" s="129" t="b">
        <v>0</v>
      </c>
      <c r="AC718" s="129">
        <v>41</v>
      </c>
      <c r="AD718" s="129">
        <v>0.79300000000000004</v>
      </c>
      <c r="AE718" s="129" t="s">
        <v>3124</v>
      </c>
      <c r="AF718" s="129" t="s">
        <v>3146</v>
      </c>
      <c r="AG718" s="129" t="s">
        <v>4410</v>
      </c>
      <c r="AH718" s="129" t="e" cm="1">
        <f t="array" aca="1" ref="AH718" ca="1">INDIRECT(ADDRESS(MATCH(AJ718,'rs_industries'!B:B,0),5,1,TRUE,"rs_industries"))</f>
        <v>#N/A</v>
      </c>
      <c r="AI718" s="129" cm="1">
        <f t="array" aca="1" ref="AI718" ca="1">INDIRECT(ADDRESS(MATCH(A718,'rs_stocks'!B:B,0),7,1,TRUE,"rs_stocks"))</f>
        <v>70</v>
      </c>
    </row>
    <row r="719" spans="1:35" x14ac:dyDescent="0.3">
      <c r="A719" s="129" t="s">
        <v>1573</v>
      </c>
      <c r="B719" s="132">
        <v>-0.36</v>
      </c>
      <c r="C719" s="132">
        <v>10.050000000000001</v>
      </c>
      <c r="D719" s="132">
        <v>2.0699999999999998</v>
      </c>
      <c r="E719" s="132">
        <v>19.600000000000001</v>
      </c>
      <c r="F719" s="132">
        <v>21.53</v>
      </c>
      <c r="G719" s="241" t="s">
        <v>3131</v>
      </c>
      <c r="H719" s="345" t="s">
        <v>3111</v>
      </c>
      <c r="I719" s="129">
        <v>5.56</v>
      </c>
      <c r="J719" s="129">
        <v>-75</v>
      </c>
      <c r="K719" s="129">
        <v>-58</v>
      </c>
      <c r="L719" s="129" t="b">
        <v>1</v>
      </c>
      <c r="M719" s="129">
        <v>47.073999999999998</v>
      </c>
      <c r="N719" s="129">
        <v>5.08</v>
      </c>
      <c r="O719" s="129">
        <v>9.2669999999999995</v>
      </c>
      <c r="P719" s="132">
        <v>55.58</v>
      </c>
      <c r="Q719" s="132">
        <v>0.54900000000000004</v>
      </c>
      <c r="R719" s="132">
        <v>30.533000000000001</v>
      </c>
      <c r="S719" s="129">
        <v>2.5</v>
      </c>
      <c r="T719" s="419">
        <v>-21.742000000000001</v>
      </c>
      <c r="U719" s="129">
        <v>32.255000000000003</v>
      </c>
      <c r="V719" s="129">
        <v>-48</v>
      </c>
      <c r="W719" s="129">
        <v>-49</v>
      </c>
      <c r="X719" s="129">
        <v>248</v>
      </c>
      <c r="Y719" s="129" t="s">
        <v>1573</v>
      </c>
      <c r="Z719" s="129" t="b">
        <v>0</v>
      </c>
      <c r="AA719" s="129">
        <v>0</v>
      </c>
      <c r="AB719" s="129" t="b">
        <v>1</v>
      </c>
      <c r="AC719" s="129">
        <v>53</v>
      </c>
      <c r="AD719" s="129">
        <v>0.79300000000000004</v>
      </c>
      <c r="AE719" s="129" t="s">
        <v>3111</v>
      </c>
      <c r="AF719" s="129" t="s">
        <v>3131</v>
      </c>
      <c r="AG719" s="129" t="s">
        <v>4032</v>
      </c>
      <c r="AH719" s="129" t="e" cm="1">
        <f t="array" aca="1" ref="AH719" ca="1">INDIRECT(ADDRESS(MATCH(AJ719,'rs_industries'!B:B,0),5,1,TRUE,"rs_industries"))</f>
        <v>#N/A</v>
      </c>
      <c r="AI719" s="129" cm="1">
        <f t="array" aca="1" ref="AI719" ca="1">INDIRECT(ADDRESS(MATCH(A719,'rs_stocks'!B:B,0),7,1,TRUE,"rs_stocks"))</f>
        <v>89</v>
      </c>
    </row>
    <row r="720" spans="1:35" x14ac:dyDescent="0.3">
      <c r="A720" s="129" t="s">
        <v>6437</v>
      </c>
      <c r="B720" s="132">
        <v>-0.4</v>
      </c>
      <c r="C720" s="132">
        <v>-10.11</v>
      </c>
      <c r="D720" s="132">
        <v>-5.68</v>
      </c>
      <c r="E720" s="132">
        <v>27.04</v>
      </c>
      <c r="F720" s="132">
        <v>15.28</v>
      </c>
      <c r="G720" s="207" t="s">
        <v>3170</v>
      </c>
      <c r="H720" s="346" t="s">
        <v>3124</v>
      </c>
      <c r="I720" s="129">
        <v>0.96799999999999997</v>
      </c>
      <c r="J720" s="129">
        <v>-89</v>
      </c>
      <c r="K720" s="129">
        <v>-84</v>
      </c>
      <c r="L720" s="129" t="b">
        <v>1</v>
      </c>
      <c r="M720" s="129">
        <v>88.399000000000001</v>
      </c>
      <c r="N720" s="129">
        <v>9.5510000000000002</v>
      </c>
      <c r="O720" s="129">
        <v>9.2560000000000002</v>
      </c>
      <c r="P720" s="132">
        <v>109.47799999999999</v>
      </c>
      <c r="Q720" s="132">
        <v>0.53100000000000003</v>
      </c>
      <c r="R720" s="132">
        <v>58.127000000000002</v>
      </c>
      <c r="S720" s="129">
        <v>4.99</v>
      </c>
      <c r="T720" s="419">
        <v>48.27</v>
      </c>
      <c r="U720" s="129">
        <v>2.4900000000000002</v>
      </c>
      <c r="V720" s="129">
        <v>-19</v>
      </c>
      <c r="W720" s="129">
        <v>-70</v>
      </c>
      <c r="X720" s="129">
        <v>1609</v>
      </c>
      <c r="Y720" s="129" t="s">
        <v>6437</v>
      </c>
      <c r="Z720" s="129" t="b">
        <v>0</v>
      </c>
      <c r="AA720" s="129">
        <v>0</v>
      </c>
      <c r="AB720" s="129" t="b">
        <v>0</v>
      </c>
      <c r="AC720" s="129">
        <v>40</v>
      </c>
      <c r="AD720" s="129">
        <v>0.79300000000000004</v>
      </c>
      <c r="AE720" s="129" t="s">
        <v>3124</v>
      </c>
      <c r="AF720" s="129" t="s">
        <v>3170</v>
      </c>
      <c r="AG720" s="129" t="s">
        <v>6438</v>
      </c>
      <c r="AH720" s="129" t="e" cm="1">
        <f t="array" aca="1" ref="AH720" ca="1">INDIRECT(ADDRESS(MATCH(AJ720,'rs_industries'!B:B,0),5,1,TRUE,"rs_industries"))</f>
        <v>#N/A</v>
      </c>
      <c r="AI720" s="129" cm="1">
        <f t="array" aca="1" ref="AI720" ca="1">INDIRECT(ADDRESS(MATCH(A720,'rs_stocks'!B:B,0),7,1,TRUE,"rs_stocks"))</f>
        <v>84</v>
      </c>
    </row>
    <row r="721" spans="1:35" x14ac:dyDescent="0.3">
      <c r="A721" s="129" t="s">
        <v>1549</v>
      </c>
      <c r="B721" s="132">
        <v>3.2</v>
      </c>
      <c r="C721" s="132">
        <v>-4.16</v>
      </c>
      <c r="D721" s="132">
        <v>-2.3199999999999998</v>
      </c>
      <c r="E721" s="132">
        <v>29.11</v>
      </c>
      <c r="F721" s="132">
        <v>16.579999999999998</v>
      </c>
      <c r="G721" s="212" t="s">
        <v>3382</v>
      </c>
      <c r="H721" s="345" t="s">
        <v>245</v>
      </c>
      <c r="I721" s="129">
        <v>3.0230000000000001</v>
      </c>
      <c r="J721" s="129">
        <v>-41</v>
      </c>
      <c r="K721" s="129">
        <v>-9</v>
      </c>
      <c r="L721" s="129" t="b">
        <v>1</v>
      </c>
      <c r="M721" s="129">
        <v>51.918999999999997</v>
      </c>
      <c r="N721" s="129">
        <v>5.6219999999999999</v>
      </c>
      <c r="O721" s="129">
        <v>9.2360000000000007</v>
      </c>
      <c r="P721" s="132">
        <v>58.853000000000002</v>
      </c>
      <c r="Q721" s="132">
        <v>0.52100000000000002</v>
      </c>
      <c r="R721" s="132">
        <v>30.689</v>
      </c>
      <c r="S721" s="129">
        <v>3.11</v>
      </c>
      <c r="T721" s="419">
        <v>71.546999999999997</v>
      </c>
      <c r="U721" s="129">
        <v>19.34</v>
      </c>
      <c r="V721" s="129">
        <v>-38</v>
      </c>
      <c r="W721" s="129">
        <v>-47</v>
      </c>
      <c r="X721" s="129">
        <v>332</v>
      </c>
      <c r="Y721" s="129" t="s">
        <v>1549</v>
      </c>
      <c r="Z721" s="129" t="b">
        <v>1</v>
      </c>
      <c r="AA721" s="129">
        <v>0</v>
      </c>
      <c r="AB721" s="129" t="b">
        <v>0</v>
      </c>
      <c r="AC721" s="129">
        <v>50</v>
      </c>
      <c r="AD721" s="129">
        <v>0.79300000000000004</v>
      </c>
      <c r="AE721" s="129" t="s">
        <v>245</v>
      </c>
      <c r="AF721" s="129" t="s">
        <v>3382</v>
      </c>
      <c r="AG721" s="129" t="s">
        <v>3383</v>
      </c>
      <c r="AH721" s="129" t="e" cm="1">
        <f t="array" aca="1" ref="AH721" ca="1">INDIRECT(ADDRESS(MATCH(AJ721,'rs_industries'!B:B,0),5,1,TRUE,"rs_industries"))</f>
        <v>#N/A</v>
      </c>
      <c r="AI721" s="129" cm="1">
        <f t="array" aca="1" ref="AI721" ca="1">INDIRECT(ADDRESS(MATCH(A721,'rs_stocks'!B:B,0),7,1,TRUE,"rs_stocks"))</f>
        <v>91</v>
      </c>
    </row>
    <row r="722" spans="1:35" x14ac:dyDescent="0.3">
      <c r="A722" s="129" t="s">
        <v>1407</v>
      </c>
      <c r="B722" s="132">
        <v>3.74</v>
      </c>
      <c r="C722" s="132">
        <v>-1.83</v>
      </c>
      <c r="D722" s="132">
        <v>-4.59</v>
      </c>
      <c r="E722" s="132">
        <v>35.11</v>
      </c>
      <c r="F722" s="132">
        <v>32.11</v>
      </c>
      <c r="G722" s="208" t="s">
        <v>3705</v>
      </c>
      <c r="H722" s="347" t="s">
        <v>115</v>
      </c>
      <c r="I722" s="129">
        <v>5.5519999999999996</v>
      </c>
      <c r="J722" s="129">
        <v>-71</v>
      </c>
      <c r="K722" s="129">
        <v>-11</v>
      </c>
      <c r="L722" s="129" t="b">
        <v>1</v>
      </c>
      <c r="M722" s="129">
        <v>78.343999999999994</v>
      </c>
      <c r="N722" s="129">
        <v>8.4870000000000001</v>
      </c>
      <c r="O722" s="129">
        <v>9.2309999999999999</v>
      </c>
      <c r="P722" s="132">
        <v>94.87</v>
      </c>
      <c r="Q722" s="132">
        <v>0.505</v>
      </c>
      <c r="R722" s="132">
        <v>47.902999999999999</v>
      </c>
      <c r="S722" s="129">
        <v>2.73</v>
      </c>
      <c r="T722" s="419">
        <v>94.203000000000003</v>
      </c>
      <c r="U722" s="129">
        <v>48.26</v>
      </c>
      <c r="V722" s="129">
        <v>-30</v>
      </c>
      <c r="W722" s="129">
        <v>-44</v>
      </c>
      <c r="X722" s="129">
        <v>151</v>
      </c>
      <c r="Y722" s="129" t="s">
        <v>1407</v>
      </c>
      <c r="Z722" s="129" t="b">
        <v>1</v>
      </c>
      <c r="AA722" s="129">
        <v>0</v>
      </c>
      <c r="AB722" s="129" t="b">
        <v>1</v>
      </c>
      <c r="AC722" s="129">
        <v>55</v>
      </c>
      <c r="AD722" s="129">
        <v>0.79200000000000004</v>
      </c>
      <c r="AE722" s="129" t="s">
        <v>115</v>
      </c>
      <c r="AF722" s="129" t="s">
        <v>3705</v>
      </c>
      <c r="AG722" s="129" t="s">
        <v>5482</v>
      </c>
      <c r="AH722" s="129" t="e" cm="1">
        <f t="array" aca="1" ref="AH722" ca="1">INDIRECT(ADDRESS(MATCH(AJ722,'rs_industries'!B:B,0),5,1,TRUE,"rs_industries"))</f>
        <v>#N/A</v>
      </c>
      <c r="AI722" s="129" cm="1">
        <f t="array" aca="1" ref="AI722" ca="1">INDIRECT(ADDRESS(MATCH(A722,'rs_stocks'!B:B,0),7,1,TRUE,"rs_stocks"))</f>
        <v>85</v>
      </c>
    </row>
    <row r="723" spans="1:35" x14ac:dyDescent="0.3">
      <c r="A723" s="129" t="s">
        <v>647</v>
      </c>
      <c r="B723" s="132">
        <v>-0.54</v>
      </c>
      <c r="C723" s="132">
        <v>-1.0900000000000001</v>
      </c>
      <c r="D723" s="132">
        <v>2.57</v>
      </c>
      <c r="E723" s="132">
        <v>14.18</v>
      </c>
      <c r="F723" s="132">
        <v>10.9</v>
      </c>
      <c r="G723" s="216" t="s">
        <v>3193</v>
      </c>
      <c r="H723" s="348" t="s">
        <v>3111</v>
      </c>
      <c r="I723" s="129">
        <v>7.4770000000000003</v>
      </c>
      <c r="J723" s="129">
        <v>-51</v>
      </c>
      <c r="K723" s="129">
        <v>-6</v>
      </c>
      <c r="L723" s="129" t="b">
        <v>1</v>
      </c>
      <c r="M723" s="129">
        <v>27.094999999999999</v>
      </c>
      <c r="N723" s="129">
        <v>2.9409999999999998</v>
      </c>
      <c r="O723" s="129">
        <v>9.2110000000000003</v>
      </c>
      <c r="P723" s="132">
        <v>27.847999999999999</v>
      </c>
      <c r="Q723" s="132">
        <v>0.54</v>
      </c>
      <c r="R723" s="132">
        <v>15.026</v>
      </c>
      <c r="S723" s="129">
        <v>2.29</v>
      </c>
      <c r="T723" s="419">
        <v>34.134</v>
      </c>
      <c r="U723" s="129">
        <v>194.12</v>
      </c>
      <c r="V723" s="129">
        <v>-26</v>
      </c>
      <c r="W723" s="129">
        <v>-35</v>
      </c>
      <c r="X723" s="129">
        <v>44</v>
      </c>
      <c r="Y723" s="129" t="s">
        <v>647</v>
      </c>
      <c r="Z723" s="129" t="b">
        <v>1</v>
      </c>
      <c r="AA723" s="129">
        <v>0</v>
      </c>
      <c r="AB723" s="129" t="b">
        <v>1</v>
      </c>
      <c r="AC723" s="129">
        <v>47</v>
      </c>
      <c r="AD723" s="129">
        <v>0.79200000000000004</v>
      </c>
      <c r="AE723" s="129" t="s">
        <v>3111</v>
      </c>
      <c r="AF723" s="129" t="s">
        <v>3193</v>
      </c>
      <c r="AG723" s="129" t="s">
        <v>3194</v>
      </c>
      <c r="AH723" s="129" t="e" cm="1">
        <f t="array" aca="1" ref="AH723" ca="1">INDIRECT(ADDRESS(MATCH(AJ723,'rs_industries'!B:B,0),5,1,TRUE,"rs_industries"))</f>
        <v>#N/A</v>
      </c>
      <c r="AI723" s="129" cm="1">
        <f t="array" aca="1" ref="AI723" ca="1">INDIRECT(ADDRESS(MATCH(A723,'rs_stocks'!B:B,0),7,1,TRUE,"rs_stocks"))</f>
        <v>86</v>
      </c>
    </row>
    <row r="724" spans="1:35" x14ac:dyDescent="0.3">
      <c r="A724" s="129" t="s">
        <v>6059</v>
      </c>
      <c r="B724" s="132">
        <v>-8.83</v>
      </c>
      <c r="C724" s="132">
        <v>-13.69</v>
      </c>
      <c r="D724" s="132">
        <v>-10.54</v>
      </c>
      <c r="E724" s="132">
        <v>4.3600000000000003</v>
      </c>
      <c r="F724" s="132">
        <v>4.3600000000000003</v>
      </c>
      <c r="G724" s="240" t="s">
        <v>3787</v>
      </c>
      <c r="H724" s="348" t="s">
        <v>3140</v>
      </c>
      <c r="I724" s="129">
        <v>0.747</v>
      </c>
      <c r="J724" s="129">
        <v>-63</v>
      </c>
      <c r="K724" s="129">
        <v>-54</v>
      </c>
      <c r="L724" s="129" t="b">
        <v>0</v>
      </c>
      <c r="M724" s="129">
        <v>43.084000000000003</v>
      </c>
      <c r="N724" s="129">
        <v>4.6890000000000001</v>
      </c>
      <c r="O724" s="129">
        <v>9.1869999999999994</v>
      </c>
      <c r="P724" s="132">
        <v>46.642000000000003</v>
      </c>
      <c r="Q724" s="132">
        <v>0.52900000000000003</v>
      </c>
      <c r="R724" s="132">
        <v>24.67</v>
      </c>
      <c r="S724" s="129">
        <v>3.96</v>
      </c>
      <c r="T724" s="419">
        <v>-148.64500000000001</v>
      </c>
      <c r="U724" s="129">
        <v>10.53</v>
      </c>
      <c r="V724" s="129">
        <v>29</v>
      </c>
      <c r="W724" s="129">
        <v>46</v>
      </c>
      <c r="X724" s="129">
        <v>479</v>
      </c>
      <c r="Y724" s="129" t="s">
        <v>6059</v>
      </c>
      <c r="Z724" s="129" t="b">
        <v>0</v>
      </c>
      <c r="AA724" s="129">
        <v>0</v>
      </c>
      <c r="AB724" s="129" t="b">
        <v>0</v>
      </c>
      <c r="AC724" s="129">
        <v>48</v>
      </c>
      <c r="AD724" s="129">
        <v>0.79200000000000004</v>
      </c>
      <c r="AE724" s="129" t="s">
        <v>3140</v>
      </c>
      <c r="AF724" s="129" t="s">
        <v>3787</v>
      </c>
      <c r="AG724" s="129" t="s">
        <v>6060</v>
      </c>
      <c r="AH724" s="129" t="e" cm="1">
        <f t="array" aca="1" ref="AH724" ca="1">INDIRECT(ADDRESS(MATCH(AJ724,'rs_industries'!B:B,0),5,1,TRUE,"rs_industries"))</f>
        <v>#N/A</v>
      </c>
      <c r="AI724" s="129" t="e" cm="1">
        <f t="array" aca="1" ref="AI724" ca="1">INDIRECT(ADDRESS(MATCH(A724,'rs_stocks'!B:B,0),7,1,TRUE,"rs_stocks"))</f>
        <v>#N/A</v>
      </c>
    </row>
    <row r="725" spans="1:35" x14ac:dyDescent="0.3">
      <c r="A725" s="129" t="s">
        <v>873</v>
      </c>
      <c r="B725" s="132">
        <v>4.7300000000000004</v>
      </c>
      <c r="C725" s="132">
        <v>40.619999999999997</v>
      </c>
      <c r="D725" s="132">
        <v>21.38</v>
      </c>
      <c r="E725" s="132">
        <v>53.89</v>
      </c>
      <c r="F725" s="132">
        <v>59.51</v>
      </c>
      <c r="G725" s="307" t="s">
        <v>3318</v>
      </c>
      <c r="H725" s="350" t="s">
        <v>3108</v>
      </c>
      <c r="I725" s="129">
        <v>13.585000000000001</v>
      </c>
      <c r="J725" s="129">
        <v>-69</v>
      </c>
      <c r="K725" s="129">
        <v>-17</v>
      </c>
      <c r="L725" s="129" t="b">
        <v>0</v>
      </c>
      <c r="M725" s="129">
        <v>87.263999999999996</v>
      </c>
      <c r="N725" s="129">
        <v>9.5020000000000007</v>
      </c>
      <c r="O725" s="129">
        <v>9.1839999999999993</v>
      </c>
      <c r="P725" s="132">
        <v>93.819000000000003</v>
      </c>
      <c r="Q725" s="132">
        <v>0.55100000000000005</v>
      </c>
      <c r="R725" s="132">
        <v>51.719000000000001</v>
      </c>
      <c r="S725" s="129">
        <v>3.82</v>
      </c>
      <c r="T725" s="419">
        <v>24.492999999999999</v>
      </c>
      <c r="U725" s="129">
        <v>42.75</v>
      </c>
      <c r="V725" s="129">
        <v>-17</v>
      </c>
      <c r="W725" s="129">
        <v>-33</v>
      </c>
      <c r="X725" s="129">
        <v>122</v>
      </c>
      <c r="Y725" s="129" t="s">
        <v>873</v>
      </c>
      <c r="Z725" s="129" t="b">
        <v>0</v>
      </c>
      <c r="AA725" s="129">
        <v>0</v>
      </c>
      <c r="AB725" s="129" t="b">
        <v>1</v>
      </c>
      <c r="AC725" s="129">
        <v>49</v>
      </c>
      <c r="AD725" s="129">
        <v>0.79100000000000004</v>
      </c>
      <c r="AE725" s="129" t="s">
        <v>3108</v>
      </c>
      <c r="AF725" s="129" t="s">
        <v>3318</v>
      </c>
      <c r="AG725" s="129" t="s">
        <v>4895</v>
      </c>
      <c r="AH725" s="129" t="e" cm="1">
        <f t="array" aca="1" ref="AH725" ca="1">INDIRECT(ADDRESS(MATCH(AJ725,'rs_industries'!B:B,0),5,1,TRUE,"rs_industries"))</f>
        <v>#N/A</v>
      </c>
      <c r="AI725" s="129" cm="1">
        <f t="array" aca="1" ref="AI725" ca="1">INDIRECT(ADDRESS(MATCH(A725,'rs_stocks'!B:B,0),7,1,TRUE,"rs_stocks"))</f>
        <v>92</v>
      </c>
    </row>
    <row r="726" spans="1:35" x14ac:dyDescent="0.3">
      <c r="A726" s="129" t="s">
        <v>317</v>
      </c>
      <c r="B726" s="132">
        <v>1.01</v>
      </c>
      <c r="C726" s="132">
        <v>-1.0900000000000001</v>
      </c>
      <c r="D726" s="132">
        <v>-1.38</v>
      </c>
      <c r="E726" s="132">
        <v>14.39</v>
      </c>
      <c r="F726" s="132">
        <v>11.09</v>
      </c>
      <c r="G726" s="235" t="s">
        <v>3193</v>
      </c>
      <c r="H726" s="349" t="s">
        <v>3111</v>
      </c>
      <c r="I726" s="129">
        <v>42.594000000000001</v>
      </c>
      <c r="J726" s="129">
        <v>-32</v>
      </c>
      <c r="K726" s="129">
        <v>-3</v>
      </c>
      <c r="L726" s="129" t="b">
        <v>1</v>
      </c>
      <c r="M726" s="129">
        <v>23.472000000000001</v>
      </c>
      <c r="N726" s="129">
        <v>2.556</v>
      </c>
      <c r="O726" s="129">
        <v>9.1829999999999998</v>
      </c>
      <c r="P726" s="132">
        <v>24.565000000000001</v>
      </c>
      <c r="Q726" s="132">
        <v>0.53500000000000003</v>
      </c>
      <c r="R726" s="132">
        <v>13.132</v>
      </c>
      <c r="S726" s="129">
        <v>1.6</v>
      </c>
      <c r="T726" s="419">
        <v>32.06</v>
      </c>
      <c r="U726" s="129">
        <v>428.83499999999998</v>
      </c>
      <c r="V726" s="129">
        <v>-48</v>
      </c>
      <c r="W726" s="129">
        <v>-43</v>
      </c>
      <c r="X726" s="129">
        <v>29</v>
      </c>
      <c r="Y726" s="129" t="s">
        <v>317</v>
      </c>
      <c r="Z726" s="129" t="b">
        <v>1</v>
      </c>
      <c r="AA726" s="129">
        <v>0</v>
      </c>
      <c r="AB726" s="129" t="b">
        <v>1</v>
      </c>
      <c r="AC726" s="129">
        <v>52</v>
      </c>
      <c r="AD726" s="129">
        <v>0.79100000000000004</v>
      </c>
      <c r="AE726" s="129" t="s">
        <v>3111</v>
      </c>
      <c r="AF726" s="129" t="s">
        <v>3193</v>
      </c>
      <c r="AG726" s="129" t="s">
        <v>3273</v>
      </c>
      <c r="AH726" s="129" t="e" cm="1">
        <f t="array" aca="1" ref="AH726" ca="1">INDIRECT(ADDRESS(MATCH(AJ726,'rs_industries'!B:B,0),5,1,TRUE,"rs_industries"))</f>
        <v>#N/A</v>
      </c>
      <c r="AI726" s="129" cm="1">
        <f t="array" aca="1" ref="AI726" ca="1">INDIRECT(ADDRESS(MATCH(A726,'rs_stocks'!B:B,0),7,1,TRUE,"rs_stocks"))</f>
        <v>79</v>
      </c>
    </row>
    <row r="727" spans="1:35" x14ac:dyDescent="0.3">
      <c r="A727" s="129" t="s">
        <v>234</v>
      </c>
      <c r="B727" s="132">
        <v>7.59</v>
      </c>
      <c r="C727" s="132">
        <v>8.8699999999999992</v>
      </c>
      <c r="D727" s="132">
        <v>9.41</v>
      </c>
      <c r="E727" s="132">
        <v>42.4</v>
      </c>
      <c r="F727" s="132">
        <v>36.75</v>
      </c>
      <c r="G727" s="290" t="s">
        <v>88</v>
      </c>
      <c r="H727" s="350" t="s">
        <v>31</v>
      </c>
      <c r="I727" s="129">
        <v>189.05199999999999</v>
      </c>
      <c r="J727" s="129">
        <v>-55</v>
      </c>
      <c r="K727" s="129">
        <v>0</v>
      </c>
      <c r="L727" s="129" t="b">
        <v>1</v>
      </c>
      <c r="M727" s="129">
        <v>49.164999999999999</v>
      </c>
      <c r="N727" s="129">
        <v>5.3559999999999999</v>
      </c>
      <c r="O727" s="129">
        <v>9.18</v>
      </c>
      <c r="P727" s="132">
        <v>50.329000000000001</v>
      </c>
      <c r="Q727" s="132">
        <v>0.53400000000000003</v>
      </c>
      <c r="R727" s="132">
        <v>26.872</v>
      </c>
      <c r="S727" s="129">
        <v>2.87</v>
      </c>
      <c r="T727" s="419">
        <v>100.639</v>
      </c>
      <c r="U727" s="129">
        <v>228.33</v>
      </c>
      <c r="V727" s="129">
        <v>-44</v>
      </c>
      <c r="W727" s="129">
        <v>-36</v>
      </c>
      <c r="X727" s="129">
        <v>30</v>
      </c>
      <c r="Y727" s="129" t="s">
        <v>234</v>
      </c>
      <c r="Z727" s="129" t="b">
        <v>0</v>
      </c>
      <c r="AA727" s="129">
        <v>0</v>
      </c>
      <c r="AB727" s="129" t="b">
        <v>1</v>
      </c>
      <c r="AC727" s="129">
        <v>47</v>
      </c>
      <c r="AD727" s="129">
        <v>0.79100000000000004</v>
      </c>
      <c r="AE727" s="129" t="s">
        <v>31</v>
      </c>
      <c r="AF727" s="129" t="s">
        <v>88</v>
      </c>
      <c r="AG727" s="129" t="s">
        <v>3913</v>
      </c>
      <c r="AH727" s="129" t="e" cm="1">
        <f t="array" aca="1" ref="AH727" ca="1">INDIRECT(ADDRESS(MATCH(AJ727,'rs_industries'!B:B,0),5,1,TRUE,"rs_industries"))</f>
        <v>#N/A</v>
      </c>
      <c r="AI727" s="129" cm="1">
        <f t="array" aca="1" ref="AI727" ca="1">INDIRECT(ADDRESS(MATCH(A727,'rs_stocks'!B:B,0),7,1,TRUE,"rs_stocks"))</f>
        <v>91</v>
      </c>
    </row>
    <row r="728" spans="1:35" x14ac:dyDescent="0.3">
      <c r="A728" s="129" t="s">
        <v>7704</v>
      </c>
      <c r="B728" s="132">
        <v>-27.72</v>
      </c>
      <c r="C728" s="132">
        <v>-36.08</v>
      </c>
      <c r="D728" s="132">
        <v>13.99</v>
      </c>
      <c r="E728" s="132">
        <v>51.63</v>
      </c>
      <c r="F728" s="132">
        <v>0</v>
      </c>
      <c r="G728" s="207" t="s">
        <v>3114</v>
      </c>
      <c r="H728" s="346" t="s">
        <v>31</v>
      </c>
      <c r="I728" s="129">
        <v>0.38800000000000001</v>
      </c>
      <c r="J728" s="129">
        <v>-86</v>
      </c>
      <c r="K728" s="129">
        <v>-77</v>
      </c>
      <c r="L728" s="129" t="b">
        <v>0</v>
      </c>
      <c r="M728" s="129">
        <v>202.81800000000001</v>
      </c>
      <c r="N728" s="129">
        <v>22.103999999999999</v>
      </c>
      <c r="O728" s="129">
        <v>9.1760000000000002</v>
      </c>
      <c r="P728" s="132">
        <v>343.01900000000001</v>
      </c>
      <c r="Q728" s="132">
        <v>0.56100000000000005</v>
      </c>
      <c r="R728" s="132">
        <v>192.49199999999999</v>
      </c>
      <c r="S728" s="129">
        <v>18.079999999999998</v>
      </c>
      <c r="T728" s="419">
        <v>-59.372</v>
      </c>
      <c r="U728" s="129">
        <v>3.26</v>
      </c>
      <c r="V728" s="129">
        <v>-9</v>
      </c>
      <c r="W728" s="129">
        <v>22</v>
      </c>
      <c r="X728" s="129">
        <v>339</v>
      </c>
      <c r="Y728" s="129" t="s">
        <v>7704</v>
      </c>
      <c r="Z728" s="129" t="b">
        <v>0</v>
      </c>
      <c r="AA728" s="129">
        <v>0</v>
      </c>
      <c r="AB728" s="129" t="b">
        <v>0</v>
      </c>
      <c r="AC728" s="129">
        <v>45</v>
      </c>
      <c r="AD728" s="129">
        <v>0.79100000000000004</v>
      </c>
      <c r="AE728" s="129" t="s">
        <v>31</v>
      </c>
      <c r="AF728" s="129" t="s">
        <v>3114</v>
      </c>
      <c r="AG728" s="129" t="s">
        <v>7705</v>
      </c>
      <c r="AH728" s="129" t="e" cm="1">
        <f t="array" aca="1" ref="AH728" ca="1">INDIRECT(ADDRESS(MATCH(AJ728,'rs_industries'!B:B,0),5,1,TRUE,"rs_industries"))</f>
        <v>#N/A</v>
      </c>
      <c r="AI728" s="129" t="e" cm="1">
        <f t="array" aca="1" ref="AI728" ca="1">INDIRECT(ADDRESS(MATCH(A728,'rs_stocks'!B:B,0),7,1,TRUE,"rs_stocks"))</f>
        <v>#N/A</v>
      </c>
    </row>
    <row r="729" spans="1:35" x14ac:dyDescent="0.3">
      <c r="A729" s="129" t="s">
        <v>7682</v>
      </c>
      <c r="B729" s="132">
        <v>-2.66</v>
      </c>
      <c r="C729" s="132">
        <v>-7.27</v>
      </c>
      <c r="D729" s="132">
        <v>-4.24</v>
      </c>
      <c r="E729" s="132">
        <v>20.079999999999998</v>
      </c>
      <c r="F729" s="132">
        <v>10.07</v>
      </c>
      <c r="G729" s="300" t="s">
        <v>3307</v>
      </c>
      <c r="H729" s="348" t="s">
        <v>24</v>
      </c>
      <c r="I729" s="129">
        <v>0.33400000000000002</v>
      </c>
      <c r="J729" s="129">
        <v>-36</v>
      </c>
      <c r="K729" s="129">
        <v>-16</v>
      </c>
      <c r="L729" s="129" t="b">
        <v>1</v>
      </c>
      <c r="M729" s="129">
        <v>47.912999999999997</v>
      </c>
      <c r="N729" s="129">
        <v>5.2409999999999997</v>
      </c>
      <c r="O729" s="129">
        <v>9.1430000000000007</v>
      </c>
      <c r="P729" s="132">
        <v>57.055</v>
      </c>
      <c r="Q729" s="132">
        <v>0.52900000000000003</v>
      </c>
      <c r="R729" s="132">
        <v>30.196000000000002</v>
      </c>
      <c r="S729" s="129">
        <v>2.52</v>
      </c>
      <c r="T729" s="419">
        <v>-14.119</v>
      </c>
      <c r="U729" s="129">
        <v>33.67</v>
      </c>
      <c r="V729" s="129">
        <v>-24</v>
      </c>
      <c r="W729" s="129">
        <v>-54</v>
      </c>
      <c r="X729" s="129">
        <v>235</v>
      </c>
      <c r="Y729" s="129" t="s">
        <v>7682</v>
      </c>
      <c r="Z729" s="129" t="b">
        <v>0</v>
      </c>
      <c r="AA729" s="129">
        <v>0</v>
      </c>
      <c r="AB729" s="129" t="b">
        <v>0</v>
      </c>
      <c r="AC729" s="129">
        <v>44</v>
      </c>
      <c r="AD729" s="129">
        <v>0.79</v>
      </c>
      <c r="AE729" s="129" t="s">
        <v>24</v>
      </c>
      <c r="AF729" s="129" t="s">
        <v>3307</v>
      </c>
      <c r="AG729" s="129" t="s">
        <v>8596</v>
      </c>
      <c r="AH729" s="129" t="e" cm="1">
        <f t="array" aca="1" ref="AH729" ca="1">INDIRECT(ADDRESS(MATCH(AJ729,'rs_industries'!B:B,0),5,1,TRUE,"rs_industries"))</f>
        <v>#N/A</v>
      </c>
      <c r="AI729" s="129" t="e" cm="1">
        <f t="array" aca="1" ref="AI729" ca="1">INDIRECT(ADDRESS(MATCH(A729,'rs_stocks'!B:B,0),7,1,TRUE,"rs_stocks"))</f>
        <v>#N/A</v>
      </c>
    </row>
    <row r="730" spans="1:35" x14ac:dyDescent="0.3">
      <c r="A730" s="129" t="s">
        <v>1096</v>
      </c>
      <c r="B730" s="132">
        <v>-3.16</v>
      </c>
      <c r="C730" s="132">
        <v>-6.84</v>
      </c>
      <c r="D730" s="132">
        <v>11.17</v>
      </c>
      <c r="E730" s="132">
        <v>16.79</v>
      </c>
      <c r="F730" s="132">
        <v>11.95</v>
      </c>
      <c r="G730" s="290" t="s">
        <v>150</v>
      </c>
      <c r="H730" s="350" t="s">
        <v>3111</v>
      </c>
      <c r="I730" s="129">
        <v>19.553999999999998</v>
      </c>
      <c r="J730" s="129">
        <v>-88</v>
      </c>
      <c r="K730" s="129">
        <v>-79</v>
      </c>
      <c r="L730" s="129" t="b">
        <v>1</v>
      </c>
      <c r="M730" s="129">
        <v>78.218999999999994</v>
      </c>
      <c r="N730" s="129">
        <v>8.5670000000000002</v>
      </c>
      <c r="O730" s="129">
        <v>9.1310000000000002</v>
      </c>
      <c r="P730" s="132">
        <v>105.038</v>
      </c>
      <c r="Q730" s="132">
        <v>0.55000000000000004</v>
      </c>
      <c r="R730" s="132">
        <v>57.805</v>
      </c>
      <c r="S730" s="129">
        <v>3.78</v>
      </c>
      <c r="T730" s="419">
        <v>1.6619999999999999</v>
      </c>
      <c r="U730" s="129">
        <v>15.93</v>
      </c>
      <c r="V730" s="129">
        <v>-71</v>
      </c>
      <c r="W730" s="129">
        <v>-76</v>
      </c>
      <c r="X730" s="129">
        <v>332</v>
      </c>
      <c r="Y730" s="129" t="s">
        <v>1096</v>
      </c>
      <c r="Z730" s="129" t="b">
        <v>0</v>
      </c>
      <c r="AA730" s="129">
        <v>0</v>
      </c>
      <c r="AB730" s="129" t="b">
        <v>0</v>
      </c>
      <c r="AC730" s="129">
        <v>45</v>
      </c>
      <c r="AD730" s="129">
        <v>0.79</v>
      </c>
      <c r="AE730" s="129" t="s">
        <v>3111</v>
      </c>
      <c r="AF730" s="129" t="s">
        <v>150</v>
      </c>
      <c r="AG730" s="129" t="s">
        <v>5509</v>
      </c>
      <c r="AH730" s="129" t="e" cm="1">
        <f t="array" aca="1" ref="AH730" ca="1">INDIRECT(ADDRESS(MATCH(AJ730,'rs_industries'!B:B,0),5,1,TRUE,"rs_industries"))</f>
        <v>#N/A</v>
      </c>
      <c r="AI730" s="129" t="e" cm="1">
        <f t="array" aca="1" ref="AI730" ca="1">INDIRECT(ADDRESS(MATCH(A730,'rs_stocks'!B:B,0),7,1,TRUE,"rs_stocks"))</f>
        <v>#N/A</v>
      </c>
    </row>
    <row r="731" spans="1:35" x14ac:dyDescent="0.3">
      <c r="A731" s="129" t="s">
        <v>1687</v>
      </c>
      <c r="B731" s="132">
        <v>-0.44</v>
      </c>
      <c r="C731" s="132">
        <v>-5.36</v>
      </c>
      <c r="D731" s="132">
        <v>0.62</v>
      </c>
      <c r="E731" s="132">
        <v>0.94</v>
      </c>
      <c r="F731" s="132">
        <v>4.95</v>
      </c>
      <c r="G731" s="225" t="s">
        <v>3148</v>
      </c>
      <c r="H731" s="346" t="s">
        <v>3111</v>
      </c>
      <c r="I731" s="129">
        <v>3.9580000000000002</v>
      </c>
      <c r="J731" s="129">
        <v>-43</v>
      </c>
      <c r="K731" s="129">
        <v>-20</v>
      </c>
      <c r="L731" s="129" t="b">
        <v>1</v>
      </c>
      <c r="M731" s="129">
        <v>26.161999999999999</v>
      </c>
      <c r="N731" s="129">
        <v>2.8660000000000001</v>
      </c>
      <c r="O731" s="129">
        <v>9.1280000000000001</v>
      </c>
      <c r="P731" s="132">
        <v>30.021999999999998</v>
      </c>
      <c r="Q731" s="132">
        <v>0.53800000000000003</v>
      </c>
      <c r="R731" s="132">
        <v>16.155999999999999</v>
      </c>
      <c r="S731" s="129">
        <v>2.2999999999999998</v>
      </c>
      <c r="T731" s="419">
        <v>-124.988</v>
      </c>
      <c r="U731" s="129">
        <v>45.19</v>
      </c>
      <c r="V731" s="129">
        <v>49</v>
      </c>
      <c r="W731" s="129">
        <v>52</v>
      </c>
      <c r="X731" s="129">
        <v>192</v>
      </c>
      <c r="Y731" s="129" t="s">
        <v>1687</v>
      </c>
      <c r="Z731" s="129" t="b">
        <v>0</v>
      </c>
      <c r="AA731" s="129">
        <v>0</v>
      </c>
      <c r="AB731" s="129" t="b">
        <v>0</v>
      </c>
      <c r="AC731" s="129">
        <v>42</v>
      </c>
      <c r="AD731" s="129">
        <v>0.79</v>
      </c>
      <c r="AE731" s="129" t="s">
        <v>3111</v>
      </c>
      <c r="AF731" s="129" t="s">
        <v>3148</v>
      </c>
      <c r="AG731" s="129" t="s">
        <v>4150</v>
      </c>
      <c r="AH731" s="129" t="e" cm="1">
        <f t="array" aca="1" ref="AH731" ca="1">INDIRECT(ADDRESS(MATCH(AJ731,'rs_industries'!B:B,0),5,1,TRUE,"rs_industries"))</f>
        <v>#N/A</v>
      </c>
      <c r="AI731" s="129" t="e" cm="1">
        <f t="array" aca="1" ref="AI731" ca="1">INDIRECT(ADDRESS(MATCH(A731,'rs_stocks'!B:B,0),7,1,TRUE,"rs_stocks"))</f>
        <v>#N/A</v>
      </c>
    </row>
    <row r="732" spans="1:35" x14ac:dyDescent="0.3">
      <c r="A732" s="129" t="s">
        <v>7863</v>
      </c>
      <c r="B732" s="132">
        <v>0.17</v>
      </c>
      <c r="C732" s="132">
        <v>-3.16</v>
      </c>
      <c r="D732" s="132">
        <v>3.55</v>
      </c>
      <c r="E732" s="132">
        <v>4.49</v>
      </c>
      <c r="F732" s="132">
        <v>7.73</v>
      </c>
      <c r="G732" s="292" t="s">
        <v>3110</v>
      </c>
      <c r="H732" s="349" t="s">
        <v>3111</v>
      </c>
      <c r="I732" s="129">
        <v>0.42499999999999999</v>
      </c>
      <c r="J732" s="129">
        <v>-35</v>
      </c>
      <c r="K732" s="129">
        <v>-15</v>
      </c>
      <c r="L732" s="129" t="b">
        <v>0</v>
      </c>
      <c r="M732" s="129">
        <v>29.861000000000001</v>
      </c>
      <c r="N732" s="129">
        <v>3.2770000000000001</v>
      </c>
      <c r="O732" s="129">
        <v>9.1120000000000001</v>
      </c>
      <c r="P732" s="132">
        <v>33.423000000000002</v>
      </c>
      <c r="Q732" s="132">
        <v>0.53100000000000003</v>
      </c>
      <c r="R732" s="132">
        <v>17.739999999999998</v>
      </c>
      <c r="S732" s="129">
        <v>2.71</v>
      </c>
      <c r="T732" s="419">
        <v>0.248</v>
      </c>
      <c r="U732" s="129">
        <v>31.242000000000001</v>
      </c>
      <c r="V732" s="129">
        <v>-33</v>
      </c>
      <c r="W732" s="129">
        <v>-55</v>
      </c>
      <c r="X732" s="129">
        <v>236</v>
      </c>
      <c r="Y732" s="129" t="s">
        <v>7863</v>
      </c>
      <c r="Z732" s="129" t="b">
        <v>0</v>
      </c>
      <c r="AA732" s="129">
        <v>0</v>
      </c>
      <c r="AB732" s="129" t="b">
        <v>0</v>
      </c>
      <c r="AC732" s="129">
        <v>45</v>
      </c>
      <c r="AD732" s="129">
        <v>0.78900000000000003</v>
      </c>
      <c r="AE732" s="129" t="s">
        <v>3111</v>
      </c>
      <c r="AF732" s="129" t="s">
        <v>3110</v>
      </c>
      <c r="AG732" s="129" t="s">
        <v>7864</v>
      </c>
      <c r="AH732" s="129" t="e" cm="1">
        <f t="array" aca="1" ref="AH732" ca="1">INDIRECT(ADDRESS(MATCH(AJ732,'rs_industries'!B:B,0),5,1,TRUE,"rs_industries"))</f>
        <v>#N/A</v>
      </c>
      <c r="AI732" s="129" t="e" cm="1">
        <f t="array" aca="1" ref="AI732" ca="1">INDIRECT(ADDRESS(MATCH(A732,'rs_stocks'!B:B,0),7,1,TRUE,"rs_stocks"))</f>
        <v>#N/A</v>
      </c>
    </row>
    <row r="733" spans="1:35" x14ac:dyDescent="0.3">
      <c r="A733" s="129" t="s">
        <v>4905</v>
      </c>
      <c r="B733" s="132">
        <v>-0.17</v>
      </c>
      <c r="C733" s="132">
        <v>5.88</v>
      </c>
      <c r="D733" s="132">
        <v>21.01</v>
      </c>
      <c r="E733" s="132">
        <v>-5.42</v>
      </c>
      <c r="F733" s="132">
        <v>13.39</v>
      </c>
      <c r="G733" s="216" t="s">
        <v>3244</v>
      </c>
      <c r="H733" s="348" t="s">
        <v>48</v>
      </c>
      <c r="I733" s="129">
        <v>1.0820000000000001</v>
      </c>
      <c r="J733" s="129">
        <v>-62</v>
      </c>
      <c r="K733" s="129">
        <v>-40</v>
      </c>
      <c r="L733" s="129" t="b">
        <v>1</v>
      </c>
      <c r="M733" s="129">
        <v>59.957999999999998</v>
      </c>
      <c r="N733" s="129">
        <v>6.5960000000000001</v>
      </c>
      <c r="O733" s="129">
        <v>9.0909999999999993</v>
      </c>
      <c r="P733" s="132">
        <v>77.911000000000001</v>
      </c>
      <c r="Q733" s="132">
        <v>0.55400000000000005</v>
      </c>
      <c r="R733" s="132">
        <v>43.154000000000003</v>
      </c>
      <c r="S733" s="129">
        <v>3.29</v>
      </c>
      <c r="T733" s="419">
        <v>-15.831</v>
      </c>
      <c r="U733" s="129">
        <v>5.76</v>
      </c>
      <c r="V733" s="129">
        <v>3</v>
      </c>
      <c r="W733" s="129">
        <v>-1</v>
      </c>
      <c r="X733" s="129">
        <v>1055</v>
      </c>
      <c r="Y733" s="129" t="s">
        <v>4905</v>
      </c>
      <c r="Z733" s="129" t="b">
        <v>0</v>
      </c>
      <c r="AA733" s="129">
        <v>0</v>
      </c>
      <c r="AB733" s="129" t="b">
        <v>1</v>
      </c>
      <c r="AC733" s="129">
        <v>48</v>
      </c>
      <c r="AD733" s="129">
        <v>0.78900000000000003</v>
      </c>
      <c r="AE733" s="129" t="s">
        <v>48</v>
      </c>
      <c r="AF733" s="129" t="s">
        <v>3244</v>
      </c>
      <c r="AG733" s="129" t="s">
        <v>4906</v>
      </c>
      <c r="AH733" s="129" t="e" cm="1">
        <f t="array" aca="1" ref="AH733" ca="1">INDIRECT(ADDRESS(MATCH(AJ733,'rs_industries'!B:B,0),5,1,TRUE,"rs_industries"))</f>
        <v>#N/A</v>
      </c>
      <c r="AI733" s="129" cm="1">
        <f t="array" aca="1" ref="AI733" ca="1">INDIRECT(ADDRESS(MATCH(A733,'rs_stocks'!B:B,0),7,1,TRUE,"rs_stocks"))</f>
        <v>76</v>
      </c>
    </row>
    <row r="734" spans="1:35" x14ac:dyDescent="0.3">
      <c r="A734" s="129" t="s">
        <v>7716</v>
      </c>
      <c r="B734" s="132">
        <v>3.34</v>
      </c>
      <c r="C734" s="132">
        <v>4.0999999999999996</v>
      </c>
      <c r="D734" s="132">
        <v>8.7799999999999994</v>
      </c>
      <c r="E734" s="132">
        <v>12.87</v>
      </c>
      <c r="F734" s="132">
        <v>9.6199999999999992</v>
      </c>
      <c r="G734" s="263" t="s">
        <v>3236</v>
      </c>
      <c r="H734" s="348" t="s">
        <v>3111</v>
      </c>
      <c r="I734" s="129">
        <v>0.52700000000000002</v>
      </c>
      <c r="J734" s="129">
        <v>-88</v>
      </c>
      <c r="K734" s="129">
        <v>-85</v>
      </c>
      <c r="L734" s="129" t="b">
        <v>1</v>
      </c>
      <c r="M734" s="129">
        <v>43.259</v>
      </c>
      <c r="N734" s="129">
        <v>4.7590000000000003</v>
      </c>
      <c r="O734" s="129">
        <v>9.0890000000000004</v>
      </c>
      <c r="P734" s="132">
        <v>53.066000000000003</v>
      </c>
      <c r="Q734" s="132">
        <v>0.54500000000000004</v>
      </c>
      <c r="R734" s="132">
        <v>28.931000000000001</v>
      </c>
      <c r="S734" s="129">
        <v>2.94</v>
      </c>
      <c r="T734" s="419">
        <v>37.762</v>
      </c>
      <c r="U734" s="129">
        <v>9.91</v>
      </c>
      <c r="V734" s="129">
        <v>-24</v>
      </c>
      <c r="W734" s="129">
        <v>-27</v>
      </c>
      <c r="X734" s="129">
        <v>686</v>
      </c>
      <c r="Y734" s="129" t="s">
        <v>7716</v>
      </c>
      <c r="Z734" s="129" t="b">
        <v>0</v>
      </c>
      <c r="AA734" s="129">
        <v>0</v>
      </c>
      <c r="AB734" s="129" t="b">
        <v>0</v>
      </c>
      <c r="AC734" s="129">
        <v>47</v>
      </c>
      <c r="AD734" s="129">
        <v>0.78900000000000003</v>
      </c>
      <c r="AE734" s="129" t="s">
        <v>3111</v>
      </c>
      <c r="AF734" s="129" t="s">
        <v>3236</v>
      </c>
      <c r="AG734" s="129" t="s">
        <v>7717</v>
      </c>
      <c r="AH734" s="129" t="e" cm="1">
        <f t="array" aca="1" ref="AH734" ca="1">INDIRECT(ADDRESS(MATCH(AJ734,'rs_industries'!B:B,0),5,1,TRUE,"rs_industries"))</f>
        <v>#N/A</v>
      </c>
      <c r="AI734" s="129" t="e" cm="1">
        <f t="array" aca="1" ref="AI734" ca="1">INDIRECT(ADDRESS(MATCH(A734,'rs_stocks'!B:B,0),7,1,TRUE,"rs_stocks"))</f>
        <v>#N/A</v>
      </c>
    </row>
    <row r="735" spans="1:35" x14ac:dyDescent="0.3">
      <c r="A735" s="129" t="s">
        <v>1551</v>
      </c>
      <c r="B735" s="132">
        <v>1.81</v>
      </c>
      <c r="C735" s="132">
        <v>-4.5999999999999996</v>
      </c>
      <c r="D735" s="132">
        <v>-5.73</v>
      </c>
      <c r="E735" s="132">
        <v>26.03</v>
      </c>
      <c r="F735" s="132">
        <v>20.91</v>
      </c>
      <c r="G735" s="229" t="s">
        <v>3705</v>
      </c>
      <c r="H735" s="349" t="s">
        <v>115</v>
      </c>
      <c r="I735" s="129">
        <v>5.0060000000000002</v>
      </c>
      <c r="J735" s="129">
        <v>-42</v>
      </c>
      <c r="K735" s="129">
        <v>-17</v>
      </c>
      <c r="L735" s="129" t="b">
        <v>1</v>
      </c>
      <c r="M735" s="129">
        <v>59.670999999999999</v>
      </c>
      <c r="N735" s="129">
        <v>6.5789999999999997</v>
      </c>
      <c r="O735" s="129">
        <v>9.07</v>
      </c>
      <c r="P735" s="132">
        <v>70.075000000000003</v>
      </c>
      <c r="Q735" s="132">
        <v>0.505</v>
      </c>
      <c r="R735" s="132">
        <v>35.393000000000001</v>
      </c>
      <c r="S735" s="129">
        <v>2.46</v>
      </c>
      <c r="T735" s="419">
        <v>72.427999999999997</v>
      </c>
      <c r="U735" s="129">
        <v>24.69</v>
      </c>
      <c r="V735" s="129">
        <v>-40</v>
      </c>
      <c r="W735" s="129">
        <v>-51</v>
      </c>
      <c r="X735" s="129">
        <v>329</v>
      </c>
      <c r="Y735" s="129" t="s">
        <v>1551</v>
      </c>
      <c r="Z735" s="129" t="b">
        <v>1</v>
      </c>
      <c r="AA735" s="129">
        <v>0</v>
      </c>
      <c r="AB735" s="129" t="b">
        <v>0</v>
      </c>
      <c r="AC735" s="129">
        <v>54</v>
      </c>
      <c r="AD735" s="129">
        <v>0.78900000000000003</v>
      </c>
      <c r="AE735" s="129" t="s">
        <v>115</v>
      </c>
      <c r="AF735" s="129" t="s">
        <v>3705</v>
      </c>
      <c r="AG735" s="129" t="s">
        <v>5570</v>
      </c>
      <c r="AH735" s="129" t="e" cm="1">
        <f t="array" aca="1" ref="AH735" ca="1">INDIRECT(ADDRESS(MATCH(AJ735,'rs_industries'!B:B,0),5,1,TRUE,"rs_industries"))</f>
        <v>#N/A</v>
      </c>
      <c r="AI735" s="129" cm="1">
        <f t="array" aca="1" ref="AI735" ca="1">INDIRECT(ADDRESS(MATCH(A735,'rs_stocks'!B:B,0),7,1,TRUE,"rs_stocks"))</f>
        <v>70</v>
      </c>
    </row>
    <row r="736" spans="1:35" x14ac:dyDescent="0.3">
      <c r="A736" s="129" t="s">
        <v>6426</v>
      </c>
      <c r="B736" s="132">
        <v>-5.49</v>
      </c>
      <c r="C736" s="132">
        <v>-12.56</v>
      </c>
      <c r="D736" s="132">
        <v>-15.36</v>
      </c>
      <c r="E736" s="132">
        <v>33.270000000000003</v>
      </c>
      <c r="F736" s="132">
        <v>28.54</v>
      </c>
      <c r="G736" s="312" t="s">
        <v>3238</v>
      </c>
      <c r="H736" s="347" t="s">
        <v>24</v>
      </c>
      <c r="I736" s="129">
        <v>0.33700000000000002</v>
      </c>
      <c r="J736" s="129">
        <v>-56</v>
      </c>
      <c r="K736" s="129">
        <v>-35</v>
      </c>
      <c r="L736" s="129" t="b">
        <v>0</v>
      </c>
      <c r="M736" s="129">
        <v>139.69800000000001</v>
      </c>
      <c r="N736" s="129">
        <v>15.451000000000001</v>
      </c>
      <c r="O736" s="129">
        <v>9.0410000000000004</v>
      </c>
      <c r="P736" s="132">
        <v>215.53100000000001</v>
      </c>
      <c r="Q736" s="132">
        <v>0.47899999999999998</v>
      </c>
      <c r="R736" s="132">
        <v>103.31399999999999</v>
      </c>
      <c r="S736" s="129">
        <v>4.7300000000000004</v>
      </c>
      <c r="T736" s="419">
        <v>-46.026000000000003</v>
      </c>
      <c r="U736" s="129">
        <v>6.89</v>
      </c>
      <c r="V736" s="129">
        <v>-31</v>
      </c>
      <c r="W736" s="129">
        <v>-56</v>
      </c>
      <c r="X736" s="129">
        <v>613</v>
      </c>
      <c r="Y736" s="129" t="s">
        <v>6426</v>
      </c>
      <c r="Z736" s="129" t="b">
        <v>1</v>
      </c>
      <c r="AA736" s="129">
        <v>0</v>
      </c>
      <c r="AB736" s="129" t="b">
        <v>0</v>
      </c>
      <c r="AC736" s="129">
        <v>49</v>
      </c>
      <c r="AD736" s="129">
        <v>0.78800000000000003</v>
      </c>
      <c r="AE736" s="129" t="s">
        <v>24</v>
      </c>
      <c r="AF736" s="129" t="s">
        <v>3238</v>
      </c>
      <c r="AG736" s="129" t="s">
        <v>8566</v>
      </c>
      <c r="AH736" s="129" t="e" cm="1">
        <f t="array" aca="1" ref="AH736" ca="1">INDIRECT(ADDRESS(MATCH(AJ736,'rs_industries'!B:B,0),5,1,TRUE,"rs_industries"))</f>
        <v>#N/A</v>
      </c>
      <c r="AI736" s="129" cm="1">
        <f t="array" aca="1" ref="AI736" ca="1">INDIRECT(ADDRESS(MATCH(A736,'rs_stocks'!B:B,0),7,1,TRUE,"rs_stocks"))</f>
        <v>81</v>
      </c>
    </row>
    <row r="737" spans="1:35" x14ac:dyDescent="0.3">
      <c r="A737" s="129" t="s">
        <v>2944</v>
      </c>
      <c r="B737" s="132">
        <v>14.79</v>
      </c>
      <c r="C737" s="132">
        <v>1.8</v>
      </c>
      <c r="D737" s="132">
        <v>-4.0199999999999996</v>
      </c>
      <c r="E737" s="132">
        <v>52.02</v>
      </c>
      <c r="F737" s="132">
        <v>52.34</v>
      </c>
      <c r="G737" s="233" t="s">
        <v>3221</v>
      </c>
      <c r="H737" s="345" t="s">
        <v>24</v>
      </c>
      <c r="I737" s="129">
        <v>0.318</v>
      </c>
      <c r="J737" s="129">
        <v>-62</v>
      </c>
      <c r="K737" s="129">
        <v>-12</v>
      </c>
      <c r="L737" s="129" t="b">
        <v>1</v>
      </c>
      <c r="M737" s="129">
        <v>89.281999999999996</v>
      </c>
      <c r="N737" s="129">
        <v>9.891</v>
      </c>
      <c r="O737" s="129">
        <v>9.0269999999999992</v>
      </c>
      <c r="P737" s="132">
        <v>98.203999999999994</v>
      </c>
      <c r="Q737" s="132">
        <v>0.503</v>
      </c>
      <c r="R737" s="132">
        <v>49.398000000000003</v>
      </c>
      <c r="S737" s="129">
        <v>4.72</v>
      </c>
      <c r="T737" s="419">
        <v>121.986</v>
      </c>
      <c r="U737" s="129">
        <v>29.34</v>
      </c>
      <c r="V737" s="129">
        <v>12</v>
      </c>
      <c r="W737" s="129">
        <v>46</v>
      </c>
      <c r="X737" s="129">
        <v>144</v>
      </c>
      <c r="Y737" s="129" t="s">
        <v>2944</v>
      </c>
      <c r="Z737" s="129" t="b">
        <v>1</v>
      </c>
      <c r="AA737" s="129">
        <v>0</v>
      </c>
      <c r="AB737" s="129" t="b">
        <v>1</v>
      </c>
      <c r="AC737" s="129">
        <v>46</v>
      </c>
      <c r="AD737" s="129">
        <v>0.78800000000000003</v>
      </c>
      <c r="AE737" s="129" t="s">
        <v>24</v>
      </c>
      <c r="AF737" s="129" t="s">
        <v>3221</v>
      </c>
      <c r="AG737" s="129" t="s">
        <v>8545</v>
      </c>
      <c r="AH737" s="129" t="e" cm="1">
        <f t="array" aca="1" ref="AH737" ca="1">INDIRECT(ADDRESS(MATCH(AJ737,'rs_industries'!B:B,0),5,1,TRUE,"rs_industries"))</f>
        <v>#N/A</v>
      </c>
      <c r="AI737" s="129" cm="1">
        <f t="array" aca="1" ref="AI737" ca="1">INDIRECT(ADDRESS(MATCH(A737,'rs_stocks'!B:B,0),7,1,TRUE,"rs_stocks"))</f>
        <v>95</v>
      </c>
    </row>
    <row r="738" spans="1:35" x14ac:dyDescent="0.3">
      <c r="A738" s="129" t="s">
        <v>49</v>
      </c>
      <c r="B738" s="132">
        <v>4.08</v>
      </c>
      <c r="C738" s="132">
        <v>2.54</v>
      </c>
      <c r="D738" s="132">
        <v>4.7300000000000004</v>
      </c>
      <c r="E738" s="132">
        <v>14.95</v>
      </c>
      <c r="F738" s="132">
        <v>19.420000000000002</v>
      </c>
      <c r="G738" s="297" t="s">
        <v>3221</v>
      </c>
      <c r="H738" s="347" t="s">
        <v>24</v>
      </c>
      <c r="I738" s="129">
        <v>18.064</v>
      </c>
      <c r="J738" s="129">
        <v>-47</v>
      </c>
      <c r="K738" s="129">
        <v>0</v>
      </c>
      <c r="L738" s="129" t="b">
        <v>1</v>
      </c>
      <c r="M738" s="129">
        <v>28.297999999999998</v>
      </c>
      <c r="N738" s="129">
        <v>3.137</v>
      </c>
      <c r="O738" s="129">
        <v>9.0220000000000002</v>
      </c>
      <c r="P738" s="132">
        <v>29.567</v>
      </c>
      <c r="Q738" s="132">
        <v>0.52800000000000002</v>
      </c>
      <c r="R738" s="132">
        <v>15.622999999999999</v>
      </c>
      <c r="S738" s="129">
        <v>2.75</v>
      </c>
      <c r="T738" s="419">
        <v>71.936000000000007</v>
      </c>
      <c r="U738" s="129">
        <v>507.06099999999998</v>
      </c>
      <c r="V738" s="129">
        <v>-24</v>
      </c>
      <c r="W738" s="129">
        <v>-14</v>
      </c>
      <c r="X738" s="129">
        <v>14</v>
      </c>
      <c r="Y738" s="129" t="s">
        <v>49</v>
      </c>
      <c r="Z738" s="129" t="b">
        <v>1</v>
      </c>
      <c r="AA738" s="129">
        <v>0</v>
      </c>
      <c r="AB738" s="129" t="b">
        <v>1</v>
      </c>
      <c r="AC738" s="129">
        <v>54</v>
      </c>
      <c r="AD738" s="129">
        <v>0.78800000000000003</v>
      </c>
      <c r="AE738" s="129" t="s">
        <v>24</v>
      </c>
      <c r="AF738" s="129" t="s">
        <v>3221</v>
      </c>
      <c r="AG738" s="129" t="s">
        <v>3844</v>
      </c>
      <c r="AH738" s="129" t="e" cm="1">
        <f t="array" aca="1" ref="AH738" ca="1">INDIRECT(ADDRESS(MATCH(AJ738,'rs_industries'!B:B,0),5,1,TRUE,"rs_industries"))</f>
        <v>#N/A</v>
      </c>
      <c r="AI738" s="129" cm="1">
        <f t="array" aca="1" ref="AI738" ca="1">INDIRECT(ADDRESS(MATCH(A738,'rs_stocks'!B:B,0),7,1,TRUE,"rs_stocks"))</f>
        <v>85</v>
      </c>
    </row>
    <row r="739" spans="1:35" x14ac:dyDescent="0.3">
      <c r="A739" s="129" t="s">
        <v>7882</v>
      </c>
      <c r="B739" s="132">
        <v>-11.42</v>
      </c>
      <c r="C739" s="132">
        <v>-10.19</v>
      </c>
      <c r="D739" s="132">
        <v>59.02</v>
      </c>
      <c r="E739" s="132">
        <v>64.41</v>
      </c>
      <c r="F739" s="132">
        <v>37.590000000000003</v>
      </c>
      <c r="G739" s="269" t="s">
        <v>3391</v>
      </c>
      <c r="H739" s="288" t="s">
        <v>3108</v>
      </c>
      <c r="I739" s="129">
        <v>0.42099999999999999</v>
      </c>
      <c r="J739" s="129">
        <v>-97</v>
      </c>
      <c r="K739" s="129">
        <v>-95</v>
      </c>
      <c r="L739" s="129" t="b">
        <v>1</v>
      </c>
      <c r="M739" s="129">
        <v>145.904</v>
      </c>
      <c r="N739" s="129">
        <v>16.2</v>
      </c>
      <c r="O739" s="129">
        <v>9.0060000000000002</v>
      </c>
      <c r="P739" s="132">
        <v>259.07900000000001</v>
      </c>
      <c r="Q739" s="132">
        <v>0.56599999999999995</v>
      </c>
      <c r="R739" s="132">
        <v>146.69900000000001</v>
      </c>
      <c r="S739" s="129">
        <v>8.07</v>
      </c>
      <c r="T739" s="419">
        <v>12.771000000000001</v>
      </c>
      <c r="U739" s="129">
        <v>1.94</v>
      </c>
      <c r="V739" s="129">
        <v>-64</v>
      </c>
      <c r="W739" s="129">
        <v>-82</v>
      </c>
      <c r="X739" s="129">
        <v>1277</v>
      </c>
      <c r="Y739" s="129" t="s">
        <v>7882</v>
      </c>
      <c r="Z739" s="129" t="b">
        <v>0</v>
      </c>
      <c r="AA739" s="129">
        <v>0</v>
      </c>
      <c r="AB739" s="129" t="b">
        <v>0</v>
      </c>
      <c r="AC739" s="129">
        <v>47</v>
      </c>
      <c r="AD739" s="129">
        <v>0.78700000000000003</v>
      </c>
      <c r="AE739" s="129" t="s">
        <v>3108</v>
      </c>
      <c r="AF739" s="129" t="s">
        <v>3391</v>
      </c>
      <c r="AG739" s="129" t="s">
        <v>7883</v>
      </c>
      <c r="AH739" s="129" t="e" cm="1">
        <f t="array" aca="1" ref="AH739" ca="1">INDIRECT(ADDRESS(MATCH(AJ739,'rs_industries'!B:B,0),5,1,TRUE,"rs_industries"))</f>
        <v>#N/A</v>
      </c>
      <c r="AI739" s="129" t="e" cm="1">
        <f t="array" aca="1" ref="AI739" ca="1">INDIRECT(ADDRESS(MATCH(A739,'rs_stocks'!B:B,0),7,1,TRUE,"rs_stocks"))</f>
        <v>#N/A</v>
      </c>
    </row>
    <row r="740" spans="1:35" x14ac:dyDescent="0.3">
      <c r="A740" s="129" t="s">
        <v>1164</v>
      </c>
      <c r="B740" s="132">
        <v>2.04</v>
      </c>
      <c r="C740" s="132">
        <v>-5.33</v>
      </c>
      <c r="D740" s="132">
        <v>-0.9</v>
      </c>
      <c r="E740" s="132">
        <v>8.24</v>
      </c>
      <c r="F740" s="132">
        <v>3.81</v>
      </c>
      <c r="G740" s="315"/>
      <c r="H740" s="348"/>
      <c r="I740" s="129">
        <v>7.92</v>
      </c>
      <c r="J740" s="129">
        <v>-37</v>
      </c>
      <c r="K740" s="129">
        <v>-8</v>
      </c>
      <c r="L740" s="129" t="b">
        <v>1</v>
      </c>
      <c r="M740" s="129">
        <v>27.413</v>
      </c>
      <c r="N740" s="129">
        <v>3.0449999999999999</v>
      </c>
      <c r="O740" s="129">
        <v>9.0009999999999994</v>
      </c>
      <c r="P740" s="132">
        <v>29.794</v>
      </c>
      <c r="Q740" s="132">
        <v>0.52800000000000002</v>
      </c>
      <c r="R740" s="132">
        <v>15.739000000000001</v>
      </c>
      <c r="S740" s="129">
        <v>2.25</v>
      </c>
      <c r="T740" s="419">
        <v>47.637</v>
      </c>
      <c r="U740" s="129">
        <v>92.18</v>
      </c>
      <c r="V740" s="129">
        <v>-27</v>
      </c>
      <c r="W740" s="129">
        <v>-21</v>
      </c>
      <c r="X740" s="129">
        <v>96</v>
      </c>
      <c r="Y740" s="129" t="s">
        <v>1164</v>
      </c>
      <c r="Z740" s="129" t="b">
        <v>1</v>
      </c>
      <c r="AA740" s="129">
        <v>0</v>
      </c>
      <c r="AB740" s="129" t="b">
        <v>0</v>
      </c>
      <c r="AC740" s="129">
        <v>47</v>
      </c>
      <c r="AD740" s="129">
        <v>0.78700000000000003</v>
      </c>
      <c r="AG740" s="129" t="s">
        <v>3496</v>
      </c>
      <c r="AH740" s="129" t="e" cm="1">
        <f t="array" aca="1" ref="AH740" ca="1">INDIRECT(ADDRESS(MATCH(AJ740,'rs_industries'!B:B,0),5,1,TRUE,"rs_industries"))</f>
        <v>#N/A</v>
      </c>
      <c r="AI740" s="129" t="e" cm="1">
        <f t="array" aca="1" ref="AI740" ca="1">INDIRECT(ADDRESS(MATCH(A740,'rs_stocks'!B:B,0),7,1,TRUE,"rs_stocks"))</f>
        <v>#N/A</v>
      </c>
    </row>
    <row r="741" spans="1:35" x14ac:dyDescent="0.3">
      <c r="A741" s="129" t="s">
        <v>7474</v>
      </c>
      <c r="B741" s="132">
        <v>-7.0000000000000007E-2</v>
      </c>
      <c r="C741" s="132">
        <v>-4.9400000000000004</v>
      </c>
      <c r="D741" s="132">
        <v>2.21</v>
      </c>
      <c r="E741" s="132">
        <v>-6.98</v>
      </c>
      <c r="F741" s="132">
        <v>1.91</v>
      </c>
      <c r="G741" s="311" t="s">
        <v>3148</v>
      </c>
      <c r="H741" s="349" t="s">
        <v>3111</v>
      </c>
      <c r="I741" s="129">
        <v>0.621</v>
      </c>
      <c r="J741" s="129">
        <v>-37</v>
      </c>
      <c r="K741" s="129">
        <v>-21</v>
      </c>
      <c r="L741" s="129" t="b">
        <v>0</v>
      </c>
      <c r="M741" s="129">
        <v>21.359000000000002</v>
      </c>
      <c r="N741" s="129">
        <v>2.3740000000000001</v>
      </c>
      <c r="O741" s="129">
        <v>8.9979999999999993</v>
      </c>
      <c r="P741" s="132">
        <v>23.274000000000001</v>
      </c>
      <c r="Q741" s="132">
        <v>0.53200000000000003</v>
      </c>
      <c r="R741" s="132">
        <v>12.372</v>
      </c>
      <c r="S741" s="129">
        <v>2.31</v>
      </c>
      <c r="T741" s="419">
        <v>-12.477</v>
      </c>
      <c r="U741" s="129">
        <v>13.85</v>
      </c>
      <c r="V741" s="129">
        <v>-32</v>
      </c>
      <c r="W741" s="129">
        <v>-35</v>
      </c>
      <c r="X741" s="129">
        <v>623</v>
      </c>
      <c r="Y741" s="129" t="s">
        <v>7474</v>
      </c>
      <c r="Z741" s="129" t="b">
        <v>0</v>
      </c>
      <c r="AA741" s="129">
        <v>0</v>
      </c>
      <c r="AB741" s="129" t="b">
        <v>0</v>
      </c>
      <c r="AC741" s="129">
        <v>40</v>
      </c>
      <c r="AD741" s="129">
        <v>0.78700000000000003</v>
      </c>
      <c r="AE741" s="129" t="s">
        <v>3111</v>
      </c>
      <c r="AF741" s="129" t="s">
        <v>3148</v>
      </c>
      <c r="AG741" s="129" t="s">
        <v>7475</v>
      </c>
      <c r="AH741" s="129" t="e" cm="1">
        <f t="array" aca="1" ref="AH741" ca="1">INDIRECT(ADDRESS(MATCH(AJ741,'rs_industries'!B:B,0),5,1,TRUE,"rs_industries"))</f>
        <v>#N/A</v>
      </c>
      <c r="AI741" s="129" t="e" cm="1">
        <f t="array" aca="1" ref="AI741" ca="1">INDIRECT(ADDRESS(MATCH(A741,'rs_stocks'!B:B,0),7,1,TRUE,"rs_stocks"))</f>
        <v>#N/A</v>
      </c>
    </row>
    <row r="742" spans="1:35" x14ac:dyDescent="0.3">
      <c r="A742" s="129" t="s">
        <v>488</v>
      </c>
      <c r="B742" s="132">
        <v>1.28</v>
      </c>
      <c r="C742" s="132">
        <v>2.75</v>
      </c>
      <c r="D742" s="132">
        <v>2.4900000000000002</v>
      </c>
      <c r="E742" s="132">
        <v>12.32</v>
      </c>
      <c r="F742" s="132">
        <v>9.4</v>
      </c>
      <c r="G742" s="243" t="s">
        <v>6748</v>
      </c>
      <c r="H742" s="347" t="s">
        <v>2652</v>
      </c>
      <c r="I742" s="129">
        <v>1000</v>
      </c>
      <c r="J742" s="129">
        <v>-25</v>
      </c>
      <c r="K742" s="129">
        <v>0</v>
      </c>
      <c r="L742" s="129" t="b">
        <v>1</v>
      </c>
      <c r="M742" s="129">
        <v>14.741</v>
      </c>
      <c r="N742" s="129">
        <v>1.64</v>
      </c>
      <c r="O742" s="129">
        <v>8.9870000000000001</v>
      </c>
      <c r="P742" s="132">
        <v>14.843999999999999</v>
      </c>
      <c r="Q742" s="132">
        <v>0.53</v>
      </c>
      <c r="R742" s="132">
        <v>7.8680000000000003</v>
      </c>
      <c r="S742" s="129">
        <v>0.88</v>
      </c>
      <c r="T742" s="419">
        <v>24.617999999999999</v>
      </c>
      <c r="U742" s="129">
        <v>535.16999999999996</v>
      </c>
      <c r="V742" s="129">
        <v>-43</v>
      </c>
      <c r="W742" s="129">
        <v>-49</v>
      </c>
      <c r="X742" s="129">
        <v>42</v>
      </c>
      <c r="Y742" s="129" t="s">
        <v>488</v>
      </c>
      <c r="Z742" s="129" t="b">
        <v>1</v>
      </c>
      <c r="AA742" s="129">
        <v>0</v>
      </c>
      <c r="AB742" s="129" t="b">
        <v>1</v>
      </c>
      <c r="AC742" s="129">
        <v>51</v>
      </c>
      <c r="AD742" s="129">
        <v>0.78600000000000003</v>
      </c>
      <c r="AE742" s="129" t="s">
        <v>2652</v>
      </c>
      <c r="AF742" s="129" t="s">
        <v>6748</v>
      </c>
      <c r="AG742" s="129" t="s">
        <v>6749</v>
      </c>
      <c r="AH742" s="129" t="e" cm="1">
        <f t="array" aca="1" ref="AH742" ca="1">INDIRECT(ADDRESS(MATCH(AJ742,'rs_industries'!B:B,0),5,1,TRUE,"rs_industries"))</f>
        <v>#N/A</v>
      </c>
      <c r="AI742" s="129" cm="1">
        <f t="array" aca="1" ref="AI742" ca="1">INDIRECT(ADDRESS(MATCH(A742,'rs_stocks'!B:B,0),7,1,TRUE,"rs_stocks"))</f>
        <v>74</v>
      </c>
    </row>
    <row r="743" spans="1:35" x14ac:dyDescent="0.3">
      <c r="A743" s="129" t="s">
        <v>750</v>
      </c>
      <c r="B743" s="132">
        <v>1.34</v>
      </c>
      <c r="C743" s="132">
        <v>-5.89</v>
      </c>
      <c r="D743" s="132">
        <v>1.69</v>
      </c>
      <c r="E743" s="132">
        <v>14.03</v>
      </c>
      <c r="F743" s="132">
        <v>7.88</v>
      </c>
      <c r="G743" s="255" t="s">
        <v>3262</v>
      </c>
      <c r="H743" s="347" t="s">
        <v>3111</v>
      </c>
      <c r="I743" s="129">
        <v>8.0530000000000008</v>
      </c>
      <c r="J743" s="129">
        <v>-37</v>
      </c>
      <c r="K743" s="129">
        <v>-7</v>
      </c>
      <c r="L743" s="129" t="b">
        <v>1</v>
      </c>
      <c r="M743" s="129">
        <v>24.718</v>
      </c>
      <c r="N743" s="129">
        <v>2.754</v>
      </c>
      <c r="O743" s="129">
        <v>8.9770000000000003</v>
      </c>
      <c r="P743" s="132">
        <v>25.928000000000001</v>
      </c>
      <c r="Q743" s="132">
        <v>0.53</v>
      </c>
      <c r="R743" s="132">
        <v>13.753</v>
      </c>
      <c r="S743" s="129">
        <v>1.74</v>
      </c>
      <c r="T743" s="419">
        <v>28.488</v>
      </c>
      <c r="U743" s="129">
        <v>78.599999999999994</v>
      </c>
      <c r="V743" s="129">
        <v>-47</v>
      </c>
      <c r="W743" s="129">
        <v>-43</v>
      </c>
      <c r="X743" s="129">
        <v>146</v>
      </c>
      <c r="Y743" s="129" t="s">
        <v>750</v>
      </c>
      <c r="Z743" s="129" t="b">
        <v>1</v>
      </c>
      <c r="AA743" s="129">
        <v>0</v>
      </c>
      <c r="AB743" s="129" t="b">
        <v>0</v>
      </c>
      <c r="AC743" s="129">
        <v>47</v>
      </c>
      <c r="AD743" s="129">
        <v>0.78600000000000003</v>
      </c>
      <c r="AE743" s="129" t="s">
        <v>3111</v>
      </c>
      <c r="AF743" s="129" t="s">
        <v>3262</v>
      </c>
      <c r="AG743" s="129" t="s">
        <v>3264</v>
      </c>
      <c r="AH743" s="129" t="e" cm="1">
        <f t="array" aca="1" ref="AH743" ca="1">INDIRECT(ADDRESS(MATCH(AJ743,'rs_industries'!B:B,0),5,1,TRUE,"rs_industries"))</f>
        <v>#N/A</v>
      </c>
      <c r="AI743" s="129" cm="1">
        <f t="array" aca="1" ref="AI743" ca="1">INDIRECT(ADDRESS(MATCH(A743,'rs_stocks'!B:B,0),7,1,TRUE,"rs_stocks"))</f>
        <v>78</v>
      </c>
    </row>
    <row r="744" spans="1:35" x14ac:dyDescent="0.3">
      <c r="A744" s="129" t="s">
        <v>8323</v>
      </c>
      <c r="B744" s="132">
        <v>2.36</v>
      </c>
      <c r="C744" s="132">
        <v>162.94999999999999</v>
      </c>
      <c r="D744" s="132">
        <v>147.15</v>
      </c>
      <c r="E744" s="132">
        <v>381.68</v>
      </c>
      <c r="F744" s="132">
        <v>349.3</v>
      </c>
      <c r="G744" s="243" t="s">
        <v>3762</v>
      </c>
      <c r="H744" s="347" t="s">
        <v>3108</v>
      </c>
      <c r="I744" s="129">
        <v>0.20399999999999999</v>
      </c>
      <c r="J744" s="129">
        <v>-98</v>
      </c>
      <c r="K744" s="129">
        <v>-91</v>
      </c>
      <c r="L744" s="129" t="b">
        <v>1</v>
      </c>
      <c r="M744" s="129">
        <v>475.17</v>
      </c>
      <c r="N744" s="129">
        <v>52.988999999999997</v>
      </c>
      <c r="O744" s="129">
        <v>8.9670000000000005</v>
      </c>
      <c r="P744" s="132">
        <v>929.35799999999995</v>
      </c>
      <c r="Q744" s="132">
        <v>0.55500000000000005</v>
      </c>
      <c r="R744" s="132">
        <v>516.03300000000002</v>
      </c>
      <c r="S744" s="129">
        <v>13.59</v>
      </c>
      <c r="T744" s="419">
        <v>89.007000000000005</v>
      </c>
      <c r="U744" s="129">
        <v>16.04</v>
      </c>
      <c r="V744" s="129">
        <v>-9</v>
      </c>
      <c r="W744" s="129">
        <v>85</v>
      </c>
      <c r="X744" s="129">
        <v>91</v>
      </c>
      <c r="Y744" s="129" t="s">
        <v>8323</v>
      </c>
      <c r="Z744" s="129" t="b">
        <v>0</v>
      </c>
      <c r="AA744" s="129">
        <v>0</v>
      </c>
      <c r="AB744" s="129" t="b">
        <v>0</v>
      </c>
      <c r="AC744" s="129">
        <v>50</v>
      </c>
      <c r="AD744" s="129">
        <v>0.78600000000000003</v>
      </c>
      <c r="AE744" s="129" t="s">
        <v>3108</v>
      </c>
      <c r="AF744" s="129" t="s">
        <v>3762</v>
      </c>
      <c r="AG744" s="129" t="s">
        <v>9225</v>
      </c>
      <c r="AH744" s="129" t="e" cm="1">
        <f t="array" aca="1" ref="AH744" ca="1">INDIRECT(ADDRESS(MATCH(AJ744,'rs_industries'!B:B,0),5,1,TRUE,"rs_industries"))</f>
        <v>#N/A</v>
      </c>
      <c r="AI744" s="129" cm="1">
        <f t="array" aca="1" ref="AI744" ca="1">INDIRECT(ADDRESS(MATCH(A744,'rs_stocks'!B:B,0),7,1,TRUE,"rs_stocks"))</f>
        <v>99</v>
      </c>
    </row>
    <row r="745" spans="1:35" x14ac:dyDescent="0.3">
      <c r="A745" s="129" t="s">
        <v>2369</v>
      </c>
      <c r="B745" s="132">
        <v>0.15</v>
      </c>
      <c r="C745" s="132">
        <v>5.05</v>
      </c>
      <c r="D745" s="132">
        <v>11.58</v>
      </c>
      <c r="E745" s="132">
        <v>24.15</v>
      </c>
      <c r="F745" s="132">
        <v>5.0199999999999996</v>
      </c>
      <c r="G745" s="224" t="s">
        <v>3121</v>
      </c>
      <c r="H745" s="348" t="s">
        <v>245</v>
      </c>
      <c r="I745" s="129">
        <v>3.0910000000000002</v>
      </c>
      <c r="J745" s="129">
        <v>-77</v>
      </c>
      <c r="K745" s="129">
        <v>-62</v>
      </c>
      <c r="L745" s="129" t="b">
        <v>1</v>
      </c>
      <c r="M745" s="129">
        <v>46.6</v>
      </c>
      <c r="N745" s="129">
        <v>5.2009999999999996</v>
      </c>
      <c r="O745" s="129">
        <v>8.9600000000000009</v>
      </c>
      <c r="P745" s="132">
        <v>57.579000000000001</v>
      </c>
      <c r="Q745" s="132">
        <v>0.54300000000000004</v>
      </c>
      <c r="R745" s="132">
        <v>31.247</v>
      </c>
      <c r="S745" s="129">
        <v>3.35</v>
      </c>
      <c r="T745" s="419">
        <v>60.426000000000002</v>
      </c>
      <c r="U745" s="129">
        <v>33.049999999999997</v>
      </c>
      <c r="V745" s="129">
        <v>-29</v>
      </c>
      <c r="W745" s="129">
        <v>-53</v>
      </c>
      <c r="X745" s="129">
        <v>180</v>
      </c>
      <c r="Y745" s="129" t="s">
        <v>2369</v>
      </c>
      <c r="Z745" s="129" t="b">
        <v>0</v>
      </c>
      <c r="AA745" s="129">
        <v>0</v>
      </c>
      <c r="AB745" s="129" t="b">
        <v>0</v>
      </c>
      <c r="AC745" s="129">
        <v>44</v>
      </c>
      <c r="AD745" s="129">
        <v>0.78600000000000003</v>
      </c>
      <c r="AE745" s="129" t="s">
        <v>245</v>
      </c>
      <c r="AF745" s="129" t="s">
        <v>3121</v>
      </c>
      <c r="AG745" s="129" t="s">
        <v>4517</v>
      </c>
      <c r="AH745" s="129" t="e" cm="1">
        <f t="array" aca="1" ref="AH745" ca="1">INDIRECT(ADDRESS(MATCH(AJ745,'rs_industries'!B:B,0),5,1,TRUE,"rs_industries"))</f>
        <v>#N/A</v>
      </c>
      <c r="AI745" s="129" t="e" cm="1">
        <f t="array" aca="1" ref="AI745" ca="1">INDIRECT(ADDRESS(MATCH(A745,'rs_stocks'!B:B,0),7,1,TRUE,"rs_stocks"))</f>
        <v>#N/A</v>
      </c>
    </row>
    <row r="746" spans="1:35" x14ac:dyDescent="0.3">
      <c r="A746" s="129" t="s">
        <v>1356</v>
      </c>
      <c r="B746" s="132">
        <v>-2.33</v>
      </c>
      <c r="C746" s="132">
        <v>-5.88</v>
      </c>
      <c r="D746" s="132">
        <v>-1.28</v>
      </c>
      <c r="E746" s="132">
        <v>2.06</v>
      </c>
      <c r="F746" s="132">
        <v>-1.18</v>
      </c>
      <c r="G746" s="312" t="s">
        <v>326</v>
      </c>
      <c r="H746" s="347" t="s">
        <v>3140</v>
      </c>
      <c r="I746" s="129">
        <v>14.116</v>
      </c>
      <c r="J746" s="129">
        <v>-37</v>
      </c>
      <c r="K746" s="129">
        <v>-28</v>
      </c>
      <c r="L746" s="129" t="b">
        <v>0</v>
      </c>
      <c r="M746" s="129">
        <v>26.317</v>
      </c>
      <c r="N746" s="129">
        <v>2.9380000000000002</v>
      </c>
      <c r="O746" s="129">
        <v>8.9580000000000002</v>
      </c>
      <c r="P746" s="132">
        <v>30.056000000000001</v>
      </c>
      <c r="Q746" s="132">
        <v>0.52200000000000002</v>
      </c>
      <c r="R746" s="132">
        <v>15.693</v>
      </c>
      <c r="S746" s="129">
        <v>1.84</v>
      </c>
      <c r="T746" s="419">
        <v>-77.734999999999999</v>
      </c>
      <c r="U746" s="129">
        <v>29.3</v>
      </c>
      <c r="V746" s="129">
        <v>51</v>
      </c>
      <c r="W746" s="129">
        <v>56</v>
      </c>
      <c r="X746" s="129">
        <v>370</v>
      </c>
      <c r="Y746" s="129" t="s">
        <v>1356</v>
      </c>
      <c r="Z746" s="129" t="b">
        <v>0</v>
      </c>
      <c r="AA746" s="129">
        <v>0</v>
      </c>
      <c r="AB746" s="129" t="b">
        <v>0</v>
      </c>
      <c r="AC746" s="129">
        <v>41</v>
      </c>
      <c r="AD746" s="129">
        <v>0.78500000000000003</v>
      </c>
      <c r="AE746" s="129" t="s">
        <v>3140</v>
      </c>
      <c r="AF746" s="129" t="s">
        <v>326</v>
      </c>
      <c r="AG746" s="129" t="s">
        <v>4578</v>
      </c>
      <c r="AH746" s="129" t="e" cm="1">
        <f t="array" aca="1" ref="AH746" ca="1">INDIRECT(ADDRESS(MATCH(AJ746,'rs_industries'!B:B,0),5,1,TRUE,"rs_industries"))</f>
        <v>#N/A</v>
      </c>
      <c r="AI746" s="129" t="e" cm="1">
        <f t="array" aca="1" ref="AI746" ca="1">INDIRECT(ADDRESS(MATCH(A746,'rs_stocks'!B:B,0),7,1,TRUE,"rs_stocks"))</f>
        <v>#N/A</v>
      </c>
    </row>
    <row r="747" spans="1:35" x14ac:dyDescent="0.3">
      <c r="A747" s="129" t="s">
        <v>3097</v>
      </c>
      <c r="B747" s="132">
        <v>3.74</v>
      </c>
      <c r="C747" s="132">
        <v>8.9700000000000006</v>
      </c>
      <c r="D747" s="132">
        <v>15.24</v>
      </c>
      <c r="E747" s="132">
        <v>30.6</v>
      </c>
      <c r="F747" s="132">
        <v>14.23</v>
      </c>
      <c r="G747" s="280" t="s">
        <v>3313</v>
      </c>
      <c r="H747" s="349" t="s">
        <v>24</v>
      </c>
      <c r="I747" s="129">
        <v>1.1639999999999999</v>
      </c>
      <c r="J747" s="129">
        <v>-48</v>
      </c>
      <c r="K747" s="129">
        <v>-10</v>
      </c>
      <c r="L747" s="129" t="b">
        <v>1</v>
      </c>
      <c r="M747" s="129">
        <v>48.567</v>
      </c>
      <c r="N747" s="129">
        <v>5.4260000000000002</v>
      </c>
      <c r="O747" s="129">
        <v>8.9510000000000005</v>
      </c>
      <c r="P747" s="132">
        <v>57.353000000000002</v>
      </c>
      <c r="Q747" s="132">
        <v>0.54100000000000004</v>
      </c>
      <c r="R747" s="132">
        <v>31.053999999999998</v>
      </c>
      <c r="S747" s="129">
        <v>3.46</v>
      </c>
      <c r="T747" s="419">
        <v>24.975999999999999</v>
      </c>
      <c r="U747" s="129">
        <v>127.44</v>
      </c>
      <c r="V747" s="129">
        <v>-43</v>
      </c>
      <c r="W747" s="129">
        <v>-43</v>
      </c>
      <c r="X747" s="129">
        <v>45</v>
      </c>
      <c r="Y747" s="129" t="s">
        <v>3097</v>
      </c>
      <c r="Z747" s="129" t="b">
        <v>0</v>
      </c>
      <c r="AA747" s="129">
        <v>0</v>
      </c>
      <c r="AB747" s="129" t="b">
        <v>1</v>
      </c>
      <c r="AC747" s="129">
        <v>52</v>
      </c>
      <c r="AD747" s="129">
        <v>0.78500000000000003</v>
      </c>
      <c r="AE747" s="129" t="s">
        <v>24</v>
      </c>
      <c r="AF747" s="129" t="s">
        <v>3313</v>
      </c>
      <c r="AG747" s="129" t="s">
        <v>4450</v>
      </c>
      <c r="AH747" s="129" t="e" cm="1">
        <f t="array" aca="1" ref="AH747" ca="1">INDIRECT(ADDRESS(MATCH(AJ747,'rs_industries'!B:B,0),5,1,TRUE,"rs_industries"))</f>
        <v>#N/A</v>
      </c>
      <c r="AI747" s="129" cm="1">
        <f t="array" aca="1" ref="AI747" ca="1">INDIRECT(ADDRESS(MATCH(A747,'rs_stocks'!B:B,0),7,1,TRUE,"rs_stocks"))</f>
        <v>83</v>
      </c>
    </row>
    <row r="748" spans="1:35" x14ac:dyDescent="0.3">
      <c r="A748" s="129" t="s">
        <v>2797</v>
      </c>
      <c r="B748" s="132">
        <v>0.28999999999999998</v>
      </c>
      <c r="C748" s="132">
        <v>21.15</v>
      </c>
      <c r="D748" s="132">
        <v>12.5</v>
      </c>
      <c r="E748" s="132">
        <v>94.32</v>
      </c>
      <c r="F748" s="132">
        <v>42.79</v>
      </c>
      <c r="G748" s="294" t="s">
        <v>3170</v>
      </c>
      <c r="H748" s="350" t="s">
        <v>3124</v>
      </c>
      <c r="I748" s="129">
        <v>3.133</v>
      </c>
      <c r="J748" s="129">
        <v>-85</v>
      </c>
      <c r="K748" s="129">
        <v>-11</v>
      </c>
      <c r="L748" s="129" t="b">
        <v>1</v>
      </c>
      <c r="M748" s="129">
        <v>85.712000000000003</v>
      </c>
      <c r="N748" s="129">
        <v>9.5839999999999996</v>
      </c>
      <c r="O748" s="129">
        <v>8.9429999999999996</v>
      </c>
      <c r="P748" s="132">
        <v>97.739000000000004</v>
      </c>
      <c r="Q748" s="132">
        <v>0.53100000000000003</v>
      </c>
      <c r="R748" s="132">
        <v>51.878</v>
      </c>
      <c r="S748" s="129">
        <v>5.81</v>
      </c>
      <c r="T748" s="419">
        <v>30.574000000000002</v>
      </c>
      <c r="U748" s="129">
        <v>31.5</v>
      </c>
      <c r="V748" s="129">
        <v>-16</v>
      </c>
      <c r="W748" s="129">
        <v>-26</v>
      </c>
      <c r="X748" s="129">
        <v>109</v>
      </c>
      <c r="Y748" s="129" t="s">
        <v>2797</v>
      </c>
      <c r="Z748" s="129" t="b">
        <v>0</v>
      </c>
      <c r="AA748" s="129">
        <v>0</v>
      </c>
      <c r="AB748" s="129" t="b">
        <v>1</v>
      </c>
      <c r="AC748" s="129">
        <v>50</v>
      </c>
      <c r="AD748" s="129">
        <v>0.78500000000000003</v>
      </c>
      <c r="AE748" s="129" t="s">
        <v>3124</v>
      </c>
      <c r="AF748" s="129" t="s">
        <v>3170</v>
      </c>
      <c r="AG748" s="129" t="s">
        <v>3436</v>
      </c>
      <c r="AH748" s="129" t="e" cm="1">
        <f t="array" aca="1" ref="AH748" ca="1">INDIRECT(ADDRESS(MATCH(AJ748,'rs_industries'!B:B,0),5,1,TRUE,"rs_industries"))</f>
        <v>#N/A</v>
      </c>
      <c r="AI748" s="129" cm="1">
        <f t="array" aca="1" ref="AI748" ca="1">INDIRECT(ADDRESS(MATCH(A748,'rs_stocks'!B:B,0),7,1,TRUE,"rs_stocks"))</f>
        <v>98</v>
      </c>
    </row>
    <row r="749" spans="1:35" x14ac:dyDescent="0.3">
      <c r="A749" s="129" t="s">
        <v>1451</v>
      </c>
      <c r="B749" s="132">
        <v>-0.04</v>
      </c>
      <c r="C749" s="132">
        <v>2.2200000000000002</v>
      </c>
      <c r="D749" s="132">
        <v>0.91</v>
      </c>
      <c r="E749" s="132">
        <v>25.82</v>
      </c>
      <c r="F749" s="132">
        <v>15.76</v>
      </c>
      <c r="G749" s="321" t="s">
        <v>3217</v>
      </c>
      <c r="H749" s="354" t="s">
        <v>150</v>
      </c>
      <c r="I749" s="129">
        <v>3.4780000000000002</v>
      </c>
      <c r="J749" s="129">
        <v>-77</v>
      </c>
      <c r="K749" s="129">
        <v>-39</v>
      </c>
      <c r="L749" s="129" t="b">
        <v>1</v>
      </c>
      <c r="M749" s="129">
        <v>42.134</v>
      </c>
      <c r="N749" s="129">
        <v>4.718</v>
      </c>
      <c r="O749" s="129">
        <v>8.9309999999999992</v>
      </c>
      <c r="P749" s="132">
        <v>47.433</v>
      </c>
      <c r="Q749" s="132">
        <v>0.51400000000000001</v>
      </c>
      <c r="R749" s="132">
        <v>24.361000000000001</v>
      </c>
      <c r="S749" s="129">
        <v>3.05</v>
      </c>
      <c r="T749" s="419">
        <v>-39.265999999999998</v>
      </c>
      <c r="U749" s="129">
        <v>53.41</v>
      </c>
      <c r="V749" s="129">
        <v>-21</v>
      </c>
      <c r="W749" s="129">
        <v>-27</v>
      </c>
      <c r="X749" s="129">
        <v>122</v>
      </c>
      <c r="Y749" s="129" t="s">
        <v>1451</v>
      </c>
      <c r="Z749" s="129" t="b">
        <v>1</v>
      </c>
      <c r="AA749" s="129">
        <v>0</v>
      </c>
      <c r="AB749" s="129" t="b">
        <v>1</v>
      </c>
      <c r="AC749" s="129">
        <v>47</v>
      </c>
      <c r="AD749" s="129">
        <v>0.78400000000000003</v>
      </c>
      <c r="AE749" s="129" t="s">
        <v>150</v>
      </c>
      <c r="AF749" s="129" t="s">
        <v>3217</v>
      </c>
      <c r="AG749" s="129" t="s">
        <v>4010</v>
      </c>
      <c r="AH749" s="129" t="e" cm="1">
        <f t="array" aca="1" ref="AH749" ca="1">INDIRECT(ADDRESS(MATCH(AJ749,'rs_industries'!B:B,0),5,1,TRUE,"rs_industries"))</f>
        <v>#N/A</v>
      </c>
      <c r="AI749" s="129" cm="1">
        <f t="array" aca="1" ref="AI749" ca="1">INDIRECT(ADDRESS(MATCH(A749,'rs_stocks'!B:B,0),7,1,TRUE,"rs_stocks"))</f>
        <v>88</v>
      </c>
    </row>
    <row r="750" spans="1:35" x14ac:dyDescent="0.3">
      <c r="A750" s="129" t="s">
        <v>976</v>
      </c>
      <c r="B750" s="132">
        <v>-0.38</v>
      </c>
      <c r="C750" s="132">
        <v>7.9</v>
      </c>
      <c r="D750" s="132">
        <v>12.86</v>
      </c>
      <c r="E750" s="132">
        <v>22.25</v>
      </c>
      <c r="F750" s="132">
        <v>14.9</v>
      </c>
      <c r="G750" s="255" t="s">
        <v>3267</v>
      </c>
      <c r="H750" s="347" t="s">
        <v>24</v>
      </c>
      <c r="I750" s="129">
        <v>31.584</v>
      </c>
      <c r="J750" s="129">
        <v>-43</v>
      </c>
      <c r="K750" s="129">
        <v>-20</v>
      </c>
      <c r="L750" s="129" t="b">
        <v>1</v>
      </c>
      <c r="M750" s="129">
        <v>33.636000000000003</v>
      </c>
      <c r="N750" s="129">
        <v>3.7679999999999998</v>
      </c>
      <c r="O750" s="129">
        <v>8.9260000000000002</v>
      </c>
      <c r="P750" s="132">
        <v>37.506</v>
      </c>
      <c r="Q750" s="132">
        <v>0.53700000000000003</v>
      </c>
      <c r="R750" s="132">
        <v>20.158999999999999</v>
      </c>
      <c r="S750" s="129">
        <v>1.51</v>
      </c>
      <c r="T750" s="419">
        <v>-10.807</v>
      </c>
      <c r="U750" s="129">
        <v>36.869999999999997</v>
      </c>
      <c r="V750" s="129">
        <v>-59</v>
      </c>
      <c r="W750" s="129">
        <v>-62</v>
      </c>
      <c r="X750" s="129">
        <v>360</v>
      </c>
      <c r="Y750" s="129" t="s">
        <v>976</v>
      </c>
      <c r="Z750" s="129" t="b">
        <v>0</v>
      </c>
      <c r="AA750" s="129">
        <v>0</v>
      </c>
      <c r="AB750" s="129" t="b">
        <v>1</v>
      </c>
      <c r="AC750" s="129">
        <v>45</v>
      </c>
      <c r="AD750" s="129">
        <v>0.78400000000000003</v>
      </c>
      <c r="AE750" s="129" t="s">
        <v>24</v>
      </c>
      <c r="AF750" s="129" t="s">
        <v>3267</v>
      </c>
      <c r="AG750" s="129" t="s">
        <v>4100</v>
      </c>
      <c r="AH750" s="129" t="e" cm="1">
        <f t="array" aca="1" ref="AH750" ca="1">INDIRECT(ADDRESS(MATCH(AJ750,'rs_industries'!B:B,0),5,1,TRUE,"rs_industries"))</f>
        <v>#N/A</v>
      </c>
      <c r="AI750" s="129" cm="1">
        <f t="array" aca="1" ref="AI750" ca="1">INDIRECT(ADDRESS(MATCH(A750,'rs_stocks'!B:B,0),7,1,TRUE,"rs_stocks"))</f>
        <v>79</v>
      </c>
    </row>
    <row r="751" spans="1:35" x14ac:dyDescent="0.3">
      <c r="A751" s="129" t="s">
        <v>2463</v>
      </c>
      <c r="B751" s="132">
        <v>-1.6</v>
      </c>
      <c r="C751" s="132">
        <v>0.98</v>
      </c>
      <c r="D751" s="132">
        <v>18.440000000000001</v>
      </c>
      <c r="E751" s="132">
        <v>11.03</v>
      </c>
      <c r="F751" s="132">
        <v>10.14</v>
      </c>
      <c r="G751" s="207" t="s">
        <v>3121</v>
      </c>
      <c r="H751" s="346" t="s">
        <v>245</v>
      </c>
      <c r="I751" s="129">
        <v>5.3380000000000001</v>
      </c>
      <c r="J751" s="129">
        <v>-55</v>
      </c>
      <c r="K751" s="129">
        <v>-34</v>
      </c>
      <c r="L751" s="129" t="b">
        <v>1</v>
      </c>
      <c r="M751" s="129">
        <v>52.887999999999998</v>
      </c>
      <c r="N751" s="129">
        <v>5.9249999999999998</v>
      </c>
      <c r="O751" s="129">
        <v>8.9260000000000002</v>
      </c>
      <c r="P751" s="132">
        <v>68.004000000000005</v>
      </c>
      <c r="Q751" s="132">
        <v>0.54600000000000004</v>
      </c>
      <c r="R751" s="132">
        <v>37.143000000000001</v>
      </c>
      <c r="S751" s="129">
        <v>2.91</v>
      </c>
      <c r="T751" s="419">
        <v>48.372999999999998</v>
      </c>
      <c r="U751" s="129">
        <v>27.324999999999999</v>
      </c>
      <c r="V751" s="129">
        <v>-40</v>
      </c>
      <c r="W751" s="129">
        <v>-34</v>
      </c>
      <c r="X751" s="129">
        <v>251</v>
      </c>
      <c r="Y751" s="129" t="s">
        <v>2463</v>
      </c>
      <c r="Z751" s="129" t="b">
        <v>0</v>
      </c>
      <c r="AA751" s="129">
        <v>0</v>
      </c>
      <c r="AB751" s="129" t="b">
        <v>0</v>
      </c>
      <c r="AC751" s="129">
        <v>52</v>
      </c>
      <c r="AD751" s="129">
        <v>0.78400000000000003</v>
      </c>
      <c r="AE751" s="129" t="s">
        <v>245</v>
      </c>
      <c r="AF751" s="129" t="s">
        <v>3121</v>
      </c>
      <c r="AG751" s="129" t="s">
        <v>4689</v>
      </c>
      <c r="AH751" s="129" t="e" cm="1">
        <f t="array" aca="1" ref="AH751" ca="1">INDIRECT(ADDRESS(MATCH(AJ751,'rs_industries'!B:B,0),5,1,TRUE,"rs_industries"))</f>
        <v>#N/A</v>
      </c>
      <c r="AI751" s="129" cm="1">
        <f t="array" aca="1" ref="AI751" ca="1">INDIRECT(ADDRESS(MATCH(A751,'rs_stocks'!B:B,0),7,1,TRUE,"rs_stocks"))</f>
        <v>77</v>
      </c>
    </row>
    <row r="752" spans="1:35" x14ac:dyDescent="0.3">
      <c r="A752" s="129" t="s">
        <v>7355</v>
      </c>
      <c r="B752" s="132">
        <v>-9.8800000000000008</v>
      </c>
      <c r="C752" s="132">
        <v>80.239999999999995</v>
      </c>
      <c r="D752" s="132">
        <v>244.19</v>
      </c>
      <c r="E752" s="132">
        <v>289.42</v>
      </c>
      <c r="F752" s="132">
        <v>298.13</v>
      </c>
      <c r="G752" s="231" t="s">
        <v>3241</v>
      </c>
      <c r="H752" s="346" t="s">
        <v>3124</v>
      </c>
      <c r="I752" s="129">
        <v>2.3570000000000002</v>
      </c>
      <c r="J752" s="129">
        <v>-99</v>
      </c>
      <c r="K752" s="129">
        <v>-95</v>
      </c>
      <c r="L752" s="129" t="b">
        <v>0</v>
      </c>
      <c r="M752" s="129">
        <v>731.13800000000003</v>
      </c>
      <c r="N752" s="129">
        <v>82.158000000000001</v>
      </c>
      <c r="O752" s="129">
        <v>8.8989999999999991</v>
      </c>
      <c r="P752" s="132">
        <v>2397.2809999999999</v>
      </c>
      <c r="Q752" s="132">
        <v>0.54400000000000004</v>
      </c>
      <c r="R752" s="132">
        <v>1304.4190000000001</v>
      </c>
      <c r="S752" s="129">
        <v>13.73</v>
      </c>
      <c r="T752" s="419">
        <v>-98.494</v>
      </c>
      <c r="U752" s="129">
        <v>16.004999999999999</v>
      </c>
      <c r="V752" s="129">
        <v>-15</v>
      </c>
      <c r="W752" s="129">
        <v>-26</v>
      </c>
      <c r="X752" s="129">
        <v>90</v>
      </c>
      <c r="Y752" s="129" t="s">
        <v>7355</v>
      </c>
      <c r="Z752" s="129" t="b">
        <v>0</v>
      </c>
      <c r="AA752" s="129">
        <v>0</v>
      </c>
      <c r="AB752" s="129" t="b">
        <v>1</v>
      </c>
      <c r="AC752" s="129">
        <v>44</v>
      </c>
      <c r="AD752" s="129">
        <v>0.78400000000000003</v>
      </c>
      <c r="AE752" s="129" t="s">
        <v>3124</v>
      </c>
      <c r="AF752" s="129" t="s">
        <v>3241</v>
      </c>
      <c r="AG752" s="129" t="s">
        <v>7356</v>
      </c>
      <c r="AH752" s="129" t="e" cm="1">
        <f t="array" aca="1" ref="AH752" ca="1">INDIRECT(ADDRESS(MATCH(AJ752,'rs_industries'!B:B,0),5,1,TRUE,"rs_industries"))</f>
        <v>#N/A</v>
      </c>
      <c r="AI752" s="129" cm="1">
        <f t="array" aca="1" ref="AI752" ca="1">INDIRECT(ADDRESS(MATCH(A752,'rs_stocks'!B:B,0),7,1,TRUE,"rs_stocks"))</f>
        <v>99</v>
      </c>
    </row>
    <row r="753" spans="1:35" x14ac:dyDescent="0.3">
      <c r="A753" s="129" t="s">
        <v>1516</v>
      </c>
      <c r="B753" s="132">
        <v>-12.71</v>
      </c>
      <c r="C753" s="132">
        <v>-14.96</v>
      </c>
      <c r="D753" s="132">
        <v>-4.26</v>
      </c>
      <c r="E753" s="132">
        <v>5.68</v>
      </c>
      <c r="F753" s="132">
        <v>6.82</v>
      </c>
      <c r="G753" s="227" t="s">
        <v>3305</v>
      </c>
      <c r="H753" s="346" t="s">
        <v>3124</v>
      </c>
      <c r="I753" s="129">
        <v>3.2509999999999999</v>
      </c>
      <c r="J753" s="129">
        <v>-56</v>
      </c>
      <c r="K753" s="129">
        <v>-43</v>
      </c>
      <c r="L753" s="129" t="b">
        <v>0</v>
      </c>
      <c r="M753" s="129">
        <v>52.944000000000003</v>
      </c>
      <c r="N753" s="129">
        <v>5.9740000000000002</v>
      </c>
      <c r="O753" s="129">
        <v>8.8629999999999995</v>
      </c>
      <c r="P753" s="132">
        <v>58.7</v>
      </c>
      <c r="Q753" s="132">
        <v>0.52</v>
      </c>
      <c r="R753" s="132">
        <v>30.530999999999999</v>
      </c>
      <c r="S753" s="129">
        <v>4.3099999999999996</v>
      </c>
      <c r="T753" s="419">
        <v>-25.068999999999999</v>
      </c>
      <c r="U753" s="129">
        <v>52.81</v>
      </c>
      <c r="V753" s="129">
        <v>46</v>
      </c>
      <c r="W753" s="129">
        <v>67</v>
      </c>
      <c r="X753" s="129">
        <v>87</v>
      </c>
      <c r="Y753" s="129" t="s">
        <v>1516</v>
      </c>
      <c r="Z753" s="129" t="b">
        <v>0</v>
      </c>
      <c r="AA753" s="129">
        <v>0</v>
      </c>
      <c r="AB753" s="129" t="b">
        <v>0</v>
      </c>
      <c r="AC753" s="129">
        <v>42</v>
      </c>
      <c r="AD753" s="129">
        <v>0.78300000000000003</v>
      </c>
      <c r="AE753" s="129" t="s">
        <v>3124</v>
      </c>
      <c r="AF753" s="129" t="s">
        <v>3305</v>
      </c>
      <c r="AG753" s="129" t="s">
        <v>5131</v>
      </c>
      <c r="AH753" s="129" t="e" cm="1">
        <f t="array" aca="1" ref="AH753" ca="1">INDIRECT(ADDRESS(MATCH(AJ753,'rs_industries'!B:B,0),5,1,TRUE,"rs_industries"))</f>
        <v>#N/A</v>
      </c>
      <c r="AI753" s="129" t="e" cm="1">
        <f t="array" aca="1" ref="AI753" ca="1">INDIRECT(ADDRESS(MATCH(A753,'rs_stocks'!B:B,0),7,1,TRUE,"rs_stocks"))</f>
        <v>#N/A</v>
      </c>
    </row>
    <row r="754" spans="1:35" x14ac:dyDescent="0.3">
      <c r="A754" s="129" t="s">
        <v>282</v>
      </c>
      <c r="B754" s="132">
        <v>3.78</v>
      </c>
      <c r="C754" s="132">
        <v>5.59</v>
      </c>
      <c r="D754" s="132">
        <v>12.21</v>
      </c>
      <c r="E754" s="132">
        <v>30.6</v>
      </c>
      <c r="F754" s="132">
        <v>29.74</v>
      </c>
      <c r="G754" s="228" t="s">
        <v>88</v>
      </c>
      <c r="H754" s="349" t="s">
        <v>31</v>
      </c>
      <c r="I754" s="129">
        <v>70.661000000000001</v>
      </c>
      <c r="J754" s="129">
        <v>-42</v>
      </c>
      <c r="K754" s="129">
        <v>-1</v>
      </c>
      <c r="L754" s="129" t="b">
        <v>1</v>
      </c>
      <c r="M754" s="129">
        <v>49.311</v>
      </c>
      <c r="N754" s="129">
        <v>5.5640000000000001</v>
      </c>
      <c r="O754" s="129">
        <v>8.8629999999999995</v>
      </c>
      <c r="P754" s="132">
        <v>51.244</v>
      </c>
      <c r="Q754" s="132">
        <v>0.52900000000000003</v>
      </c>
      <c r="R754" s="132">
        <v>27.100999999999999</v>
      </c>
      <c r="S754" s="129">
        <v>2.57</v>
      </c>
      <c r="T754" s="419">
        <v>62.902999999999999</v>
      </c>
      <c r="U754" s="129">
        <v>276.36</v>
      </c>
      <c r="V754" s="129">
        <v>-47</v>
      </c>
      <c r="W754" s="129">
        <v>-55</v>
      </c>
      <c r="X754" s="129">
        <v>28</v>
      </c>
      <c r="Y754" s="129" t="s">
        <v>282</v>
      </c>
      <c r="Z754" s="129" t="b">
        <v>0</v>
      </c>
      <c r="AA754" s="129">
        <v>0</v>
      </c>
      <c r="AB754" s="129" t="b">
        <v>1</v>
      </c>
      <c r="AC754" s="129">
        <v>53</v>
      </c>
      <c r="AD754" s="129">
        <v>0.78300000000000003</v>
      </c>
      <c r="AE754" s="129" t="s">
        <v>31</v>
      </c>
      <c r="AF754" s="129" t="s">
        <v>88</v>
      </c>
      <c r="AG754" s="129" t="s">
        <v>4481</v>
      </c>
      <c r="AH754" s="129" t="e" cm="1">
        <f t="array" aca="1" ref="AH754" ca="1">INDIRECT(ADDRESS(MATCH(AJ754,'rs_industries'!B:B,0),5,1,TRUE,"rs_industries"))</f>
        <v>#N/A</v>
      </c>
      <c r="AI754" s="129" cm="1">
        <f t="array" aca="1" ref="AI754" ca="1">INDIRECT(ADDRESS(MATCH(A754,'rs_stocks'!B:B,0),7,1,TRUE,"rs_stocks"))</f>
        <v>84</v>
      </c>
    </row>
    <row r="755" spans="1:35" x14ac:dyDescent="0.3">
      <c r="A755" s="129" t="s">
        <v>900</v>
      </c>
      <c r="B755" s="132">
        <v>-1.1200000000000001</v>
      </c>
      <c r="C755" s="132">
        <v>-8.4499999999999993</v>
      </c>
      <c r="D755" s="132">
        <v>-2.0299999999999998</v>
      </c>
      <c r="E755" s="132">
        <v>4.82</v>
      </c>
      <c r="F755" s="132">
        <v>-0.44</v>
      </c>
      <c r="G755" s="250" t="s">
        <v>3187</v>
      </c>
      <c r="H755" s="354" t="s">
        <v>3108</v>
      </c>
      <c r="I755" s="129">
        <v>7.8220000000000001</v>
      </c>
      <c r="J755" s="129">
        <v>-42</v>
      </c>
      <c r="K755" s="129">
        <v>-28</v>
      </c>
      <c r="L755" s="129" t="b">
        <v>0</v>
      </c>
      <c r="M755" s="129">
        <v>37.692999999999998</v>
      </c>
      <c r="N755" s="129">
        <v>4.2699999999999996</v>
      </c>
      <c r="O755" s="129">
        <v>8.827</v>
      </c>
      <c r="P755" s="132">
        <v>46.067999999999998</v>
      </c>
      <c r="Q755" s="132">
        <v>0.52200000000000002</v>
      </c>
      <c r="R755" s="132">
        <v>24.032</v>
      </c>
      <c r="S755" s="129">
        <v>2.31</v>
      </c>
      <c r="T755" s="419">
        <v>-35.371000000000002</v>
      </c>
      <c r="U755" s="129">
        <v>34.33</v>
      </c>
      <c r="V755" s="129">
        <v>-51</v>
      </c>
      <c r="W755" s="129">
        <v>-36</v>
      </c>
      <c r="X755" s="129">
        <v>252</v>
      </c>
      <c r="Y755" s="129" t="s">
        <v>900</v>
      </c>
      <c r="Z755" s="129" t="b">
        <v>0</v>
      </c>
      <c r="AA755" s="129">
        <v>0</v>
      </c>
      <c r="AB755" s="129" t="b">
        <v>0</v>
      </c>
      <c r="AC755" s="129">
        <v>49</v>
      </c>
      <c r="AD755" s="129">
        <v>0.78300000000000003</v>
      </c>
      <c r="AE755" s="129" t="s">
        <v>3108</v>
      </c>
      <c r="AF755" s="129" t="s">
        <v>3187</v>
      </c>
      <c r="AG755" s="129" t="s">
        <v>5513</v>
      </c>
      <c r="AH755" s="129" t="e" cm="1">
        <f t="array" aca="1" ref="AH755" ca="1">INDIRECT(ADDRESS(MATCH(AJ755,'rs_industries'!B:B,0),5,1,TRUE,"rs_industries"))</f>
        <v>#N/A</v>
      </c>
      <c r="AI755" s="129" t="e" cm="1">
        <f t="array" aca="1" ref="AI755" ca="1">INDIRECT(ADDRESS(MATCH(A755,'rs_stocks'!B:B,0),7,1,TRUE,"rs_stocks"))</f>
        <v>#N/A</v>
      </c>
    </row>
    <row r="756" spans="1:35" x14ac:dyDescent="0.3">
      <c r="A756" s="129" t="s">
        <v>965</v>
      </c>
      <c r="B756" s="132">
        <v>-8.69</v>
      </c>
      <c r="C756" s="132">
        <v>-8.1300000000000008</v>
      </c>
      <c r="D756" s="132">
        <v>-7.03</v>
      </c>
      <c r="E756" s="132">
        <v>-0.21</v>
      </c>
      <c r="F756" s="132">
        <v>-0.31</v>
      </c>
      <c r="G756" s="249" t="s">
        <v>3307</v>
      </c>
      <c r="H756" s="353" t="s">
        <v>24</v>
      </c>
      <c r="I756" s="129">
        <v>7.8209999999999997</v>
      </c>
      <c r="J756" s="129">
        <v>-52</v>
      </c>
      <c r="K756" s="129">
        <v>-31</v>
      </c>
      <c r="L756" s="129" t="b">
        <v>0</v>
      </c>
      <c r="M756" s="129">
        <v>30.126999999999999</v>
      </c>
      <c r="N756" s="129">
        <v>3.4180000000000001</v>
      </c>
      <c r="O756" s="129">
        <v>8.8149999999999995</v>
      </c>
      <c r="P756" s="132">
        <v>33.237000000000002</v>
      </c>
      <c r="Q756" s="132">
        <v>0.51100000000000001</v>
      </c>
      <c r="R756" s="132">
        <v>16.975999999999999</v>
      </c>
      <c r="S756" s="129">
        <v>2.5299999999999998</v>
      </c>
      <c r="T756" s="419">
        <v>-47.973999999999997</v>
      </c>
      <c r="U756" s="129">
        <v>38.75</v>
      </c>
      <c r="V756" s="129">
        <v>30</v>
      </c>
      <c r="W756" s="129">
        <v>19</v>
      </c>
      <c r="X756" s="129">
        <v>204</v>
      </c>
      <c r="Y756" s="129" t="s">
        <v>965</v>
      </c>
      <c r="Z756" s="129" t="b">
        <v>0</v>
      </c>
      <c r="AA756" s="129">
        <v>0</v>
      </c>
      <c r="AB756" s="129" t="b">
        <v>0</v>
      </c>
      <c r="AC756" s="129">
        <v>46</v>
      </c>
      <c r="AD756" s="129">
        <v>0.78200000000000003</v>
      </c>
      <c r="AE756" s="129" t="s">
        <v>24</v>
      </c>
      <c r="AF756" s="129" t="s">
        <v>3307</v>
      </c>
      <c r="AG756" s="129" t="s">
        <v>4932</v>
      </c>
      <c r="AH756" s="129" t="e" cm="1">
        <f t="array" aca="1" ref="AH756" ca="1">INDIRECT(ADDRESS(MATCH(AJ756,'rs_industries'!B:B,0),5,1,TRUE,"rs_industries"))</f>
        <v>#N/A</v>
      </c>
      <c r="AI756" s="129" t="e" cm="1">
        <f t="array" aca="1" ref="AI756" ca="1">INDIRECT(ADDRESS(MATCH(A756,'rs_stocks'!B:B,0),7,1,TRUE,"rs_stocks"))</f>
        <v>#N/A</v>
      </c>
    </row>
    <row r="757" spans="1:35" x14ac:dyDescent="0.3">
      <c r="A757" s="129" t="s">
        <v>1521</v>
      </c>
      <c r="B757" s="132">
        <v>-0.54</v>
      </c>
      <c r="C757" s="132">
        <v>0.16</v>
      </c>
      <c r="D757" s="132">
        <v>20.89</v>
      </c>
      <c r="E757" s="132">
        <v>28.58</v>
      </c>
      <c r="F757" s="132">
        <v>28.49</v>
      </c>
      <c r="G757" s="223" t="s">
        <v>3313</v>
      </c>
      <c r="H757" s="346" t="s">
        <v>31</v>
      </c>
      <c r="I757" s="129">
        <v>1.873</v>
      </c>
      <c r="J757" s="129">
        <v>-36</v>
      </c>
      <c r="K757" s="129">
        <v>-2</v>
      </c>
      <c r="L757" s="129" t="b">
        <v>1</v>
      </c>
      <c r="M757" s="129">
        <v>73.364999999999995</v>
      </c>
      <c r="N757" s="129">
        <v>8.3239999999999998</v>
      </c>
      <c r="O757" s="129">
        <v>8.8140000000000001</v>
      </c>
      <c r="P757" s="132">
        <v>84.79</v>
      </c>
      <c r="Q757" s="132">
        <v>0.54</v>
      </c>
      <c r="R757" s="132">
        <v>45.784999999999997</v>
      </c>
      <c r="S757" s="129">
        <v>2.4900000000000002</v>
      </c>
      <c r="T757" s="419">
        <v>-23.97</v>
      </c>
      <c r="U757" s="129">
        <v>18.399999999999999</v>
      </c>
      <c r="V757" s="129">
        <v>1</v>
      </c>
      <c r="W757" s="129">
        <v>-28</v>
      </c>
      <c r="X757" s="129">
        <v>435</v>
      </c>
      <c r="Y757" s="129" t="s">
        <v>1521</v>
      </c>
      <c r="Z757" s="129" t="b">
        <v>0</v>
      </c>
      <c r="AA757" s="129">
        <v>0</v>
      </c>
      <c r="AB757" s="129" t="b">
        <v>1</v>
      </c>
      <c r="AC757" s="129">
        <v>46</v>
      </c>
      <c r="AD757" s="129">
        <v>0.78200000000000003</v>
      </c>
      <c r="AE757" s="129" t="s">
        <v>31</v>
      </c>
      <c r="AF757" s="129" t="s">
        <v>3313</v>
      </c>
      <c r="AG757" s="129" t="s">
        <v>4653</v>
      </c>
      <c r="AH757" s="129" t="e" cm="1">
        <f t="array" aca="1" ref="AH757" ca="1">INDIRECT(ADDRESS(MATCH(AJ757,'rs_industries'!B:B,0),5,1,TRUE,"rs_industries"))</f>
        <v>#N/A</v>
      </c>
      <c r="AI757" s="129" cm="1">
        <f t="array" aca="1" ref="AI757" ca="1">INDIRECT(ADDRESS(MATCH(A757,'rs_stocks'!B:B,0),7,1,TRUE,"rs_stocks"))</f>
        <v>87</v>
      </c>
    </row>
    <row r="758" spans="1:35" x14ac:dyDescent="0.3">
      <c r="A758" s="129" t="s">
        <v>558</v>
      </c>
      <c r="B758" s="132">
        <v>-0.28999999999999998</v>
      </c>
      <c r="C758" s="132">
        <v>-20.28</v>
      </c>
      <c r="D758" s="132">
        <v>-16.48</v>
      </c>
      <c r="E758" s="132">
        <v>17</v>
      </c>
      <c r="F758" s="132">
        <v>13.74</v>
      </c>
      <c r="G758" s="333" t="s">
        <v>3190</v>
      </c>
      <c r="H758" s="348" t="s">
        <v>3108</v>
      </c>
      <c r="I758" s="129">
        <v>9.6379999999999999</v>
      </c>
      <c r="J758" s="129">
        <v>-40</v>
      </c>
      <c r="K758" s="129">
        <v>-23</v>
      </c>
      <c r="L758" s="129" t="b">
        <v>0</v>
      </c>
      <c r="M758" s="129">
        <v>88.24</v>
      </c>
      <c r="N758" s="129">
        <v>10.012</v>
      </c>
      <c r="O758" s="129">
        <v>8.8130000000000006</v>
      </c>
      <c r="P758" s="132">
        <v>104.068</v>
      </c>
      <c r="Q758" s="132">
        <v>0.48699999999999999</v>
      </c>
      <c r="R758" s="132">
        <v>50.642000000000003</v>
      </c>
      <c r="S758" s="129">
        <v>4.66</v>
      </c>
      <c r="T758" s="419">
        <v>14.815</v>
      </c>
      <c r="U758" s="129">
        <v>47.84</v>
      </c>
      <c r="V758" s="129">
        <v>-58</v>
      </c>
      <c r="W758" s="129">
        <v>-25</v>
      </c>
      <c r="X758" s="129">
        <v>89</v>
      </c>
      <c r="Y758" s="129" t="s">
        <v>558</v>
      </c>
      <c r="Z758" s="129" t="b">
        <v>1</v>
      </c>
      <c r="AA758" s="129">
        <v>0</v>
      </c>
      <c r="AB758" s="129" t="b">
        <v>0</v>
      </c>
      <c r="AC758" s="129">
        <v>55</v>
      </c>
      <c r="AD758" s="129">
        <v>0.78200000000000003</v>
      </c>
      <c r="AE758" s="129" t="s">
        <v>3108</v>
      </c>
      <c r="AF758" s="129" t="s">
        <v>3190</v>
      </c>
      <c r="AG758" s="129" t="s">
        <v>3191</v>
      </c>
      <c r="AH758" s="129" t="e" cm="1">
        <f t="array" aca="1" ref="AH758" ca="1">INDIRECT(ADDRESS(MATCH(AJ758,'rs_industries'!B:B,0),5,1,TRUE,"rs_industries"))</f>
        <v>#N/A</v>
      </c>
      <c r="AI758" s="129" cm="1">
        <f t="array" aca="1" ref="AI758" ca="1">INDIRECT(ADDRESS(MATCH(A758,'rs_stocks'!B:B,0),7,1,TRUE,"rs_stocks"))</f>
        <v>87</v>
      </c>
    </row>
    <row r="759" spans="1:35" x14ac:dyDescent="0.3">
      <c r="A759" s="129" t="s">
        <v>1143</v>
      </c>
      <c r="B759" s="132">
        <v>-2.98</v>
      </c>
      <c r="C759" s="132">
        <v>-3.78</v>
      </c>
      <c r="D759" s="132">
        <v>-2.65</v>
      </c>
      <c r="E759" s="132">
        <v>2.68</v>
      </c>
      <c r="F759" s="132">
        <v>3.5</v>
      </c>
      <c r="G759" s="204" t="s">
        <v>3158</v>
      </c>
      <c r="H759" s="345" t="s">
        <v>245</v>
      </c>
      <c r="I759" s="129">
        <v>36.246000000000002</v>
      </c>
      <c r="J759" s="129">
        <v>-33</v>
      </c>
      <c r="K759" s="129">
        <v>-28</v>
      </c>
      <c r="L759" s="129" t="b">
        <v>0</v>
      </c>
      <c r="M759" s="129">
        <v>21.472999999999999</v>
      </c>
      <c r="N759" s="129">
        <v>2.4380000000000002</v>
      </c>
      <c r="O759" s="129">
        <v>8.8059999999999992</v>
      </c>
      <c r="P759" s="132">
        <v>22.97</v>
      </c>
      <c r="Q759" s="132">
        <v>0.51100000000000001</v>
      </c>
      <c r="R759" s="132">
        <v>11.743</v>
      </c>
      <c r="S759" s="129">
        <v>1.69</v>
      </c>
      <c r="T759" s="419">
        <v>12.209</v>
      </c>
      <c r="U759" s="129">
        <v>36.244999999999997</v>
      </c>
      <c r="V759" s="129">
        <v>-42</v>
      </c>
      <c r="W759" s="129">
        <v>-50</v>
      </c>
      <c r="X759" s="129">
        <v>325</v>
      </c>
      <c r="Y759" s="129" t="s">
        <v>1143</v>
      </c>
      <c r="Z759" s="129" t="b">
        <v>0</v>
      </c>
      <c r="AA759" s="129">
        <v>0</v>
      </c>
      <c r="AB759" s="129" t="b">
        <v>0</v>
      </c>
      <c r="AC759" s="129">
        <v>48</v>
      </c>
      <c r="AD759" s="129">
        <v>0.78200000000000003</v>
      </c>
      <c r="AE759" s="129" t="s">
        <v>245</v>
      </c>
      <c r="AF759" s="129" t="s">
        <v>3158</v>
      </c>
      <c r="AG759" s="129" t="s">
        <v>5600</v>
      </c>
      <c r="AH759" s="129" t="e" cm="1">
        <f t="array" aca="1" ref="AH759" ca="1">INDIRECT(ADDRESS(MATCH(AJ759,'rs_industries'!B:B,0),5,1,TRUE,"rs_industries"))</f>
        <v>#N/A</v>
      </c>
      <c r="AI759" s="129" t="e" cm="1">
        <f t="array" aca="1" ref="AI759" ca="1">INDIRECT(ADDRESS(MATCH(A759,'rs_stocks'!B:B,0),7,1,TRUE,"rs_stocks"))</f>
        <v>#N/A</v>
      </c>
    </row>
    <row r="760" spans="1:35" x14ac:dyDescent="0.3">
      <c r="A760" s="129" t="s">
        <v>6974</v>
      </c>
      <c r="B760" s="132">
        <v>-2.06</v>
      </c>
      <c r="C760" s="132">
        <v>-23.91</v>
      </c>
      <c r="D760" s="132">
        <v>-19.71</v>
      </c>
      <c r="E760" s="132">
        <v>432.2</v>
      </c>
      <c r="F760" s="132">
        <v>492.56</v>
      </c>
      <c r="G760" s="437" t="s">
        <v>3110</v>
      </c>
      <c r="H760" s="345" t="s">
        <v>3111</v>
      </c>
      <c r="I760" s="129">
        <v>0.75600000000000001</v>
      </c>
      <c r="J760" s="129">
        <v>-99</v>
      </c>
      <c r="K760" s="129">
        <v>-90</v>
      </c>
      <c r="L760" s="129" t="b">
        <v>0</v>
      </c>
      <c r="M760" s="129">
        <v>1565.771</v>
      </c>
      <c r="N760" s="129">
        <v>178.178</v>
      </c>
      <c r="O760" s="129">
        <v>8.7880000000000003</v>
      </c>
      <c r="P760" s="132">
        <v>9375.6119999999992</v>
      </c>
      <c r="Q760" s="132">
        <v>-3.5000000000000003E-2</v>
      </c>
      <c r="R760" s="132">
        <v>-331.875</v>
      </c>
      <c r="S760" s="129">
        <v>8.85</v>
      </c>
      <c r="T760" s="419">
        <v>-20.003</v>
      </c>
      <c r="U760" s="129">
        <v>48.59</v>
      </c>
      <c r="V760" s="129">
        <v>-45</v>
      </c>
      <c r="W760" s="129">
        <v>-69</v>
      </c>
      <c r="X760" s="129">
        <v>46</v>
      </c>
      <c r="Y760" s="129" t="s">
        <v>6974</v>
      </c>
      <c r="Z760" s="129" t="b">
        <v>1</v>
      </c>
      <c r="AA760" s="129">
        <v>0</v>
      </c>
      <c r="AB760" s="129" t="b">
        <v>0</v>
      </c>
      <c r="AC760" s="129">
        <v>51</v>
      </c>
      <c r="AD760" s="129">
        <v>0.78100000000000003</v>
      </c>
      <c r="AE760" s="129" t="s">
        <v>3111</v>
      </c>
      <c r="AF760" s="129" t="s">
        <v>3110</v>
      </c>
      <c r="AG760" s="129" t="s">
        <v>6975</v>
      </c>
      <c r="AH760" s="129" t="e" cm="1">
        <f t="array" aca="1" ref="AH760" ca="1">INDIRECT(ADDRESS(MATCH(AJ760,'rs_industries'!B:B,0),5,1,TRUE,"rs_industries"))</f>
        <v>#N/A</v>
      </c>
      <c r="AI760" s="129" cm="1">
        <f t="array" aca="1" ref="AI760" ca="1">INDIRECT(ADDRESS(MATCH(A760,'rs_stocks'!B:B,0),7,1,TRUE,"rs_stocks"))</f>
        <v>99</v>
      </c>
    </row>
    <row r="761" spans="1:35" x14ac:dyDescent="0.3">
      <c r="A761" s="129" t="s">
        <v>2098</v>
      </c>
      <c r="B761" s="132">
        <v>4.7</v>
      </c>
      <c r="C761" s="132">
        <v>12.62</v>
      </c>
      <c r="D761" s="132">
        <v>30.1</v>
      </c>
      <c r="E761" s="132">
        <v>50.32</v>
      </c>
      <c r="F761" s="132">
        <v>55.28</v>
      </c>
      <c r="G761" s="307" t="s">
        <v>88</v>
      </c>
      <c r="H761" s="350" t="s">
        <v>31</v>
      </c>
      <c r="I761" s="129">
        <v>6.3879999999999999</v>
      </c>
      <c r="J761" s="129">
        <v>-40</v>
      </c>
      <c r="K761" s="129">
        <v>0</v>
      </c>
      <c r="L761" s="129" t="b">
        <v>1</v>
      </c>
      <c r="M761" s="129">
        <v>87.799000000000007</v>
      </c>
      <c r="N761" s="129">
        <v>9.9960000000000004</v>
      </c>
      <c r="O761" s="129">
        <v>8.7840000000000007</v>
      </c>
      <c r="P761" s="132">
        <v>96.38</v>
      </c>
      <c r="Q761" s="132">
        <v>0.53700000000000003</v>
      </c>
      <c r="R761" s="132">
        <v>51.741999999999997</v>
      </c>
      <c r="S761" s="129">
        <v>2.44</v>
      </c>
      <c r="T761" s="419">
        <v>68.492999999999995</v>
      </c>
      <c r="U761" s="129">
        <v>119.52</v>
      </c>
      <c r="V761" s="129">
        <v>-2</v>
      </c>
      <c r="W761" s="129">
        <v>-17</v>
      </c>
      <c r="X761" s="129">
        <v>68</v>
      </c>
      <c r="Y761" s="129" t="s">
        <v>2098</v>
      </c>
      <c r="Z761" s="129" t="b">
        <v>0</v>
      </c>
      <c r="AA761" s="129">
        <v>0</v>
      </c>
      <c r="AB761" s="129" t="b">
        <v>1</v>
      </c>
      <c r="AC761" s="129">
        <v>46</v>
      </c>
      <c r="AD761" s="129">
        <v>0.78100000000000003</v>
      </c>
      <c r="AE761" s="129" t="s">
        <v>31</v>
      </c>
      <c r="AF761" s="129" t="s">
        <v>88</v>
      </c>
      <c r="AG761" s="129" t="s">
        <v>4205</v>
      </c>
      <c r="AH761" s="129" t="e" cm="1">
        <f t="array" aca="1" ref="AH761" ca="1">INDIRECT(ADDRESS(MATCH(AJ761,'rs_industries'!B:B,0),5,1,TRUE,"rs_industries"))</f>
        <v>#N/A</v>
      </c>
      <c r="AI761" s="129" cm="1">
        <f t="array" aca="1" ref="AI761" ca="1">INDIRECT(ADDRESS(MATCH(A761,'rs_stocks'!B:B,0),7,1,TRUE,"rs_stocks"))</f>
        <v>93</v>
      </c>
    </row>
    <row r="762" spans="1:35" x14ac:dyDescent="0.3">
      <c r="A762" s="129" t="s">
        <v>823</v>
      </c>
      <c r="B762" s="132">
        <v>-6.68</v>
      </c>
      <c r="C762" s="132">
        <v>-10.53</v>
      </c>
      <c r="D762" s="132">
        <v>-8.3800000000000008</v>
      </c>
      <c r="E762" s="132">
        <v>2.78</v>
      </c>
      <c r="F762" s="132">
        <v>0.96</v>
      </c>
      <c r="G762" s="230" t="s">
        <v>3148</v>
      </c>
      <c r="H762" s="347" t="s">
        <v>3111</v>
      </c>
      <c r="I762" s="129">
        <v>18.231999999999999</v>
      </c>
      <c r="J762" s="129">
        <v>-47</v>
      </c>
      <c r="K762" s="129">
        <v>-29</v>
      </c>
      <c r="L762" s="129" t="b">
        <v>0</v>
      </c>
      <c r="M762" s="129">
        <v>23.704999999999998</v>
      </c>
      <c r="N762" s="129">
        <v>2.6989999999999998</v>
      </c>
      <c r="O762" s="129">
        <v>8.7829999999999995</v>
      </c>
      <c r="P762" s="132">
        <v>25.599</v>
      </c>
      <c r="Q762" s="132">
        <v>0.51100000000000001</v>
      </c>
      <c r="R762" s="132">
        <v>13.073</v>
      </c>
      <c r="S762" s="129">
        <v>2.65</v>
      </c>
      <c r="T762" s="419">
        <v>-245.583</v>
      </c>
      <c r="U762" s="129">
        <v>12.58</v>
      </c>
      <c r="V762" s="129">
        <v>202</v>
      </c>
      <c r="W762" s="129">
        <v>292</v>
      </c>
      <c r="X762" s="129">
        <v>598</v>
      </c>
      <c r="Y762" s="129" t="s">
        <v>823</v>
      </c>
      <c r="Z762" s="129" t="b">
        <v>1</v>
      </c>
      <c r="AA762" s="129">
        <v>0</v>
      </c>
      <c r="AB762" s="129" t="b">
        <v>0</v>
      </c>
      <c r="AC762" s="129">
        <v>41</v>
      </c>
      <c r="AD762" s="129">
        <v>0.78100000000000003</v>
      </c>
      <c r="AE762" s="129" t="s">
        <v>3111</v>
      </c>
      <c r="AF762" s="129" t="s">
        <v>3148</v>
      </c>
      <c r="AG762" s="129" t="s">
        <v>3640</v>
      </c>
      <c r="AH762" s="129" t="e" cm="1">
        <f t="array" aca="1" ref="AH762" ca="1">INDIRECT(ADDRESS(MATCH(AJ762,'rs_industries'!B:B,0),5,1,TRUE,"rs_industries"))</f>
        <v>#N/A</v>
      </c>
      <c r="AI762" s="129" t="e" cm="1">
        <f t="array" aca="1" ref="AI762" ca="1">INDIRECT(ADDRESS(MATCH(A762,'rs_stocks'!B:B,0),7,1,TRUE,"rs_stocks"))</f>
        <v>#N/A</v>
      </c>
    </row>
    <row r="763" spans="1:35" x14ac:dyDescent="0.3">
      <c r="A763" s="129" t="s">
        <v>435</v>
      </c>
      <c r="B763" s="132">
        <v>17.05</v>
      </c>
      <c r="C763" s="132">
        <v>20.75</v>
      </c>
      <c r="D763" s="132">
        <v>14.83</v>
      </c>
      <c r="E763" s="132">
        <v>37.700000000000003</v>
      </c>
      <c r="F763" s="132">
        <v>34.11</v>
      </c>
      <c r="G763" s="231" t="s">
        <v>3623</v>
      </c>
      <c r="H763" s="346" t="s">
        <v>31</v>
      </c>
      <c r="I763" s="129">
        <v>26.773</v>
      </c>
      <c r="J763" s="129">
        <v>-32</v>
      </c>
      <c r="K763" s="129">
        <v>0</v>
      </c>
      <c r="L763" s="129" t="b">
        <v>0</v>
      </c>
      <c r="M763" s="129">
        <v>49.851999999999997</v>
      </c>
      <c r="N763" s="129">
        <v>5.681</v>
      </c>
      <c r="O763" s="129">
        <v>8.7750000000000004</v>
      </c>
      <c r="P763" s="132">
        <v>57.35</v>
      </c>
      <c r="Q763" s="132">
        <v>0.51300000000000001</v>
      </c>
      <c r="R763" s="132">
        <v>29.405999999999999</v>
      </c>
      <c r="S763" s="129">
        <v>3.32</v>
      </c>
      <c r="T763" s="419">
        <v>83.26</v>
      </c>
      <c r="U763" s="129">
        <v>20.6</v>
      </c>
      <c r="V763" s="129">
        <v>-34</v>
      </c>
      <c r="W763" s="129">
        <v>21</v>
      </c>
      <c r="X763" s="129">
        <v>292</v>
      </c>
      <c r="Y763" s="129" t="s">
        <v>435</v>
      </c>
      <c r="Z763" s="129" t="b">
        <v>0</v>
      </c>
      <c r="AA763" s="129">
        <v>0</v>
      </c>
      <c r="AB763" s="129" t="b">
        <v>1</v>
      </c>
      <c r="AC763" s="129">
        <v>48</v>
      </c>
      <c r="AD763" s="129">
        <v>0.78</v>
      </c>
      <c r="AE763" s="129" t="s">
        <v>31</v>
      </c>
      <c r="AF763" s="129" t="s">
        <v>3623</v>
      </c>
      <c r="AG763" s="129" t="s">
        <v>5343</v>
      </c>
      <c r="AH763" s="129" t="e" cm="1">
        <f t="array" aca="1" ref="AH763" ca="1">INDIRECT(ADDRESS(MATCH(AJ763,'rs_industries'!B:B,0),5,1,TRUE,"rs_industries"))</f>
        <v>#N/A</v>
      </c>
      <c r="AI763" s="129" cm="1">
        <f t="array" aca="1" ref="AI763" ca="1">INDIRECT(ADDRESS(MATCH(A763,'rs_stocks'!B:B,0),7,1,TRUE,"rs_stocks"))</f>
        <v>83</v>
      </c>
    </row>
    <row r="764" spans="1:35" x14ac:dyDescent="0.3">
      <c r="A764" s="129" t="s">
        <v>1066</v>
      </c>
      <c r="B764" s="132">
        <v>1.69</v>
      </c>
      <c r="C764" s="132">
        <v>0.75</v>
      </c>
      <c r="D764" s="132">
        <v>6.69</v>
      </c>
      <c r="E764" s="132">
        <v>24.98</v>
      </c>
      <c r="F764" s="132">
        <v>19.95</v>
      </c>
      <c r="G764" s="302" t="s">
        <v>3131</v>
      </c>
      <c r="H764" s="354" t="s">
        <v>3111</v>
      </c>
      <c r="I764" s="129">
        <v>47.468000000000004</v>
      </c>
      <c r="J764" s="129">
        <v>-31</v>
      </c>
      <c r="K764" s="129">
        <v>-2</v>
      </c>
      <c r="L764" s="129" t="b">
        <v>1</v>
      </c>
      <c r="M764" s="129">
        <v>33.411999999999999</v>
      </c>
      <c r="N764" s="129">
        <v>3.8079999999999998</v>
      </c>
      <c r="O764" s="129">
        <v>8.7750000000000004</v>
      </c>
      <c r="P764" s="132">
        <v>35.290999999999997</v>
      </c>
      <c r="Q764" s="132">
        <v>0.52100000000000002</v>
      </c>
      <c r="R764" s="132">
        <v>18.375</v>
      </c>
      <c r="S764" s="129">
        <v>1.61</v>
      </c>
      <c r="T764" s="419">
        <v>93.403000000000006</v>
      </c>
      <c r="U764" s="129">
        <v>26.245000000000001</v>
      </c>
      <c r="V764" s="129">
        <v>-31</v>
      </c>
      <c r="W764" s="129">
        <v>-60</v>
      </c>
      <c r="X764" s="129">
        <v>472</v>
      </c>
      <c r="Y764" s="129" t="s">
        <v>1066</v>
      </c>
      <c r="Z764" s="129" t="b">
        <v>0</v>
      </c>
      <c r="AA764" s="129">
        <v>0</v>
      </c>
      <c r="AB764" s="129" t="b">
        <v>1</v>
      </c>
      <c r="AC764" s="129">
        <v>48</v>
      </c>
      <c r="AD764" s="129">
        <v>0.78</v>
      </c>
      <c r="AE764" s="129" t="s">
        <v>3111</v>
      </c>
      <c r="AF764" s="129" t="s">
        <v>3131</v>
      </c>
      <c r="AG764" s="129" t="s">
        <v>3397</v>
      </c>
      <c r="AH764" s="129" t="e" cm="1">
        <f t="array" aca="1" ref="AH764" ca="1">INDIRECT(ADDRESS(MATCH(AJ764,'rs_industries'!B:B,0),5,1,TRUE,"rs_industries"))</f>
        <v>#N/A</v>
      </c>
      <c r="AI764" s="129" cm="1">
        <f t="array" aca="1" ref="AI764" ca="1">INDIRECT(ADDRESS(MATCH(A764,'rs_stocks'!B:B,0),7,1,TRUE,"rs_stocks"))</f>
        <v>86</v>
      </c>
    </row>
    <row r="765" spans="1:35" x14ac:dyDescent="0.3">
      <c r="A765" s="129" t="s">
        <v>1419</v>
      </c>
      <c r="B765" s="132">
        <v>9.52</v>
      </c>
      <c r="C765" s="132">
        <v>23.31</v>
      </c>
      <c r="D765" s="132">
        <v>32.92</v>
      </c>
      <c r="E765" s="132">
        <v>46.1</v>
      </c>
      <c r="F765" s="132">
        <v>40.07</v>
      </c>
      <c r="G765" s="211" t="s">
        <v>223</v>
      </c>
      <c r="H765" s="349" t="s">
        <v>31</v>
      </c>
      <c r="I765" s="129">
        <v>5.0359999999999996</v>
      </c>
      <c r="J765" s="129">
        <v>-56</v>
      </c>
      <c r="K765" s="129">
        <v>0</v>
      </c>
      <c r="L765" s="129" t="b">
        <v>1</v>
      </c>
      <c r="M765" s="129">
        <v>78.082999999999998</v>
      </c>
      <c r="N765" s="129">
        <v>8.9</v>
      </c>
      <c r="O765" s="129">
        <v>8.7739999999999991</v>
      </c>
      <c r="P765" s="132">
        <v>94.307000000000002</v>
      </c>
      <c r="Q765" s="132">
        <v>0.54</v>
      </c>
      <c r="R765" s="132">
        <v>50.893000000000001</v>
      </c>
      <c r="S765" s="129">
        <v>3.98</v>
      </c>
      <c r="T765" s="419">
        <v>48.026000000000003</v>
      </c>
      <c r="U765" s="129">
        <v>111.55</v>
      </c>
      <c r="V765" s="129">
        <v>-11</v>
      </c>
      <c r="W765" s="129">
        <v>-12</v>
      </c>
      <c r="X765" s="129">
        <v>45</v>
      </c>
      <c r="Y765" s="129" t="s">
        <v>1419</v>
      </c>
      <c r="Z765" s="129" t="b">
        <v>0</v>
      </c>
      <c r="AA765" s="129">
        <v>0</v>
      </c>
      <c r="AB765" s="129" t="b">
        <v>1</v>
      </c>
      <c r="AC765" s="129">
        <v>58</v>
      </c>
      <c r="AD765" s="129">
        <v>0.78</v>
      </c>
      <c r="AE765" s="129" t="s">
        <v>31</v>
      </c>
      <c r="AF765" s="129" t="s">
        <v>223</v>
      </c>
      <c r="AG765" s="129" t="s">
        <v>3741</v>
      </c>
      <c r="AH765" s="129" t="e" cm="1">
        <f t="array" aca="1" ref="AH765" ca="1">INDIRECT(ADDRESS(MATCH(AJ765,'rs_industries'!B:B,0),5,1,TRUE,"rs_industries"))</f>
        <v>#N/A</v>
      </c>
      <c r="AI765" s="129" cm="1">
        <f t="array" aca="1" ref="AI765" ca="1">INDIRECT(ADDRESS(MATCH(A765,'rs_stocks'!B:B,0),7,1,TRUE,"rs_stocks"))</f>
        <v>98</v>
      </c>
    </row>
    <row r="766" spans="1:35" x14ac:dyDescent="0.3">
      <c r="A766" s="129" t="s">
        <v>1847</v>
      </c>
      <c r="B766" s="132">
        <v>-2.3199999999999998</v>
      </c>
      <c r="C766" s="132">
        <v>-9.85</v>
      </c>
      <c r="D766" s="132">
        <v>-3.33</v>
      </c>
      <c r="E766" s="132">
        <v>4.8600000000000003</v>
      </c>
      <c r="F766" s="132">
        <v>2.2200000000000002</v>
      </c>
      <c r="G766" s="216" t="s">
        <v>3148</v>
      </c>
      <c r="H766" s="346" t="s">
        <v>3111</v>
      </c>
      <c r="I766" s="129">
        <v>3.3559999999999999</v>
      </c>
      <c r="J766" s="129">
        <v>-27</v>
      </c>
      <c r="K766" s="129">
        <v>-11</v>
      </c>
      <c r="L766" s="129" t="b">
        <v>0</v>
      </c>
      <c r="M766" s="129">
        <v>30.936</v>
      </c>
      <c r="N766" s="129">
        <v>3.532</v>
      </c>
      <c r="O766" s="129">
        <v>8.7590000000000003</v>
      </c>
      <c r="P766" s="132">
        <v>34.326000000000001</v>
      </c>
      <c r="Q766" s="132">
        <v>0.51500000000000001</v>
      </c>
      <c r="R766" s="132">
        <v>17.683</v>
      </c>
      <c r="S766" s="129">
        <v>2.2999999999999998</v>
      </c>
      <c r="T766" s="419">
        <v>-57.17</v>
      </c>
      <c r="U766" s="129">
        <v>53.98</v>
      </c>
      <c r="V766" s="129">
        <v>-13</v>
      </c>
      <c r="W766" s="129">
        <v>-15</v>
      </c>
      <c r="X766" s="129">
        <v>161</v>
      </c>
      <c r="Y766" s="129" t="s">
        <v>1847</v>
      </c>
      <c r="Z766" s="129" t="b">
        <v>1</v>
      </c>
      <c r="AA766" s="129">
        <v>0</v>
      </c>
      <c r="AB766" s="129" t="b">
        <v>0</v>
      </c>
      <c r="AC766" s="129">
        <v>44</v>
      </c>
      <c r="AD766" s="129">
        <v>0.78</v>
      </c>
      <c r="AE766" s="129" t="s">
        <v>3111</v>
      </c>
      <c r="AF766" s="129" t="s">
        <v>3148</v>
      </c>
      <c r="AG766" s="129" t="s">
        <v>3395</v>
      </c>
      <c r="AH766" s="129" t="e" cm="1">
        <f t="array" aca="1" ref="AH766" ca="1">INDIRECT(ADDRESS(MATCH(AJ766,'rs_industries'!B:B,0),5,1,TRUE,"rs_industries"))</f>
        <v>#N/A</v>
      </c>
      <c r="AI766" s="129" t="e" cm="1">
        <f t="array" aca="1" ref="AI766" ca="1">INDIRECT(ADDRESS(MATCH(A766,'rs_stocks'!B:B,0),7,1,TRUE,"rs_stocks"))</f>
        <v>#N/A</v>
      </c>
    </row>
    <row r="767" spans="1:35" x14ac:dyDescent="0.3">
      <c r="A767" s="129" t="s">
        <v>1466</v>
      </c>
      <c r="B767" s="132">
        <v>0.95</v>
      </c>
      <c r="C767" s="132">
        <v>-3.98</v>
      </c>
      <c r="D767" s="132">
        <v>-3.78</v>
      </c>
      <c r="E767" s="132">
        <v>11.94</v>
      </c>
      <c r="F767" s="132">
        <v>15.01</v>
      </c>
      <c r="G767" s="260" t="s">
        <v>3705</v>
      </c>
      <c r="H767" s="347" t="s">
        <v>115</v>
      </c>
      <c r="I767" s="129">
        <v>3.855</v>
      </c>
      <c r="J767" s="129">
        <v>-72</v>
      </c>
      <c r="K767" s="129">
        <v>-12</v>
      </c>
      <c r="L767" s="129" t="b">
        <v>0</v>
      </c>
      <c r="M767" s="129">
        <v>58.704000000000001</v>
      </c>
      <c r="N767" s="129">
        <v>6.7130000000000001</v>
      </c>
      <c r="O767" s="129">
        <v>8.7449999999999992</v>
      </c>
      <c r="P767" s="132">
        <v>70.415000000000006</v>
      </c>
      <c r="Q767" s="132">
        <v>0.48799999999999999</v>
      </c>
      <c r="R767" s="132">
        <v>34.377000000000002</v>
      </c>
      <c r="S767" s="129">
        <v>2.4300000000000002</v>
      </c>
      <c r="T767" s="419">
        <v>64.802000000000007</v>
      </c>
      <c r="U767" s="129">
        <v>38.15</v>
      </c>
      <c r="V767" s="129">
        <v>-38</v>
      </c>
      <c r="W767" s="129">
        <v>-44</v>
      </c>
      <c r="X767" s="129">
        <v>216</v>
      </c>
      <c r="Y767" s="129" t="s">
        <v>1466</v>
      </c>
      <c r="Z767" s="129" t="b">
        <v>1</v>
      </c>
      <c r="AA767" s="129">
        <v>0</v>
      </c>
      <c r="AB767" s="129" t="b">
        <v>0</v>
      </c>
      <c r="AC767" s="129">
        <v>56</v>
      </c>
      <c r="AD767" s="129">
        <v>0.77900000000000003</v>
      </c>
      <c r="AE767" s="129" t="s">
        <v>115</v>
      </c>
      <c r="AF767" s="129" t="s">
        <v>3705</v>
      </c>
      <c r="AG767" s="129" t="s">
        <v>5596</v>
      </c>
      <c r="AH767" s="129" t="e" cm="1">
        <f t="array" aca="1" ref="AH767" ca="1">INDIRECT(ADDRESS(MATCH(AJ767,'rs_industries'!B:B,0),5,1,TRUE,"rs_industries"))</f>
        <v>#N/A</v>
      </c>
      <c r="AI767" s="129" t="e" cm="1">
        <f t="array" aca="1" ref="AI767" ca="1">INDIRECT(ADDRESS(MATCH(A767,'rs_stocks'!B:B,0),7,1,TRUE,"rs_stocks"))</f>
        <v>#N/A</v>
      </c>
    </row>
    <row r="768" spans="1:35" x14ac:dyDescent="0.3">
      <c r="A768" s="129" t="s">
        <v>2355</v>
      </c>
      <c r="B768" s="132">
        <v>-3.33</v>
      </c>
      <c r="C768" s="132">
        <v>-6.22</v>
      </c>
      <c r="D768" s="132">
        <v>0.51</v>
      </c>
      <c r="E768" s="132">
        <v>2.31</v>
      </c>
      <c r="F768" s="132">
        <v>3.75</v>
      </c>
      <c r="G768" s="231" t="s">
        <v>3238</v>
      </c>
      <c r="H768" s="346" t="s">
        <v>24</v>
      </c>
      <c r="I768" s="129">
        <v>1.371</v>
      </c>
      <c r="J768" s="129">
        <v>-40</v>
      </c>
      <c r="K768" s="129">
        <v>-17</v>
      </c>
      <c r="L768" s="129" t="b">
        <v>0</v>
      </c>
      <c r="M768" s="129">
        <v>26.683</v>
      </c>
      <c r="N768" s="129">
        <v>3.0550000000000002</v>
      </c>
      <c r="O768" s="129">
        <v>8.7349999999999994</v>
      </c>
      <c r="P768" s="132">
        <v>28.67</v>
      </c>
      <c r="Q768" s="132">
        <v>0.51500000000000001</v>
      </c>
      <c r="R768" s="132">
        <v>14.756</v>
      </c>
      <c r="S768" s="129">
        <v>2.37</v>
      </c>
      <c r="T768" s="419">
        <v>-8.98</v>
      </c>
      <c r="U768" s="129">
        <v>23.51</v>
      </c>
      <c r="V768" s="129">
        <v>-31</v>
      </c>
      <c r="W768" s="129">
        <v>-48</v>
      </c>
      <c r="X768" s="129">
        <v>359</v>
      </c>
      <c r="Y768" s="129" t="s">
        <v>2355</v>
      </c>
      <c r="Z768" s="129" t="b">
        <v>0</v>
      </c>
      <c r="AA768" s="129">
        <v>0</v>
      </c>
      <c r="AB768" s="129" t="b">
        <v>0</v>
      </c>
      <c r="AC768" s="129">
        <v>49</v>
      </c>
      <c r="AD768" s="129">
        <v>0.77900000000000003</v>
      </c>
      <c r="AE768" s="129" t="s">
        <v>24</v>
      </c>
      <c r="AF768" s="129" t="s">
        <v>3238</v>
      </c>
      <c r="AG768" s="129" t="s">
        <v>4882</v>
      </c>
      <c r="AH768" s="129" t="e" cm="1">
        <f t="array" aca="1" ref="AH768" ca="1">INDIRECT(ADDRESS(MATCH(AJ768,'rs_industries'!B:B,0),5,1,TRUE,"rs_industries"))</f>
        <v>#N/A</v>
      </c>
      <c r="AI768" s="129" t="e" cm="1">
        <f t="array" aca="1" ref="AI768" ca="1">INDIRECT(ADDRESS(MATCH(A768,'rs_stocks'!B:B,0),7,1,TRUE,"rs_stocks"))</f>
        <v>#N/A</v>
      </c>
    </row>
    <row r="769" spans="1:35" x14ac:dyDescent="0.3">
      <c r="A769" s="129" t="s">
        <v>1532</v>
      </c>
      <c r="B769" s="132">
        <v>-1.55</v>
      </c>
      <c r="C769" s="132">
        <v>-5.36</v>
      </c>
      <c r="D769" s="132">
        <v>-1.1000000000000001</v>
      </c>
      <c r="E769" s="132">
        <v>10.31</v>
      </c>
      <c r="F769" s="132">
        <v>3.88</v>
      </c>
      <c r="G769" s="259" t="s">
        <v>3148</v>
      </c>
      <c r="H769" s="351" t="s">
        <v>3111</v>
      </c>
      <c r="I769" s="129">
        <v>2.8490000000000002</v>
      </c>
      <c r="J769" s="129">
        <v>-35</v>
      </c>
      <c r="K769" s="129">
        <v>-7</v>
      </c>
      <c r="L769" s="129" t="b">
        <v>1</v>
      </c>
      <c r="M769" s="129">
        <v>20.247</v>
      </c>
      <c r="N769" s="129">
        <v>2.3210000000000002</v>
      </c>
      <c r="O769" s="129">
        <v>8.7219999999999995</v>
      </c>
      <c r="P769" s="132">
        <v>21.651</v>
      </c>
      <c r="Q769" s="132">
        <v>0.51400000000000001</v>
      </c>
      <c r="R769" s="132">
        <v>11.134</v>
      </c>
      <c r="S769" s="129">
        <v>2</v>
      </c>
      <c r="T769" s="419">
        <v>-64.177000000000007</v>
      </c>
      <c r="U769" s="129">
        <v>17.12</v>
      </c>
      <c r="V769" s="129">
        <v>11</v>
      </c>
      <c r="W769" s="129">
        <v>26</v>
      </c>
      <c r="X769" s="129">
        <v>583</v>
      </c>
      <c r="Y769" s="129" t="s">
        <v>1532</v>
      </c>
      <c r="Z769" s="129" t="b">
        <v>1</v>
      </c>
      <c r="AA769" s="129">
        <v>0</v>
      </c>
      <c r="AB769" s="129" t="b">
        <v>0</v>
      </c>
      <c r="AC769" s="129">
        <v>45</v>
      </c>
      <c r="AD769" s="129">
        <v>0.77900000000000003</v>
      </c>
      <c r="AE769" s="129" t="s">
        <v>3111</v>
      </c>
      <c r="AF769" s="129" t="s">
        <v>3148</v>
      </c>
      <c r="AG769" s="129" t="s">
        <v>3770</v>
      </c>
      <c r="AH769" s="129" t="e" cm="1">
        <f t="array" aca="1" ref="AH769" ca="1">INDIRECT(ADDRESS(MATCH(AJ769,'rs_industries'!B:B,0),5,1,TRUE,"rs_industries"))</f>
        <v>#N/A</v>
      </c>
      <c r="AI769" s="129" cm="1">
        <f t="array" aca="1" ref="AI769" ca="1">INDIRECT(ADDRESS(MATCH(A769,'rs_stocks'!B:B,0),7,1,TRUE,"rs_stocks"))</f>
        <v>77</v>
      </c>
    </row>
    <row r="770" spans="1:35" x14ac:dyDescent="0.3">
      <c r="A770" s="129" t="s">
        <v>1135</v>
      </c>
      <c r="B770" s="132">
        <v>0.77</v>
      </c>
      <c r="C770" s="132">
        <v>-1.97</v>
      </c>
      <c r="D770" s="132">
        <v>-0.38</v>
      </c>
      <c r="E770" s="132">
        <v>15.87</v>
      </c>
      <c r="F770" s="132">
        <v>10.55</v>
      </c>
      <c r="G770" s="235" t="s">
        <v>3988</v>
      </c>
      <c r="H770" s="349" t="s">
        <v>24</v>
      </c>
      <c r="I770" s="129">
        <v>8.8710000000000004</v>
      </c>
      <c r="J770" s="129">
        <v>-33</v>
      </c>
      <c r="K770" s="129">
        <v>-2</v>
      </c>
      <c r="L770" s="129" t="b">
        <v>1</v>
      </c>
      <c r="M770" s="129">
        <v>27.315000000000001</v>
      </c>
      <c r="N770" s="129">
        <v>3.1320000000000001</v>
      </c>
      <c r="O770" s="129">
        <v>8.7210000000000001</v>
      </c>
      <c r="P770" s="132">
        <v>28.478999999999999</v>
      </c>
      <c r="Q770" s="132">
        <v>0.505</v>
      </c>
      <c r="R770" s="132">
        <v>14.377000000000001</v>
      </c>
      <c r="S770" s="129">
        <v>2.16</v>
      </c>
      <c r="T770" s="419">
        <v>30.105</v>
      </c>
      <c r="U770" s="129">
        <v>73.680000000000007</v>
      </c>
      <c r="V770" s="129">
        <v>-47</v>
      </c>
      <c r="W770" s="129">
        <v>-17</v>
      </c>
      <c r="X770" s="129">
        <v>125</v>
      </c>
      <c r="Y770" s="129" t="s">
        <v>1135</v>
      </c>
      <c r="Z770" s="129" t="b">
        <v>1</v>
      </c>
      <c r="AA770" s="129">
        <v>0</v>
      </c>
      <c r="AB770" s="129" t="b">
        <v>1</v>
      </c>
      <c r="AC770" s="129">
        <v>52</v>
      </c>
      <c r="AD770" s="129">
        <v>0.77800000000000002</v>
      </c>
      <c r="AE770" s="129" t="s">
        <v>24</v>
      </c>
      <c r="AF770" s="129" t="s">
        <v>3988</v>
      </c>
      <c r="AG770" s="129" t="s">
        <v>3989</v>
      </c>
      <c r="AH770" s="129" t="e" cm="1">
        <f t="array" aca="1" ref="AH770" ca="1">INDIRECT(ADDRESS(MATCH(AJ770,'rs_industries'!B:B,0),5,1,TRUE,"rs_industries"))</f>
        <v>#N/A</v>
      </c>
      <c r="AI770" s="129" cm="1">
        <f t="array" aca="1" ref="AI770" ca="1">INDIRECT(ADDRESS(MATCH(A770,'rs_stocks'!B:B,0),7,1,TRUE,"rs_stocks"))</f>
        <v>73</v>
      </c>
    </row>
    <row r="771" spans="1:35" x14ac:dyDescent="0.3">
      <c r="A771" s="129" t="s">
        <v>6041</v>
      </c>
      <c r="B771" s="132">
        <v>0.23</v>
      </c>
      <c r="C771" s="132">
        <v>-8.69</v>
      </c>
      <c r="D771" s="132">
        <v>-11.58</v>
      </c>
      <c r="E771" s="132">
        <v>49.48</v>
      </c>
      <c r="F771" s="132">
        <v>43.47</v>
      </c>
      <c r="G771" s="312" t="s">
        <v>3221</v>
      </c>
      <c r="H771" s="347" t="s">
        <v>24</v>
      </c>
      <c r="I771" s="129">
        <v>0.75600000000000001</v>
      </c>
      <c r="J771" s="129">
        <v>-38</v>
      </c>
      <c r="K771" s="129">
        <v>-16</v>
      </c>
      <c r="L771" s="129" t="b">
        <v>1</v>
      </c>
      <c r="M771" s="129">
        <v>147.04</v>
      </c>
      <c r="N771" s="129">
        <v>16.867000000000001</v>
      </c>
      <c r="O771" s="129">
        <v>8.718</v>
      </c>
      <c r="P771" s="132">
        <v>211.126</v>
      </c>
      <c r="Q771" s="132">
        <v>0.45</v>
      </c>
      <c r="R771" s="132">
        <v>95.028999999999996</v>
      </c>
      <c r="S771" s="129">
        <v>3.93</v>
      </c>
      <c r="T771" s="419">
        <v>-23.574999999999999</v>
      </c>
      <c r="U771" s="129">
        <v>47.49</v>
      </c>
      <c r="V771" s="129">
        <v>47</v>
      </c>
      <c r="W771" s="129">
        <v>35</v>
      </c>
      <c r="X771" s="129">
        <v>107</v>
      </c>
      <c r="Y771" s="129" t="s">
        <v>6041</v>
      </c>
      <c r="Z771" s="129" t="b">
        <v>1</v>
      </c>
      <c r="AA771" s="129">
        <v>0</v>
      </c>
      <c r="AB771" s="129" t="b">
        <v>0</v>
      </c>
      <c r="AC771" s="129">
        <v>50</v>
      </c>
      <c r="AD771" s="129">
        <v>0.77800000000000002</v>
      </c>
      <c r="AE771" s="129" t="s">
        <v>24</v>
      </c>
      <c r="AF771" s="129" t="s">
        <v>3221</v>
      </c>
      <c r="AG771" s="129" t="s">
        <v>6436</v>
      </c>
      <c r="AH771" s="129" t="e" cm="1">
        <f t="array" aca="1" ref="AH771" ca="1">INDIRECT(ADDRESS(MATCH(AJ771,'rs_industries'!B:B,0),5,1,TRUE,"rs_industries"))</f>
        <v>#N/A</v>
      </c>
      <c r="AI771" s="129" cm="1">
        <f t="array" aca="1" ref="AI771" ca="1">INDIRECT(ADDRESS(MATCH(A771,'rs_stocks'!B:B,0),7,1,TRUE,"rs_stocks"))</f>
        <v>83</v>
      </c>
    </row>
    <row r="772" spans="1:35" x14ac:dyDescent="0.3">
      <c r="A772" s="129" t="s">
        <v>2212</v>
      </c>
      <c r="B772" s="132">
        <v>-0.13</v>
      </c>
      <c r="C772" s="132">
        <v>3.61</v>
      </c>
      <c r="D772" s="132">
        <v>1.81</v>
      </c>
      <c r="E772" s="132">
        <v>3.88</v>
      </c>
      <c r="F772" s="132">
        <v>6.1</v>
      </c>
      <c r="G772" s="225" t="s">
        <v>88</v>
      </c>
      <c r="H772" s="346" t="s">
        <v>31</v>
      </c>
      <c r="I772" s="129">
        <v>3.38</v>
      </c>
      <c r="J772" s="129">
        <v>-46</v>
      </c>
      <c r="K772" s="129">
        <v>-36</v>
      </c>
      <c r="L772" s="129" t="b">
        <v>1</v>
      </c>
      <c r="M772" s="129">
        <v>24.221</v>
      </c>
      <c r="N772" s="129">
        <v>2.7829999999999999</v>
      </c>
      <c r="O772" s="129">
        <v>8.7029999999999994</v>
      </c>
      <c r="P772" s="132">
        <v>25.99</v>
      </c>
      <c r="Q772" s="132">
        <v>0.51700000000000002</v>
      </c>
      <c r="R772" s="132">
        <v>13.433999999999999</v>
      </c>
      <c r="S772" s="129">
        <v>3.31</v>
      </c>
      <c r="T772" s="419">
        <v>13.05</v>
      </c>
      <c r="U772" s="129">
        <v>71.819999999999993</v>
      </c>
      <c r="V772" s="129">
        <v>-12</v>
      </c>
      <c r="W772" s="129">
        <v>-33</v>
      </c>
      <c r="X772" s="129">
        <v>84</v>
      </c>
      <c r="Y772" s="129" t="s">
        <v>2212</v>
      </c>
      <c r="Z772" s="129" t="b">
        <v>0</v>
      </c>
      <c r="AA772" s="129">
        <v>0</v>
      </c>
      <c r="AB772" s="129" t="b">
        <v>0</v>
      </c>
      <c r="AC772" s="129">
        <v>52</v>
      </c>
      <c r="AD772" s="129">
        <v>0.77800000000000002</v>
      </c>
      <c r="AE772" s="129" t="s">
        <v>31</v>
      </c>
      <c r="AF772" s="129" t="s">
        <v>88</v>
      </c>
      <c r="AG772" s="129" t="s">
        <v>5341</v>
      </c>
      <c r="AH772" s="129" t="e" cm="1">
        <f t="array" aca="1" ref="AH772" ca="1">INDIRECT(ADDRESS(MATCH(AJ772,'rs_industries'!B:B,0),5,1,TRUE,"rs_industries"))</f>
        <v>#N/A</v>
      </c>
      <c r="AI772" s="129" t="e" cm="1">
        <f t="array" aca="1" ref="AI772" ca="1">INDIRECT(ADDRESS(MATCH(A772,'rs_stocks'!B:B,0),7,1,TRUE,"rs_stocks"))</f>
        <v>#N/A</v>
      </c>
    </row>
    <row r="773" spans="1:35" x14ac:dyDescent="0.3">
      <c r="A773" s="129" t="s">
        <v>1729</v>
      </c>
      <c r="B773" s="132">
        <v>3.22</v>
      </c>
      <c r="C773" s="132">
        <v>5.57</v>
      </c>
      <c r="D773" s="132">
        <v>11.14</v>
      </c>
      <c r="E773" s="132">
        <v>-0.19</v>
      </c>
      <c r="F773" s="132">
        <v>4.3899999999999997</v>
      </c>
      <c r="G773" s="216" t="s">
        <v>3353</v>
      </c>
      <c r="H773" s="346" t="s">
        <v>115</v>
      </c>
      <c r="I773" s="129">
        <v>3.5209999999999999</v>
      </c>
      <c r="J773" s="129">
        <v>-38</v>
      </c>
      <c r="K773" s="129">
        <v>-8</v>
      </c>
      <c r="L773" s="129" t="b">
        <v>1</v>
      </c>
      <c r="M773" s="129">
        <v>43.253</v>
      </c>
      <c r="N773" s="129">
        <v>4.9720000000000004</v>
      </c>
      <c r="O773" s="129">
        <v>8.6989999999999998</v>
      </c>
      <c r="P773" s="132">
        <v>55.988</v>
      </c>
      <c r="Q773" s="132">
        <v>0.52100000000000002</v>
      </c>
      <c r="R773" s="132">
        <v>29.15</v>
      </c>
      <c r="S773" s="129">
        <v>4.2300000000000004</v>
      </c>
      <c r="T773" s="419">
        <v>-9.1310000000000002</v>
      </c>
      <c r="U773" s="129">
        <v>67.33</v>
      </c>
      <c r="V773" s="129">
        <v>-25</v>
      </c>
      <c r="W773" s="129">
        <v>-18</v>
      </c>
      <c r="X773" s="129">
        <v>70</v>
      </c>
      <c r="Y773" s="129" t="s">
        <v>1729</v>
      </c>
      <c r="Z773" s="129" t="b">
        <v>0</v>
      </c>
      <c r="AA773" s="129">
        <v>0</v>
      </c>
      <c r="AB773" s="129" t="b">
        <v>1</v>
      </c>
      <c r="AC773" s="129">
        <v>54</v>
      </c>
      <c r="AD773" s="129">
        <v>0.77800000000000002</v>
      </c>
      <c r="AE773" s="129" t="s">
        <v>115</v>
      </c>
      <c r="AF773" s="129" t="s">
        <v>3353</v>
      </c>
      <c r="AG773" s="129" t="s">
        <v>3720</v>
      </c>
      <c r="AH773" s="129" t="e" cm="1">
        <f t="array" aca="1" ref="AH773" ca="1">INDIRECT(ADDRESS(MATCH(AJ773,'rs_industries'!B:B,0),5,1,TRUE,"rs_industries"))</f>
        <v>#N/A</v>
      </c>
      <c r="AI773" s="129" cm="1">
        <f t="array" aca="1" ref="AI773" ca="1">INDIRECT(ADDRESS(MATCH(A773,'rs_stocks'!B:B,0),7,1,TRUE,"rs_stocks"))</f>
        <v>92</v>
      </c>
    </row>
    <row r="774" spans="1:35" x14ac:dyDescent="0.3">
      <c r="A774" s="129" t="s">
        <v>2234</v>
      </c>
      <c r="B774" s="132">
        <v>2.46</v>
      </c>
      <c r="C774" s="132">
        <v>-1.25</v>
      </c>
      <c r="D774" s="132">
        <v>-6.26</v>
      </c>
      <c r="E774" s="132">
        <v>27.04</v>
      </c>
      <c r="F774" s="132">
        <v>25.79</v>
      </c>
      <c r="G774" s="226" t="s">
        <v>3221</v>
      </c>
      <c r="H774" s="351" t="s">
        <v>24</v>
      </c>
      <c r="I774" s="129">
        <v>4.6280000000000001</v>
      </c>
      <c r="J774" s="129">
        <v>-48</v>
      </c>
      <c r="K774" s="129">
        <v>-12</v>
      </c>
      <c r="L774" s="129" t="b">
        <v>1</v>
      </c>
      <c r="M774" s="129">
        <v>75.98</v>
      </c>
      <c r="N774" s="129">
        <v>8.7349999999999994</v>
      </c>
      <c r="O774" s="129">
        <v>8.6980000000000004</v>
      </c>
      <c r="P774" s="132">
        <v>90.350999999999999</v>
      </c>
      <c r="Q774" s="132">
        <v>0.48</v>
      </c>
      <c r="R774" s="132">
        <v>43.331000000000003</v>
      </c>
      <c r="S774" s="129">
        <v>2.63</v>
      </c>
      <c r="T774" s="419">
        <v>34.348999999999997</v>
      </c>
      <c r="U774" s="129">
        <v>16.63</v>
      </c>
      <c r="V774" s="129">
        <v>2</v>
      </c>
      <c r="W774" s="129">
        <v>-12</v>
      </c>
      <c r="X774" s="129">
        <v>457</v>
      </c>
      <c r="Y774" s="129" t="s">
        <v>2234</v>
      </c>
      <c r="Z774" s="129" t="b">
        <v>1</v>
      </c>
      <c r="AA774" s="129">
        <v>0</v>
      </c>
      <c r="AB774" s="129" t="b">
        <v>0</v>
      </c>
      <c r="AC774" s="129">
        <v>53</v>
      </c>
      <c r="AD774" s="129">
        <v>0.77700000000000002</v>
      </c>
      <c r="AE774" s="129" t="s">
        <v>24</v>
      </c>
      <c r="AF774" s="129" t="s">
        <v>3221</v>
      </c>
      <c r="AG774" s="129" t="s">
        <v>3793</v>
      </c>
      <c r="AH774" s="129" t="e" cm="1">
        <f t="array" aca="1" ref="AH774" ca="1">INDIRECT(ADDRESS(MATCH(AJ774,'rs_industries'!B:B,0),5,1,TRUE,"rs_industries"))</f>
        <v>#N/A</v>
      </c>
      <c r="AI774" s="129" cm="1">
        <f t="array" aca="1" ref="AI774" ca="1">INDIRECT(ADDRESS(MATCH(A774,'rs_stocks'!B:B,0),7,1,TRUE,"rs_stocks"))</f>
        <v>81</v>
      </c>
    </row>
    <row r="775" spans="1:35" x14ac:dyDescent="0.3">
      <c r="A775" s="129" t="s">
        <v>7215</v>
      </c>
      <c r="B775" s="132">
        <v>2.62</v>
      </c>
      <c r="C775" s="132">
        <v>-6.28</v>
      </c>
      <c r="D775" s="132">
        <v>-11.94</v>
      </c>
      <c r="E775" s="132">
        <v>18.75</v>
      </c>
      <c r="F775" s="132">
        <v>24.9</v>
      </c>
      <c r="G775" s="246" t="s">
        <v>3236</v>
      </c>
      <c r="H775" s="349" t="s">
        <v>3111</v>
      </c>
      <c r="I775" s="129">
        <v>0.505</v>
      </c>
      <c r="J775" s="129">
        <v>-59</v>
      </c>
      <c r="K775" s="129">
        <v>-41</v>
      </c>
      <c r="L775" s="129" t="b">
        <v>0</v>
      </c>
      <c r="M775" s="129">
        <v>100.509</v>
      </c>
      <c r="N775" s="129">
        <v>11.558</v>
      </c>
      <c r="O775" s="129">
        <v>8.6959999999999997</v>
      </c>
      <c r="P775" s="132">
        <v>140.42699999999999</v>
      </c>
      <c r="Q775" s="132">
        <v>0.47399999999999998</v>
      </c>
      <c r="R775" s="132">
        <v>66.570999999999998</v>
      </c>
      <c r="S775" s="129">
        <v>3.78</v>
      </c>
      <c r="T775" s="419">
        <v>-21.07</v>
      </c>
      <c r="U775" s="129">
        <v>6.27</v>
      </c>
      <c r="V775" s="129">
        <v>10</v>
      </c>
      <c r="W775" s="129">
        <v>-32</v>
      </c>
      <c r="X775" s="129">
        <v>842</v>
      </c>
      <c r="Y775" s="129" t="s">
        <v>7215</v>
      </c>
      <c r="Z775" s="129" t="b">
        <v>0</v>
      </c>
      <c r="AA775" s="129">
        <v>0</v>
      </c>
      <c r="AB775" s="129" t="b">
        <v>0</v>
      </c>
      <c r="AC775" s="129">
        <v>40</v>
      </c>
      <c r="AD775" s="129">
        <v>0.77700000000000002</v>
      </c>
      <c r="AE775" s="129" t="s">
        <v>3111</v>
      </c>
      <c r="AF775" s="129" t="s">
        <v>3236</v>
      </c>
      <c r="AG775" s="129" t="s">
        <v>7216</v>
      </c>
      <c r="AH775" s="129" t="e" cm="1">
        <f t="array" aca="1" ref="AH775" ca="1">INDIRECT(ADDRESS(MATCH(AJ775,'rs_industries'!B:B,0),5,1,TRUE,"rs_industries"))</f>
        <v>#N/A</v>
      </c>
      <c r="AI775" s="129" t="e" cm="1">
        <f t="array" aca="1" ref="AI775" ca="1">INDIRECT(ADDRESS(MATCH(A775,'rs_stocks'!B:B,0),7,1,TRUE,"rs_stocks"))</f>
        <v>#N/A</v>
      </c>
    </row>
    <row r="776" spans="1:35" x14ac:dyDescent="0.3">
      <c r="A776" s="129" t="s">
        <v>1926</v>
      </c>
      <c r="B776" s="132">
        <v>0.03</v>
      </c>
      <c r="C776" s="132">
        <v>1.73</v>
      </c>
      <c r="D776" s="132">
        <v>3.66</v>
      </c>
      <c r="E776" s="132">
        <v>29.03</v>
      </c>
      <c r="F776" s="132">
        <v>25.68</v>
      </c>
      <c r="G776" s="204" t="s">
        <v>3267</v>
      </c>
      <c r="H776" s="345" t="s">
        <v>3205</v>
      </c>
      <c r="I776" s="129">
        <v>3.8279999999999998</v>
      </c>
      <c r="J776" s="129">
        <v>-37</v>
      </c>
      <c r="K776" s="129">
        <v>-5</v>
      </c>
      <c r="L776" s="129" t="b">
        <v>1</v>
      </c>
      <c r="M776" s="129">
        <v>45.454999999999998</v>
      </c>
      <c r="N776" s="129">
        <v>5.2359999999999998</v>
      </c>
      <c r="O776" s="129">
        <v>8.6820000000000004</v>
      </c>
      <c r="P776" s="132">
        <v>47.204999999999998</v>
      </c>
      <c r="Q776" s="132">
        <v>0.51200000000000001</v>
      </c>
      <c r="R776" s="132">
        <v>24.155000000000001</v>
      </c>
      <c r="S776" s="129">
        <v>2.2000000000000002</v>
      </c>
      <c r="T776" s="419">
        <v>-31.907</v>
      </c>
      <c r="U776" s="129">
        <v>94.1</v>
      </c>
      <c r="V776" s="129">
        <v>-23</v>
      </c>
      <c r="W776" s="129">
        <v>-24</v>
      </c>
      <c r="X776" s="129">
        <v>96</v>
      </c>
      <c r="Y776" s="129" t="s">
        <v>1926</v>
      </c>
      <c r="Z776" s="129" t="b">
        <v>0</v>
      </c>
      <c r="AA776" s="129">
        <v>0</v>
      </c>
      <c r="AB776" s="129" t="b">
        <v>1</v>
      </c>
      <c r="AC776" s="129">
        <v>51</v>
      </c>
      <c r="AD776" s="129">
        <v>0.77700000000000002</v>
      </c>
      <c r="AE776" s="129" t="s">
        <v>3205</v>
      </c>
      <c r="AF776" s="129" t="s">
        <v>3267</v>
      </c>
      <c r="AG776" s="129" t="s">
        <v>5298</v>
      </c>
      <c r="AH776" s="129" t="e" cm="1">
        <f t="array" aca="1" ref="AH776" ca="1">INDIRECT(ADDRESS(MATCH(AJ776,'rs_industries'!B:B,0),5,1,TRUE,"rs_industries"))</f>
        <v>#N/A</v>
      </c>
      <c r="AI776" s="129" t="e" cm="1">
        <f t="array" aca="1" ref="AI776" ca="1">INDIRECT(ADDRESS(MATCH(A776,'rs_stocks'!B:B,0),7,1,TRUE,"rs_stocks"))</f>
        <v>#N/A</v>
      </c>
    </row>
    <row r="777" spans="1:35" x14ac:dyDescent="0.3">
      <c r="A777" s="129" t="s">
        <v>7696</v>
      </c>
      <c r="B777" s="132">
        <v>-0.86</v>
      </c>
      <c r="C777" s="132">
        <v>0.93</v>
      </c>
      <c r="D777" s="132">
        <v>4.97</v>
      </c>
      <c r="E777" s="132">
        <v>7.98</v>
      </c>
      <c r="F777" s="132">
        <v>6.65</v>
      </c>
      <c r="G777" s="214" t="s">
        <v>3282</v>
      </c>
      <c r="H777" s="347" t="s">
        <v>3111</v>
      </c>
      <c r="I777" s="129">
        <v>0.374</v>
      </c>
      <c r="J777" s="129">
        <v>-43</v>
      </c>
      <c r="K777" s="129">
        <v>-24</v>
      </c>
      <c r="L777" s="129" t="b">
        <v>1</v>
      </c>
      <c r="M777" s="129">
        <v>16.393999999999998</v>
      </c>
      <c r="N777" s="129">
        <v>1.89</v>
      </c>
      <c r="O777" s="129">
        <v>8.6760000000000002</v>
      </c>
      <c r="P777" s="132">
        <v>17.279</v>
      </c>
      <c r="Q777" s="132">
        <v>0.51500000000000001</v>
      </c>
      <c r="R777" s="132">
        <v>8.907</v>
      </c>
      <c r="S777" s="129">
        <v>1.55</v>
      </c>
      <c r="T777" s="419">
        <v>-48.561999999999998</v>
      </c>
      <c r="U777" s="129">
        <v>17.32</v>
      </c>
      <c r="V777" s="129">
        <v>-23</v>
      </c>
      <c r="W777" s="129">
        <v>-32</v>
      </c>
      <c r="X777" s="129">
        <v>747</v>
      </c>
      <c r="Y777" s="129" t="s">
        <v>7696</v>
      </c>
      <c r="Z777" s="129" t="b">
        <v>0</v>
      </c>
      <c r="AA777" s="129">
        <v>0</v>
      </c>
      <c r="AB777" s="129" t="b">
        <v>1</v>
      </c>
      <c r="AC777" s="129">
        <v>45</v>
      </c>
      <c r="AD777" s="129">
        <v>0.77600000000000002</v>
      </c>
      <c r="AE777" s="129" t="s">
        <v>3111</v>
      </c>
      <c r="AF777" s="129" t="s">
        <v>3282</v>
      </c>
      <c r="AG777" s="129" t="s">
        <v>8647</v>
      </c>
      <c r="AH777" s="129" t="e" cm="1">
        <f t="array" aca="1" ref="AH777" ca="1">INDIRECT(ADDRESS(MATCH(AJ777,'rs_industries'!B:B,0),5,1,TRUE,"rs_industries"))</f>
        <v>#N/A</v>
      </c>
      <c r="AI777" s="129" cm="1">
        <f t="array" aca="1" ref="AI777" ca="1">INDIRECT(ADDRESS(MATCH(A777,'rs_stocks'!B:B,0),7,1,TRUE,"rs_stocks"))</f>
        <v>78</v>
      </c>
    </row>
    <row r="778" spans="1:35" x14ac:dyDescent="0.3">
      <c r="A778" s="129" t="s">
        <v>7860</v>
      </c>
      <c r="B778" s="132">
        <v>1.9</v>
      </c>
      <c r="C778" s="132">
        <v>52.93</v>
      </c>
      <c r="D778" s="132">
        <v>38.590000000000003</v>
      </c>
      <c r="E778" s="132">
        <v>80.47</v>
      </c>
      <c r="F778" s="132">
        <v>86.15</v>
      </c>
      <c r="G778" s="238" t="s">
        <v>3146</v>
      </c>
      <c r="H778" s="352" t="s">
        <v>3124</v>
      </c>
      <c r="I778" s="129">
        <v>0.628</v>
      </c>
      <c r="J778" s="129">
        <v>-71</v>
      </c>
      <c r="K778" s="129">
        <v>-37</v>
      </c>
      <c r="L778" s="129" t="b">
        <v>0</v>
      </c>
      <c r="M778" s="129">
        <v>170.73400000000001</v>
      </c>
      <c r="N778" s="129">
        <v>19.684000000000001</v>
      </c>
      <c r="O778" s="129">
        <v>8.6739999999999995</v>
      </c>
      <c r="P778" s="132">
        <v>225.976</v>
      </c>
      <c r="Q778" s="132">
        <v>0.53400000000000003</v>
      </c>
      <c r="R778" s="132">
        <v>120.61199999999999</v>
      </c>
      <c r="S778" s="129">
        <v>5.16</v>
      </c>
      <c r="T778" s="419">
        <v>-46.942999999999998</v>
      </c>
      <c r="U778" s="129">
        <v>17.739999999999998</v>
      </c>
      <c r="V778" s="129">
        <v>-49</v>
      </c>
      <c r="W778" s="129">
        <v>-57</v>
      </c>
      <c r="X778" s="129">
        <v>218</v>
      </c>
      <c r="Y778" s="129" t="s">
        <v>7860</v>
      </c>
      <c r="Z778" s="129" t="b">
        <v>0</v>
      </c>
      <c r="AA778" s="129">
        <v>0</v>
      </c>
      <c r="AB778" s="129" t="b">
        <v>1</v>
      </c>
      <c r="AC778" s="129">
        <v>48</v>
      </c>
      <c r="AD778" s="129">
        <v>0.77600000000000002</v>
      </c>
      <c r="AE778" s="129" t="s">
        <v>3124</v>
      </c>
      <c r="AF778" s="129" t="s">
        <v>3146</v>
      </c>
      <c r="AG778" s="129" t="s">
        <v>7861</v>
      </c>
      <c r="AH778" s="129" t="e" cm="1">
        <f t="array" aca="1" ref="AH778" ca="1">INDIRECT(ADDRESS(MATCH(AJ778,'rs_industries'!B:B,0),5,1,TRUE,"rs_industries"))</f>
        <v>#N/A</v>
      </c>
      <c r="AI778" s="129" cm="1">
        <f t="array" aca="1" ref="AI778" ca="1">INDIRECT(ADDRESS(MATCH(A778,'rs_stocks'!B:B,0),7,1,TRUE,"rs_stocks"))</f>
        <v>92</v>
      </c>
    </row>
    <row r="779" spans="1:35" x14ac:dyDescent="0.3">
      <c r="A779" s="129" t="s">
        <v>7879</v>
      </c>
      <c r="B779" s="132">
        <v>-3.41</v>
      </c>
      <c r="C779" s="132">
        <v>9.68</v>
      </c>
      <c r="D779" s="132">
        <v>40.11</v>
      </c>
      <c r="E779" s="132">
        <v>52.69</v>
      </c>
      <c r="F779" s="132">
        <v>32.81</v>
      </c>
      <c r="G779" s="259" t="s">
        <v>3516</v>
      </c>
      <c r="H779" s="351" t="s">
        <v>3205</v>
      </c>
      <c r="I779" s="129">
        <v>0.43099999999999999</v>
      </c>
      <c r="J779" s="129">
        <v>-88</v>
      </c>
      <c r="K779" s="129">
        <v>-78</v>
      </c>
      <c r="L779" s="129" t="b">
        <v>0</v>
      </c>
      <c r="M779" s="129">
        <v>107.152</v>
      </c>
      <c r="N779" s="129">
        <v>12.36</v>
      </c>
      <c r="O779" s="129">
        <v>8.6690000000000005</v>
      </c>
      <c r="P779" s="132">
        <v>158.49100000000001</v>
      </c>
      <c r="Q779" s="132">
        <v>0.54</v>
      </c>
      <c r="R779" s="132">
        <v>85.555000000000007</v>
      </c>
      <c r="S779" s="129">
        <v>4.05</v>
      </c>
      <c r="T779" s="419">
        <v>9.6760000000000002</v>
      </c>
      <c r="U779" s="129">
        <v>5.0999999999999996</v>
      </c>
      <c r="V779" s="129">
        <v>1</v>
      </c>
      <c r="W779" s="129">
        <v>-25</v>
      </c>
      <c r="X779" s="129">
        <v>967</v>
      </c>
      <c r="Y779" s="129" t="s">
        <v>7879</v>
      </c>
      <c r="Z779" s="129" t="b">
        <v>0</v>
      </c>
      <c r="AA779" s="129">
        <v>0</v>
      </c>
      <c r="AB779" s="129" t="b">
        <v>0</v>
      </c>
      <c r="AC779" s="129">
        <v>46</v>
      </c>
      <c r="AD779" s="129">
        <v>0.77600000000000002</v>
      </c>
      <c r="AE779" s="129" t="s">
        <v>3205</v>
      </c>
      <c r="AF779" s="129" t="s">
        <v>3516</v>
      </c>
      <c r="AG779" s="129" t="s">
        <v>7880</v>
      </c>
      <c r="AH779" s="129" t="e" cm="1">
        <f t="array" aca="1" ref="AH779" ca="1">INDIRECT(ADDRESS(MATCH(AJ779,'rs_industries'!B:B,0),5,1,TRUE,"rs_industries"))</f>
        <v>#N/A</v>
      </c>
      <c r="AI779" s="129" t="e" cm="1">
        <f t="array" aca="1" ref="AI779" ca="1">INDIRECT(ADDRESS(MATCH(A779,'rs_stocks'!B:B,0),7,1,TRUE,"rs_stocks"))</f>
        <v>#N/A</v>
      </c>
    </row>
    <row r="780" spans="1:35" x14ac:dyDescent="0.3">
      <c r="A780" s="129" t="s">
        <v>5629</v>
      </c>
      <c r="B780" s="132">
        <v>8.9</v>
      </c>
      <c r="C780" s="132">
        <v>8.64</v>
      </c>
      <c r="D780" s="132">
        <v>29.47</v>
      </c>
      <c r="E780" s="132">
        <v>51.85</v>
      </c>
      <c r="F780" s="132">
        <v>65.900000000000006</v>
      </c>
      <c r="G780" s="321" t="s">
        <v>3455</v>
      </c>
      <c r="H780" s="354" t="s">
        <v>31</v>
      </c>
      <c r="I780" s="129">
        <v>1.7589999999999999</v>
      </c>
      <c r="J780" s="129">
        <v>-96</v>
      </c>
      <c r="K780" s="129">
        <v>-92</v>
      </c>
      <c r="L780" s="129" t="b">
        <v>0</v>
      </c>
      <c r="M780" s="129">
        <v>119.08</v>
      </c>
      <c r="N780" s="129">
        <v>13.762</v>
      </c>
      <c r="O780" s="129">
        <v>8.6530000000000005</v>
      </c>
      <c r="P780" s="132">
        <v>143.34200000000001</v>
      </c>
      <c r="Q780" s="132">
        <v>0.50700000000000001</v>
      </c>
      <c r="R780" s="132">
        <v>72.734999999999999</v>
      </c>
      <c r="S780" s="129">
        <v>5.28</v>
      </c>
      <c r="T780" s="419">
        <v>48.127000000000002</v>
      </c>
      <c r="U780" s="129">
        <v>9.0500000000000007</v>
      </c>
      <c r="V780" s="129">
        <v>-33</v>
      </c>
      <c r="W780" s="129">
        <v>-52</v>
      </c>
      <c r="X780" s="129">
        <v>418</v>
      </c>
      <c r="Y780" s="129" t="s">
        <v>5629</v>
      </c>
      <c r="Z780" s="129" t="b">
        <v>0</v>
      </c>
      <c r="AA780" s="129">
        <v>0</v>
      </c>
      <c r="AB780" s="129" t="b">
        <v>0</v>
      </c>
      <c r="AC780" s="129">
        <v>48</v>
      </c>
      <c r="AD780" s="129">
        <v>0.77600000000000002</v>
      </c>
      <c r="AE780" s="129" t="s">
        <v>31</v>
      </c>
      <c r="AF780" s="129" t="s">
        <v>3455</v>
      </c>
      <c r="AG780" s="129" t="s">
        <v>5630</v>
      </c>
      <c r="AH780" s="129" t="e" cm="1">
        <f t="array" aca="1" ref="AH780" ca="1">INDIRECT(ADDRESS(MATCH(AJ780,'rs_industries'!B:B,0),5,1,TRUE,"rs_industries"))</f>
        <v>#N/A</v>
      </c>
      <c r="AI780" s="129" t="e" cm="1">
        <f t="array" aca="1" ref="AI780" ca="1">INDIRECT(ADDRESS(MATCH(A780,'rs_stocks'!B:B,0),7,1,TRUE,"rs_stocks"))</f>
        <v>#N/A</v>
      </c>
    </row>
    <row r="781" spans="1:35" x14ac:dyDescent="0.3">
      <c r="A781" s="129" t="s">
        <v>7013</v>
      </c>
      <c r="B781" s="132">
        <v>1.88</v>
      </c>
      <c r="C781" s="132">
        <v>-0.04</v>
      </c>
      <c r="D781" s="132">
        <v>5.85</v>
      </c>
      <c r="E781" s="132">
        <v>15.8</v>
      </c>
      <c r="F781" s="132">
        <v>9.6199999999999992</v>
      </c>
      <c r="G781" s="216" t="s">
        <v>3160</v>
      </c>
      <c r="H781" s="348" t="s">
        <v>3111</v>
      </c>
      <c r="I781" s="129">
        <v>0.61</v>
      </c>
      <c r="J781" s="129">
        <v>-49</v>
      </c>
      <c r="K781" s="129">
        <v>-32</v>
      </c>
      <c r="L781" s="129" t="b">
        <v>1</v>
      </c>
      <c r="M781" s="129">
        <v>19.952999999999999</v>
      </c>
      <c r="N781" s="129">
        <v>2.3079999999999998</v>
      </c>
      <c r="O781" s="129">
        <v>8.6460000000000008</v>
      </c>
      <c r="P781" s="132">
        <v>20.643999999999998</v>
      </c>
      <c r="Q781" s="132">
        <v>0.51</v>
      </c>
      <c r="R781" s="132">
        <v>10.538</v>
      </c>
      <c r="S781" s="129">
        <v>1.25</v>
      </c>
      <c r="T781" s="419">
        <v>-17.617999999999999</v>
      </c>
      <c r="U781" s="129">
        <v>22.79</v>
      </c>
      <c r="V781" s="129">
        <v>33</v>
      </c>
      <c r="W781" s="129">
        <v>1</v>
      </c>
      <c r="X781" s="129">
        <v>704</v>
      </c>
      <c r="Y781" s="129" t="s">
        <v>7013</v>
      </c>
      <c r="Z781" s="129" t="b">
        <v>0</v>
      </c>
      <c r="AA781" s="129">
        <v>0</v>
      </c>
      <c r="AB781" s="129" t="b">
        <v>1</v>
      </c>
      <c r="AC781" s="129">
        <v>54</v>
      </c>
      <c r="AD781" s="129">
        <v>0.77500000000000002</v>
      </c>
      <c r="AE781" s="129" t="s">
        <v>3111</v>
      </c>
      <c r="AF781" s="129" t="s">
        <v>3160</v>
      </c>
      <c r="AG781" s="129" t="s">
        <v>7204</v>
      </c>
      <c r="AH781" s="129" t="e" cm="1">
        <f t="array" aca="1" ref="AH781" ca="1">INDIRECT(ADDRESS(MATCH(AJ781,'rs_industries'!B:B,0),5,1,TRUE,"rs_industries"))</f>
        <v>#N/A</v>
      </c>
      <c r="AI781" s="129" cm="1">
        <f t="array" aca="1" ref="AI781" ca="1">INDIRECT(ADDRESS(MATCH(A781,'rs_stocks'!B:B,0),7,1,TRUE,"rs_stocks"))</f>
        <v>71</v>
      </c>
    </row>
    <row r="782" spans="1:35" x14ac:dyDescent="0.3">
      <c r="A782" s="129" t="s">
        <v>2440</v>
      </c>
      <c r="B782" s="132">
        <v>-1.56</v>
      </c>
      <c r="C782" s="132">
        <v>-1.59</v>
      </c>
      <c r="D782" s="132">
        <v>-1.33</v>
      </c>
      <c r="E782" s="132">
        <v>14.02</v>
      </c>
      <c r="F782" s="132">
        <v>10.72</v>
      </c>
      <c r="G782" s="233" t="s">
        <v>3163</v>
      </c>
      <c r="H782" s="345" t="s">
        <v>245</v>
      </c>
      <c r="I782" s="129">
        <v>5.5759999999999996</v>
      </c>
      <c r="J782" s="129">
        <v>-28</v>
      </c>
      <c r="K782" s="129">
        <v>-5</v>
      </c>
      <c r="L782" s="129" t="b">
        <v>1</v>
      </c>
      <c r="M782" s="129">
        <v>25.007000000000001</v>
      </c>
      <c r="N782" s="129">
        <v>2.8919999999999999</v>
      </c>
      <c r="O782" s="129">
        <v>8.6449999999999996</v>
      </c>
      <c r="P782" s="132">
        <v>25.635000000000002</v>
      </c>
      <c r="Q782" s="132">
        <v>0.50600000000000001</v>
      </c>
      <c r="R782" s="132">
        <v>12.981999999999999</v>
      </c>
      <c r="S782" s="129">
        <v>2.2799999999999998</v>
      </c>
      <c r="T782" s="419">
        <v>27.364999999999998</v>
      </c>
      <c r="U782" s="129">
        <v>95.96</v>
      </c>
      <c r="V782" s="129">
        <v>-50</v>
      </c>
      <c r="W782" s="129">
        <v>-39</v>
      </c>
      <c r="X782" s="129">
        <v>91</v>
      </c>
      <c r="Y782" s="129" t="s">
        <v>2440</v>
      </c>
      <c r="Z782" s="129" t="b">
        <v>0</v>
      </c>
      <c r="AA782" s="129">
        <v>0</v>
      </c>
      <c r="AB782" s="129" t="b">
        <v>0</v>
      </c>
      <c r="AC782" s="129">
        <v>50</v>
      </c>
      <c r="AD782" s="129">
        <v>0.77500000000000002</v>
      </c>
      <c r="AE782" s="129" t="s">
        <v>245</v>
      </c>
      <c r="AF782" s="129" t="s">
        <v>3163</v>
      </c>
      <c r="AG782" s="129" t="s">
        <v>3937</v>
      </c>
      <c r="AH782" s="129" t="e" cm="1">
        <f t="array" aca="1" ref="AH782" ca="1">INDIRECT(ADDRESS(MATCH(AJ782,'rs_industries'!B:B,0),5,1,TRUE,"rs_industries"))</f>
        <v>#N/A</v>
      </c>
      <c r="AI782" s="129" t="e" cm="1">
        <f t="array" aca="1" ref="AI782" ca="1">INDIRECT(ADDRESS(MATCH(A782,'rs_stocks'!B:B,0),7,1,TRUE,"rs_stocks"))</f>
        <v>#N/A</v>
      </c>
    </row>
    <row r="783" spans="1:35" x14ac:dyDescent="0.3">
      <c r="A783" s="129" t="s">
        <v>925</v>
      </c>
      <c r="B783" s="132">
        <v>2.5099999999999998</v>
      </c>
      <c r="C783" s="132">
        <v>-4.07</v>
      </c>
      <c r="D783" s="132">
        <v>-2.75</v>
      </c>
      <c r="E783" s="132">
        <v>29.54</v>
      </c>
      <c r="F783" s="132">
        <v>27.01</v>
      </c>
      <c r="G783" s="219" t="s">
        <v>3705</v>
      </c>
      <c r="H783" s="345" t="s">
        <v>115</v>
      </c>
      <c r="I783" s="129">
        <v>34.593000000000004</v>
      </c>
      <c r="J783" s="129">
        <v>-51</v>
      </c>
      <c r="K783" s="129">
        <v>-7</v>
      </c>
      <c r="L783" s="129" t="b">
        <v>1</v>
      </c>
      <c r="M783" s="129">
        <v>58.896000000000001</v>
      </c>
      <c r="N783" s="129">
        <v>6.8150000000000004</v>
      </c>
      <c r="O783" s="129">
        <v>8.6430000000000007</v>
      </c>
      <c r="P783" s="132">
        <v>65.503</v>
      </c>
      <c r="Q783" s="132">
        <v>0.48199999999999998</v>
      </c>
      <c r="R783" s="132">
        <v>31.547000000000001</v>
      </c>
      <c r="S783" s="129">
        <v>2.08</v>
      </c>
      <c r="T783" s="419">
        <v>90.933999999999997</v>
      </c>
      <c r="U783" s="129">
        <v>193.97</v>
      </c>
      <c r="V783" s="129">
        <v>-43</v>
      </c>
      <c r="W783" s="129">
        <v>-41</v>
      </c>
      <c r="X783" s="129">
        <v>49</v>
      </c>
      <c r="Y783" s="129" t="s">
        <v>925</v>
      </c>
      <c r="Z783" s="129" t="b">
        <v>1</v>
      </c>
      <c r="AA783" s="129">
        <v>0</v>
      </c>
      <c r="AB783" s="129" t="b">
        <v>0</v>
      </c>
      <c r="AC783" s="129">
        <v>54</v>
      </c>
      <c r="AD783" s="129">
        <v>0.77500000000000002</v>
      </c>
      <c r="AE783" s="129" t="s">
        <v>115</v>
      </c>
      <c r="AF783" s="129" t="s">
        <v>3705</v>
      </c>
      <c r="AG783" s="129" t="s">
        <v>5441</v>
      </c>
      <c r="AH783" s="129" t="e" cm="1">
        <f t="array" aca="1" ref="AH783" ca="1">INDIRECT(ADDRESS(MATCH(AJ783,'rs_industries'!B:B,0),5,1,TRUE,"rs_industries"))</f>
        <v>#N/A</v>
      </c>
      <c r="AI783" s="129" cm="1">
        <f t="array" aca="1" ref="AI783" ca="1">INDIRECT(ADDRESS(MATCH(A783,'rs_stocks'!B:B,0),7,1,TRUE,"rs_stocks"))</f>
        <v>85</v>
      </c>
    </row>
    <row r="784" spans="1:35" x14ac:dyDescent="0.3">
      <c r="A784" s="129" t="s">
        <v>2976</v>
      </c>
      <c r="B784" s="132">
        <v>-2.87</v>
      </c>
      <c r="C784" s="132">
        <v>-10.87</v>
      </c>
      <c r="D784" s="132">
        <v>5.66</v>
      </c>
      <c r="E784" s="132">
        <v>17.100000000000001</v>
      </c>
      <c r="F784" s="132">
        <v>17.739999999999998</v>
      </c>
      <c r="G784" s="220" t="s">
        <v>3142</v>
      </c>
      <c r="H784" s="349" t="s">
        <v>150</v>
      </c>
      <c r="I784" s="129">
        <v>0.34</v>
      </c>
      <c r="J784" s="129">
        <v>-42</v>
      </c>
      <c r="K784" s="129">
        <v>-14</v>
      </c>
      <c r="L784" s="129" t="b">
        <v>1</v>
      </c>
      <c r="M784" s="129">
        <v>58.012999999999998</v>
      </c>
      <c r="N784" s="129">
        <v>6.7160000000000002</v>
      </c>
      <c r="O784" s="129">
        <v>8.6389999999999993</v>
      </c>
      <c r="P784" s="132">
        <v>62.042999999999999</v>
      </c>
      <c r="Q784" s="132">
        <v>0.51500000000000001</v>
      </c>
      <c r="R784" s="132">
        <v>31.966999999999999</v>
      </c>
      <c r="S784" s="129">
        <v>3.96</v>
      </c>
      <c r="T784" s="419">
        <v>128.26499999999999</v>
      </c>
      <c r="U784" s="129">
        <v>10.82</v>
      </c>
      <c r="V784" s="129">
        <v>27</v>
      </c>
      <c r="W784" s="129">
        <v>-8</v>
      </c>
      <c r="X784" s="129">
        <v>466</v>
      </c>
      <c r="Y784" s="129" t="s">
        <v>2976</v>
      </c>
      <c r="Z784" s="129" t="b">
        <v>0</v>
      </c>
      <c r="AA784" s="129">
        <v>0</v>
      </c>
      <c r="AB784" s="129" t="b">
        <v>0</v>
      </c>
      <c r="AC784" s="129">
        <v>43</v>
      </c>
      <c r="AD784" s="129">
        <v>0.77400000000000002</v>
      </c>
      <c r="AE784" s="129" t="s">
        <v>150</v>
      </c>
      <c r="AF784" s="129" t="s">
        <v>3142</v>
      </c>
      <c r="AG784" s="129" t="s">
        <v>8606</v>
      </c>
      <c r="AH784" s="129" t="e" cm="1">
        <f t="array" aca="1" ref="AH784" ca="1">INDIRECT(ADDRESS(MATCH(AJ784,'rs_industries'!B:B,0),5,1,TRUE,"rs_industries"))</f>
        <v>#N/A</v>
      </c>
      <c r="AI784" s="129" cm="1">
        <f t="array" aca="1" ref="AI784" ca="1">INDIRECT(ADDRESS(MATCH(A784,'rs_stocks'!B:B,0),7,1,TRUE,"rs_stocks"))</f>
        <v>83</v>
      </c>
    </row>
    <row r="785" spans="1:35" x14ac:dyDescent="0.3">
      <c r="A785" s="129" t="s">
        <v>222</v>
      </c>
      <c r="B785" s="132">
        <v>1.27</v>
      </c>
      <c r="C785" s="132">
        <v>14.24</v>
      </c>
      <c r="D785" s="132">
        <v>15.12</v>
      </c>
      <c r="E785" s="132">
        <v>45.58</v>
      </c>
      <c r="F785" s="132">
        <v>30.75</v>
      </c>
      <c r="G785" s="227" t="s">
        <v>3313</v>
      </c>
      <c r="H785" s="346" t="s">
        <v>31</v>
      </c>
      <c r="I785" s="129">
        <v>13.692</v>
      </c>
      <c r="J785" s="129">
        <v>-29</v>
      </c>
      <c r="K785" s="129">
        <v>-3</v>
      </c>
      <c r="L785" s="129" t="b">
        <v>1</v>
      </c>
      <c r="M785" s="129">
        <v>51.86</v>
      </c>
      <c r="N785" s="129">
        <v>6.0049999999999999</v>
      </c>
      <c r="O785" s="129">
        <v>8.6359999999999992</v>
      </c>
      <c r="P785" s="132">
        <v>52.534999999999997</v>
      </c>
      <c r="Q785" s="132">
        <v>0.51500000000000001</v>
      </c>
      <c r="R785" s="132">
        <v>27.065999999999999</v>
      </c>
      <c r="S785" s="129">
        <v>3.07</v>
      </c>
      <c r="T785" s="419">
        <v>76.632000000000005</v>
      </c>
      <c r="U785" s="129">
        <v>32.74</v>
      </c>
      <c r="V785" s="129">
        <v>-5</v>
      </c>
      <c r="W785" s="129">
        <v>-15</v>
      </c>
      <c r="X785" s="129">
        <v>199</v>
      </c>
      <c r="Y785" s="129" t="s">
        <v>222</v>
      </c>
      <c r="Z785" s="129" t="b">
        <v>0</v>
      </c>
      <c r="AA785" s="129">
        <v>0</v>
      </c>
      <c r="AB785" s="129" t="b">
        <v>1</v>
      </c>
      <c r="AC785" s="129">
        <v>48</v>
      </c>
      <c r="AD785" s="129">
        <v>0.77400000000000002</v>
      </c>
      <c r="AE785" s="129" t="s">
        <v>31</v>
      </c>
      <c r="AF785" s="129" t="s">
        <v>3313</v>
      </c>
      <c r="AG785" s="129" t="s">
        <v>5353</v>
      </c>
      <c r="AH785" s="129" t="e" cm="1">
        <f t="array" aca="1" ref="AH785" ca="1">INDIRECT(ADDRESS(MATCH(AJ785,'rs_industries'!B:B,0),5,1,TRUE,"rs_industries"))</f>
        <v>#N/A</v>
      </c>
      <c r="AI785" s="129" cm="1">
        <f t="array" aca="1" ref="AI785" ca="1">INDIRECT(ADDRESS(MATCH(A785,'rs_stocks'!B:B,0),7,1,TRUE,"rs_stocks"))</f>
        <v>93</v>
      </c>
    </row>
    <row r="786" spans="1:35" x14ac:dyDescent="0.3">
      <c r="A786" s="129" t="s">
        <v>1218</v>
      </c>
      <c r="B786" s="132">
        <v>0.42</v>
      </c>
      <c r="C786" s="132">
        <v>-10.81</v>
      </c>
      <c r="D786" s="132">
        <v>-2.19</v>
      </c>
      <c r="E786" s="132">
        <v>13.87</v>
      </c>
      <c r="F786" s="132">
        <v>4.28</v>
      </c>
      <c r="G786" s="245" t="s">
        <v>3376</v>
      </c>
      <c r="H786" s="349" t="s">
        <v>3108</v>
      </c>
      <c r="I786" s="129">
        <v>10.004</v>
      </c>
      <c r="J786" s="129">
        <v>-37</v>
      </c>
      <c r="K786" s="129">
        <v>-13</v>
      </c>
      <c r="L786" s="129" t="b">
        <v>0</v>
      </c>
      <c r="M786" s="129">
        <v>42.16</v>
      </c>
      <c r="N786" s="129">
        <v>4.883</v>
      </c>
      <c r="O786" s="129">
        <v>8.6340000000000003</v>
      </c>
      <c r="P786" s="132">
        <v>47.036999999999999</v>
      </c>
      <c r="Q786" s="132">
        <v>0.50600000000000001</v>
      </c>
      <c r="R786" s="132">
        <v>23.798999999999999</v>
      </c>
      <c r="S786" s="129">
        <v>3.93</v>
      </c>
      <c r="T786" s="419">
        <v>26.861000000000001</v>
      </c>
      <c r="U786" s="129">
        <v>310.91000000000003</v>
      </c>
      <c r="V786" s="129">
        <v>-56</v>
      </c>
      <c r="W786" s="129">
        <v>-41</v>
      </c>
      <c r="X786" s="129">
        <v>16</v>
      </c>
      <c r="Y786" s="129" t="s">
        <v>1218</v>
      </c>
      <c r="Z786" s="129" t="b">
        <v>1</v>
      </c>
      <c r="AA786" s="129">
        <v>0</v>
      </c>
      <c r="AB786" s="129" t="b">
        <v>0</v>
      </c>
      <c r="AC786" s="129">
        <v>50</v>
      </c>
      <c r="AD786" s="129">
        <v>0.77400000000000002</v>
      </c>
      <c r="AE786" s="129" t="s">
        <v>3108</v>
      </c>
      <c r="AF786" s="129" t="s">
        <v>3376</v>
      </c>
      <c r="AG786" s="129" t="s">
        <v>3680</v>
      </c>
      <c r="AH786" s="129" t="e" cm="1">
        <f t="array" aca="1" ref="AH786" ca="1">INDIRECT(ADDRESS(MATCH(AJ786,'rs_industries'!B:B,0),5,1,TRUE,"rs_industries"))</f>
        <v>#N/A</v>
      </c>
      <c r="AI786" s="129" cm="1">
        <f t="array" aca="1" ref="AI786" ca="1">INDIRECT(ADDRESS(MATCH(A786,'rs_stocks'!B:B,0),7,1,TRUE,"rs_stocks"))</f>
        <v>78</v>
      </c>
    </row>
    <row r="787" spans="1:35" x14ac:dyDescent="0.3">
      <c r="A787" s="129" t="s">
        <v>1259</v>
      </c>
      <c r="B787" s="132">
        <v>-2.71</v>
      </c>
      <c r="C787" s="132">
        <v>-2.71</v>
      </c>
      <c r="D787" s="132">
        <v>5.22</v>
      </c>
      <c r="E787" s="132">
        <v>2.56</v>
      </c>
      <c r="F787" s="132">
        <v>3.78</v>
      </c>
      <c r="G787" s="212" t="s">
        <v>3253</v>
      </c>
      <c r="H787" s="345" t="s">
        <v>245</v>
      </c>
      <c r="I787" s="129">
        <v>47.517000000000003</v>
      </c>
      <c r="J787" s="129">
        <v>-26</v>
      </c>
      <c r="K787" s="129">
        <v>-15</v>
      </c>
      <c r="L787" s="129" t="b">
        <v>1</v>
      </c>
      <c r="M787" s="129">
        <v>23.805</v>
      </c>
      <c r="N787" s="129">
        <v>2.7610000000000001</v>
      </c>
      <c r="O787" s="129">
        <v>8.6219999999999999</v>
      </c>
      <c r="P787" s="132">
        <v>26.099</v>
      </c>
      <c r="Q787" s="132">
        <v>0.51600000000000001</v>
      </c>
      <c r="R787" s="132">
        <v>13.457000000000001</v>
      </c>
      <c r="S787" s="129">
        <v>1.58</v>
      </c>
      <c r="T787" s="419">
        <v>-20.616</v>
      </c>
      <c r="U787" s="129">
        <v>75.084999999999994</v>
      </c>
      <c r="V787" s="129">
        <v>-46</v>
      </c>
      <c r="W787" s="129">
        <v>-49</v>
      </c>
      <c r="X787" s="129">
        <v>168</v>
      </c>
      <c r="Y787" s="129" t="s">
        <v>1259</v>
      </c>
      <c r="Z787" s="129" t="b">
        <v>0</v>
      </c>
      <c r="AA787" s="129">
        <v>0</v>
      </c>
      <c r="AB787" s="129" t="b">
        <v>1</v>
      </c>
      <c r="AC787" s="129">
        <v>41</v>
      </c>
      <c r="AD787" s="129">
        <v>0.77400000000000002</v>
      </c>
      <c r="AE787" s="129" t="s">
        <v>245</v>
      </c>
      <c r="AF787" s="129" t="s">
        <v>3253</v>
      </c>
      <c r="AG787" s="129" t="s">
        <v>4945</v>
      </c>
      <c r="AH787" s="129" t="e" cm="1">
        <f t="array" aca="1" ref="AH787" ca="1">INDIRECT(ADDRESS(MATCH(AJ787,'rs_industries'!B:B,0),5,1,TRUE,"rs_industries"))</f>
        <v>#N/A</v>
      </c>
      <c r="AI787" s="129" t="e" cm="1">
        <f t="array" aca="1" ref="AI787" ca="1">INDIRECT(ADDRESS(MATCH(A787,'rs_stocks'!B:B,0),7,1,TRUE,"rs_stocks"))</f>
        <v>#N/A</v>
      </c>
    </row>
    <row r="788" spans="1:35" x14ac:dyDescent="0.3">
      <c r="A788" s="129" t="s">
        <v>286</v>
      </c>
      <c r="B788" s="132">
        <v>5.53</v>
      </c>
      <c r="C788" s="132">
        <v>1.44</v>
      </c>
      <c r="D788" s="132">
        <v>4.6500000000000004</v>
      </c>
      <c r="E788" s="132">
        <v>17.79</v>
      </c>
      <c r="F788" s="132">
        <v>13.67</v>
      </c>
      <c r="G788" s="227" t="s">
        <v>202</v>
      </c>
      <c r="H788" s="346" t="s">
        <v>3108</v>
      </c>
      <c r="I788" s="129">
        <v>8.8979999999999997</v>
      </c>
      <c r="J788" s="129">
        <v>-31</v>
      </c>
      <c r="K788" s="129">
        <v>0</v>
      </c>
      <c r="L788" s="129" t="b">
        <v>1</v>
      </c>
      <c r="M788" s="129">
        <v>21.029</v>
      </c>
      <c r="N788" s="129">
        <v>2.4430000000000001</v>
      </c>
      <c r="O788" s="129">
        <v>8.609</v>
      </c>
      <c r="P788" s="132">
        <v>21.492999999999999</v>
      </c>
      <c r="Q788" s="132">
        <v>0.505</v>
      </c>
      <c r="R788" s="132">
        <v>10.846</v>
      </c>
      <c r="S788" s="129">
        <v>2.25</v>
      </c>
      <c r="T788" s="419">
        <v>68.582999999999998</v>
      </c>
      <c r="U788" s="129">
        <v>33.770000000000003</v>
      </c>
      <c r="V788" s="129">
        <v>1</v>
      </c>
      <c r="W788" s="129">
        <v>-10</v>
      </c>
      <c r="X788" s="129">
        <v>263</v>
      </c>
      <c r="Y788" s="129" t="s">
        <v>286</v>
      </c>
      <c r="Z788" s="129" t="b">
        <v>1</v>
      </c>
      <c r="AA788" s="129">
        <v>0</v>
      </c>
      <c r="AB788" s="129" t="b">
        <v>1</v>
      </c>
      <c r="AC788" s="129">
        <v>47</v>
      </c>
      <c r="AD788" s="129">
        <v>0.77300000000000002</v>
      </c>
      <c r="AE788" s="129" t="s">
        <v>3108</v>
      </c>
      <c r="AF788" s="129" t="s">
        <v>202</v>
      </c>
      <c r="AG788" s="129" t="s">
        <v>3982</v>
      </c>
      <c r="AH788" s="129" t="e" cm="1">
        <f t="array" aca="1" ref="AH788" ca="1">INDIRECT(ADDRESS(MATCH(AJ788,'rs_industries'!B:B,0),5,1,TRUE,"rs_industries"))</f>
        <v>#N/A</v>
      </c>
      <c r="AI788" s="129" cm="1">
        <f t="array" aca="1" ref="AI788" ca="1">INDIRECT(ADDRESS(MATCH(A788,'rs_stocks'!B:B,0),7,1,TRUE,"rs_stocks"))</f>
        <v>76</v>
      </c>
    </row>
    <row r="789" spans="1:35" x14ac:dyDescent="0.3">
      <c r="A789" s="129" t="s">
        <v>2927</v>
      </c>
      <c r="B789" s="132">
        <v>2.56</v>
      </c>
      <c r="C789" s="132">
        <v>-10.35</v>
      </c>
      <c r="D789" s="132">
        <v>0.1</v>
      </c>
      <c r="E789" s="132">
        <v>59.95</v>
      </c>
      <c r="F789" s="132">
        <v>24.83</v>
      </c>
      <c r="G789" s="298" t="s">
        <v>3250</v>
      </c>
      <c r="H789" s="352" t="s">
        <v>3111</v>
      </c>
      <c r="I789" s="129">
        <v>0.55200000000000005</v>
      </c>
      <c r="J789" s="129">
        <v>-97</v>
      </c>
      <c r="K789" s="129">
        <v>-88</v>
      </c>
      <c r="L789" s="129" t="b">
        <v>0</v>
      </c>
      <c r="M789" s="129">
        <v>91.322999999999993</v>
      </c>
      <c r="N789" s="129">
        <v>10.627000000000001</v>
      </c>
      <c r="O789" s="129">
        <v>8.593</v>
      </c>
      <c r="P789" s="132">
        <v>110.896</v>
      </c>
      <c r="Q789" s="132">
        <v>0.498</v>
      </c>
      <c r="R789" s="132">
        <v>55.271000000000001</v>
      </c>
      <c r="S789" s="129">
        <v>5.93</v>
      </c>
      <c r="T789" s="419">
        <v>-42.841999999999999</v>
      </c>
      <c r="U789" s="129">
        <v>41.73</v>
      </c>
      <c r="V789" s="129">
        <v>-28</v>
      </c>
      <c r="W789" s="129">
        <v>-47</v>
      </c>
      <c r="X789" s="129">
        <v>80</v>
      </c>
      <c r="Y789" s="129" t="s">
        <v>2927</v>
      </c>
      <c r="Z789" s="129" t="b">
        <v>1</v>
      </c>
      <c r="AA789" s="129">
        <v>0</v>
      </c>
      <c r="AB789" s="129" t="b">
        <v>0</v>
      </c>
      <c r="AC789" s="129">
        <v>43</v>
      </c>
      <c r="AD789" s="129">
        <v>0.77300000000000002</v>
      </c>
      <c r="AE789" s="129" t="s">
        <v>3111</v>
      </c>
      <c r="AF789" s="129" t="s">
        <v>3250</v>
      </c>
      <c r="AG789" s="129" t="s">
        <v>7214</v>
      </c>
      <c r="AH789" s="129" t="e" cm="1">
        <f t="array" aca="1" ref="AH789" ca="1">INDIRECT(ADDRESS(MATCH(AJ789,'rs_industries'!B:B,0),5,1,TRUE,"rs_industries"))</f>
        <v>#N/A</v>
      </c>
      <c r="AI789" s="129" cm="1">
        <f t="array" aca="1" ref="AI789" ca="1">INDIRECT(ADDRESS(MATCH(A789,'rs_stocks'!B:B,0),7,1,TRUE,"rs_stocks"))</f>
        <v>96</v>
      </c>
    </row>
    <row r="790" spans="1:35" x14ac:dyDescent="0.3">
      <c r="A790" s="129" t="s">
        <v>6074</v>
      </c>
      <c r="B790" s="132">
        <v>-6.25</v>
      </c>
      <c r="C790" s="132">
        <v>-11</v>
      </c>
      <c r="D790" s="132">
        <v>-24.26</v>
      </c>
      <c r="E790" s="132">
        <v>21.37</v>
      </c>
      <c r="F790" s="132">
        <v>52.82</v>
      </c>
      <c r="G790" s="218" t="s">
        <v>3385</v>
      </c>
      <c r="H790" s="346" t="s">
        <v>24</v>
      </c>
      <c r="I790" s="129">
        <v>0.98199999999999998</v>
      </c>
      <c r="J790" s="129">
        <v>-97</v>
      </c>
      <c r="K790" s="129">
        <v>-88</v>
      </c>
      <c r="L790" s="129" t="b">
        <v>0</v>
      </c>
      <c r="M790" s="129">
        <v>200.49199999999999</v>
      </c>
      <c r="N790" s="129">
        <v>23.335999999999999</v>
      </c>
      <c r="O790" s="129">
        <v>8.5920000000000005</v>
      </c>
      <c r="P790" s="132">
        <v>349.67899999999997</v>
      </c>
      <c r="Q790" s="132">
        <v>0.42499999999999999</v>
      </c>
      <c r="R790" s="132">
        <v>148.54900000000001</v>
      </c>
      <c r="S790" s="129">
        <v>5.46</v>
      </c>
      <c r="T790" s="419">
        <v>-58.070999999999998</v>
      </c>
      <c r="U790" s="129">
        <v>15.45</v>
      </c>
      <c r="V790" s="129">
        <v>-20</v>
      </c>
      <c r="W790" s="129">
        <v>-47</v>
      </c>
      <c r="X790" s="129">
        <v>237</v>
      </c>
      <c r="Y790" s="129" t="s">
        <v>6074</v>
      </c>
      <c r="Z790" s="129" t="b">
        <v>0</v>
      </c>
      <c r="AA790" s="129">
        <v>0</v>
      </c>
      <c r="AB790" s="129" t="b">
        <v>0</v>
      </c>
      <c r="AC790" s="129">
        <v>46</v>
      </c>
      <c r="AD790" s="129">
        <v>0.77300000000000002</v>
      </c>
      <c r="AE790" s="129" t="s">
        <v>24</v>
      </c>
      <c r="AF790" s="129" t="s">
        <v>3385</v>
      </c>
      <c r="AG790" s="129" t="s">
        <v>6075</v>
      </c>
      <c r="AH790" s="129" t="e" cm="1">
        <f t="array" aca="1" ref="AH790" ca="1">INDIRECT(ADDRESS(MATCH(AJ790,'rs_industries'!B:B,0),5,1,TRUE,"rs_industries"))</f>
        <v>#N/A</v>
      </c>
      <c r="AI790" s="129" t="e" cm="1">
        <f t="array" aca="1" ref="AI790" ca="1">INDIRECT(ADDRESS(MATCH(A790,'rs_stocks'!B:B,0),7,1,TRUE,"rs_stocks"))</f>
        <v>#N/A</v>
      </c>
    </row>
    <row r="791" spans="1:35" x14ac:dyDescent="0.3">
      <c r="A791" s="129" t="s">
        <v>1028</v>
      </c>
      <c r="B791" s="132">
        <v>2.68</v>
      </c>
      <c r="C791" s="132">
        <v>11.88</v>
      </c>
      <c r="D791" s="132">
        <v>12.64</v>
      </c>
      <c r="E791" s="132">
        <v>33.590000000000003</v>
      </c>
      <c r="F791" s="132">
        <v>24.08</v>
      </c>
      <c r="G791" s="255" t="s">
        <v>3146</v>
      </c>
      <c r="H791" s="347" t="s">
        <v>3124</v>
      </c>
      <c r="I791" s="129">
        <v>639.96699999999998</v>
      </c>
      <c r="J791" s="129">
        <v>-22</v>
      </c>
      <c r="K791" s="129">
        <v>0</v>
      </c>
      <c r="L791" s="129" t="b">
        <v>1</v>
      </c>
      <c r="M791" s="129">
        <v>32.185000000000002</v>
      </c>
      <c r="N791" s="129">
        <v>3.7490000000000001</v>
      </c>
      <c r="O791" s="129">
        <v>8.5839999999999996</v>
      </c>
      <c r="P791" s="132">
        <v>33.402000000000001</v>
      </c>
      <c r="Q791" s="132">
        <v>0.50900000000000001</v>
      </c>
      <c r="R791" s="132">
        <v>16.984999999999999</v>
      </c>
      <c r="S791" s="129">
        <v>1.81</v>
      </c>
      <c r="T791" s="419">
        <v>30.515000000000001</v>
      </c>
      <c r="U791" s="129">
        <v>143.67500000000001</v>
      </c>
      <c r="V791" s="129">
        <v>-23</v>
      </c>
      <c r="W791" s="129">
        <v>-28</v>
      </c>
      <c r="X791" s="129">
        <v>76</v>
      </c>
      <c r="Y791" s="129" t="s">
        <v>1028</v>
      </c>
      <c r="Z791" s="129" t="b">
        <v>0</v>
      </c>
      <c r="AA791" s="129">
        <v>0</v>
      </c>
      <c r="AB791" s="129" t="b">
        <v>1</v>
      </c>
      <c r="AC791" s="129">
        <v>49</v>
      </c>
      <c r="AD791" s="129">
        <v>0.77200000000000002</v>
      </c>
      <c r="AE791" s="129" t="s">
        <v>3124</v>
      </c>
      <c r="AF791" s="129" t="s">
        <v>3146</v>
      </c>
      <c r="AG791" s="129" t="s">
        <v>4149</v>
      </c>
      <c r="AH791" s="129" t="e" cm="1">
        <f t="array" aca="1" ref="AH791" ca="1">INDIRECT(ADDRESS(MATCH(AJ791,'rs_industries'!B:B,0),5,1,TRUE,"rs_industries"))</f>
        <v>#N/A</v>
      </c>
      <c r="AI791" s="129" cm="1">
        <f t="array" aca="1" ref="AI791" ca="1">INDIRECT(ADDRESS(MATCH(A791,'rs_stocks'!B:B,0),7,1,TRUE,"rs_stocks"))</f>
        <v>90</v>
      </c>
    </row>
    <row r="792" spans="1:35" x14ac:dyDescent="0.3">
      <c r="A792" s="129" t="s">
        <v>1155</v>
      </c>
      <c r="B792" s="132">
        <v>0.34</v>
      </c>
      <c r="C792" s="132">
        <v>-1.96</v>
      </c>
      <c r="D792" s="132">
        <v>1.21</v>
      </c>
      <c r="E792" s="132">
        <v>13.46</v>
      </c>
      <c r="F792" s="132">
        <v>10.43</v>
      </c>
      <c r="G792" s="205" t="s">
        <v>3217</v>
      </c>
      <c r="H792" s="346" t="s">
        <v>150</v>
      </c>
      <c r="I792" s="129">
        <v>12.012</v>
      </c>
      <c r="J792" s="129">
        <v>-36</v>
      </c>
      <c r="K792" s="129">
        <v>-4</v>
      </c>
      <c r="L792" s="129" t="b">
        <v>1</v>
      </c>
      <c r="M792" s="129">
        <v>26.696000000000002</v>
      </c>
      <c r="N792" s="129">
        <v>3.11</v>
      </c>
      <c r="O792" s="129">
        <v>8.5839999999999996</v>
      </c>
      <c r="P792" s="132">
        <v>28.259</v>
      </c>
      <c r="Q792" s="132">
        <v>0.5</v>
      </c>
      <c r="R792" s="132">
        <v>14.138999999999999</v>
      </c>
      <c r="S792" s="129">
        <v>1.72</v>
      </c>
      <c r="T792" s="419">
        <v>31.689</v>
      </c>
      <c r="U792" s="129">
        <v>117.49</v>
      </c>
      <c r="V792" s="129">
        <v>9</v>
      </c>
      <c r="W792" s="129">
        <v>-14</v>
      </c>
      <c r="X792" s="129">
        <v>99</v>
      </c>
      <c r="Y792" s="129" t="s">
        <v>1155</v>
      </c>
      <c r="Z792" s="129" t="b">
        <v>1</v>
      </c>
      <c r="AA792" s="129">
        <v>0</v>
      </c>
      <c r="AB792" s="129" t="b">
        <v>1</v>
      </c>
      <c r="AC792" s="129">
        <v>50</v>
      </c>
      <c r="AD792" s="129">
        <v>0.77200000000000002</v>
      </c>
      <c r="AE792" s="129" t="s">
        <v>150</v>
      </c>
      <c r="AF792" s="129" t="s">
        <v>3217</v>
      </c>
      <c r="AG792" s="129" t="s">
        <v>3867</v>
      </c>
      <c r="AH792" s="129" t="e" cm="1">
        <f t="array" aca="1" ref="AH792" ca="1">INDIRECT(ADDRESS(MATCH(AJ792,'rs_industries'!B:B,0),5,1,TRUE,"rs_industries"))</f>
        <v>#N/A</v>
      </c>
      <c r="AI792" s="129" cm="1">
        <f t="array" aca="1" ref="AI792" ca="1">INDIRECT(ADDRESS(MATCH(A792,'rs_stocks'!B:B,0),7,1,TRUE,"rs_stocks"))</f>
        <v>78</v>
      </c>
    </row>
    <row r="793" spans="1:35" x14ac:dyDescent="0.3">
      <c r="A793" s="129" t="s">
        <v>8573</v>
      </c>
      <c r="B793" s="132">
        <v>-1.36</v>
      </c>
      <c r="C793" s="132">
        <v>4.32</v>
      </c>
      <c r="D793" s="132">
        <v>5.07</v>
      </c>
      <c r="E793" s="132">
        <v>119.7</v>
      </c>
      <c r="F793" s="132">
        <v>71.8</v>
      </c>
      <c r="G793" s="214" t="s">
        <v>3649</v>
      </c>
      <c r="H793" s="347" t="s">
        <v>3108</v>
      </c>
      <c r="I793" s="129">
        <v>0.32800000000000001</v>
      </c>
      <c r="J793" s="129">
        <v>-81</v>
      </c>
      <c r="K793" s="129">
        <v>-33</v>
      </c>
      <c r="L793" s="129" t="b">
        <v>0</v>
      </c>
      <c r="M793" s="129">
        <v>134.559</v>
      </c>
      <c r="N793" s="129">
        <v>15.696</v>
      </c>
      <c r="O793" s="129">
        <v>8.5730000000000004</v>
      </c>
      <c r="P793" s="132">
        <v>170.87799999999999</v>
      </c>
      <c r="Q793" s="132">
        <v>0.46</v>
      </c>
      <c r="R793" s="132">
        <v>78.635999999999996</v>
      </c>
      <c r="S793" s="129">
        <v>4.42</v>
      </c>
      <c r="T793" s="419">
        <v>40.536000000000001</v>
      </c>
      <c r="U793" s="129">
        <v>7.25</v>
      </c>
      <c r="V793" s="129">
        <v>-47</v>
      </c>
      <c r="W793" s="129">
        <v>-65</v>
      </c>
      <c r="X793" s="129">
        <v>623</v>
      </c>
      <c r="Y793" s="129" t="s">
        <v>8573</v>
      </c>
      <c r="Z793" s="129" t="b">
        <v>1</v>
      </c>
      <c r="AA793" s="129">
        <v>0</v>
      </c>
      <c r="AB793" s="129" t="b">
        <v>1</v>
      </c>
      <c r="AC793" s="129">
        <v>46</v>
      </c>
      <c r="AD793" s="129">
        <v>0.77200000000000002</v>
      </c>
      <c r="AE793" s="129" t="s">
        <v>3108</v>
      </c>
      <c r="AF793" s="129" t="s">
        <v>3649</v>
      </c>
      <c r="AG793" s="129" t="s">
        <v>8574</v>
      </c>
      <c r="AH793" s="129" t="e" cm="1">
        <f t="array" aca="1" ref="AH793" ca="1">INDIRECT(ADDRESS(MATCH(AJ793,'rs_industries'!B:B,0),5,1,TRUE,"rs_industries"))</f>
        <v>#N/A</v>
      </c>
      <c r="AI793" s="129" t="e" cm="1">
        <f t="array" aca="1" ref="AI793" ca="1">INDIRECT(ADDRESS(MATCH(A793,'rs_stocks'!B:B,0),7,1,TRUE,"rs_stocks"))</f>
        <v>#N/A</v>
      </c>
    </row>
    <row r="794" spans="1:35" x14ac:dyDescent="0.3">
      <c r="A794" s="129" t="s">
        <v>72</v>
      </c>
      <c r="B794" s="132">
        <v>-1.85</v>
      </c>
      <c r="C794" s="132">
        <v>-3.31</v>
      </c>
      <c r="D794" s="132">
        <v>-4.71</v>
      </c>
      <c r="E794" s="132">
        <v>11.91</v>
      </c>
      <c r="F794" s="132">
        <v>9.01</v>
      </c>
      <c r="G794" s="253" t="s">
        <v>3430</v>
      </c>
      <c r="H794" s="253" t="s">
        <v>3111</v>
      </c>
      <c r="I794" s="129">
        <v>9.7750000000000004</v>
      </c>
      <c r="J794" s="129">
        <v>-30</v>
      </c>
      <c r="K794" s="129">
        <v>-5</v>
      </c>
      <c r="L794" s="129" t="b">
        <v>1</v>
      </c>
      <c r="M794" s="129">
        <v>23.132000000000001</v>
      </c>
      <c r="N794" s="129">
        <v>2.6989999999999998</v>
      </c>
      <c r="O794" s="129">
        <v>8.5690000000000008</v>
      </c>
      <c r="P794" s="132">
        <v>24.873999999999999</v>
      </c>
      <c r="Q794" s="132">
        <v>0.498</v>
      </c>
      <c r="R794" s="132">
        <v>12.398</v>
      </c>
      <c r="S794" s="129">
        <v>1.46</v>
      </c>
      <c r="T794" s="419">
        <v>-56.871000000000002</v>
      </c>
      <c r="U794" s="129">
        <v>51.335000000000001</v>
      </c>
      <c r="V794" s="129">
        <v>-31</v>
      </c>
      <c r="W794" s="129">
        <v>-29</v>
      </c>
      <c r="X794" s="129">
        <v>267</v>
      </c>
      <c r="Y794" s="129" t="s">
        <v>72</v>
      </c>
      <c r="Z794" s="129" t="b">
        <v>1</v>
      </c>
      <c r="AA794" s="129">
        <v>51.08</v>
      </c>
      <c r="AB794" s="129" t="b">
        <v>0</v>
      </c>
      <c r="AC794" s="129">
        <v>55</v>
      </c>
      <c r="AD794" s="129">
        <v>0.77100000000000002</v>
      </c>
      <c r="AE794" s="129" t="s">
        <v>3111</v>
      </c>
      <c r="AF794" s="129" t="s">
        <v>3430</v>
      </c>
      <c r="AG794" s="129" t="s">
        <v>5331</v>
      </c>
      <c r="AH794" s="129" t="e" cm="1">
        <f t="array" aca="1" ref="AH794" ca="1">INDIRECT(ADDRESS(MATCH(AJ794,'rs_industries'!B:B,0),5,1,TRUE,"rs_industries"))</f>
        <v>#N/A</v>
      </c>
      <c r="AI794" s="129" t="e" cm="1">
        <f t="array" aca="1" ref="AI794" ca="1">INDIRECT(ADDRESS(MATCH(A794,'rs_stocks'!B:B,0),7,1,TRUE,"rs_stocks"))</f>
        <v>#N/A</v>
      </c>
    </row>
    <row r="795" spans="1:35" x14ac:dyDescent="0.3">
      <c r="A795" s="129" t="s">
        <v>7577</v>
      </c>
      <c r="B795" s="132">
        <v>8.2200000000000006</v>
      </c>
      <c r="C795" s="132">
        <v>23.44</v>
      </c>
      <c r="D795" s="132">
        <v>43.64</v>
      </c>
      <c r="E795" s="132">
        <v>-0.42</v>
      </c>
      <c r="F795" s="132">
        <v>41.92</v>
      </c>
      <c r="G795" s="225" t="s">
        <v>3127</v>
      </c>
      <c r="H795" s="346" t="s">
        <v>31</v>
      </c>
      <c r="I795" s="129">
        <v>0.67300000000000004</v>
      </c>
      <c r="J795" s="129">
        <v>-97</v>
      </c>
      <c r="K795" s="129">
        <v>-94</v>
      </c>
      <c r="L795" s="129" t="b">
        <v>1</v>
      </c>
      <c r="M795" s="129">
        <v>77.808999999999997</v>
      </c>
      <c r="N795" s="129">
        <v>9.0869999999999997</v>
      </c>
      <c r="O795" s="129">
        <v>8.5630000000000006</v>
      </c>
      <c r="P795" s="132">
        <v>108.43</v>
      </c>
      <c r="Q795" s="132">
        <v>0.51500000000000001</v>
      </c>
      <c r="R795" s="132">
        <v>55.81</v>
      </c>
      <c r="S795" s="129">
        <v>5.87</v>
      </c>
      <c r="T795" s="419">
        <v>93.391000000000005</v>
      </c>
      <c r="U795" s="129">
        <v>2.37</v>
      </c>
      <c r="V795" s="129">
        <v>-45</v>
      </c>
      <c r="W795" s="129">
        <v>-34</v>
      </c>
      <c r="X795" s="129">
        <v>1436</v>
      </c>
      <c r="Y795" s="129" t="s">
        <v>7577</v>
      </c>
      <c r="Z795" s="129" t="b">
        <v>0</v>
      </c>
      <c r="AA795" s="129">
        <v>0</v>
      </c>
      <c r="AB795" s="129" t="b">
        <v>0</v>
      </c>
      <c r="AC795" s="129">
        <v>43</v>
      </c>
      <c r="AD795" s="129">
        <v>0.77100000000000002</v>
      </c>
      <c r="AE795" s="129" t="s">
        <v>31</v>
      </c>
      <c r="AF795" s="129" t="s">
        <v>3127</v>
      </c>
      <c r="AG795" s="129" t="s">
        <v>7578</v>
      </c>
      <c r="AH795" s="129" t="e" cm="1">
        <f t="array" aca="1" ref="AH795" ca="1">INDIRECT(ADDRESS(MATCH(AJ795,'rs_industries'!B:B,0),5,1,TRUE,"rs_industries"))</f>
        <v>#N/A</v>
      </c>
      <c r="AI795" s="129" t="e" cm="1">
        <f t="array" aca="1" ref="AI795" ca="1">INDIRECT(ADDRESS(MATCH(A795,'rs_stocks'!B:B,0),7,1,TRUE,"rs_stocks"))</f>
        <v>#N/A</v>
      </c>
    </row>
    <row r="796" spans="1:35" x14ac:dyDescent="0.3">
      <c r="A796" s="129" t="s">
        <v>1890</v>
      </c>
      <c r="B796" s="132">
        <v>0.43</v>
      </c>
      <c r="C796" s="132">
        <v>-1.31</v>
      </c>
      <c r="D796" s="132">
        <v>-0.72</v>
      </c>
      <c r="E796" s="132">
        <v>6.62</v>
      </c>
      <c r="F796" s="132">
        <v>4.9000000000000004</v>
      </c>
      <c r="G796" s="284" t="s">
        <v>3282</v>
      </c>
      <c r="H796" s="346" t="s">
        <v>3111</v>
      </c>
      <c r="I796" s="129">
        <v>1.7410000000000001</v>
      </c>
      <c r="J796" s="129">
        <v>-38</v>
      </c>
      <c r="K796" s="129">
        <v>-22</v>
      </c>
      <c r="L796" s="129" t="b">
        <v>1</v>
      </c>
      <c r="M796" s="129">
        <v>14.513</v>
      </c>
      <c r="N796" s="129">
        <v>1.7050000000000001</v>
      </c>
      <c r="O796" s="129">
        <v>8.5109999999999992</v>
      </c>
      <c r="P796" s="132">
        <v>14.932</v>
      </c>
      <c r="Q796" s="132">
        <v>0.501</v>
      </c>
      <c r="R796" s="132">
        <v>7.48</v>
      </c>
      <c r="S796" s="129">
        <v>1.1499999999999999</v>
      </c>
      <c r="T796" s="419">
        <v>37.286000000000001</v>
      </c>
      <c r="U796" s="129">
        <v>23.35</v>
      </c>
      <c r="V796" s="129">
        <v>-28</v>
      </c>
      <c r="W796" s="129">
        <v>-20</v>
      </c>
      <c r="X796" s="129">
        <v>745</v>
      </c>
      <c r="Y796" s="129" t="s">
        <v>1890</v>
      </c>
      <c r="Z796" s="129" t="b">
        <v>0</v>
      </c>
      <c r="AA796" s="129">
        <v>0</v>
      </c>
      <c r="AB796" s="129" t="b">
        <v>1</v>
      </c>
      <c r="AC796" s="129">
        <v>51</v>
      </c>
      <c r="AD796" s="129">
        <v>0.77100000000000002</v>
      </c>
      <c r="AE796" s="129" t="s">
        <v>3111</v>
      </c>
      <c r="AF796" s="129" t="s">
        <v>3282</v>
      </c>
      <c r="AG796" s="129" t="s">
        <v>4128</v>
      </c>
      <c r="AH796" s="129" t="e" cm="1">
        <f t="array" aca="1" ref="AH796" ca="1">INDIRECT(ADDRESS(MATCH(AJ796,'rs_industries'!B:B,0),5,1,TRUE,"rs_industries"))</f>
        <v>#N/A</v>
      </c>
      <c r="AI796" s="129" t="e" cm="1">
        <f t="array" aca="1" ref="AI796" ca="1">INDIRECT(ADDRESS(MATCH(A796,'rs_stocks'!B:B,0),7,1,TRUE,"rs_stocks"))</f>
        <v>#N/A</v>
      </c>
    </row>
    <row r="797" spans="1:35" x14ac:dyDescent="0.3">
      <c r="A797" s="129" t="s">
        <v>8633</v>
      </c>
      <c r="B797" s="132">
        <v>0</v>
      </c>
      <c r="C797" s="132">
        <v>0.49</v>
      </c>
      <c r="D797" s="132">
        <v>1.48</v>
      </c>
      <c r="E797" s="132">
        <v>4.57</v>
      </c>
      <c r="F797" s="132">
        <v>4.04</v>
      </c>
      <c r="G797" s="238" t="s">
        <v>3250</v>
      </c>
      <c r="H797" s="352" t="s">
        <v>3111</v>
      </c>
      <c r="I797" s="129">
        <v>0.21299999999999999</v>
      </c>
      <c r="J797" s="129">
        <v>-34</v>
      </c>
      <c r="K797" s="129">
        <v>-20</v>
      </c>
      <c r="L797" s="129" t="b">
        <v>1</v>
      </c>
      <c r="M797" s="129">
        <v>10.741</v>
      </c>
      <c r="N797" s="129">
        <v>1.262</v>
      </c>
      <c r="O797" s="129">
        <v>8.5090000000000003</v>
      </c>
      <c r="P797" s="132">
        <v>11.112</v>
      </c>
      <c r="Q797" s="132">
        <v>0.502</v>
      </c>
      <c r="R797" s="132">
        <v>5.5759999999999996</v>
      </c>
      <c r="S797" s="129">
        <v>0.86</v>
      </c>
      <c r="T797" s="419">
        <v>56.18</v>
      </c>
      <c r="U797" s="129">
        <v>2.06</v>
      </c>
      <c r="V797" s="129">
        <v>-57</v>
      </c>
      <c r="W797" s="129">
        <v>-58</v>
      </c>
      <c r="X797" s="129">
        <v>11235</v>
      </c>
      <c r="Y797" s="129" t="s">
        <v>8633</v>
      </c>
      <c r="Z797" s="129" t="b">
        <v>0</v>
      </c>
      <c r="AA797" s="129">
        <v>0</v>
      </c>
      <c r="AB797" s="129" t="b">
        <v>1</v>
      </c>
      <c r="AC797" s="129">
        <v>35</v>
      </c>
      <c r="AD797" s="129">
        <v>0.77100000000000002</v>
      </c>
      <c r="AE797" s="129" t="s">
        <v>3111</v>
      </c>
      <c r="AF797" s="129" t="s">
        <v>3250</v>
      </c>
      <c r="AG797" s="129" t="s">
        <v>8634</v>
      </c>
      <c r="AH797" s="129" t="e" cm="1">
        <f t="array" aca="1" ref="AH797" ca="1">INDIRECT(ADDRESS(MATCH(AJ797,'rs_industries'!B:B,0),5,1,TRUE,"rs_industries"))</f>
        <v>#N/A</v>
      </c>
      <c r="AI797" s="129" t="e" cm="1">
        <f t="array" aca="1" ref="AI797" ca="1">INDIRECT(ADDRESS(MATCH(A797,'rs_stocks'!B:B,0),7,1,TRUE,"rs_stocks"))</f>
        <v>#N/A</v>
      </c>
    </row>
    <row r="798" spans="1:35" x14ac:dyDescent="0.3">
      <c r="A798" s="129" t="s">
        <v>7685</v>
      </c>
      <c r="B798" s="132">
        <v>-1.76</v>
      </c>
      <c r="C798" s="132">
        <v>-8.84</v>
      </c>
      <c r="D798" s="132">
        <v>3.87</v>
      </c>
      <c r="E798" s="132">
        <v>-3.92</v>
      </c>
      <c r="F798" s="132">
        <v>-0.45</v>
      </c>
      <c r="G798" s="238" t="s">
        <v>3148</v>
      </c>
      <c r="H798" s="349" t="s">
        <v>3111</v>
      </c>
      <c r="I798" s="129">
        <v>0.29299999999999998</v>
      </c>
      <c r="J798" s="129">
        <v>-46</v>
      </c>
      <c r="K798" s="129">
        <v>-30</v>
      </c>
      <c r="L798" s="129" t="b">
        <v>0</v>
      </c>
      <c r="M798" s="129">
        <v>38.552</v>
      </c>
      <c r="N798" s="129">
        <v>4.5330000000000004</v>
      </c>
      <c r="O798" s="129">
        <v>8.5039999999999996</v>
      </c>
      <c r="P798" s="132">
        <v>49.284999999999997</v>
      </c>
      <c r="Q798" s="132">
        <v>0.50800000000000001</v>
      </c>
      <c r="R798" s="132">
        <v>25.053999999999998</v>
      </c>
      <c r="S798" s="129">
        <v>2.42</v>
      </c>
      <c r="T798" s="419">
        <v>-28.73</v>
      </c>
      <c r="U798" s="129">
        <v>20.11</v>
      </c>
      <c r="V798" s="129">
        <v>68</v>
      </c>
      <c r="W798" s="129">
        <v>10</v>
      </c>
      <c r="X798" s="129">
        <v>410</v>
      </c>
      <c r="Y798" s="129" t="s">
        <v>7685</v>
      </c>
      <c r="Z798" s="129" t="b">
        <v>0</v>
      </c>
      <c r="AA798" s="129">
        <v>0</v>
      </c>
      <c r="AB798" s="129" t="b">
        <v>0</v>
      </c>
      <c r="AC798" s="129">
        <v>42</v>
      </c>
      <c r="AD798" s="129">
        <v>0.77</v>
      </c>
      <c r="AE798" s="129" t="s">
        <v>3111</v>
      </c>
      <c r="AF798" s="129" t="s">
        <v>3148</v>
      </c>
      <c r="AG798" s="129" t="s">
        <v>8774</v>
      </c>
      <c r="AH798" s="129" t="e" cm="1">
        <f t="array" aca="1" ref="AH798" ca="1">INDIRECT(ADDRESS(MATCH(AJ798,'rs_industries'!B:B,0),5,1,TRUE,"rs_industries"))</f>
        <v>#N/A</v>
      </c>
      <c r="AI798" s="129" t="e" cm="1">
        <f t="array" aca="1" ref="AI798" ca="1">INDIRECT(ADDRESS(MATCH(A798,'rs_stocks'!B:B,0),7,1,TRUE,"rs_stocks"))</f>
        <v>#N/A</v>
      </c>
    </row>
    <row r="799" spans="1:35" x14ac:dyDescent="0.3">
      <c r="A799" s="129" t="s">
        <v>1825</v>
      </c>
      <c r="B799" s="132">
        <v>1.34</v>
      </c>
      <c r="C799" s="132">
        <v>11.66</v>
      </c>
      <c r="D799" s="132">
        <v>17.57</v>
      </c>
      <c r="E799" s="132">
        <v>14.75</v>
      </c>
      <c r="F799" s="132">
        <v>16.52</v>
      </c>
      <c r="G799" s="253" t="s">
        <v>3114</v>
      </c>
      <c r="H799" s="253" t="s">
        <v>31</v>
      </c>
      <c r="I799" s="129">
        <v>1.6859999999999999</v>
      </c>
      <c r="J799" s="129">
        <v>-79</v>
      </c>
      <c r="K799" s="129">
        <v>-46</v>
      </c>
      <c r="L799" s="129" t="b">
        <v>1</v>
      </c>
      <c r="M799" s="129">
        <v>40.149000000000001</v>
      </c>
      <c r="N799" s="129">
        <v>4.7220000000000004</v>
      </c>
      <c r="O799" s="129">
        <v>8.5020000000000007</v>
      </c>
      <c r="P799" s="132">
        <v>44.274999999999999</v>
      </c>
      <c r="Q799" s="132">
        <v>0.51500000000000001</v>
      </c>
      <c r="R799" s="132">
        <v>22.798999999999999</v>
      </c>
      <c r="S799" s="129">
        <v>2.6</v>
      </c>
      <c r="T799" s="419">
        <v>25.390999999999998</v>
      </c>
      <c r="U799" s="129">
        <v>9.1</v>
      </c>
      <c r="V799" s="129">
        <v>81</v>
      </c>
      <c r="W799" s="129">
        <v>109</v>
      </c>
      <c r="X799" s="129">
        <v>846</v>
      </c>
      <c r="Y799" s="129" t="s">
        <v>1825</v>
      </c>
      <c r="Z799" s="129" t="b">
        <v>0</v>
      </c>
      <c r="AA799" s="129">
        <v>0</v>
      </c>
      <c r="AB799" s="129" t="b">
        <v>1</v>
      </c>
      <c r="AC799" s="129">
        <v>49</v>
      </c>
      <c r="AD799" s="129">
        <v>0.77</v>
      </c>
      <c r="AE799" s="129" t="s">
        <v>31</v>
      </c>
      <c r="AF799" s="129" t="s">
        <v>3114</v>
      </c>
      <c r="AG799" s="129" t="s">
        <v>4889</v>
      </c>
      <c r="AH799" s="129" t="e" cm="1">
        <f t="array" aca="1" ref="AH799" ca="1">INDIRECT(ADDRESS(MATCH(AJ799,'rs_industries'!B:B,0),5,1,TRUE,"rs_industries"))</f>
        <v>#N/A</v>
      </c>
      <c r="AI799" s="129" cm="1">
        <f t="array" aca="1" ref="AI799" ca="1">INDIRECT(ADDRESS(MATCH(A799,'rs_stocks'!B:B,0),7,1,TRUE,"rs_stocks"))</f>
        <v>83</v>
      </c>
    </row>
    <row r="800" spans="1:35" x14ac:dyDescent="0.3">
      <c r="A800" s="129" t="s">
        <v>4849</v>
      </c>
      <c r="B800" s="132">
        <v>-0.42</v>
      </c>
      <c r="C800" s="132">
        <v>-0.35</v>
      </c>
      <c r="D800" s="132">
        <v>0.56999999999999995</v>
      </c>
      <c r="E800" s="132">
        <v>9.94</v>
      </c>
      <c r="F800" s="132">
        <v>13.64</v>
      </c>
      <c r="G800" s="210" t="s">
        <v>3127</v>
      </c>
      <c r="H800" s="349" t="s">
        <v>31</v>
      </c>
      <c r="I800" s="129">
        <v>1.02</v>
      </c>
      <c r="J800" s="129">
        <v>-85</v>
      </c>
      <c r="K800" s="129">
        <v>-75</v>
      </c>
      <c r="L800" s="129" t="b">
        <v>1</v>
      </c>
      <c r="M800" s="129">
        <v>33.859000000000002</v>
      </c>
      <c r="N800" s="129">
        <v>3.9870000000000001</v>
      </c>
      <c r="O800" s="129">
        <v>8.4930000000000003</v>
      </c>
      <c r="P800" s="132">
        <v>37.393000000000001</v>
      </c>
      <c r="Q800" s="132">
        <v>0.48799999999999999</v>
      </c>
      <c r="R800" s="132">
        <v>18.233000000000001</v>
      </c>
      <c r="S800" s="129">
        <v>0.71</v>
      </c>
      <c r="T800" s="419">
        <v>-19.881</v>
      </c>
      <c r="U800" s="129">
        <v>7.08</v>
      </c>
      <c r="V800" s="129">
        <v>-27</v>
      </c>
      <c r="W800" s="129">
        <v>-75</v>
      </c>
      <c r="X800" s="129">
        <v>3976</v>
      </c>
      <c r="Y800" s="129" t="s">
        <v>4849</v>
      </c>
      <c r="Z800" s="129" t="b">
        <v>0</v>
      </c>
      <c r="AA800" s="129">
        <v>0</v>
      </c>
      <c r="AB800" s="129" t="b">
        <v>0</v>
      </c>
      <c r="AC800" s="129">
        <v>47</v>
      </c>
      <c r="AD800" s="129">
        <v>0.77</v>
      </c>
      <c r="AE800" s="129" t="s">
        <v>31</v>
      </c>
      <c r="AF800" s="129" t="s">
        <v>3127</v>
      </c>
      <c r="AG800" s="129" t="s">
        <v>4850</v>
      </c>
      <c r="AH800" s="129" t="e" cm="1">
        <f t="array" aca="1" ref="AH800" ca="1">INDIRECT(ADDRESS(MATCH(AJ800,'rs_industries'!B:B,0),5,1,TRUE,"rs_industries"))</f>
        <v>#N/A</v>
      </c>
      <c r="AI800" s="129" t="e" cm="1">
        <f t="array" aca="1" ref="AI800" ca="1">INDIRECT(ADDRESS(MATCH(A800,'rs_stocks'!B:B,0),7,1,TRUE,"rs_stocks"))</f>
        <v>#N/A</v>
      </c>
    </row>
    <row r="801" spans="1:35" x14ac:dyDescent="0.3">
      <c r="A801" s="129" t="s">
        <v>1494</v>
      </c>
      <c r="B801" s="132">
        <v>-4.93</v>
      </c>
      <c r="C801" s="132">
        <v>-4.38</v>
      </c>
      <c r="D801" s="132">
        <v>-0.64</v>
      </c>
      <c r="E801" s="132">
        <v>15.95</v>
      </c>
      <c r="F801" s="132">
        <v>10.53</v>
      </c>
      <c r="G801" s="210" t="s">
        <v>177</v>
      </c>
      <c r="H801" s="349" t="s">
        <v>24</v>
      </c>
      <c r="I801" s="129">
        <v>1.5840000000000001</v>
      </c>
      <c r="J801" s="129">
        <v>-55</v>
      </c>
      <c r="K801" s="129">
        <v>-8</v>
      </c>
      <c r="L801" s="129" t="b">
        <v>1</v>
      </c>
      <c r="M801" s="129">
        <v>27.785</v>
      </c>
      <c r="N801" s="129">
        <v>3.2719999999999998</v>
      </c>
      <c r="O801" s="129">
        <v>8.4909999999999997</v>
      </c>
      <c r="P801" s="132">
        <v>28.484999999999999</v>
      </c>
      <c r="Q801" s="132">
        <v>0.495</v>
      </c>
      <c r="R801" s="132">
        <v>14.106</v>
      </c>
      <c r="S801" s="129">
        <v>2.75</v>
      </c>
      <c r="T801" s="419">
        <v>-3.5680000000000001</v>
      </c>
      <c r="U801" s="129">
        <v>50.89</v>
      </c>
      <c r="V801" s="129">
        <v>-49</v>
      </c>
      <c r="W801" s="129">
        <v>-46</v>
      </c>
      <c r="X801" s="129">
        <v>142</v>
      </c>
      <c r="Y801" s="129" t="s">
        <v>1494</v>
      </c>
      <c r="Z801" s="129" t="b">
        <v>1</v>
      </c>
      <c r="AA801" s="129">
        <v>0</v>
      </c>
      <c r="AB801" s="129" t="b">
        <v>0</v>
      </c>
      <c r="AC801" s="129">
        <v>44</v>
      </c>
      <c r="AD801" s="129">
        <v>0.76900000000000002</v>
      </c>
      <c r="AE801" s="129" t="s">
        <v>24</v>
      </c>
      <c r="AF801" s="129" t="s">
        <v>177</v>
      </c>
      <c r="AG801" s="129" t="s">
        <v>4330</v>
      </c>
      <c r="AH801" s="129" t="e" cm="1">
        <f t="array" aca="1" ref="AH801" ca="1">INDIRECT(ADDRESS(MATCH(AJ801,'rs_industries'!B:B,0),5,1,TRUE,"rs_industries"))</f>
        <v>#N/A</v>
      </c>
      <c r="AI801" s="129" cm="1">
        <f t="array" aca="1" ref="AI801" ca="1">INDIRECT(ADDRESS(MATCH(A801,'rs_stocks'!B:B,0),7,1,TRUE,"rs_stocks"))</f>
        <v>86</v>
      </c>
    </row>
    <row r="802" spans="1:35" x14ac:dyDescent="0.3">
      <c r="A802" s="129" t="s">
        <v>667</v>
      </c>
      <c r="B802" s="132">
        <v>8.3699999999999992</v>
      </c>
      <c r="C802" s="132">
        <v>5.71</v>
      </c>
      <c r="D802" s="132">
        <v>4.5199999999999996</v>
      </c>
      <c r="E802" s="132">
        <v>16.11</v>
      </c>
      <c r="F802" s="132">
        <v>25.4</v>
      </c>
      <c r="G802" s="211" t="s">
        <v>3705</v>
      </c>
      <c r="H802" s="348" t="s">
        <v>115</v>
      </c>
      <c r="I802" s="129">
        <v>5.58</v>
      </c>
      <c r="J802" s="129">
        <v>-38</v>
      </c>
      <c r="K802" s="129">
        <v>-2</v>
      </c>
      <c r="L802" s="129" t="b">
        <v>1</v>
      </c>
      <c r="M802" s="129">
        <v>43.158999999999999</v>
      </c>
      <c r="N802" s="129">
        <v>5.085</v>
      </c>
      <c r="O802" s="129">
        <v>8.4879999999999995</v>
      </c>
      <c r="P802" s="132">
        <v>47.161000000000001</v>
      </c>
      <c r="Q802" s="132">
        <v>0.49399999999999999</v>
      </c>
      <c r="R802" s="132">
        <v>23.318000000000001</v>
      </c>
      <c r="S802" s="129">
        <v>3.39</v>
      </c>
      <c r="T802" s="419">
        <v>231.304</v>
      </c>
      <c r="U802" s="129">
        <v>77.06</v>
      </c>
      <c r="V802" s="129">
        <v>64</v>
      </c>
      <c r="W802" s="129">
        <v>52</v>
      </c>
      <c r="X802" s="129">
        <v>76</v>
      </c>
      <c r="Y802" s="129" t="s">
        <v>667</v>
      </c>
      <c r="Z802" s="129" t="b">
        <v>0</v>
      </c>
      <c r="AA802" s="129">
        <v>0</v>
      </c>
      <c r="AB802" s="129" t="b">
        <v>1</v>
      </c>
      <c r="AC802" s="129">
        <v>46</v>
      </c>
      <c r="AD802" s="129">
        <v>0.76900000000000002</v>
      </c>
      <c r="AE802" s="129" t="s">
        <v>115</v>
      </c>
      <c r="AF802" s="129" t="s">
        <v>3705</v>
      </c>
      <c r="AG802" s="129" t="s">
        <v>5504</v>
      </c>
      <c r="AH802" s="129" t="e" cm="1">
        <f t="array" aca="1" ref="AH802" ca="1">INDIRECT(ADDRESS(MATCH(AJ802,'rs_industries'!B:B,0),5,1,TRUE,"rs_industries"))</f>
        <v>#N/A</v>
      </c>
      <c r="AI802" s="129" cm="1">
        <f t="array" aca="1" ref="AI802" ca="1">INDIRECT(ADDRESS(MATCH(A802,'rs_stocks'!B:B,0),7,1,TRUE,"rs_stocks"))</f>
        <v>75</v>
      </c>
    </row>
    <row r="803" spans="1:35" x14ac:dyDescent="0.3">
      <c r="A803" s="129" t="s">
        <v>4589</v>
      </c>
      <c r="B803" s="132">
        <v>0.09</v>
      </c>
      <c r="C803" s="132">
        <v>-4.4800000000000004</v>
      </c>
      <c r="D803" s="132">
        <v>6.06</v>
      </c>
      <c r="E803" s="132">
        <v>0.81</v>
      </c>
      <c r="F803" s="132">
        <v>4.58</v>
      </c>
      <c r="G803" s="250" t="s">
        <v>3148</v>
      </c>
      <c r="H803" s="354" t="s">
        <v>3111</v>
      </c>
      <c r="I803" s="129">
        <v>0.98799999999999999</v>
      </c>
      <c r="J803" s="129">
        <v>-42</v>
      </c>
      <c r="K803" s="129">
        <v>-23</v>
      </c>
      <c r="L803" s="129" t="b">
        <v>1</v>
      </c>
      <c r="M803" s="129">
        <v>31.748999999999999</v>
      </c>
      <c r="N803" s="129">
        <v>3.75</v>
      </c>
      <c r="O803" s="129">
        <v>8.4670000000000005</v>
      </c>
      <c r="P803" s="132">
        <v>37.061999999999998</v>
      </c>
      <c r="Q803" s="132">
        <v>0.50700000000000001</v>
      </c>
      <c r="R803" s="132">
        <v>18.802</v>
      </c>
      <c r="S803" s="129">
        <v>1.98</v>
      </c>
      <c r="T803" s="419">
        <v>-20.344000000000001</v>
      </c>
      <c r="U803" s="129">
        <v>22.4</v>
      </c>
      <c r="V803" s="129">
        <v>9</v>
      </c>
      <c r="W803" s="129">
        <v>-3</v>
      </c>
      <c r="X803" s="129">
        <v>452</v>
      </c>
      <c r="Y803" s="129" t="s">
        <v>4589</v>
      </c>
      <c r="Z803" s="129" t="b">
        <v>0</v>
      </c>
      <c r="AA803" s="129">
        <v>0</v>
      </c>
      <c r="AB803" s="129" t="b">
        <v>1</v>
      </c>
      <c r="AC803" s="129">
        <v>43</v>
      </c>
      <c r="AD803" s="129">
        <v>0.76900000000000002</v>
      </c>
      <c r="AE803" s="129" t="s">
        <v>3111</v>
      </c>
      <c r="AF803" s="129" t="s">
        <v>3148</v>
      </c>
      <c r="AG803" s="129" t="s">
        <v>4590</v>
      </c>
      <c r="AH803" s="129" t="e" cm="1">
        <f t="array" aca="1" ref="AH803" ca="1">INDIRECT(ADDRESS(MATCH(AJ803,'rs_industries'!B:B,0),5,1,TRUE,"rs_industries"))</f>
        <v>#N/A</v>
      </c>
      <c r="AI803" s="129" t="e" cm="1">
        <f t="array" aca="1" ref="AI803" ca="1">INDIRECT(ADDRESS(MATCH(A803,'rs_stocks'!B:B,0),7,1,TRUE,"rs_stocks"))</f>
        <v>#N/A</v>
      </c>
    </row>
    <row r="804" spans="1:35" x14ac:dyDescent="0.3">
      <c r="A804" s="129" t="s">
        <v>7192</v>
      </c>
      <c r="B804" s="132">
        <v>1.62</v>
      </c>
      <c r="C804" s="132">
        <v>0.18</v>
      </c>
      <c r="D804" s="132">
        <v>1.45</v>
      </c>
      <c r="E804" s="132">
        <v>4.7300000000000004</v>
      </c>
      <c r="F804" s="132">
        <v>2.84</v>
      </c>
      <c r="G804" s="233" t="s">
        <v>3160</v>
      </c>
      <c r="H804" s="345" t="s">
        <v>3111</v>
      </c>
      <c r="I804" s="129">
        <v>0.53600000000000003</v>
      </c>
      <c r="J804" s="129">
        <v>-27</v>
      </c>
      <c r="K804" s="129">
        <v>-15</v>
      </c>
      <c r="L804" s="129" t="b">
        <v>1</v>
      </c>
      <c r="M804" s="129">
        <v>7.4560000000000004</v>
      </c>
      <c r="N804" s="129">
        <v>0.88100000000000001</v>
      </c>
      <c r="O804" s="129">
        <v>8.4649999999999999</v>
      </c>
      <c r="P804" s="132">
        <v>7.6289999999999996</v>
      </c>
      <c r="Q804" s="132">
        <v>0.499</v>
      </c>
      <c r="R804" s="132">
        <v>3.81</v>
      </c>
      <c r="S804" s="129">
        <v>1.06</v>
      </c>
      <c r="T804" s="419">
        <v>-93.06</v>
      </c>
      <c r="U804" s="129">
        <v>12.012</v>
      </c>
      <c r="V804" s="129">
        <v>0</v>
      </c>
      <c r="W804" s="129">
        <v>34</v>
      </c>
      <c r="X804" s="129">
        <v>1577</v>
      </c>
      <c r="Y804" s="129" t="s">
        <v>7192</v>
      </c>
      <c r="Z804" s="129" t="b">
        <v>1</v>
      </c>
      <c r="AA804" s="129">
        <v>0</v>
      </c>
      <c r="AB804" s="129" t="b">
        <v>1</v>
      </c>
      <c r="AC804" s="129">
        <v>49</v>
      </c>
      <c r="AD804" s="129">
        <v>0.76900000000000002</v>
      </c>
      <c r="AE804" s="129" t="s">
        <v>3111</v>
      </c>
      <c r="AF804" s="129" t="s">
        <v>3160</v>
      </c>
      <c r="AG804" s="129" t="s">
        <v>7193</v>
      </c>
      <c r="AH804" s="129" t="e" cm="1">
        <f t="array" aca="1" ref="AH804" ca="1">INDIRECT(ADDRESS(MATCH(AJ804,'rs_industries'!B:B,0),5,1,TRUE,"rs_industries"))</f>
        <v>#N/A</v>
      </c>
      <c r="AI804" s="129" cm="1">
        <f t="array" aca="1" ref="AI804" ca="1">INDIRECT(ADDRESS(MATCH(A804,'rs_stocks'!B:B,0),7,1,TRUE,"rs_stocks"))</f>
        <v>71</v>
      </c>
    </row>
    <row r="805" spans="1:35" x14ac:dyDescent="0.3">
      <c r="A805" s="129" t="s">
        <v>817</v>
      </c>
      <c r="B805" s="132">
        <v>-0.14000000000000001</v>
      </c>
      <c r="C805" s="132">
        <v>1.75</v>
      </c>
      <c r="D805" s="132">
        <v>1.4</v>
      </c>
      <c r="E805" s="132">
        <v>8.14</v>
      </c>
      <c r="F805" s="132">
        <v>8.4700000000000006</v>
      </c>
      <c r="G805" s="297" t="s">
        <v>3280</v>
      </c>
      <c r="H805" s="347" t="s">
        <v>3111</v>
      </c>
      <c r="I805" s="129">
        <v>8.3729999999999993</v>
      </c>
      <c r="J805" s="129">
        <v>-51</v>
      </c>
      <c r="K805" s="129">
        <v>-23</v>
      </c>
      <c r="L805" s="129" t="b">
        <v>1</v>
      </c>
      <c r="M805" s="129">
        <v>30.501999999999999</v>
      </c>
      <c r="N805" s="129">
        <v>3.6040000000000001</v>
      </c>
      <c r="O805" s="129">
        <v>8.4640000000000004</v>
      </c>
      <c r="P805" s="132">
        <v>32.883000000000003</v>
      </c>
      <c r="Q805" s="132">
        <v>0.497</v>
      </c>
      <c r="R805" s="132">
        <v>16.356999999999999</v>
      </c>
      <c r="S805" s="129">
        <v>2.58</v>
      </c>
      <c r="T805" s="419">
        <v>-114.61</v>
      </c>
      <c r="U805" s="129">
        <v>34.82</v>
      </c>
      <c r="V805" s="129">
        <v>-31</v>
      </c>
      <c r="W805" s="129">
        <v>-22</v>
      </c>
      <c r="X805" s="129">
        <v>222</v>
      </c>
      <c r="Y805" s="129" t="s">
        <v>817</v>
      </c>
      <c r="Z805" s="129" t="b">
        <v>0</v>
      </c>
      <c r="AA805" s="129">
        <v>0</v>
      </c>
      <c r="AB805" s="129" t="b">
        <v>1</v>
      </c>
      <c r="AC805" s="129">
        <v>44</v>
      </c>
      <c r="AD805" s="129">
        <v>0.76800000000000002</v>
      </c>
      <c r="AE805" s="129" t="s">
        <v>3111</v>
      </c>
      <c r="AF805" s="129" t="s">
        <v>3280</v>
      </c>
      <c r="AG805" s="129" t="s">
        <v>3281</v>
      </c>
      <c r="AH805" s="129" t="e" cm="1">
        <f t="array" aca="1" ref="AH805" ca="1">INDIRECT(ADDRESS(MATCH(AJ805,'rs_industries'!B:B,0),5,1,TRUE,"rs_industries"))</f>
        <v>#N/A</v>
      </c>
      <c r="AI805" s="129" cm="1">
        <f t="array" aca="1" ref="AI805" ca="1">INDIRECT(ADDRESS(MATCH(A805,'rs_stocks'!B:B,0),7,1,TRUE,"rs_stocks"))</f>
        <v>85</v>
      </c>
    </row>
    <row r="806" spans="1:35" x14ac:dyDescent="0.3">
      <c r="A806" s="129" t="s">
        <v>5487</v>
      </c>
      <c r="B806" s="132">
        <v>-0.52</v>
      </c>
      <c r="C806" s="132">
        <v>24.95</v>
      </c>
      <c r="D806" s="132">
        <v>38.1</v>
      </c>
      <c r="E806" s="132">
        <v>60.06</v>
      </c>
      <c r="F806" s="132">
        <v>58.16</v>
      </c>
      <c r="G806" s="293" t="s">
        <v>54</v>
      </c>
      <c r="H806" s="349" t="s">
        <v>3108</v>
      </c>
      <c r="I806" s="129">
        <v>1.806</v>
      </c>
      <c r="J806" s="129">
        <v>-81</v>
      </c>
      <c r="K806" s="129">
        <v>-65</v>
      </c>
      <c r="L806" s="129" t="b">
        <v>1</v>
      </c>
      <c r="M806" s="129">
        <v>149.26300000000001</v>
      </c>
      <c r="N806" s="129">
        <v>17.649000000000001</v>
      </c>
      <c r="O806" s="129">
        <v>8.4570000000000007</v>
      </c>
      <c r="P806" s="132">
        <v>212.33</v>
      </c>
      <c r="Q806" s="132">
        <v>0.53200000000000003</v>
      </c>
      <c r="R806" s="132">
        <v>112.956</v>
      </c>
      <c r="S806" s="129">
        <v>5.73</v>
      </c>
      <c r="T806" s="419">
        <v>53.070999999999998</v>
      </c>
      <c r="U806" s="129">
        <v>34.51</v>
      </c>
      <c r="V806" s="129">
        <v>-39</v>
      </c>
      <c r="W806" s="129">
        <v>-49</v>
      </c>
      <c r="X806" s="129">
        <v>101</v>
      </c>
      <c r="Y806" s="129" t="s">
        <v>5487</v>
      </c>
      <c r="Z806" s="129" t="b">
        <v>0</v>
      </c>
      <c r="AA806" s="129">
        <v>0</v>
      </c>
      <c r="AB806" s="129" t="b">
        <v>0</v>
      </c>
      <c r="AC806" s="129">
        <v>49</v>
      </c>
      <c r="AD806" s="129">
        <v>0.76800000000000002</v>
      </c>
      <c r="AE806" s="129" t="s">
        <v>3108</v>
      </c>
      <c r="AF806" s="129" t="s">
        <v>54</v>
      </c>
      <c r="AG806" s="129" t="s">
        <v>5488</v>
      </c>
      <c r="AH806" s="129" t="e" cm="1">
        <f t="array" aca="1" ref="AH806" ca="1">INDIRECT(ADDRESS(MATCH(AJ806,'rs_industries'!B:B,0),5,1,TRUE,"rs_industries"))</f>
        <v>#N/A</v>
      </c>
      <c r="AI806" s="129" cm="1">
        <f t="array" aca="1" ref="AI806" ca="1">INDIRECT(ADDRESS(MATCH(A806,'rs_stocks'!B:B,0),7,1,TRUE,"rs_stocks"))</f>
        <v>79</v>
      </c>
    </row>
    <row r="807" spans="1:35" x14ac:dyDescent="0.3">
      <c r="A807" s="129" t="s">
        <v>8666</v>
      </c>
      <c r="B807" s="132">
        <v>0.09</v>
      </c>
      <c r="C807" s="132">
        <v>0.82</v>
      </c>
      <c r="D807" s="132">
        <v>1.37</v>
      </c>
      <c r="E807" s="132">
        <v>1.65</v>
      </c>
      <c r="F807" s="132">
        <v>0.72</v>
      </c>
      <c r="G807" s="227" t="s">
        <v>3693</v>
      </c>
      <c r="H807" s="346" t="s">
        <v>3111</v>
      </c>
      <c r="I807" s="129">
        <v>0.30399999999999999</v>
      </c>
      <c r="J807" s="129">
        <v>-3</v>
      </c>
      <c r="K807" s="129">
        <v>0</v>
      </c>
      <c r="L807" s="129" t="b">
        <v>1</v>
      </c>
      <c r="M807" s="129">
        <v>3.319</v>
      </c>
      <c r="N807" s="129">
        <v>0.39300000000000002</v>
      </c>
      <c r="O807" s="129">
        <v>8.4450000000000003</v>
      </c>
      <c r="P807" s="132">
        <v>3.3679999999999999</v>
      </c>
      <c r="Q807" s="132">
        <v>0.499</v>
      </c>
      <c r="R807" s="132">
        <v>1.681</v>
      </c>
      <c r="S807" s="129">
        <v>0.1</v>
      </c>
      <c r="T807" s="419">
        <v>0</v>
      </c>
      <c r="U807" s="129">
        <v>11.12</v>
      </c>
      <c r="V807" s="129">
        <v>-81</v>
      </c>
      <c r="W807" s="129">
        <v>-88</v>
      </c>
      <c r="X807" s="129">
        <v>18518</v>
      </c>
      <c r="Y807" s="129" t="s">
        <v>8666</v>
      </c>
      <c r="Z807" s="129" t="b">
        <v>0</v>
      </c>
      <c r="AA807" s="129">
        <v>0</v>
      </c>
      <c r="AB807" s="129" t="b">
        <v>1</v>
      </c>
      <c r="AC807" s="129">
        <v>30</v>
      </c>
      <c r="AD807" s="129">
        <v>0.76800000000000002</v>
      </c>
      <c r="AE807" s="129" t="s">
        <v>3111</v>
      </c>
      <c r="AF807" s="129" t="s">
        <v>3693</v>
      </c>
      <c r="AG807" s="129" t="s">
        <v>8667</v>
      </c>
      <c r="AH807" s="129" t="e" cm="1">
        <f t="array" aca="1" ref="AH807" ca="1">INDIRECT(ADDRESS(MATCH(AJ807,'rs_industries'!B:B,0),5,1,TRUE,"rs_industries"))</f>
        <v>#N/A</v>
      </c>
      <c r="AI807" s="129" t="e" cm="1">
        <f t="array" aca="1" ref="AI807" ca="1">INDIRECT(ADDRESS(MATCH(A807,'rs_stocks'!B:B,0),7,1,TRUE,"rs_stocks"))</f>
        <v>#N/A</v>
      </c>
    </row>
    <row r="808" spans="1:35" x14ac:dyDescent="0.3">
      <c r="A808" s="129" t="s">
        <v>2445</v>
      </c>
      <c r="B808" s="132">
        <v>-5.1100000000000003</v>
      </c>
      <c r="C808" s="132">
        <v>-10.11</v>
      </c>
      <c r="D808" s="132">
        <v>-2.48</v>
      </c>
      <c r="E808" s="132">
        <v>27.37</v>
      </c>
      <c r="F808" s="132">
        <v>32.65</v>
      </c>
      <c r="G808" s="282" t="s">
        <v>3405</v>
      </c>
      <c r="H808" s="347" t="s">
        <v>3124</v>
      </c>
      <c r="I808" s="129">
        <v>1.877</v>
      </c>
      <c r="J808" s="129">
        <v>-83</v>
      </c>
      <c r="K808" s="129">
        <v>-77</v>
      </c>
      <c r="L808" s="129" t="b">
        <v>0</v>
      </c>
      <c r="M808" s="129">
        <v>135.71100000000001</v>
      </c>
      <c r="N808" s="129">
        <v>16.093</v>
      </c>
      <c r="O808" s="129">
        <v>8.4329999999999998</v>
      </c>
      <c r="P808" s="132">
        <v>181.43</v>
      </c>
      <c r="Q808" s="132">
        <v>0.44700000000000001</v>
      </c>
      <c r="R808" s="132">
        <v>81.031999999999996</v>
      </c>
      <c r="S808" s="129">
        <v>4.12</v>
      </c>
      <c r="T808" s="419">
        <v>-37.58</v>
      </c>
      <c r="U808" s="129">
        <v>38.07</v>
      </c>
      <c r="V808" s="129">
        <v>49</v>
      </c>
      <c r="W808" s="129">
        <v>8</v>
      </c>
      <c r="X808" s="129">
        <v>127</v>
      </c>
      <c r="Y808" s="129" t="s">
        <v>2445</v>
      </c>
      <c r="Z808" s="129" t="b">
        <v>0</v>
      </c>
      <c r="AA808" s="129">
        <v>0</v>
      </c>
      <c r="AB808" s="129" t="b">
        <v>0</v>
      </c>
      <c r="AC808" s="129">
        <v>47</v>
      </c>
      <c r="AD808" s="129">
        <v>0.76700000000000002</v>
      </c>
      <c r="AE808" s="129" t="s">
        <v>3124</v>
      </c>
      <c r="AF808" s="129" t="s">
        <v>3405</v>
      </c>
      <c r="AG808" s="129" t="s">
        <v>5618</v>
      </c>
      <c r="AH808" s="129" t="e" cm="1">
        <f t="array" aca="1" ref="AH808" ca="1">INDIRECT(ADDRESS(MATCH(AJ808,'rs_industries'!B:B,0),5,1,TRUE,"rs_industries"))</f>
        <v>#N/A</v>
      </c>
      <c r="AI808" s="129" t="e" cm="1">
        <f t="array" aca="1" ref="AI808" ca="1">INDIRECT(ADDRESS(MATCH(A808,'rs_stocks'!B:B,0),7,1,TRUE,"rs_stocks"))</f>
        <v>#N/A</v>
      </c>
    </row>
    <row r="809" spans="1:35" x14ac:dyDescent="0.3">
      <c r="A809" s="129" t="s">
        <v>1328</v>
      </c>
      <c r="B809" s="132">
        <v>2.65</v>
      </c>
      <c r="C809" s="132">
        <v>-4.38</v>
      </c>
      <c r="D809" s="132">
        <v>7.67</v>
      </c>
      <c r="E809" s="132">
        <v>21.87</v>
      </c>
      <c r="F809" s="132">
        <v>17.98</v>
      </c>
      <c r="G809" s="216" t="s">
        <v>3611</v>
      </c>
      <c r="H809" s="348" t="s">
        <v>24</v>
      </c>
      <c r="I809" s="129">
        <v>30.841999999999999</v>
      </c>
      <c r="J809" s="129">
        <v>-43</v>
      </c>
      <c r="K809" s="129">
        <v>-15</v>
      </c>
      <c r="L809" s="129" t="b">
        <v>1</v>
      </c>
      <c r="M809" s="129">
        <v>50.758000000000003</v>
      </c>
      <c r="N809" s="129">
        <v>6.0209999999999999</v>
      </c>
      <c r="O809" s="129">
        <v>8.43</v>
      </c>
      <c r="P809" s="132">
        <v>57.58</v>
      </c>
      <c r="Q809" s="132">
        <v>0.502</v>
      </c>
      <c r="R809" s="132">
        <v>28.91</v>
      </c>
      <c r="S809" s="129">
        <v>2.5</v>
      </c>
      <c r="T809" s="419">
        <v>15.340999999999999</v>
      </c>
      <c r="U809" s="129">
        <v>1444.11</v>
      </c>
      <c r="V809" s="129">
        <v>-18</v>
      </c>
      <c r="W809" s="129">
        <v>-18</v>
      </c>
      <c r="X809" s="129">
        <v>5</v>
      </c>
      <c r="Y809" s="129" t="s">
        <v>1328</v>
      </c>
      <c r="Z809" s="129" t="b">
        <v>0</v>
      </c>
      <c r="AA809" s="129">
        <v>0</v>
      </c>
      <c r="AB809" s="129" t="b">
        <v>1</v>
      </c>
      <c r="AC809" s="129">
        <v>48</v>
      </c>
      <c r="AD809" s="129">
        <v>0.76700000000000002</v>
      </c>
      <c r="AE809" s="129" t="s">
        <v>24</v>
      </c>
      <c r="AF809" s="129" t="s">
        <v>3611</v>
      </c>
      <c r="AG809" s="129" t="s">
        <v>3990</v>
      </c>
      <c r="AH809" s="129" t="e" cm="1">
        <f t="array" aca="1" ref="AH809" ca="1">INDIRECT(ADDRESS(MATCH(AJ809,'rs_industries'!B:B,0),5,1,TRUE,"rs_industries"))</f>
        <v>#N/A</v>
      </c>
      <c r="AI809" s="129" cm="1">
        <f t="array" aca="1" ref="AI809" ca="1">INDIRECT(ADDRESS(MATCH(A809,'rs_stocks'!B:B,0),7,1,TRUE,"rs_stocks"))</f>
        <v>79</v>
      </c>
    </row>
    <row r="810" spans="1:35" x14ac:dyDescent="0.3">
      <c r="A810" s="129" t="s">
        <v>7429</v>
      </c>
      <c r="B810" s="132">
        <v>-0.96</v>
      </c>
      <c r="C810" s="132">
        <v>-2.59</v>
      </c>
      <c r="D810" s="132">
        <v>22.35</v>
      </c>
      <c r="E810" s="132">
        <v>27.93</v>
      </c>
      <c r="F810" s="132">
        <v>23.35</v>
      </c>
      <c r="G810" s="235" t="s">
        <v>3543</v>
      </c>
      <c r="H810" s="349" t="s">
        <v>3108</v>
      </c>
      <c r="I810" s="129">
        <v>0.94</v>
      </c>
      <c r="J810" s="129">
        <v>-47</v>
      </c>
      <c r="K810" s="129">
        <v>-15</v>
      </c>
      <c r="L810" s="129" t="b">
        <v>1</v>
      </c>
      <c r="M810" s="129">
        <v>88.076999999999998</v>
      </c>
      <c r="N810" s="129">
        <v>10.512</v>
      </c>
      <c r="O810" s="129">
        <v>8.3789999999999996</v>
      </c>
      <c r="P810" s="132">
        <v>112.67700000000001</v>
      </c>
      <c r="Q810" s="132">
        <v>0.51400000000000001</v>
      </c>
      <c r="R810" s="132">
        <v>57.948999999999998</v>
      </c>
      <c r="S810" s="129">
        <v>3.35</v>
      </c>
      <c r="T810" s="419">
        <v>55.820999999999998</v>
      </c>
      <c r="U810" s="129">
        <v>33.119999999999997</v>
      </c>
      <c r="V810" s="129">
        <v>-12</v>
      </c>
      <c r="W810" s="129">
        <v>-44</v>
      </c>
      <c r="X810" s="129">
        <v>180</v>
      </c>
      <c r="Y810" s="129" t="s">
        <v>7429</v>
      </c>
      <c r="Z810" s="129" t="b">
        <v>0</v>
      </c>
      <c r="AA810" s="129">
        <v>0</v>
      </c>
      <c r="AB810" s="129" t="b">
        <v>1</v>
      </c>
      <c r="AC810" s="129">
        <v>46</v>
      </c>
      <c r="AD810" s="129">
        <v>0.76700000000000002</v>
      </c>
      <c r="AE810" s="129" t="s">
        <v>3108</v>
      </c>
      <c r="AF810" s="129" t="s">
        <v>3543</v>
      </c>
      <c r="AG810" s="129" t="s">
        <v>7430</v>
      </c>
      <c r="AH810" s="129" t="e" cm="1">
        <f t="array" aca="1" ref="AH810" ca="1">INDIRECT(ADDRESS(MATCH(AJ810,'rs_industries'!B:B,0),5,1,TRUE,"rs_industries"))</f>
        <v>#N/A</v>
      </c>
      <c r="AI810" s="129" cm="1">
        <f t="array" aca="1" ref="AI810" ca="1">INDIRECT(ADDRESS(MATCH(A810,'rs_stocks'!B:B,0),7,1,TRUE,"rs_stocks"))</f>
        <v>86</v>
      </c>
    </row>
    <row r="811" spans="1:35" x14ac:dyDescent="0.3">
      <c r="A811" s="129" t="s">
        <v>1352</v>
      </c>
      <c r="B811" s="132">
        <v>-1.95</v>
      </c>
      <c r="C811" s="132">
        <v>-5.5</v>
      </c>
      <c r="D811" s="132">
        <v>-4.7300000000000004</v>
      </c>
      <c r="E811" s="132">
        <v>5.53</v>
      </c>
      <c r="F811" s="132">
        <v>3.05</v>
      </c>
      <c r="G811" s="319" t="s">
        <v>3759</v>
      </c>
      <c r="H811" s="347" t="s">
        <v>3140</v>
      </c>
      <c r="I811" s="129">
        <v>37.718000000000004</v>
      </c>
      <c r="J811" s="129">
        <v>-32</v>
      </c>
      <c r="K811" s="129">
        <v>-26</v>
      </c>
      <c r="L811" s="129" t="b">
        <v>0</v>
      </c>
      <c r="M811" s="129">
        <v>24.108000000000001</v>
      </c>
      <c r="N811" s="129">
        <v>2.8820000000000001</v>
      </c>
      <c r="O811" s="129">
        <v>8.3640000000000008</v>
      </c>
      <c r="P811" s="132">
        <v>26.373000000000001</v>
      </c>
      <c r="Q811" s="132">
        <v>0.48499999999999999</v>
      </c>
      <c r="R811" s="132">
        <v>12.792</v>
      </c>
      <c r="S811" s="129">
        <v>1.87</v>
      </c>
      <c r="T811" s="419">
        <v>-52.079000000000001</v>
      </c>
      <c r="U811" s="129">
        <v>66.81</v>
      </c>
      <c r="V811" s="129">
        <v>-45</v>
      </c>
      <c r="W811" s="129">
        <v>-32</v>
      </c>
      <c r="X811" s="129">
        <v>160</v>
      </c>
      <c r="Y811" s="129" t="s">
        <v>1352</v>
      </c>
      <c r="Z811" s="129" t="b">
        <v>0</v>
      </c>
      <c r="AA811" s="129">
        <v>0</v>
      </c>
      <c r="AB811" s="129" t="b">
        <v>0</v>
      </c>
      <c r="AC811" s="129">
        <v>47</v>
      </c>
      <c r="AD811" s="129">
        <v>0.76700000000000002</v>
      </c>
      <c r="AE811" s="129" t="s">
        <v>3140</v>
      </c>
      <c r="AF811" s="129" t="s">
        <v>3759</v>
      </c>
      <c r="AG811" s="129" t="s">
        <v>5211</v>
      </c>
      <c r="AH811" s="129" t="e" cm="1">
        <f t="array" aca="1" ref="AH811" ca="1">INDIRECT(ADDRESS(MATCH(AJ811,'rs_industries'!B:B,0),5,1,TRUE,"rs_industries"))</f>
        <v>#N/A</v>
      </c>
      <c r="AI811" s="129" t="e" cm="1">
        <f t="array" aca="1" ref="AI811" ca="1">INDIRECT(ADDRESS(MATCH(A811,'rs_stocks'!B:B,0),7,1,TRUE,"rs_stocks"))</f>
        <v>#N/A</v>
      </c>
    </row>
    <row r="812" spans="1:35" x14ac:dyDescent="0.3">
      <c r="A812" s="129" t="s">
        <v>3015</v>
      </c>
      <c r="B812" s="132">
        <v>0.04</v>
      </c>
      <c r="C812" s="132">
        <v>-7.65</v>
      </c>
      <c r="D812" s="132">
        <v>-4.4800000000000004</v>
      </c>
      <c r="E812" s="132">
        <v>2.77</v>
      </c>
      <c r="F812" s="132">
        <v>3.25</v>
      </c>
      <c r="G812" s="260" t="s">
        <v>3148</v>
      </c>
      <c r="H812" s="347" t="s">
        <v>3111</v>
      </c>
      <c r="I812" s="129">
        <v>0.97399999999999998</v>
      </c>
      <c r="J812" s="129">
        <v>-46</v>
      </c>
      <c r="K812" s="129">
        <v>-11</v>
      </c>
      <c r="L812" s="129" t="b">
        <v>0</v>
      </c>
      <c r="M812" s="129">
        <v>24.663</v>
      </c>
      <c r="N812" s="129">
        <v>2.95</v>
      </c>
      <c r="O812" s="129">
        <v>8.3610000000000007</v>
      </c>
      <c r="P812" s="132">
        <v>27.076000000000001</v>
      </c>
      <c r="Q812" s="132">
        <v>0.48699999999999999</v>
      </c>
      <c r="R812" s="132">
        <v>13.189</v>
      </c>
      <c r="S812" s="129">
        <v>1.99</v>
      </c>
      <c r="T812" s="419">
        <v>-73.956000000000003</v>
      </c>
      <c r="U812" s="129">
        <v>72.69</v>
      </c>
      <c r="V812" s="129">
        <v>-3</v>
      </c>
      <c r="W812" s="129">
        <v>-15</v>
      </c>
      <c r="X812" s="129">
        <v>138</v>
      </c>
      <c r="Y812" s="129" t="s">
        <v>3015</v>
      </c>
      <c r="Z812" s="129" t="b">
        <v>1</v>
      </c>
      <c r="AA812" s="129">
        <v>0</v>
      </c>
      <c r="AB812" s="129" t="b">
        <v>0</v>
      </c>
      <c r="AC812" s="129">
        <v>44</v>
      </c>
      <c r="AD812" s="129">
        <v>0.76600000000000001</v>
      </c>
      <c r="AE812" s="129" t="s">
        <v>3111</v>
      </c>
      <c r="AF812" s="129" t="s">
        <v>3148</v>
      </c>
      <c r="AG812" s="129" t="s">
        <v>4312</v>
      </c>
      <c r="AH812" s="129" t="e" cm="1">
        <f t="array" aca="1" ref="AH812" ca="1">INDIRECT(ADDRESS(MATCH(AJ812,'rs_industries'!B:B,0),5,1,TRUE,"rs_industries"))</f>
        <v>#N/A</v>
      </c>
      <c r="AI812" s="129" cm="1">
        <f t="array" aca="1" ref="AI812" ca="1">INDIRECT(ADDRESS(MATCH(A812,'rs_stocks'!B:B,0),7,1,TRUE,"rs_stocks"))</f>
        <v>71</v>
      </c>
    </row>
    <row r="813" spans="1:35" x14ac:dyDescent="0.3">
      <c r="A813" s="129" t="s">
        <v>7877</v>
      </c>
      <c r="B813" s="132">
        <v>1.77</v>
      </c>
      <c r="C813" s="132">
        <v>1.1200000000000001</v>
      </c>
      <c r="D813" s="132">
        <v>3.61</v>
      </c>
      <c r="E813" s="132">
        <v>17.36</v>
      </c>
      <c r="F813" s="132">
        <v>12.96</v>
      </c>
      <c r="G813" s="233" t="s">
        <v>3453</v>
      </c>
      <c r="H813" s="345" t="s">
        <v>3108</v>
      </c>
      <c r="I813" s="129">
        <v>0.437</v>
      </c>
      <c r="J813" s="129">
        <v>-81</v>
      </c>
      <c r="K813" s="129">
        <v>-77</v>
      </c>
      <c r="L813" s="129" t="b">
        <v>1</v>
      </c>
      <c r="M813" s="129">
        <v>45.481999999999999</v>
      </c>
      <c r="N813" s="129">
        <v>5.44</v>
      </c>
      <c r="O813" s="129">
        <v>8.36</v>
      </c>
      <c r="P813" s="132">
        <v>52.524000000000001</v>
      </c>
      <c r="Q813" s="132">
        <v>0.5</v>
      </c>
      <c r="R813" s="132">
        <v>26.241</v>
      </c>
      <c r="S813" s="129">
        <v>3.32</v>
      </c>
      <c r="T813" s="419">
        <v>-28.626000000000001</v>
      </c>
      <c r="U813" s="129">
        <v>12.64</v>
      </c>
      <c r="V813" s="129">
        <v>-56</v>
      </c>
      <c r="W813" s="129">
        <v>-48</v>
      </c>
      <c r="X813" s="129">
        <v>477</v>
      </c>
      <c r="Y813" s="129" t="s">
        <v>7877</v>
      </c>
      <c r="Z813" s="129" t="b">
        <v>0</v>
      </c>
      <c r="AA813" s="129">
        <v>0</v>
      </c>
      <c r="AB813" s="129" t="b">
        <v>0</v>
      </c>
      <c r="AC813" s="129">
        <v>48</v>
      </c>
      <c r="AD813" s="129">
        <v>0.76600000000000001</v>
      </c>
      <c r="AE813" s="129" t="s">
        <v>3108</v>
      </c>
      <c r="AF813" s="129" t="s">
        <v>3453</v>
      </c>
      <c r="AG813" s="129" t="s">
        <v>7878</v>
      </c>
      <c r="AH813" s="129" t="e" cm="1">
        <f t="array" aca="1" ref="AH813" ca="1">INDIRECT(ADDRESS(MATCH(AJ813,'rs_industries'!B:B,0),5,1,TRUE,"rs_industries"))</f>
        <v>#N/A</v>
      </c>
      <c r="AI813" s="129" t="e" cm="1">
        <f t="array" aca="1" ref="AI813" ca="1">INDIRECT(ADDRESS(MATCH(A813,'rs_stocks'!B:B,0),7,1,TRUE,"rs_stocks"))</f>
        <v>#N/A</v>
      </c>
    </row>
    <row r="814" spans="1:35" x14ac:dyDescent="0.3">
      <c r="A814" s="129" t="s">
        <v>1618</v>
      </c>
      <c r="B814" s="132">
        <v>-1.43</v>
      </c>
      <c r="C814" s="132">
        <v>-0.23</v>
      </c>
      <c r="D814" s="132">
        <v>-0.75</v>
      </c>
      <c r="E814" s="132">
        <v>6.52</v>
      </c>
      <c r="F814" s="132">
        <v>4.1100000000000003</v>
      </c>
      <c r="G814" s="229" t="s">
        <v>3282</v>
      </c>
      <c r="H814" s="349" t="s">
        <v>3111</v>
      </c>
      <c r="I814" s="129">
        <v>1.581</v>
      </c>
      <c r="J814" s="129">
        <v>-29</v>
      </c>
      <c r="K814" s="129">
        <v>-15</v>
      </c>
      <c r="L814" s="129" t="b">
        <v>1</v>
      </c>
      <c r="M814" s="129">
        <v>11.321999999999999</v>
      </c>
      <c r="N814" s="129">
        <v>1.3560000000000001</v>
      </c>
      <c r="O814" s="129">
        <v>8.3480000000000008</v>
      </c>
      <c r="P814" s="132">
        <v>11.535</v>
      </c>
      <c r="Q814" s="132">
        <v>0.49299999999999999</v>
      </c>
      <c r="R814" s="132">
        <v>5.681</v>
      </c>
      <c r="S814" s="129">
        <v>1.22</v>
      </c>
      <c r="T814" s="419">
        <v>-175.297</v>
      </c>
      <c r="U814" s="129">
        <v>30.38</v>
      </c>
      <c r="V814" s="129">
        <v>21</v>
      </c>
      <c r="W814" s="129">
        <v>-13</v>
      </c>
      <c r="X814" s="129">
        <v>539</v>
      </c>
      <c r="Y814" s="129" t="s">
        <v>1618</v>
      </c>
      <c r="Z814" s="129" t="b">
        <v>0</v>
      </c>
      <c r="AA814" s="129">
        <v>0</v>
      </c>
      <c r="AB814" s="129" t="b">
        <v>1</v>
      </c>
      <c r="AC814" s="129">
        <v>52</v>
      </c>
      <c r="AD814" s="129">
        <v>0.76600000000000001</v>
      </c>
      <c r="AE814" s="129" t="s">
        <v>3111</v>
      </c>
      <c r="AF814" s="129" t="s">
        <v>3282</v>
      </c>
      <c r="AG814" s="129" t="s">
        <v>3547</v>
      </c>
      <c r="AH814" s="129" t="e" cm="1">
        <f t="array" aca="1" ref="AH814" ca="1">INDIRECT(ADDRESS(MATCH(AJ814,'rs_industries'!B:B,0),5,1,TRUE,"rs_industries"))</f>
        <v>#N/A</v>
      </c>
      <c r="AI814" s="129" t="e" cm="1">
        <f t="array" aca="1" ref="AI814" ca="1">INDIRECT(ADDRESS(MATCH(A814,'rs_stocks'!B:B,0),7,1,TRUE,"rs_stocks"))</f>
        <v>#N/A</v>
      </c>
    </row>
    <row r="815" spans="1:35" x14ac:dyDescent="0.3">
      <c r="A815" s="129" t="s">
        <v>217</v>
      </c>
      <c r="B815" s="132">
        <v>2.57</v>
      </c>
      <c r="C815" s="132">
        <v>7.81</v>
      </c>
      <c r="D815" s="132">
        <v>17.670000000000002</v>
      </c>
      <c r="E815" s="132">
        <v>23.47</v>
      </c>
      <c r="F815" s="132">
        <v>20.46</v>
      </c>
      <c r="G815" s="326" t="s">
        <v>3234</v>
      </c>
      <c r="H815" s="349" t="s">
        <v>3108</v>
      </c>
      <c r="I815" s="129">
        <v>376.23599999999999</v>
      </c>
      <c r="J815" s="129">
        <v>-32</v>
      </c>
      <c r="K815" s="129">
        <v>0</v>
      </c>
      <c r="L815" s="129" t="b">
        <v>1</v>
      </c>
      <c r="M815" s="129">
        <v>32.378999999999998</v>
      </c>
      <c r="N815" s="129">
        <v>3.8820000000000001</v>
      </c>
      <c r="O815" s="129">
        <v>8.3409999999999993</v>
      </c>
      <c r="P815" s="132">
        <v>33.968000000000004</v>
      </c>
      <c r="Q815" s="132">
        <v>0.502</v>
      </c>
      <c r="R815" s="132">
        <v>17.062000000000001</v>
      </c>
      <c r="S815" s="129">
        <v>1.52</v>
      </c>
      <c r="T815" s="419">
        <v>23.765999999999998</v>
      </c>
      <c r="U815" s="129">
        <v>848.65</v>
      </c>
      <c r="V815" s="129">
        <v>-55</v>
      </c>
      <c r="W815" s="129">
        <v>-46</v>
      </c>
      <c r="X815" s="129">
        <v>15</v>
      </c>
      <c r="Y815" s="129" t="s">
        <v>217</v>
      </c>
      <c r="Z815" s="129" t="b">
        <v>0</v>
      </c>
      <c r="AA815" s="129">
        <v>0</v>
      </c>
      <c r="AB815" s="129" t="b">
        <v>1</v>
      </c>
      <c r="AC815" s="129">
        <v>53</v>
      </c>
      <c r="AD815" s="129">
        <v>0.76500000000000001</v>
      </c>
      <c r="AE815" s="129" t="s">
        <v>3108</v>
      </c>
      <c r="AF815" s="129" t="s">
        <v>3234</v>
      </c>
      <c r="AG815" s="129" t="s">
        <v>3235</v>
      </c>
      <c r="AH815" s="129" t="e" cm="1">
        <f t="array" aca="1" ref="AH815" ca="1">INDIRECT(ADDRESS(MATCH(AJ815,'rs_industries'!B:B,0),5,1,TRUE,"rs_industries"))</f>
        <v>#N/A</v>
      </c>
      <c r="AI815" s="129" cm="1">
        <f t="array" aca="1" ref="AI815" ca="1">INDIRECT(ADDRESS(MATCH(A815,'rs_stocks'!B:B,0),7,1,TRUE,"rs_stocks"))</f>
        <v>91</v>
      </c>
    </row>
    <row r="816" spans="1:35" x14ac:dyDescent="0.3">
      <c r="A816" s="129" t="s">
        <v>1214</v>
      </c>
      <c r="B816" s="132">
        <v>-0.46</v>
      </c>
      <c r="C816" s="132">
        <v>0.61</v>
      </c>
      <c r="D816" s="132">
        <v>4.8899999999999997</v>
      </c>
      <c r="E816" s="132">
        <v>5.79</v>
      </c>
      <c r="F816" s="132">
        <v>4.37</v>
      </c>
      <c r="G816" s="280" t="s">
        <v>3276</v>
      </c>
      <c r="H816" s="349" t="s">
        <v>3140</v>
      </c>
      <c r="I816" s="129">
        <v>274.18</v>
      </c>
      <c r="J816" s="129">
        <v>-21</v>
      </c>
      <c r="K816" s="129">
        <v>-4</v>
      </c>
      <c r="L816" s="129" t="b">
        <v>1</v>
      </c>
      <c r="M816" s="129">
        <v>15.131</v>
      </c>
      <c r="N816" s="129">
        <v>1.8160000000000001</v>
      </c>
      <c r="O816" s="129">
        <v>8.3320000000000007</v>
      </c>
      <c r="P816" s="132">
        <v>15.744999999999999</v>
      </c>
      <c r="Q816" s="132">
        <v>0.496</v>
      </c>
      <c r="R816" s="132">
        <v>7.81</v>
      </c>
      <c r="S816" s="129">
        <v>1.06</v>
      </c>
      <c r="T816" s="419">
        <v>-39.155000000000001</v>
      </c>
      <c r="U816" s="129">
        <v>63.645000000000003</v>
      </c>
      <c r="V816" s="129">
        <v>-9</v>
      </c>
      <c r="W816" s="129">
        <v>-7</v>
      </c>
      <c r="X816" s="129">
        <v>295</v>
      </c>
      <c r="Y816" s="129" t="s">
        <v>1214</v>
      </c>
      <c r="Z816" s="129" t="b">
        <v>0</v>
      </c>
      <c r="AA816" s="129">
        <v>0</v>
      </c>
      <c r="AB816" s="129" t="b">
        <v>1</v>
      </c>
      <c r="AC816" s="129">
        <v>49</v>
      </c>
      <c r="AD816" s="129">
        <v>0.76500000000000001</v>
      </c>
      <c r="AE816" s="129" t="s">
        <v>3140</v>
      </c>
      <c r="AF816" s="129" t="s">
        <v>3276</v>
      </c>
      <c r="AG816" s="129" t="s">
        <v>3618</v>
      </c>
      <c r="AH816" s="129" t="e" cm="1">
        <f t="array" aca="1" ref="AH816" ca="1">INDIRECT(ADDRESS(MATCH(AJ816,'rs_industries'!B:B,0),5,1,TRUE,"rs_industries"))</f>
        <v>#N/A</v>
      </c>
      <c r="AI816" s="129" t="e" cm="1">
        <f t="array" aca="1" ref="AI816" ca="1">INDIRECT(ADDRESS(MATCH(A816,'rs_stocks'!B:B,0),7,1,TRUE,"rs_stocks"))</f>
        <v>#N/A</v>
      </c>
    </row>
    <row r="817" spans="1:35" x14ac:dyDescent="0.3">
      <c r="A817" s="132" t="s">
        <v>1852</v>
      </c>
      <c r="B817" s="132">
        <v>-2.64</v>
      </c>
      <c r="C817" s="132">
        <v>2.95</v>
      </c>
      <c r="D817" s="132">
        <v>-1.23</v>
      </c>
      <c r="E817" s="132">
        <v>13.8</v>
      </c>
      <c r="F817" s="132">
        <v>8.33</v>
      </c>
      <c r="G817" s="275" t="s">
        <v>3812</v>
      </c>
      <c r="H817" s="352" t="s">
        <v>3108</v>
      </c>
      <c r="I817" s="129">
        <v>4.6689999999999996</v>
      </c>
      <c r="J817" s="129">
        <v>-39</v>
      </c>
      <c r="K817" s="129">
        <v>-8</v>
      </c>
      <c r="L817" s="129" t="b">
        <v>1</v>
      </c>
      <c r="M817" s="129">
        <v>30.337</v>
      </c>
      <c r="N817" s="129">
        <v>3.6459999999999999</v>
      </c>
      <c r="O817" s="129">
        <v>8.3190000000000008</v>
      </c>
      <c r="P817" s="132">
        <v>32.893999999999998</v>
      </c>
      <c r="Q817" s="132">
        <v>0.495</v>
      </c>
      <c r="R817" s="132">
        <v>16.286000000000001</v>
      </c>
      <c r="S817" s="129">
        <v>2.44</v>
      </c>
      <c r="T817" s="419">
        <v>-48.841000000000001</v>
      </c>
      <c r="U817" s="129">
        <v>231.46</v>
      </c>
      <c r="V817" s="129">
        <v>3</v>
      </c>
      <c r="W817" s="129">
        <v>-10</v>
      </c>
      <c r="X817" s="129">
        <v>35</v>
      </c>
      <c r="Y817" s="129" t="s">
        <v>1852</v>
      </c>
      <c r="Z817" s="129" t="b">
        <v>0</v>
      </c>
      <c r="AA817" s="129">
        <v>0</v>
      </c>
      <c r="AB817" s="129" t="b">
        <v>1</v>
      </c>
      <c r="AC817" s="129">
        <v>46</v>
      </c>
      <c r="AD817" s="129">
        <v>0.76500000000000001</v>
      </c>
      <c r="AE817" s="129" t="s">
        <v>3108</v>
      </c>
      <c r="AF817" s="129" t="s">
        <v>3812</v>
      </c>
      <c r="AG817" s="129" t="s">
        <v>5124</v>
      </c>
      <c r="AH817" s="129" t="e" cm="1">
        <f t="array" aca="1" ref="AH817" ca="1">INDIRECT(ADDRESS(MATCH(AJ817,'rs_industries'!B:B,0),5,1,TRUE,"rs_industries"))</f>
        <v>#N/A</v>
      </c>
      <c r="AI817" s="129" t="e" cm="1">
        <f t="array" aca="1" ref="AI817" ca="1">INDIRECT(ADDRESS(MATCH(A817,'rs_stocks'!B:B,0),7,1,TRUE,"rs_stocks"))</f>
        <v>#N/A</v>
      </c>
    </row>
    <row r="818" spans="1:35" x14ac:dyDescent="0.3">
      <c r="A818" s="129" t="s">
        <v>2912</v>
      </c>
      <c r="B818" s="132">
        <v>2.5</v>
      </c>
      <c r="C818" s="132">
        <v>33.21</v>
      </c>
      <c r="D818" s="132">
        <v>36.159999999999997</v>
      </c>
      <c r="E818" s="132">
        <v>76.56</v>
      </c>
      <c r="F818" s="132">
        <v>53.75</v>
      </c>
      <c r="G818" s="301" t="s">
        <v>3146</v>
      </c>
      <c r="H818" s="349" t="s">
        <v>3124</v>
      </c>
      <c r="I818" s="129">
        <v>0.55600000000000005</v>
      </c>
      <c r="J818" s="129">
        <v>-98</v>
      </c>
      <c r="K818" s="129">
        <v>-83</v>
      </c>
      <c r="L818" s="129" t="b">
        <v>0</v>
      </c>
      <c r="M818" s="129">
        <v>93.927999999999997</v>
      </c>
      <c r="N818" s="129">
        <v>11.317</v>
      </c>
      <c r="O818" s="129">
        <v>8.3000000000000007</v>
      </c>
      <c r="P818" s="132">
        <v>113.649</v>
      </c>
      <c r="Q818" s="132">
        <v>0.504</v>
      </c>
      <c r="R818" s="132">
        <v>57.307000000000002</v>
      </c>
      <c r="S818" s="129">
        <v>5.92</v>
      </c>
      <c r="T818" s="419">
        <v>41.19</v>
      </c>
      <c r="U818" s="129">
        <v>3.69</v>
      </c>
      <c r="V818" s="129">
        <v>-44</v>
      </c>
      <c r="W818" s="129">
        <v>-54</v>
      </c>
      <c r="X818" s="129">
        <v>915</v>
      </c>
      <c r="Y818" s="129" t="s">
        <v>2912</v>
      </c>
      <c r="Z818" s="129" t="b">
        <v>0</v>
      </c>
      <c r="AA818" s="129">
        <v>0</v>
      </c>
      <c r="AB818" s="129" t="b">
        <v>1</v>
      </c>
      <c r="AC818" s="129">
        <v>38</v>
      </c>
      <c r="AD818" s="129">
        <v>0.76500000000000001</v>
      </c>
      <c r="AE818" s="129" t="s">
        <v>3124</v>
      </c>
      <c r="AF818" s="129" t="s">
        <v>3146</v>
      </c>
      <c r="AG818" s="129" t="s">
        <v>7846</v>
      </c>
      <c r="AH818" s="129" t="e" cm="1">
        <f t="array" aca="1" ref="AH818" ca="1">INDIRECT(ADDRESS(MATCH(AJ818,'rs_industries'!B:B,0),5,1,TRUE,"rs_industries"))</f>
        <v>#N/A</v>
      </c>
      <c r="AI818" s="129" cm="1">
        <f t="array" aca="1" ref="AI818" ca="1">INDIRECT(ADDRESS(MATCH(A818,'rs_stocks'!B:B,0),7,1,TRUE,"rs_stocks"))</f>
        <v>99</v>
      </c>
    </row>
    <row r="819" spans="1:35" x14ac:dyDescent="0.3">
      <c r="A819" s="129" t="s">
        <v>1252</v>
      </c>
      <c r="B819" s="132">
        <v>-3.12</v>
      </c>
      <c r="C819" s="132">
        <v>0.35</v>
      </c>
      <c r="D819" s="132">
        <v>2.73</v>
      </c>
      <c r="E819" s="132">
        <v>3.94</v>
      </c>
      <c r="F819" s="132">
        <v>3.09</v>
      </c>
      <c r="G819" s="214" t="s">
        <v>3182</v>
      </c>
      <c r="H819" s="347" t="s">
        <v>3108</v>
      </c>
      <c r="I819" s="129">
        <v>5.8140000000000001</v>
      </c>
      <c r="J819" s="129">
        <v>-28</v>
      </c>
      <c r="K819" s="129">
        <v>-15</v>
      </c>
      <c r="L819" s="129" t="b">
        <v>1</v>
      </c>
      <c r="M819" s="129">
        <v>16.843</v>
      </c>
      <c r="N819" s="129">
        <v>2.0310000000000001</v>
      </c>
      <c r="O819" s="129">
        <v>8.2910000000000004</v>
      </c>
      <c r="P819" s="132">
        <v>17.765999999999998</v>
      </c>
      <c r="Q819" s="132">
        <v>0.49399999999999999</v>
      </c>
      <c r="R819" s="132">
        <v>8.7789999999999999</v>
      </c>
      <c r="S819" s="129">
        <v>1.73</v>
      </c>
      <c r="T819" s="419">
        <v>-51.18</v>
      </c>
      <c r="U819" s="129">
        <v>59.174999999999997</v>
      </c>
      <c r="V819" s="129">
        <v>-44</v>
      </c>
      <c r="W819" s="129">
        <v>-47</v>
      </c>
      <c r="X819" s="129">
        <v>194</v>
      </c>
      <c r="Y819" s="129" t="s">
        <v>1252</v>
      </c>
      <c r="Z819" s="129" t="b">
        <v>0</v>
      </c>
      <c r="AA819" s="129">
        <v>0</v>
      </c>
      <c r="AB819" s="129" t="b">
        <v>1</v>
      </c>
      <c r="AC819" s="129">
        <v>48</v>
      </c>
      <c r="AD819" s="129">
        <v>0.76400000000000001</v>
      </c>
      <c r="AE819" s="129" t="s">
        <v>3108</v>
      </c>
      <c r="AF819" s="129" t="s">
        <v>3182</v>
      </c>
      <c r="AG819" s="129" t="s">
        <v>4058</v>
      </c>
      <c r="AH819" s="129" t="e" cm="1">
        <f t="array" aca="1" ref="AH819" ca="1">INDIRECT(ADDRESS(MATCH(AJ819,'rs_industries'!B:B,0),5,1,TRUE,"rs_industries"))</f>
        <v>#N/A</v>
      </c>
      <c r="AI819" s="129" t="e" cm="1">
        <f t="array" aca="1" ref="AI819" ca="1">INDIRECT(ADDRESS(MATCH(A819,'rs_stocks'!B:B,0),7,1,TRUE,"rs_stocks"))</f>
        <v>#N/A</v>
      </c>
    </row>
    <row r="820" spans="1:35" x14ac:dyDescent="0.3">
      <c r="A820" s="129" t="s">
        <v>3103</v>
      </c>
      <c r="B820" s="132">
        <v>0</v>
      </c>
      <c r="C820" s="132">
        <v>0.06</v>
      </c>
      <c r="D820" s="132">
        <v>-0.17</v>
      </c>
      <c r="E820" s="132">
        <v>58.65</v>
      </c>
      <c r="F820" s="132">
        <v>45.44</v>
      </c>
      <c r="G820" s="241" t="s">
        <v>3114</v>
      </c>
      <c r="H820" s="345" t="s">
        <v>31</v>
      </c>
      <c r="I820" s="129">
        <v>1.4470000000000001</v>
      </c>
      <c r="J820" s="129">
        <v>-88</v>
      </c>
      <c r="K820" s="129">
        <v>-79</v>
      </c>
      <c r="L820" s="129" t="b">
        <v>0</v>
      </c>
      <c r="M820" s="129">
        <v>79.391000000000005</v>
      </c>
      <c r="N820" s="129">
        <v>9.5890000000000004</v>
      </c>
      <c r="O820" s="129">
        <v>8.2789999999999999</v>
      </c>
      <c r="P820" s="132">
        <v>77.846000000000004</v>
      </c>
      <c r="Q820" s="132">
        <v>0.46</v>
      </c>
      <c r="R820" s="132">
        <v>35.801000000000002</v>
      </c>
      <c r="S820" s="129">
        <v>0.39</v>
      </c>
      <c r="T820" s="419">
        <v>14.609</v>
      </c>
      <c r="U820" s="129">
        <v>34.76</v>
      </c>
      <c r="V820" s="129">
        <v>-16</v>
      </c>
      <c r="W820" s="129">
        <v>-40</v>
      </c>
      <c r="X820" s="129">
        <v>1460</v>
      </c>
      <c r="Y820" s="129" t="s">
        <v>3103</v>
      </c>
      <c r="Z820" s="129" t="b">
        <v>1</v>
      </c>
      <c r="AA820" s="129">
        <v>0</v>
      </c>
      <c r="AB820" s="129" t="b">
        <v>1</v>
      </c>
      <c r="AC820" s="129">
        <v>39</v>
      </c>
      <c r="AD820" s="129">
        <v>0.76400000000000001</v>
      </c>
      <c r="AE820" s="129" t="s">
        <v>31</v>
      </c>
      <c r="AF820" s="129" t="s">
        <v>3114</v>
      </c>
      <c r="AG820" s="129" t="s">
        <v>4697</v>
      </c>
      <c r="AH820" s="129" t="e" cm="1">
        <f t="array" aca="1" ref="AH820" ca="1">INDIRECT(ADDRESS(MATCH(AJ820,'rs_industries'!B:B,0),5,1,TRUE,"rs_industries"))</f>
        <v>#N/A</v>
      </c>
      <c r="AI820" s="129" cm="1">
        <f t="array" aca="1" ref="AI820" ca="1">INDIRECT(ADDRESS(MATCH(A820,'rs_stocks'!B:B,0),7,1,TRUE,"rs_stocks"))</f>
        <v>85</v>
      </c>
    </row>
    <row r="821" spans="1:35" x14ac:dyDescent="0.3">
      <c r="A821" s="129" t="s">
        <v>946</v>
      </c>
      <c r="B821" s="132">
        <v>0.97</v>
      </c>
      <c r="C821" s="132">
        <v>-5.86</v>
      </c>
      <c r="D821" s="132">
        <v>-5.84</v>
      </c>
      <c r="E821" s="132">
        <v>18.34</v>
      </c>
      <c r="F821" s="132">
        <v>15.01</v>
      </c>
      <c r="G821" s="312"/>
      <c r="H821" s="347"/>
      <c r="I821" s="129">
        <v>35.420999999999999</v>
      </c>
      <c r="J821" s="129">
        <v>-34</v>
      </c>
      <c r="K821" s="129">
        <v>-11</v>
      </c>
      <c r="L821" s="129" t="b">
        <v>0</v>
      </c>
      <c r="M821" s="129">
        <v>45.241</v>
      </c>
      <c r="N821" s="129">
        <v>5.4710000000000001</v>
      </c>
      <c r="O821" s="129">
        <v>8.27</v>
      </c>
      <c r="P821" s="132">
        <v>50.323</v>
      </c>
      <c r="Q821" s="132">
        <v>0.46700000000000003</v>
      </c>
      <c r="R821" s="132">
        <v>23.481000000000002</v>
      </c>
      <c r="S821" s="129">
        <v>2.5</v>
      </c>
      <c r="T821" s="419">
        <v>65.138999999999996</v>
      </c>
      <c r="U821" s="129">
        <v>65.760000000000005</v>
      </c>
      <c r="V821" s="129">
        <v>-33</v>
      </c>
      <c r="W821" s="129">
        <v>-22</v>
      </c>
      <c r="X821" s="129">
        <v>121</v>
      </c>
      <c r="Y821" s="129" t="s">
        <v>946</v>
      </c>
      <c r="Z821" s="129" t="b">
        <v>1</v>
      </c>
      <c r="AA821" s="129">
        <v>0</v>
      </c>
      <c r="AB821" s="129" t="b">
        <v>0</v>
      </c>
      <c r="AC821" s="129">
        <v>51</v>
      </c>
      <c r="AD821" s="129">
        <v>0.76400000000000001</v>
      </c>
      <c r="AG821" s="129" t="s">
        <v>5392</v>
      </c>
      <c r="AH821" s="129" t="e" cm="1">
        <f t="array" aca="1" ref="AH821" ca="1">INDIRECT(ADDRESS(MATCH(AJ821,'rs_industries'!B:B,0),5,1,TRUE,"rs_industries"))</f>
        <v>#N/A</v>
      </c>
      <c r="AI821" s="129" cm="1">
        <f t="array" aca="1" ref="AI821" ca="1">INDIRECT(ADDRESS(MATCH(A821,'rs_stocks'!B:B,0),7,1,TRUE,"rs_stocks"))</f>
        <v>73</v>
      </c>
    </row>
    <row r="822" spans="1:35" x14ac:dyDescent="0.3">
      <c r="A822" s="129" t="s">
        <v>7290</v>
      </c>
      <c r="B822" s="132">
        <v>7.95</v>
      </c>
      <c r="C822" s="132">
        <v>53.19</v>
      </c>
      <c r="D822" s="132">
        <v>139.19999999999999</v>
      </c>
      <c r="E822" s="132">
        <v>177.99</v>
      </c>
      <c r="F822" s="132">
        <v>111.14</v>
      </c>
      <c r="G822" s="218" t="s">
        <v>3146</v>
      </c>
      <c r="H822" s="350" t="s">
        <v>3124</v>
      </c>
      <c r="I822" s="129">
        <v>0.85699999999999998</v>
      </c>
      <c r="J822" s="129">
        <v>-88</v>
      </c>
      <c r="K822" s="129">
        <v>-58</v>
      </c>
      <c r="L822" s="129" t="b">
        <v>1</v>
      </c>
      <c r="M822" s="129">
        <v>277.66300000000001</v>
      </c>
      <c r="N822" s="129">
        <v>33.598999999999997</v>
      </c>
      <c r="O822" s="129">
        <v>8.2639999999999993</v>
      </c>
      <c r="P822" s="132">
        <v>503.47300000000001</v>
      </c>
      <c r="Q822" s="132">
        <v>0.52800000000000002</v>
      </c>
      <c r="R822" s="132">
        <v>265.93700000000001</v>
      </c>
      <c r="S822" s="129">
        <v>11.32</v>
      </c>
      <c r="T822" s="419">
        <v>-8.5890000000000004</v>
      </c>
      <c r="U822" s="129">
        <v>7.2</v>
      </c>
      <c r="V822" s="129">
        <v>-59</v>
      </c>
      <c r="W822" s="129">
        <v>-47</v>
      </c>
      <c r="X822" s="129">
        <v>245</v>
      </c>
      <c r="Y822" s="129" t="s">
        <v>7290</v>
      </c>
      <c r="Z822" s="129" t="b">
        <v>0</v>
      </c>
      <c r="AA822" s="129">
        <v>0</v>
      </c>
      <c r="AB822" s="129" t="b">
        <v>1</v>
      </c>
      <c r="AC822" s="129">
        <v>49</v>
      </c>
      <c r="AD822" s="129">
        <v>0.76300000000000001</v>
      </c>
      <c r="AE822" s="129" t="s">
        <v>3124</v>
      </c>
      <c r="AF822" s="129" t="s">
        <v>3146</v>
      </c>
      <c r="AG822" s="129" t="s">
        <v>7291</v>
      </c>
      <c r="AH822" s="129" t="e" cm="1">
        <f t="array" aca="1" ref="AH822" ca="1">INDIRECT(ADDRESS(MATCH(AJ822,'rs_industries'!B:B,0),5,1,TRUE,"rs_industries"))</f>
        <v>#N/A</v>
      </c>
      <c r="AI822" s="129" t="e" cm="1">
        <f t="array" aca="1" ref="AI822" ca="1">INDIRECT(ADDRESS(MATCH(A822,'rs_stocks'!B:B,0),7,1,TRUE,"rs_stocks"))</f>
        <v>#N/A</v>
      </c>
    </row>
    <row r="823" spans="1:35" x14ac:dyDescent="0.3">
      <c r="A823" s="129" t="s">
        <v>2999</v>
      </c>
      <c r="B823" s="132">
        <v>6.52</v>
      </c>
      <c r="C823" s="132">
        <v>67.52</v>
      </c>
      <c r="D823" s="132">
        <v>38.03</v>
      </c>
      <c r="E823" s="132">
        <v>174.13</v>
      </c>
      <c r="F823" s="132">
        <v>151.28</v>
      </c>
      <c r="G823" s="438" t="s">
        <v>3146</v>
      </c>
      <c r="H823" s="349" t="s">
        <v>3124</v>
      </c>
      <c r="I823" s="129">
        <v>0.73299999999999998</v>
      </c>
      <c r="J823" s="129">
        <v>-98</v>
      </c>
      <c r="K823" s="129">
        <v>-88</v>
      </c>
      <c r="L823" s="129" t="b">
        <v>0</v>
      </c>
      <c r="M823" s="129">
        <v>226.483</v>
      </c>
      <c r="N823" s="129">
        <v>27.419</v>
      </c>
      <c r="O823" s="129">
        <v>8.26</v>
      </c>
      <c r="P823" s="132">
        <v>308.31099999999998</v>
      </c>
      <c r="Q823" s="132">
        <v>0.47899999999999998</v>
      </c>
      <c r="R823" s="132">
        <v>147.542</v>
      </c>
      <c r="S823" s="129">
        <v>6.49</v>
      </c>
      <c r="T823" s="419">
        <v>-11.782999999999999</v>
      </c>
      <c r="U823" s="129">
        <v>3.92</v>
      </c>
      <c r="V823" s="129">
        <v>-58</v>
      </c>
      <c r="W823" s="129">
        <v>-47</v>
      </c>
      <c r="X823" s="129">
        <v>785</v>
      </c>
      <c r="Y823" s="129" t="s">
        <v>2999</v>
      </c>
      <c r="Z823" s="129" t="b">
        <v>0</v>
      </c>
      <c r="AA823" s="129">
        <v>0</v>
      </c>
      <c r="AB823" s="129" t="b">
        <v>1</v>
      </c>
      <c r="AC823" s="129">
        <v>46</v>
      </c>
      <c r="AD823" s="129">
        <v>0.76300000000000001</v>
      </c>
      <c r="AE823" s="129" t="s">
        <v>3124</v>
      </c>
      <c r="AF823" s="129" t="s">
        <v>3146</v>
      </c>
      <c r="AG823" s="129" t="s">
        <v>7837</v>
      </c>
      <c r="AH823" s="129" t="e" cm="1">
        <f t="array" aca="1" ref="AH823" ca="1">INDIRECT(ADDRESS(MATCH(AJ823,'rs_industries'!B:B,0),5,1,TRUE,"rs_industries"))</f>
        <v>#N/A</v>
      </c>
      <c r="AI823" s="129" cm="1">
        <f t="array" aca="1" ref="AI823" ca="1">INDIRECT(ADDRESS(MATCH(A823,'rs_stocks'!B:B,0),7,1,TRUE,"rs_stocks"))</f>
        <v>99</v>
      </c>
    </row>
    <row r="824" spans="1:35" x14ac:dyDescent="0.3">
      <c r="A824" s="129" t="s">
        <v>6782</v>
      </c>
      <c r="B824" s="132">
        <v>8.82</v>
      </c>
      <c r="C824" s="132">
        <v>29.82</v>
      </c>
      <c r="D824" s="132">
        <v>22.06</v>
      </c>
      <c r="E824" s="132">
        <v>74.63</v>
      </c>
      <c r="F824" s="132">
        <v>68.66</v>
      </c>
      <c r="G824" s="236" t="s">
        <v>3162</v>
      </c>
      <c r="H824" s="345" t="s">
        <v>3108</v>
      </c>
      <c r="I824" s="129">
        <v>0.46800000000000003</v>
      </c>
      <c r="J824" s="129">
        <v>-91</v>
      </c>
      <c r="K824" s="129">
        <v>-82</v>
      </c>
      <c r="L824" s="129" t="b">
        <v>1</v>
      </c>
      <c r="M824" s="129">
        <v>113.741</v>
      </c>
      <c r="N824" s="129">
        <v>13.801</v>
      </c>
      <c r="O824" s="129">
        <v>8.2420000000000009</v>
      </c>
      <c r="P824" s="132">
        <v>150.465</v>
      </c>
      <c r="Q824" s="132">
        <v>0.46600000000000003</v>
      </c>
      <c r="R824" s="132">
        <v>70.090999999999994</v>
      </c>
      <c r="S824" s="129">
        <v>3.97</v>
      </c>
      <c r="T824" s="419">
        <v>106.247</v>
      </c>
      <c r="U824" s="129">
        <v>5.92</v>
      </c>
      <c r="V824" s="129">
        <v>36</v>
      </c>
      <c r="W824" s="129">
        <v>54</v>
      </c>
      <c r="X824" s="129">
        <v>849</v>
      </c>
      <c r="Y824" s="129" t="s">
        <v>6782</v>
      </c>
      <c r="Z824" s="129" t="b">
        <v>0</v>
      </c>
      <c r="AA824" s="129">
        <v>0</v>
      </c>
      <c r="AB824" s="129" t="b">
        <v>1</v>
      </c>
      <c r="AC824" s="129">
        <v>51</v>
      </c>
      <c r="AD824" s="129">
        <v>0.76300000000000001</v>
      </c>
      <c r="AE824" s="129" t="s">
        <v>3108</v>
      </c>
      <c r="AF824" s="129" t="s">
        <v>3162</v>
      </c>
      <c r="AG824" s="129" t="s">
        <v>7829</v>
      </c>
      <c r="AH824" s="129" t="e" cm="1">
        <f t="array" aca="1" ref="AH824" ca="1">INDIRECT(ADDRESS(MATCH(AJ824,'rs_industries'!B:B,0),5,1,TRUE,"rs_industries"))</f>
        <v>#N/A</v>
      </c>
      <c r="AI824" s="129" cm="1">
        <f t="array" aca="1" ref="AI824" ca="1">INDIRECT(ADDRESS(MATCH(A824,'rs_stocks'!B:B,0),7,1,TRUE,"rs_stocks"))</f>
        <v>87</v>
      </c>
    </row>
    <row r="825" spans="1:35" x14ac:dyDescent="0.3">
      <c r="A825" s="129" t="s">
        <v>5366</v>
      </c>
      <c r="B825" s="132">
        <v>-2.37</v>
      </c>
      <c r="C825" s="132">
        <v>1.54</v>
      </c>
      <c r="D825" s="132">
        <v>6.93</v>
      </c>
      <c r="E825" s="132">
        <v>12.03</v>
      </c>
      <c r="F825" s="132">
        <v>11.53</v>
      </c>
      <c r="G825" s="228" t="s">
        <v>4080</v>
      </c>
      <c r="H825" s="288" t="s">
        <v>3111</v>
      </c>
      <c r="I825" s="129">
        <v>1.048</v>
      </c>
      <c r="J825" s="129">
        <v>-37</v>
      </c>
      <c r="K825" s="129">
        <v>-14</v>
      </c>
      <c r="L825" s="129" t="b">
        <v>1</v>
      </c>
      <c r="M825" s="129">
        <v>23.891999999999999</v>
      </c>
      <c r="N825" s="129">
        <v>2.9020000000000001</v>
      </c>
      <c r="O825" s="129">
        <v>8.2330000000000005</v>
      </c>
      <c r="P825" s="132">
        <v>25.664000000000001</v>
      </c>
      <c r="Q825" s="132">
        <v>0.48799999999999999</v>
      </c>
      <c r="R825" s="132">
        <v>12.537000000000001</v>
      </c>
      <c r="S825" s="129">
        <v>1.5</v>
      </c>
      <c r="T825" s="419">
        <v>40.404000000000003</v>
      </c>
      <c r="U825" s="129">
        <v>9.8699999999999992</v>
      </c>
      <c r="V825" s="129">
        <v>-46</v>
      </c>
      <c r="W825" s="129">
        <v>-31</v>
      </c>
      <c r="X825" s="129">
        <v>1346</v>
      </c>
      <c r="Y825" s="129" t="s">
        <v>5366</v>
      </c>
      <c r="Z825" s="129" t="b">
        <v>0</v>
      </c>
      <c r="AA825" s="129">
        <v>0</v>
      </c>
      <c r="AB825" s="129" t="b">
        <v>1</v>
      </c>
      <c r="AC825" s="129">
        <v>48</v>
      </c>
      <c r="AD825" s="129">
        <v>0.76300000000000001</v>
      </c>
      <c r="AE825" s="129" t="s">
        <v>3111</v>
      </c>
      <c r="AF825" s="129" t="s">
        <v>4080</v>
      </c>
      <c r="AG825" s="129" t="s">
        <v>5367</v>
      </c>
      <c r="AH825" s="129" t="e" cm="1">
        <f t="array" aca="1" ref="AH825" ca="1">INDIRECT(ADDRESS(MATCH(AJ825,'rs_industries'!B:B,0),5,1,TRUE,"rs_industries"))</f>
        <v>#N/A</v>
      </c>
      <c r="AI825" s="129" cm="1">
        <f t="array" aca="1" ref="AI825" ca="1">INDIRECT(ADDRESS(MATCH(A825,'rs_stocks'!B:B,0),7,1,TRUE,"rs_stocks"))</f>
        <v>78</v>
      </c>
    </row>
    <row r="826" spans="1:35" x14ac:dyDescent="0.3">
      <c r="A826" s="129" t="s">
        <v>2953</v>
      </c>
      <c r="B826" s="132">
        <v>7.0000000000000007E-2</v>
      </c>
      <c r="C826" s="132">
        <v>5.05</v>
      </c>
      <c r="D826" s="132">
        <v>3.61</v>
      </c>
      <c r="E826" s="132">
        <v>24.01</v>
      </c>
      <c r="F826" s="132">
        <v>13.25</v>
      </c>
      <c r="G826" s="266" t="s">
        <v>3236</v>
      </c>
      <c r="H826" s="345" t="s">
        <v>3111</v>
      </c>
      <c r="I826" s="129">
        <v>28.538</v>
      </c>
      <c r="J826" s="129">
        <v>-85</v>
      </c>
      <c r="K826" s="129">
        <v>-65</v>
      </c>
      <c r="L826" s="129" t="b">
        <v>1</v>
      </c>
      <c r="M826" s="129">
        <v>51.709000000000003</v>
      </c>
      <c r="N826" s="129">
        <v>6.2859999999999996</v>
      </c>
      <c r="O826" s="129">
        <v>8.2260000000000009</v>
      </c>
      <c r="P826" s="132">
        <v>63.91</v>
      </c>
      <c r="Q826" s="132">
        <v>0.48599999999999999</v>
      </c>
      <c r="R826" s="132">
        <v>31.068999999999999</v>
      </c>
      <c r="S826" s="129">
        <v>3.89</v>
      </c>
      <c r="T826" s="419">
        <v>21.481999999999999</v>
      </c>
      <c r="U826" s="129">
        <v>14.36</v>
      </c>
      <c r="V826" s="129">
        <v>15</v>
      </c>
      <c r="W826" s="129">
        <v>-23</v>
      </c>
      <c r="X826" s="129">
        <v>358</v>
      </c>
      <c r="Y826" s="129" t="s">
        <v>2953</v>
      </c>
      <c r="Z826" s="129" t="b">
        <v>0</v>
      </c>
      <c r="AA826" s="129">
        <v>0</v>
      </c>
      <c r="AB826" s="129" t="b">
        <v>1</v>
      </c>
      <c r="AC826" s="129">
        <v>48</v>
      </c>
      <c r="AD826" s="129">
        <v>0.76200000000000001</v>
      </c>
      <c r="AE826" s="129" t="s">
        <v>3111</v>
      </c>
      <c r="AF826" s="129" t="s">
        <v>3236</v>
      </c>
      <c r="AG826" s="129" t="s">
        <v>4172</v>
      </c>
      <c r="AH826" s="129" t="e" cm="1">
        <f t="array" aca="1" ref="AH826" ca="1">INDIRECT(ADDRESS(MATCH(AJ826,'rs_industries'!B:B,0),5,1,TRUE,"rs_industries"))</f>
        <v>#N/A</v>
      </c>
      <c r="AI826" s="129" cm="1">
        <f t="array" aca="1" ref="AI826" ca="1">INDIRECT(ADDRESS(MATCH(A826,'rs_stocks'!B:B,0),7,1,TRUE,"rs_stocks"))</f>
        <v>89</v>
      </c>
    </row>
    <row r="827" spans="1:35" x14ac:dyDescent="0.3">
      <c r="A827" s="129" t="s">
        <v>945</v>
      </c>
      <c r="B827" s="132">
        <v>0.6</v>
      </c>
      <c r="C827" s="132">
        <v>0.65</v>
      </c>
      <c r="D827" s="132">
        <v>7.24</v>
      </c>
      <c r="E827" s="132">
        <v>11.49</v>
      </c>
      <c r="F827" s="132">
        <v>6.14</v>
      </c>
      <c r="G827" s="263" t="s">
        <v>3276</v>
      </c>
      <c r="H827" s="348" t="s">
        <v>3140</v>
      </c>
      <c r="I827" s="129">
        <v>34.384999999999998</v>
      </c>
      <c r="J827" s="129">
        <v>-32</v>
      </c>
      <c r="K827" s="129">
        <v>-1</v>
      </c>
      <c r="L827" s="129" t="b">
        <v>1</v>
      </c>
      <c r="M827" s="129">
        <v>21.178999999999998</v>
      </c>
      <c r="N827" s="129">
        <v>2.5760000000000001</v>
      </c>
      <c r="O827" s="129">
        <v>8.2210000000000001</v>
      </c>
      <c r="P827" s="132">
        <v>22.818000000000001</v>
      </c>
      <c r="Q827" s="132">
        <v>0.48799999999999999</v>
      </c>
      <c r="R827" s="132">
        <v>11.128</v>
      </c>
      <c r="S827" s="129">
        <v>1.48</v>
      </c>
      <c r="T827" s="419">
        <v>-10.944000000000001</v>
      </c>
      <c r="U827" s="129">
        <v>74.31</v>
      </c>
      <c r="V827" s="129">
        <v>-3</v>
      </c>
      <c r="W827" s="129">
        <v>7</v>
      </c>
      <c r="X827" s="129">
        <v>182</v>
      </c>
      <c r="Y827" s="129" t="s">
        <v>945</v>
      </c>
      <c r="Z827" s="129" t="b">
        <v>0</v>
      </c>
      <c r="AA827" s="129">
        <v>0</v>
      </c>
      <c r="AB827" s="129" t="b">
        <v>1</v>
      </c>
      <c r="AC827" s="129">
        <v>44</v>
      </c>
      <c r="AD827" s="129">
        <v>0.76200000000000001</v>
      </c>
      <c r="AE827" s="129" t="s">
        <v>3140</v>
      </c>
      <c r="AF827" s="129" t="s">
        <v>3276</v>
      </c>
      <c r="AG827" s="129" t="s">
        <v>3277</v>
      </c>
      <c r="AH827" s="129" t="e" cm="1">
        <f t="array" aca="1" ref="AH827" ca="1">INDIRECT(ADDRESS(MATCH(AJ827,'rs_industries'!B:B,0),5,1,TRUE,"rs_industries"))</f>
        <v>#N/A</v>
      </c>
      <c r="AI827" s="129" cm="1">
        <f t="array" aca="1" ref="AI827" ca="1">INDIRECT(ADDRESS(MATCH(A827,'rs_stocks'!B:B,0),7,1,TRUE,"rs_stocks"))</f>
        <v>73</v>
      </c>
    </row>
    <row r="828" spans="1:35" x14ac:dyDescent="0.3">
      <c r="A828" s="129" t="s">
        <v>3029</v>
      </c>
      <c r="B828" s="132">
        <v>-4.91</v>
      </c>
      <c r="C828" s="132">
        <v>-4.58</v>
      </c>
      <c r="D828" s="132">
        <v>7.43</v>
      </c>
      <c r="E828" s="132">
        <v>13.81</v>
      </c>
      <c r="F828" s="132">
        <v>6.22</v>
      </c>
      <c r="G828" s="298" t="s">
        <v>806</v>
      </c>
      <c r="H828" s="352" t="s">
        <v>3108</v>
      </c>
      <c r="I828" s="129">
        <v>0.95499999999999996</v>
      </c>
      <c r="J828" s="129">
        <v>-71</v>
      </c>
      <c r="K828" s="129">
        <v>-55</v>
      </c>
      <c r="L828" s="129" t="b">
        <v>1</v>
      </c>
      <c r="M828" s="129">
        <v>42.667000000000002</v>
      </c>
      <c r="N828" s="129">
        <v>5.1909999999999998</v>
      </c>
      <c r="O828" s="129">
        <v>8.2189999999999994</v>
      </c>
      <c r="P828" s="132">
        <v>46.531999999999996</v>
      </c>
      <c r="Q828" s="132">
        <v>0.496</v>
      </c>
      <c r="R828" s="132">
        <v>23.1</v>
      </c>
      <c r="S828" s="129">
        <v>2.57</v>
      </c>
      <c r="T828" s="419">
        <v>-21.504999999999999</v>
      </c>
      <c r="U828" s="129">
        <v>21.68</v>
      </c>
      <c r="V828" s="129">
        <v>-51</v>
      </c>
      <c r="W828" s="129">
        <v>-53</v>
      </c>
      <c r="X828" s="129">
        <v>358</v>
      </c>
      <c r="Y828" s="129" t="s">
        <v>3029</v>
      </c>
      <c r="Z828" s="129" t="b">
        <v>0</v>
      </c>
      <c r="AA828" s="129">
        <v>0</v>
      </c>
      <c r="AB828" s="129" t="b">
        <v>1</v>
      </c>
      <c r="AC828" s="129">
        <v>45</v>
      </c>
      <c r="AD828" s="129">
        <v>0.76200000000000001</v>
      </c>
      <c r="AE828" s="129" t="s">
        <v>3108</v>
      </c>
      <c r="AF828" s="129" t="s">
        <v>806</v>
      </c>
      <c r="AG828" s="129" t="s">
        <v>4438</v>
      </c>
      <c r="AH828" s="129" t="e" cm="1">
        <f t="array" aca="1" ref="AH828" ca="1">INDIRECT(ADDRESS(MATCH(AJ828,'rs_industries'!B:B,0),5,1,TRUE,"rs_industries"))</f>
        <v>#N/A</v>
      </c>
      <c r="AI828" s="129" cm="1">
        <f t="array" aca="1" ref="AI828" ca="1">INDIRECT(ADDRESS(MATCH(A828,'rs_stocks'!B:B,0),7,1,TRUE,"rs_stocks"))</f>
        <v>80</v>
      </c>
    </row>
    <row r="829" spans="1:35" x14ac:dyDescent="0.3">
      <c r="A829" s="129" t="s">
        <v>269</v>
      </c>
      <c r="B829" s="132">
        <v>7.34</v>
      </c>
      <c r="C829" s="132">
        <v>9.1999999999999993</v>
      </c>
      <c r="D829" s="132">
        <v>9.52</v>
      </c>
      <c r="E829" s="132">
        <v>32.1</v>
      </c>
      <c r="F829" s="132">
        <v>25.74</v>
      </c>
      <c r="G829" s="251" t="s">
        <v>3217</v>
      </c>
      <c r="H829" s="349" t="s">
        <v>150</v>
      </c>
      <c r="I829" s="129">
        <v>25.535</v>
      </c>
      <c r="J829" s="129">
        <v>-24</v>
      </c>
      <c r="K829" s="129">
        <v>0</v>
      </c>
      <c r="L829" s="129" t="b">
        <v>1</v>
      </c>
      <c r="M829" s="129">
        <v>39.427999999999997</v>
      </c>
      <c r="N829" s="129">
        <v>4.7969999999999997</v>
      </c>
      <c r="O829" s="129">
        <v>8.2189999999999994</v>
      </c>
      <c r="P829" s="132">
        <v>42.491</v>
      </c>
      <c r="Q829" s="132">
        <v>0.47799999999999998</v>
      </c>
      <c r="R829" s="132">
        <v>20.317</v>
      </c>
      <c r="S829" s="129">
        <v>2.08</v>
      </c>
      <c r="T829" s="419">
        <v>90.578000000000003</v>
      </c>
      <c r="U829" s="129">
        <v>87.11</v>
      </c>
      <c r="V829" s="129">
        <v>12</v>
      </c>
      <c r="W829" s="129">
        <v>18</v>
      </c>
      <c r="X829" s="129">
        <v>110</v>
      </c>
      <c r="Y829" s="129" t="s">
        <v>269</v>
      </c>
      <c r="Z829" s="129" t="b">
        <v>0</v>
      </c>
      <c r="AA829" s="129">
        <v>0</v>
      </c>
      <c r="AB829" s="129" t="b">
        <v>1</v>
      </c>
      <c r="AC829" s="129">
        <v>56</v>
      </c>
      <c r="AD829" s="129">
        <v>0.76100000000000001</v>
      </c>
      <c r="AE829" s="129" t="s">
        <v>150</v>
      </c>
      <c r="AF829" s="129" t="s">
        <v>3217</v>
      </c>
      <c r="AG829" s="129" t="s">
        <v>3749</v>
      </c>
      <c r="AH829" s="129" t="e" cm="1">
        <f t="array" aca="1" ref="AH829" ca="1">INDIRECT(ADDRESS(MATCH(AJ829,'rs_industries'!B:B,0),5,1,TRUE,"rs_industries"))</f>
        <v>#N/A</v>
      </c>
      <c r="AI829" s="129" cm="1">
        <f t="array" aca="1" ref="AI829" ca="1">INDIRECT(ADDRESS(MATCH(A829,'rs_stocks'!B:B,0),7,1,TRUE,"rs_stocks"))</f>
        <v>88</v>
      </c>
    </row>
    <row r="830" spans="1:35" x14ac:dyDescent="0.3">
      <c r="A830" s="129" t="s">
        <v>3027</v>
      </c>
      <c r="B830" s="132">
        <v>-7.99</v>
      </c>
      <c r="C830" s="132">
        <v>-6.19</v>
      </c>
      <c r="D830" s="132">
        <v>-4.57</v>
      </c>
      <c r="E830" s="132">
        <v>8.5</v>
      </c>
      <c r="F830" s="132">
        <v>2.82</v>
      </c>
      <c r="G830" s="250" t="s">
        <v>3267</v>
      </c>
      <c r="H830" s="354" t="s">
        <v>3205</v>
      </c>
      <c r="I830" s="129">
        <v>0.92500000000000004</v>
      </c>
      <c r="J830" s="129">
        <v>-67</v>
      </c>
      <c r="K830" s="129">
        <v>-45</v>
      </c>
      <c r="L830" s="129" t="b">
        <v>0</v>
      </c>
      <c r="M830" s="129">
        <v>26.361999999999998</v>
      </c>
      <c r="N830" s="129">
        <v>3.2090000000000001</v>
      </c>
      <c r="O830" s="129">
        <v>8.2149999999999999</v>
      </c>
      <c r="P830" s="132">
        <v>27.375</v>
      </c>
      <c r="Q830" s="132">
        <v>0.48399999999999999</v>
      </c>
      <c r="R830" s="132">
        <v>13.263</v>
      </c>
      <c r="S830" s="129">
        <v>3.48</v>
      </c>
      <c r="T830" s="419">
        <v>-100.724</v>
      </c>
      <c r="U830" s="129">
        <v>36.51</v>
      </c>
      <c r="V830" s="129">
        <v>-14</v>
      </c>
      <c r="W830" s="129">
        <v>29</v>
      </c>
      <c r="X830" s="129">
        <v>157</v>
      </c>
      <c r="Y830" s="129" t="s">
        <v>3027</v>
      </c>
      <c r="Z830" s="129" t="b">
        <v>1</v>
      </c>
      <c r="AA830" s="129">
        <v>0</v>
      </c>
      <c r="AB830" s="129" t="b">
        <v>0</v>
      </c>
      <c r="AC830" s="129">
        <v>47</v>
      </c>
      <c r="AD830" s="129">
        <v>0.76100000000000001</v>
      </c>
      <c r="AE830" s="129" t="s">
        <v>3205</v>
      </c>
      <c r="AF830" s="129" t="s">
        <v>3267</v>
      </c>
      <c r="AG830" s="129" t="s">
        <v>3352</v>
      </c>
      <c r="AH830" s="129" t="e" cm="1">
        <f t="array" aca="1" ref="AH830" ca="1">INDIRECT(ADDRESS(MATCH(AJ830,'rs_industries'!B:B,0),5,1,TRUE,"rs_industries"))</f>
        <v>#N/A</v>
      </c>
      <c r="AI830" s="129" cm="1">
        <f t="array" aca="1" ref="AI830" ca="1">INDIRECT(ADDRESS(MATCH(A830,'rs_stocks'!B:B,0),7,1,TRUE,"rs_stocks"))</f>
        <v>80</v>
      </c>
    </row>
    <row r="831" spans="1:35" x14ac:dyDescent="0.3">
      <c r="A831" s="129" t="s">
        <v>1018</v>
      </c>
      <c r="B831" s="132">
        <v>0.19</v>
      </c>
      <c r="C831" s="132">
        <v>0.28999999999999998</v>
      </c>
      <c r="D831" s="132">
        <v>4.2</v>
      </c>
      <c r="E831" s="132">
        <v>12.95</v>
      </c>
      <c r="F831" s="132">
        <v>5.12</v>
      </c>
      <c r="G831" s="206" t="s">
        <v>3175</v>
      </c>
      <c r="H831" s="345" t="s">
        <v>3108</v>
      </c>
      <c r="I831" s="129">
        <v>394.92200000000003</v>
      </c>
      <c r="J831" s="129">
        <v>-25</v>
      </c>
      <c r="K831" s="129">
        <v>-1</v>
      </c>
      <c r="L831" s="129" t="b">
        <v>1</v>
      </c>
      <c r="M831" s="129">
        <v>13.583</v>
      </c>
      <c r="N831" s="129">
        <v>1.6539999999999999</v>
      </c>
      <c r="O831" s="129">
        <v>8.2129999999999992</v>
      </c>
      <c r="P831" s="132">
        <v>14.039</v>
      </c>
      <c r="Q831" s="132">
        <v>0.48699999999999999</v>
      </c>
      <c r="R831" s="132">
        <v>6.8390000000000004</v>
      </c>
      <c r="S831" s="129">
        <v>1.25</v>
      </c>
      <c r="T831" s="419">
        <v>12.936</v>
      </c>
      <c r="U831" s="129">
        <v>167.33</v>
      </c>
      <c r="V831" s="129">
        <v>-55</v>
      </c>
      <c r="W831" s="129">
        <v>-53</v>
      </c>
      <c r="X831" s="129">
        <v>95</v>
      </c>
      <c r="Y831" s="129" t="s">
        <v>1018</v>
      </c>
      <c r="Z831" s="129" t="b">
        <v>0</v>
      </c>
      <c r="AA831" s="129">
        <v>0</v>
      </c>
      <c r="AB831" s="129" t="b">
        <v>1</v>
      </c>
      <c r="AC831" s="129">
        <v>49</v>
      </c>
      <c r="AD831" s="129">
        <v>0.76100000000000001</v>
      </c>
      <c r="AE831" s="129" t="s">
        <v>3108</v>
      </c>
      <c r="AF831" s="129" t="s">
        <v>3175</v>
      </c>
      <c r="AG831" s="129" t="s">
        <v>4866</v>
      </c>
      <c r="AH831" s="129" t="e" cm="1">
        <f t="array" aca="1" ref="AH831" ca="1">INDIRECT(ADDRESS(MATCH(AJ831,'rs_industries'!B:B,0),5,1,TRUE,"rs_industries"))</f>
        <v>#N/A</v>
      </c>
      <c r="AI831" s="129" t="e" cm="1">
        <f t="array" aca="1" ref="AI831" ca="1">INDIRECT(ADDRESS(MATCH(A831,'rs_stocks'!B:B,0),7,1,TRUE,"rs_stocks"))</f>
        <v>#N/A</v>
      </c>
    </row>
    <row r="832" spans="1:35" x14ac:dyDescent="0.3">
      <c r="A832" s="129" t="s">
        <v>3709</v>
      </c>
      <c r="B832" s="132">
        <v>-1.18</v>
      </c>
      <c r="C832" s="132">
        <v>-8.57</v>
      </c>
      <c r="D832" s="132">
        <v>3.73</v>
      </c>
      <c r="E832" s="132">
        <v>3.96</v>
      </c>
      <c r="F832" s="132">
        <v>5.82</v>
      </c>
      <c r="G832" s="267" t="s">
        <v>3127</v>
      </c>
      <c r="H832" s="349" t="s">
        <v>31</v>
      </c>
      <c r="I832" s="129">
        <v>1.056</v>
      </c>
      <c r="J832" s="129">
        <v>-45</v>
      </c>
      <c r="K832" s="129">
        <v>-26</v>
      </c>
      <c r="L832" s="129" t="b">
        <v>1</v>
      </c>
      <c r="M832" s="129">
        <v>43.433999999999997</v>
      </c>
      <c r="N832" s="129">
        <v>5.2889999999999997</v>
      </c>
      <c r="O832" s="129">
        <v>8.2119999999999997</v>
      </c>
      <c r="P832" s="132">
        <v>50.375</v>
      </c>
      <c r="Q832" s="132">
        <v>0.48699999999999999</v>
      </c>
      <c r="R832" s="132">
        <v>24.555</v>
      </c>
      <c r="S832" s="129">
        <v>2.84</v>
      </c>
      <c r="T832" s="419">
        <v>19.881</v>
      </c>
      <c r="U832" s="129">
        <v>14.19</v>
      </c>
      <c r="V832" s="129">
        <v>-3</v>
      </c>
      <c r="W832" s="129">
        <v>-15</v>
      </c>
      <c r="X832" s="129">
        <v>497</v>
      </c>
      <c r="Y832" s="129" t="s">
        <v>3709</v>
      </c>
      <c r="Z832" s="129" t="b">
        <v>0</v>
      </c>
      <c r="AA832" s="129">
        <v>0</v>
      </c>
      <c r="AB832" s="129" t="b">
        <v>0</v>
      </c>
      <c r="AC832" s="129">
        <v>45</v>
      </c>
      <c r="AD832" s="129">
        <v>0.76100000000000001</v>
      </c>
      <c r="AE832" s="129" t="s">
        <v>31</v>
      </c>
      <c r="AF832" s="129" t="s">
        <v>3127</v>
      </c>
      <c r="AG832" s="129" t="s">
        <v>3710</v>
      </c>
      <c r="AH832" s="129" t="e" cm="1">
        <f t="array" aca="1" ref="AH832" ca="1">INDIRECT(ADDRESS(MATCH(AJ832,'rs_industries'!B:B,0),5,1,TRUE,"rs_industries"))</f>
        <v>#N/A</v>
      </c>
      <c r="AI832" s="129" t="e" cm="1">
        <f t="array" aca="1" ref="AI832" ca="1">INDIRECT(ADDRESS(MATCH(A832,'rs_stocks'!B:B,0),7,1,TRUE,"rs_stocks"))</f>
        <v>#N/A</v>
      </c>
    </row>
    <row r="833" spans="1:35" x14ac:dyDescent="0.3">
      <c r="A833" s="129" t="s">
        <v>6494</v>
      </c>
      <c r="B833" s="132">
        <v>-0.13</v>
      </c>
      <c r="C833" s="132">
        <v>9.0399999999999991</v>
      </c>
      <c r="D833" s="132">
        <v>36.81</v>
      </c>
      <c r="E833" s="132">
        <v>42.59</v>
      </c>
      <c r="F833" s="132">
        <v>32.51</v>
      </c>
      <c r="G833" s="279" t="s">
        <v>3318</v>
      </c>
      <c r="H833" s="348" t="s">
        <v>3108</v>
      </c>
      <c r="I833" s="129">
        <v>0.27800000000000002</v>
      </c>
      <c r="J833" s="129">
        <v>-81</v>
      </c>
      <c r="K833" s="129">
        <v>-43</v>
      </c>
      <c r="L833" s="129" t="b">
        <v>0</v>
      </c>
      <c r="M833" s="129">
        <v>96.358000000000004</v>
      </c>
      <c r="N833" s="129">
        <v>11.738</v>
      </c>
      <c r="O833" s="129">
        <v>8.2089999999999996</v>
      </c>
      <c r="P833" s="132">
        <v>132.01300000000001</v>
      </c>
      <c r="Q833" s="132">
        <v>0.51100000000000001</v>
      </c>
      <c r="R833" s="132">
        <v>67.521000000000001</v>
      </c>
      <c r="S833" s="129">
        <v>4.28</v>
      </c>
      <c r="T833" s="419">
        <v>-7.47</v>
      </c>
      <c r="U833" s="129">
        <v>37.5</v>
      </c>
      <c r="V833" s="129">
        <v>-59</v>
      </c>
      <c r="W833" s="129">
        <v>-64</v>
      </c>
      <c r="X833" s="129">
        <v>124</v>
      </c>
      <c r="Y833" s="129" t="s">
        <v>6494</v>
      </c>
      <c r="Z833" s="129" t="b">
        <v>0</v>
      </c>
      <c r="AA833" s="129">
        <v>0</v>
      </c>
      <c r="AB833" s="129" t="b">
        <v>1</v>
      </c>
      <c r="AC833" s="129">
        <v>47</v>
      </c>
      <c r="AD833" s="129">
        <v>0.76</v>
      </c>
      <c r="AE833" s="129" t="s">
        <v>3108</v>
      </c>
      <c r="AF833" s="129" t="s">
        <v>3318</v>
      </c>
      <c r="AG833" s="129" t="s">
        <v>8684</v>
      </c>
      <c r="AH833" s="129" t="e" cm="1">
        <f t="array" aca="1" ref="AH833" ca="1">INDIRECT(ADDRESS(MATCH(AJ833,'rs_industries'!B:B,0),5,1,TRUE,"rs_industries"))</f>
        <v>#N/A</v>
      </c>
      <c r="AI833" s="129" cm="1">
        <f t="array" aca="1" ref="AI833" ca="1">INDIRECT(ADDRESS(MATCH(A833,'rs_stocks'!B:B,0),7,1,TRUE,"rs_stocks"))</f>
        <v>96</v>
      </c>
    </row>
    <row r="834" spans="1:35" x14ac:dyDescent="0.3">
      <c r="A834" s="129" t="s">
        <v>5730</v>
      </c>
      <c r="B834" s="132">
        <v>0.19</v>
      </c>
      <c r="C834" s="132">
        <v>-6</v>
      </c>
      <c r="D834" s="132">
        <v>-10.95</v>
      </c>
      <c r="E834" s="132">
        <v>44.2</v>
      </c>
      <c r="F834" s="132">
        <v>40.93</v>
      </c>
      <c r="G834" s="290" t="s">
        <v>3114</v>
      </c>
      <c r="H834" s="350" t="s">
        <v>31</v>
      </c>
      <c r="I834" s="129">
        <v>1.056</v>
      </c>
      <c r="J834" s="129">
        <v>-84</v>
      </c>
      <c r="K834" s="129">
        <v>-70</v>
      </c>
      <c r="L834" s="129" t="b">
        <v>0</v>
      </c>
      <c r="M834" s="129">
        <v>110.086</v>
      </c>
      <c r="N834" s="129">
        <v>13.414999999999999</v>
      </c>
      <c r="O834" s="129">
        <v>8.2059999999999995</v>
      </c>
      <c r="P834" s="132">
        <v>139.51400000000001</v>
      </c>
      <c r="Q834" s="132">
        <v>0.433</v>
      </c>
      <c r="R834" s="132">
        <v>60.457999999999998</v>
      </c>
      <c r="S834" s="129">
        <v>3.93</v>
      </c>
      <c r="T834" s="419">
        <v>2.4079999999999999</v>
      </c>
      <c r="U834" s="129">
        <v>21.14</v>
      </c>
      <c r="V834" s="129">
        <v>-25</v>
      </c>
      <c r="W834" s="129">
        <v>-26</v>
      </c>
      <c r="X834" s="129">
        <v>240</v>
      </c>
      <c r="Y834" s="129" t="s">
        <v>5730</v>
      </c>
      <c r="Z834" s="129" t="b">
        <v>1</v>
      </c>
      <c r="AA834" s="129">
        <v>0</v>
      </c>
      <c r="AB834" s="129" t="b">
        <v>0</v>
      </c>
      <c r="AC834" s="129">
        <v>46</v>
      </c>
      <c r="AD834" s="129">
        <v>0.76</v>
      </c>
      <c r="AE834" s="129" t="s">
        <v>31</v>
      </c>
      <c r="AF834" s="129" t="s">
        <v>3114</v>
      </c>
      <c r="AG834" s="129" t="s">
        <v>5731</v>
      </c>
      <c r="AH834" s="129" t="e" cm="1">
        <f t="array" aca="1" ref="AH834" ca="1">INDIRECT(ADDRESS(MATCH(AJ834,'rs_industries'!B:B,0),5,1,TRUE,"rs_industries"))</f>
        <v>#N/A</v>
      </c>
      <c r="AI834" s="129" cm="1">
        <f t="array" aca="1" ref="AI834" ca="1">INDIRECT(ADDRESS(MATCH(A834,'rs_stocks'!B:B,0),7,1,TRUE,"rs_stocks"))</f>
        <v>78</v>
      </c>
    </row>
    <row r="835" spans="1:35" x14ac:dyDescent="0.3">
      <c r="A835" s="129" t="s">
        <v>7273</v>
      </c>
      <c r="B835" s="132">
        <v>-2.0299999999999998</v>
      </c>
      <c r="C835" s="132">
        <v>-4.76</v>
      </c>
      <c r="D835" s="132">
        <v>-1.32</v>
      </c>
      <c r="E835" s="132">
        <v>10.5</v>
      </c>
      <c r="F835" s="132">
        <v>0</v>
      </c>
      <c r="G835" s="210" t="s">
        <v>3888</v>
      </c>
      <c r="H835" s="288" t="s">
        <v>48</v>
      </c>
      <c r="I835" s="129">
        <v>0.746</v>
      </c>
      <c r="J835" s="129">
        <v>-73</v>
      </c>
      <c r="K835" s="129">
        <v>-54</v>
      </c>
      <c r="L835" s="129" t="b">
        <v>0</v>
      </c>
      <c r="M835" s="129">
        <v>48.994</v>
      </c>
      <c r="N835" s="129">
        <v>5.9749999999999996</v>
      </c>
      <c r="O835" s="129">
        <v>8.1999999999999993</v>
      </c>
      <c r="P835" s="132">
        <v>61.72</v>
      </c>
      <c r="Q835" s="132">
        <v>0.47699999999999998</v>
      </c>
      <c r="R835" s="132">
        <v>29.437999999999999</v>
      </c>
      <c r="S835" s="129">
        <v>3.73</v>
      </c>
      <c r="T835" s="419">
        <v>35.901000000000003</v>
      </c>
      <c r="U835" s="129">
        <v>8.2100000000000009</v>
      </c>
      <c r="V835" s="129">
        <v>6</v>
      </c>
      <c r="W835" s="129">
        <v>5</v>
      </c>
      <c r="X835" s="129">
        <v>652</v>
      </c>
      <c r="Y835" s="129" t="s">
        <v>7273</v>
      </c>
      <c r="Z835" s="129" t="b">
        <v>0</v>
      </c>
      <c r="AA835" s="129">
        <v>0</v>
      </c>
      <c r="AB835" s="129" t="b">
        <v>0</v>
      </c>
      <c r="AC835" s="129">
        <v>45</v>
      </c>
      <c r="AD835" s="129">
        <v>0.76</v>
      </c>
      <c r="AE835" s="129" t="s">
        <v>48</v>
      </c>
      <c r="AF835" s="129" t="s">
        <v>3888</v>
      </c>
      <c r="AG835" s="129" t="s">
        <v>7274</v>
      </c>
      <c r="AH835" s="129" t="e" cm="1">
        <f t="array" aca="1" ref="AH835" ca="1">INDIRECT(ADDRESS(MATCH(AJ835,'rs_industries'!B:B,0),5,1,TRUE,"rs_industries"))</f>
        <v>#N/A</v>
      </c>
      <c r="AI835" s="129" t="e" cm="1">
        <f t="array" aca="1" ref="AI835" ca="1">INDIRECT(ADDRESS(MATCH(A835,'rs_stocks'!B:B,0),7,1,TRUE,"rs_stocks"))</f>
        <v>#N/A</v>
      </c>
    </row>
    <row r="836" spans="1:35" x14ac:dyDescent="0.3">
      <c r="A836" s="129" t="s">
        <v>1022</v>
      </c>
      <c r="B836" s="132">
        <v>2.66</v>
      </c>
      <c r="C836" s="132">
        <v>-11.74</v>
      </c>
      <c r="D836" s="132">
        <v>2.41</v>
      </c>
      <c r="E836" s="132">
        <v>8.65</v>
      </c>
      <c r="F836" s="132">
        <v>5.05</v>
      </c>
      <c r="G836" s="315" t="s">
        <v>3376</v>
      </c>
      <c r="H836" s="348" t="s">
        <v>3108</v>
      </c>
      <c r="I836" s="129">
        <v>8.7799999999999994</v>
      </c>
      <c r="J836" s="129">
        <v>-45</v>
      </c>
      <c r="K836" s="129">
        <v>-16</v>
      </c>
      <c r="L836" s="129" t="b">
        <v>0</v>
      </c>
      <c r="M836" s="129">
        <v>60.451999999999998</v>
      </c>
      <c r="N836" s="129">
        <v>7.3940000000000001</v>
      </c>
      <c r="O836" s="129">
        <v>8.1760000000000002</v>
      </c>
      <c r="P836" s="132">
        <v>75.004000000000005</v>
      </c>
      <c r="Q836" s="132">
        <v>0.48699999999999999</v>
      </c>
      <c r="R836" s="132">
        <v>36.51</v>
      </c>
      <c r="S836" s="129">
        <v>4.47</v>
      </c>
      <c r="T836" s="419">
        <v>52.331000000000003</v>
      </c>
      <c r="U836" s="129">
        <v>165.48</v>
      </c>
      <c r="V836" s="129">
        <v>-66</v>
      </c>
      <c r="W836" s="129">
        <v>-57</v>
      </c>
      <c r="X836" s="129">
        <v>27</v>
      </c>
      <c r="Y836" s="129" t="s">
        <v>1022</v>
      </c>
      <c r="Z836" s="129" t="b">
        <v>0</v>
      </c>
      <c r="AA836" s="129">
        <v>0</v>
      </c>
      <c r="AB836" s="129" t="b">
        <v>0</v>
      </c>
      <c r="AC836" s="129">
        <v>48</v>
      </c>
      <c r="AD836" s="129">
        <v>0.75900000000000001</v>
      </c>
      <c r="AE836" s="129" t="s">
        <v>3108</v>
      </c>
      <c r="AF836" s="129" t="s">
        <v>3376</v>
      </c>
      <c r="AG836" s="129" t="s">
        <v>4525</v>
      </c>
      <c r="AH836" s="129" t="e" cm="1">
        <f t="array" aca="1" ref="AH836" ca="1">INDIRECT(ADDRESS(MATCH(AJ836,'rs_industries'!B:B,0),5,1,TRUE,"rs_industries"))</f>
        <v>#N/A</v>
      </c>
      <c r="AI836" s="129" t="e" cm="1">
        <f t="array" aca="1" ref="AI836" ca="1">INDIRECT(ADDRESS(MATCH(A836,'rs_stocks'!B:B,0),7,1,TRUE,"rs_stocks"))</f>
        <v>#N/A</v>
      </c>
    </row>
    <row r="837" spans="1:35" x14ac:dyDescent="0.3">
      <c r="A837" s="129" t="s">
        <v>2286</v>
      </c>
      <c r="B837" s="132">
        <v>4.0999999999999996</v>
      </c>
      <c r="C837" s="132">
        <v>3.06</v>
      </c>
      <c r="D837" s="132">
        <v>6.11</v>
      </c>
      <c r="E837" s="132">
        <v>7.73</v>
      </c>
      <c r="F837" s="132">
        <v>6.93</v>
      </c>
      <c r="G837" s="308" t="s">
        <v>3301</v>
      </c>
      <c r="H837" s="351" t="s">
        <v>3108</v>
      </c>
      <c r="I837" s="129">
        <v>3.766</v>
      </c>
      <c r="J837" s="129">
        <v>-38</v>
      </c>
      <c r="K837" s="129">
        <v>-3</v>
      </c>
      <c r="L837" s="129" t="b">
        <v>1</v>
      </c>
      <c r="M837" s="129">
        <v>25.478000000000002</v>
      </c>
      <c r="N837" s="129">
        <v>3.137</v>
      </c>
      <c r="O837" s="129">
        <v>8.1219999999999999</v>
      </c>
      <c r="P837" s="132">
        <v>29.318000000000001</v>
      </c>
      <c r="Q837" s="132">
        <v>0.48499999999999999</v>
      </c>
      <c r="R837" s="132">
        <v>14.228999999999999</v>
      </c>
      <c r="S837" s="129">
        <v>2.1800000000000002</v>
      </c>
      <c r="T837" s="419">
        <v>94.722999999999999</v>
      </c>
      <c r="U837" s="129">
        <v>37.33</v>
      </c>
      <c r="V837" s="129">
        <v>-10</v>
      </c>
      <c r="W837" s="129">
        <v>-14</v>
      </c>
      <c r="X837" s="129">
        <v>246</v>
      </c>
      <c r="Y837" s="129" t="s">
        <v>2286</v>
      </c>
      <c r="Z837" s="129" t="b">
        <v>0</v>
      </c>
      <c r="AA837" s="129">
        <v>0</v>
      </c>
      <c r="AB837" s="129" t="b">
        <v>1</v>
      </c>
      <c r="AC837" s="129">
        <v>49</v>
      </c>
      <c r="AD837" s="129">
        <v>0.75900000000000001</v>
      </c>
      <c r="AE837" s="129" t="s">
        <v>3108</v>
      </c>
      <c r="AF837" s="129" t="s">
        <v>3301</v>
      </c>
      <c r="AG837" s="129" t="s">
        <v>4601</v>
      </c>
      <c r="AH837" s="129" t="e" cm="1">
        <f t="array" aca="1" ref="AH837" ca="1">INDIRECT(ADDRESS(MATCH(AJ837,'rs_industries'!B:B,0),5,1,TRUE,"rs_industries"))</f>
        <v>#N/A</v>
      </c>
      <c r="AI837" s="129" cm="1">
        <f t="array" aca="1" ref="AI837" ca="1">INDIRECT(ADDRESS(MATCH(A837,'rs_stocks'!B:B,0),7,1,TRUE,"rs_stocks"))</f>
        <v>88</v>
      </c>
    </row>
    <row r="838" spans="1:35" x14ac:dyDescent="0.3">
      <c r="A838" s="129" t="s">
        <v>2153</v>
      </c>
      <c r="B838" s="132">
        <v>8.23</v>
      </c>
      <c r="C838" s="132">
        <v>-5.22</v>
      </c>
      <c r="D838" s="132">
        <v>39.619999999999997</v>
      </c>
      <c r="E838" s="132">
        <v>85.95</v>
      </c>
      <c r="F838" s="132">
        <v>54.33</v>
      </c>
      <c r="G838" s="225" t="s">
        <v>3430</v>
      </c>
      <c r="H838" s="346" t="s">
        <v>3111</v>
      </c>
      <c r="I838" s="129">
        <v>4.8650000000000002</v>
      </c>
      <c r="J838" s="129">
        <v>-94</v>
      </c>
      <c r="K838" s="129">
        <v>-44</v>
      </c>
      <c r="L838" s="129" t="b">
        <v>0</v>
      </c>
      <c r="M838" s="129">
        <v>132.751</v>
      </c>
      <c r="N838" s="129">
        <v>16.361999999999998</v>
      </c>
      <c r="O838" s="129">
        <v>8.1129999999999995</v>
      </c>
      <c r="P838" s="132">
        <v>157.261</v>
      </c>
      <c r="Q838" s="132">
        <v>0.499</v>
      </c>
      <c r="R838" s="132">
        <v>78.484999999999999</v>
      </c>
      <c r="S838" s="129">
        <v>5.85</v>
      </c>
      <c r="T838" s="419">
        <v>99.158000000000001</v>
      </c>
      <c r="U838" s="129">
        <v>20.51</v>
      </c>
      <c r="V838" s="129">
        <v>34</v>
      </c>
      <c r="W838" s="129">
        <v>36</v>
      </c>
      <c r="X838" s="129">
        <v>166</v>
      </c>
      <c r="Y838" s="129" t="s">
        <v>2153</v>
      </c>
      <c r="Z838" s="129" t="b">
        <v>0</v>
      </c>
      <c r="AA838" s="129">
        <v>0</v>
      </c>
      <c r="AB838" s="129" t="b">
        <v>1</v>
      </c>
      <c r="AC838" s="129">
        <v>41</v>
      </c>
      <c r="AD838" s="129">
        <v>0.75900000000000001</v>
      </c>
      <c r="AE838" s="129" t="s">
        <v>3111</v>
      </c>
      <c r="AF838" s="129" t="s">
        <v>3430</v>
      </c>
      <c r="AG838" s="129" t="s">
        <v>3431</v>
      </c>
      <c r="AH838" s="129" t="e" cm="1">
        <f t="array" aca="1" ref="AH838" ca="1">INDIRECT(ADDRESS(MATCH(AJ838,'rs_industries'!B:B,0),5,1,TRUE,"rs_industries"))</f>
        <v>#N/A</v>
      </c>
      <c r="AI838" s="129" cm="1">
        <f t="array" aca="1" ref="AI838" ca="1">INDIRECT(ADDRESS(MATCH(A838,'rs_stocks'!B:B,0),7,1,TRUE,"rs_stocks"))</f>
        <v>98</v>
      </c>
    </row>
    <row r="839" spans="1:35" x14ac:dyDescent="0.3">
      <c r="A839" s="129" t="s">
        <v>2088</v>
      </c>
      <c r="B839" s="132">
        <v>-2.66</v>
      </c>
      <c r="C839" s="132">
        <v>-6.13</v>
      </c>
      <c r="D839" s="132">
        <v>1.69</v>
      </c>
      <c r="E839" s="132">
        <v>12.84</v>
      </c>
      <c r="F839" s="132">
        <v>5.13</v>
      </c>
      <c r="G839" s="327" t="s">
        <v>3142</v>
      </c>
      <c r="H839" s="351" t="s">
        <v>150</v>
      </c>
      <c r="I839" s="129">
        <v>4.1539999999999999</v>
      </c>
      <c r="J839" s="129">
        <v>-39</v>
      </c>
      <c r="K839" s="129">
        <v>-6</v>
      </c>
      <c r="L839" s="129" t="b">
        <v>1</v>
      </c>
      <c r="M839" s="129">
        <v>26.224</v>
      </c>
      <c r="N839" s="129">
        <v>3.2320000000000002</v>
      </c>
      <c r="O839" s="129">
        <v>8.1129999999999995</v>
      </c>
      <c r="P839" s="132">
        <v>28.073</v>
      </c>
      <c r="Q839" s="132">
        <v>0.48399999999999999</v>
      </c>
      <c r="R839" s="132">
        <v>13.592000000000001</v>
      </c>
      <c r="S839" s="129">
        <v>1.89</v>
      </c>
      <c r="T839" s="419">
        <v>-123.36799999999999</v>
      </c>
      <c r="U839" s="129">
        <v>139.66999999999999</v>
      </c>
      <c r="V839" s="129">
        <v>25</v>
      </c>
      <c r="W839" s="129">
        <v>9</v>
      </c>
      <c r="X839" s="129">
        <v>75</v>
      </c>
      <c r="Y839" s="129" t="s">
        <v>2088</v>
      </c>
      <c r="Z839" s="129" t="b">
        <v>0</v>
      </c>
      <c r="AA839" s="129">
        <v>0</v>
      </c>
      <c r="AB839" s="129" t="b">
        <v>1</v>
      </c>
      <c r="AC839" s="129">
        <v>50</v>
      </c>
      <c r="AD839" s="129">
        <v>0.75900000000000001</v>
      </c>
      <c r="AE839" s="129" t="s">
        <v>150</v>
      </c>
      <c r="AF839" s="129" t="s">
        <v>3142</v>
      </c>
      <c r="AG839" s="129" t="s">
        <v>5043</v>
      </c>
      <c r="AH839" s="129" t="e" cm="1">
        <f t="array" aca="1" ref="AH839" ca="1">INDIRECT(ADDRESS(MATCH(AJ839,'rs_industries'!B:B,0),5,1,TRUE,"rs_industries"))</f>
        <v>#N/A</v>
      </c>
      <c r="AI839" s="129" cm="1">
        <f t="array" aca="1" ref="AI839" ca="1">INDIRECT(ADDRESS(MATCH(A839,'rs_stocks'!B:B,0),7,1,TRUE,"rs_stocks"))</f>
        <v>72</v>
      </c>
    </row>
    <row r="840" spans="1:35" x14ac:dyDescent="0.3">
      <c r="A840" s="129" t="s">
        <v>2988</v>
      </c>
      <c r="B840" s="132">
        <v>0.36</v>
      </c>
      <c r="C840" s="132">
        <v>25.74</v>
      </c>
      <c r="D840" s="132">
        <v>33.909999999999997</v>
      </c>
      <c r="E840" s="132">
        <v>46.45</v>
      </c>
      <c r="F840" s="132">
        <v>35.85</v>
      </c>
      <c r="G840" s="286" t="s">
        <v>3301</v>
      </c>
      <c r="H840" s="348" t="s">
        <v>3108</v>
      </c>
      <c r="I840" s="129">
        <v>0.60899999999999999</v>
      </c>
      <c r="J840" s="129">
        <v>-42</v>
      </c>
      <c r="K840" s="129">
        <v>0</v>
      </c>
      <c r="L840" s="129" t="b">
        <v>0</v>
      </c>
      <c r="M840" s="129">
        <v>81.587000000000003</v>
      </c>
      <c r="N840" s="129">
        <v>10.087999999999999</v>
      </c>
      <c r="O840" s="129">
        <v>8.0869999999999997</v>
      </c>
      <c r="P840" s="132">
        <v>100.03100000000001</v>
      </c>
      <c r="Q840" s="132">
        <v>0.499</v>
      </c>
      <c r="R840" s="132">
        <v>49.908999999999999</v>
      </c>
      <c r="S840" s="129">
        <v>1.29</v>
      </c>
      <c r="T840" s="419">
        <v>18.399000000000001</v>
      </c>
      <c r="U840" s="129">
        <v>8.4499999999999993</v>
      </c>
      <c r="V840" s="129">
        <v>-43</v>
      </c>
      <c r="W840" s="129">
        <v>-66</v>
      </c>
      <c r="X840" s="129">
        <v>1839</v>
      </c>
      <c r="Y840" s="129" t="s">
        <v>2988</v>
      </c>
      <c r="Z840" s="129" t="b">
        <v>0</v>
      </c>
      <c r="AA840" s="129">
        <v>0</v>
      </c>
      <c r="AB840" s="129" t="b">
        <v>1</v>
      </c>
      <c r="AC840" s="129">
        <v>46</v>
      </c>
      <c r="AD840" s="129">
        <v>0.75800000000000001</v>
      </c>
      <c r="AE840" s="129" t="s">
        <v>3108</v>
      </c>
      <c r="AF840" s="129" t="s">
        <v>3301</v>
      </c>
      <c r="AG840" s="129" t="s">
        <v>7847</v>
      </c>
      <c r="AH840" s="129" t="e" cm="1">
        <f t="array" aca="1" ref="AH840" ca="1">INDIRECT(ADDRESS(MATCH(AJ840,'rs_industries'!B:B,0),5,1,TRUE,"rs_industries"))</f>
        <v>#N/A</v>
      </c>
      <c r="AI840" s="129" cm="1">
        <f t="array" aca="1" ref="AI840" ca="1">INDIRECT(ADDRESS(MATCH(A840,'rs_stocks'!B:B,0),7,1,TRUE,"rs_stocks"))</f>
        <v>96</v>
      </c>
    </row>
    <row r="841" spans="1:35" x14ac:dyDescent="0.3">
      <c r="A841" s="129" t="s">
        <v>2348</v>
      </c>
      <c r="B841" s="132">
        <v>-3.48</v>
      </c>
      <c r="C841" s="132">
        <v>16.77</v>
      </c>
      <c r="D841" s="132">
        <v>92.5</v>
      </c>
      <c r="E841" s="132">
        <v>49.7</v>
      </c>
      <c r="F841" s="132">
        <v>54.9</v>
      </c>
      <c r="G841" s="257" t="s">
        <v>3301</v>
      </c>
      <c r="H841" s="349" t="s">
        <v>3108</v>
      </c>
      <c r="I841" s="129">
        <v>2.4710000000000001</v>
      </c>
      <c r="J841" s="129">
        <v>-93</v>
      </c>
      <c r="K841" s="129">
        <v>-77</v>
      </c>
      <c r="L841" s="129" t="b">
        <v>1</v>
      </c>
      <c r="M841" s="129">
        <v>152.48699999999999</v>
      </c>
      <c r="N841" s="129">
        <v>18.873000000000001</v>
      </c>
      <c r="O841" s="129">
        <v>8.08</v>
      </c>
      <c r="P841" s="132">
        <v>334.29399999999998</v>
      </c>
      <c r="Q841" s="132">
        <v>0.51600000000000001</v>
      </c>
      <c r="R841" s="132">
        <v>172.56399999999999</v>
      </c>
      <c r="S841" s="129">
        <v>8.0399999999999991</v>
      </c>
      <c r="T841" s="419">
        <v>60.496000000000002</v>
      </c>
      <c r="U841" s="129">
        <v>20.539000000000001</v>
      </c>
      <c r="V841" s="129">
        <v>-43</v>
      </c>
      <c r="W841" s="129">
        <v>-33</v>
      </c>
      <c r="X841" s="129">
        <v>121</v>
      </c>
      <c r="Y841" s="129" t="s">
        <v>2348</v>
      </c>
      <c r="Z841" s="129" t="b">
        <v>0</v>
      </c>
      <c r="AA841" s="129">
        <v>0</v>
      </c>
      <c r="AB841" s="129" t="b">
        <v>1</v>
      </c>
      <c r="AC841" s="129">
        <v>52</v>
      </c>
      <c r="AD841" s="129">
        <v>0.75800000000000001</v>
      </c>
      <c r="AE841" s="129" t="s">
        <v>3108</v>
      </c>
      <c r="AF841" s="129" t="s">
        <v>3301</v>
      </c>
      <c r="AG841" s="129" t="s">
        <v>4539</v>
      </c>
      <c r="AH841" s="129" t="e" cm="1">
        <f t="array" aca="1" ref="AH841" ca="1">INDIRECT(ADDRESS(MATCH(AJ841,'rs_industries'!B:B,0),5,1,TRUE,"rs_industries"))</f>
        <v>#N/A</v>
      </c>
      <c r="AI841" s="129" cm="1">
        <f t="array" aca="1" ref="AI841" ca="1">INDIRECT(ADDRESS(MATCH(A841,'rs_stocks'!B:B,0),7,1,TRUE,"rs_stocks"))</f>
        <v>97</v>
      </c>
    </row>
    <row r="842" spans="1:35" x14ac:dyDescent="0.3">
      <c r="A842" s="129" t="s">
        <v>1140</v>
      </c>
      <c r="B842" s="132">
        <v>-1.37</v>
      </c>
      <c r="C842" s="132">
        <v>-6.19</v>
      </c>
      <c r="D842" s="132">
        <v>-3.27</v>
      </c>
      <c r="E842" s="132">
        <v>4.46</v>
      </c>
      <c r="F842" s="132">
        <v>-1.18</v>
      </c>
      <c r="G842" s="225" t="s">
        <v>3651</v>
      </c>
      <c r="H842" s="346" t="s">
        <v>3140</v>
      </c>
      <c r="I842" s="129">
        <v>19.927</v>
      </c>
      <c r="J842" s="129">
        <v>-54</v>
      </c>
      <c r="K842" s="129">
        <v>-44</v>
      </c>
      <c r="L842" s="129" t="b">
        <v>0</v>
      </c>
      <c r="M842" s="129">
        <v>28.914999999999999</v>
      </c>
      <c r="N842" s="129">
        <v>3.5790000000000002</v>
      </c>
      <c r="O842" s="129">
        <v>8.0779999999999994</v>
      </c>
      <c r="P842" s="132">
        <v>32.284999999999997</v>
      </c>
      <c r="Q842" s="132">
        <v>0.46800000000000003</v>
      </c>
      <c r="R842" s="132">
        <v>15.101000000000001</v>
      </c>
      <c r="S842" s="129">
        <v>1.74</v>
      </c>
      <c r="T842" s="419">
        <v>10.28</v>
      </c>
      <c r="U842" s="129">
        <v>55.96</v>
      </c>
      <c r="V842" s="129">
        <v>-46</v>
      </c>
      <c r="W842" s="129">
        <v>-49</v>
      </c>
      <c r="X842" s="129">
        <v>205</v>
      </c>
      <c r="Y842" s="129" t="s">
        <v>1140</v>
      </c>
      <c r="Z842" s="129" t="b">
        <v>1</v>
      </c>
      <c r="AA842" s="129">
        <v>0</v>
      </c>
      <c r="AB842" s="129" t="b">
        <v>0</v>
      </c>
      <c r="AC842" s="129">
        <v>51</v>
      </c>
      <c r="AD842" s="129">
        <v>0.75800000000000001</v>
      </c>
      <c r="AE842" s="129" t="s">
        <v>3140</v>
      </c>
      <c r="AF842" s="129" t="s">
        <v>3651</v>
      </c>
      <c r="AG842" s="129" t="s">
        <v>3652</v>
      </c>
      <c r="AH842" s="129" t="e" cm="1">
        <f t="array" aca="1" ref="AH842" ca="1">INDIRECT(ADDRESS(MATCH(AJ842,'rs_industries'!B:B,0),5,1,TRUE,"rs_industries"))</f>
        <v>#N/A</v>
      </c>
      <c r="AI842" s="129" t="e" cm="1">
        <f t="array" aca="1" ref="AI842" ca="1">INDIRECT(ADDRESS(MATCH(A842,'rs_stocks'!B:B,0),7,1,TRUE,"rs_stocks"))</f>
        <v>#N/A</v>
      </c>
    </row>
    <row r="843" spans="1:35" x14ac:dyDescent="0.3">
      <c r="A843" s="129" t="s">
        <v>2258</v>
      </c>
      <c r="B843" s="132">
        <v>-4.75</v>
      </c>
      <c r="C843" s="132">
        <v>-4.5999999999999996</v>
      </c>
      <c r="D843" s="132">
        <v>-0.08</v>
      </c>
      <c r="E843" s="132">
        <v>1.18</v>
      </c>
      <c r="F843" s="132">
        <v>-2.5099999999999998</v>
      </c>
      <c r="G843" s="288" t="s">
        <v>3276</v>
      </c>
      <c r="H843" s="347" t="s">
        <v>3140</v>
      </c>
      <c r="I843" s="129">
        <v>2.3090000000000002</v>
      </c>
      <c r="J843" s="129">
        <v>-56</v>
      </c>
      <c r="K843" s="129">
        <v>-44</v>
      </c>
      <c r="L843" s="129" t="b">
        <v>0</v>
      </c>
      <c r="M843" s="129">
        <v>25.690999999999999</v>
      </c>
      <c r="N843" s="129">
        <v>3.181</v>
      </c>
      <c r="O843" s="129">
        <v>8.077</v>
      </c>
      <c r="P843" s="132">
        <v>28.184000000000001</v>
      </c>
      <c r="Q843" s="132">
        <v>0.47899999999999998</v>
      </c>
      <c r="R843" s="132">
        <v>13.499000000000001</v>
      </c>
      <c r="S843" s="129">
        <v>2.19</v>
      </c>
      <c r="T843" s="419">
        <v>-19.018999999999998</v>
      </c>
      <c r="U843" s="129">
        <v>12.03</v>
      </c>
      <c r="V843" s="129">
        <v>-38</v>
      </c>
      <c r="W843" s="129">
        <v>-38</v>
      </c>
      <c r="X843" s="129">
        <v>760</v>
      </c>
      <c r="Y843" s="129" t="s">
        <v>2258</v>
      </c>
      <c r="Z843" s="129" t="b">
        <v>0</v>
      </c>
      <c r="AA843" s="129">
        <v>0</v>
      </c>
      <c r="AB843" s="129" t="b">
        <v>0</v>
      </c>
      <c r="AC843" s="129">
        <v>48</v>
      </c>
      <c r="AD843" s="129">
        <v>0.75700000000000001</v>
      </c>
      <c r="AE843" s="129" t="s">
        <v>3140</v>
      </c>
      <c r="AF843" s="129" t="s">
        <v>3276</v>
      </c>
      <c r="AG843" s="129" t="s">
        <v>4999</v>
      </c>
      <c r="AH843" s="129" t="e" cm="1">
        <f t="array" aca="1" ref="AH843" ca="1">INDIRECT(ADDRESS(MATCH(AJ843,'rs_industries'!B:B,0),5,1,TRUE,"rs_industries"))</f>
        <v>#N/A</v>
      </c>
      <c r="AI843" s="129" t="e" cm="1">
        <f t="array" aca="1" ref="AI843" ca="1">INDIRECT(ADDRESS(MATCH(A843,'rs_stocks'!B:B,0),7,1,TRUE,"rs_stocks"))</f>
        <v>#N/A</v>
      </c>
    </row>
    <row r="844" spans="1:35" x14ac:dyDescent="0.3">
      <c r="A844" s="129" t="s">
        <v>595</v>
      </c>
      <c r="B844" s="132">
        <v>0.04</v>
      </c>
      <c r="C844" s="132">
        <v>-3.4</v>
      </c>
      <c r="D844" s="132">
        <v>-8.6300000000000008</v>
      </c>
      <c r="E844" s="132">
        <v>12.43</v>
      </c>
      <c r="F844" s="132">
        <v>20.059999999999999</v>
      </c>
      <c r="G844" s="312" t="s">
        <v>3184</v>
      </c>
      <c r="H844" s="347" t="s">
        <v>24</v>
      </c>
      <c r="I844" s="129">
        <v>6.3959999999999999</v>
      </c>
      <c r="J844" s="129">
        <v>-57</v>
      </c>
      <c r="K844" s="129">
        <v>-39</v>
      </c>
      <c r="L844" s="129" t="b">
        <v>0</v>
      </c>
      <c r="M844" s="129">
        <v>62.115000000000002</v>
      </c>
      <c r="N844" s="129">
        <v>7.7050000000000001</v>
      </c>
      <c r="O844" s="129">
        <v>8.0619999999999994</v>
      </c>
      <c r="P844" s="132">
        <v>69.024000000000001</v>
      </c>
      <c r="Q844" s="132">
        <v>0.45</v>
      </c>
      <c r="R844" s="132">
        <v>31.045000000000002</v>
      </c>
      <c r="S844" s="129">
        <v>3.4</v>
      </c>
      <c r="T844" s="419">
        <v>15.28</v>
      </c>
      <c r="U844" s="129">
        <v>146.16</v>
      </c>
      <c r="V844" s="129">
        <v>-19</v>
      </c>
      <c r="W844" s="129">
        <v>-46</v>
      </c>
      <c r="X844" s="129">
        <v>40</v>
      </c>
      <c r="Y844" s="129" t="s">
        <v>595</v>
      </c>
      <c r="Z844" s="129" t="b">
        <v>0</v>
      </c>
      <c r="AA844" s="129">
        <v>0</v>
      </c>
      <c r="AB844" s="129" t="b">
        <v>0</v>
      </c>
      <c r="AC844" s="129">
        <v>45</v>
      </c>
      <c r="AD844" s="129">
        <v>0.75700000000000001</v>
      </c>
      <c r="AE844" s="129" t="s">
        <v>24</v>
      </c>
      <c r="AF844" s="129" t="s">
        <v>3184</v>
      </c>
      <c r="AG844" s="129" t="s">
        <v>5480</v>
      </c>
      <c r="AH844" s="129" t="e" cm="1">
        <f t="array" aca="1" ref="AH844" ca="1">INDIRECT(ADDRESS(MATCH(AJ844,'rs_industries'!B:B,0),5,1,TRUE,"rs_industries"))</f>
        <v>#N/A</v>
      </c>
      <c r="AI844" s="129" t="e" cm="1">
        <f t="array" aca="1" ref="AI844" ca="1">INDIRECT(ADDRESS(MATCH(A844,'rs_stocks'!B:B,0),7,1,TRUE,"rs_stocks"))</f>
        <v>#N/A</v>
      </c>
    </row>
    <row r="845" spans="1:35" x14ac:dyDescent="0.3">
      <c r="A845" s="129" t="s">
        <v>1623</v>
      </c>
      <c r="B845" s="132">
        <v>3.37</v>
      </c>
      <c r="C845" s="132">
        <v>-0.61</v>
      </c>
      <c r="D845" s="132">
        <v>16.8</v>
      </c>
      <c r="E845" s="132">
        <v>27.16</v>
      </c>
      <c r="F845" s="132">
        <v>18.37</v>
      </c>
      <c r="G845" s="221" t="s">
        <v>3305</v>
      </c>
      <c r="H845" s="348" t="s">
        <v>3124</v>
      </c>
      <c r="I845" s="129">
        <v>2.3140000000000001</v>
      </c>
      <c r="J845" s="129">
        <v>-48</v>
      </c>
      <c r="K845" s="129">
        <v>-8</v>
      </c>
      <c r="L845" s="129" t="b">
        <v>1</v>
      </c>
      <c r="M845" s="129">
        <v>59.128</v>
      </c>
      <c r="N845" s="129">
        <v>7.335</v>
      </c>
      <c r="O845" s="129">
        <v>8.0609999999999999</v>
      </c>
      <c r="P845" s="132">
        <v>63.213000000000001</v>
      </c>
      <c r="Q845" s="132">
        <v>0.48099999999999998</v>
      </c>
      <c r="R845" s="132">
        <v>30.420999999999999</v>
      </c>
      <c r="S845" s="129">
        <v>4.4800000000000004</v>
      </c>
      <c r="T845" s="419">
        <v>65.503</v>
      </c>
      <c r="U845" s="129">
        <v>58.95</v>
      </c>
      <c r="V845" s="129">
        <v>-13</v>
      </c>
      <c r="W845" s="129">
        <v>-36</v>
      </c>
      <c r="X845" s="129">
        <v>75</v>
      </c>
      <c r="Y845" s="129" t="s">
        <v>1623</v>
      </c>
      <c r="Z845" s="129" t="b">
        <v>1</v>
      </c>
      <c r="AA845" s="129">
        <v>0</v>
      </c>
      <c r="AB845" s="129" t="b">
        <v>1</v>
      </c>
      <c r="AC845" s="129">
        <v>47</v>
      </c>
      <c r="AD845" s="129">
        <v>0.75700000000000001</v>
      </c>
      <c r="AE845" s="129" t="s">
        <v>3124</v>
      </c>
      <c r="AF845" s="129" t="s">
        <v>3305</v>
      </c>
      <c r="AG845" s="129" t="s">
        <v>3306</v>
      </c>
      <c r="AH845" s="129" t="e" cm="1">
        <f t="array" aca="1" ref="AH845" ca="1">INDIRECT(ADDRESS(MATCH(AJ845,'rs_industries'!B:B,0),5,1,TRUE,"rs_industries"))</f>
        <v>#N/A</v>
      </c>
      <c r="AI845" s="129" cm="1">
        <f t="array" aca="1" ref="AI845" ca="1">INDIRECT(ADDRESS(MATCH(A845,'rs_stocks'!B:B,0),7,1,TRUE,"rs_stocks"))</f>
        <v>95</v>
      </c>
    </row>
    <row r="846" spans="1:35" x14ac:dyDescent="0.3">
      <c r="A846" s="129" t="s">
        <v>1060</v>
      </c>
      <c r="B846" s="132">
        <v>1.32</v>
      </c>
      <c r="C846" s="132">
        <v>0.28000000000000003</v>
      </c>
      <c r="D846" s="132">
        <v>5.0599999999999996</v>
      </c>
      <c r="E846" s="132">
        <v>9.85</v>
      </c>
      <c r="F846" s="132">
        <v>9.7100000000000009</v>
      </c>
      <c r="G846" s="308" t="s">
        <v>4191</v>
      </c>
      <c r="H846" s="351" t="s">
        <v>3108</v>
      </c>
      <c r="I846" s="129">
        <v>7.9740000000000002</v>
      </c>
      <c r="J846" s="129">
        <v>-38</v>
      </c>
      <c r="K846" s="129">
        <v>-1</v>
      </c>
      <c r="L846" s="129" t="b">
        <v>1</v>
      </c>
      <c r="M846" s="129">
        <v>30.233000000000001</v>
      </c>
      <c r="N846" s="129">
        <v>3.7509999999999999</v>
      </c>
      <c r="O846" s="129">
        <v>8.06</v>
      </c>
      <c r="P846" s="132">
        <v>33.515999999999998</v>
      </c>
      <c r="Q846" s="132">
        <v>0.47899999999999998</v>
      </c>
      <c r="R846" s="132">
        <v>16.065000000000001</v>
      </c>
      <c r="S846" s="129">
        <v>1.72</v>
      </c>
      <c r="T846" s="419">
        <v>17.645</v>
      </c>
      <c r="U846" s="129">
        <v>36.14</v>
      </c>
      <c r="V846" s="129">
        <v>-14</v>
      </c>
      <c r="W846" s="129">
        <v>-35</v>
      </c>
      <c r="X846" s="129">
        <v>320</v>
      </c>
      <c r="Y846" s="129" t="s">
        <v>1060</v>
      </c>
      <c r="Z846" s="129" t="b">
        <v>0</v>
      </c>
      <c r="AA846" s="129">
        <v>0</v>
      </c>
      <c r="AB846" s="129" t="b">
        <v>1</v>
      </c>
      <c r="AC846" s="129">
        <v>50</v>
      </c>
      <c r="AD846" s="129">
        <v>0.75600000000000001</v>
      </c>
      <c r="AE846" s="129" t="s">
        <v>3108</v>
      </c>
      <c r="AF846" s="129" t="s">
        <v>4191</v>
      </c>
      <c r="AG846" s="129" t="s">
        <v>4192</v>
      </c>
      <c r="AH846" s="129" t="e" cm="1">
        <f t="array" aca="1" ref="AH846" ca="1">INDIRECT(ADDRESS(MATCH(AJ846,'rs_industries'!B:B,0),5,1,TRUE,"rs_industries"))</f>
        <v>#N/A</v>
      </c>
      <c r="AI846" s="129" cm="1">
        <f t="array" aca="1" ref="AI846" ca="1">INDIRECT(ADDRESS(MATCH(A846,'rs_stocks'!B:B,0),7,1,TRUE,"rs_stocks"))</f>
        <v>74</v>
      </c>
    </row>
    <row r="847" spans="1:35" x14ac:dyDescent="0.3">
      <c r="A847" s="129" t="s">
        <v>2934</v>
      </c>
      <c r="B847" s="132">
        <v>-3.92</v>
      </c>
      <c r="C847" s="132">
        <v>-13.49</v>
      </c>
      <c r="D847" s="132">
        <v>-4.6399999999999997</v>
      </c>
      <c r="E847" s="132">
        <v>12.07</v>
      </c>
      <c r="F847" s="132">
        <v>11.64</v>
      </c>
      <c r="G847" s="225" t="s">
        <v>3184</v>
      </c>
      <c r="H847" s="346" t="s">
        <v>24</v>
      </c>
      <c r="I847" s="129">
        <v>0.28199999999999997</v>
      </c>
      <c r="J847" s="129">
        <v>-53</v>
      </c>
      <c r="K847" s="129">
        <v>-13</v>
      </c>
      <c r="L847" s="129" t="b">
        <v>1</v>
      </c>
      <c r="M847" s="129">
        <v>50.091000000000001</v>
      </c>
      <c r="N847" s="129">
        <v>6.2149999999999999</v>
      </c>
      <c r="O847" s="129">
        <v>8.06</v>
      </c>
      <c r="P847" s="132">
        <v>56.814</v>
      </c>
      <c r="Q847" s="132">
        <v>0.47399999999999998</v>
      </c>
      <c r="R847" s="132">
        <v>26.949000000000002</v>
      </c>
      <c r="S847" s="129">
        <v>4.2</v>
      </c>
      <c r="T847" s="419">
        <v>-49.024000000000001</v>
      </c>
      <c r="U847" s="129">
        <v>25.71</v>
      </c>
      <c r="V847" s="129">
        <v>1</v>
      </c>
      <c r="W847" s="129">
        <v>-11</v>
      </c>
      <c r="X847" s="129">
        <v>184</v>
      </c>
      <c r="Y847" s="129" t="s">
        <v>2934</v>
      </c>
      <c r="Z847" s="129" t="b">
        <v>1</v>
      </c>
      <c r="AA847" s="129">
        <v>0</v>
      </c>
      <c r="AB847" s="129" t="b">
        <v>0</v>
      </c>
      <c r="AC847" s="129">
        <v>49</v>
      </c>
      <c r="AD847" s="129">
        <v>0.75600000000000001</v>
      </c>
      <c r="AE847" s="129" t="s">
        <v>24</v>
      </c>
      <c r="AF847" s="129" t="s">
        <v>3184</v>
      </c>
      <c r="AG847" s="129" t="s">
        <v>8627</v>
      </c>
      <c r="AH847" s="129" t="e" cm="1">
        <f t="array" aca="1" ref="AH847" ca="1">INDIRECT(ADDRESS(MATCH(AJ847,'rs_industries'!B:B,0),5,1,TRUE,"rs_industries"))</f>
        <v>#N/A</v>
      </c>
      <c r="AI847" s="129" cm="1">
        <f t="array" aca="1" ref="AI847" ca="1">INDIRECT(ADDRESS(MATCH(A847,'rs_stocks'!B:B,0),7,1,TRUE,"rs_stocks"))</f>
        <v>90</v>
      </c>
    </row>
    <row r="848" spans="1:35" x14ac:dyDescent="0.3">
      <c r="A848" s="129" t="s">
        <v>875</v>
      </c>
      <c r="B848" s="132">
        <v>0.24</v>
      </c>
      <c r="C848" s="132">
        <v>1.76</v>
      </c>
      <c r="D848" s="132">
        <v>9.94</v>
      </c>
      <c r="E848" s="132">
        <v>13.44</v>
      </c>
      <c r="F848" s="132">
        <v>12.59</v>
      </c>
      <c r="G848" s="267" t="s">
        <v>806</v>
      </c>
      <c r="H848" s="349" t="s">
        <v>3108</v>
      </c>
      <c r="I848" s="129">
        <v>77.462999999999994</v>
      </c>
      <c r="J848" s="129">
        <v>-25</v>
      </c>
      <c r="K848" s="129">
        <v>-3</v>
      </c>
      <c r="L848" s="129" t="b">
        <v>1</v>
      </c>
      <c r="M848" s="129">
        <v>28.849</v>
      </c>
      <c r="N848" s="129">
        <v>3.5819999999999999</v>
      </c>
      <c r="O848" s="129">
        <v>8.0549999999999997</v>
      </c>
      <c r="P848" s="132">
        <v>30.09</v>
      </c>
      <c r="Q848" s="132">
        <v>0.48299999999999998</v>
      </c>
      <c r="R848" s="132">
        <v>14.523</v>
      </c>
      <c r="S848" s="129">
        <v>1.57</v>
      </c>
      <c r="T848" s="419">
        <v>-0.56000000000000005</v>
      </c>
      <c r="U848" s="129">
        <v>170.73500000000001</v>
      </c>
      <c r="V848" s="129">
        <v>-41</v>
      </c>
      <c r="W848" s="129">
        <v>-38</v>
      </c>
      <c r="X848" s="129">
        <v>74</v>
      </c>
      <c r="Y848" s="129" t="s">
        <v>875</v>
      </c>
      <c r="Z848" s="129" t="b">
        <v>0</v>
      </c>
      <c r="AA848" s="129">
        <v>0</v>
      </c>
      <c r="AB848" s="129" t="b">
        <v>1</v>
      </c>
      <c r="AC848" s="129">
        <v>47</v>
      </c>
      <c r="AD848" s="129">
        <v>0.75600000000000001</v>
      </c>
      <c r="AE848" s="129" t="s">
        <v>3108</v>
      </c>
      <c r="AF848" s="129" t="s">
        <v>806</v>
      </c>
      <c r="AG848" s="129" t="s">
        <v>3310</v>
      </c>
      <c r="AH848" s="129" t="e" cm="1">
        <f t="array" aca="1" ref="AH848" ca="1">INDIRECT(ADDRESS(MATCH(AJ848,'rs_industries'!B:B,0),5,1,TRUE,"rs_industries"))</f>
        <v>#N/A</v>
      </c>
      <c r="AI848" s="129" cm="1">
        <f t="array" aca="1" ref="AI848" ca="1">INDIRECT(ADDRESS(MATCH(A848,'rs_stocks'!B:B,0),7,1,TRUE,"rs_stocks"))</f>
        <v>82</v>
      </c>
    </row>
    <row r="849" spans="1:35" x14ac:dyDescent="0.3">
      <c r="A849" s="129" t="s">
        <v>1437</v>
      </c>
      <c r="B849" s="132">
        <v>-4.93</v>
      </c>
      <c r="C849" s="132">
        <v>2.42</v>
      </c>
      <c r="D849" s="132">
        <v>2.42</v>
      </c>
      <c r="E849" s="132">
        <v>5.47</v>
      </c>
      <c r="F849" s="132">
        <v>-0.93</v>
      </c>
      <c r="G849" s="284" t="s">
        <v>3244</v>
      </c>
      <c r="H849" s="346" t="s">
        <v>48</v>
      </c>
      <c r="I849" s="129">
        <v>1.8979999999999999</v>
      </c>
      <c r="J849" s="129">
        <v>-56</v>
      </c>
      <c r="K849" s="129">
        <v>-12</v>
      </c>
      <c r="L849" s="129" t="b">
        <v>1</v>
      </c>
      <c r="M849" s="129">
        <v>47.235999999999997</v>
      </c>
      <c r="N849" s="129">
        <v>5.8659999999999997</v>
      </c>
      <c r="O849" s="129">
        <v>8.0530000000000008</v>
      </c>
      <c r="P849" s="132">
        <v>58.192</v>
      </c>
      <c r="Q849" s="132">
        <v>0.48499999999999999</v>
      </c>
      <c r="R849" s="132">
        <v>28.218</v>
      </c>
      <c r="S849" s="129">
        <v>4.8</v>
      </c>
      <c r="T849" s="419">
        <v>19.646000000000001</v>
      </c>
      <c r="U849" s="129">
        <v>2.12</v>
      </c>
      <c r="V849" s="129">
        <v>-6</v>
      </c>
      <c r="W849" s="129">
        <v>-14</v>
      </c>
      <c r="X849" s="129">
        <v>1964</v>
      </c>
      <c r="Y849" s="129" t="s">
        <v>1437</v>
      </c>
      <c r="Z849" s="129" t="b">
        <v>0</v>
      </c>
      <c r="AA849" s="129">
        <v>0</v>
      </c>
      <c r="AB849" s="129" t="b">
        <v>0</v>
      </c>
      <c r="AC849" s="129">
        <v>38</v>
      </c>
      <c r="AD849" s="129">
        <v>0.75600000000000001</v>
      </c>
      <c r="AE849" s="129" t="s">
        <v>48</v>
      </c>
      <c r="AF849" s="129" t="s">
        <v>3244</v>
      </c>
      <c r="AG849" s="129" t="s">
        <v>3900</v>
      </c>
      <c r="AH849" s="129" t="e" cm="1">
        <f t="array" aca="1" ref="AH849" ca="1">INDIRECT(ADDRESS(MATCH(AJ849,'rs_industries'!B:B,0),5,1,TRUE,"rs_industries"))</f>
        <v>#N/A</v>
      </c>
      <c r="AI849" s="129" cm="1">
        <f t="array" aca="1" ref="AI849" ca="1">INDIRECT(ADDRESS(MATCH(A849,'rs_stocks'!B:B,0),7,1,TRUE,"rs_stocks"))</f>
        <v>89</v>
      </c>
    </row>
    <row r="850" spans="1:35" x14ac:dyDescent="0.3">
      <c r="A850" s="129" t="s">
        <v>2057</v>
      </c>
      <c r="B850" s="132">
        <v>11.81</v>
      </c>
      <c r="C850" s="132">
        <v>10.66</v>
      </c>
      <c r="D850" s="132">
        <v>21.04</v>
      </c>
      <c r="E850" s="132">
        <v>44.04</v>
      </c>
      <c r="F850" s="132">
        <v>46.85</v>
      </c>
      <c r="G850" s="225" t="s">
        <v>202</v>
      </c>
      <c r="H850" s="346" t="s">
        <v>3108</v>
      </c>
      <c r="I850" s="129">
        <v>7.024</v>
      </c>
      <c r="J850" s="129">
        <v>-70</v>
      </c>
      <c r="K850" s="129">
        <v>-48</v>
      </c>
      <c r="L850" s="129" t="b">
        <v>1</v>
      </c>
      <c r="M850" s="129">
        <v>77.863</v>
      </c>
      <c r="N850" s="129">
        <v>9.6850000000000005</v>
      </c>
      <c r="O850" s="129">
        <v>8.0399999999999991</v>
      </c>
      <c r="P850" s="132">
        <v>92.661000000000001</v>
      </c>
      <c r="Q850" s="132">
        <v>0.47399999999999998</v>
      </c>
      <c r="R850" s="132">
        <v>43.908000000000001</v>
      </c>
      <c r="S850" s="129">
        <v>4.17</v>
      </c>
      <c r="T850" s="419">
        <v>114.18300000000001</v>
      </c>
      <c r="U850" s="129">
        <v>39.869999999999997</v>
      </c>
      <c r="V850" s="129">
        <v>28</v>
      </c>
      <c r="W850" s="129">
        <v>15</v>
      </c>
      <c r="X850" s="129">
        <v>120</v>
      </c>
      <c r="Y850" s="129" t="s">
        <v>2057</v>
      </c>
      <c r="Z850" s="129" t="b">
        <v>0</v>
      </c>
      <c r="AA850" s="129">
        <v>0</v>
      </c>
      <c r="AB850" s="129" t="b">
        <v>1</v>
      </c>
      <c r="AC850" s="129">
        <v>44</v>
      </c>
      <c r="AD850" s="129">
        <v>0.755</v>
      </c>
      <c r="AE850" s="129" t="s">
        <v>3108</v>
      </c>
      <c r="AF850" s="129" t="s">
        <v>202</v>
      </c>
      <c r="AG850" s="129" t="s">
        <v>4918</v>
      </c>
      <c r="AH850" s="129" t="e" cm="1">
        <f t="array" aca="1" ref="AH850" ca="1">INDIRECT(ADDRESS(MATCH(AJ850,'rs_industries'!B:B,0),5,1,TRUE,"rs_industries"))</f>
        <v>#N/A</v>
      </c>
      <c r="AI850" s="129" t="e" cm="1">
        <f t="array" aca="1" ref="AI850" ca="1">INDIRECT(ADDRESS(MATCH(A850,'rs_stocks'!B:B,0),7,1,TRUE,"rs_stocks"))</f>
        <v>#N/A</v>
      </c>
    </row>
    <row r="851" spans="1:35" x14ac:dyDescent="0.3">
      <c r="A851" s="129" t="s">
        <v>856</v>
      </c>
      <c r="B851" s="132">
        <v>1.43</v>
      </c>
      <c r="C851" s="132">
        <v>6.39</v>
      </c>
      <c r="D851" s="132">
        <v>-0.98</v>
      </c>
      <c r="E851" s="132">
        <v>27.72</v>
      </c>
      <c r="F851" s="132">
        <v>24.85</v>
      </c>
      <c r="G851" s="267" t="s">
        <v>3705</v>
      </c>
      <c r="H851" s="349" t="s">
        <v>115</v>
      </c>
      <c r="I851" s="129">
        <v>15.829000000000001</v>
      </c>
      <c r="J851" s="129">
        <v>-43</v>
      </c>
      <c r="K851" s="129">
        <v>-14</v>
      </c>
      <c r="L851" s="129" t="b">
        <v>1</v>
      </c>
      <c r="M851" s="129">
        <v>53.756999999999998</v>
      </c>
      <c r="N851" s="129">
        <v>6.6879999999999997</v>
      </c>
      <c r="O851" s="129">
        <v>8.0380000000000003</v>
      </c>
      <c r="P851" s="132">
        <v>62.633000000000003</v>
      </c>
      <c r="Q851" s="132">
        <v>0.45400000000000001</v>
      </c>
      <c r="R851" s="132">
        <v>28.422999999999998</v>
      </c>
      <c r="S851" s="129">
        <v>2.44</v>
      </c>
      <c r="T851" s="419">
        <v>60.780999999999999</v>
      </c>
      <c r="U851" s="129">
        <v>28.29</v>
      </c>
      <c r="V851" s="129">
        <v>-63</v>
      </c>
      <c r="W851" s="129">
        <v>-41</v>
      </c>
      <c r="X851" s="129">
        <v>289</v>
      </c>
      <c r="Y851" s="129" t="s">
        <v>856</v>
      </c>
      <c r="Z851" s="129" t="b">
        <v>0</v>
      </c>
      <c r="AA851" s="129">
        <v>0</v>
      </c>
      <c r="AB851" s="129" t="b">
        <v>1</v>
      </c>
      <c r="AC851" s="129">
        <v>51</v>
      </c>
      <c r="AD851" s="129">
        <v>0.755</v>
      </c>
      <c r="AE851" s="129" t="s">
        <v>115</v>
      </c>
      <c r="AF851" s="129" t="s">
        <v>3705</v>
      </c>
      <c r="AG851" s="129" t="s">
        <v>5603</v>
      </c>
      <c r="AH851" s="129" t="e" cm="1">
        <f t="array" aca="1" ref="AH851" ca="1">INDIRECT(ADDRESS(MATCH(AJ851,'rs_industries'!B:B,0),5,1,TRUE,"rs_industries"))</f>
        <v>#N/A</v>
      </c>
      <c r="AI851" s="129" cm="1">
        <f t="array" aca="1" ref="AI851" ca="1">INDIRECT(ADDRESS(MATCH(A851,'rs_stocks'!B:B,0),7,1,TRUE,"rs_stocks"))</f>
        <v>73</v>
      </c>
    </row>
    <row r="852" spans="1:35" x14ac:dyDescent="0.3">
      <c r="A852" s="129" t="s">
        <v>7035</v>
      </c>
      <c r="B852" s="132">
        <v>-4.1500000000000004</v>
      </c>
      <c r="C852" s="132">
        <v>-30.37</v>
      </c>
      <c r="D852" s="132">
        <v>-0.4</v>
      </c>
      <c r="E852" s="132">
        <v>4.34</v>
      </c>
      <c r="F852" s="132">
        <v>2.19</v>
      </c>
      <c r="G852" s="308" t="s">
        <v>3193</v>
      </c>
      <c r="H852" s="351" t="s">
        <v>3111</v>
      </c>
      <c r="I852" s="129">
        <v>0.69199999999999995</v>
      </c>
      <c r="J852" s="129">
        <v>-83</v>
      </c>
      <c r="K852" s="129">
        <v>-75</v>
      </c>
      <c r="L852" s="129" t="b">
        <v>0</v>
      </c>
      <c r="M852" s="129">
        <v>143.54300000000001</v>
      </c>
      <c r="N852" s="129">
        <v>17.867999999999999</v>
      </c>
      <c r="O852" s="129">
        <v>8.0340000000000007</v>
      </c>
      <c r="P852" s="132">
        <v>314.30099999999999</v>
      </c>
      <c r="Q852" s="132">
        <v>0.45600000000000002</v>
      </c>
      <c r="R852" s="132">
        <v>143.417</v>
      </c>
      <c r="S852" s="129">
        <v>9.26</v>
      </c>
      <c r="T852" s="419">
        <v>-6.7530000000000001</v>
      </c>
      <c r="U852" s="129">
        <v>22.38</v>
      </c>
      <c r="V852" s="129">
        <v>-19</v>
      </c>
      <c r="W852" s="129">
        <v>-33</v>
      </c>
      <c r="X852" s="129">
        <v>96</v>
      </c>
      <c r="Y852" s="129" t="s">
        <v>7035</v>
      </c>
      <c r="Z852" s="129" t="b">
        <v>0</v>
      </c>
      <c r="AA852" s="129">
        <v>0</v>
      </c>
      <c r="AB852" s="129" t="b">
        <v>0</v>
      </c>
      <c r="AC852" s="129">
        <v>40</v>
      </c>
      <c r="AD852" s="129">
        <v>0.755</v>
      </c>
      <c r="AE852" s="129" t="s">
        <v>3111</v>
      </c>
      <c r="AF852" s="129" t="s">
        <v>3193</v>
      </c>
      <c r="AG852" s="129" t="s">
        <v>7036</v>
      </c>
      <c r="AH852" s="129" t="e" cm="1">
        <f t="array" aca="1" ref="AH852" ca="1">INDIRECT(ADDRESS(MATCH(AJ852,'rs_industries'!B:B,0),5,1,TRUE,"rs_industries"))</f>
        <v>#N/A</v>
      </c>
      <c r="AI852" s="129" t="e" cm="1">
        <f t="array" aca="1" ref="AI852" ca="1">INDIRECT(ADDRESS(MATCH(A852,'rs_stocks'!B:B,0),7,1,TRUE,"rs_stocks"))</f>
        <v>#N/A</v>
      </c>
    </row>
    <row r="853" spans="1:35" x14ac:dyDescent="0.3">
      <c r="A853" s="129" t="s">
        <v>1737</v>
      </c>
      <c r="B853" s="132">
        <v>0.92</v>
      </c>
      <c r="C853" s="132">
        <v>0.79</v>
      </c>
      <c r="D853" s="132">
        <v>1.59</v>
      </c>
      <c r="E853" s="132">
        <v>8.33</v>
      </c>
      <c r="F853" s="132">
        <v>6.82</v>
      </c>
      <c r="G853" s="298" t="s">
        <v>3250</v>
      </c>
      <c r="H853" s="350" t="s">
        <v>3111</v>
      </c>
      <c r="I853" s="129">
        <v>1.8</v>
      </c>
      <c r="J853" s="129">
        <v>-57</v>
      </c>
      <c r="K853" s="129">
        <v>-48</v>
      </c>
      <c r="L853" s="129" t="b">
        <v>1</v>
      </c>
      <c r="M853" s="129">
        <v>14.04</v>
      </c>
      <c r="N853" s="129">
        <v>1.75</v>
      </c>
      <c r="O853" s="129">
        <v>8.0220000000000002</v>
      </c>
      <c r="P853" s="132">
        <v>14.474</v>
      </c>
      <c r="Q853" s="132">
        <v>0.47299999999999998</v>
      </c>
      <c r="R853" s="132">
        <v>6.84</v>
      </c>
      <c r="S853" s="129">
        <v>1.02</v>
      </c>
      <c r="T853" s="419">
        <v>0</v>
      </c>
      <c r="U853" s="129">
        <v>7.67</v>
      </c>
      <c r="V853" s="129">
        <v>-4</v>
      </c>
      <c r="W853" s="129">
        <v>-12</v>
      </c>
      <c r="X853" s="129">
        <v>2564</v>
      </c>
      <c r="Y853" s="129" t="s">
        <v>1737</v>
      </c>
      <c r="Z853" s="129" t="b">
        <v>0</v>
      </c>
      <c r="AA853" s="129">
        <v>0</v>
      </c>
      <c r="AB853" s="129" t="b">
        <v>0</v>
      </c>
      <c r="AC853" s="129">
        <v>49</v>
      </c>
      <c r="AD853" s="129">
        <v>0.754</v>
      </c>
      <c r="AE853" s="129" t="s">
        <v>3111</v>
      </c>
      <c r="AF853" s="129" t="s">
        <v>3250</v>
      </c>
      <c r="AG853" s="129" t="s">
        <v>5296</v>
      </c>
      <c r="AH853" s="129" t="e" cm="1">
        <f t="array" aca="1" ref="AH853" ca="1">INDIRECT(ADDRESS(MATCH(AJ853,'rs_industries'!B:B,0),5,1,TRUE,"rs_industries"))</f>
        <v>#N/A</v>
      </c>
      <c r="AI853" s="129" t="e" cm="1">
        <f t="array" aca="1" ref="AI853" ca="1">INDIRECT(ADDRESS(MATCH(A853,'rs_stocks'!B:B,0),7,1,TRUE,"rs_stocks"))</f>
        <v>#N/A</v>
      </c>
    </row>
    <row r="854" spans="1:35" x14ac:dyDescent="0.3">
      <c r="A854" s="129" t="s">
        <v>8639</v>
      </c>
      <c r="B854" s="132">
        <v>-12.16</v>
      </c>
      <c r="C854" s="132">
        <v>4.28</v>
      </c>
      <c r="D854" s="132">
        <v>8.94</v>
      </c>
      <c r="E854" s="132">
        <v>41.3</v>
      </c>
      <c r="F854" s="132">
        <v>42.34</v>
      </c>
      <c r="G854" s="235" t="s">
        <v>3221</v>
      </c>
      <c r="H854" s="349" t="s">
        <v>3735</v>
      </c>
      <c r="I854" s="129">
        <v>0.27200000000000002</v>
      </c>
      <c r="J854" s="129">
        <v>-92</v>
      </c>
      <c r="K854" s="129">
        <v>-88</v>
      </c>
      <c r="L854" s="129" t="b">
        <v>0</v>
      </c>
      <c r="M854" s="129">
        <v>124.81699999999999</v>
      </c>
      <c r="N854" s="129">
        <v>15.644</v>
      </c>
      <c r="O854" s="129">
        <v>7.9779999999999998</v>
      </c>
      <c r="P854" s="132">
        <v>145.66800000000001</v>
      </c>
      <c r="Q854" s="132">
        <v>0.48599999999999999</v>
      </c>
      <c r="R854" s="132">
        <v>70.787000000000006</v>
      </c>
      <c r="S854" s="129">
        <v>10.97</v>
      </c>
      <c r="T854" s="419">
        <v>-56.075000000000003</v>
      </c>
      <c r="U854" s="129">
        <v>1.95</v>
      </c>
      <c r="V854" s="129">
        <v>3</v>
      </c>
      <c r="W854" s="129">
        <v>2</v>
      </c>
      <c r="X854" s="129">
        <v>934</v>
      </c>
      <c r="Y854" s="129" t="s">
        <v>8639</v>
      </c>
      <c r="Z854" s="129" t="b">
        <v>0</v>
      </c>
      <c r="AA854" s="129">
        <v>0</v>
      </c>
      <c r="AB854" s="129" t="b">
        <v>0</v>
      </c>
      <c r="AC854" s="129">
        <v>40</v>
      </c>
      <c r="AD854" s="129">
        <v>0.754</v>
      </c>
      <c r="AE854" s="129" t="s">
        <v>3735</v>
      </c>
      <c r="AF854" s="129" t="s">
        <v>3221</v>
      </c>
      <c r="AG854" s="129" t="s">
        <v>8640</v>
      </c>
      <c r="AH854" s="129" t="e" cm="1">
        <f t="array" aca="1" ref="AH854" ca="1">INDIRECT(ADDRESS(MATCH(AJ854,'rs_industries'!B:B,0),5,1,TRUE,"rs_industries"))</f>
        <v>#N/A</v>
      </c>
      <c r="AI854" s="129" t="e" cm="1">
        <f t="array" aca="1" ref="AI854" ca="1">INDIRECT(ADDRESS(MATCH(A854,'rs_stocks'!B:B,0),7,1,TRUE,"rs_stocks"))</f>
        <v>#N/A</v>
      </c>
    </row>
    <row r="855" spans="1:35" x14ac:dyDescent="0.3">
      <c r="A855" s="129" t="s">
        <v>1004</v>
      </c>
      <c r="B855" s="132">
        <v>-1.17</v>
      </c>
      <c r="C855" s="132">
        <v>-7.37</v>
      </c>
      <c r="D855" s="132">
        <v>-8.07</v>
      </c>
      <c r="E855" s="132">
        <v>13.24</v>
      </c>
      <c r="F855" s="132">
        <v>12.29</v>
      </c>
      <c r="G855" s="231" t="s">
        <v>3705</v>
      </c>
      <c r="H855" s="346" t="s">
        <v>115</v>
      </c>
      <c r="I855" s="129">
        <v>76.161000000000001</v>
      </c>
      <c r="J855" s="129">
        <v>-35</v>
      </c>
      <c r="K855" s="129">
        <v>-14</v>
      </c>
      <c r="L855" s="129" t="b">
        <v>0</v>
      </c>
      <c r="M855" s="129">
        <v>53.975000000000001</v>
      </c>
      <c r="N855" s="129">
        <v>6.79</v>
      </c>
      <c r="O855" s="129">
        <v>7.9489999999999998</v>
      </c>
      <c r="P855" s="132">
        <v>64.921000000000006</v>
      </c>
      <c r="Q855" s="132">
        <v>0.441</v>
      </c>
      <c r="R855" s="132">
        <v>28.631</v>
      </c>
      <c r="S855" s="129">
        <v>2.39</v>
      </c>
      <c r="T855" s="419">
        <v>31.341999999999999</v>
      </c>
      <c r="U855" s="129">
        <v>70.88</v>
      </c>
      <c r="V855" s="129">
        <v>-29</v>
      </c>
      <c r="W855" s="129">
        <v>-32</v>
      </c>
      <c r="X855" s="129">
        <v>118</v>
      </c>
      <c r="Y855" s="129" t="s">
        <v>1004</v>
      </c>
      <c r="Z855" s="129" t="b">
        <v>1</v>
      </c>
      <c r="AA855" s="129">
        <v>0</v>
      </c>
      <c r="AB855" s="129" t="b">
        <v>0</v>
      </c>
      <c r="AC855" s="129">
        <v>52</v>
      </c>
      <c r="AD855" s="129">
        <v>0.754</v>
      </c>
      <c r="AE855" s="129" t="s">
        <v>115</v>
      </c>
      <c r="AF855" s="129" t="s">
        <v>3705</v>
      </c>
      <c r="AG855" s="129" t="s">
        <v>5394</v>
      </c>
      <c r="AH855" s="129" t="e" cm="1">
        <f t="array" aca="1" ref="AH855" ca="1">INDIRECT(ADDRESS(MATCH(AJ855,'rs_industries'!B:B,0),5,1,TRUE,"rs_industries"))</f>
        <v>#N/A</v>
      </c>
      <c r="AI855" s="129" t="e" cm="1">
        <f t="array" aca="1" ref="AI855" ca="1">INDIRECT(ADDRESS(MATCH(A855,'rs_stocks'!B:B,0),7,1,TRUE,"rs_stocks"))</f>
        <v>#N/A</v>
      </c>
    </row>
    <row r="856" spans="1:35" x14ac:dyDescent="0.3">
      <c r="A856" s="129" t="s">
        <v>2093</v>
      </c>
      <c r="B856" s="132">
        <v>8.5</v>
      </c>
      <c r="C856" s="132">
        <v>-2.27</v>
      </c>
      <c r="D856" s="132">
        <v>42.95</v>
      </c>
      <c r="E856" s="132">
        <v>22.16</v>
      </c>
      <c r="F856" s="132">
        <v>26.65</v>
      </c>
      <c r="G856" s="246" t="s">
        <v>3324</v>
      </c>
      <c r="H856" s="349" t="s">
        <v>24</v>
      </c>
      <c r="I856" s="129">
        <v>1.4930000000000001</v>
      </c>
      <c r="J856" s="129">
        <v>-89</v>
      </c>
      <c r="K856" s="129">
        <v>-84</v>
      </c>
      <c r="L856" s="129" t="b">
        <v>0</v>
      </c>
      <c r="M856" s="129">
        <v>90.122</v>
      </c>
      <c r="N856" s="129">
        <v>11.342000000000001</v>
      </c>
      <c r="O856" s="129">
        <v>7.9459999999999997</v>
      </c>
      <c r="P856" s="132">
        <v>124.64100000000001</v>
      </c>
      <c r="Q856" s="132">
        <v>0.48699999999999999</v>
      </c>
      <c r="R856" s="132">
        <v>60.689</v>
      </c>
      <c r="S856" s="129">
        <v>5.04</v>
      </c>
      <c r="T856" s="419">
        <v>54.738999999999997</v>
      </c>
      <c r="U856" s="129">
        <v>6.89</v>
      </c>
      <c r="V856" s="129">
        <v>-20</v>
      </c>
      <c r="W856" s="129">
        <v>-49</v>
      </c>
      <c r="X856" s="129">
        <v>576</v>
      </c>
      <c r="Y856" s="129" t="s">
        <v>2093</v>
      </c>
      <c r="Z856" s="129" t="b">
        <v>0</v>
      </c>
      <c r="AA856" s="129">
        <v>0</v>
      </c>
      <c r="AB856" s="129" t="b">
        <v>0</v>
      </c>
      <c r="AC856" s="129">
        <v>41</v>
      </c>
      <c r="AD856" s="129">
        <v>0.754</v>
      </c>
      <c r="AE856" s="129" t="s">
        <v>24</v>
      </c>
      <c r="AF856" s="129" t="s">
        <v>3324</v>
      </c>
      <c r="AG856" s="129" t="s">
        <v>5659</v>
      </c>
      <c r="AH856" s="129" t="e" cm="1">
        <f t="array" aca="1" ref="AH856" ca="1">INDIRECT(ADDRESS(MATCH(AJ856,'rs_industries'!B:B,0),5,1,TRUE,"rs_industries"))</f>
        <v>#N/A</v>
      </c>
      <c r="AI856" s="129" t="e" cm="1">
        <f t="array" aca="1" ref="AI856" ca="1">INDIRECT(ADDRESS(MATCH(A856,'rs_stocks'!B:B,0),7,1,TRUE,"rs_stocks"))</f>
        <v>#N/A</v>
      </c>
    </row>
    <row r="857" spans="1:35" x14ac:dyDescent="0.3">
      <c r="A857" s="129" t="s">
        <v>2453</v>
      </c>
      <c r="B857" s="132">
        <v>3.79</v>
      </c>
      <c r="C857" s="132">
        <v>75.92</v>
      </c>
      <c r="D857" s="132">
        <v>38.06</v>
      </c>
      <c r="E857" s="132">
        <v>156.77000000000001</v>
      </c>
      <c r="F857" s="132">
        <v>142.65</v>
      </c>
      <c r="G857" s="227" t="s">
        <v>3747</v>
      </c>
      <c r="H857" s="346" t="s">
        <v>3124</v>
      </c>
      <c r="I857" s="129">
        <v>4.6440000000000001</v>
      </c>
      <c r="J857" s="129">
        <v>-87</v>
      </c>
      <c r="K857" s="129">
        <v>-12</v>
      </c>
      <c r="L857" s="129" t="b">
        <v>0</v>
      </c>
      <c r="M857" s="129">
        <v>218.03200000000001</v>
      </c>
      <c r="N857" s="129">
        <v>27.47</v>
      </c>
      <c r="O857" s="129">
        <v>7.9370000000000003</v>
      </c>
      <c r="P857" s="132">
        <v>282.75700000000001</v>
      </c>
      <c r="Q857" s="132">
        <v>0.47099999999999997</v>
      </c>
      <c r="R857" s="132">
        <v>133.13999999999999</v>
      </c>
      <c r="S857" s="129">
        <v>6.25</v>
      </c>
      <c r="T857" s="419">
        <v>61.463000000000001</v>
      </c>
      <c r="U857" s="129">
        <v>21.62</v>
      </c>
      <c r="V857" s="129">
        <v>-40</v>
      </c>
      <c r="W857" s="129">
        <v>-43</v>
      </c>
      <c r="X857" s="129">
        <v>148</v>
      </c>
      <c r="Y857" s="129" t="s">
        <v>2453</v>
      </c>
      <c r="Z857" s="129" t="b">
        <v>0</v>
      </c>
      <c r="AA857" s="129">
        <v>0</v>
      </c>
      <c r="AB857" s="129" t="b">
        <v>1</v>
      </c>
      <c r="AC857" s="129">
        <v>47</v>
      </c>
      <c r="AD857" s="129">
        <v>0.753</v>
      </c>
      <c r="AE857" s="129" t="s">
        <v>3124</v>
      </c>
      <c r="AF857" s="129" t="s">
        <v>3747</v>
      </c>
      <c r="AG857" s="129" t="s">
        <v>3748</v>
      </c>
      <c r="AH857" s="129" t="e" cm="1">
        <f t="array" aca="1" ref="AH857" ca="1">INDIRECT(ADDRESS(MATCH(AJ857,'rs_industries'!B:B,0),5,1,TRUE,"rs_industries"))</f>
        <v>#N/A</v>
      </c>
      <c r="AI857" s="129" cm="1">
        <f t="array" aca="1" ref="AI857" ca="1">INDIRECT(ADDRESS(MATCH(A857,'rs_stocks'!B:B,0),7,1,TRUE,"rs_stocks"))</f>
        <v>98</v>
      </c>
    </row>
    <row r="858" spans="1:35" x14ac:dyDescent="0.3">
      <c r="A858" s="129" t="s">
        <v>330</v>
      </c>
      <c r="B858" s="132">
        <v>-2.2999999999999998</v>
      </c>
      <c r="C858" s="132">
        <v>0.88</v>
      </c>
      <c r="D858" s="132">
        <v>4.53</v>
      </c>
      <c r="E858" s="132">
        <v>15.95</v>
      </c>
      <c r="F858" s="132">
        <v>10.25</v>
      </c>
      <c r="G858" s="255" t="s">
        <v>3148</v>
      </c>
      <c r="H858" s="347" t="s">
        <v>3111</v>
      </c>
      <c r="I858" s="129">
        <v>51.152999999999999</v>
      </c>
      <c r="J858" s="129">
        <v>-34</v>
      </c>
      <c r="K858" s="129">
        <v>-6</v>
      </c>
      <c r="L858" s="129" t="b">
        <v>1</v>
      </c>
      <c r="M858" s="129">
        <v>23.614999999999998</v>
      </c>
      <c r="N858" s="129">
        <v>2.98</v>
      </c>
      <c r="O858" s="129">
        <v>7.9240000000000004</v>
      </c>
      <c r="P858" s="132">
        <v>25.009</v>
      </c>
      <c r="Q858" s="132">
        <v>0.46400000000000002</v>
      </c>
      <c r="R858" s="132">
        <v>11.592000000000001</v>
      </c>
      <c r="S858" s="129">
        <v>2.02</v>
      </c>
      <c r="T858" s="419">
        <v>55.08</v>
      </c>
      <c r="U858" s="129">
        <v>4.0350000000000001</v>
      </c>
      <c r="V858" s="129">
        <v>-27</v>
      </c>
      <c r="W858" s="129">
        <v>-34</v>
      </c>
      <c r="X858" s="129">
        <v>2447</v>
      </c>
      <c r="Y858" s="129" t="s">
        <v>330</v>
      </c>
      <c r="Z858" s="129" t="b">
        <v>1</v>
      </c>
      <c r="AA858" s="129">
        <v>3.97</v>
      </c>
      <c r="AB858" s="129" t="b">
        <v>1</v>
      </c>
      <c r="AC858" s="129">
        <v>48</v>
      </c>
      <c r="AD858" s="129">
        <v>0.753</v>
      </c>
      <c r="AE858" s="129" t="s">
        <v>3111</v>
      </c>
      <c r="AF858" s="129" t="s">
        <v>3148</v>
      </c>
      <c r="AG858" s="129" t="s">
        <v>4727</v>
      </c>
      <c r="AH858" s="129" t="e" cm="1">
        <f t="array" aca="1" ref="AH858" ca="1">INDIRECT(ADDRESS(MATCH(AJ858,'rs_industries'!B:B,0),5,1,TRUE,"rs_industries"))</f>
        <v>#N/A</v>
      </c>
      <c r="AI858" s="129" cm="1">
        <f t="array" aca="1" ref="AI858" ca="1">INDIRECT(ADDRESS(MATCH(A858,'rs_stocks'!B:B,0),7,1,TRUE,"rs_stocks"))</f>
        <v>72</v>
      </c>
    </row>
    <row r="859" spans="1:35" x14ac:dyDescent="0.3">
      <c r="A859" s="129" t="s">
        <v>5838</v>
      </c>
      <c r="B859" s="132">
        <v>10.39</v>
      </c>
      <c r="C859" s="132">
        <v>-9.94</v>
      </c>
      <c r="D859" s="132">
        <v>-14.68</v>
      </c>
      <c r="E859" s="132">
        <v>115.38</v>
      </c>
      <c r="F859" s="132">
        <v>103.97</v>
      </c>
      <c r="G859" s="204" t="s">
        <v>3170</v>
      </c>
      <c r="H859" s="345" t="s">
        <v>3124</v>
      </c>
      <c r="I859" s="129">
        <v>0.23300000000000001</v>
      </c>
      <c r="J859" s="129">
        <v>-94</v>
      </c>
      <c r="K859" s="129">
        <v>-84</v>
      </c>
      <c r="L859" s="129" t="b">
        <v>1</v>
      </c>
      <c r="M859" s="129">
        <v>364.89</v>
      </c>
      <c r="N859" s="129">
        <v>46.091000000000001</v>
      </c>
      <c r="O859" s="129">
        <v>7.9169999999999998</v>
      </c>
      <c r="P859" s="132">
        <v>866.00099999999998</v>
      </c>
      <c r="Q859" s="132">
        <v>0.33100000000000002</v>
      </c>
      <c r="R859" s="132">
        <v>286.69200000000001</v>
      </c>
      <c r="S859" s="129">
        <v>8.9700000000000006</v>
      </c>
      <c r="T859" s="419">
        <v>-43.430999999999997</v>
      </c>
      <c r="U859" s="129">
        <v>3.08</v>
      </c>
      <c r="V859" s="129">
        <v>8</v>
      </c>
      <c r="W859" s="129">
        <v>55</v>
      </c>
      <c r="X859" s="129">
        <v>723</v>
      </c>
      <c r="Y859" s="129" t="s">
        <v>5838</v>
      </c>
      <c r="Z859" s="129" t="b">
        <v>1</v>
      </c>
      <c r="AA859" s="129">
        <v>0</v>
      </c>
      <c r="AB859" s="129" t="b">
        <v>0</v>
      </c>
      <c r="AC859" s="129">
        <v>47</v>
      </c>
      <c r="AD859" s="129">
        <v>0.753</v>
      </c>
      <c r="AE859" s="129" t="s">
        <v>3124</v>
      </c>
      <c r="AF859" s="129" t="s">
        <v>3170</v>
      </c>
      <c r="AG859" s="129" t="s">
        <v>8560</v>
      </c>
      <c r="AH859" s="129" t="e" cm="1">
        <f t="array" aca="1" ref="AH859" ca="1">INDIRECT(ADDRESS(MATCH(AJ859,'rs_industries'!B:B,0),5,1,TRUE,"rs_industries"))</f>
        <v>#N/A</v>
      </c>
      <c r="AI859" s="129" cm="1">
        <f t="array" aca="1" ref="AI859" ca="1">INDIRECT(ADDRESS(MATCH(A859,'rs_stocks'!B:B,0),7,1,TRUE,"rs_stocks"))</f>
        <v>97</v>
      </c>
    </row>
    <row r="860" spans="1:35" x14ac:dyDescent="0.3">
      <c r="A860" s="129" t="s">
        <v>1421</v>
      </c>
      <c r="B860" s="132">
        <v>1.62</v>
      </c>
      <c r="C860" s="132">
        <v>-1.68</v>
      </c>
      <c r="D860" s="132">
        <v>-1.31</v>
      </c>
      <c r="E860" s="132">
        <v>10.67</v>
      </c>
      <c r="F860" s="132">
        <v>11.62</v>
      </c>
      <c r="G860" s="284" t="s">
        <v>3705</v>
      </c>
      <c r="H860" s="346" t="s">
        <v>115</v>
      </c>
      <c r="I860" s="129">
        <v>4.2229999999999999</v>
      </c>
      <c r="J860" s="129">
        <v>-46</v>
      </c>
      <c r="K860" s="129">
        <v>-8</v>
      </c>
      <c r="L860" s="129" t="b">
        <v>1</v>
      </c>
      <c r="M860" s="129">
        <v>30.277000000000001</v>
      </c>
      <c r="N860" s="129">
        <v>3.8260000000000001</v>
      </c>
      <c r="O860" s="129">
        <v>7.9130000000000003</v>
      </c>
      <c r="P860" s="132">
        <v>32.518999999999998</v>
      </c>
      <c r="Q860" s="132">
        <v>0.45300000000000001</v>
      </c>
      <c r="R860" s="132">
        <v>14.72</v>
      </c>
      <c r="S860" s="129">
        <v>1.78</v>
      </c>
      <c r="T860" s="419">
        <v>92.677999999999997</v>
      </c>
      <c r="U860" s="129">
        <v>18.149999999999999</v>
      </c>
      <c r="V860" s="129">
        <v>-43</v>
      </c>
      <c r="W860" s="129">
        <v>-53</v>
      </c>
      <c r="X860" s="129">
        <v>617</v>
      </c>
      <c r="Y860" s="129" t="s">
        <v>1421</v>
      </c>
      <c r="Z860" s="129" t="b">
        <v>1</v>
      </c>
      <c r="AA860" s="129">
        <v>0</v>
      </c>
      <c r="AB860" s="129" t="b">
        <v>1</v>
      </c>
      <c r="AC860" s="129">
        <v>52</v>
      </c>
      <c r="AD860" s="129">
        <v>0.752</v>
      </c>
      <c r="AE860" s="129" t="s">
        <v>115</v>
      </c>
      <c r="AF860" s="129" t="s">
        <v>3705</v>
      </c>
      <c r="AG860" s="129" t="s">
        <v>4927</v>
      </c>
      <c r="AH860" s="129" t="e" cm="1">
        <f t="array" aca="1" ref="AH860" ca="1">INDIRECT(ADDRESS(MATCH(AJ860,'rs_industries'!B:B,0),5,1,TRUE,"rs_industries"))</f>
        <v>#N/A</v>
      </c>
      <c r="AI860" s="129" cm="1">
        <f t="array" aca="1" ref="AI860" ca="1">INDIRECT(ADDRESS(MATCH(A860,'rs_stocks'!B:B,0),7,1,TRUE,"rs_stocks"))</f>
        <v>73</v>
      </c>
    </row>
    <row r="861" spans="1:35" x14ac:dyDescent="0.3">
      <c r="A861" s="129" t="s">
        <v>7820</v>
      </c>
      <c r="B861" s="132">
        <v>-0.19</v>
      </c>
      <c r="C861" s="132">
        <v>1.95</v>
      </c>
      <c r="D861" s="132">
        <v>1.56</v>
      </c>
      <c r="E861" s="132">
        <v>9.2799999999999994</v>
      </c>
      <c r="F861" s="132">
        <v>5.31</v>
      </c>
      <c r="G861" s="230" t="s">
        <v>3193</v>
      </c>
      <c r="H861" s="347" t="s">
        <v>3111</v>
      </c>
      <c r="I861" s="129">
        <v>0.5</v>
      </c>
      <c r="J861" s="129">
        <v>-40</v>
      </c>
      <c r="K861" s="129">
        <v>-21</v>
      </c>
      <c r="L861" s="129" t="b">
        <v>1</v>
      </c>
      <c r="M861" s="129">
        <v>10.654</v>
      </c>
      <c r="N861" s="129">
        <v>1.347</v>
      </c>
      <c r="O861" s="129">
        <v>7.91</v>
      </c>
      <c r="P861" s="132">
        <v>11.015000000000001</v>
      </c>
      <c r="Q861" s="132">
        <v>0.46600000000000003</v>
      </c>
      <c r="R861" s="132">
        <v>5.1369999999999996</v>
      </c>
      <c r="S861" s="129">
        <v>1.04</v>
      </c>
      <c r="T861" s="419">
        <v>-24.465</v>
      </c>
      <c r="U861" s="129">
        <v>15.66</v>
      </c>
      <c r="V861" s="129">
        <v>-24</v>
      </c>
      <c r="W861" s="129">
        <v>-26</v>
      </c>
      <c r="X861" s="129">
        <v>1223</v>
      </c>
      <c r="Y861" s="129" t="s">
        <v>7820</v>
      </c>
      <c r="Z861" s="129" t="b">
        <v>0</v>
      </c>
      <c r="AA861" s="129">
        <v>0</v>
      </c>
      <c r="AB861" s="129" t="b">
        <v>1</v>
      </c>
      <c r="AC861" s="129">
        <v>47</v>
      </c>
      <c r="AD861" s="129">
        <v>0.752</v>
      </c>
      <c r="AE861" s="129" t="s">
        <v>3111</v>
      </c>
      <c r="AF861" s="129" t="s">
        <v>3193</v>
      </c>
      <c r="AG861" s="129" t="s">
        <v>7821</v>
      </c>
      <c r="AH861" s="129" t="e" cm="1">
        <f t="array" aca="1" ref="AH861" ca="1">INDIRECT(ADDRESS(MATCH(AJ861,'rs_industries'!B:B,0),5,1,TRUE,"rs_industries"))</f>
        <v>#N/A</v>
      </c>
      <c r="AI861" s="129" cm="1">
        <f t="array" aca="1" ref="AI861" ca="1">INDIRECT(ADDRESS(MATCH(A861,'rs_stocks'!B:B,0),7,1,TRUE,"rs_stocks"))</f>
        <v>75</v>
      </c>
    </row>
    <row r="862" spans="1:35" x14ac:dyDescent="0.3">
      <c r="A862" s="129" t="s">
        <v>34</v>
      </c>
      <c r="B862" s="132">
        <v>0.47</v>
      </c>
      <c r="C862" s="132">
        <v>-3.62</v>
      </c>
      <c r="D862" s="132">
        <v>-4.2300000000000004</v>
      </c>
      <c r="E862" s="132">
        <v>8.82</v>
      </c>
      <c r="F862" s="132">
        <v>6.27</v>
      </c>
      <c r="G862" s="255" t="s">
        <v>3189</v>
      </c>
      <c r="H862" s="347" t="s">
        <v>3108</v>
      </c>
      <c r="I862" s="129">
        <v>24.082000000000001</v>
      </c>
      <c r="J862" s="129">
        <v>-42</v>
      </c>
      <c r="K862" s="129">
        <v>-7</v>
      </c>
      <c r="L862" s="129" t="b">
        <v>1</v>
      </c>
      <c r="M862" s="129">
        <v>27.434999999999999</v>
      </c>
      <c r="N862" s="129">
        <v>3.4750000000000001</v>
      </c>
      <c r="O862" s="129">
        <v>7.8940000000000001</v>
      </c>
      <c r="P862" s="132">
        <v>29.734000000000002</v>
      </c>
      <c r="Q862" s="132">
        <v>0.45900000000000002</v>
      </c>
      <c r="R862" s="132">
        <v>13.643000000000001</v>
      </c>
      <c r="S862" s="129">
        <v>2.69</v>
      </c>
      <c r="T862" s="419">
        <v>61.621000000000002</v>
      </c>
      <c r="U862" s="129">
        <v>113.42</v>
      </c>
      <c r="V862" s="129">
        <v>-31</v>
      </c>
      <c r="W862" s="129">
        <v>-30</v>
      </c>
      <c r="X862" s="129">
        <v>65</v>
      </c>
      <c r="Y862" s="129" t="s">
        <v>34</v>
      </c>
      <c r="Z862" s="129" t="b">
        <v>1</v>
      </c>
      <c r="AA862" s="129">
        <v>0</v>
      </c>
      <c r="AB862" s="129" t="b">
        <v>0</v>
      </c>
      <c r="AC862" s="129">
        <v>49</v>
      </c>
      <c r="AD862" s="129">
        <v>0.752</v>
      </c>
      <c r="AE862" s="129" t="s">
        <v>3108</v>
      </c>
      <c r="AF862" s="129" t="s">
        <v>3189</v>
      </c>
      <c r="AG862" s="129" t="s">
        <v>3293</v>
      </c>
      <c r="AH862" s="129" t="e" cm="1">
        <f t="array" aca="1" ref="AH862" ca="1">INDIRECT(ADDRESS(MATCH(AJ862,'rs_industries'!B:B,0),5,1,TRUE,"rs_industries"))</f>
        <v>#N/A</v>
      </c>
      <c r="AI862" s="129" cm="1">
        <f t="array" aca="1" ref="AI862" ca="1">INDIRECT(ADDRESS(MATCH(A862,'rs_stocks'!B:B,0),7,1,TRUE,"rs_stocks"))</f>
        <v>83</v>
      </c>
    </row>
    <row r="863" spans="1:35" x14ac:dyDescent="0.3">
      <c r="A863" s="129" t="s">
        <v>1589</v>
      </c>
      <c r="B863" s="132">
        <v>-1.57</v>
      </c>
      <c r="C863" s="132">
        <v>0.61</v>
      </c>
      <c r="D863" s="132">
        <v>1.95</v>
      </c>
      <c r="E863" s="132">
        <v>4.92</v>
      </c>
      <c r="F863" s="132">
        <v>2.0299999999999998</v>
      </c>
      <c r="G863" s="204" t="s">
        <v>3267</v>
      </c>
      <c r="H863" s="345" t="s">
        <v>3205</v>
      </c>
      <c r="I863" s="129">
        <v>2.72</v>
      </c>
      <c r="J863" s="129">
        <v>-46</v>
      </c>
      <c r="K863" s="129">
        <v>-10</v>
      </c>
      <c r="L863" s="129" t="b">
        <v>1</v>
      </c>
      <c r="M863" s="129">
        <v>19.466999999999999</v>
      </c>
      <c r="N863" s="129">
        <v>2.4700000000000002</v>
      </c>
      <c r="O863" s="129">
        <v>7.8810000000000002</v>
      </c>
      <c r="P863" s="132">
        <v>20.850999999999999</v>
      </c>
      <c r="Q863" s="132">
        <v>0.46800000000000003</v>
      </c>
      <c r="R863" s="132">
        <v>9.7590000000000003</v>
      </c>
      <c r="S863" s="129">
        <v>1.9</v>
      </c>
      <c r="T863" s="419">
        <v>-18.940000000000001</v>
      </c>
      <c r="U863" s="129">
        <v>105.64</v>
      </c>
      <c r="V863" s="129">
        <v>-25</v>
      </c>
      <c r="W863" s="129">
        <v>-46</v>
      </c>
      <c r="X863" s="129">
        <v>99</v>
      </c>
      <c r="Y863" s="129" t="s">
        <v>1589</v>
      </c>
      <c r="Z863" s="129" t="b">
        <v>0</v>
      </c>
      <c r="AA863" s="129">
        <v>0</v>
      </c>
      <c r="AB863" s="129" t="b">
        <v>0</v>
      </c>
      <c r="AC863" s="129">
        <v>48</v>
      </c>
      <c r="AD863" s="129">
        <v>0.752</v>
      </c>
      <c r="AE863" s="129" t="s">
        <v>3205</v>
      </c>
      <c r="AF863" s="129" t="s">
        <v>3267</v>
      </c>
      <c r="AG863" s="129" t="s">
        <v>5150</v>
      </c>
      <c r="AH863" s="129" t="e" cm="1">
        <f t="array" aca="1" ref="AH863" ca="1">INDIRECT(ADDRESS(MATCH(AJ863,'rs_industries'!B:B,0),5,1,TRUE,"rs_industries"))</f>
        <v>#N/A</v>
      </c>
      <c r="AI863" s="129" t="e" cm="1">
        <f t="array" aca="1" ref="AI863" ca="1">INDIRECT(ADDRESS(MATCH(A863,'rs_stocks'!B:B,0),7,1,TRUE,"rs_stocks"))</f>
        <v>#N/A</v>
      </c>
    </row>
    <row r="864" spans="1:35" x14ac:dyDescent="0.3">
      <c r="A864" s="129" t="s">
        <v>1441</v>
      </c>
      <c r="B864" s="132">
        <v>9.1199999999999992</v>
      </c>
      <c r="C864" s="132">
        <v>42.73</v>
      </c>
      <c r="D864" s="132">
        <v>40.42</v>
      </c>
      <c r="E864" s="132">
        <v>90.8</v>
      </c>
      <c r="F864" s="132">
        <v>73.7</v>
      </c>
      <c r="G864" s="275" t="s">
        <v>3107</v>
      </c>
      <c r="H864" s="350" t="s">
        <v>3108</v>
      </c>
      <c r="I864" s="129">
        <v>9.4600000000000009</v>
      </c>
      <c r="J864" s="129">
        <v>-70</v>
      </c>
      <c r="K864" s="129">
        <v>-2</v>
      </c>
      <c r="L864" s="129" t="b">
        <v>1</v>
      </c>
      <c r="M864" s="129">
        <v>106.944</v>
      </c>
      <c r="N864" s="129">
        <v>13.590999999999999</v>
      </c>
      <c r="O864" s="129">
        <v>7.8680000000000003</v>
      </c>
      <c r="P864" s="132">
        <v>118.848</v>
      </c>
      <c r="Q864" s="132">
        <v>0.48099999999999998</v>
      </c>
      <c r="R864" s="132">
        <v>57.115000000000002</v>
      </c>
      <c r="S864" s="129">
        <v>4.51</v>
      </c>
      <c r="T864" s="419">
        <v>118.976</v>
      </c>
      <c r="U864" s="129">
        <v>185.13</v>
      </c>
      <c r="V864" s="129">
        <v>-26</v>
      </c>
      <c r="W864" s="129">
        <v>25</v>
      </c>
      <c r="X864" s="129">
        <v>23</v>
      </c>
      <c r="Y864" s="129" t="s">
        <v>1441</v>
      </c>
      <c r="Z864" s="129" t="b">
        <v>0</v>
      </c>
      <c r="AA864" s="129">
        <v>0</v>
      </c>
      <c r="AB864" s="129" t="b">
        <v>1</v>
      </c>
      <c r="AC864" s="129">
        <v>55</v>
      </c>
      <c r="AD864" s="129">
        <v>0.751</v>
      </c>
      <c r="AE864" s="129" t="s">
        <v>3108</v>
      </c>
      <c r="AF864" s="129" t="s">
        <v>3107</v>
      </c>
      <c r="AG864" s="129" t="s">
        <v>3109</v>
      </c>
      <c r="AH864" s="129" t="e" cm="1">
        <f t="array" aca="1" ref="AH864" ca="1">INDIRECT(ADDRESS(MATCH(AJ864,'rs_industries'!B:B,0),5,1,TRUE,"rs_industries"))</f>
        <v>#N/A</v>
      </c>
      <c r="AI864" s="129" cm="1">
        <f t="array" aca="1" ref="AI864" ca="1">INDIRECT(ADDRESS(MATCH(A864,'rs_stocks'!B:B,0),7,1,TRUE,"rs_stocks"))</f>
        <v>99</v>
      </c>
    </row>
    <row r="865" spans="1:35" x14ac:dyDescent="0.3">
      <c r="A865" s="129" t="s">
        <v>1974</v>
      </c>
      <c r="B865" s="132">
        <v>2.72</v>
      </c>
      <c r="C865" s="132">
        <v>-6.51</v>
      </c>
      <c r="D865" s="132">
        <v>9.6199999999999992</v>
      </c>
      <c r="E865" s="132">
        <v>6.85</v>
      </c>
      <c r="F865" s="132">
        <v>-0.14000000000000001</v>
      </c>
      <c r="G865" s="296" t="s">
        <v>47</v>
      </c>
      <c r="H865" s="348" t="s">
        <v>24</v>
      </c>
      <c r="I865" s="129">
        <v>1.1439999999999999</v>
      </c>
      <c r="J865" s="129">
        <v>-42</v>
      </c>
      <c r="K865" s="129">
        <v>-12</v>
      </c>
      <c r="L865" s="129" t="b">
        <v>1</v>
      </c>
      <c r="M865" s="129">
        <v>30.282</v>
      </c>
      <c r="N865" s="129">
        <v>3.8540000000000001</v>
      </c>
      <c r="O865" s="129">
        <v>7.8570000000000002</v>
      </c>
      <c r="P865" s="132">
        <v>36.564</v>
      </c>
      <c r="Q865" s="132">
        <v>0.45900000000000002</v>
      </c>
      <c r="R865" s="132">
        <v>16.782</v>
      </c>
      <c r="S865" s="129">
        <v>4.08</v>
      </c>
      <c r="T865" s="419">
        <v>64.869</v>
      </c>
      <c r="U865" s="129">
        <v>7.18</v>
      </c>
      <c r="V865" s="129">
        <v>16</v>
      </c>
      <c r="W865" s="129">
        <v>-26</v>
      </c>
      <c r="X865" s="129">
        <v>682</v>
      </c>
      <c r="Y865" s="129" t="s">
        <v>1974</v>
      </c>
      <c r="Z865" s="129" t="b">
        <v>0</v>
      </c>
      <c r="AA865" s="129">
        <v>0</v>
      </c>
      <c r="AB865" s="129" t="b">
        <v>1</v>
      </c>
      <c r="AC865" s="129">
        <v>40</v>
      </c>
      <c r="AD865" s="129">
        <v>0.751</v>
      </c>
      <c r="AE865" s="129" t="s">
        <v>24</v>
      </c>
      <c r="AF865" s="129" t="s">
        <v>47</v>
      </c>
      <c r="AG865" s="129" t="s">
        <v>4715</v>
      </c>
      <c r="AH865" s="129" t="e" cm="1">
        <f t="array" aca="1" ref="AH865" ca="1">INDIRECT(ADDRESS(MATCH(AJ865,'rs_industries'!B:B,0),5,1,TRUE,"rs_industries"))</f>
        <v>#N/A</v>
      </c>
      <c r="AI865" s="129" cm="1">
        <f t="array" aca="1" ref="AI865" ca="1">INDIRECT(ADDRESS(MATCH(A865,'rs_stocks'!B:B,0),7,1,TRUE,"rs_stocks"))</f>
        <v>70</v>
      </c>
    </row>
    <row r="866" spans="1:35" x14ac:dyDescent="0.3">
      <c r="A866" s="129" t="s">
        <v>6459</v>
      </c>
      <c r="B866" s="132">
        <v>1</v>
      </c>
      <c r="C866" s="132">
        <v>-2.2599999999999998</v>
      </c>
      <c r="D866" s="132">
        <v>-15.95</v>
      </c>
      <c r="E866" s="132">
        <v>41.26</v>
      </c>
      <c r="F866" s="132">
        <v>42.59</v>
      </c>
      <c r="G866" s="233" t="s">
        <v>3705</v>
      </c>
      <c r="H866" s="345" t="s">
        <v>115</v>
      </c>
      <c r="I866" s="129">
        <v>0.64900000000000002</v>
      </c>
      <c r="J866" s="129">
        <v>-58</v>
      </c>
      <c r="K866" s="129">
        <v>-30</v>
      </c>
      <c r="L866" s="129" t="b">
        <v>1</v>
      </c>
      <c r="M866" s="129">
        <v>145.851</v>
      </c>
      <c r="N866" s="129">
        <v>18.584</v>
      </c>
      <c r="O866" s="129">
        <v>7.8479999999999999</v>
      </c>
      <c r="P866" s="132">
        <v>232.268</v>
      </c>
      <c r="Q866" s="132">
        <v>0.40400000000000003</v>
      </c>
      <c r="R866" s="132">
        <v>93.796000000000006</v>
      </c>
      <c r="S866" s="129">
        <v>3.57</v>
      </c>
      <c r="T866" s="419">
        <v>78.558000000000007</v>
      </c>
      <c r="U866" s="129">
        <v>6.06</v>
      </c>
      <c r="V866" s="129">
        <v>-40</v>
      </c>
      <c r="W866" s="129">
        <v>-36</v>
      </c>
      <c r="X866" s="129">
        <v>924</v>
      </c>
      <c r="Y866" s="129" t="s">
        <v>6459</v>
      </c>
      <c r="Z866" s="129" t="b">
        <v>1</v>
      </c>
      <c r="AA866" s="129">
        <v>0</v>
      </c>
      <c r="AB866" s="129" t="b">
        <v>0</v>
      </c>
      <c r="AC866" s="129">
        <v>43</v>
      </c>
      <c r="AD866" s="129">
        <v>0.751</v>
      </c>
      <c r="AE866" s="129" t="s">
        <v>115</v>
      </c>
      <c r="AF866" s="129" t="s">
        <v>3705</v>
      </c>
      <c r="AG866" s="129" t="s">
        <v>7203</v>
      </c>
      <c r="AH866" s="129" t="e" cm="1">
        <f t="array" aca="1" ref="AH866" ca="1">INDIRECT(ADDRESS(MATCH(AJ866,'rs_industries'!B:B,0),5,1,TRUE,"rs_industries"))</f>
        <v>#N/A</v>
      </c>
      <c r="AI866" s="129" cm="1">
        <f t="array" aca="1" ref="AI866" ca="1">INDIRECT(ADDRESS(MATCH(A866,'rs_stocks'!B:B,0),7,1,TRUE,"rs_stocks"))</f>
        <v>93</v>
      </c>
    </row>
    <row r="867" spans="1:35" x14ac:dyDescent="0.3">
      <c r="A867" s="129" t="s">
        <v>6046</v>
      </c>
      <c r="B867" s="132">
        <v>-0.44</v>
      </c>
      <c r="C867" s="132">
        <v>-20.47</v>
      </c>
      <c r="D867" s="132">
        <v>-20.12</v>
      </c>
      <c r="E867" s="132">
        <v>5.82</v>
      </c>
      <c r="F867" s="132">
        <v>12.23</v>
      </c>
      <c r="G867" s="247" t="s">
        <v>3238</v>
      </c>
      <c r="H867" s="349" t="s">
        <v>24</v>
      </c>
      <c r="I867" s="129">
        <v>0.82399999999999995</v>
      </c>
      <c r="J867" s="129">
        <v>-36</v>
      </c>
      <c r="K867" s="129">
        <v>-21</v>
      </c>
      <c r="L867" s="129" t="b">
        <v>0</v>
      </c>
      <c r="M867" s="129">
        <v>91.572000000000003</v>
      </c>
      <c r="N867" s="129">
        <v>11.7</v>
      </c>
      <c r="O867" s="129">
        <v>7.827</v>
      </c>
      <c r="P867" s="132">
        <v>117.35299999999999</v>
      </c>
      <c r="Q867" s="132">
        <v>0.433</v>
      </c>
      <c r="R867" s="132">
        <v>50.813000000000002</v>
      </c>
      <c r="S867" s="129">
        <v>3.71</v>
      </c>
      <c r="T867" s="419">
        <v>17.771000000000001</v>
      </c>
      <c r="U867" s="129">
        <v>47.06</v>
      </c>
      <c r="V867" s="129">
        <v>-26</v>
      </c>
      <c r="W867" s="129">
        <v>-36</v>
      </c>
      <c r="X867" s="129">
        <v>114</v>
      </c>
      <c r="Y867" s="129" t="s">
        <v>6046</v>
      </c>
      <c r="Z867" s="129" t="b">
        <v>1</v>
      </c>
      <c r="AA867" s="129">
        <v>0</v>
      </c>
      <c r="AB867" s="129" t="b">
        <v>0</v>
      </c>
      <c r="AC867" s="129">
        <v>45</v>
      </c>
      <c r="AD867" s="129">
        <v>0.75</v>
      </c>
      <c r="AE867" s="129" t="s">
        <v>24</v>
      </c>
      <c r="AF867" s="129" t="s">
        <v>3238</v>
      </c>
      <c r="AG867" s="129" t="s">
        <v>6759</v>
      </c>
      <c r="AH867" s="129" t="e" cm="1">
        <f t="array" aca="1" ref="AH867" ca="1">INDIRECT(ADDRESS(MATCH(AJ867,'rs_industries'!B:B,0),5,1,TRUE,"rs_industries"))</f>
        <v>#N/A</v>
      </c>
      <c r="AI867" s="129" cm="1">
        <f t="array" aca="1" ref="AI867" ca="1">INDIRECT(ADDRESS(MATCH(A867,'rs_stocks'!B:B,0),7,1,TRUE,"rs_stocks"))</f>
        <v>77</v>
      </c>
    </row>
    <row r="868" spans="1:35" x14ac:dyDescent="0.3">
      <c r="A868" s="129" t="s">
        <v>1879</v>
      </c>
      <c r="B868" s="132">
        <v>-0.43</v>
      </c>
      <c r="C868" s="132">
        <v>-6.23</v>
      </c>
      <c r="D868" s="132">
        <v>-10.039999999999999</v>
      </c>
      <c r="E868" s="132">
        <v>15.77</v>
      </c>
      <c r="F868" s="132">
        <v>7.44</v>
      </c>
      <c r="G868" s="298" t="s">
        <v>3207</v>
      </c>
      <c r="H868" s="352" t="s">
        <v>3108</v>
      </c>
      <c r="I868" s="129">
        <v>5.1269999999999998</v>
      </c>
      <c r="J868" s="129">
        <v>-42</v>
      </c>
      <c r="K868" s="129">
        <v>-11</v>
      </c>
      <c r="L868" s="129" t="b">
        <v>0</v>
      </c>
      <c r="M868" s="129">
        <v>50.238999999999997</v>
      </c>
      <c r="N868" s="129">
        <v>6.4210000000000003</v>
      </c>
      <c r="O868" s="129">
        <v>7.8239999999999998</v>
      </c>
      <c r="P868" s="132">
        <v>59.354999999999997</v>
      </c>
      <c r="Q868" s="132">
        <v>0.441</v>
      </c>
      <c r="R868" s="132">
        <v>26.184000000000001</v>
      </c>
      <c r="S868" s="129">
        <v>2.31</v>
      </c>
      <c r="T868" s="419">
        <v>9.3889999999999993</v>
      </c>
      <c r="U868" s="129">
        <v>46.04</v>
      </c>
      <c r="V868" s="129">
        <v>-44</v>
      </c>
      <c r="W868" s="129">
        <v>-55</v>
      </c>
      <c r="X868" s="129">
        <v>187</v>
      </c>
      <c r="Y868" s="129" t="s">
        <v>1879</v>
      </c>
      <c r="Z868" s="129" t="b">
        <v>1</v>
      </c>
      <c r="AA868" s="129">
        <v>0</v>
      </c>
      <c r="AB868" s="129" t="b">
        <v>0</v>
      </c>
      <c r="AC868" s="129">
        <v>52</v>
      </c>
      <c r="AD868" s="129">
        <v>0.75</v>
      </c>
      <c r="AE868" s="129" t="s">
        <v>3108</v>
      </c>
      <c r="AF868" s="129" t="s">
        <v>3207</v>
      </c>
      <c r="AG868" s="129" t="s">
        <v>3766</v>
      </c>
      <c r="AH868" s="129" t="e" cm="1">
        <f t="array" aca="1" ref="AH868" ca="1">INDIRECT(ADDRESS(MATCH(AJ868,'rs_industries'!B:B,0),5,1,TRUE,"rs_industries"))</f>
        <v>#N/A</v>
      </c>
      <c r="AI868" s="129" t="e" cm="1">
        <f t="array" aca="1" ref="AI868" ca="1">INDIRECT(ADDRESS(MATCH(A868,'rs_stocks'!B:B,0),7,1,TRUE,"rs_stocks"))</f>
        <v>#N/A</v>
      </c>
    </row>
    <row r="869" spans="1:35" x14ac:dyDescent="0.3">
      <c r="A869" s="129" t="s">
        <v>1864</v>
      </c>
      <c r="B869" s="132">
        <v>-2.36</v>
      </c>
      <c r="C869" s="132">
        <v>-9.58</v>
      </c>
      <c r="D869" s="132">
        <v>0.84</v>
      </c>
      <c r="E869" s="132">
        <v>4.05</v>
      </c>
      <c r="F869" s="132">
        <v>2.17</v>
      </c>
      <c r="G869" s="206" t="s">
        <v>3148</v>
      </c>
      <c r="H869" s="345" t="s">
        <v>3111</v>
      </c>
      <c r="I869" s="129">
        <v>1.698</v>
      </c>
      <c r="J869" s="129">
        <v>-50</v>
      </c>
      <c r="K869" s="129">
        <v>-27</v>
      </c>
      <c r="L869" s="129" t="b">
        <v>0</v>
      </c>
      <c r="M869" s="129">
        <v>34.743000000000002</v>
      </c>
      <c r="N869" s="129">
        <v>4.4420000000000002</v>
      </c>
      <c r="O869" s="129">
        <v>7.8209999999999997</v>
      </c>
      <c r="P869" s="132">
        <v>39.287999999999997</v>
      </c>
      <c r="Q869" s="132">
        <v>0.46300000000000002</v>
      </c>
      <c r="R869" s="132">
        <v>18.206</v>
      </c>
      <c r="S869" s="129">
        <v>2.0699999999999998</v>
      </c>
      <c r="T869" s="419">
        <v>-113.16200000000001</v>
      </c>
      <c r="U869" s="129">
        <v>27.74</v>
      </c>
      <c r="V869" s="129">
        <v>18</v>
      </c>
      <c r="W869" s="129">
        <v>13</v>
      </c>
      <c r="X869" s="129">
        <v>348</v>
      </c>
      <c r="Y869" s="129" t="s">
        <v>1864</v>
      </c>
      <c r="Z869" s="129" t="b">
        <v>0</v>
      </c>
      <c r="AA869" s="129">
        <v>0</v>
      </c>
      <c r="AB869" s="129" t="b">
        <v>0</v>
      </c>
      <c r="AC869" s="129">
        <v>45</v>
      </c>
      <c r="AD869" s="129">
        <v>0.75</v>
      </c>
      <c r="AE869" s="129" t="s">
        <v>3111</v>
      </c>
      <c r="AF869" s="129" t="s">
        <v>3148</v>
      </c>
      <c r="AG869" s="129" t="s">
        <v>3730</v>
      </c>
      <c r="AH869" s="129" t="e" cm="1">
        <f t="array" aca="1" ref="AH869" ca="1">INDIRECT(ADDRESS(MATCH(AJ869,'rs_industries'!B:B,0),5,1,TRUE,"rs_industries"))</f>
        <v>#N/A</v>
      </c>
      <c r="AI869" s="129" cm="1">
        <f t="array" aca="1" ref="AI869" ca="1">INDIRECT(ADDRESS(MATCH(A869,'rs_stocks'!B:B,0),7,1,TRUE,"rs_stocks"))</f>
        <v>72</v>
      </c>
    </row>
    <row r="870" spans="1:35" x14ac:dyDescent="0.3">
      <c r="A870" s="129" t="s">
        <v>2164</v>
      </c>
      <c r="B870" s="132">
        <v>0.47</v>
      </c>
      <c r="C870" s="132">
        <v>1.99</v>
      </c>
      <c r="D870" s="132">
        <v>4.42</v>
      </c>
      <c r="E870" s="132">
        <v>12.22</v>
      </c>
      <c r="F870" s="132">
        <v>7.13</v>
      </c>
      <c r="G870" s="231" t="s">
        <v>3250</v>
      </c>
      <c r="H870" s="346" t="s">
        <v>3111</v>
      </c>
      <c r="I870" s="129">
        <v>1.9319999999999999</v>
      </c>
      <c r="J870" s="129">
        <v>-49</v>
      </c>
      <c r="K870" s="129">
        <v>-32</v>
      </c>
      <c r="L870" s="129" t="b">
        <v>1</v>
      </c>
      <c r="M870" s="129">
        <v>14.827</v>
      </c>
      <c r="N870" s="129">
        <v>1.8979999999999999</v>
      </c>
      <c r="O870" s="129">
        <v>7.8109999999999999</v>
      </c>
      <c r="P870" s="132">
        <v>15.22</v>
      </c>
      <c r="Q870" s="132">
        <v>0.45800000000000002</v>
      </c>
      <c r="R870" s="132">
        <v>6.9740000000000002</v>
      </c>
      <c r="S870" s="129">
        <v>0.98</v>
      </c>
      <c r="T870" s="419">
        <v>0</v>
      </c>
      <c r="U870" s="129">
        <v>14.88</v>
      </c>
      <c r="V870" s="129">
        <v>-9</v>
      </c>
      <c r="W870" s="129">
        <v>-8</v>
      </c>
      <c r="X870" s="129">
        <v>1374</v>
      </c>
      <c r="Y870" s="129" t="s">
        <v>2164</v>
      </c>
      <c r="Z870" s="129" t="b">
        <v>0</v>
      </c>
      <c r="AA870" s="129">
        <v>0</v>
      </c>
      <c r="AB870" s="129" t="b">
        <v>0</v>
      </c>
      <c r="AC870" s="129">
        <v>51</v>
      </c>
      <c r="AD870" s="129">
        <v>0.75</v>
      </c>
      <c r="AE870" s="129" t="s">
        <v>3111</v>
      </c>
      <c r="AF870" s="129" t="s">
        <v>3250</v>
      </c>
      <c r="AG870" s="129" t="s">
        <v>5013</v>
      </c>
      <c r="AH870" s="129" t="e" cm="1">
        <f t="array" aca="1" ref="AH870" ca="1">INDIRECT(ADDRESS(MATCH(AJ870,'rs_industries'!B:B,0),5,1,TRUE,"rs_industries"))</f>
        <v>#N/A</v>
      </c>
      <c r="AI870" s="129" t="e" cm="1">
        <f t="array" aca="1" ref="AI870" ca="1">INDIRECT(ADDRESS(MATCH(A870,'rs_stocks'!B:B,0),7,1,TRUE,"rs_stocks"))</f>
        <v>#N/A</v>
      </c>
    </row>
    <row r="871" spans="1:35" x14ac:dyDescent="0.3">
      <c r="A871" s="129" t="s">
        <v>1085</v>
      </c>
      <c r="B871" s="132">
        <v>1.52</v>
      </c>
      <c r="C871" s="132">
        <v>2.27</v>
      </c>
      <c r="D871" s="132">
        <v>7.65</v>
      </c>
      <c r="E871" s="132">
        <v>5.39</v>
      </c>
      <c r="F871" s="132">
        <v>8.3000000000000007</v>
      </c>
      <c r="G871" s="268" t="s">
        <v>3217</v>
      </c>
      <c r="H871" s="349" t="s">
        <v>150</v>
      </c>
      <c r="I871" s="129">
        <v>16.619</v>
      </c>
      <c r="J871" s="129">
        <v>-49</v>
      </c>
      <c r="K871" s="129">
        <v>-40</v>
      </c>
      <c r="L871" s="129" t="b">
        <v>1</v>
      </c>
      <c r="M871" s="129">
        <v>18.675000000000001</v>
      </c>
      <c r="N871" s="129">
        <v>2.3929999999999998</v>
      </c>
      <c r="O871" s="129">
        <v>7.8029999999999999</v>
      </c>
      <c r="P871" s="132">
        <v>19.741</v>
      </c>
      <c r="Q871" s="132">
        <v>0.46</v>
      </c>
      <c r="R871" s="132">
        <v>9.0820000000000007</v>
      </c>
      <c r="S871" s="129">
        <v>1.75</v>
      </c>
      <c r="T871" s="419">
        <v>77.596000000000004</v>
      </c>
      <c r="U871" s="129">
        <v>138.54</v>
      </c>
      <c r="V871" s="129">
        <v>7</v>
      </c>
      <c r="W871" s="129">
        <v>7</v>
      </c>
      <c r="X871" s="129">
        <v>82</v>
      </c>
      <c r="Y871" s="129" t="s">
        <v>1085</v>
      </c>
      <c r="Z871" s="129" t="b">
        <v>0</v>
      </c>
      <c r="AA871" s="129">
        <v>0</v>
      </c>
      <c r="AB871" s="129" t="b">
        <v>0</v>
      </c>
      <c r="AC871" s="129">
        <v>49</v>
      </c>
      <c r="AD871" s="129">
        <v>0.749</v>
      </c>
      <c r="AE871" s="129" t="s">
        <v>150</v>
      </c>
      <c r="AF871" s="129" t="s">
        <v>3217</v>
      </c>
      <c r="AG871" s="129" t="s">
        <v>5089</v>
      </c>
      <c r="AH871" s="129" t="e" cm="1">
        <f t="array" aca="1" ref="AH871" ca="1">INDIRECT(ADDRESS(MATCH(AJ871,'rs_industries'!B:B,0),5,1,TRUE,"rs_industries"))</f>
        <v>#N/A</v>
      </c>
      <c r="AI871" s="129" t="e" cm="1">
        <f t="array" aca="1" ref="AI871" ca="1">INDIRECT(ADDRESS(MATCH(A871,'rs_stocks'!B:B,0),7,1,TRUE,"rs_stocks"))</f>
        <v>#N/A</v>
      </c>
    </row>
    <row r="872" spans="1:35" x14ac:dyDescent="0.3">
      <c r="A872" s="129" t="s">
        <v>1141</v>
      </c>
      <c r="B872" s="132">
        <v>0.4</v>
      </c>
      <c r="C872" s="132">
        <v>-5.47</v>
      </c>
      <c r="D872" s="132">
        <v>-1.46</v>
      </c>
      <c r="E872" s="132">
        <v>10.53</v>
      </c>
      <c r="F872" s="132">
        <v>5.99</v>
      </c>
      <c r="G872" s="228" t="s">
        <v>3333</v>
      </c>
      <c r="H872" s="349" t="s">
        <v>115</v>
      </c>
      <c r="I872" s="129">
        <v>286.66399999999999</v>
      </c>
      <c r="J872" s="129">
        <v>-29</v>
      </c>
      <c r="K872" s="129">
        <v>-17</v>
      </c>
      <c r="L872" s="129" t="b">
        <v>0</v>
      </c>
      <c r="M872" s="129">
        <v>17.802</v>
      </c>
      <c r="N872" s="129">
        <v>2.282</v>
      </c>
      <c r="O872" s="129">
        <v>7.7990000000000004</v>
      </c>
      <c r="P872" s="132">
        <v>18.254000000000001</v>
      </c>
      <c r="Q872" s="132">
        <v>0.45400000000000001</v>
      </c>
      <c r="R872" s="132">
        <v>8.2959999999999994</v>
      </c>
      <c r="S872" s="129">
        <v>1.76</v>
      </c>
      <c r="T872" s="419">
        <v>24.286000000000001</v>
      </c>
      <c r="U872" s="129">
        <v>156.75</v>
      </c>
      <c r="V872" s="129">
        <v>-21</v>
      </c>
      <c r="W872" s="129">
        <v>-20</v>
      </c>
      <c r="X872" s="129">
        <v>72</v>
      </c>
      <c r="Y872" s="129" t="s">
        <v>1141</v>
      </c>
      <c r="Z872" s="129" t="b">
        <v>0</v>
      </c>
      <c r="AA872" s="129">
        <v>0</v>
      </c>
      <c r="AB872" s="129" t="b">
        <v>0</v>
      </c>
      <c r="AC872" s="129">
        <v>52</v>
      </c>
      <c r="AD872" s="129">
        <v>0.749</v>
      </c>
      <c r="AE872" s="129" t="s">
        <v>115</v>
      </c>
      <c r="AF872" s="129" t="s">
        <v>3333</v>
      </c>
      <c r="AG872" s="129" t="s">
        <v>5439</v>
      </c>
      <c r="AH872" s="129" t="e" cm="1">
        <f t="array" aca="1" ref="AH872" ca="1">INDIRECT(ADDRESS(MATCH(AJ872,'rs_industries'!B:B,0),5,1,TRUE,"rs_industries"))</f>
        <v>#N/A</v>
      </c>
      <c r="AI872" s="129" t="e" cm="1">
        <f t="array" aca="1" ref="AI872" ca="1">INDIRECT(ADDRESS(MATCH(A872,'rs_stocks'!B:B,0),7,1,TRUE,"rs_stocks"))</f>
        <v>#N/A</v>
      </c>
    </row>
    <row r="873" spans="1:35" x14ac:dyDescent="0.3">
      <c r="A873" s="129" t="s">
        <v>2103</v>
      </c>
      <c r="B873" s="132">
        <v>-0.34</v>
      </c>
      <c r="C873" s="132">
        <v>1.52</v>
      </c>
      <c r="D873" s="132">
        <v>21.48</v>
      </c>
      <c r="E873" s="132">
        <v>19.32</v>
      </c>
      <c r="F873" s="132">
        <v>19.809999999999999</v>
      </c>
      <c r="G873" s="231" t="s">
        <v>3127</v>
      </c>
      <c r="H873" s="346" t="s">
        <v>31</v>
      </c>
      <c r="I873" s="129">
        <v>3.2320000000000002</v>
      </c>
      <c r="J873" s="129">
        <v>-81</v>
      </c>
      <c r="K873" s="129">
        <v>-75</v>
      </c>
      <c r="L873" s="129" t="b">
        <v>1</v>
      </c>
      <c r="M873" s="129">
        <v>58.338000000000001</v>
      </c>
      <c r="N873" s="129">
        <v>7.49</v>
      </c>
      <c r="O873" s="129">
        <v>7.7889999999999997</v>
      </c>
      <c r="P873" s="132">
        <v>69.602999999999994</v>
      </c>
      <c r="Q873" s="132">
        <v>0.47599999999999998</v>
      </c>
      <c r="R873" s="132">
        <v>33.156999999999996</v>
      </c>
      <c r="S873" s="129">
        <v>3.22</v>
      </c>
      <c r="T873" s="419">
        <v>17.844000000000001</v>
      </c>
      <c r="U873" s="129">
        <v>8.7100000000000009</v>
      </c>
      <c r="V873" s="129">
        <v>42</v>
      </c>
      <c r="W873" s="129">
        <v>28</v>
      </c>
      <c r="X873" s="129">
        <v>713</v>
      </c>
      <c r="Y873" s="129" t="s">
        <v>2103</v>
      </c>
      <c r="Z873" s="129" t="b">
        <v>0</v>
      </c>
      <c r="AA873" s="129">
        <v>0</v>
      </c>
      <c r="AB873" s="129" t="b">
        <v>0</v>
      </c>
      <c r="AC873" s="129">
        <v>51</v>
      </c>
      <c r="AD873" s="129">
        <v>0.749</v>
      </c>
      <c r="AE873" s="129" t="s">
        <v>31</v>
      </c>
      <c r="AF873" s="129" t="s">
        <v>3127</v>
      </c>
      <c r="AG873" s="129" t="s">
        <v>5588</v>
      </c>
      <c r="AH873" s="129" t="e" cm="1">
        <f t="array" aca="1" ref="AH873" ca="1">INDIRECT(ADDRESS(MATCH(AJ873,'rs_industries'!B:B,0),5,1,TRUE,"rs_industries"))</f>
        <v>#N/A</v>
      </c>
      <c r="AI873" s="129" t="e" cm="1">
        <f t="array" aca="1" ref="AI873" ca="1">INDIRECT(ADDRESS(MATCH(A873,'rs_stocks'!B:B,0),7,1,TRUE,"rs_stocks"))</f>
        <v>#N/A</v>
      </c>
    </row>
    <row r="874" spans="1:35" x14ac:dyDescent="0.3">
      <c r="A874" s="129" t="s">
        <v>1102</v>
      </c>
      <c r="B874" s="132">
        <v>-0.47</v>
      </c>
      <c r="C874" s="132">
        <v>3.47</v>
      </c>
      <c r="D874" s="132">
        <v>16.7</v>
      </c>
      <c r="E874" s="132">
        <v>0.02</v>
      </c>
      <c r="F874" s="132">
        <v>16.45</v>
      </c>
      <c r="G874" s="308" t="s">
        <v>3150</v>
      </c>
      <c r="H874" s="351" t="s">
        <v>3108</v>
      </c>
      <c r="I874" s="129">
        <v>10.022</v>
      </c>
      <c r="J874" s="129">
        <v>-43</v>
      </c>
      <c r="K874" s="129">
        <v>-28</v>
      </c>
      <c r="L874" s="129" t="b">
        <v>1</v>
      </c>
      <c r="M874" s="129">
        <v>37.881999999999998</v>
      </c>
      <c r="N874" s="129">
        <v>4.8689999999999998</v>
      </c>
      <c r="O874" s="129">
        <v>7.78</v>
      </c>
      <c r="P874" s="132">
        <v>49.243000000000002</v>
      </c>
      <c r="Q874" s="132">
        <v>0.47199999999999998</v>
      </c>
      <c r="R874" s="132">
        <v>23.222000000000001</v>
      </c>
      <c r="S874" s="129">
        <v>2.2200000000000002</v>
      </c>
      <c r="T874" s="419">
        <v>-73.072999999999993</v>
      </c>
      <c r="U874" s="129">
        <v>85.59</v>
      </c>
      <c r="V874" s="129">
        <v>-33</v>
      </c>
      <c r="W874" s="129">
        <v>-36</v>
      </c>
      <c r="X874" s="129">
        <v>105</v>
      </c>
      <c r="Y874" s="129" t="s">
        <v>1102</v>
      </c>
      <c r="Z874" s="129" t="b">
        <v>0</v>
      </c>
      <c r="AA874" s="129">
        <v>0</v>
      </c>
      <c r="AB874" s="129" t="b">
        <v>0</v>
      </c>
      <c r="AC874" s="129">
        <v>46</v>
      </c>
      <c r="AD874" s="129">
        <v>0.748</v>
      </c>
      <c r="AE874" s="129" t="s">
        <v>3108</v>
      </c>
      <c r="AF874" s="129" t="s">
        <v>3150</v>
      </c>
      <c r="AG874" s="129" t="s">
        <v>5316</v>
      </c>
      <c r="AH874" s="129" t="e" cm="1">
        <f t="array" aca="1" ref="AH874" ca="1">INDIRECT(ADDRESS(MATCH(AJ874,'rs_industries'!B:B,0),5,1,TRUE,"rs_industries"))</f>
        <v>#N/A</v>
      </c>
      <c r="AI874" s="129" t="e" cm="1">
        <f t="array" aca="1" ref="AI874" ca="1">INDIRECT(ADDRESS(MATCH(A874,'rs_stocks'!B:B,0),7,1,TRUE,"rs_stocks"))</f>
        <v>#N/A</v>
      </c>
    </row>
    <row r="875" spans="1:35" x14ac:dyDescent="0.3">
      <c r="A875" s="129" t="s">
        <v>6064</v>
      </c>
      <c r="B875" s="132">
        <v>-2.31</v>
      </c>
      <c r="C875" s="132">
        <v>-4.04</v>
      </c>
      <c r="D875" s="132">
        <v>19.93</v>
      </c>
      <c r="E875" s="132">
        <v>23.4</v>
      </c>
      <c r="F875" s="132">
        <v>21.93</v>
      </c>
      <c r="G875" s="323" t="s">
        <v>3217</v>
      </c>
      <c r="H875" s="347" t="s">
        <v>150</v>
      </c>
      <c r="I875" s="129">
        <v>1.0389999999999999</v>
      </c>
      <c r="J875" s="129">
        <v>-82</v>
      </c>
      <c r="K875" s="129">
        <v>-39</v>
      </c>
      <c r="L875" s="129" t="b">
        <v>0</v>
      </c>
      <c r="M875" s="129">
        <v>98.206000000000003</v>
      </c>
      <c r="N875" s="129">
        <v>12.622999999999999</v>
      </c>
      <c r="O875" s="129">
        <v>7.78</v>
      </c>
      <c r="P875" s="132">
        <v>164.32499999999999</v>
      </c>
      <c r="Q875" s="132">
        <v>0.45600000000000002</v>
      </c>
      <c r="R875" s="132">
        <v>74.912999999999997</v>
      </c>
      <c r="S875" s="129">
        <v>2.23</v>
      </c>
      <c r="T875" s="419">
        <v>-46.656999999999996</v>
      </c>
      <c r="U875" s="129">
        <v>67.39</v>
      </c>
      <c r="V875" s="129">
        <v>-17</v>
      </c>
      <c r="W875" s="129">
        <v>-34</v>
      </c>
      <c r="X875" s="129">
        <v>133</v>
      </c>
      <c r="Y875" s="129" t="s">
        <v>6064</v>
      </c>
      <c r="Z875" s="129" t="b">
        <v>0</v>
      </c>
      <c r="AA875" s="129">
        <v>0</v>
      </c>
      <c r="AB875" s="129" t="b">
        <v>1</v>
      </c>
      <c r="AC875" s="129">
        <v>45</v>
      </c>
      <c r="AD875" s="129">
        <v>0.748</v>
      </c>
      <c r="AE875" s="129" t="s">
        <v>150</v>
      </c>
      <c r="AF875" s="129" t="s">
        <v>3217</v>
      </c>
      <c r="AG875" s="129" t="s">
        <v>6065</v>
      </c>
      <c r="AH875" s="129" t="e" cm="1">
        <f t="array" aca="1" ref="AH875" ca="1">INDIRECT(ADDRESS(MATCH(AJ875,'rs_industries'!B:B,0),5,1,TRUE,"rs_industries"))</f>
        <v>#N/A</v>
      </c>
      <c r="AI875" s="129" cm="1">
        <f t="array" aca="1" ref="AI875" ca="1">INDIRECT(ADDRESS(MATCH(A875,'rs_stocks'!B:B,0),7,1,TRUE,"rs_stocks"))</f>
        <v>79</v>
      </c>
    </row>
    <row r="876" spans="1:35" x14ac:dyDescent="0.3">
      <c r="A876" s="129" t="s">
        <v>2329</v>
      </c>
      <c r="B876" s="132">
        <v>-9.34</v>
      </c>
      <c r="C876" s="132">
        <v>1.48</v>
      </c>
      <c r="D876" s="132">
        <v>-4.07</v>
      </c>
      <c r="E876" s="132">
        <v>27.49</v>
      </c>
      <c r="F876" s="132">
        <v>19.48</v>
      </c>
      <c r="G876" s="273" t="s">
        <v>3189</v>
      </c>
      <c r="H876" s="349" t="s">
        <v>3108</v>
      </c>
      <c r="I876" s="129">
        <v>1.865</v>
      </c>
      <c r="J876" s="129">
        <v>-61</v>
      </c>
      <c r="K876" s="129">
        <v>-14</v>
      </c>
      <c r="L876" s="129" t="b">
        <v>1</v>
      </c>
      <c r="M876" s="129">
        <v>69.28</v>
      </c>
      <c r="N876" s="129">
        <v>8.9440000000000008</v>
      </c>
      <c r="O876" s="129">
        <v>7.7460000000000004</v>
      </c>
      <c r="P876" s="132">
        <v>81.364000000000004</v>
      </c>
      <c r="Q876" s="132">
        <v>0.432</v>
      </c>
      <c r="R876" s="132">
        <v>35.155999999999999</v>
      </c>
      <c r="S876" s="129">
        <v>3.64</v>
      </c>
      <c r="T876" s="419">
        <v>-22.106000000000002</v>
      </c>
      <c r="U876" s="129">
        <v>13.68</v>
      </c>
      <c r="V876" s="129">
        <v>-20</v>
      </c>
      <c r="W876" s="129">
        <v>-29</v>
      </c>
      <c r="X876" s="129">
        <v>401</v>
      </c>
      <c r="Y876" s="129" t="s">
        <v>2329</v>
      </c>
      <c r="Z876" s="129" t="b">
        <v>1</v>
      </c>
      <c r="AA876" s="129">
        <v>0</v>
      </c>
      <c r="AB876" s="129" t="b">
        <v>0</v>
      </c>
      <c r="AC876" s="129">
        <v>41</v>
      </c>
      <c r="AD876" s="129">
        <v>0.748</v>
      </c>
      <c r="AE876" s="129" t="s">
        <v>3108</v>
      </c>
      <c r="AF876" s="129" t="s">
        <v>3189</v>
      </c>
      <c r="AG876" s="129" t="s">
        <v>2330</v>
      </c>
      <c r="AH876" s="129" t="e" cm="1">
        <f t="array" aca="1" ref="AH876" ca="1">INDIRECT(ADDRESS(MATCH(AJ876,'rs_industries'!B:B,0),5,1,TRUE,"rs_industries"))</f>
        <v>#N/A</v>
      </c>
      <c r="AI876" s="129" cm="1">
        <f t="array" aca="1" ref="AI876" ca="1">INDIRECT(ADDRESS(MATCH(A876,'rs_stocks'!B:B,0),7,1,TRUE,"rs_stocks"))</f>
        <v>93</v>
      </c>
    </row>
    <row r="877" spans="1:35" x14ac:dyDescent="0.3">
      <c r="A877" s="129" t="s">
        <v>7835</v>
      </c>
      <c r="B877" s="132">
        <v>0.72</v>
      </c>
      <c r="C877" s="132">
        <v>17.8</v>
      </c>
      <c r="D877" s="132">
        <v>7.75</v>
      </c>
      <c r="E877" s="132">
        <v>39.840000000000003</v>
      </c>
      <c r="F877" s="132">
        <v>43.3</v>
      </c>
      <c r="G877" s="260" t="s">
        <v>3225</v>
      </c>
      <c r="H877" s="347" t="s">
        <v>3111</v>
      </c>
      <c r="I877" s="129">
        <v>0.51300000000000001</v>
      </c>
      <c r="J877" s="129">
        <v>-90</v>
      </c>
      <c r="K877" s="129">
        <v>-84</v>
      </c>
      <c r="L877" s="129" t="b">
        <v>1</v>
      </c>
      <c r="M877" s="129">
        <v>65.760000000000005</v>
      </c>
      <c r="N877" s="129">
        <v>8.5129999999999999</v>
      </c>
      <c r="O877" s="129">
        <v>7.7240000000000002</v>
      </c>
      <c r="P877" s="132">
        <v>71.088999999999999</v>
      </c>
      <c r="Q877" s="132">
        <v>0.44900000000000001</v>
      </c>
      <c r="R877" s="132">
        <v>31.922000000000001</v>
      </c>
      <c r="S877" s="129">
        <v>5.22</v>
      </c>
      <c r="T877" s="419">
        <v>0</v>
      </c>
      <c r="U877" s="129">
        <v>1.39</v>
      </c>
      <c r="V877" s="129">
        <v>10</v>
      </c>
      <c r="W877" s="129">
        <v>17</v>
      </c>
      <c r="X877" s="129">
        <v>2758</v>
      </c>
      <c r="Y877" s="129" t="s">
        <v>7835</v>
      </c>
      <c r="Z877" s="129" t="b">
        <v>0</v>
      </c>
      <c r="AA877" s="129">
        <v>0</v>
      </c>
      <c r="AB877" s="129" t="b">
        <v>0</v>
      </c>
      <c r="AC877" s="129">
        <v>38</v>
      </c>
      <c r="AD877" s="129">
        <v>0.748</v>
      </c>
      <c r="AE877" s="129" t="s">
        <v>3111</v>
      </c>
      <c r="AF877" s="129" t="s">
        <v>3225</v>
      </c>
      <c r="AG877" s="129" t="s">
        <v>7836</v>
      </c>
      <c r="AH877" s="129" t="e" cm="1">
        <f t="array" aca="1" ref="AH877" ca="1">INDIRECT(ADDRESS(MATCH(AJ877,'rs_industries'!B:B,0),5,1,TRUE,"rs_industries"))</f>
        <v>#N/A</v>
      </c>
      <c r="AI877" s="129" t="e" cm="1">
        <f t="array" aca="1" ref="AI877" ca="1">INDIRECT(ADDRESS(MATCH(A877,'rs_stocks'!B:B,0),7,1,TRUE,"rs_stocks"))</f>
        <v>#N/A</v>
      </c>
    </row>
    <row r="878" spans="1:35" x14ac:dyDescent="0.3">
      <c r="A878" s="129" t="s">
        <v>2084</v>
      </c>
      <c r="B878" s="132">
        <v>0.73</v>
      </c>
      <c r="C878" s="132">
        <v>35.57</v>
      </c>
      <c r="D878" s="132">
        <v>28.99</v>
      </c>
      <c r="E878" s="132">
        <v>34.25</v>
      </c>
      <c r="F878" s="132">
        <v>25.98</v>
      </c>
      <c r="G878" s="263" t="s">
        <v>3221</v>
      </c>
      <c r="H878" s="348" t="s">
        <v>115</v>
      </c>
      <c r="I878" s="129">
        <v>3.4350000000000001</v>
      </c>
      <c r="J878" s="129">
        <v>-80</v>
      </c>
      <c r="K878" s="129">
        <v>-65</v>
      </c>
      <c r="L878" s="129" t="b">
        <v>1</v>
      </c>
      <c r="M878" s="129">
        <v>108.729</v>
      </c>
      <c r="N878" s="129">
        <v>14.103999999999999</v>
      </c>
      <c r="O878" s="129">
        <v>7.7089999999999996</v>
      </c>
      <c r="P878" s="132">
        <v>171.9</v>
      </c>
      <c r="Q878" s="132">
        <v>0.48199999999999998</v>
      </c>
      <c r="R878" s="132">
        <v>82.903000000000006</v>
      </c>
      <c r="S878" s="129">
        <v>7.55</v>
      </c>
      <c r="T878" s="419">
        <v>25.385000000000002</v>
      </c>
      <c r="U878" s="129">
        <v>15.13</v>
      </c>
      <c r="V878" s="129">
        <v>-30</v>
      </c>
      <c r="W878" s="129">
        <v>-39</v>
      </c>
      <c r="X878" s="129">
        <v>175</v>
      </c>
      <c r="Y878" s="129" t="s">
        <v>2084</v>
      </c>
      <c r="Z878" s="129" t="b">
        <v>0</v>
      </c>
      <c r="AA878" s="129">
        <v>0</v>
      </c>
      <c r="AB878" s="129" t="b">
        <v>0</v>
      </c>
      <c r="AC878" s="129">
        <v>49</v>
      </c>
      <c r="AD878" s="129">
        <v>0.747</v>
      </c>
      <c r="AE878" s="129" t="s">
        <v>115</v>
      </c>
      <c r="AF878" s="129" t="s">
        <v>3221</v>
      </c>
      <c r="AG878" s="129" t="s">
        <v>5095</v>
      </c>
      <c r="AH878" s="129" t="e" cm="1">
        <f t="array" aca="1" ref="AH878" ca="1">INDIRECT(ADDRESS(MATCH(AJ878,'rs_industries'!B:B,0),5,1,TRUE,"rs_industries"))</f>
        <v>#N/A</v>
      </c>
      <c r="AI878" s="129" cm="1">
        <f t="array" aca="1" ref="AI878" ca="1">INDIRECT(ADDRESS(MATCH(A878,'rs_stocks'!B:B,0),7,1,TRUE,"rs_stocks"))</f>
        <v>81</v>
      </c>
    </row>
    <row r="879" spans="1:35" x14ac:dyDescent="0.3">
      <c r="A879" s="129" t="s">
        <v>6050</v>
      </c>
      <c r="B879" s="132">
        <v>-6.92</v>
      </c>
      <c r="C879" s="132">
        <v>7.56</v>
      </c>
      <c r="D879" s="132">
        <v>-9.02</v>
      </c>
      <c r="E879" s="132">
        <v>15.24</v>
      </c>
      <c r="F879" s="132">
        <v>19.510000000000002</v>
      </c>
      <c r="G879" s="321" t="s">
        <v>3298</v>
      </c>
      <c r="H879" s="354" t="s">
        <v>3108</v>
      </c>
      <c r="I879" s="129">
        <v>0.46700000000000003</v>
      </c>
      <c r="J879" s="129">
        <v>-98</v>
      </c>
      <c r="K879" s="129">
        <v>-92</v>
      </c>
      <c r="L879" s="129" t="b">
        <v>0</v>
      </c>
      <c r="M879" s="129">
        <v>75.983999999999995</v>
      </c>
      <c r="N879" s="129">
        <v>9.8610000000000007</v>
      </c>
      <c r="O879" s="129">
        <v>7.7060000000000004</v>
      </c>
      <c r="P879" s="132">
        <v>99.471000000000004</v>
      </c>
      <c r="Q879" s="132">
        <v>0.442</v>
      </c>
      <c r="R879" s="132">
        <v>43.933</v>
      </c>
      <c r="S879" s="129">
        <v>4.54</v>
      </c>
      <c r="T879" s="419">
        <v>-31.847000000000001</v>
      </c>
      <c r="U879" s="129">
        <v>4.84</v>
      </c>
      <c r="V879" s="129">
        <v>-29</v>
      </c>
      <c r="W879" s="129">
        <v>-37</v>
      </c>
      <c r="X879" s="129">
        <v>909</v>
      </c>
      <c r="Y879" s="129" t="s">
        <v>6050</v>
      </c>
      <c r="Z879" s="129" t="b">
        <v>0</v>
      </c>
      <c r="AA879" s="129">
        <v>0</v>
      </c>
      <c r="AB879" s="129" t="b">
        <v>0</v>
      </c>
      <c r="AC879" s="129">
        <v>40</v>
      </c>
      <c r="AD879" s="129">
        <v>0.747</v>
      </c>
      <c r="AE879" s="129" t="s">
        <v>3108</v>
      </c>
      <c r="AF879" s="129" t="s">
        <v>3298</v>
      </c>
      <c r="AG879" s="129" t="s">
        <v>7862</v>
      </c>
      <c r="AH879" s="129" t="e" cm="1">
        <f t="array" aca="1" ref="AH879" ca="1">INDIRECT(ADDRESS(MATCH(AJ879,'rs_industries'!B:B,0),5,1,TRUE,"rs_industries"))</f>
        <v>#N/A</v>
      </c>
      <c r="AI879" s="129" cm="1">
        <f t="array" aca="1" ref="AI879" ca="1">INDIRECT(ADDRESS(MATCH(A879,'rs_stocks'!B:B,0),7,1,TRUE,"rs_stocks"))</f>
        <v>81</v>
      </c>
    </row>
    <row r="880" spans="1:35" x14ac:dyDescent="0.3">
      <c r="A880" s="129" t="s">
        <v>181</v>
      </c>
      <c r="B880" s="132">
        <v>-0.3</v>
      </c>
      <c r="C880" s="132">
        <v>2.94</v>
      </c>
      <c r="D880" s="132">
        <v>3.83</v>
      </c>
      <c r="E880" s="132">
        <v>20.88</v>
      </c>
      <c r="F880" s="132">
        <v>15.22</v>
      </c>
      <c r="G880" s="282" t="s">
        <v>3225</v>
      </c>
      <c r="H880" s="347" t="s">
        <v>3111</v>
      </c>
      <c r="I880" s="129">
        <v>25.567</v>
      </c>
      <c r="J880" s="129">
        <v>-27</v>
      </c>
      <c r="K880" s="129">
        <v>-2</v>
      </c>
      <c r="L880" s="129" t="b">
        <v>1</v>
      </c>
      <c r="M880" s="129">
        <v>23.295000000000002</v>
      </c>
      <c r="N880" s="129">
        <v>3.03</v>
      </c>
      <c r="O880" s="129">
        <v>7.6879999999999997</v>
      </c>
      <c r="P880" s="132">
        <v>23.707000000000001</v>
      </c>
      <c r="Q880" s="132">
        <v>0.45300000000000001</v>
      </c>
      <c r="R880" s="132">
        <v>10.731999999999999</v>
      </c>
      <c r="S880" s="129">
        <v>1.53</v>
      </c>
      <c r="T880" s="419">
        <v>-47.366</v>
      </c>
      <c r="U880" s="129">
        <v>89.63</v>
      </c>
      <c r="V880" s="129">
        <v>-49</v>
      </c>
      <c r="W880" s="129">
        <v>-50</v>
      </c>
      <c r="X880" s="129">
        <v>145</v>
      </c>
      <c r="Y880" s="129" t="s">
        <v>181</v>
      </c>
      <c r="Z880" s="129" t="b">
        <v>0</v>
      </c>
      <c r="AA880" s="129">
        <v>0</v>
      </c>
      <c r="AB880" s="129" t="b">
        <v>1</v>
      </c>
      <c r="AC880" s="129">
        <v>53</v>
      </c>
      <c r="AD880" s="129">
        <v>0.747</v>
      </c>
      <c r="AE880" s="129" t="s">
        <v>3111</v>
      </c>
      <c r="AF880" s="129" t="s">
        <v>3225</v>
      </c>
      <c r="AG880" s="129" t="s">
        <v>4534</v>
      </c>
      <c r="AH880" s="129" t="e" cm="1">
        <f t="array" aca="1" ref="AH880" ca="1">INDIRECT(ADDRESS(MATCH(AJ880,'rs_industries'!B:B,0),5,1,TRUE,"rs_industries"))</f>
        <v>#N/A</v>
      </c>
      <c r="AI880" s="129" cm="1">
        <f t="array" aca="1" ref="AI880" ca="1">INDIRECT(ADDRESS(MATCH(A880,'rs_stocks'!B:B,0),7,1,TRUE,"rs_stocks"))</f>
        <v>79</v>
      </c>
    </row>
    <row r="881" spans="1:35" x14ac:dyDescent="0.3">
      <c r="A881" s="129" t="s">
        <v>2053</v>
      </c>
      <c r="B881" s="132">
        <v>-0.44</v>
      </c>
      <c r="C881" s="132">
        <v>-4.05</v>
      </c>
      <c r="D881" s="132">
        <v>1.88</v>
      </c>
      <c r="E881" s="132">
        <v>5.01</v>
      </c>
      <c r="F881" s="132">
        <v>2.83</v>
      </c>
      <c r="G881" s="209" t="s">
        <v>3148</v>
      </c>
      <c r="H881" s="348" t="s">
        <v>3111</v>
      </c>
      <c r="I881" s="129">
        <v>2.1589999999999998</v>
      </c>
      <c r="J881" s="129">
        <v>-39</v>
      </c>
      <c r="K881" s="129">
        <v>-12</v>
      </c>
      <c r="L881" s="129" t="b">
        <v>1</v>
      </c>
      <c r="M881" s="129">
        <v>19.97</v>
      </c>
      <c r="N881" s="129">
        <v>2.5979999999999999</v>
      </c>
      <c r="O881" s="129">
        <v>7.6859999999999999</v>
      </c>
      <c r="P881" s="132">
        <v>21.626000000000001</v>
      </c>
      <c r="Q881" s="132">
        <v>0.45400000000000001</v>
      </c>
      <c r="R881" s="132">
        <v>9.8130000000000006</v>
      </c>
      <c r="S881" s="129">
        <v>1.95</v>
      </c>
      <c r="T881" s="419">
        <v>-89.176000000000002</v>
      </c>
      <c r="U881" s="129">
        <v>133.66</v>
      </c>
      <c r="V881" s="129">
        <v>42</v>
      </c>
      <c r="W881" s="129">
        <v>31</v>
      </c>
      <c r="X881" s="129">
        <v>76</v>
      </c>
      <c r="Y881" s="129" t="s">
        <v>2053</v>
      </c>
      <c r="Z881" s="129" t="b">
        <v>1</v>
      </c>
      <c r="AA881" s="129">
        <v>0</v>
      </c>
      <c r="AB881" s="129" t="b">
        <v>0</v>
      </c>
      <c r="AC881" s="129">
        <v>46</v>
      </c>
      <c r="AD881" s="129">
        <v>0.746</v>
      </c>
      <c r="AE881" s="129" t="s">
        <v>3111</v>
      </c>
      <c r="AF881" s="129" t="s">
        <v>3148</v>
      </c>
      <c r="AG881" s="129" t="s">
        <v>3535</v>
      </c>
      <c r="AH881" s="129" t="e" cm="1">
        <f t="array" aca="1" ref="AH881" ca="1">INDIRECT(ADDRESS(MATCH(AJ881,'rs_industries'!B:B,0),5,1,TRUE,"rs_industries"))</f>
        <v>#N/A</v>
      </c>
      <c r="AI881" s="129" cm="1">
        <f t="array" aca="1" ref="AI881" ca="1">INDIRECT(ADDRESS(MATCH(A881,'rs_stocks'!B:B,0),7,1,TRUE,"rs_stocks"))</f>
        <v>73</v>
      </c>
    </row>
    <row r="882" spans="1:35" x14ac:dyDescent="0.3">
      <c r="A882" s="129" t="s">
        <v>2282</v>
      </c>
      <c r="B882" s="132">
        <v>-1.31</v>
      </c>
      <c r="C882" s="132">
        <v>-1.35</v>
      </c>
      <c r="D882" s="132">
        <v>7.19</v>
      </c>
      <c r="E882" s="132">
        <v>16.22</v>
      </c>
      <c r="F882" s="132">
        <v>3.89</v>
      </c>
      <c r="G882" s="268" t="s">
        <v>3267</v>
      </c>
      <c r="H882" s="350" t="s">
        <v>3108</v>
      </c>
      <c r="I882" s="129">
        <v>6.375</v>
      </c>
      <c r="J882" s="129">
        <v>-65</v>
      </c>
      <c r="K882" s="129">
        <v>-27</v>
      </c>
      <c r="L882" s="129" t="b">
        <v>1</v>
      </c>
      <c r="M882" s="129">
        <v>33.563000000000002</v>
      </c>
      <c r="N882" s="129">
        <v>4.3719999999999999</v>
      </c>
      <c r="O882" s="129">
        <v>7.6769999999999996</v>
      </c>
      <c r="P882" s="132">
        <v>39.895000000000003</v>
      </c>
      <c r="Q882" s="132">
        <v>0.45800000000000002</v>
      </c>
      <c r="R882" s="132">
        <v>18.280999999999999</v>
      </c>
      <c r="S882" s="129">
        <v>3.01</v>
      </c>
      <c r="T882" s="419">
        <v>-56.905999999999999</v>
      </c>
      <c r="U882" s="129">
        <v>25.65</v>
      </c>
      <c r="V882" s="129">
        <v>5</v>
      </c>
      <c r="W882" s="129">
        <v>-15</v>
      </c>
      <c r="X882" s="129">
        <v>258</v>
      </c>
      <c r="Y882" s="129" t="s">
        <v>2282</v>
      </c>
      <c r="Z882" s="129" t="b">
        <v>0</v>
      </c>
      <c r="AA882" s="129">
        <v>0</v>
      </c>
      <c r="AB882" s="129" t="b">
        <v>1</v>
      </c>
      <c r="AC882" s="129">
        <v>41</v>
      </c>
      <c r="AD882" s="129">
        <v>0.746</v>
      </c>
      <c r="AE882" s="129" t="s">
        <v>3108</v>
      </c>
      <c r="AF882" s="129" t="s">
        <v>3267</v>
      </c>
      <c r="AG882" s="129" t="s">
        <v>3816</v>
      </c>
      <c r="AH882" s="129" t="e" cm="1">
        <f t="array" aca="1" ref="AH882" ca="1">INDIRECT(ADDRESS(MATCH(AJ882,'rs_industries'!B:B,0),5,1,TRUE,"rs_industries"))</f>
        <v>#N/A</v>
      </c>
      <c r="AI882" s="129" cm="1">
        <f t="array" aca="1" ref="AI882" ca="1">INDIRECT(ADDRESS(MATCH(A882,'rs_stocks'!B:B,0),7,1,TRUE,"rs_stocks"))</f>
        <v>87</v>
      </c>
    </row>
    <row r="883" spans="1:35" x14ac:dyDescent="0.3">
      <c r="A883" s="129" t="s">
        <v>378</v>
      </c>
      <c r="B883" s="132">
        <v>1.66</v>
      </c>
      <c r="C883" s="132">
        <v>-2.13</v>
      </c>
      <c r="D883" s="132">
        <v>-2.58</v>
      </c>
      <c r="E883" s="132">
        <v>20.04</v>
      </c>
      <c r="F883" s="132">
        <v>3.99</v>
      </c>
      <c r="G883" s="253" t="s">
        <v>3148</v>
      </c>
      <c r="H883" s="253" t="s">
        <v>3111</v>
      </c>
      <c r="I883" s="129">
        <v>11.725</v>
      </c>
      <c r="J883" s="129">
        <v>-60</v>
      </c>
      <c r="K883" s="129">
        <v>-31</v>
      </c>
      <c r="L883" s="129" t="b">
        <v>1</v>
      </c>
      <c r="M883" s="129">
        <v>22.216000000000001</v>
      </c>
      <c r="N883" s="129">
        <v>2.8980000000000001</v>
      </c>
      <c r="O883" s="129">
        <v>7.6660000000000004</v>
      </c>
      <c r="P883" s="132">
        <v>24.100999999999999</v>
      </c>
      <c r="Q883" s="132">
        <v>0.44500000000000001</v>
      </c>
      <c r="R883" s="132">
        <v>10.715</v>
      </c>
      <c r="S883" s="129">
        <v>2.15</v>
      </c>
      <c r="T883" s="419">
        <v>-8.4260000000000002</v>
      </c>
      <c r="U883" s="129">
        <v>38.57</v>
      </c>
      <c r="V883" s="129">
        <v>2</v>
      </c>
      <c r="W883" s="129">
        <v>-17</v>
      </c>
      <c r="X883" s="129">
        <v>240</v>
      </c>
      <c r="Y883" s="129" t="s">
        <v>378</v>
      </c>
      <c r="Z883" s="129" t="b">
        <v>1</v>
      </c>
      <c r="AA883" s="129">
        <v>0</v>
      </c>
      <c r="AB883" s="129" t="b">
        <v>0</v>
      </c>
      <c r="AC883" s="129">
        <v>48</v>
      </c>
      <c r="AD883" s="129">
        <v>0.746</v>
      </c>
      <c r="AE883" s="129" t="s">
        <v>3111</v>
      </c>
      <c r="AF883" s="129" t="s">
        <v>3148</v>
      </c>
      <c r="AG883" s="129" t="s">
        <v>3332</v>
      </c>
      <c r="AH883" s="129" t="e" cm="1">
        <f t="array" aca="1" ref="AH883" ca="1">INDIRECT(ADDRESS(MATCH(AJ883,'rs_industries'!B:B,0),5,1,TRUE,"rs_industries"))</f>
        <v>#N/A</v>
      </c>
      <c r="AI883" s="129" cm="1">
        <f t="array" aca="1" ref="AI883" ca="1">INDIRECT(ADDRESS(MATCH(A883,'rs_stocks'!B:B,0),7,1,TRUE,"rs_stocks"))</f>
        <v>83</v>
      </c>
    </row>
    <row r="884" spans="1:35" x14ac:dyDescent="0.3">
      <c r="A884" s="129" t="s">
        <v>1296</v>
      </c>
      <c r="B884" s="132">
        <v>-2.7</v>
      </c>
      <c r="C884" s="132">
        <v>-4.3899999999999997</v>
      </c>
      <c r="D884" s="132">
        <v>4.8099999999999996</v>
      </c>
      <c r="E884" s="132">
        <v>4.8099999999999996</v>
      </c>
      <c r="F884" s="132">
        <v>4.7</v>
      </c>
      <c r="G884" s="269" t="s">
        <v>3762</v>
      </c>
      <c r="H884" s="288" t="s">
        <v>3108</v>
      </c>
      <c r="I884" s="129">
        <v>14.316000000000001</v>
      </c>
      <c r="J884" s="129">
        <v>-37</v>
      </c>
      <c r="K884" s="129">
        <v>-27</v>
      </c>
      <c r="L884" s="129" t="b">
        <v>1</v>
      </c>
      <c r="M884" s="129">
        <v>28.34</v>
      </c>
      <c r="N884" s="129">
        <v>3.698</v>
      </c>
      <c r="O884" s="129">
        <v>7.6639999999999997</v>
      </c>
      <c r="P884" s="132">
        <v>31.844999999999999</v>
      </c>
      <c r="Q884" s="132">
        <v>0.45600000000000002</v>
      </c>
      <c r="R884" s="132">
        <v>14.532</v>
      </c>
      <c r="S884" s="129">
        <v>1.67</v>
      </c>
      <c r="T884" s="419">
        <v>-63.329000000000001</v>
      </c>
      <c r="U884" s="129">
        <v>9.9049999999999994</v>
      </c>
      <c r="V884" s="129">
        <v>-61</v>
      </c>
      <c r="W884" s="129">
        <v>-54</v>
      </c>
      <c r="X884" s="129">
        <v>1206</v>
      </c>
      <c r="Y884" s="129" t="s">
        <v>1296</v>
      </c>
      <c r="Z884" s="129" t="b">
        <v>0</v>
      </c>
      <c r="AA884" s="129">
        <v>0</v>
      </c>
      <c r="AB884" s="129" t="b">
        <v>0</v>
      </c>
      <c r="AC884" s="129">
        <v>48</v>
      </c>
      <c r="AD884" s="129">
        <v>0.746</v>
      </c>
      <c r="AE884" s="129" t="s">
        <v>3108</v>
      </c>
      <c r="AF884" s="129" t="s">
        <v>3762</v>
      </c>
      <c r="AG884" s="129" t="s">
        <v>4609</v>
      </c>
      <c r="AH884" s="129" t="e" cm="1">
        <f t="array" aca="1" ref="AH884" ca="1">INDIRECT(ADDRESS(MATCH(AJ884,'rs_industries'!B:B,0),5,1,TRUE,"rs_industries"))</f>
        <v>#N/A</v>
      </c>
      <c r="AI884" s="129" t="e" cm="1">
        <f t="array" aca="1" ref="AI884" ca="1">INDIRECT(ADDRESS(MATCH(A884,'rs_stocks'!B:B,0),7,1,TRUE,"rs_stocks"))</f>
        <v>#N/A</v>
      </c>
    </row>
    <row r="885" spans="1:35" x14ac:dyDescent="0.3">
      <c r="A885" s="129" t="s">
        <v>5743</v>
      </c>
      <c r="B885" s="132">
        <v>1.75</v>
      </c>
      <c r="C885" s="132">
        <v>2.5</v>
      </c>
      <c r="D885" s="132">
        <v>3.11</v>
      </c>
      <c r="E885" s="132">
        <v>21.64</v>
      </c>
      <c r="F885" s="132">
        <v>24.24</v>
      </c>
      <c r="G885" s="259" t="s">
        <v>3236</v>
      </c>
      <c r="H885" s="351" t="s">
        <v>3111</v>
      </c>
      <c r="I885" s="129">
        <v>0.371</v>
      </c>
      <c r="J885" s="129">
        <v>-89</v>
      </c>
      <c r="K885" s="129">
        <v>-52</v>
      </c>
      <c r="L885" s="129" t="b">
        <v>1</v>
      </c>
      <c r="M885" s="129">
        <v>62.972000000000001</v>
      </c>
      <c r="N885" s="129">
        <v>8.2249999999999996</v>
      </c>
      <c r="O885" s="129">
        <v>7.6559999999999997</v>
      </c>
      <c r="P885" s="132">
        <v>77.789000000000001</v>
      </c>
      <c r="Q885" s="132">
        <v>0.42799999999999999</v>
      </c>
      <c r="R885" s="132">
        <v>33.258000000000003</v>
      </c>
      <c r="S885" s="129">
        <v>3.93</v>
      </c>
      <c r="T885" s="419">
        <v>87.558999999999997</v>
      </c>
      <c r="U885" s="129">
        <v>6.97</v>
      </c>
      <c r="V885" s="129">
        <v>96</v>
      </c>
      <c r="W885" s="129">
        <v>114</v>
      </c>
      <c r="X885" s="129">
        <v>729</v>
      </c>
      <c r="Y885" s="129" t="s">
        <v>5743</v>
      </c>
      <c r="Z885" s="129" t="b">
        <v>1</v>
      </c>
      <c r="AA885" s="129">
        <v>0</v>
      </c>
      <c r="AB885" s="129" t="b">
        <v>1</v>
      </c>
      <c r="AC885" s="129">
        <v>46</v>
      </c>
      <c r="AD885" s="129">
        <v>0.745</v>
      </c>
      <c r="AE885" s="129" t="s">
        <v>3111</v>
      </c>
      <c r="AF885" s="129" t="s">
        <v>3236</v>
      </c>
      <c r="AG885" s="129" t="s">
        <v>8644</v>
      </c>
      <c r="AH885" s="129" t="e" cm="1">
        <f t="array" aca="1" ref="AH885" ca="1">INDIRECT(ADDRESS(MATCH(AJ885,'rs_industries'!B:B,0),5,1,TRUE,"rs_industries"))</f>
        <v>#N/A</v>
      </c>
      <c r="AI885" s="129" cm="1">
        <f t="array" aca="1" ref="AI885" ca="1">INDIRECT(ADDRESS(MATCH(A885,'rs_stocks'!B:B,0),7,1,TRUE,"rs_stocks"))</f>
        <v>88</v>
      </c>
    </row>
    <row r="886" spans="1:35" x14ac:dyDescent="0.3">
      <c r="A886" s="129" t="s">
        <v>1133</v>
      </c>
      <c r="B886" s="132">
        <v>-1.72</v>
      </c>
      <c r="C886" s="132">
        <v>-3.39</v>
      </c>
      <c r="D886" s="132">
        <v>-6.13</v>
      </c>
      <c r="E886" s="132">
        <v>1.7</v>
      </c>
      <c r="F886" s="132">
        <v>3.28</v>
      </c>
      <c r="G886" s="308" t="s">
        <v>3127</v>
      </c>
      <c r="H886" s="351" t="s">
        <v>31</v>
      </c>
      <c r="I886" s="129">
        <v>13.018000000000001</v>
      </c>
      <c r="J886" s="129">
        <v>-37</v>
      </c>
      <c r="K886" s="129">
        <v>-21</v>
      </c>
      <c r="L886" s="129" t="b">
        <v>0</v>
      </c>
      <c r="M886" s="129">
        <v>32.905999999999999</v>
      </c>
      <c r="N886" s="129">
        <v>4.3029999999999999</v>
      </c>
      <c r="O886" s="129">
        <v>7.6470000000000002</v>
      </c>
      <c r="P886" s="132">
        <v>37.26</v>
      </c>
      <c r="Q886" s="132">
        <v>0.44500000000000001</v>
      </c>
      <c r="R886" s="132">
        <v>16.574000000000002</v>
      </c>
      <c r="S886" s="129">
        <v>2.72</v>
      </c>
      <c r="T886" s="419">
        <v>-10.38</v>
      </c>
      <c r="U886" s="129">
        <v>201.99</v>
      </c>
      <c r="V886" s="129">
        <v>-14</v>
      </c>
      <c r="W886" s="129">
        <v>-34</v>
      </c>
      <c r="X886" s="129">
        <v>36</v>
      </c>
      <c r="Y886" s="129" t="s">
        <v>1133</v>
      </c>
      <c r="Z886" s="129" t="b">
        <v>0</v>
      </c>
      <c r="AA886" s="129">
        <v>0</v>
      </c>
      <c r="AB886" s="129" t="b">
        <v>0</v>
      </c>
      <c r="AC886" s="129">
        <v>47</v>
      </c>
      <c r="AD886" s="129">
        <v>0.745</v>
      </c>
      <c r="AE886" s="129" t="s">
        <v>31</v>
      </c>
      <c r="AF886" s="129" t="s">
        <v>3127</v>
      </c>
      <c r="AG886" s="129" t="s">
        <v>5017</v>
      </c>
      <c r="AH886" s="129" t="e" cm="1">
        <f t="array" aca="1" ref="AH886" ca="1">INDIRECT(ADDRESS(MATCH(AJ886,'rs_industries'!B:B,0),5,1,TRUE,"rs_industries"))</f>
        <v>#N/A</v>
      </c>
      <c r="AI886" s="129" t="e" cm="1">
        <f t="array" aca="1" ref="AI886" ca="1">INDIRECT(ADDRESS(MATCH(A886,'rs_stocks'!B:B,0),7,1,TRUE,"rs_stocks"))</f>
        <v>#N/A</v>
      </c>
    </row>
    <row r="887" spans="1:35" x14ac:dyDescent="0.3">
      <c r="A887" s="129" t="s">
        <v>2880</v>
      </c>
      <c r="B887" s="132">
        <v>-2.11</v>
      </c>
      <c r="C887" s="132">
        <v>17.57</v>
      </c>
      <c r="D887" s="132">
        <v>38.68</v>
      </c>
      <c r="E887" s="132">
        <v>9.6300000000000008</v>
      </c>
      <c r="F887" s="132">
        <v>21.08</v>
      </c>
      <c r="G887" s="283" t="s">
        <v>3107</v>
      </c>
      <c r="H887" s="351" t="s">
        <v>3108</v>
      </c>
      <c r="I887" s="129">
        <v>0.67700000000000005</v>
      </c>
      <c r="J887" s="129">
        <v>-96</v>
      </c>
      <c r="K887" s="129">
        <v>-79</v>
      </c>
      <c r="L887" s="129" t="b">
        <v>0</v>
      </c>
      <c r="M887" s="129">
        <v>89.242999999999995</v>
      </c>
      <c r="N887" s="129">
        <v>11.692</v>
      </c>
      <c r="O887" s="129">
        <v>7.633</v>
      </c>
      <c r="P887" s="132">
        <v>136.48699999999999</v>
      </c>
      <c r="Q887" s="132">
        <v>0.47899999999999998</v>
      </c>
      <c r="R887" s="132">
        <v>65.399000000000001</v>
      </c>
      <c r="S887" s="129">
        <v>5.19</v>
      </c>
      <c r="T887" s="419">
        <v>-23.739000000000001</v>
      </c>
      <c r="U887" s="129">
        <v>6.49</v>
      </c>
      <c r="V887" s="129">
        <v>-9</v>
      </c>
      <c r="W887" s="129">
        <v>-10</v>
      </c>
      <c r="X887" s="129">
        <v>593</v>
      </c>
      <c r="Y887" s="129" t="s">
        <v>2880</v>
      </c>
      <c r="Z887" s="129" t="b">
        <v>0</v>
      </c>
      <c r="AA887" s="129">
        <v>0</v>
      </c>
      <c r="AB887" s="129" t="b">
        <v>1</v>
      </c>
      <c r="AC887" s="129">
        <v>51</v>
      </c>
      <c r="AD887" s="129">
        <v>0.745</v>
      </c>
      <c r="AE887" s="129" t="s">
        <v>3108</v>
      </c>
      <c r="AF887" s="129" t="s">
        <v>3107</v>
      </c>
      <c r="AG887" s="129" t="s">
        <v>7483</v>
      </c>
      <c r="AH887" s="129" t="e" cm="1">
        <f t="array" aca="1" ref="AH887" ca="1">INDIRECT(ADDRESS(MATCH(AJ887,'rs_industries'!B:B,0),5,1,TRUE,"rs_industries"))</f>
        <v>#N/A</v>
      </c>
      <c r="AI887" s="129" cm="1">
        <f t="array" aca="1" ref="AI887" ca="1">INDIRECT(ADDRESS(MATCH(A887,'rs_stocks'!B:B,0),7,1,TRUE,"rs_stocks"))</f>
        <v>99</v>
      </c>
    </row>
    <row r="888" spans="1:35" x14ac:dyDescent="0.3">
      <c r="A888" s="129" t="s">
        <v>8576</v>
      </c>
      <c r="B888" s="132">
        <v>0.31</v>
      </c>
      <c r="C888" s="132">
        <v>-5.88</v>
      </c>
      <c r="D888" s="132">
        <v>-2.44</v>
      </c>
      <c r="E888" s="132">
        <v>42.22</v>
      </c>
      <c r="F888" s="132">
        <v>16.36</v>
      </c>
      <c r="G888" s="280" t="s">
        <v>3298</v>
      </c>
      <c r="H888" s="349" t="s">
        <v>3108</v>
      </c>
      <c r="I888" s="129">
        <v>0.29399999999999998</v>
      </c>
      <c r="J888" s="129">
        <v>-89</v>
      </c>
      <c r="K888" s="129">
        <v>-70</v>
      </c>
      <c r="L888" s="129" t="b">
        <v>1</v>
      </c>
      <c r="M888" s="129">
        <v>44.579000000000001</v>
      </c>
      <c r="N888" s="129">
        <v>5.8520000000000003</v>
      </c>
      <c r="O888" s="129">
        <v>7.617</v>
      </c>
      <c r="P888" s="132">
        <v>49.764000000000003</v>
      </c>
      <c r="Q888" s="132">
        <v>0.43</v>
      </c>
      <c r="R888" s="132">
        <v>21.422000000000001</v>
      </c>
      <c r="S888" s="129">
        <v>0.93</v>
      </c>
      <c r="T888" s="419">
        <v>33.67</v>
      </c>
      <c r="U888" s="129">
        <v>3.2</v>
      </c>
      <c r="V888" s="129">
        <v>-26</v>
      </c>
      <c r="W888" s="129">
        <v>-66</v>
      </c>
      <c r="X888" s="129">
        <v>6734</v>
      </c>
      <c r="Y888" s="129" t="s">
        <v>8576</v>
      </c>
      <c r="Z888" s="129" t="b">
        <v>1</v>
      </c>
      <c r="AA888" s="129">
        <v>0</v>
      </c>
      <c r="AB888" s="129" t="b">
        <v>1</v>
      </c>
      <c r="AC888" s="129">
        <v>40</v>
      </c>
      <c r="AD888" s="129">
        <v>0.74399999999999999</v>
      </c>
      <c r="AE888" s="129" t="s">
        <v>3108</v>
      </c>
      <c r="AF888" s="129" t="s">
        <v>3298</v>
      </c>
      <c r="AG888" s="129" t="s">
        <v>8577</v>
      </c>
      <c r="AH888" s="129" t="e" cm="1">
        <f t="array" aca="1" ref="AH888" ca="1">INDIRECT(ADDRESS(MATCH(AJ888,'rs_industries'!B:B,0),5,1,TRUE,"rs_industries"))</f>
        <v>#N/A</v>
      </c>
      <c r="AI888" s="129" t="e" cm="1">
        <f t="array" aca="1" ref="AI888" ca="1">INDIRECT(ADDRESS(MATCH(A888,'rs_stocks'!B:B,0),7,1,TRUE,"rs_stocks"))</f>
        <v>#N/A</v>
      </c>
    </row>
    <row r="889" spans="1:35" x14ac:dyDescent="0.3">
      <c r="A889" s="129" t="s">
        <v>7015</v>
      </c>
      <c r="B889" s="132">
        <v>0.8</v>
      </c>
      <c r="C889" s="132">
        <v>0.5</v>
      </c>
      <c r="D889" s="132">
        <v>2.6</v>
      </c>
      <c r="E889" s="132">
        <v>1.93</v>
      </c>
      <c r="F889" s="132">
        <v>3.98</v>
      </c>
      <c r="G889" s="275" t="s">
        <v>3250</v>
      </c>
      <c r="H889" s="352" t="s">
        <v>3111</v>
      </c>
      <c r="I889" s="129">
        <v>0.63500000000000001</v>
      </c>
      <c r="J889" s="129">
        <v>-21</v>
      </c>
      <c r="K889" s="129">
        <v>-4</v>
      </c>
      <c r="L889" s="129" t="b">
        <v>1</v>
      </c>
      <c r="M889" s="129">
        <v>11.057</v>
      </c>
      <c r="N889" s="129">
        <v>1.452</v>
      </c>
      <c r="O889" s="129">
        <v>7.6139999999999999</v>
      </c>
      <c r="P889" s="132">
        <v>11.63</v>
      </c>
      <c r="Q889" s="132">
        <v>0.44600000000000001</v>
      </c>
      <c r="R889" s="132">
        <v>5.1909999999999998</v>
      </c>
      <c r="S889" s="129">
        <v>0.92</v>
      </c>
      <c r="T889" s="419">
        <v>-32.344999999999999</v>
      </c>
      <c r="U889" s="129">
        <v>20.12</v>
      </c>
      <c r="V889" s="129">
        <v>-44</v>
      </c>
      <c r="W889" s="129">
        <v>-60</v>
      </c>
      <c r="X889" s="129">
        <v>1078</v>
      </c>
      <c r="Y889" s="129" t="s">
        <v>7015</v>
      </c>
      <c r="Z889" s="129" t="b">
        <v>0</v>
      </c>
      <c r="AA889" s="129">
        <v>0</v>
      </c>
      <c r="AB889" s="129" t="b">
        <v>1</v>
      </c>
      <c r="AC889" s="129">
        <v>43</v>
      </c>
      <c r="AD889" s="129">
        <v>0.74399999999999999</v>
      </c>
      <c r="AE889" s="129" t="s">
        <v>3111</v>
      </c>
      <c r="AF889" s="129" t="s">
        <v>3250</v>
      </c>
      <c r="AG889" s="129" t="s">
        <v>7315</v>
      </c>
      <c r="AH889" s="129" t="e" cm="1">
        <f t="array" aca="1" ref="AH889" ca="1">INDIRECT(ADDRESS(MATCH(AJ889,'rs_industries'!B:B,0),5,1,TRUE,"rs_industries"))</f>
        <v>#N/A</v>
      </c>
      <c r="AI889" s="129" t="e" cm="1">
        <f t="array" aca="1" ref="AI889" ca="1">INDIRECT(ADDRESS(MATCH(A889,'rs_stocks'!B:B,0),7,1,TRUE,"rs_stocks"))</f>
        <v>#N/A</v>
      </c>
    </row>
    <row r="890" spans="1:35" x14ac:dyDescent="0.3">
      <c r="A890" s="129" t="s">
        <v>5118</v>
      </c>
      <c r="B890" s="132">
        <v>-2.04</v>
      </c>
      <c r="C890" s="132">
        <v>-8.56</v>
      </c>
      <c r="D890" s="132">
        <v>-0.08</v>
      </c>
      <c r="E890" s="132">
        <v>22.19</v>
      </c>
      <c r="F890" s="132">
        <v>16.5</v>
      </c>
      <c r="G890" s="214" t="s">
        <v>3221</v>
      </c>
      <c r="H890" s="347" t="s">
        <v>24</v>
      </c>
      <c r="I890" s="129">
        <v>1.0629999999999999</v>
      </c>
      <c r="J890" s="129">
        <v>-45</v>
      </c>
      <c r="K890" s="129">
        <v>-10</v>
      </c>
      <c r="L890" s="129" t="b">
        <v>1</v>
      </c>
      <c r="M890" s="129">
        <v>44.749000000000002</v>
      </c>
      <c r="N890" s="129">
        <v>5.8949999999999996</v>
      </c>
      <c r="O890" s="129">
        <v>7.5910000000000002</v>
      </c>
      <c r="P890" s="132">
        <v>48.220999999999997</v>
      </c>
      <c r="Q890" s="132">
        <v>0.442</v>
      </c>
      <c r="R890" s="132">
        <v>21.292000000000002</v>
      </c>
      <c r="S890" s="129">
        <v>2.64</v>
      </c>
      <c r="T890" s="419">
        <v>-42.45</v>
      </c>
      <c r="U890" s="129">
        <v>12.5</v>
      </c>
      <c r="V890" s="129">
        <v>36</v>
      </c>
      <c r="W890" s="129">
        <v>22</v>
      </c>
      <c r="X890" s="129">
        <v>606</v>
      </c>
      <c r="Y890" s="129" t="s">
        <v>5118</v>
      </c>
      <c r="Z890" s="129" t="b">
        <v>0</v>
      </c>
      <c r="AA890" s="129">
        <v>0</v>
      </c>
      <c r="AB890" s="129" t="b">
        <v>0</v>
      </c>
      <c r="AC890" s="129">
        <v>45</v>
      </c>
      <c r="AD890" s="129">
        <v>0.74399999999999999</v>
      </c>
      <c r="AE890" s="129" t="s">
        <v>24</v>
      </c>
      <c r="AF890" s="129" t="s">
        <v>3221</v>
      </c>
      <c r="AG890" s="129" t="s">
        <v>5119</v>
      </c>
      <c r="AH890" s="129" t="e" cm="1">
        <f t="array" aca="1" ref="AH890" ca="1">INDIRECT(ADDRESS(MATCH(AJ890,'rs_industries'!B:B,0),5,1,TRUE,"rs_industries"))</f>
        <v>#N/A</v>
      </c>
      <c r="AI890" s="129" cm="1">
        <f t="array" aca="1" ref="AI890" ca="1">INDIRECT(ADDRESS(MATCH(A890,'rs_stocks'!B:B,0),7,1,TRUE,"rs_stocks"))</f>
        <v>76</v>
      </c>
    </row>
    <row r="891" spans="1:35" x14ac:dyDescent="0.3">
      <c r="A891" s="129" t="s">
        <v>1105</v>
      </c>
      <c r="B891" s="132">
        <v>6.62</v>
      </c>
      <c r="C891" s="132">
        <v>6.64</v>
      </c>
      <c r="D891" s="132">
        <v>5.26</v>
      </c>
      <c r="E891" s="132">
        <v>4.72</v>
      </c>
      <c r="F891" s="132">
        <v>4.46</v>
      </c>
      <c r="G891" s="208" t="s">
        <v>3280</v>
      </c>
      <c r="H891" s="347" t="s">
        <v>3111</v>
      </c>
      <c r="I891" s="129">
        <v>150.024</v>
      </c>
      <c r="J891" s="129">
        <v>-39</v>
      </c>
      <c r="K891" s="129">
        <v>-29</v>
      </c>
      <c r="L891" s="129" t="b">
        <v>1</v>
      </c>
      <c r="M891" s="129">
        <v>18.462</v>
      </c>
      <c r="N891" s="129">
        <v>2.4340000000000002</v>
      </c>
      <c r="O891" s="129">
        <v>7.5860000000000003</v>
      </c>
      <c r="P891" s="132">
        <v>20.021000000000001</v>
      </c>
      <c r="Q891" s="132">
        <v>0.443</v>
      </c>
      <c r="R891" s="132">
        <v>8.8699999999999992</v>
      </c>
      <c r="S891" s="129">
        <v>2.46</v>
      </c>
      <c r="T891" s="419">
        <v>6.7009999999999996</v>
      </c>
      <c r="U891" s="129">
        <v>59.188000000000002</v>
      </c>
      <c r="V891" s="129">
        <v>-72</v>
      </c>
      <c r="W891" s="129">
        <v>-64</v>
      </c>
      <c r="X891" s="129">
        <v>137</v>
      </c>
      <c r="Y891" s="129" t="s">
        <v>1105</v>
      </c>
      <c r="Z891" s="129" t="b">
        <v>0</v>
      </c>
      <c r="AA891" s="129">
        <v>0</v>
      </c>
      <c r="AB891" s="129" t="b">
        <v>0</v>
      </c>
      <c r="AC891" s="129">
        <v>48</v>
      </c>
      <c r="AD891" s="129">
        <v>0.74399999999999999</v>
      </c>
      <c r="AE891" s="129" t="s">
        <v>3111</v>
      </c>
      <c r="AF891" s="129" t="s">
        <v>3280</v>
      </c>
      <c r="AG891" s="129" t="s">
        <v>5226</v>
      </c>
      <c r="AH891" s="129" t="e" cm="1">
        <f t="array" aca="1" ref="AH891" ca="1">INDIRECT(ADDRESS(MATCH(AJ891,'rs_industries'!B:B,0),5,1,TRUE,"rs_industries"))</f>
        <v>#N/A</v>
      </c>
      <c r="AI891" s="129" t="e" cm="1">
        <f t="array" aca="1" ref="AI891" ca="1">INDIRECT(ADDRESS(MATCH(A891,'rs_stocks'!B:B,0),7,1,TRUE,"rs_stocks"))</f>
        <v>#N/A</v>
      </c>
    </row>
    <row r="892" spans="1:35" x14ac:dyDescent="0.3">
      <c r="A892" s="129" t="s">
        <v>7909</v>
      </c>
      <c r="B892" s="132">
        <v>0.48</v>
      </c>
      <c r="C892" s="132">
        <v>24.22</v>
      </c>
      <c r="D892" s="132">
        <v>56.46</v>
      </c>
      <c r="E892" s="132">
        <v>59.87</v>
      </c>
      <c r="F892" s="132">
        <v>49.15</v>
      </c>
      <c r="G892" s="250" t="s">
        <v>3282</v>
      </c>
      <c r="H892" s="354" t="s">
        <v>3111</v>
      </c>
      <c r="I892" s="129">
        <v>0.30199999999999999</v>
      </c>
      <c r="J892" s="129">
        <v>-72</v>
      </c>
      <c r="K892" s="129">
        <v>-40</v>
      </c>
      <c r="L892" s="129" t="b">
        <v>1</v>
      </c>
      <c r="M892" s="129">
        <v>110.238</v>
      </c>
      <c r="N892" s="129">
        <v>14.548999999999999</v>
      </c>
      <c r="O892" s="129">
        <v>7.577</v>
      </c>
      <c r="P892" s="132">
        <v>148.27799999999999</v>
      </c>
      <c r="Q892" s="132">
        <v>0.47199999999999998</v>
      </c>
      <c r="R892" s="132">
        <v>69.941999999999993</v>
      </c>
      <c r="S892" s="129">
        <v>5.14</v>
      </c>
      <c r="T892" s="419">
        <v>-37.319000000000003</v>
      </c>
      <c r="U892" s="129">
        <v>27.13</v>
      </c>
      <c r="V892" s="129">
        <v>-22</v>
      </c>
      <c r="W892" s="129">
        <v>-37</v>
      </c>
      <c r="X892" s="129">
        <v>143</v>
      </c>
      <c r="Y892" s="129" t="s">
        <v>7909</v>
      </c>
      <c r="Z892" s="129" t="b">
        <v>0</v>
      </c>
      <c r="AA892" s="129">
        <v>0</v>
      </c>
      <c r="AB892" s="129" t="b">
        <v>1</v>
      </c>
      <c r="AC892" s="129">
        <v>46</v>
      </c>
      <c r="AD892" s="129">
        <v>0.74299999999999999</v>
      </c>
      <c r="AE892" s="129" t="s">
        <v>3111</v>
      </c>
      <c r="AF892" s="129" t="s">
        <v>3282</v>
      </c>
      <c r="AG892" s="129" t="s">
        <v>8721</v>
      </c>
      <c r="AH892" s="129" t="e" cm="1">
        <f t="array" aca="1" ref="AH892" ca="1">INDIRECT(ADDRESS(MATCH(AJ892,'rs_industries'!B:B,0),5,1,TRUE,"rs_industries"))</f>
        <v>#N/A</v>
      </c>
      <c r="AI892" s="129" cm="1">
        <f t="array" aca="1" ref="AI892" ca="1">INDIRECT(ADDRESS(MATCH(A892,'rs_stocks'!B:B,0),7,1,TRUE,"rs_stocks"))</f>
        <v>90</v>
      </c>
    </row>
    <row r="893" spans="1:35" x14ac:dyDescent="0.3">
      <c r="A893" s="129" t="s">
        <v>2414</v>
      </c>
      <c r="B893" s="132">
        <v>-1.21</v>
      </c>
      <c r="C893" s="132">
        <v>6.03</v>
      </c>
      <c r="D893" s="132">
        <v>14.5</v>
      </c>
      <c r="E893" s="132">
        <v>11.76</v>
      </c>
      <c r="F893" s="132">
        <v>12.26</v>
      </c>
      <c r="G893" s="223" t="s">
        <v>3121</v>
      </c>
      <c r="H893" s="346" t="s">
        <v>245</v>
      </c>
      <c r="I893" s="129">
        <v>4.5030000000000001</v>
      </c>
      <c r="J893" s="129">
        <v>-53</v>
      </c>
      <c r="K893" s="129">
        <v>-41</v>
      </c>
      <c r="L893" s="129" t="b">
        <v>1</v>
      </c>
      <c r="M893" s="129">
        <v>33.768999999999998</v>
      </c>
      <c r="N893" s="129">
        <v>4.4569999999999999</v>
      </c>
      <c r="O893" s="129">
        <v>7.5759999999999996</v>
      </c>
      <c r="P893" s="132">
        <v>36.857999999999997</v>
      </c>
      <c r="Q893" s="132">
        <v>0.45600000000000002</v>
      </c>
      <c r="R893" s="132">
        <v>16.805</v>
      </c>
      <c r="S893" s="129">
        <v>2.0699999999999998</v>
      </c>
      <c r="T893" s="419">
        <v>37.518999999999998</v>
      </c>
      <c r="U893" s="129">
        <v>74.53</v>
      </c>
      <c r="V893" s="129">
        <v>-50</v>
      </c>
      <c r="W893" s="129">
        <v>-49</v>
      </c>
      <c r="X893" s="129">
        <v>129</v>
      </c>
      <c r="Y893" s="129" t="s">
        <v>2414</v>
      </c>
      <c r="Z893" s="129" t="b">
        <v>0</v>
      </c>
      <c r="AA893" s="129">
        <v>0</v>
      </c>
      <c r="AB893" s="129" t="b">
        <v>0</v>
      </c>
      <c r="AC893" s="129">
        <v>49</v>
      </c>
      <c r="AD893" s="129">
        <v>0.74299999999999999</v>
      </c>
      <c r="AE893" s="129" t="s">
        <v>245</v>
      </c>
      <c r="AF893" s="129" t="s">
        <v>3121</v>
      </c>
      <c r="AG893" s="129" t="s">
        <v>5122</v>
      </c>
      <c r="AH893" s="129" t="e" cm="1">
        <f t="array" aca="1" ref="AH893" ca="1">INDIRECT(ADDRESS(MATCH(AJ893,'rs_industries'!B:B,0),5,1,TRUE,"rs_industries"))</f>
        <v>#N/A</v>
      </c>
      <c r="AI893" s="129" t="e" cm="1">
        <f t="array" aca="1" ref="AI893" ca="1">INDIRECT(ADDRESS(MATCH(A893,'rs_stocks'!B:B,0),7,1,TRUE,"rs_stocks"))</f>
        <v>#N/A</v>
      </c>
    </row>
    <row r="894" spans="1:35" x14ac:dyDescent="0.3">
      <c r="A894" s="129" t="s">
        <v>7394</v>
      </c>
      <c r="B894" s="132">
        <v>-0.6</v>
      </c>
      <c r="C894" s="132">
        <v>-6.59</v>
      </c>
      <c r="D894" s="132">
        <v>-1.39</v>
      </c>
      <c r="E894" s="132">
        <v>3.95</v>
      </c>
      <c r="F894" s="132">
        <v>-0.51</v>
      </c>
      <c r="G894" s="227" t="s">
        <v>3148</v>
      </c>
      <c r="H894" s="346" t="s">
        <v>3111</v>
      </c>
      <c r="I894" s="129">
        <v>0.74099999999999999</v>
      </c>
      <c r="J894" s="129">
        <v>-31</v>
      </c>
      <c r="K894" s="129">
        <v>-14</v>
      </c>
      <c r="L894" s="129" t="b">
        <v>0</v>
      </c>
      <c r="M894" s="129">
        <v>20.152000000000001</v>
      </c>
      <c r="N894" s="129">
        <v>2.67</v>
      </c>
      <c r="O894" s="129">
        <v>7.5469999999999997</v>
      </c>
      <c r="P894" s="132">
        <v>22.356999999999999</v>
      </c>
      <c r="Q894" s="132">
        <v>0.442</v>
      </c>
      <c r="R894" s="132">
        <v>9.891</v>
      </c>
      <c r="S894" s="129">
        <v>1.98</v>
      </c>
      <c r="T894" s="419">
        <v>-103.093</v>
      </c>
      <c r="U894" s="129">
        <v>41.1</v>
      </c>
      <c r="V894" s="129">
        <v>-27</v>
      </c>
      <c r="W894" s="129">
        <v>-25</v>
      </c>
      <c r="X894" s="129">
        <v>245</v>
      </c>
      <c r="Y894" s="129" t="s">
        <v>7394</v>
      </c>
      <c r="Z894" s="129" t="b">
        <v>1</v>
      </c>
      <c r="AA894" s="129">
        <v>41.06</v>
      </c>
      <c r="AB894" s="129" t="b">
        <v>0</v>
      </c>
      <c r="AC894" s="129">
        <v>48</v>
      </c>
      <c r="AD894" s="129">
        <v>0.74299999999999999</v>
      </c>
      <c r="AE894" s="129" t="s">
        <v>3111</v>
      </c>
      <c r="AF894" s="129" t="s">
        <v>3148</v>
      </c>
      <c r="AG894" s="129" t="s">
        <v>7395</v>
      </c>
      <c r="AH894" s="129" t="e" cm="1">
        <f t="array" aca="1" ref="AH894" ca="1">INDIRECT(ADDRESS(MATCH(AJ894,'rs_industries'!B:B,0),5,1,TRUE,"rs_industries"))</f>
        <v>#N/A</v>
      </c>
      <c r="AI894" s="129" t="e" cm="1">
        <f t="array" aca="1" ref="AI894" ca="1">INDIRECT(ADDRESS(MATCH(A894,'rs_stocks'!B:B,0),7,1,TRUE,"rs_stocks"))</f>
        <v>#N/A</v>
      </c>
    </row>
    <row r="895" spans="1:35" x14ac:dyDescent="0.3">
      <c r="A895" s="129" t="s">
        <v>1883</v>
      </c>
      <c r="B895" s="132">
        <v>-1.78</v>
      </c>
      <c r="C895" s="132">
        <v>1.29</v>
      </c>
      <c r="D895" s="132">
        <v>7.06</v>
      </c>
      <c r="E895" s="132">
        <v>3.12</v>
      </c>
      <c r="F895" s="132">
        <v>2.67</v>
      </c>
      <c r="G895" s="221" t="s">
        <v>3301</v>
      </c>
      <c r="H895" s="349" t="s">
        <v>3108</v>
      </c>
      <c r="I895" s="129">
        <v>1.2090000000000001</v>
      </c>
      <c r="J895" s="129">
        <v>-37</v>
      </c>
      <c r="K895" s="129">
        <v>-7</v>
      </c>
      <c r="L895" s="129" t="b">
        <v>1</v>
      </c>
      <c r="M895" s="129">
        <v>27.337</v>
      </c>
      <c r="N895" s="129">
        <v>3.6269999999999998</v>
      </c>
      <c r="O895" s="129">
        <v>7.5380000000000003</v>
      </c>
      <c r="P895" s="132">
        <v>31.382000000000001</v>
      </c>
      <c r="Q895" s="132">
        <v>0.45200000000000001</v>
      </c>
      <c r="R895" s="132">
        <v>14.183</v>
      </c>
      <c r="S895" s="129">
        <v>2.35</v>
      </c>
      <c r="T895" s="419">
        <v>10.288</v>
      </c>
      <c r="U895" s="129">
        <v>16.53</v>
      </c>
      <c r="V895" s="129">
        <v>-31</v>
      </c>
      <c r="W895" s="129">
        <v>-37</v>
      </c>
      <c r="X895" s="129">
        <v>514</v>
      </c>
      <c r="Y895" s="129" t="s">
        <v>1883</v>
      </c>
      <c r="Z895" s="129" t="b">
        <v>0</v>
      </c>
      <c r="AA895" s="129">
        <v>0</v>
      </c>
      <c r="AB895" s="129" t="b">
        <v>1</v>
      </c>
      <c r="AC895" s="129">
        <v>51</v>
      </c>
      <c r="AD895" s="129">
        <v>0.74199999999999999</v>
      </c>
      <c r="AE895" s="129" t="s">
        <v>3108</v>
      </c>
      <c r="AF895" s="129" t="s">
        <v>3301</v>
      </c>
      <c r="AG895" s="129" t="s">
        <v>4074</v>
      </c>
      <c r="AH895" s="129" t="e" cm="1">
        <f t="array" aca="1" ref="AH895" ca="1">INDIRECT(ADDRESS(MATCH(AJ895,'rs_industries'!B:B,0),5,1,TRUE,"rs_industries"))</f>
        <v>#N/A</v>
      </c>
      <c r="AI895" s="129" cm="1">
        <f t="array" aca="1" ref="AI895" ca="1">INDIRECT(ADDRESS(MATCH(A895,'rs_stocks'!B:B,0),7,1,TRUE,"rs_stocks"))</f>
        <v>75</v>
      </c>
    </row>
    <row r="896" spans="1:35" x14ac:dyDescent="0.3">
      <c r="A896" s="129" t="s">
        <v>1554</v>
      </c>
      <c r="B896" s="132">
        <v>1.58</v>
      </c>
      <c r="C896" s="132">
        <v>-3.11</v>
      </c>
      <c r="D896" s="132">
        <v>-7.38</v>
      </c>
      <c r="E896" s="132">
        <v>8.36</v>
      </c>
      <c r="F896" s="132">
        <v>9.07</v>
      </c>
      <c r="G896" s="212"/>
      <c r="H896" s="345"/>
      <c r="I896" s="129">
        <v>1.859</v>
      </c>
      <c r="J896" s="129">
        <v>-66</v>
      </c>
      <c r="K896" s="129">
        <v>-61</v>
      </c>
      <c r="L896" s="129" t="b">
        <v>0</v>
      </c>
      <c r="M896" s="129">
        <v>35.197000000000003</v>
      </c>
      <c r="N896" s="129">
        <v>4.67</v>
      </c>
      <c r="O896" s="129">
        <v>7.5380000000000003</v>
      </c>
      <c r="P896" s="132">
        <v>39.796999999999997</v>
      </c>
      <c r="Q896" s="132">
        <v>0.42699999999999999</v>
      </c>
      <c r="R896" s="132">
        <v>17.012</v>
      </c>
      <c r="S896" s="129">
        <v>3.22</v>
      </c>
      <c r="T896" s="419">
        <v>77.956999999999994</v>
      </c>
      <c r="U896" s="129">
        <v>11.54</v>
      </c>
      <c r="V896" s="129">
        <v>-47</v>
      </c>
      <c r="W896" s="129">
        <v>-42</v>
      </c>
      <c r="X896" s="129">
        <v>537</v>
      </c>
      <c r="Y896" s="129" t="s">
        <v>1554</v>
      </c>
      <c r="Z896" s="129" t="b">
        <v>0</v>
      </c>
      <c r="AA896" s="129">
        <v>0</v>
      </c>
      <c r="AB896" s="129" t="b">
        <v>0</v>
      </c>
      <c r="AC896" s="129">
        <v>50</v>
      </c>
      <c r="AD896" s="129">
        <v>0.74199999999999999</v>
      </c>
      <c r="AG896" s="129" t="s">
        <v>5641</v>
      </c>
      <c r="AH896" s="129" t="e" cm="1">
        <f t="array" aca="1" ref="AH896" ca="1">INDIRECT(ADDRESS(MATCH(AJ896,'rs_industries'!B:B,0),5,1,TRUE,"rs_industries"))</f>
        <v>#N/A</v>
      </c>
      <c r="AI896" s="129" t="e" cm="1">
        <f t="array" aca="1" ref="AI896" ca="1">INDIRECT(ADDRESS(MATCH(A896,'rs_stocks'!B:B,0),7,1,TRUE,"rs_stocks"))</f>
        <v>#N/A</v>
      </c>
    </row>
    <row r="897" spans="1:35" x14ac:dyDescent="0.3">
      <c r="A897" s="129" t="s">
        <v>1046</v>
      </c>
      <c r="B897" s="132">
        <v>-1.97</v>
      </c>
      <c r="C897" s="132">
        <v>10.27</v>
      </c>
      <c r="D897" s="132">
        <v>-2.5299999999999998</v>
      </c>
      <c r="E897" s="132">
        <v>50.25</v>
      </c>
      <c r="F897" s="132">
        <v>41.72</v>
      </c>
      <c r="G897" s="220" t="s">
        <v>3229</v>
      </c>
      <c r="H897" s="349" t="s">
        <v>3108</v>
      </c>
      <c r="I897" s="129">
        <v>17.620999999999999</v>
      </c>
      <c r="J897" s="129">
        <v>-51</v>
      </c>
      <c r="K897" s="129">
        <v>-5</v>
      </c>
      <c r="L897" s="129" t="b">
        <v>1</v>
      </c>
      <c r="M897" s="129">
        <v>75.194999999999993</v>
      </c>
      <c r="N897" s="129">
        <v>9.9830000000000005</v>
      </c>
      <c r="O897" s="129">
        <v>7.532</v>
      </c>
      <c r="P897" s="132">
        <v>82.924000000000007</v>
      </c>
      <c r="Q897" s="132">
        <v>0.42099999999999999</v>
      </c>
      <c r="R897" s="132">
        <v>34.905999999999999</v>
      </c>
      <c r="S897" s="129">
        <v>3.53</v>
      </c>
      <c r="T897" s="419">
        <v>-36.951999999999998</v>
      </c>
      <c r="U897" s="129">
        <v>216.23</v>
      </c>
      <c r="V897" s="129">
        <v>-45</v>
      </c>
      <c r="W897" s="129">
        <v>-15</v>
      </c>
      <c r="X897" s="129">
        <v>26</v>
      </c>
      <c r="Y897" s="129" t="s">
        <v>1046</v>
      </c>
      <c r="Z897" s="129" t="b">
        <v>1</v>
      </c>
      <c r="AA897" s="129">
        <v>0</v>
      </c>
      <c r="AB897" s="129" t="b">
        <v>1</v>
      </c>
      <c r="AC897" s="129">
        <v>45</v>
      </c>
      <c r="AD897" s="129">
        <v>0.74199999999999999</v>
      </c>
      <c r="AE897" s="129" t="s">
        <v>3108</v>
      </c>
      <c r="AF897" s="129" t="s">
        <v>3229</v>
      </c>
      <c r="AG897" s="129" t="s">
        <v>3230</v>
      </c>
      <c r="AH897" s="129" t="e" cm="1">
        <f t="array" aca="1" ref="AH897" ca="1">INDIRECT(ADDRESS(MATCH(AJ897,'rs_industries'!B:B,0),5,1,TRUE,"rs_industries"))</f>
        <v>#N/A</v>
      </c>
      <c r="AI897" s="129" cm="1">
        <f t="array" aca="1" ref="AI897" ca="1">INDIRECT(ADDRESS(MATCH(A897,'rs_stocks'!B:B,0),7,1,TRUE,"rs_stocks"))</f>
        <v>94</v>
      </c>
    </row>
    <row r="898" spans="1:35" x14ac:dyDescent="0.3">
      <c r="A898" s="129" t="s">
        <v>8621</v>
      </c>
      <c r="B898" s="132">
        <v>-1.51</v>
      </c>
      <c r="C898" s="132">
        <v>-2.7</v>
      </c>
      <c r="D898" s="132">
        <v>-0.54</v>
      </c>
      <c r="E898" s="132">
        <v>6.87</v>
      </c>
      <c r="F898" s="132">
        <v>5.37</v>
      </c>
      <c r="G898" s="250" t="s">
        <v>3705</v>
      </c>
      <c r="H898" s="354" t="s">
        <v>245</v>
      </c>
      <c r="I898" s="129">
        <v>0.20599999999999999</v>
      </c>
      <c r="J898" s="129">
        <v>-43</v>
      </c>
      <c r="K898" s="129">
        <v>-25</v>
      </c>
      <c r="L898" s="129" t="b">
        <v>1</v>
      </c>
      <c r="M898" s="129">
        <v>25.611999999999998</v>
      </c>
      <c r="N898" s="129">
        <v>3.4039999999999999</v>
      </c>
      <c r="O898" s="129">
        <v>7.5250000000000004</v>
      </c>
      <c r="P898" s="132">
        <v>28.251000000000001</v>
      </c>
      <c r="Q898" s="132">
        <v>0.436</v>
      </c>
      <c r="R898" s="132">
        <v>12.319000000000001</v>
      </c>
      <c r="S898" s="129">
        <v>2.61</v>
      </c>
      <c r="T898" s="419">
        <v>-7.5860000000000003</v>
      </c>
      <c r="U898" s="129">
        <v>20.21</v>
      </c>
      <c r="V898" s="129">
        <v>-11</v>
      </c>
      <c r="W898" s="129">
        <v>-29</v>
      </c>
      <c r="X898" s="129">
        <v>379</v>
      </c>
      <c r="Y898" s="129" t="s">
        <v>8621</v>
      </c>
      <c r="Z898" s="129" t="b">
        <v>0</v>
      </c>
      <c r="AA898" s="129">
        <v>0</v>
      </c>
      <c r="AB898" s="129" t="b">
        <v>0</v>
      </c>
      <c r="AC898" s="129">
        <v>43</v>
      </c>
      <c r="AD898" s="129">
        <v>0.74099999999999999</v>
      </c>
      <c r="AE898" s="129" t="s">
        <v>245</v>
      </c>
      <c r="AF898" s="129" t="s">
        <v>3705</v>
      </c>
      <c r="AG898" s="129" t="s">
        <v>8622</v>
      </c>
      <c r="AH898" s="129" t="e" cm="1">
        <f t="array" aca="1" ref="AH898" ca="1">INDIRECT(ADDRESS(MATCH(AJ898,'rs_industries'!B:B,0),5,1,TRUE,"rs_industries"))</f>
        <v>#N/A</v>
      </c>
      <c r="AI898" s="129" t="e" cm="1">
        <f t="array" aca="1" ref="AI898" ca="1">INDIRECT(ADDRESS(MATCH(A898,'rs_stocks'!B:B,0),7,1,TRUE,"rs_stocks"))</f>
        <v>#N/A</v>
      </c>
    </row>
    <row r="899" spans="1:35" x14ac:dyDescent="0.3">
      <c r="A899" s="129" t="s">
        <v>6458</v>
      </c>
      <c r="B899" s="132">
        <v>-1.6</v>
      </c>
      <c r="C899" s="132">
        <v>-3.63</v>
      </c>
      <c r="D899" s="132">
        <v>-10.31</v>
      </c>
      <c r="E899" s="132">
        <v>48.94</v>
      </c>
      <c r="F899" s="132">
        <v>34.85</v>
      </c>
      <c r="G899" s="327" t="s">
        <v>3267</v>
      </c>
      <c r="H899" s="351" t="s">
        <v>3205</v>
      </c>
      <c r="I899" s="129">
        <v>0.33100000000000002</v>
      </c>
      <c r="J899" s="129">
        <v>-83</v>
      </c>
      <c r="K899" s="129">
        <v>-60</v>
      </c>
      <c r="L899" s="129" t="b">
        <v>0</v>
      </c>
      <c r="M899" s="129">
        <v>118.462</v>
      </c>
      <c r="N899" s="129">
        <v>15.760999999999999</v>
      </c>
      <c r="O899" s="129">
        <v>7.516</v>
      </c>
      <c r="P899" s="132">
        <v>175.09100000000001</v>
      </c>
      <c r="Q899" s="132">
        <v>0.41099999999999998</v>
      </c>
      <c r="R899" s="132">
        <v>72.022000000000006</v>
      </c>
      <c r="S899" s="129">
        <v>4.1900000000000004</v>
      </c>
      <c r="T899" s="419">
        <v>-3.8759999999999999</v>
      </c>
      <c r="U899" s="129">
        <v>15.4</v>
      </c>
      <c r="V899" s="129">
        <v>-20</v>
      </c>
      <c r="W899" s="129">
        <v>-37</v>
      </c>
      <c r="X899" s="129">
        <v>310</v>
      </c>
      <c r="Y899" s="129" t="s">
        <v>6458</v>
      </c>
      <c r="Z899" s="129" t="b">
        <v>0</v>
      </c>
      <c r="AA899" s="129">
        <v>0</v>
      </c>
      <c r="AB899" s="129" t="b">
        <v>0</v>
      </c>
      <c r="AC899" s="129">
        <v>38</v>
      </c>
      <c r="AD899" s="129">
        <v>0.74099999999999999</v>
      </c>
      <c r="AE899" s="129" t="s">
        <v>3205</v>
      </c>
      <c r="AF899" s="129" t="s">
        <v>3267</v>
      </c>
      <c r="AG899" s="129" t="s">
        <v>8620</v>
      </c>
      <c r="AH899" s="129" t="e" cm="1">
        <f t="array" aca="1" ref="AH899" ca="1">INDIRECT(ADDRESS(MATCH(AJ899,'rs_industries'!B:B,0),5,1,TRUE,"rs_industries"))</f>
        <v>#N/A</v>
      </c>
      <c r="AI899" s="129" cm="1">
        <f t="array" aca="1" ref="AI899" ca="1">INDIRECT(ADDRESS(MATCH(A899,'rs_stocks'!B:B,0),7,1,TRUE,"rs_stocks"))</f>
        <v>92</v>
      </c>
    </row>
    <row r="900" spans="1:35" x14ac:dyDescent="0.3">
      <c r="A900" s="129" t="s">
        <v>7681</v>
      </c>
      <c r="B900" s="132">
        <v>2.21</v>
      </c>
      <c r="C900" s="132">
        <v>0</v>
      </c>
      <c r="D900" s="132">
        <v>-1.86</v>
      </c>
      <c r="E900" s="132">
        <v>67.42</v>
      </c>
      <c r="F900" s="132">
        <v>45.1</v>
      </c>
      <c r="G900" s="290" t="s">
        <v>3198</v>
      </c>
      <c r="H900" s="350" t="s">
        <v>24</v>
      </c>
      <c r="I900" s="129">
        <v>0.42799999999999999</v>
      </c>
      <c r="J900" s="129">
        <v>-94</v>
      </c>
      <c r="K900" s="129">
        <v>-89</v>
      </c>
      <c r="L900" s="129" t="b">
        <v>1</v>
      </c>
      <c r="M900" s="129">
        <v>101.63</v>
      </c>
      <c r="N900" s="129">
        <v>13.526999999999999</v>
      </c>
      <c r="O900" s="129">
        <v>7.5129999999999999</v>
      </c>
      <c r="P900" s="132">
        <v>123.423</v>
      </c>
      <c r="Q900" s="132">
        <v>0.42899999999999999</v>
      </c>
      <c r="R900" s="132">
        <v>52.972000000000001</v>
      </c>
      <c r="S900" s="129">
        <v>5.41</v>
      </c>
      <c r="T900" s="419">
        <v>-10</v>
      </c>
      <c r="U900" s="129">
        <v>3.7</v>
      </c>
      <c r="V900" s="129">
        <v>29</v>
      </c>
      <c r="W900" s="129">
        <v>-37</v>
      </c>
      <c r="X900" s="129">
        <v>1000</v>
      </c>
      <c r="Y900" s="129" t="s">
        <v>7681</v>
      </c>
      <c r="Z900" s="129" t="b">
        <v>0</v>
      </c>
      <c r="AA900" s="129">
        <v>0</v>
      </c>
      <c r="AB900" s="129" t="b">
        <v>1</v>
      </c>
      <c r="AC900" s="129">
        <v>47</v>
      </c>
      <c r="AD900" s="129">
        <v>0.74099999999999999</v>
      </c>
      <c r="AE900" s="129" t="s">
        <v>24</v>
      </c>
      <c r="AF900" s="129" t="s">
        <v>3198</v>
      </c>
      <c r="AG900" s="129" t="s">
        <v>7834</v>
      </c>
      <c r="AH900" s="129" t="e" cm="1">
        <f t="array" aca="1" ref="AH900" ca="1">INDIRECT(ADDRESS(MATCH(AJ900,'rs_industries'!B:B,0),5,1,TRUE,"rs_industries"))</f>
        <v>#N/A</v>
      </c>
      <c r="AI900" s="129" cm="1">
        <f t="array" aca="1" ref="AI900" ca="1">INDIRECT(ADDRESS(MATCH(A900,'rs_stocks'!B:B,0),7,1,TRUE,"rs_stocks"))</f>
        <v>81</v>
      </c>
    </row>
    <row r="901" spans="1:35" x14ac:dyDescent="0.3">
      <c r="A901" s="129" t="s">
        <v>1304</v>
      </c>
      <c r="B901" s="132">
        <v>-5.57</v>
      </c>
      <c r="C901" s="132">
        <v>-7.44</v>
      </c>
      <c r="D901" s="132">
        <v>3.97</v>
      </c>
      <c r="E901" s="132">
        <v>5.76</v>
      </c>
      <c r="F901" s="132">
        <v>-0.61</v>
      </c>
      <c r="G901" s="258" t="s">
        <v>3298</v>
      </c>
      <c r="H901" s="348" t="s">
        <v>3108</v>
      </c>
      <c r="I901" s="129">
        <v>10.76</v>
      </c>
      <c r="J901" s="129">
        <v>-51</v>
      </c>
      <c r="K901" s="129">
        <v>-41</v>
      </c>
      <c r="L901" s="129" t="b">
        <v>0</v>
      </c>
      <c r="M901" s="129">
        <v>31.606999999999999</v>
      </c>
      <c r="N901" s="129">
        <v>4.21</v>
      </c>
      <c r="O901" s="129">
        <v>7.5069999999999997</v>
      </c>
      <c r="P901" s="132">
        <v>36.411999999999999</v>
      </c>
      <c r="Q901" s="132">
        <v>0.44900000000000001</v>
      </c>
      <c r="R901" s="132">
        <v>16.334</v>
      </c>
      <c r="S901" s="129">
        <v>1.88</v>
      </c>
      <c r="T901" s="419">
        <v>7.59</v>
      </c>
      <c r="U901" s="129">
        <v>49.01</v>
      </c>
      <c r="V901" s="129">
        <v>-33</v>
      </c>
      <c r="W901" s="129">
        <v>-47</v>
      </c>
      <c r="X901" s="129">
        <v>216</v>
      </c>
      <c r="Y901" s="129" t="s">
        <v>1304</v>
      </c>
      <c r="Z901" s="129" t="b">
        <v>0</v>
      </c>
      <c r="AA901" s="129">
        <v>0</v>
      </c>
      <c r="AB901" s="129" t="b">
        <v>0</v>
      </c>
      <c r="AC901" s="129">
        <v>48</v>
      </c>
      <c r="AD901" s="129">
        <v>0.74099999999999999</v>
      </c>
      <c r="AE901" s="129" t="s">
        <v>3108</v>
      </c>
      <c r="AF901" s="129" t="s">
        <v>3298</v>
      </c>
      <c r="AG901" s="129" t="s">
        <v>4003</v>
      </c>
      <c r="AH901" s="129" t="e" cm="1">
        <f t="array" aca="1" ref="AH901" ca="1">INDIRECT(ADDRESS(MATCH(AJ901,'rs_industries'!B:B,0),5,1,TRUE,"rs_industries"))</f>
        <v>#N/A</v>
      </c>
      <c r="AI901" s="129" t="e" cm="1">
        <f t="array" aca="1" ref="AI901" ca="1">INDIRECT(ADDRESS(MATCH(A901,'rs_stocks'!B:B,0),7,1,TRUE,"rs_stocks"))</f>
        <v>#N/A</v>
      </c>
    </row>
    <row r="902" spans="1:35" x14ac:dyDescent="0.3">
      <c r="A902" s="129" t="s">
        <v>6604</v>
      </c>
      <c r="B902" s="132">
        <v>-7.57</v>
      </c>
      <c r="C902" s="132">
        <v>-19.96</v>
      </c>
      <c r="D902" s="132">
        <v>-8.81</v>
      </c>
      <c r="E902" s="132">
        <v>-7.57</v>
      </c>
      <c r="F902" s="132">
        <v>-12.61</v>
      </c>
      <c r="G902" s="300" t="s">
        <v>150</v>
      </c>
      <c r="H902" s="348" t="s">
        <v>3111</v>
      </c>
      <c r="I902" s="129">
        <v>0.70399999999999996</v>
      </c>
      <c r="J902" s="129">
        <v>-56</v>
      </c>
      <c r="K902" s="129">
        <v>-21</v>
      </c>
      <c r="L902" s="129" t="b">
        <v>0</v>
      </c>
      <c r="M902" s="129">
        <v>47.460999999999999</v>
      </c>
      <c r="N902" s="129">
        <v>6.3419999999999996</v>
      </c>
      <c r="O902" s="129">
        <v>7.484</v>
      </c>
      <c r="P902" s="132">
        <v>62.106999999999999</v>
      </c>
      <c r="Q902" s="132">
        <v>0.435</v>
      </c>
      <c r="R902" s="132">
        <v>27.023</v>
      </c>
      <c r="S902" s="129">
        <v>5.63</v>
      </c>
      <c r="T902" s="419">
        <v>-39.054000000000002</v>
      </c>
      <c r="U902" s="129">
        <v>8.18</v>
      </c>
      <c r="V902" s="129">
        <v>24</v>
      </c>
      <c r="W902" s="129">
        <v>31</v>
      </c>
      <c r="X902" s="129">
        <v>433</v>
      </c>
      <c r="Y902" s="129" t="s">
        <v>6604</v>
      </c>
      <c r="Z902" s="129" t="b">
        <v>1</v>
      </c>
      <c r="AA902" s="129">
        <v>0</v>
      </c>
      <c r="AB902" s="129" t="b">
        <v>0</v>
      </c>
      <c r="AC902" s="129">
        <v>44</v>
      </c>
      <c r="AD902" s="129">
        <v>0.74</v>
      </c>
      <c r="AE902" s="129" t="s">
        <v>3111</v>
      </c>
      <c r="AF902" s="129" t="s">
        <v>150</v>
      </c>
      <c r="AG902" s="129" t="s">
        <v>7349</v>
      </c>
      <c r="AH902" s="129" t="e" cm="1">
        <f t="array" aca="1" ref="AH902" ca="1">INDIRECT(ADDRESS(MATCH(AJ902,'rs_industries'!B:B,0),5,1,TRUE,"rs_industries"))</f>
        <v>#N/A</v>
      </c>
      <c r="AI902" s="129" t="e" cm="1">
        <f t="array" aca="1" ref="AI902" ca="1">INDIRECT(ADDRESS(MATCH(A902,'rs_stocks'!B:B,0),7,1,TRUE,"rs_stocks"))</f>
        <v>#N/A</v>
      </c>
    </row>
    <row r="903" spans="1:35" x14ac:dyDescent="0.3">
      <c r="A903" s="129" t="s">
        <v>3017</v>
      </c>
      <c r="B903" s="132">
        <v>-10.53</v>
      </c>
      <c r="C903" s="132">
        <v>-20.22</v>
      </c>
      <c r="D903" s="132">
        <v>-15.54</v>
      </c>
      <c r="E903" s="132">
        <v>38.130000000000003</v>
      </c>
      <c r="F903" s="132">
        <v>43.2</v>
      </c>
      <c r="G903" s="313" t="s">
        <v>7239</v>
      </c>
      <c r="H903" s="347" t="s">
        <v>3124</v>
      </c>
      <c r="I903" s="129">
        <v>0.20200000000000001</v>
      </c>
      <c r="J903" s="129">
        <v>-86</v>
      </c>
      <c r="K903" s="129">
        <v>-69</v>
      </c>
      <c r="L903" s="129" t="b">
        <v>0</v>
      </c>
      <c r="M903" s="129">
        <v>148.87100000000001</v>
      </c>
      <c r="N903" s="129">
        <v>19.902999999999999</v>
      </c>
      <c r="O903" s="129">
        <v>7.48</v>
      </c>
      <c r="P903" s="132">
        <v>166.52199999999999</v>
      </c>
      <c r="Q903" s="132">
        <v>0.39300000000000002</v>
      </c>
      <c r="R903" s="132">
        <v>65.507000000000005</v>
      </c>
      <c r="S903" s="129">
        <v>7.84</v>
      </c>
      <c r="T903" s="419">
        <v>-21.161999999999999</v>
      </c>
      <c r="U903" s="129">
        <v>6.63</v>
      </c>
      <c r="V903" s="129">
        <v>-41</v>
      </c>
      <c r="W903" s="129">
        <v>-28</v>
      </c>
      <c r="X903" s="129">
        <v>384</v>
      </c>
      <c r="Y903" s="129" t="s">
        <v>3017</v>
      </c>
      <c r="Z903" s="129" t="b">
        <v>1</v>
      </c>
      <c r="AA903" s="129">
        <v>0</v>
      </c>
      <c r="AB903" s="129" t="b">
        <v>0</v>
      </c>
      <c r="AC903" s="129">
        <v>42</v>
      </c>
      <c r="AD903" s="129">
        <v>0.74</v>
      </c>
      <c r="AE903" s="129" t="s">
        <v>3124</v>
      </c>
      <c r="AF903" s="129" t="s">
        <v>7239</v>
      </c>
      <c r="AG903" s="129" t="s">
        <v>8544</v>
      </c>
      <c r="AH903" s="129" t="e" cm="1">
        <f t="array" aca="1" ref="AH903" ca="1">INDIRECT(ADDRESS(MATCH(AJ903,'rs_industries'!B:B,0),5,1,TRUE,"rs_industries"))</f>
        <v>#N/A</v>
      </c>
      <c r="AI903" s="129" cm="1">
        <f t="array" aca="1" ref="AI903" ca="1">INDIRECT(ADDRESS(MATCH(A903,'rs_stocks'!B:B,0),7,1,TRUE,"rs_stocks"))</f>
        <v>85</v>
      </c>
    </row>
    <row r="904" spans="1:35" x14ac:dyDescent="0.3">
      <c r="A904" s="129" t="s">
        <v>3046</v>
      </c>
      <c r="B904" s="132">
        <v>2.54</v>
      </c>
      <c r="C904" s="132">
        <v>-13.55</v>
      </c>
      <c r="D904" s="132">
        <v>30.14</v>
      </c>
      <c r="E904" s="132">
        <v>117.73</v>
      </c>
      <c r="F904" s="132">
        <v>31.18</v>
      </c>
      <c r="G904" s="300" t="s">
        <v>3146</v>
      </c>
      <c r="H904" s="348" t="s">
        <v>3124</v>
      </c>
      <c r="I904" s="129">
        <v>1.3240000000000001</v>
      </c>
      <c r="J904" s="129">
        <v>-86</v>
      </c>
      <c r="K904" s="129">
        <v>-57</v>
      </c>
      <c r="L904" s="129" t="b">
        <v>0</v>
      </c>
      <c r="M904" s="129">
        <v>145.16999999999999</v>
      </c>
      <c r="N904" s="129">
        <v>19.420000000000002</v>
      </c>
      <c r="O904" s="129">
        <v>7.4749999999999996</v>
      </c>
      <c r="P904" s="132">
        <v>184.041</v>
      </c>
      <c r="Q904" s="132">
        <v>0.44700000000000001</v>
      </c>
      <c r="R904" s="132">
        <v>82.337999999999994</v>
      </c>
      <c r="S904" s="129">
        <v>6.34</v>
      </c>
      <c r="T904" s="419">
        <v>39.155999999999999</v>
      </c>
      <c r="U904" s="129">
        <v>22.97</v>
      </c>
      <c r="V904" s="129">
        <v>62</v>
      </c>
      <c r="W904" s="129">
        <v>11</v>
      </c>
      <c r="X904" s="129">
        <v>137</v>
      </c>
      <c r="Y904" s="129" t="s">
        <v>3046</v>
      </c>
      <c r="Z904" s="129" t="b">
        <v>0</v>
      </c>
      <c r="AA904" s="129">
        <v>0</v>
      </c>
      <c r="AB904" s="129" t="b">
        <v>1</v>
      </c>
      <c r="AC904" s="129">
        <v>49</v>
      </c>
      <c r="AD904" s="129">
        <v>0.74</v>
      </c>
      <c r="AE904" s="129" t="s">
        <v>3124</v>
      </c>
      <c r="AF904" s="129" t="s">
        <v>3146</v>
      </c>
      <c r="AG904" s="129" t="s">
        <v>7029</v>
      </c>
      <c r="AH904" s="129" t="e" cm="1">
        <f t="array" aca="1" ref="AH904" ca="1">INDIRECT(ADDRESS(MATCH(AJ904,'rs_industries'!B:B,0),5,1,TRUE,"rs_industries"))</f>
        <v>#N/A</v>
      </c>
      <c r="AI904" s="129" cm="1">
        <f t="array" aca="1" ref="AI904" ca="1">INDIRECT(ADDRESS(MATCH(A904,'rs_stocks'!B:B,0),7,1,TRUE,"rs_stocks"))</f>
        <v>97</v>
      </c>
    </row>
    <row r="905" spans="1:35" x14ac:dyDescent="0.3">
      <c r="A905" s="129" t="s">
        <v>357</v>
      </c>
      <c r="B905" s="132">
        <v>0.87</v>
      </c>
      <c r="C905" s="132">
        <v>2.25</v>
      </c>
      <c r="D905" s="132">
        <v>3.83</v>
      </c>
      <c r="E905" s="132">
        <v>14.58</v>
      </c>
      <c r="F905" s="132">
        <v>5.08</v>
      </c>
      <c r="G905" s="210" t="s">
        <v>3221</v>
      </c>
      <c r="H905" s="348" t="s">
        <v>31</v>
      </c>
      <c r="I905" s="129">
        <v>45.773000000000003</v>
      </c>
      <c r="J905" s="129">
        <v>-35</v>
      </c>
      <c r="K905" s="129">
        <v>-10</v>
      </c>
      <c r="L905" s="129" t="b">
        <v>1</v>
      </c>
      <c r="M905" s="129">
        <v>13.938000000000001</v>
      </c>
      <c r="N905" s="129">
        <v>1.8660000000000001</v>
      </c>
      <c r="O905" s="129">
        <v>7.47</v>
      </c>
      <c r="P905" s="132">
        <v>14.542</v>
      </c>
      <c r="Q905" s="132">
        <v>0.441</v>
      </c>
      <c r="R905" s="132">
        <v>6.415</v>
      </c>
      <c r="S905" s="129">
        <v>1.32</v>
      </c>
      <c r="T905" s="419">
        <v>15.458</v>
      </c>
      <c r="U905" s="129">
        <v>149.47499999999999</v>
      </c>
      <c r="V905" s="129">
        <v>-26</v>
      </c>
      <c r="W905" s="129">
        <v>-27</v>
      </c>
      <c r="X905" s="129">
        <v>101</v>
      </c>
      <c r="Y905" s="129" t="s">
        <v>357</v>
      </c>
      <c r="Z905" s="129" t="b">
        <v>0</v>
      </c>
      <c r="AA905" s="129">
        <v>0</v>
      </c>
      <c r="AB905" s="129" t="b">
        <v>1</v>
      </c>
      <c r="AC905" s="129">
        <v>51</v>
      </c>
      <c r="AD905" s="129">
        <v>0.73899999999999999</v>
      </c>
      <c r="AE905" s="129" t="s">
        <v>31</v>
      </c>
      <c r="AF905" s="129" t="s">
        <v>3221</v>
      </c>
      <c r="AG905" s="129" t="s">
        <v>3991</v>
      </c>
      <c r="AH905" s="129" t="e" cm="1">
        <f t="array" aca="1" ref="AH905" ca="1">INDIRECT(ADDRESS(MATCH(AJ905,'rs_industries'!B:B,0),5,1,TRUE,"rs_industries"))</f>
        <v>#N/A</v>
      </c>
      <c r="AI905" s="129" cm="1">
        <f t="array" aca="1" ref="AI905" ca="1">INDIRECT(ADDRESS(MATCH(A905,'rs_stocks'!B:B,0),7,1,TRUE,"rs_stocks"))</f>
        <v>70</v>
      </c>
    </row>
    <row r="906" spans="1:35" x14ac:dyDescent="0.3">
      <c r="A906" s="129" t="s">
        <v>7375</v>
      </c>
      <c r="B906" s="132">
        <v>-3.8</v>
      </c>
      <c r="C906" s="132">
        <v>-9.1300000000000008</v>
      </c>
      <c r="D906" s="132">
        <v>5.25</v>
      </c>
      <c r="E906" s="132">
        <v>8.83</v>
      </c>
      <c r="F906" s="132">
        <v>1.05</v>
      </c>
      <c r="G906" s="298" t="s">
        <v>3110</v>
      </c>
      <c r="H906" s="352" t="s">
        <v>3111</v>
      </c>
      <c r="I906" s="129">
        <v>0.69399999999999995</v>
      </c>
      <c r="J906" s="129">
        <v>-58</v>
      </c>
      <c r="K906" s="129">
        <v>-53</v>
      </c>
      <c r="L906" s="129" t="b">
        <v>0</v>
      </c>
      <c r="M906" s="129">
        <v>35.256999999999998</v>
      </c>
      <c r="N906" s="129">
        <v>4.7210000000000001</v>
      </c>
      <c r="O906" s="129">
        <v>7.4669999999999996</v>
      </c>
      <c r="P906" s="132">
        <v>42.000999999999998</v>
      </c>
      <c r="Q906" s="132">
        <v>0.44600000000000001</v>
      </c>
      <c r="R906" s="132">
        <v>18.715</v>
      </c>
      <c r="S906" s="129">
        <v>2.46</v>
      </c>
      <c r="T906" s="419">
        <v>-60.588000000000001</v>
      </c>
      <c r="U906" s="129">
        <v>13.43</v>
      </c>
      <c r="V906" s="129">
        <v>-55</v>
      </c>
      <c r="W906" s="129">
        <v>-53</v>
      </c>
      <c r="X906" s="129">
        <v>605</v>
      </c>
      <c r="Y906" s="129" t="s">
        <v>7375</v>
      </c>
      <c r="Z906" s="129" t="b">
        <v>0</v>
      </c>
      <c r="AA906" s="129">
        <v>0</v>
      </c>
      <c r="AB906" s="129" t="b">
        <v>0</v>
      </c>
      <c r="AC906" s="129">
        <v>40</v>
      </c>
      <c r="AD906" s="129">
        <v>0.73899999999999999</v>
      </c>
      <c r="AE906" s="129" t="s">
        <v>3111</v>
      </c>
      <c r="AF906" s="129" t="s">
        <v>3110</v>
      </c>
      <c r="AG906" s="129" t="s">
        <v>7376</v>
      </c>
      <c r="AH906" s="129" t="e" cm="1">
        <f t="array" aca="1" ref="AH906" ca="1">INDIRECT(ADDRESS(MATCH(AJ906,'rs_industries'!B:B,0),5,1,TRUE,"rs_industries"))</f>
        <v>#N/A</v>
      </c>
      <c r="AI906" s="129" t="e" cm="1">
        <f t="array" aca="1" ref="AI906" ca="1">INDIRECT(ADDRESS(MATCH(A906,'rs_stocks'!B:B,0),7,1,TRUE,"rs_stocks"))</f>
        <v>#N/A</v>
      </c>
    </row>
    <row r="907" spans="1:35" x14ac:dyDescent="0.3">
      <c r="A907" s="129" t="s">
        <v>1543</v>
      </c>
      <c r="B907" s="132">
        <v>-0.5</v>
      </c>
      <c r="C907" s="132">
        <v>-4.18</v>
      </c>
      <c r="D907" s="132">
        <v>-3.08</v>
      </c>
      <c r="E907" s="132">
        <v>4.43</v>
      </c>
      <c r="F907" s="132">
        <v>5.25</v>
      </c>
      <c r="G907" s="300" t="s">
        <v>3236</v>
      </c>
      <c r="H907" s="348" t="s">
        <v>3111</v>
      </c>
      <c r="I907" s="129">
        <v>4.226</v>
      </c>
      <c r="J907" s="129">
        <v>-24</v>
      </c>
      <c r="K907" s="129">
        <v>-9</v>
      </c>
      <c r="L907" s="129" t="b">
        <v>0</v>
      </c>
      <c r="M907" s="129">
        <v>19.783999999999999</v>
      </c>
      <c r="N907" s="129">
        <v>2.657</v>
      </c>
      <c r="O907" s="129">
        <v>7.4470000000000001</v>
      </c>
      <c r="P907" s="132">
        <v>20.645</v>
      </c>
      <c r="Q907" s="132">
        <v>0.42899999999999999</v>
      </c>
      <c r="R907" s="132">
        <v>8.8539999999999992</v>
      </c>
      <c r="S907" s="129">
        <v>1.56</v>
      </c>
      <c r="T907" s="419">
        <v>-8.0220000000000002</v>
      </c>
      <c r="U907" s="129">
        <v>16.03</v>
      </c>
      <c r="V907" s="129">
        <v>23</v>
      </c>
      <c r="W907" s="129">
        <v>43</v>
      </c>
      <c r="X907" s="129">
        <v>802</v>
      </c>
      <c r="Y907" s="129" t="s">
        <v>1543</v>
      </c>
      <c r="Z907" s="129" t="b">
        <v>1</v>
      </c>
      <c r="AA907" s="129">
        <v>0</v>
      </c>
      <c r="AB907" s="129" t="b">
        <v>0</v>
      </c>
      <c r="AC907" s="129">
        <v>48</v>
      </c>
      <c r="AD907" s="129">
        <v>0.73899999999999999</v>
      </c>
      <c r="AE907" s="129" t="s">
        <v>3111</v>
      </c>
      <c r="AF907" s="129" t="s">
        <v>3236</v>
      </c>
      <c r="AG907" s="129" t="s">
        <v>3687</v>
      </c>
      <c r="AH907" s="129" t="e" cm="1">
        <f t="array" aca="1" ref="AH907" ca="1">INDIRECT(ADDRESS(MATCH(AJ907,'rs_industries'!B:B,0),5,1,TRUE,"rs_industries"))</f>
        <v>#N/A</v>
      </c>
      <c r="AI907" s="129" cm="1">
        <f t="array" aca="1" ref="AI907" ca="1">INDIRECT(ADDRESS(MATCH(A907,'rs_stocks'!B:B,0),7,1,TRUE,"rs_stocks"))</f>
        <v>75</v>
      </c>
    </row>
    <row r="908" spans="1:35" x14ac:dyDescent="0.3">
      <c r="A908" s="129" t="s">
        <v>1371</v>
      </c>
      <c r="B908" s="132">
        <v>0.36</v>
      </c>
      <c r="C908" s="132">
        <v>-6.86</v>
      </c>
      <c r="D908" s="132">
        <v>-3.96</v>
      </c>
      <c r="E908" s="132">
        <v>1.88</v>
      </c>
      <c r="F908" s="132">
        <v>5.17</v>
      </c>
      <c r="G908" s="228" t="s">
        <v>3148</v>
      </c>
      <c r="H908" s="349" t="s">
        <v>3111</v>
      </c>
      <c r="I908" s="129">
        <v>6.0949999999999998</v>
      </c>
      <c r="J908" s="129">
        <v>-73</v>
      </c>
      <c r="K908" s="129">
        <v>-44</v>
      </c>
      <c r="L908" s="129" t="b">
        <v>0</v>
      </c>
      <c r="M908" s="129">
        <v>22.936</v>
      </c>
      <c r="N908" s="129">
        <v>3.085</v>
      </c>
      <c r="O908" s="129">
        <v>7.4349999999999996</v>
      </c>
      <c r="P908" s="132">
        <v>26.120999999999999</v>
      </c>
      <c r="Q908" s="132">
        <v>0.433</v>
      </c>
      <c r="R908" s="132">
        <v>11.303000000000001</v>
      </c>
      <c r="S908" s="129">
        <v>2.4900000000000002</v>
      </c>
      <c r="T908" s="419">
        <v>-25.312000000000001</v>
      </c>
      <c r="U908" s="129">
        <v>41.28</v>
      </c>
      <c r="V908" s="129">
        <v>3</v>
      </c>
      <c r="W908" s="129">
        <v>-10</v>
      </c>
      <c r="X908" s="129">
        <v>194</v>
      </c>
      <c r="Y908" s="129" t="s">
        <v>1371</v>
      </c>
      <c r="Z908" s="129" t="b">
        <v>1</v>
      </c>
      <c r="AA908" s="129">
        <v>0</v>
      </c>
      <c r="AB908" s="129" t="b">
        <v>0</v>
      </c>
      <c r="AC908" s="129">
        <v>51</v>
      </c>
      <c r="AD908" s="129">
        <v>0.73899999999999999</v>
      </c>
      <c r="AE908" s="129" t="s">
        <v>3111</v>
      </c>
      <c r="AF908" s="129" t="s">
        <v>3148</v>
      </c>
      <c r="AG908" s="129" t="s">
        <v>4268</v>
      </c>
      <c r="AH908" s="129" t="e" cm="1">
        <f t="array" aca="1" ref="AH908" ca="1">INDIRECT(ADDRESS(MATCH(AJ908,'rs_industries'!B:B,0),5,1,TRUE,"rs_industries"))</f>
        <v>#N/A</v>
      </c>
      <c r="AI908" s="129" cm="1">
        <f t="array" aca="1" ref="AI908" ca="1">INDIRECT(ADDRESS(MATCH(A908,'rs_stocks'!B:B,0),7,1,TRUE,"rs_stocks"))</f>
        <v>70</v>
      </c>
    </row>
    <row r="909" spans="1:35" x14ac:dyDescent="0.3">
      <c r="A909" s="129" t="s">
        <v>338</v>
      </c>
      <c r="B909" s="132">
        <v>7.56</v>
      </c>
      <c r="C909" s="132">
        <v>5.66</v>
      </c>
      <c r="D909" s="132">
        <v>8.9700000000000006</v>
      </c>
      <c r="E909" s="132">
        <v>33.61</v>
      </c>
      <c r="F909" s="132">
        <v>23.62</v>
      </c>
      <c r="G909" s="237" t="s">
        <v>3193</v>
      </c>
      <c r="H909" s="349" t="s">
        <v>3111</v>
      </c>
      <c r="I909" s="129">
        <v>100.467</v>
      </c>
      <c r="J909" s="129">
        <v>-48</v>
      </c>
      <c r="K909" s="129">
        <v>0</v>
      </c>
      <c r="L909" s="129" t="b">
        <v>1</v>
      </c>
      <c r="M909" s="129">
        <v>26.18</v>
      </c>
      <c r="N909" s="129">
        <v>3.5219999999999998</v>
      </c>
      <c r="O909" s="129">
        <v>7.4320000000000004</v>
      </c>
      <c r="P909" s="132">
        <v>25.718</v>
      </c>
      <c r="Q909" s="132">
        <v>0.436</v>
      </c>
      <c r="R909" s="132">
        <v>11.208</v>
      </c>
      <c r="S909" s="129">
        <v>3.76</v>
      </c>
      <c r="T909" s="419">
        <v>268.02699999999999</v>
      </c>
      <c r="U909" s="129">
        <v>108.97</v>
      </c>
      <c r="V909" s="129">
        <v>259</v>
      </c>
      <c r="W909" s="129">
        <v>330</v>
      </c>
      <c r="X909" s="129">
        <v>48</v>
      </c>
      <c r="Y909" s="129" t="s">
        <v>338</v>
      </c>
      <c r="Z909" s="129" t="b">
        <v>1</v>
      </c>
      <c r="AA909" s="129">
        <v>0</v>
      </c>
      <c r="AB909" s="129" t="b">
        <v>1</v>
      </c>
      <c r="AC909" s="129">
        <v>50</v>
      </c>
      <c r="AD909" s="129">
        <v>0.73799999999999999</v>
      </c>
      <c r="AE909" s="129" t="s">
        <v>3111</v>
      </c>
      <c r="AF909" s="129" t="s">
        <v>3193</v>
      </c>
      <c r="AG909" s="129" t="s">
        <v>3296</v>
      </c>
      <c r="AH909" s="129" t="e" cm="1">
        <f t="array" aca="1" ref="AH909" ca="1">INDIRECT(ADDRESS(MATCH(AJ909,'rs_industries'!B:B,0),5,1,TRUE,"rs_industries"))</f>
        <v>#N/A</v>
      </c>
      <c r="AI909" s="129" cm="1">
        <f t="array" aca="1" ref="AI909" ca="1">INDIRECT(ADDRESS(MATCH(A909,'rs_stocks'!B:B,0),7,1,TRUE,"rs_stocks"))</f>
        <v>93</v>
      </c>
    </row>
    <row r="910" spans="1:35" x14ac:dyDescent="0.3">
      <c r="A910" s="129" t="s">
        <v>1662</v>
      </c>
      <c r="B910" s="132">
        <v>-1.47</v>
      </c>
      <c r="C910" s="132">
        <v>-8.07</v>
      </c>
      <c r="D910" s="132">
        <v>2.5499999999999998</v>
      </c>
      <c r="E910" s="132">
        <v>2.88</v>
      </c>
      <c r="F910" s="132">
        <v>3.68</v>
      </c>
      <c r="G910" s="293" t="s">
        <v>3148</v>
      </c>
      <c r="H910" s="349" t="s">
        <v>3111</v>
      </c>
      <c r="I910" s="129">
        <v>2.919</v>
      </c>
      <c r="J910" s="129">
        <v>-49</v>
      </c>
      <c r="K910" s="129">
        <v>-15</v>
      </c>
      <c r="L910" s="129" t="b">
        <v>1</v>
      </c>
      <c r="M910" s="129">
        <v>29.9</v>
      </c>
      <c r="N910" s="129">
        <v>4.0439999999999996</v>
      </c>
      <c r="O910" s="129">
        <v>7.3940000000000001</v>
      </c>
      <c r="P910" s="132">
        <v>33.524999999999999</v>
      </c>
      <c r="Q910" s="132">
        <v>0.437</v>
      </c>
      <c r="R910" s="132">
        <v>14.653</v>
      </c>
      <c r="S910" s="129">
        <v>2.19</v>
      </c>
      <c r="T910" s="419">
        <v>-105.173</v>
      </c>
      <c r="U910" s="129">
        <v>16.059999999999999</v>
      </c>
      <c r="V910" s="129">
        <v>-30</v>
      </c>
      <c r="W910" s="129">
        <v>-56</v>
      </c>
      <c r="X910" s="129">
        <v>568</v>
      </c>
      <c r="Y910" s="129" t="s">
        <v>1662</v>
      </c>
      <c r="Z910" s="129" t="b">
        <v>0</v>
      </c>
      <c r="AA910" s="129">
        <v>0</v>
      </c>
      <c r="AB910" s="129" t="b">
        <v>0</v>
      </c>
      <c r="AC910" s="129">
        <v>39</v>
      </c>
      <c r="AD910" s="129">
        <v>0.73799999999999999</v>
      </c>
      <c r="AE910" s="129" t="s">
        <v>3111</v>
      </c>
      <c r="AF910" s="129" t="s">
        <v>3148</v>
      </c>
      <c r="AG910" s="129" t="s">
        <v>3904</v>
      </c>
      <c r="AH910" s="129" t="e" cm="1">
        <f t="array" aca="1" ref="AH910" ca="1">INDIRECT(ADDRESS(MATCH(AJ910,'rs_industries'!B:B,0),5,1,TRUE,"rs_industries"))</f>
        <v>#N/A</v>
      </c>
      <c r="AI910" s="129" cm="1">
        <f t="array" aca="1" ref="AI910" ca="1">INDIRECT(ADDRESS(MATCH(A910,'rs_stocks'!B:B,0),7,1,TRUE,"rs_stocks"))</f>
        <v>76</v>
      </c>
    </row>
    <row r="911" spans="1:35" x14ac:dyDescent="0.3">
      <c r="A911" s="129" t="s">
        <v>1047</v>
      </c>
      <c r="B911" s="132">
        <v>-2.37</v>
      </c>
      <c r="C911" s="132">
        <v>0.25</v>
      </c>
      <c r="D911" s="132">
        <v>0.56999999999999995</v>
      </c>
      <c r="E911" s="132">
        <v>3.95</v>
      </c>
      <c r="F911" s="132">
        <v>3.37</v>
      </c>
      <c r="G911" s="214" t="s">
        <v>3131</v>
      </c>
      <c r="H911" s="347" t="s">
        <v>3111</v>
      </c>
      <c r="I911" s="129">
        <v>7.415</v>
      </c>
      <c r="J911" s="129">
        <v>-24</v>
      </c>
      <c r="K911" s="129">
        <v>-5</v>
      </c>
      <c r="L911" s="129" t="b">
        <v>1</v>
      </c>
      <c r="M911" s="129">
        <v>19.669</v>
      </c>
      <c r="N911" s="129">
        <v>2.6640000000000001</v>
      </c>
      <c r="O911" s="129">
        <v>7.3840000000000003</v>
      </c>
      <c r="P911" s="132">
        <v>21.988</v>
      </c>
      <c r="Q911" s="132">
        <v>0.436</v>
      </c>
      <c r="R911" s="132">
        <v>9.5920000000000005</v>
      </c>
      <c r="S911" s="129">
        <v>1.63</v>
      </c>
      <c r="T911" s="419">
        <v>-52.552999999999997</v>
      </c>
      <c r="U911" s="129">
        <v>73.63</v>
      </c>
      <c r="V911" s="129">
        <v>-22</v>
      </c>
      <c r="W911" s="129">
        <v>-22</v>
      </c>
      <c r="X911" s="129">
        <v>166</v>
      </c>
      <c r="Y911" s="129" t="s">
        <v>1047</v>
      </c>
      <c r="Z911" s="129" t="b">
        <v>0</v>
      </c>
      <c r="AA911" s="129">
        <v>0</v>
      </c>
      <c r="AB911" s="129" t="b">
        <v>1</v>
      </c>
      <c r="AC911" s="129">
        <v>47</v>
      </c>
      <c r="AD911" s="129">
        <v>0.73799999999999999</v>
      </c>
      <c r="AE911" s="129" t="s">
        <v>3111</v>
      </c>
      <c r="AF911" s="129" t="s">
        <v>3131</v>
      </c>
      <c r="AG911" s="129" t="s">
        <v>4649</v>
      </c>
      <c r="AH911" s="129" t="e" cm="1">
        <f t="array" aca="1" ref="AH911" ca="1">INDIRECT(ADDRESS(MATCH(AJ911,'rs_industries'!B:B,0),5,1,TRUE,"rs_industries"))</f>
        <v>#N/A</v>
      </c>
      <c r="AI911" s="129" t="e" cm="1">
        <f t="array" aca="1" ref="AI911" ca="1">INDIRECT(ADDRESS(MATCH(A911,'rs_stocks'!B:B,0),7,1,TRUE,"rs_stocks"))</f>
        <v>#N/A</v>
      </c>
    </row>
    <row r="912" spans="1:35" x14ac:dyDescent="0.3">
      <c r="A912" s="129" t="s">
        <v>1904</v>
      </c>
      <c r="B912" s="132">
        <v>-1.57</v>
      </c>
      <c r="C912" s="132">
        <v>-7.07</v>
      </c>
      <c r="D912" s="132">
        <v>-2.58</v>
      </c>
      <c r="E912" s="132">
        <v>-9.26</v>
      </c>
      <c r="F912" s="132">
        <v>0.66</v>
      </c>
      <c r="G912" s="204" t="s">
        <v>3148</v>
      </c>
      <c r="H912" s="345" t="s">
        <v>3111</v>
      </c>
      <c r="I912" s="129">
        <v>1.653</v>
      </c>
      <c r="J912" s="129">
        <v>-39</v>
      </c>
      <c r="K912" s="129">
        <v>-27</v>
      </c>
      <c r="L912" s="129" t="b">
        <v>0</v>
      </c>
      <c r="M912" s="129">
        <v>21.905000000000001</v>
      </c>
      <c r="N912" s="129">
        <v>2.9689999999999999</v>
      </c>
      <c r="O912" s="129">
        <v>7.3780000000000001</v>
      </c>
      <c r="P912" s="132">
        <v>24.398</v>
      </c>
      <c r="Q912" s="132">
        <v>0.432</v>
      </c>
      <c r="R912" s="132">
        <v>10.55</v>
      </c>
      <c r="S912" s="129">
        <v>2.58</v>
      </c>
      <c r="T912" s="419">
        <v>-91.753</v>
      </c>
      <c r="U912" s="129">
        <v>35.07</v>
      </c>
      <c r="V912" s="129">
        <v>62</v>
      </c>
      <c r="W912" s="129">
        <v>43</v>
      </c>
      <c r="X912" s="129">
        <v>221</v>
      </c>
      <c r="Y912" s="129" t="s">
        <v>1904</v>
      </c>
      <c r="Z912" s="129" t="b">
        <v>0</v>
      </c>
      <c r="AA912" s="129">
        <v>0</v>
      </c>
      <c r="AB912" s="129" t="b">
        <v>0</v>
      </c>
      <c r="AC912" s="129">
        <v>41</v>
      </c>
      <c r="AD912" s="129">
        <v>0.73699999999999999</v>
      </c>
      <c r="AE912" s="129" t="s">
        <v>3111</v>
      </c>
      <c r="AF912" s="129" t="s">
        <v>3148</v>
      </c>
      <c r="AG912" s="129" t="s">
        <v>4858</v>
      </c>
      <c r="AH912" s="129" t="e" cm="1">
        <f t="array" aca="1" ref="AH912" ca="1">INDIRECT(ADDRESS(MATCH(AJ912,'rs_industries'!B:B,0),5,1,TRUE,"rs_industries"))</f>
        <v>#N/A</v>
      </c>
      <c r="AI912" s="129" t="e" cm="1">
        <f t="array" aca="1" ref="AI912" ca="1">INDIRECT(ADDRESS(MATCH(A912,'rs_stocks'!B:B,0),7,1,TRUE,"rs_stocks"))</f>
        <v>#N/A</v>
      </c>
    </row>
    <row r="913" spans="1:35" x14ac:dyDescent="0.3">
      <c r="A913" s="129" t="s">
        <v>40</v>
      </c>
      <c r="B913" s="132">
        <v>1.91</v>
      </c>
      <c r="C913" s="132">
        <v>-6.06</v>
      </c>
      <c r="D913" s="132">
        <v>-6.81</v>
      </c>
      <c r="E913" s="132">
        <v>20.149999999999999</v>
      </c>
      <c r="F913" s="132">
        <v>18.100000000000001</v>
      </c>
      <c r="G913" s="255" t="s">
        <v>3189</v>
      </c>
      <c r="H913" s="347" t="s">
        <v>3108</v>
      </c>
      <c r="I913" s="129">
        <v>12.398999999999999</v>
      </c>
      <c r="J913" s="129">
        <v>-46</v>
      </c>
      <c r="K913" s="129">
        <v>-12</v>
      </c>
      <c r="L913" s="129" t="b">
        <v>1</v>
      </c>
      <c r="M913" s="129">
        <v>48.091000000000001</v>
      </c>
      <c r="N913" s="129">
        <v>6.5190000000000001</v>
      </c>
      <c r="O913" s="129">
        <v>7.3780000000000001</v>
      </c>
      <c r="P913" s="132">
        <v>52.527000000000001</v>
      </c>
      <c r="Q913" s="132">
        <v>0.41399999999999998</v>
      </c>
      <c r="R913" s="132">
        <v>21.757999999999999</v>
      </c>
      <c r="S913" s="129">
        <v>2.96</v>
      </c>
      <c r="T913" s="419">
        <v>63.23</v>
      </c>
      <c r="U913" s="129">
        <v>119.32</v>
      </c>
      <c r="V913" s="129">
        <v>-21</v>
      </c>
      <c r="W913" s="129">
        <v>-32</v>
      </c>
      <c r="X913" s="129">
        <v>56</v>
      </c>
      <c r="Y913" s="129" t="s">
        <v>40</v>
      </c>
      <c r="Z913" s="129" t="b">
        <v>1</v>
      </c>
      <c r="AA913" s="129">
        <v>0</v>
      </c>
      <c r="AB913" s="129" t="b">
        <v>0</v>
      </c>
      <c r="AC913" s="129">
        <v>50</v>
      </c>
      <c r="AD913" s="129">
        <v>0.73699999999999999</v>
      </c>
      <c r="AE913" s="129" t="s">
        <v>3108</v>
      </c>
      <c r="AF913" s="129" t="s">
        <v>3189</v>
      </c>
      <c r="AG913" s="129" t="s">
        <v>3564</v>
      </c>
      <c r="AH913" s="129" t="e" cm="1">
        <f t="array" aca="1" ref="AH913" ca="1">INDIRECT(ADDRESS(MATCH(AJ913,'rs_industries'!B:B,0),5,1,TRUE,"rs_industries"))</f>
        <v>#N/A</v>
      </c>
      <c r="AI913" s="129" cm="1">
        <f t="array" aca="1" ref="AI913" ca="1">INDIRECT(ADDRESS(MATCH(A913,'rs_stocks'!B:B,0),7,1,TRUE,"rs_stocks"))</f>
        <v>85</v>
      </c>
    </row>
    <row r="914" spans="1:35" x14ac:dyDescent="0.3">
      <c r="A914" s="129" t="s">
        <v>7676</v>
      </c>
      <c r="B914" s="132">
        <v>0.69</v>
      </c>
      <c r="C914" s="132">
        <v>2.92</v>
      </c>
      <c r="D914" s="132">
        <v>28.4</v>
      </c>
      <c r="E914" s="132">
        <v>43.46</v>
      </c>
      <c r="F914" s="132">
        <v>30.42</v>
      </c>
      <c r="G914" s="225" t="s">
        <v>3762</v>
      </c>
      <c r="H914" s="346" t="s">
        <v>3108</v>
      </c>
      <c r="I914" s="129">
        <v>0.45900000000000002</v>
      </c>
      <c r="J914" s="129">
        <v>-61</v>
      </c>
      <c r="K914" s="129">
        <v>-1</v>
      </c>
      <c r="L914" s="129" t="b">
        <v>0</v>
      </c>
      <c r="M914" s="129">
        <v>73.025999999999996</v>
      </c>
      <c r="N914" s="129">
        <v>9.9009999999999998</v>
      </c>
      <c r="O914" s="129">
        <v>7.375</v>
      </c>
      <c r="P914" s="132">
        <v>85.278999999999996</v>
      </c>
      <c r="Q914" s="132">
        <v>0.44800000000000001</v>
      </c>
      <c r="R914" s="132">
        <v>38.216999999999999</v>
      </c>
      <c r="S914" s="129">
        <v>1.49</v>
      </c>
      <c r="T914" s="419">
        <v>23.068000000000001</v>
      </c>
      <c r="U914" s="129">
        <v>11.62</v>
      </c>
      <c r="V914" s="129">
        <v>-39</v>
      </c>
      <c r="W914" s="129">
        <v>-70</v>
      </c>
      <c r="X914" s="129">
        <v>1153</v>
      </c>
      <c r="Y914" s="129" t="s">
        <v>7676</v>
      </c>
      <c r="Z914" s="129" t="b">
        <v>0</v>
      </c>
      <c r="AA914" s="129">
        <v>0</v>
      </c>
      <c r="AB914" s="129" t="b">
        <v>1</v>
      </c>
      <c r="AC914" s="129">
        <v>43</v>
      </c>
      <c r="AD914" s="129">
        <v>0.73699999999999999</v>
      </c>
      <c r="AE914" s="129" t="s">
        <v>3108</v>
      </c>
      <c r="AF914" s="129" t="s">
        <v>3762</v>
      </c>
      <c r="AG914" s="129" t="s">
        <v>7865</v>
      </c>
      <c r="AH914" s="129" t="e" cm="1">
        <f t="array" aca="1" ref="AH914" ca="1">INDIRECT(ADDRESS(MATCH(AJ914,'rs_industries'!B:B,0),5,1,TRUE,"rs_industries"))</f>
        <v>#N/A</v>
      </c>
      <c r="AI914" s="129" cm="1">
        <f t="array" aca="1" ref="AI914" ca="1">INDIRECT(ADDRESS(MATCH(A914,'rs_stocks'!B:B,0),7,1,TRUE,"rs_stocks"))</f>
        <v>94</v>
      </c>
    </row>
    <row r="915" spans="1:35" x14ac:dyDescent="0.3">
      <c r="A915" s="129" t="s">
        <v>755</v>
      </c>
      <c r="B915" s="132">
        <v>1.28</v>
      </c>
      <c r="C915" s="132">
        <v>-1.45</v>
      </c>
      <c r="D915" s="132">
        <v>3.21</v>
      </c>
      <c r="E915" s="132">
        <v>-1.32</v>
      </c>
      <c r="F915" s="132">
        <v>-2.72</v>
      </c>
      <c r="G915" s="249" t="s">
        <v>3333</v>
      </c>
      <c r="H915" s="348" t="s">
        <v>115</v>
      </c>
      <c r="I915" s="129">
        <v>84</v>
      </c>
      <c r="J915" s="129">
        <v>-41</v>
      </c>
      <c r="K915" s="129">
        <v>-33</v>
      </c>
      <c r="L915" s="129" t="b">
        <v>0</v>
      </c>
      <c r="M915" s="129">
        <v>23.850999999999999</v>
      </c>
      <c r="N915" s="129">
        <v>3.2429999999999999</v>
      </c>
      <c r="O915" s="129">
        <v>7.3540000000000001</v>
      </c>
      <c r="P915" s="132">
        <v>29.093</v>
      </c>
      <c r="Q915" s="132">
        <v>0.432</v>
      </c>
      <c r="R915" s="132">
        <v>12.571999999999999</v>
      </c>
      <c r="S915" s="129">
        <v>2.13</v>
      </c>
      <c r="T915" s="419">
        <v>85.991</v>
      </c>
      <c r="U915" s="129">
        <v>28.114999999999998</v>
      </c>
      <c r="V915" s="129">
        <v>-45</v>
      </c>
      <c r="W915" s="129">
        <v>-50</v>
      </c>
      <c r="X915" s="129">
        <v>333</v>
      </c>
      <c r="Y915" s="129" t="s">
        <v>755</v>
      </c>
      <c r="Z915" s="129" t="b">
        <v>0</v>
      </c>
      <c r="AA915" s="129">
        <v>0</v>
      </c>
      <c r="AB915" s="129" t="b">
        <v>0</v>
      </c>
      <c r="AC915" s="129">
        <v>46</v>
      </c>
      <c r="AD915" s="129">
        <v>0.73699999999999999</v>
      </c>
      <c r="AE915" s="129" t="s">
        <v>115</v>
      </c>
      <c r="AF915" s="129" t="s">
        <v>3333</v>
      </c>
      <c r="AG915" s="129" t="s">
        <v>756</v>
      </c>
      <c r="AH915" s="129" t="e" cm="1">
        <f t="array" aca="1" ref="AH915" ca="1">INDIRECT(ADDRESS(MATCH(AJ915,'rs_industries'!B:B,0),5,1,TRUE,"rs_industries"))</f>
        <v>#N/A</v>
      </c>
      <c r="AI915" s="129" t="e" cm="1">
        <f t="array" aca="1" ref="AI915" ca="1">INDIRECT(ADDRESS(MATCH(A915,'rs_stocks'!B:B,0),7,1,TRUE,"rs_stocks"))</f>
        <v>#N/A</v>
      </c>
    </row>
    <row r="916" spans="1:35" x14ac:dyDescent="0.3">
      <c r="A916" s="129" t="s">
        <v>1223</v>
      </c>
      <c r="B916" s="132">
        <v>-2.41</v>
      </c>
      <c r="C916" s="132">
        <v>3.36</v>
      </c>
      <c r="D916" s="132">
        <v>9.86</v>
      </c>
      <c r="E916" s="132">
        <v>10.81</v>
      </c>
      <c r="F916" s="132">
        <v>7.1</v>
      </c>
      <c r="G916" s="290" t="s">
        <v>3340</v>
      </c>
      <c r="H916" s="350" t="s">
        <v>31</v>
      </c>
      <c r="I916" s="129">
        <v>21.398</v>
      </c>
      <c r="J916" s="129">
        <v>-54</v>
      </c>
      <c r="K916" s="129">
        <v>-41</v>
      </c>
      <c r="L916" s="129" t="b">
        <v>1</v>
      </c>
      <c r="M916" s="129">
        <v>24.401</v>
      </c>
      <c r="N916" s="129">
        <v>3.32</v>
      </c>
      <c r="O916" s="129">
        <v>7.351</v>
      </c>
      <c r="P916" s="132">
        <v>26.626000000000001</v>
      </c>
      <c r="Q916" s="132">
        <v>0.437</v>
      </c>
      <c r="R916" s="132">
        <v>11.638999999999999</v>
      </c>
      <c r="S916" s="129">
        <v>1.91</v>
      </c>
      <c r="T916" s="419">
        <v>-88.555999999999997</v>
      </c>
      <c r="U916" s="129">
        <v>3.8450000000000002</v>
      </c>
      <c r="V916" s="129">
        <v>-2</v>
      </c>
      <c r="W916" s="129">
        <v>-11</v>
      </c>
      <c r="X916" s="129">
        <v>2724</v>
      </c>
      <c r="Y916" s="129" t="s">
        <v>1223</v>
      </c>
      <c r="Z916" s="129" t="b">
        <v>0</v>
      </c>
      <c r="AA916" s="129">
        <v>0</v>
      </c>
      <c r="AB916" s="129" t="b">
        <v>0</v>
      </c>
      <c r="AC916" s="129">
        <v>43</v>
      </c>
      <c r="AD916" s="129">
        <v>0.73599999999999999</v>
      </c>
      <c r="AE916" s="129" t="s">
        <v>31</v>
      </c>
      <c r="AF916" s="129" t="s">
        <v>3340</v>
      </c>
      <c r="AG916" s="129" t="s">
        <v>5144</v>
      </c>
      <c r="AH916" s="129" t="e" cm="1">
        <f t="array" aca="1" ref="AH916" ca="1">INDIRECT(ADDRESS(MATCH(AJ916,'rs_industries'!B:B,0),5,1,TRUE,"rs_industries"))</f>
        <v>#N/A</v>
      </c>
      <c r="AI916" s="129" t="e" cm="1">
        <f t="array" aca="1" ref="AI916" ca="1">INDIRECT(ADDRESS(MATCH(A916,'rs_stocks'!B:B,0),7,1,TRUE,"rs_stocks"))</f>
        <v>#N/A</v>
      </c>
    </row>
    <row r="917" spans="1:35" x14ac:dyDescent="0.3">
      <c r="A917" s="129" t="s">
        <v>850</v>
      </c>
      <c r="B917" s="132">
        <v>-0.47</v>
      </c>
      <c r="C917" s="132">
        <v>-1.63</v>
      </c>
      <c r="D917" s="132">
        <v>14.44</v>
      </c>
      <c r="E917" s="132">
        <v>12.42</v>
      </c>
      <c r="F917" s="132">
        <v>10.98</v>
      </c>
      <c r="G917" s="303" t="s">
        <v>3114</v>
      </c>
      <c r="H917" s="349" t="s">
        <v>31</v>
      </c>
      <c r="I917" s="129">
        <v>20.338999999999999</v>
      </c>
      <c r="J917" s="129">
        <v>-48</v>
      </c>
      <c r="K917" s="129">
        <v>-14</v>
      </c>
      <c r="L917" s="129" t="b">
        <v>1</v>
      </c>
      <c r="M917" s="129">
        <v>37.588999999999999</v>
      </c>
      <c r="N917" s="129">
        <v>5.1440000000000001</v>
      </c>
      <c r="O917" s="129">
        <v>7.3070000000000004</v>
      </c>
      <c r="P917" s="132">
        <v>41.51</v>
      </c>
      <c r="Q917" s="132">
        <v>0.438</v>
      </c>
      <c r="R917" s="132">
        <v>18.167000000000002</v>
      </c>
      <c r="S917" s="129">
        <v>1.79</v>
      </c>
      <c r="T917" s="419">
        <v>-58.250999999999998</v>
      </c>
      <c r="U917" s="129">
        <v>476.86</v>
      </c>
      <c r="V917" s="129">
        <v>-16</v>
      </c>
      <c r="W917" s="129">
        <v>-17</v>
      </c>
      <c r="X917" s="129">
        <v>23</v>
      </c>
      <c r="Y917" s="129" t="s">
        <v>850</v>
      </c>
      <c r="Z917" s="129" t="b">
        <v>0</v>
      </c>
      <c r="AA917" s="129">
        <v>0</v>
      </c>
      <c r="AB917" s="129" t="b">
        <v>1</v>
      </c>
      <c r="AC917" s="129">
        <v>53</v>
      </c>
      <c r="AD917" s="129">
        <v>0.73599999999999999</v>
      </c>
      <c r="AE917" s="129" t="s">
        <v>31</v>
      </c>
      <c r="AF917" s="129" t="s">
        <v>3114</v>
      </c>
      <c r="AG917" s="129" t="s">
        <v>4155</v>
      </c>
      <c r="AH917" s="129" t="e" cm="1">
        <f t="array" aca="1" ref="AH917" ca="1">INDIRECT(ADDRESS(MATCH(AJ917,'rs_industries'!B:B,0),5,1,TRUE,"rs_industries"))</f>
        <v>#N/A</v>
      </c>
      <c r="AI917" s="129" cm="1">
        <f t="array" aca="1" ref="AI917" ca="1">INDIRECT(ADDRESS(MATCH(A917,'rs_stocks'!B:B,0),7,1,TRUE,"rs_stocks"))</f>
        <v>77</v>
      </c>
    </row>
    <row r="918" spans="1:35" x14ac:dyDescent="0.3">
      <c r="A918" s="129" t="s">
        <v>344</v>
      </c>
      <c r="B918" s="132">
        <v>2.56</v>
      </c>
      <c r="C918" s="132">
        <v>0.31</v>
      </c>
      <c r="D918" s="132">
        <v>-2.99</v>
      </c>
      <c r="E918" s="132">
        <v>5.09</v>
      </c>
      <c r="F918" s="132">
        <v>13.31</v>
      </c>
      <c r="G918" s="282" t="s">
        <v>3184</v>
      </c>
      <c r="H918" s="347" t="s">
        <v>24</v>
      </c>
      <c r="I918" s="129">
        <v>32.375</v>
      </c>
      <c r="J918" s="129">
        <v>-47</v>
      </c>
      <c r="K918" s="129">
        <v>-16</v>
      </c>
      <c r="L918" s="129" t="b">
        <v>1</v>
      </c>
      <c r="M918" s="129">
        <v>31.529</v>
      </c>
      <c r="N918" s="129">
        <v>4.3170000000000002</v>
      </c>
      <c r="O918" s="129">
        <v>7.3029999999999999</v>
      </c>
      <c r="P918" s="132">
        <v>33.837000000000003</v>
      </c>
      <c r="Q918" s="132">
        <v>0.41399999999999998</v>
      </c>
      <c r="R918" s="132">
        <v>13.996</v>
      </c>
      <c r="S918" s="129">
        <v>2.23</v>
      </c>
      <c r="T918" s="419">
        <v>110.589</v>
      </c>
      <c r="U918" s="129">
        <v>32.44</v>
      </c>
      <c r="V918" s="129">
        <v>28</v>
      </c>
      <c r="W918" s="129">
        <v>47</v>
      </c>
      <c r="X918" s="129">
        <v>276</v>
      </c>
      <c r="Y918" s="129" t="s">
        <v>344</v>
      </c>
      <c r="Z918" s="129" t="b">
        <v>0</v>
      </c>
      <c r="AA918" s="129">
        <v>0</v>
      </c>
      <c r="AB918" s="129" t="b">
        <v>1</v>
      </c>
      <c r="AC918" s="129">
        <v>48</v>
      </c>
      <c r="AD918" s="129">
        <v>0.73599999999999999</v>
      </c>
      <c r="AE918" s="129" t="s">
        <v>24</v>
      </c>
      <c r="AF918" s="129" t="s">
        <v>3184</v>
      </c>
      <c r="AG918" s="129" t="s">
        <v>5598</v>
      </c>
      <c r="AH918" s="129" t="e" cm="1">
        <f t="array" aca="1" ref="AH918" ca="1">INDIRECT(ADDRESS(MATCH(AJ918,'rs_industries'!B:B,0),5,1,TRUE,"rs_industries"))</f>
        <v>#N/A</v>
      </c>
      <c r="AI918" s="129" t="e" cm="1">
        <f t="array" aca="1" ref="AI918" ca="1">INDIRECT(ADDRESS(MATCH(A918,'rs_stocks'!B:B,0),7,1,TRUE,"rs_stocks"))</f>
        <v>#N/A</v>
      </c>
    </row>
    <row r="919" spans="1:35" x14ac:dyDescent="0.3">
      <c r="A919" s="129" t="s">
        <v>1230</v>
      </c>
      <c r="B919" s="132">
        <v>4.01</v>
      </c>
      <c r="C919" s="132">
        <v>-6.67</v>
      </c>
      <c r="D919" s="132">
        <v>-0.88</v>
      </c>
      <c r="E919" s="132">
        <v>26.68</v>
      </c>
      <c r="F919" s="132">
        <v>0</v>
      </c>
      <c r="G919" s="204" t="s">
        <v>3888</v>
      </c>
      <c r="H919" s="345" t="s">
        <v>48</v>
      </c>
      <c r="I919" s="129">
        <v>14.295999999999999</v>
      </c>
      <c r="J919" s="129">
        <v>-57</v>
      </c>
      <c r="K919" s="129">
        <v>-13</v>
      </c>
      <c r="L919" s="129" t="b">
        <v>1</v>
      </c>
      <c r="M919" s="129">
        <v>55.186999999999998</v>
      </c>
      <c r="N919" s="129">
        <v>7.5640000000000001</v>
      </c>
      <c r="O919" s="129">
        <v>7.2960000000000003</v>
      </c>
      <c r="P919" s="132">
        <v>72.64</v>
      </c>
      <c r="Q919" s="132">
        <v>0.40699999999999997</v>
      </c>
      <c r="R919" s="132">
        <v>29.552</v>
      </c>
      <c r="S919" s="129">
        <v>3.57</v>
      </c>
      <c r="T919" s="419">
        <v>49.628</v>
      </c>
      <c r="U919" s="129">
        <v>15.81</v>
      </c>
      <c r="V919" s="129">
        <v>4</v>
      </c>
      <c r="W919" s="129">
        <v>4</v>
      </c>
      <c r="X919" s="129">
        <v>354</v>
      </c>
      <c r="Y919" s="129" t="s">
        <v>1230</v>
      </c>
      <c r="Z919" s="129" t="b">
        <v>1</v>
      </c>
      <c r="AA919" s="129">
        <v>0</v>
      </c>
      <c r="AB919" s="129" t="b">
        <v>0</v>
      </c>
      <c r="AC919" s="129">
        <v>53</v>
      </c>
      <c r="AD919" s="129">
        <v>0.73499999999999999</v>
      </c>
      <c r="AE919" s="129" t="s">
        <v>48</v>
      </c>
      <c r="AF919" s="129" t="s">
        <v>3888</v>
      </c>
      <c r="AG919" s="129" t="s">
        <v>5113</v>
      </c>
      <c r="AH919" s="129" t="e" cm="1">
        <f t="array" aca="1" ref="AH919" ca="1">INDIRECT(ADDRESS(MATCH(AJ919,'rs_industries'!B:B,0),5,1,TRUE,"rs_industries"))</f>
        <v>#N/A</v>
      </c>
      <c r="AI919" s="129" cm="1">
        <f t="array" aca="1" ref="AI919" ca="1">INDIRECT(ADDRESS(MATCH(A919,'rs_stocks'!B:B,0),7,1,TRUE,"rs_stocks"))</f>
        <v>71</v>
      </c>
    </row>
    <row r="920" spans="1:35" x14ac:dyDescent="0.3">
      <c r="A920" s="129" t="s">
        <v>6423</v>
      </c>
      <c r="B920" s="132">
        <v>4.99</v>
      </c>
      <c r="C920" s="132">
        <v>4.29</v>
      </c>
      <c r="D920" s="132">
        <v>-11.49</v>
      </c>
      <c r="E920" s="132">
        <v>49.04</v>
      </c>
      <c r="F920" s="132">
        <v>61.41</v>
      </c>
      <c r="G920" s="255" t="s">
        <v>3146</v>
      </c>
      <c r="H920" s="347" t="s">
        <v>3124</v>
      </c>
      <c r="I920" s="129">
        <v>0.55300000000000005</v>
      </c>
      <c r="J920" s="129">
        <v>-83</v>
      </c>
      <c r="K920" s="129">
        <v>-70</v>
      </c>
      <c r="L920" s="129" t="b">
        <v>1</v>
      </c>
      <c r="M920" s="129">
        <v>192.727</v>
      </c>
      <c r="N920" s="129">
        <v>26.492999999999999</v>
      </c>
      <c r="O920" s="129">
        <v>7.2750000000000004</v>
      </c>
      <c r="P920" s="132">
        <v>336.34899999999999</v>
      </c>
      <c r="Q920" s="132">
        <v>0.34599999999999997</v>
      </c>
      <c r="R920" s="132">
        <v>116.441</v>
      </c>
      <c r="S920" s="129">
        <v>4.55</v>
      </c>
      <c r="T920" s="419">
        <v>28.233000000000001</v>
      </c>
      <c r="U920" s="129">
        <v>7.78</v>
      </c>
      <c r="V920" s="129">
        <v>-8</v>
      </c>
      <c r="W920" s="129">
        <v>-57</v>
      </c>
      <c r="X920" s="129">
        <v>564</v>
      </c>
      <c r="Y920" s="129" t="s">
        <v>6423</v>
      </c>
      <c r="Z920" s="129" t="b">
        <v>1</v>
      </c>
      <c r="AA920" s="129">
        <v>0</v>
      </c>
      <c r="AB920" s="129" t="b">
        <v>0</v>
      </c>
      <c r="AC920" s="129">
        <v>51</v>
      </c>
      <c r="AD920" s="129">
        <v>0.73499999999999999</v>
      </c>
      <c r="AE920" s="129" t="s">
        <v>3124</v>
      </c>
      <c r="AF920" s="129" t="s">
        <v>3146</v>
      </c>
      <c r="AG920" s="129" t="s">
        <v>7196</v>
      </c>
      <c r="AH920" s="129" t="e" cm="1">
        <f t="array" aca="1" ref="AH920" ca="1">INDIRECT(ADDRESS(MATCH(AJ920,'rs_industries'!B:B,0),5,1,TRUE,"rs_industries"))</f>
        <v>#N/A</v>
      </c>
      <c r="AI920" s="129" cm="1">
        <f t="array" aca="1" ref="AI920" ca="1">INDIRECT(ADDRESS(MATCH(A920,'rs_stocks'!B:B,0),7,1,TRUE,"rs_stocks"))</f>
        <v>93</v>
      </c>
    </row>
    <row r="921" spans="1:35" x14ac:dyDescent="0.3">
      <c r="A921" s="129" t="s">
        <v>1166</v>
      </c>
      <c r="B921" s="132">
        <v>-0.35</v>
      </c>
      <c r="C921" s="132">
        <v>3.88</v>
      </c>
      <c r="D921" s="132">
        <v>11.5</v>
      </c>
      <c r="E921" s="132">
        <v>17.809999999999999</v>
      </c>
      <c r="F921" s="132">
        <v>12.27</v>
      </c>
      <c r="G921" s="282" t="s">
        <v>3175</v>
      </c>
      <c r="H921" s="347" t="s">
        <v>3108</v>
      </c>
      <c r="I921" s="129">
        <v>140.37200000000001</v>
      </c>
      <c r="J921" s="129">
        <v>-32</v>
      </c>
      <c r="K921" s="129">
        <v>-12</v>
      </c>
      <c r="L921" s="129" t="b">
        <v>1</v>
      </c>
      <c r="M921" s="129">
        <v>28.544</v>
      </c>
      <c r="N921" s="129">
        <v>3.9359999999999999</v>
      </c>
      <c r="O921" s="129">
        <v>7.2530000000000001</v>
      </c>
      <c r="P921" s="132">
        <v>30.454000000000001</v>
      </c>
      <c r="Q921" s="132">
        <v>0.433</v>
      </c>
      <c r="R921" s="132">
        <v>13.18</v>
      </c>
      <c r="S921" s="129">
        <v>0.95</v>
      </c>
      <c r="T921" s="419">
        <v>-4.7119999999999997</v>
      </c>
      <c r="U921" s="129">
        <v>55.585000000000001</v>
      </c>
      <c r="V921" s="129">
        <v>-38</v>
      </c>
      <c r="W921" s="129">
        <v>-42</v>
      </c>
      <c r="X921" s="129">
        <v>376</v>
      </c>
      <c r="Y921" s="129" t="s">
        <v>1166</v>
      </c>
      <c r="Z921" s="129" t="b">
        <v>0</v>
      </c>
      <c r="AA921" s="129">
        <v>0</v>
      </c>
      <c r="AB921" s="129" t="b">
        <v>1</v>
      </c>
      <c r="AC921" s="129">
        <v>48</v>
      </c>
      <c r="AD921" s="129">
        <v>0.73499999999999999</v>
      </c>
      <c r="AE921" s="129" t="s">
        <v>3108</v>
      </c>
      <c r="AF921" s="129" t="s">
        <v>3175</v>
      </c>
      <c r="AG921" s="129" t="s">
        <v>5041</v>
      </c>
      <c r="AH921" s="129" t="e" cm="1">
        <f t="array" aca="1" ref="AH921" ca="1">INDIRECT(ADDRESS(MATCH(AJ921,'rs_industries'!B:B,0),5,1,TRUE,"rs_industries"))</f>
        <v>#N/A</v>
      </c>
      <c r="AI921" s="129" cm="1">
        <f t="array" aca="1" ref="AI921" ca="1">INDIRECT(ADDRESS(MATCH(A921,'rs_stocks'!B:B,0),7,1,TRUE,"rs_stocks"))</f>
        <v>71</v>
      </c>
    </row>
    <row r="922" spans="1:35" x14ac:dyDescent="0.3">
      <c r="A922" s="129" t="s">
        <v>8816</v>
      </c>
      <c r="B922" s="132">
        <v>-0.91</v>
      </c>
      <c r="C922" s="132">
        <v>2.66</v>
      </c>
      <c r="D922" s="132">
        <v>14.89</v>
      </c>
      <c r="E922" s="132">
        <v>6.41</v>
      </c>
      <c r="F922" s="132">
        <v>10.53</v>
      </c>
      <c r="G922" s="267" t="s">
        <v>3148</v>
      </c>
      <c r="H922" s="349" t="s">
        <v>3111</v>
      </c>
      <c r="I922" s="129">
        <v>0.32500000000000001</v>
      </c>
      <c r="J922" s="129">
        <v>-74</v>
      </c>
      <c r="K922" s="129">
        <v>-66</v>
      </c>
      <c r="L922" s="129" t="b">
        <v>1</v>
      </c>
      <c r="M922" s="129">
        <v>45.869</v>
      </c>
      <c r="N922" s="129">
        <v>6.3360000000000003</v>
      </c>
      <c r="O922" s="129">
        <v>7.2389999999999999</v>
      </c>
      <c r="P922" s="132">
        <v>56.52</v>
      </c>
      <c r="Q922" s="132">
        <v>0.435</v>
      </c>
      <c r="R922" s="132">
        <v>24.57</v>
      </c>
      <c r="S922" s="129">
        <v>3.04</v>
      </c>
      <c r="T922" s="419">
        <v>-22.573</v>
      </c>
      <c r="U922" s="129">
        <v>13.12</v>
      </c>
      <c r="V922" s="129">
        <v>-47</v>
      </c>
      <c r="W922" s="129">
        <v>-29</v>
      </c>
      <c r="X922" s="129">
        <v>501</v>
      </c>
      <c r="Y922" s="129" t="s">
        <v>8816</v>
      </c>
      <c r="Z922" s="129" t="b">
        <v>0</v>
      </c>
      <c r="AA922" s="129">
        <v>0</v>
      </c>
      <c r="AB922" s="129" t="b">
        <v>0</v>
      </c>
      <c r="AC922" s="129">
        <v>42</v>
      </c>
      <c r="AD922" s="129">
        <v>0.73499999999999999</v>
      </c>
      <c r="AE922" s="129" t="s">
        <v>3111</v>
      </c>
      <c r="AF922" s="129" t="s">
        <v>3148</v>
      </c>
      <c r="AG922" s="129" t="s">
        <v>8817</v>
      </c>
      <c r="AH922" s="129" t="e" cm="1">
        <f t="array" aca="1" ref="AH922" ca="1">INDIRECT(ADDRESS(MATCH(AJ922,'rs_industries'!B:B,0),5,1,TRUE,"rs_industries"))</f>
        <v>#N/A</v>
      </c>
      <c r="AI922" s="129" t="e" cm="1">
        <f t="array" aca="1" ref="AI922" ca="1">INDIRECT(ADDRESS(MATCH(A922,'rs_stocks'!B:B,0),7,1,TRUE,"rs_stocks"))</f>
        <v>#N/A</v>
      </c>
    </row>
    <row r="923" spans="1:35" x14ac:dyDescent="0.3">
      <c r="A923" s="129" t="s">
        <v>4515</v>
      </c>
      <c r="B923" s="132">
        <v>0</v>
      </c>
      <c r="C923" s="132">
        <v>0</v>
      </c>
      <c r="D923" s="132">
        <v>-7.0000000000000007E-2</v>
      </c>
      <c r="E923" s="132">
        <v>12.04</v>
      </c>
      <c r="F923" s="132">
        <v>15.47</v>
      </c>
      <c r="G923" s="243" t="s">
        <v>3162</v>
      </c>
      <c r="H923" s="347" t="s">
        <v>3108</v>
      </c>
      <c r="I923" s="129">
        <v>0.96599999999999997</v>
      </c>
      <c r="J923" s="129">
        <v>-60</v>
      </c>
      <c r="K923" s="129">
        <v>-25</v>
      </c>
      <c r="L923" s="129" t="b">
        <v>1</v>
      </c>
      <c r="M923" s="129">
        <v>23.977</v>
      </c>
      <c r="N923" s="129">
        <v>3.3119999999999998</v>
      </c>
      <c r="O923" s="129">
        <v>7.2389999999999999</v>
      </c>
      <c r="P923" s="132">
        <v>24.584</v>
      </c>
      <c r="Q923" s="132">
        <v>0.41299999999999998</v>
      </c>
      <c r="R923" s="132">
        <v>10.151999999999999</v>
      </c>
      <c r="S923" s="129">
        <v>0.24</v>
      </c>
      <c r="T923" s="419">
        <v>-57.307000000000002</v>
      </c>
      <c r="U923" s="129">
        <v>14.33</v>
      </c>
      <c r="V923" s="129">
        <v>18</v>
      </c>
      <c r="W923" s="129">
        <v>47</v>
      </c>
      <c r="X923" s="129">
        <v>5730</v>
      </c>
      <c r="Y923" s="129" t="s">
        <v>4515</v>
      </c>
      <c r="Z923" s="129" t="b">
        <v>1</v>
      </c>
      <c r="AA923" s="129">
        <v>0</v>
      </c>
      <c r="AB923" s="129" t="b">
        <v>1</v>
      </c>
      <c r="AC923" s="129">
        <v>42</v>
      </c>
      <c r="AD923" s="129">
        <v>0.73399999999999999</v>
      </c>
      <c r="AE923" s="129" t="s">
        <v>3108</v>
      </c>
      <c r="AF923" s="129" t="s">
        <v>3162</v>
      </c>
      <c r="AG923" s="129" t="s">
        <v>4516</v>
      </c>
      <c r="AH923" s="129" t="e" cm="1">
        <f t="array" aca="1" ref="AH923" ca="1">INDIRECT(ADDRESS(MATCH(AJ923,'rs_industries'!B:B,0),5,1,TRUE,"rs_industries"))</f>
        <v>#N/A</v>
      </c>
      <c r="AI923" s="129" t="e" cm="1">
        <f t="array" aca="1" ref="AI923" ca="1">INDIRECT(ADDRESS(MATCH(A923,'rs_stocks'!B:B,0),7,1,TRUE,"rs_stocks"))</f>
        <v>#N/A</v>
      </c>
    </row>
    <row r="924" spans="1:35" x14ac:dyDescent="0.3">
      <c r="A924" s="129" t="s">
        <v>1677</v>
      </c>
      <c r="B924" s="132">
        <v>-1.93</v>
      </c>
      <c r="C924" s="132">
        <v>-7.76</v>
      </c>
      <c r="D924" s="132">
        <v>-3.61</v>
      </c>
      <c r="E924" s="132">
        <v>-11.46</v>
      </c>
      <c r="F924" s="132">
        <v>-1.81</v>
      </c>
      <c r="G924" s="269" t="s">
        <v>3148</v>
      </c>
      <c r="H924" s="288" t="s">
        <v>3111</v>
      </c>
      <c r="I924" s="129">
        <v>1.2310000000000001</v>
      </c>
      <c r="J924" s="129">
        <v>-45</v>
      </c>
      <c r="K924" s="129">
        <v>-31</v>
      </c>
      <c r="L924" s="129" t="b">
        <v>0</v>
      </c>
      <c r="M924" s="129">
        <v>16.533999999999999</v>
      </c>
      <c r="N924" s="129">
        <v>2.2879999999999998</v>
      </c>
      <c r="O924" s="129">
        <v>7.2270000000000003</v>
      </c>
      <c r="P924" s="132">
        <v>18.135999999999999</v>
      </c>
      <c r="Q924" s="132">
        <v>0.41899999999999998</v>
      </c>
      <c r="R924" s="132">
        <v>7.6020000000000003</v>
      </c>
      <c r="S924" s="129">
        <v>2.2999999999999998</v>
      </c>
      <c r="T924" s="419">
        <v>-109.15600000000001</v>
      </c>
      <c r="U924" s="129">
        <v>46.14</v>
      </c>
      <c r="V924" s="129">
        <v>14</v>
      </c>
      <c r="W924" s="129">
        <v>-4</v>
      </c>
      <c r="X924" s="129">
        <v>188</v>
      </c>
      <c r="Y924" s="129" t="s">
        <v>1677</v>
      </c>
      <c r="Z924" s="129" t="b">
        <v>1</v>
      </c>
      <c r="AA924" s="129">
        <v>45.814999999999998</v>
      </c>
      <c r="AB924" s="129" t="b">
        <v>0</v>
      </c>
      <c r="AC924" s="129">
        <v>46</v>
      </c>
      <c r="AD924" s="129">
        <v>0.73399999999999999</v>
      </c>
      <c r="AE924" s="129" t="s">
        <v>3111</v>
      </c>
      <c r="AF924" s="129" t="s">
        <v>3148</v>
      </c>
      <c r="AG924" s="129" t="s">
        <v>5008</v>
      </c>
      <c r="AH924" s="129" t="e" cm="1">
        <f t="array" aca="1" ref="AH924" ca="1">INDIRECT(ADDRESS(MATCH(AJ924,'rs_industries'!B:B,0),5,1,TRUE,"rs_industries"))</f>
        <v>#N/A</v>
      </c>
      <c r="AI924" s="129" t="e" cm="1">
        <f t="array" aca="1" ref="AI924" ca="1">INDIRECT(ADDRESS(MATCH(A924,'rs_stocks'!B:B,0),7,1,TRUE,"rs_stocks"))</f>
        <v>#N/A</v>
      </c>
    </row>
    <row r="925" spans="1:35" x14ac:dyDescent="0.3">
      <c r="A925" s="129" t="s">
        <v>8659</v>
      </c>
      <c r="B925" s="132">
        <v>-0.45</v>
      </c>
      <c r="C925" s="132">
        <v>-1.77</v>
      </c>
      <c r="D925" s="132">
        <v>-2.78</v>
      </c>
      <c r="E925" s="132">
        <v>16.059999999999999</v>
      </c>
      <c r="F925" s="132">
        <v>9.74</v>
      </c>
      <c r="G925" s="247" t="s">
        <v>3337</v>
      </c>
      <c r="H925" s="349" t="s">
        <v>3108</v>
      </c>
      <c r="I925" s="129">
        <v>0.255</v>
      </c>
      <c r="J925" s="129">
        <v>-84</v>
      </c>
      <c r="K925" s="129">
        <v>-79</v>
      </c>
      <c r="L925" s="129" t="b">
        <v>1</v>
      </c>
      <c r="M925" s="129">
        <v>40.436999999999998</v>
      </c>
      <c r="N925" s="129">
        <v>5.5979999999999999</v>
      </c>
      <c r="O925" s="129">
        <v>7.2229999999999999</v>
      </c>
      <c r="P925" s="132">
        <v>46.103000000000002</v>
      </c>
      <c r="Q925" s="132">
        <v>0.41799999999999998</v>
      </c>
      <c r="R925" s="132">
        <v>19.262</v>
      </c>
      <c r="S925" s="129">
        <v>3.51</v>
      </c>
      <c r="T925" s="419">
        <v>-8.5619999999999994</v>
      </c>
      <c r="U925" s="129">
        <v>6.65</v>
      </c>
      <c r="V925" s="129">
        <v>-32</v>
      </c>
      <c r="W925" s="129">
        <v>-51</v>
      </c>
      <c r="X925" s="129">
        <v>856</v>
      </c>
      <c r="Y925" s="129" t="s">
        <v>8659</v>
      </c>
      <c r="Z925" s="129" t="b">
        <v>0</v>
      </c>
      <c r="AA925" s="129">
        <v>0</v>
      </c>
      <c r="AB925" s="129" t="b">
        <v>0</v>
      </c>
      <c r="AC925" s="129">
        <v>48</v>
      </c>
      <c r="AD925" s="129">
        <v>0.73399999999999999</v>
      </c>
      <c r="AE925" s="129" t="s">
        <v>3108</v>
      </c>
      <c r="AF925" s="129" t="s">
        <v>3337</v>
      </c>
      <c r="AG925" s="129" t="s">
        <v>8660</v>
      </c>
      <c r="AH925" s="129" t="e" cm="1">
        <f t="array" aca="1" ref="AH925" ca="1">INDIRECT(ADDRESS(MATCH(AJ925,'rs_industries'!B:B,0),5,1,TRUE,"rs_industries"))</f>
        <v>#N/A</v>
      </c>
      <c r="AI925" s="129" t="e" cm="1">
        <f t="array" aca="1" ref="AI925" ca="1">INDIRECT(ADDRESS(MATCH(A925,'rs_stocks'!B:B,0),7,1,TRUE,"rs_stocks"))</f>
        <v>#N/A</v>
      </c>
    </row>
    <row r="926" spans="1:35" x14ac:dyDescent="0.3">
      <c r="A926" s="129" t="s">
        <v>1364</v>
      </c>
      <c r="B926" s="132">
        <v>-4.21</v>
      </c>
      <c r="C926" s="132">
        <v>-9.91</v>
      </c>
      <c r="D926" s="132">
        <v>-4.83</v>
      </c>
      <c r="E926" s="132">
        <v>-0.67</v>
      </c>
      <c r="F926" s="132">
        <v>-2.64</v>
      </c>
      <c r="G926" s="267" t="s">
        <v>3121</v>
      </c>
      <c r="H926" s="349" t="s">
        <v>245</v>
      </c>
      <c r="I926" s="129">
        <v>4.101</v>
      </c>
      <c r="J926" s="129">
        <v>-72</v>
      </c>
      <c r="K926" s="129">
        <v>-67</v>
      </c>
      <c r="L926" s="129" t="b">
        <v>0</v>
      </c>
      <c r="M926" s="129">
        <v>26.11</v>
      </c>
      <c r="N926" s="129">
        <v>3.621</v>
      </c>
      <c r="O926" s="129">
        <v>7.2110000000000003</v>
      </c>
      <c r="P926" s="132">
        <v>28.443000000000001</v>
      </c>
      <c r="Q926" s="132">
        <v>0.41799999999999998</v>
      </c>
      <c r="R926" s="132">
        <v>11.898999999999999</v>
      </c>
      <c r="S926" s="129">
        <v>2.67</v>
      </c>
      <c r="T926" s="419">
        <v>-18.998999999999999</v>
      </c>
      <c r="U926" s="129">
        <v>5.91</v>
      </c>
      <c r="V926" s="129">
        <v>-39</v>
      </c>
      <c r="W926" s="129">
        <v>-37</v>
      </c>
      <c r="X926" s="129">
        <v>1266</v>
      </c>
      <c r="Y926" s="129" t="s">
        <v>1364</v>
      </c>
      <c r="Z926" s="129" t="b">
        <v>0</v>
      </c>
      <c r="AA926" s="129">
        <v>0</v>
      </c>
      <c r="AB926" s="129" t="b">
        <v>0</v>
      </c>
      <c r="AC926" s="129">
        <v>43</v>
      </c>
      <c r="AD926" s="129">
        <v>0.73299999999999998</v>
      </c>
      <c r="AE926" s="129" t="s">
        <v>245</v>
      </c>
      <c r="AF926" s="129" t="s">
        <v>3121</v>
      </c>
      <c r="AG926" s="129" t="s">
        <v>4848</v>
      </c>
      <c r="AH926" s="129" t="e" cm="1">
        <f t="array" aca="1" ref="AH926" ca="1">INDIRECT(ADDRESS(MATCH(AJ926,'rs_industries'!B:B,0),5,1,TRUE,"rs_industries"))</f>
        <v>#N/A</v>
      </c>
      <c r="AI926" s="129" t="e" cm="1">
        <f t="array" aca="1" ref="AI926" ca="1">INDIRECT(ADDRESS(MATCH(A926,'rs_stocks'!B:B,0),7,1,TRUE,"rs_stocks"))</f>
        <v>#N/A</v>
      </c>
    </row>
    <row r="927" spans="1:35" x14ac:dyDescent="0.3">
      <c r="A927" s="129" t="s">
        <v>7817</v>
      </c>
      <c r="B927" s="132">
        <v>0.97</v>
      </c>
      <c r="C927" s="132">
        <v>1.35</v>
      </c>
      <c r="D927" s="132">
        <v>0.44</v>
      </c>
      <c r="E927" s="132">
        <v>8.39</v>
      </c>
      <c r="F927" s="132">
        <v>4.55</v>
      </c>
      <c r="G927" s="212" t="s">
        <v>3193</v>
      </c>
      <c r="H927" s="345" t="s">
        <v>3111</v>
      </c>
      <c r="I927" s="129">
        <v>0.36799999999999999</v>
      </c>
      <c r="J927" s="129">
        <v>-39</v>
      </c>
      <c r="K927" s="129">
        <v>-20</v>
      </c>
      <c r="L927" s="129" t="b">
        <v>1</v>
      </c>
      <c r="M927" s="129">
        <v>9.5269999999999992</v>
      </c>
      <c r="N927" s="129">
        <v>1.3220000000000001</v>
      </c>
      <c r="O927" s="129">
        <v>7.2089999999999996</v>
      </c>
      <c r="P927" s="132">
        <v>9.81</v>
      </c>
      <c r="Q927" s="132">
        <v>0.41799999999999998</v>
      </c>
      <c r="R927" s="132">
        <v>4.101</v>
      </c>
      <c r="S927" s="129">
        <v>0.74</v>
      </c>
      <c r="T927" s="419">
        <v>-19.841000000000001</v>
      </c>
      <c r="U927" s="129">
        <v>13.56</v>
      </c>
      <c r="V927" s="129">
        <v>-42</v>
      </c>
      <c r="W927" s="129">
        <v>-39</v>
      </c>
      <c r="X927" s="129">
        <v>1984</v>
      </c>
      <c r="Y927" s="129" t="s">
        <v>7817</v>
      </c>
      <c r="Z927" s="129" t="b">
        <v>1</v>
      </c>
      <c r="AA927" s="129">
        <v>0</v>
      </c>
      <c r="AB927" s="129" t="b">
        <v>1</v>
      </c>
      <c r="AC927" s="129">
        <v>44</v>
      </c>
      <c r="AD927" s="129">
        <v>0.73299999999999998</v>
      </c>
      <c r="AE927" s="129" t="s">
        <v>3111</v>
      </c>
      <c r="AF927" s="129" t="s">
        <v>3193</v>
      </c>
      <c r="AG927" s="129" t="s">
        <v>8600</v>
      </c>
      <c r="AH927" s="129" t="e" cm="1">
        <f t="array" aca="1" ref="AH927" ca="1">INDIRECT(ADDRESS(MATCH(AJ927,'rs_industries'!B:B,0),5,1,TRUE,"rs_industries"))</f>
        <v>#N/A</v>
      </c>
      <c r="AI927" s="129" cm="1">
        <f t="array" aca="1" ref="AI927" ca="1">INDIRECT(ADDRESS(MATCH(A927,'rs_stocks'!B:B,0),7,1,TRUE,"rs_stocks"))</f>
        <v>75</v>
      </c>
    </row>
    <row r="928" spans="1:35" x14ac:dyDescent="0.3">
      <c r="A928" s="129" t="s">
        <v>7011</v>
      </c>
      <c r="B928" s="132">
        <v>0.18</v>
      </c>
      <c r="C928" s="132">
        <v>-0.88</v>
      </c>
      <c r="D928" s="132">
        <v>1.44</v>
      </c>
      <c r="E928" s="132">
        <v>8.69</v>
      </c>
      <c r="F928" s="132">
        <v>3.68</v>
      </c>
      <c r="G928" s="249" t="s">
        <v>3282</v>
      </c>
      <c r="H928" s="353" t="s">
        <v>3111</v>
      </c>
      <c r="I928" s="129">
        <v>0.76300000000000001</v>
      </c>
      <c r="J928" s="129">
        <v>-29</v>
      </c>
      <c r="K928" s="129">
        <v>-17</v>
      </c>
      <c r="L928" s="129" t="b">
        <v>1</v>
      </c>
      <c r="M928" s="129">
        <v>9.3010000000000002</v>
      </c>
      <c r="N928" s="129">
        <v>1.2909999999999999</v>
      </c>
      <c r="O928" s="129">
        <v>7.2069999999999999</v>
      </c>
      <c r="P928" s="132">
        <v>9.4860000000000007</v>
      </c>
      <c r="Q928" s="132">
        <v>0.41899999999999998</v>
      </c>
      <c r="R928" s="132">
        <v>3.9740000000000002</v>
      </c>
      <c r="S928" s="129">
        <v>1.01</v>
      </c>
      <c r="T928" s="419">
        <v>-35.088000000000001</v>
      </c>
      <c r="U928" s="129">
        <v>5.63</v>
      </c>
      <c r="V928" s="129">
        <v>17</v>
      </c>
      <c r="W928" s="129">
        <v>13</v>
      </c>
      <c r="X928" s="129">
        <v>3508</v>
      </c>
      <c r="Y928" s="129" t="s">
        <v>7011</v>
      </c>
      <c r="Z928" s="129" t="b">
        <v>1</v>
      </c>
      <c r="AA928" s="129">
        <v>0</v>
      </c>
      <c r="AB928" s="129" t="b">
        <v>1</v>
      </c>
      <c r="AC928" s="129">
        <v>45</v>
      </c>
      <c r="AD928" s="129">
        <v>0.73299999999999998</v>
      </c>
      <c r="AE928" s="129" t="s">
        <v>3111</v>
      </c>
      <c r="AF928" s="129" t="s">
        <v>3282</v>
      </c>
      <c r="AG928" s="129" t="s">
        <v>7202</v>
      </c>
      <c r="AH928" s="129" t="e" cm="1">
        <f t="array" aca="1" ref="AH928" ca="1">INDIRECT(ADDRESS(MATCH(AJ928,'rs_industries'!B:B,0),5,1,TRUE,"rs_industries"))</f>
        <v>#N/A</v>
      </c>
      <c r="AI928" s="129" cm="1">
        <f t="array" aca="1" ref="AI928" ca="1">INDIRECT(ADDRESS(MATCH(A928,'rs_stocks'!B:B,0),7,1,TRUE,"rs_stocks"))</f>
        <v>74</v>
      </c>
    </row>
    <row r="929" spans="1:35" x14ac:dyDescent="0.3">
      <c r="A929" s="129" t="s">
        <v>8701</v>
      </c>
      <c r="B929" s="132">
        <v>16.36</v>
      </c>
      <c r="C929" s="132">
        <v>30.08</v>
      </c>
      <c r="D929" s="132">
        <v>32.78</v>
      </c>
      <c r="E929" s="132">
        <v>60</v>
      </c>
      <c r="F929" s="132">
        <v>37.93</v>
      </c>
      <c r="G929" s="253" t="s">
        <v>88</v>
      </c>
      <c r="H929" s="253" t="s">
        <v>31</v>
      </c>
      <c r="I929" s="129">
        <v>0.33700000000000002</v>
      </c>
      <c r="J929" s="129">
        <v>-83</v>
      </c>
      <c r="K929" s="129">
        <v>-72</v>
      </c>
      <c r="L929" s="129" t="b">
        <v>1</v>
      </c>
      <c r="M929" s="129">
        <v>55.509</v>
      </c>
      <c r="N929" s="129">
        <v>7.7220000000000004</v>
      </c>
      <c r="O929" s="129">
        <v>7.1890000000000001</v>
      </c>
      <c r="P929" s="132">
        <v>67.313999999999993</v>
      </c>
      <c r="Q929" s="132">
        <v>0.434</v>
      </c>
      <c r="R929" s="132">
        <v>29.24</v>
      </c>
      <c r="S929" s="129">
        <v>4.22</v>
      </c>
      <c r="T929" s="419">
        <v>-88.822999999999993</v>
      </c>
      <c r="U929" s="129">
        <v>3.2</v>
      </c>
      <c r="V929" s="129">
        <v>27</v>
      </c>
      <c r="W929" s="129">
        <v>49</v>
      </c>
      <c r="X929" s="129">
        <v>1480</v>
      </c>
      <c r="Y929" s="129" t="s">
        <v>8701</v>
      </c>
      <c r="Z929" s="129" t="b">
        <v>0</v>
      </c>
      <c r="AA929" s="129">
        <v>0</v>
      </c>
      <c r="AB929" s="129" t="b">
        <v>0</v>
      </c>
      <c r="AC929" s="129">
        <v>43</v>
      </c>
      <c r="AD929" s="129">
        <v>0.73299999999999998</v>
      </c>
      <c r="AE929" s="129" t="s">
        <v>31</v>
      </c>
      <c r="AF929" s="129" t="s">
        <v>88</v>
      </c>
      <c r="AG929" s="129" t="s">
        <v>8702</v>
      </c>
      <c r="AH929" s="129" t="e" cm="1">
        <f t="array" aca="1" ref="AH929" ca="1">INDIRECT(ADDRESS(MATCH(AJ929,'rs_industries'!B:B,0),5,1,TRUE,"rs_industries"))</f>
        <v>#N/A</v>
      </c>
      <c r="AI929" s="129" cm="1">
        <f t="array" aca="1" ref="AI929" ca="1">INDIRECT(ADDRESS(MATCH(A929,'rs_stocks'!B:B,0),7,1,TRUE,"rs_stocks"))</f>
        <v>91</v>
      </c>
    </row>
    <row r="930" spans="1:35" x14ac:dyDescent="0.3">
      <c r="A930" s="129" t="s">
        <v>809</v>
      </c>
      <c r="B930" s="132">
        <v>-2.96</v>
      </c>
      <c r="C930" s="132">
        <v>-5.13</v>
      </c>
      <c r="D930" s="132">
        <v>1.17</v>
      </c>
      <c r="E930" s="132">
        <v>6.86</v>
      </c>
      <c r="F930" s="132">
        <v>9.9600000000000009</v>
      </c>
      <c r="G930" s="290" t="s">
        <v>3262</v>
      </c>
      <c r="H930" s="350" t="s">
        <v>3111</v>
      </c>
      <c r="I930" s="129">
        <v>22.829000000000001</v>
      </c>
      <c r="J930" s="129">
        <v>-49</v>
      </c>
      <c r="K930" s="129">
        <v>-8</v>
      </c>
      <c r="L930" s="129" t="b">
        <v>1</v>
      </c>
      <c r="M930" s="129">
        <v>22.609000000000002</v>
      </c>
      <c r="N930" s="129">
        <v>3.1469999999999998</v>
      </c>
      <c r="O930" s="129">
        <v>7.1849999999999996</v>
      </c>
      <c r="P930" s="132">
        <v>22.741</v>
      </c>
      <c r="Q930" s="132">
        <v>0.41899999999999998</v>
      </c>
      <c r="R930" s="132">
        <v>9.5370000000000008</v>
      </c>
      <c r="S930" s="129">
        <v>2.23</v>
      </c>
      <c r="T930" s="419">
        <v>-23.968</v>
      </c>
      <c r="U930" s="129">
        <v>104.75</v>
      </c>
      <c r="V930" s="129">
        <v>-1</v>
      </c>
      <c r="W930" s="129">
        <v>-4</v>
      </c>
      <c r="X930" s="129">
        <v>85</v>
      </c>
      <c r="Y930" s="129" t="s">
        <v>809</v>
      </c>
      <c r="Z930" s="129" t="b">
        <v>1</v>
      </c>
      <c r="AA930" s="129">
        <v>0</v>
      </c>
      <c r="AB930" s="129" t="b">
        <v>0</v>
      </c>
      <c r="AC930" s="129">
        <v>44</v>
      </c>
      <c r="AD930" s="129">
        <v>0.73199999999999998</v>
      </c>
      <c r="AE930" s="129" t="s">
        <v>3111</v>
      </c>
      <c r="AF930" s="129" t="s">
        <v>3262</v>
      </c>
      <c r="AG930" s="129" t="s">
        <v>4145</v>
      </c>
      <c r="AH930" s="129" t="e" cm="1">
        <f t="array" aca="1" ref="AH930" ca="1">INDIRECT(ADDRESS(MATCH(AJ930,'rs_industries'!B:B,0),5,1,TRUE,"rs_industries"))</f>
        <v>#N/A</v>
      </c>
      <c r="AI930" s="129" cm="1">
        <f t="array" aca="1" ref="AI930" ca="1">INDIRECT(ADDRESS(MATCH(A930,'rs_stocks'!B:B,0),7,1,TRUE,"rs_stocks"))</f>
        <v>77</v>
      </c>
    </row>
    <row r="931" spans="1:35" x14ac:dyDescent="0.3">
      <c r="A931" s="129" t="s">
        <v>1396</v>
      </c>
      <c r="B931" s="132">
        <v>-2.37</v>
      </c>
      <c r="C931" s="132">
        <v>35.53</v>
      </c>
      <c r="D931" s="132">
        <v>-2.25</v>
      </c>
      <c r="E931" s="132">
        <v>228.8</v>
      </c>
      <c r="F931" s="132">
        <v>217.77</v>
      </c>
      <c r="G931" s="206" t="s">
        <v>3114</v>
      </c>
      <c r="H931" s="345" t="s">
        <v>31</v>
      </c>
      <c r="I931" s="129">
        <v>28.378</v>
      </c>
      <c r="J931" s="129">
        <v>-89</v>
      </c>
      <c r="K931" s="129">
        <v>-17</v>
      </c>
      <c r="L931" s="129" t="b">
        <v>1</v>
      </c>
      <c r="M931" s="129">
        <v>412.95600000000002</v>
      </c>
      <c r="N931" s="129">
        <v>57.625</v>
      </c>
      <c r="O931" s="129">
        <v>7.1660000000000004</v>
      </c>
      <c r="P931" s="132">
        <v>689.23800000000006</v>
      </c>
      <c r="Q931" s="132">
        <v>0.314</v>
      </c>
      <c r="R931" s="132">
        <v>216.709</v>
      </c>
      <c r="S931" s="129">
        <v>7.18</v>
      </c>
      <c r="T931" s="419">
        <v>3.2370000000000001</v>
      </c>
      <c r="U931" s="129">
        <v>1599.92</v>
      </c>
      <c r="V931" s="129">
        <v>-41</v>
      </c>
      <c r="W931" s="129">
        <v>-45</v>
      </c>
      <c r="X931" s="129">
        <v>1</v>
      </c>
      <c r="Y931" s="129" t="s">
        <v>1396</v>
      </c>
      <c r="Z931" s="129" t="b">
        <v>0</v>
      </c>
      <c r="AA931" s="129">
        <v>0</v>
      </c>
      <c r="AB931" s="129" t="b">
        <v>1</v>
      </c>
      <c r="AC931" s="129">
        <v>50</v>
      </c>
      <c r="AD931" s="129">
        <v>0.73199999999999998</v>
      </c>
      <c r="AE931" s="129" t="s">
        <v>31</v>
      </c>
      <c r="AF931" s="129" t="s">
        <v>3114</v>
      </c>
      <c r="AG931" s="129" t="s">
        <v>4656</v>
      </c>
      <c r="AH931" s="129" t="e" cm="1">
        <f t="array" aca="1" ref="AH931" ca="1">INDIRECT(ADDRESS(MATCH(AJ931,'rs_industries'!B:B,0),5,1,TRUE,"rs_industries"))</f>
        <v>#N/A</v>
      </c>
      <c r="AI931" s="129" cm="1">
        <f t="array" aca="1" ref="AI931" ca="1">INDIRECT(ADDRESS(MATCH(A931,'rs_stocks'!B:B,0),7,1,TRUE,"rs_stocks"))</f>
        <v>99</v>
      </c>
    </row>
    <row r="932" spans="1:35" x14ac:dyDescent="0.3">
      <c r="A932" s="129" t="s">
        <v>2195</v>
      </c>
      <c r="B932" s="132">
        <v>-0.56999999999999995</v>
      </c>
      <c r="C932" s="132">
        <v>-0.19</v>
      </c>
      <c r="D932" s="132">
        <v>-14.19</v>
      </c>
      <c r="E932" s="132">
        <v>17.670000000000002</v>
      </c>
      <c r="F932" s="132">
        <v>13.61</v>
      </c>
      <c r="G932" s="308"/>
      <c r="H932" s="351"/>
      <c r="I932" s="129">
        <v>2.044</v>
      </c>
      <c r="J932" s="129">
        <v>-81</v>
      </c>
      <c r="K932" s="129">
        <v>-61</v>
      </c>
      <c r="L932" s="129" t="b">
        <v>0</v>
      </c>
      <c r="M932" s="129">
        <v>76.731999999999999</v>
      </c>
      <c r="N932" s="129">
        <v>10.71</v>
      </c>
      <c r="O932" s="129">
        <v>7.165</v>
      </c>
      <c r="P932" s="132">
        <v>98.512</v>
      </c>
      <c r="Q932" s="132">
        <v>0.39</v>
      </c>
      <c r="R932" s="132">
        <v>38.375999999999998</v>
      </c>
      <c r="S932" s="129">
        <v>4.29</v>
      </c>
      <c r="T932" s="419">
        <v>62.112000000000002</v>
      </c>
      <c r="U932" s="129">
        <v>5.26</v>
      </c>
      <c r="V932" s="129">
        <v>-12</v>
      </c>
      <c r="W932" s="129">
        <v>-34</v>
      </c>
      <c r="X932" s="129">
        <v>887</v>
      </c>
      <c r="Y932" s="129" t="s">
        <v>2195</v>
      </c>
      <c r="Z932" s="129" t="b">
        <v>1</v>
      </c>
      <c r="AA932" s="129">
        <v>0</v>
      </c>
      <c r="AB932" s="129" t="b">
        <v>0</v>
      </c>
      <c r="AC932" s="129">
        <v>47</v>
      </c>
      <c r="AD932" s="129">
        <v>0.73199999999999998</v>
      </c>
      <c r="AG932" s="129" t="s">
        <v>5253</v>
      </c>
      <c r="AH932" s="129" t="e" cm="1">
        <f t="array" aca="1" ref="AH932" ca="1">INDIRECT(ADDRESS(MATCH(AJ932,'rs_industries'!B:B,0),5,1,TRUE,"rs_industries"))</f>
        <v>#N/A</v>
      </c>
      <c r="AI932" s="129" t="e" cm="1">
        <f t="array" aca="1" ref="AI932" ca="1">INDIRECT(ADDRESS(MATCH(A932,'rs_stocks'!B:B,0),7,1,TRUE,"rs_stocks"))</f>
        <v>#N/A</v>
      </c>
    </row>
    <row r="933" spans="1:35" x14ac:dyDescent="0.3">
      <c r="A933" s="129" t="s">
        <v>8691</v>
      </c>
      <c r="B933" s="132">
        <v>-2.2799999999999998</v>
      </c>
      <c r="C933" s="132">
        <v>0.33</v>
      </c>
      <c r="D933" s="132">
        <v>-6.54</v>
      </c>
      <c r="E933" s="132">
        <v>0</v>
      </c>
      <c r="F933" s="132">
        <v>1.01</v>
      </c>
      <c r="G933" s="251" t="s">
        <v>3888</v>
      </c>
      <c r="H933" s="349" t="s">
        <v>48</v>
      </c>
      <c r="I933" s="129">
        <v>0.27600000000000002</v>
      </c>
      <c r="J933" s="129">
        <v>-82</v>
      </c>
      <c r="K933" s="129">
        <v>-77</v>
      </c>
      <c r="L933" s="129" t="b">
        <v>0</v>
      </c>
      <c r="M933" s="129">
        <v>51.064999999999998</v>
      </c>
      <c r="N933" s="129">
        <v>7.133</v>
      </c>
      <c r="O933" s="129">
        <v>7.16</v>
      </c>
      <c r="P933" s="132">
        <v>65.158000000000001</v>
      </c>
      <c r="Q933" s="132">
        <v>0.40400000000000003</v>
      </c>
      <c r="R933" s="132">
        <v>26.318999999999999</v>
      </c>
      <c r="S933" s="129">
        <v>5.17</v>
      </c>
      <c r="T933" s="419">
        <v>-12.887</v>
      </c>
      <c r="U933" s="129">
        <v>3</v>
      </c>
      <c r="V933" s="129">
        <v>-46</v>
      </c>
      <c r="W933" s="129">
        <v>-60</v>
      </c>
      <c r="X933" s="129">
        <v>1288</v>
      </c>
      <c r="Y933" s="129" t="s">
        <v>8691</v>
      </c>
      <c r="Z933" s="129" t="b">
        <v>0</v>
      </c>
      <c r="AA933" s="129">
        <v>0</v>
      </c>
      <c r="AB933" s="129" t="b">
        <v>0</v>
      </c>
      <c r="AC933" s="129">
        <v>39</v>
      </c>
      <c r="AD933" s="129">
        <v>0.73099999999999998</v>
      </c>
      <c r="AE933" s="129" t="s">
        <v>48</v>
      </c>
      <c r="AF933" s="129" t="s">
        <v>3888</v>
      </c>
      <c r="AG933" s="129" t="s">
        <v>8692</v>
      </c>
      <c r="AH933" s="129" t="e" cm="1">
        <f t="array" aca="1" ref="AH933" ca="1">INDIRECT(ADDRESS(MATCH(AJ933,'rs_industries'!B:B,0),5,1,TRUE,"rs_industries"))</f>
        <v>#N/A</v>
      </c>
      <c r="AI933" s="129" t="e" cm="1">
        <f t="array" aca="1" ref="AI933" ca="1">INDIRECT(ADDRESS(MATCH(A933,'rs_stocks'!B:B,0),7,1,TRUE,"rs_stocks"))</f>
        <v>#N/A</v>
      </c>
    </row>
    <row r="934" spans="1:35" x14ac:dyDescent="0.3">
      <c r="A934" s="129" t="s">
        <v>1772</v>
      </c>
      <c r="B934" s="132">
        <v>-1.02</v>
      </c>
      <c r="C934" s="132">
        <v>0.8</v>
      </c>
      <c r="D934" s="132">
        <v>-1.78</v>
      </c>
      <c r="E934" s="132">
        <v>13.85</v>
      </c>
      <c r="F934" s="132">
        <v>7.93</v>
      </c>
      <c r="G934" s="231" t="s">
        <v>3110</v>
      </c>
      <c r="H934" s="346" t="s">
        <v>3111</v>
      </c>
      <c r="I934" s="129">
        <v>2.1579999999999999</v>
      </c>
      <c r="J934" s="129">
        <v>-63</v>
      </c>
      <c r="K934" s="129">
        <v>-6</v>
      </c>
      <c r="L934" s="129" t="b">
        <v>1</v>
      </c>
      <c r="M934" s="129">
        <v>19.5</v>
      </c>
      <c r="N934" s="129">
        <v>2.7240000000000002</v>
      </c>
      <c r="O934" s="129">
        <v>7.1580000000000004</v>
      </c>
      <c r="P934" s="132">
        <v>20.41</v>
      </c>
      <c r="Q934" s="132">
        <v>0.41799999999999998</v>
      </c>
      <c r="R934" s="132">
        <v>8.5229999999999997</v>
      </c>
      <c r="S934" s="129">
        <v>2.13</v>
      </c>
      <c r="T934" s="419">
        <v>7.4290000000000003</v>
      </c>
      <c r="U934" s="129">
        <v>12.66</v>
      </c>
      <c r="V934" s="129">
        <v>-27</v>
      </c>
      <c r="W934" s="129">
        <v>-20</v>
      </c>
      <c r="X934" s="129">
        <v>742</v>
      </c>
      <c r="Y934" s="129" t="s">
        <v>1772</v>
      </c>
      <c r="Z934" s="129" t="b">
        <v>1</v>
      </c>
      <c r="AA934" s="129">
        <v>0</v>
      </c>
      <c r="AB934" s="129" t="b">
        <v>1</v>
      </c>
      <c r="AC934" s="129">
        <v>50</v>
      </c>
      <c r="AD934" s="129">
        <v>0.73099999999999998</v>
      </c>
      <c r="AE934" s="129" t="s">
        <v>3111</v>
      </c>
      <c r="AF934" s="129" t="s">
        <v>3110</v>
      </c>
      <c r="AG934" s="129" t="s">
        <v>3667</v>
      </c>
      <c r="AH934" s="129" t="e" cm="1">
        <f t="array" aca="1" ref="AH934" ca="1">INDIRECT(ADDRESS(MATCH(AJ934,'rs_industries'!B:B,0),5,1,TRUE,"rs_industries"))</f>
        <v>#N/A</v>
      </c>
      <c r="AI934" s="129" cm="1">
        <f t="array" aca="1" ref="AI934" ca="1">INDIRECT(ADDRESS(MATCH(A934,'rs_stocks'!B:B,0),7,1,TRUE,"rs_stocks"))</f>
        <v>77</v>
      </c>
    </row>
    <row r="935" spans="1:35" x14ac:dyDescent="0.3">
      <c r="A935" s="129" t="s">
        <v>1490</v>
      </c>
      <c r="B935" s="132">
        <v>2.02</v>
      </c>
      <c r="C935" s="132">
        <v>-4.1399999999999997</v>
      </c>
      <c r="D935" s="132">
        <v>1.06</v>
      </c>
      <c r="E935" s="132">
        <v>8.76</v>
      </c>
      <c r="F935" s="132">
        <v>4.75</v>
      </c>
      <c r="G935" s="323" t="s">
        <v>3829</v>
      </c>
      <c r="H935" s="347" t="s">
        <v>3108</v>
      </c>
      <c r="I935" s="129">
        <v>5.3209999999999997</v>
      </c>
      <c r="J935" s="129">
        <v>-31</v>
      </c>
      <c r="K935" s="129">
        <v>-5</v>
      </c>
      <c r="L935" s="129" t="b">
        <v>1</v>
      </c>
      <c r="M935" s="129">
        <v>24.812000000000001</v>
      </c>
      <c r="N935" s="129">
        <v>3.4689999999999999</v>
      </c>
      <c r="O935" s="129">
        <v>7.1529999999999996</v>
      </c>
      <c r="P935" s="132">
        <v>26.85</v>
      </c>
      <c r="Q935" s="132">
        <v>0.41799999999999998</v>
      </c>
      <c r="R935" s="132">
        <v>11.217000000000001</v>
      </c>
      <c r="S935" s="129">
        <v>1.88</v>
      </c>
      <c r="T935" s="419">
        <v>54.848999999999997</v>
      </c>
      <c r="U935" s="129">
        <v>121.4</v>
      </c>
      <c r="V935" s="129">
        <v>-2</v>
      </c>
      <c r="W935" s="129">
        <v>-10</v>
      </c>
      <c r="X935" s="129">
        <v>87</v>
      </c>
      <c r="Y935" s="129" t="s">
        <v>1490</v>
      </c>
      <c r="Z935" s="129" t="b">
        <v>1</v>
      </c>
      <c r="AA935" s="129">
        <v>0</v>
      </c>
      <c r="AB935" s="129" t="b">
        <v>1</v>
      </c>
      <c r="AC935" s="129">
        <v>46</v>
      </c>
      <c r="AD935" s="129">
        <v>0.73099999999999998</v>
      </c>
      <c r="AE935" s="129" t="s">
        <v>3108</v>
      </c>
      <c r="AF935" s="129" t="s">
        <v>3829</v>
      </c>
      <c r="AG935" s="129" t="s">
        <v>3830</v>
      </c>
      <c r="AH935" s="129" t="e" cm="1">
        <f t="array" aca="1" ref="AH935" ca="1">INDIRECT(ADDRESS(MATCH(AJ935,'rs_industries'!B:B,0),5,1,TRUE,"rs_industries"))</f>
        <v>#N/A</v>
      </c>
      <c r="AI935" s="129" cm="1">
        <f t="array" aca="1" ref="AI935" ca="1">INDIRECT(ADDRESS(MATCH(A935,'rs_stocks'!B:B,0),7,1,TRUE,"rs_stocks"))</f>
        <v>81</v>
      </c>
    </row>
    <row r="936" spans="1:35" x14ac:dyDescent="0.3">
      <c r="A936" s="129" t="s">
        <v>1881</v>
      </c>
      <c r="B936" s="132">
        <v>-1.2</v>
      </c>
      <c r="C936" s="132">
        <v>5.98</v>
      </c>
      <c r="D936" s="132">
        <v>19.75</v>
      </c>
      <c r="E936" s="132">
        <v>24.6</v>
      </c>
      <c r="F936" s="132">
        <v>20.51</v>
      </c>
      <c r="G936" s="282" t="s">
        <v>3215</v>
      </c>
      <c r="H936" s="347" t="s">
        <v>3108</v>
      </c>
      <c r="I936" s="129">
        <v>4.0540000000000003</v>
      </c>
      <c r="J936" s="129">
        <v>-53</v>
      </c>
      <c r="K936" s="129">
        <v>-3</v>
      </c>
      <c r="L936" s="129" t="b">
        <v>1</v>
      </c>
      <c r="M936" s="129">
        <v>53.582000000000001</v>
      </c>
      <c r="N936" s="129">
        <v>7.4950000000000001</v>
      </c>
      <c r="O936" s="129">
        <v>7.149</v>
      </c>
      <c r="P936" s="132">
        <v>60.848999999999997</v>
      </c>
      <c r="Q936" s="132">
        <v>0.433</v>
      </c>
      <c r="R936" s="132">
        <v>26.329000000000001</v>
      </c>
      <c r="S936" s="129">
        <v>2.16</v>
      </c>
      <c r="T936" s="419">
        <v>-75.563999999999993</v>
      </c>
      <c r="U936" s="129">
        <v>72.27</v>
      </c>
      <c r="V936" s="129">
        <v>-32</v>
      </c>
      <c r="W936" s="129">
        <v>-48</v>
      </c>
      <c r="X936" s="129">
        <v>128</v>
      </c>
      <c r="Y936" s="129" t="s">
        <v>1881</v>
      </c>
      <c r="Z936" s="129" t="b">
        <v>0</v>
      </c>
      <c r="AA936" s="129">
        <v>0</v>
      </c>
      <c r="AB936" s="129" t="b">
        <v>1</v>
      </c>
      <c r="AC936" s="129">
        <v>53</v>
      </c>
      <c r="AD936" s="129">
        <v>0.73099999999999998</v>
      </c>
      <c r="AE936" s="129" t="s">
        <v>3108</v>
      </c>
      <c r="AF936" s="129" t="s">
        <v>3215</v>
      </c>
      <c r="AG936" s="129" t="s">
        <v>3498</v>
      </c>
      <c r="AH936" s="129" t="e" cm="1">
        <f t="array" aca="1" ref="AH936" ca="1">INDIRECT(ADDRESS(MATCH(AJ936,'rs_industries'!B:B,0),5,1,TRUE,"rs_industries"))</f>
        <v>#N/A</v>
      </c>
      <c r="AI936" s="129" cm="1">
        <f t="array" aca="1" ref="AI936" ca="1">INDIRECT(ADDRESS(MATCH(A936,'rs_stocks'!B:B,0),7,1,TRUE,"rs_stocks"))</f>
        <v>93</v>
      </c>
    </row>
    <row r="937" spans="1:35" x14ac:dyDescent="0.3">
      <c r="A937" s="129" t="s">
        <v>7311</v>
      </c>
      <c r="B937" s="132">
        <v>0.4</v>
      </c>
      <c r="C937" s="132">
        <v>0.27</v>
      </c>
      <c r="D937" s="132">
        <v>2.97</v>
      </c>
      <c r="E937" s="132">
        <v>5</v>
      </c>
      <c r="F937" s="132">
        <v>7.88</v>
      </c>
      <c r="G937" s="295" t="s">
        <v>3250</v>
      </c>
      <c r="H937" s="348" t="s">
        <v>3111</v>
      </c>
      <c r="I937" s="129">
        <v>0.73799999999999999</v>
      </c>
      <c r="J937" s="129">
        <v>-49</v>
      </c>
      <c r="K937" s="129">
        <v>-26</v>
      </c>
      <c r="L937" s="129" t="b">
        <v>1</v>
      </c>
      <c r="M937" s="129">
        <v>13.819000000000001</v>
      </c>
      <c r="N937" s="129">
        <v>1.9359999999999999</v>
      </c>
      <c r="O937" s="129">
        <v>7.1390000000000002</v>
      </c>
      <c r="P937" s="132">
        <v>14.163</v>
      </c>
      <c r="Q937" s="132">
        <v>0.41299999999999998</v>
      </c>
      <c r="R937" s="132">
        <v>5.8470000000000004</v>
      </c>
      <c r="S937" s="129">
        <v>1.05</v>
      </c>
      <c r="T937" s="419">
        <v>19.059999999999999</v>
      </c>
      <c r="U937" s="129">
        <v>14.92</v>
      </c>
      <c r="V937" s="129">
        <v>20</v>
      </c>
      <c r="W937" s="129">
        <v>10</v>
      </c>
      <c r="X937" s="129">
        <v>1270</v>
      </c>
      <c r="Y937" s="129" t="s">
        <v>7311</v>
      </c>
      <c r="Z937" s="129" t="b">
        <v>0</v>
      </c>
      <c r="AA937" s="129">
        <v>0</v>
      </c>
      <c r="AB937" s="129" t="b">
        <v>1</v>
      </c>
      <c r="AC937" s="129">
        <v>52</v>
      </c>
      <c r="AD937" s="129">
        <v>0.73</v>
      </c>
      <c r="AE937" s="129" t="s">
        <v>3111</v>
      </c>
      <c r="AF937" s="129" t="s">
        <v>3250</v>
      </c>
      <c r="AG937" s="129" t="s">
        <v>7312</v>
      </c>
      <c r="AH937" s="129" t="e" cm="1">
        <f t="array" aca="1" ref="AH937" ca="1">INDIRECT(ADDRESS(MATCH(AJ937,'rs_industries'!B:B,0),5,1,TRUE,"rs_industries"))</f>
        <v>#N/A</v>
      </c>
      <c r="AI937" s="129" t="e" cm="1">
        <f t="array" aca="1" ref="AI937" ca="1">INDIRECT(ADDRESS(MATCH(A937,'rs_stocks'!B:B,0),7,1,TRUE,"rs_stocks"))</f>
        <v>#N/A</v>
      </c>
    </row>
    <row r="938" spans="1:35" x14ac:dyDescent="0.3">
      <c r="A938" s="129" t="s">
        <v>930</v>
      </c>
      <c r="B938" s="132">
        <v>-0.06</v>
      </c>
      <c r="C938" s="132">
        <v>2.2200000000000002</v>
      </c>
      <c r="D938" s="132">
        <v>24.52</v>
      </c>
      <c r="E938" s="132">
        <v>18.760000000000002</v>
      </c>
      <c r="F938" s="132">
        <v>26.07</v>
      </c>
      <c r="G938" s="325" t="s">
        <v>3168</v>
      </c>
      <c r="H938" s="345" t="s">
        <v>3124</v>
      </c>
      <c r="I938" s="129">
        <v>8.9350000000000005</v>
      </c>
      <c r="J938" s="129">
        <v>-48</v>
      </c>
      <c r="K938" s="129">
        <v>-21</v>
      </c>
      <c r="L938" s="129" t="b">
        <v>1</v>
      </c>
      <c r="M938" s="129">
        <v>59.302999999999997</v>
      </c>
      <c r="N938" s="129">
        <v>8.3219999999999992</v>
      </c>
      <c r="O938" s="129">
        <v>7.1260000000000003</v>
      </c>
      <c r="P938" s="132">
        <v>68.790000000000006</v>
      </c>
      <c r="Q938" s="132">
        <v>0.42899999999999999</v>
      </c>
      <c r="R938" s="132">
        <v>29.533999999999999</v>
      </c>
      <c r="S938" s="129">
        <v>2.39</v>
      </c>
      <c r="T938" s="419">
        <v>65.765000000000001</v>
      </c>
      <c r="U938" s="129">
        <v>66.16</v>
      </c>
      <c r="V938" s="129">
        <v>4</v>
      </c>
      <c r="W938" s="129">
        <v>-31</v>
      </c>
      <c r="X938" s="129">
        <v>126</v>
      </c>
      <c r="Y938" s="129" t="s">
        <v>930</v>
      </c>
      <c r="Z938" s="129" t="b">
        <v>0</v>
      </c>
      <c r="AA938" s="129">
        <v>0</v>
      </c>
      <c r="AB938" s="129" t="b">
        <v>1</v>
      </c>
      <c r="AC938" s="129">
        <v>50</v>
      </c>
      <c r="AD938" s="129">
        <v>0.73</v>
      </c>
      <c r="AE938" s="129" t="s">
        <v>3124</v>
      </c>
      <c r="AF938" s="129" t="s">
        <v>3168</v>
      </c>
      <c r="AG938" s="129" t="s">
        <v>4975</v>
      </c>
      <c r="AH938" s="129" t="e" cm="1">
        <f t="array" aca="1" ref="AH938" ca="1">INDIRECT(ADDRESS(MATCH(AJ938,'rs_industries'!B:B,0),5,1,TRUE,"rs_industries"))</f>
        <v>#N/A</v>
      </c>
      <c r="AI938" s="129" cm="1">
        <f t="array" aca="1" ref="AI938" ca="1">INDIRECT(ADDRESS(MATCH(A938,'rs_stocks'!B:B,0),7,1,TRUE,"rs_stocks"))</f>
        <v>85</v>
      </c>
    </row>
    <row r="939" spans="1:35" x14ac:dyDescent="0.3">
      <c r="A939" s="129" t="s">
        <v>7207</v>
      </c>
      <c r="B939" s="132">
        <v>-0.12</v>
      </c>
      <c r="C939" s="132">
        <v>2.0099999999999998</v>
      </c>
      <c r="D939" s="132">
        <v>3.11</v>
      </c>
      <c r="E939" s="132">
        <v>7.62</v>
      </c>
      <c r="F939" s="132">
        <v>7.22</v>
      </c>
      <c r="G939" s="221" t="s">
        <v>3282</v>
      </c>
      <c r="H939" s="349" t="s">
        <v>3111</v>
      </c>
      <c r="I939" s="129">
        <v>0.57999999999999996</v>
      </c>
      <c r="J939" s="129">
        <v>-38</v>
      </c>
      <c r="K939" s="129">
        <v>-26</v>
      </c>
      <c r="L939" s="129" t="b">
        <v>1</v>
      </c>
      <c r="M939" s="129">
        <v>8.9090000000000007</v>
      </c>
      <c r="N939" s="129">
        <v>1.256</v>
      </c>
      <c r="O939" s="129">
        <v>7.0949999999999998</v>
      </c>
      <c r="P939" s="132">
        <v>8.8230000000000004</v>
      </c>
      <c r="Q939" s="132">
        <v>0.41399999999999998</v>
      </c>
      <c r="R939" s="132">
        <v>3.6480000000000001</v>
      </c>
      <c r="S939" s="129">
        <v>1</v>
      </c>
      <c r="T939" s="419">
        <v>-93.349000000000004</v>
      </c>
      <c r="U939" s="129">
        <v>8.61</v>
      </c>
      <c r="V939" s="129">
        <v>140</v>
      </c>
      <c r="W939" s="129">
        <v>194</v>
      </c>
      <c r="X939" s="129">
        <v>2333</v>
      </c>
      <c r="Y939" s="129" t="s">
        <v>7207</v>
      </c>
      <c r="Z939" s="129" t="b">
        <v>0</v>
      </c>
      <c r="AA939" s="129">
        <v>0</v>
      </c>
      <c r="AB939" s="129" t="b">
        <v>1</v>
      </c>
      <c r="AC939" s="129">
        <v>48</v>
      </c>
      <c r="AD939" s="129">
        <v>0.73</v>
      </c>
      <c r="AE939" s="129" t="s">
        <v>3111</v>
      </c>
      <c r="AF939" s="129" t="s">
        <v>3282</v>
      </c>
      <c r="AG939" s="129" t="s">
        <v>7208</v>
      </c>
      <c r="AH939" s="129" t="e" cm="1">
        <f t="array" aca="1" ref="AH939" ca="1">INDIRECT(ADDRESS(MATCH(AJ939,'rs_industries'!B:B,0),5,1,TRUE,"rs_industries"))</f>
        <v>#N/A</v>
      </c>
      <c r="AI939" s="129" t="e" cm="1">
        <f t="array" aca="1" ref="AI939" ca="1">INDIRECT(ADDRESS(MATCH(A939,'rs_stocks'!B:B,0),7,1,TRUE,"rs_stocks"))</f>
        <v>#N/A</v>
      </c>
    </row>
    <row r="940" spans="1:35" x14ac:dyDescent="0.3">
      <c r="A940" s="129" t="s">
        <v>950</v>
      </c>
      <c r="B940" s="132">
        <v>1.26</v>
      </c>
      <c r="C940" s="132">
        <v>-0.66</v>
      </c>
      <c r="D940" s="132">
        <v>-0.21</v>
      </c>
      <c r="E940" s="132">
        <v>11.66</v>
      </c>
      <c r="F940" s="132">
        <v>6.14</v>
      </c>
      <c r="G940" s="209" t="s">
        <v>3705</v>
      </c>
      <c r="H940" s="348" t="s">
        <v>115</v>
      </c>
      <c r="I940" s="129">
        <v>42.152000000000001</v>
      </c>
      <c r="J940" s="129">
        <v>-23</v>
      </c>
      <c r="K940" s="129">
        <v>-3</v>
      </c>
      <c r="L940" s="129" t="b">
        <v>1</v>
      </c>
      <c r="M940" s="129">
        <v>17.132000000000001</v>
      </c>
      <c r="N940" s="129">
        <v>2.427</v>
      </c>
      <c r="O940" s="129">
        <v>7.0590000000000002</v>
      </c>
      <c r="P940" s="132">
        <v>18.138999999999999</v>
      </c>
      <c r="Q940" s="132">
        <v>0.40300000000000002</v>
      </c>
      <c r="R940" s="132">
        <v>7.3090000000000002</v>
      </c>
      <c r="S940" s="129">
        <v>1.23</v>
      </c>
      <c r="T940" s="419">
        <v>36.468000000000004</v>
      </c>
      <c r="U940" s="129">
        <v>41.234999999999999</v>
      </c>
      <c r="V940" s="129">
        <v>-26</v>
      </c>
      <c r="W940" s="129">
        <v>-31</v>
      </c>
      <c r="X940" s="129">
        <v>394</v>
      </c>
      <c r="Y940" s="129" t="s">
        <v>950</v>
      </c>
      <c r="Z940" s="129" t="b">
        <v>1</v>
      </c>
      <c r="AA940" s="129">
        <v>0</v>
      </c>
      <c r="AB940" s="129" t="b">
        <v>1</v>
      </c>
      <c r="AC940" s="129">
        <v>53</v>
      </c>
      <c r="AD940" s="129">
        <v>0.72899999999999998</v>
      </c>
      <c r="AE940" s="129" t="s">
        <v>115</v>
      </c>
      <c r="AF940" s="129" t="s">
        <v>3705</v>
      </c>
      <c r="AG940" s="129" t="s">
        <v>4026</v>
      </c>
      <c r="AH940" s="129" t="e" cm="1">
        <f t="array" aca="1" ref="AH940" ca="1">INDIRECT(ADDRESS(MATCH(AJ940,'rs_industries'!B:B,0),5,1,TRUE,"rs_industries"))</f>
        <v>#N/A</v>
      </c>
      <c r="AI940" s="129" cm="1">
        <f t="array" aca="1" ref="AI940" ca="1">INDIRECT(ADDRESS(MATCH(A940,'rs_stocks'!B:B,0),7,1,TRUE,"rs_stocks"))</f>
        <v>70</v>
      </c>
    </row>
    <row r="941" spans="1:35" x14ac:dyDescent="0.3">
      <c r="A941" s="129" t="s">
        <v>1227</v>
      </c>
      <c r="B941" s="132">
        <v>-2.8</v>
      </c>
      <c r="C941" s="132">
        <v>-5.85</v>
      </c>
      <c r="D941" s="132">
        <v>0.48</v>
      </c>
      <c r="E941" s="132">
        <v>0.61</v>
      </c>
      <c r="F941" s="132">
        <v>0.92</v>
      </c>
      <c r="G941" s="255" t="s">
        <v>3166</v>
      </c>
      <c r="H941" s="347" t="s">
        <v>245</v>
      </c>
      <c r="I941" s="129">
        <v>10.105</v>
      </c>
      <c r="J941" s="129">
        <v>-39</v>
      </c>
      <c r="K941" s="129">
        <v>-31</v>
      </c>
      <c r="L941" s="129" t="b">
        <v>1</v>
      </c>
      <c r="M941" s="129">
        <v>20.866</v>
      </c>
      <c r="N941" s="129">
        <v>2.956</v>
      </c>
      <c r="O941" s="129">
        <v>7.0579999999999998</v>
      </c>
      <c r="P941" s="132">
        <v>22.469000000000001</v>
      </c>
      <c r="Q941" s="132">
        <v>0.41199999999999998</v>
      </c>
      <c r="R941" s="132">
        <v>9.2590000000000003</v>
      </c>
      <c r="S941" s="129">
        <v>1.79</v>
      </c>
      <c r="T941" s="419">
        <v>-3.7879999999999998</v>
      </c>
      <c r="U941" s="129">
        <v>36.945</v>
      </c>
      <c r="V941" s="129">
        <v>-24</v>
      </c>
      <c r="W941" s="129">
        <v>-27</v>
      </c>
      <c r="X941" s="129">
        <v>303</v>
      </c>
      <c r="Y941" s="129" t="s">
        <v>1227</v>
      </c>
      <c r="Z941" s="129" t="b">
        <v>0</v>
      </c>
      <c r="AA941" s="129">
        <v>0</v>
      </c>
      <c r="AB941" s="129" t="b">
        <v>0</v>
      </c>
      <c r="AC941" s="129">
        <v>54</v>
      </c>
      <c r="AD941" s="129">
        <v>0.72899999999999998</v>
      </c>
      <c r="AE941" s="129" t="s">
        <v>245</v>
      </c>
      <c r="AF941" s="129" t="s">
        <v>3166</v>
      </c>
      <c r="AG941" s="129" t="s">
        <v>4348</v>
      </c>
      <c r="AH941" s="129" t="e" cm="1">
        <f t="array" aca="1" ref="AH941" ca="1">INDIRECT(ADDRESS(MATCH(AJ941,'rs_industries'!B:B,0),5,1,TRUE,"rs_industries"))</f>
        <v>#N/A</v>
      </c>
      <c r="AI941" s="129" t="e" cm="1">
        <f t="array" aca="1" ref="AI941" ca="1">INDIRECT(ADDRESS(MATCH(A941,'rs_stocks'!B:B,0),7,1,TRUE,"rs_stocks"))</f>
        <v>#N/A</v>
      </c>
    </row>
    <row r="942" spans="1:35" x14ac:dyDescent="0.3">
      <c r="A942" s="129" t="s">
        <v>68</v>
      </c>
      <c r="B942" s="132">
        <v>3.86</v>
      </c>
      <c r="C942" s="132">
        <v>0.77</v>
      </c>
      <c r="D942" s="132">
        <v>0.25</v>
      </c>
      <c r="E942" s="132">
        <v>30.94</v>
      </c>
      <c r="F942" s="132">
        <v>31.52</v>
      </c>
      <c r="G942" s="267" t="s">
        <v>3236</v>
      </c>
      <c r="H942" s="349" t="s">
        <v>3111</v>
      </c>
      <c r="I942" s="129">
        <v>56.655999999999999</v>
      </c>
      <c r="J942" s="129">
        <v>-72</v>
      </c>
      <c r="K942" s="129">
        <v>-3</v>
      </c>
      <c r="L942" s="129" t="b">
        <v>1</v>
      </c>
      <c r="M942" s="129">
        <v>49.444000000000003</v>
      </c>
      <c r="N942" s="129">
        <v>7.0069999999999997</v>
      </c>
      <c r="O942" s="129">
        <v>7.056</v>
      </c>
      <c r="P942" s="132">
        <v>48.582999999999998</v>
      </c>
      <c r="Q942" s="132">
        <v>0.39700000000000002</v>
      </c>
      <c r="R942" s="132">
        <v>19.305</v>
      </c>
      <c r="S942" s="129">
        <v>3.41</v>
      </c>
      <c r="T942" s="419">
        <v>-9.9030000000000005</v>
      </c>
      <c r="U942" s="129">
        <v>11.85</v>
      </c>
      <c r="V942" s="129">
        <v>-56</v>
      </c>
      <c r="W942" s="129">
        <v>-54</v>
      </c>
      <c r="X942" s="129">
        <v>495</v>
      </c>
      <c r="Y942" s="129" t="s">
        <v>68</v>
      </c>
      <c r="Z942" s="129" t="b">
        <v>1</v>
      </c>
      <c r="AA942" s="129">
        <v>0</v>
      </c>
      <c r="AB942" s="129" t="b">
        <v>1</v>
      </c>
      <c r="AC942" s="129">
        <v>47</v>
      </c>
      <c r="AD942" s="129">
        <v>0.72899999999999998</v>
      </c>
      <c r="AE942" s="129" t="s">
        <v>3111</v>
      </c>
      <c r="AF942" s="129" t="s">
        <v>3236</v>
      </c>
      <c r="AG942" s="129" t="s">
        <v>3984</v>
      </c>
      <c r="AH942" s="129" t="e" cm="1">
        <f t="array" aca="1" ref="AH942" ca="1">INDIRECT(ADDRESS(MATCH(AJ942,'rs_industries'!B:B,0),5,1,TRUE,"rs_industries"))</f>
        <v>#N/A</v>
      </c>
      <c r="AI942" s="129" t="e" cm="1">
        <f t="array" aca="1" ref="AI942" ca="1">INDIRECT(ADDRESS(MATCH(A942,'rs_stocks'!B:B,0),7,1,TRUE,"rs_stocks"))</f>
        <v>#N/A</v>
      </c>
    </row>
    <row r="943" spans="1:35" x14ac:dyDescent="0.3">
      <c r="A943" s="129" t="s">
        <v>758</v>
      </c>
      <c r="B943" s="132">
        <v>-0.86</v>
      </c>
      <c r="C943" s="132">
        <v>-3.01</v>
      </c>
      <c r="D943" s="132">
        <v>-4.4400000000000004</v>
      </c>
      <c r="E943" s="132">
        <v>4.4800000000000004</v>
      </c>
      <c r="F943" s="132">
        <v>5.09</v>
      </c>
      <c r="G943" s="204" t="s">
        <v>3148</v>
      </c>
      <c r="H943" s="345" t="s">
        <v>3111</v>
      </c>
      <c r="I943" s="129">
        <v>60.816000000000003</v>
      </c>
      <c r="J943" s="129">
        <v>-52</v>
      </c>
      <c r="K943" s="129">
        <v>-33</v>
      </c>
      <c r="L943" s="129" t="b">
        <v>1</v>
      </c>
      <c r="M943" s="129">
        <v>16.593</v>
      </c>
      <c r="N943" s="129">
        <v>2.3559999999999999</v>
      </c>
      <c r="O943" s="129">
        <v>7.0439999999999996</v>
      </c>
      <c r="P943" s="132">
        <v>17.956</v>
      </c>
      <c r="Q943" s="132">
        <v>0.40500000000000003</v>
      </c>
      <c r="R943" s="132">
        <v>7.2750000000000004</v>
      </c>
      <c r="S943" s="129">
        <v>1.92</v>
      </c>
      <c r="T943" s="419">
        <v>-103.72199999999999</v>
      </c>
      <c r="U943" s="129">
        <v>152.84</v>
      </c>
      <c r="V943" s="129">
        <v>-22</v>
      </c>
      <c r="W943" s="129">
        <v>-8</v>
      </c>
      <c r="X943" s="129">
        <v>68</v>
      </c>
      <c r="Y943" s="129" t="s">
        <v>758</v>
      </c>
      <c r="Z943" s="129" t="b">
        <v>1</v>
      </c>
      <c r="AA943" s="129">
        <v>0</v>
      </c>
      <c r="AB943" s="129" t="b">
        <v>0</v>
      </c>
      <c r="AC943" s="129">
        <v>46</v>
      </c>
      <c r="AD943" s="129">
        <v>0.72899999999999998</v>
      </c>
      <c r="AE943" s="129" t="s">
        <v>3111</v>
      </c>
      <c r="AF943" s="129" t="s">
        <v>3148</v>
      </c>
      <c r="AG943" s="129" t="s">
        <v>3750</v>
      </c>
      <c r="AH943" s="129" t="e" cm="1">
        <f t="array" aca="1" ref="AH943" ca="1">INDIRECT(ADDRESS(MATCH(AJ943,'rs_industries'!B:B,0),5,1,TRUE,"rs_industries"))</f>
        <v>#N/A</v>
      </c>
      <c r="AI943" s="129" cm="1">
        <f t="array" aca="1" ref="AI943" ca="1">INDIRECT(ADDRESS(MATCH(A943,'rs_stocks'!B:B,0),7,1,TRUE,"rs_stocks"))</f>
        <v>70</v>
      </c>
    </row>
    <row r="944" spans="1:35" x14ac:dyDescent="0.3">
      <c r="A944" s="129" t="s">
        <v>7603</v>
      </c>
      <c r="B944" s="132">
        <v>8.83</v>
      </c>
      <c r="C944" s="132">
        <v>0.61</v>
      </c>
      <c r="D944" s="132">
        <v>44.57</v>
      </c>
      <c r="E944" s="132">
        <v>54.61</v>
      </c>
      <c r="F944" s="132">
        <v>68.02</v>
      </c>
      <c r="G944" s="250" t="s">
        <v>3231</v>
      </c>
      <c r="H944" s="354" t="s">
        <v>3124</v>
      </c>
      <c r="I944" s="129">
        <v>0.77900000000000003</v>
      </c>
      <c r="J944" s="129">
        <v>-95</v>
      </c>
      <c r="K944" s="129">
        <v>-84</v>
      </c>
      <c r="L944" s="129" t="b">
        <v>1</v>
      </c>
      <c r="M944" s="129">
        <v>160.81899999999999</v>
      </c>
      <c r="N944" s="129">
        <v>22.850999999999999</v>
      </c>
      <c r="O944" s="129">
        <v>7.0380000000000003</v>
      </c>
      <c r="P944" s="132">
        <v>220.399</v>
      </c>
      <c r="Q944" s="132">
        <v>0.42299999999999999</v>
      </c>
      <c r="R944" s="132">
        <v>93.337999999999994</v>
      </c>
      <c r="S944" s="129">
        <v>6.99</v>
      </c>
      <c r="T944" s="419">
        <v>-27.802</v>
      </c>
      <c r="U944" s="129">
        <v>14.92</v>
      </c>
      <c r="V944" s="129">
        <v>0</v>
      </c>
      <c r="W944" s="129">
        <v>-25</v>
      </c>
      <c r="X944" s="129">
        <v>191</v>
      </c>
      <c r="Y944" s="129" t="s">
        <v>7603</v>
      </c>
      <c r="Z944" s="129" t="b">
        <v>0</v>
      </c>
      <c r="AA944" s="129">
        <v>0</v>
      </c>
      <c r="AB944" s="129" t="b">
        <v>1</v>
      </c>
      <c r="AC944" s="129">
        <v>48</v>
      </c>
      <c r="AD944" s="129">
        <v>0.72799999999999998</v>
      </c>
      <c r="AE944" s="129" t="s">
        <v>3124</v>
      </c>
      <c r="AF944" s="129" t="s">
        <v>3231</v>
      </c>
      <c r="AG944" s="129" t="s">
        <v>7604</v>
      </c>
      <c r="AH944" s="129" t="e" cm="1">
        <f t="array" aca="1" ref="AH944" ca="1">INDIRECT(ADDRESS(MATCH(AJ944,'rs_industries'!B:B,0),5,1,TRUE,"rs_industries"))</f>
        <v>#N/A</v>
      </c>
      <c r="AI944" s="129" cm="1">
        <f t="array" aca="1" ref="AI944" ca="1">INDIRECT(ADDRESS(MATCH(A944,'rs_stocks'!B:B,0),7,1,TRUE,"rs_stocks"))</f>
        <v>95</v>
      </c>
    </row>
    <row r="945" spans="1:35" x14ac:dyDescent="0.3">
      <c r="A945" s="129" t="s">
        <v>6842</v>
      </c>
      <c r="B945" s="132">
        <v>-5.99</v>
      </c>
      <c r="C945" s="132">
        <v>9.0299999999999994</v>
      </c>
      <c r="D945" s="132">
        <v>22.66</v>
      </c>
      <c r="E945" s="132">
        <v>35.340000000000003</v>
      </c>
      <c r="F945" s="132">
        <v>30.83</v>
      </c>
      <c r="G945" s="234" t="s">
        <v>3146</v>
      </c>
      <c r="H945" s="349" t="s">
        <v>3124</v>
      </c>
      <c r="I945" s="129">
        <v>0.59299999999999997</v>
      </c>
      <c r="J945" s="129">
        <v>-73</v>
      </c>
      <c r="K945" s="129">
        <v>-49</v>
      </c>
      <c r="L945" s="129" t="b">
        <v>1</v>
      </c>
      <c r="M945" s="129">
        <v>61.188000000000002</v>
      </c>
      <c r="N945" s="129">
        <v>8.6950000000000003</v>
      </c>
      <c r="O945" s="129">
        <v>7.0369999999999999</v>
      </c>
      <c r="P945" s="132">
        <v>64.259</v>
      </c>
      <c r="Q945" s="132">
        <v>0.41899999999999998</v>
      </c>
      <c r="R945" s="132">
        <v>26.91</v>
      </c>
      <c r="S945" s="129">
        <v>4.93</v>
      </c>
      <c r="T945" s="419">
        <v>-38.734999999999999</v>
      </c>
      <c r="U945" s="129">
        <v>3.14</v>
      </c>
      <c r="V945" s="129">
        <v>-7</v>
      </c>
      <c r="W945" s="129">
        <v>22</v>
      </c>
      <c r="X945" s="129">
        <v>1291</v>
      </c>
      <c r="Y945" s="129" t="s">
        <v>6842</v>
      </c>
      <c r="Z945" s="129" t="b">
        <v>0</v>
      </c>
      <c r="AA945" s="129">
        <v>0</v>
      </c>
      <c r="AB945" s="129" t="b">
        <v>1</v>
      </c>
      <c r="AC945" s="129">
        <v>40</v>
      </c>
      <c r="AD945" s="129">
        <v>0.72799999999999998</v>
      </c>
      <c r="AE945" s="129" t="s">
        <v>3124</v>
      </c>
      <c r="AF945" s="129" t="s">
        <v>3146</v>
      </c>
      <c r="AG945" s="129" t="s">
        <v>7708</v>
      </c>
      <c r="AH945" s="129" t="e" cm="1">
        <f t="array" aca="1" ref="AH945" ca="1">INDIRECT(ADDRESS(MATCH(AJ945,'rs_industries'!B:B,0),5,1,TRUE,"rs_industries"))</f>
        <v>#N/A</v>
      </c>
      <c r="AI945" s="129" cm="1">
        <f t="array" aca="1" ref="AI945" ca="1">INDIRECT(ADDRESS(MATCH(A945,'rs_stocks'!B:B,0),7,1,TRUE,"rs_stocks"))</f>
        <v>88</v>
      </c>
    </row>
    <row r="946" spans="1:35" x14ac:dyDescent="0.3">
      <c r="A946" s="129" t="s">
        <v>824</v>
      </c>
      <c r="B946" s="132">
        <v>1.88</v>
      </c>
      <c r="C946" s="132">
        <v>-9.14</v>
      </c>
      <c r="D946" s="132">
        <v>-8.76</v>
      </c>
      <c r="E946" s="132">
        <v>7.23</v>
      </c>
      <c r="F946" s="132">
        <v>9.27</v>
      </c>
      <c r="G946" s="277" t="s">
        <v>3705</v>
      </c>
      <c r="H946" s="348" t="s">
        <v>115</v>
      </c>
      <c r="I946" s="129">
        <v>6.9279999999999999</v>
      </c>
      <c r="J946" s="129">
        <v>-44</v>
      </c>
      <c r="K946" s="129">
        <v>-19</v>
      </c>
      <c r="L946" s="129" t="b">
        <v>0</v>
      </c>
      <c r="M946" s="129">
        <v>40.226999999999997</v>
      </c>
      <c r="N946" s="129">
        <v>5.7169999999999996</v>
      </c>
      <c r="O946" s="129">
        <v>7.0369999999999999</v>
      </c>
      <c r="P946" s="132">
        <v>46.591000000000001</v>
      </c>
      <c r="Q946" s="132">
        <v>0.39</v>
      </c>
      <c r="R946" s="132">
        <v>18.149000000000001</v>
      </c>
      <c r="S946" s="129">
        <v>2.68</v>
      </c>
      <c r="T946" s="419">
        <v>79.156000000000006</v>
      </c>
      <c r="U946" s="129">
        <v>69.22</v>
      </c>
      <c r="V946" s="129">
        <v>-16</v>
      </c>
      <c r="W946" s="129">
        <v>-28</v>
      </c>
      <c r="X946" s="129">
        <v>107</v>
      </c>
      <c r="Y946" s="129" t="s">
        <v>824</v>
      </c>
      <c r="Z946" s="129" t="b">
        <v>1</v>
      </c>
      <c r="AA946" s="129">
        <v>0</v>
      </c>
      <c r="AB946" s="129" t="b">
        <v>0</v>
      </c>
      <c r="AC946" s="129">
        <v>47</v>
      </c>
      <c r="AD946" s="129">
        <v>0.72799999999999998</v>
      </c>
      <c r="AE946" s="129" t="s">
        <v>115</v>
      </c>
      <c r="AF946" s="129" t="s">
        <v>3705</v>
      </c>
      <c r="AG946" s="129" t="s">
        <v>5609</v>
      </c>
      <c r="AH946" s="129" t="e" cm="1">
        <f t="array" aca="1" ref="AH946" ca="1">INDIRECT(ADDRESS(MATCH(AJ946,'rs_industries'!B:B,0),5,1,TRUE,"rs_industries"))</f>
        <v>#N/A</v>
      </c>
      <c r="AI946" s="129" t="e" cm="1">
        <f t="array" aca="1" ref="AI946" ca="1">INDIRECT(ADDRESS(MATCH(A946,'rs_stocks'!B:B,0),7,1,TRUE,"rs_stocks"))</f>
        <v>#N/A</v>
      </c>
    </row>
    <row r="947" spans="1:35" x14ac:dyDescent="0.3">
      <c r="A947" s="129" t="s">
        <v>2878</v>
      </c>
      <c r="B947" s="132">
        <v>36.700000000000003</v>
      </c>
      <c r="C947" s="132">
        <v>25.34</v>
      </c>
      <c r="D947" s="132">
        <v>40.130000000000003</v>
      </c>
      <c r="E947" s="132">
        <v>43.46</v>
      </c>
      <c r="F947" s="132">
        <v>32.43</v>
      </c>
      <c r="G947" s="282" t="s">
        <v>3144</v>
      </c>
      <c r="H947" s="347" t="s">
        <v>3108</v>
      </c>
      <c r="I947" s="129">
        <v>0.25600000000000001</v>
      </c>
      <c r="J947" s="129">
        <v>-37</v>
      </c>
      <c r="K947" s="129">
        <v>0</v>
      </c>
      <c r="L947" s="129" t="b">
        <v>1</v>
      </c>
      <c r="M947" s="129">
        <v>52.039000000000001</v>
      </c>
      <c r="N947" s="129">
        <v>7.4279999999999999</v>
      </c>
      <c r="O947" s="129">
        <v>7.0049999999999999</v>
      </c>
      <c r="P947" s="132">
        <v>76.144999999999996</v>
      </c>
      <c r="Q947" s="132">
        <v>0.41399999999999998</v>
      </c>
      <c r="R947" s="132">
        <v>31.559000000000001</v>
      </c>
      <c r="S947" s="129">
        <v>6.08</v>
      </c>
      <c r="T947" s="419">
        <v>261.14299999999997</v>
      </c>
      <c r="U947" s="129">
        <v>15.68</v>
      </c>
      <c r="V947" s="129">
        <v>278</v>
      </c>
      <c r="W947" s="129">
        <v>409</v>
      </c>
      <c r="X947" s="129">
        <v>209</v>
      </c>
      <c r="Y947" s="129" t="s">
        <v>2878</v>
      </c>
      <c r="Z947" s="129" t="b">
        <v>1</v>
      </c>
      <c r="AA947" s="129">
        <v>0</v>
      </c>
      <c r="AB947" s="129" t="b">
        <v>1</v>
      </c>
      <c r="AC947" s="129">
        <v>50</v>
      </c>
      <c r="AD947" s="129">
        <v>0.72699999999999998</v>
      </c>
      <c r="AE947" s="129" t="s">
        <v>3108</v>
      </c>
      <c r="AF947" s="129" t="s">
        <v>3144</v>
      </c>
      <c r="AG947" s="129" t="s">
        <v>9207</v>
      </c>
      <c r="AH947" s="129" t="e" cm="1">
        <f t="array" aca="1" ref="AH947" ca="1">INDIRECT(ADDRESS(MATCH(AJ947,'rs_industries'!B:B,0),5,1,TRUE,"rs_industries"))</f>
        <v>#N/A</v>
      </c>
      <c r="AI947" s="129" cm="1">
        <f t="array" aca="1" ref="AI947" ca="1">INDIRECT(ADDRESS(MATCH(A947,'rs_stocks'!B:B,0),7,1,TRUE,"rs_stocks"))</f>
        <v>99</v>
      </c>
    </row>
    <row r="948" spans="1:35" x14ac:dyDescent="0.3">
      <c r="A948" s="129" t="s">
        <v>7800</v>
      </c>
      <c r="B948" s="132">
        <v>1.1299999999999999</v>
      </c>
      <c r="C948" s="132">
        <v>-0.28000000000000003</v>
      </c>
      <c r="D948" s="132">
        <v>-6.95</v>
      </c>
      <c r="E948" s="132">
        <v>121.91</v>
      </c>
      <c r="F948" s="132">
        <v>93.42</v>
      </c>
      <c r="G948" s="204" t="s">
        <v>3110</v>
      </c>
      <c r="H948" s="345" t="s">
        <v>3111</v>
      </c>
      <c r="I948" s="129">
        <v>0.438</v>
      </c>
      <c r="J948" s="129">
        <v>-98</v>
      </c>
      <c r="K948" s="129">
        <v>-95</v>
      </c>
      <c r="L948" s="129" t="b">
        <v>0</v>
      </c>
      <c r="M948" s="129">
        <v>228.85400000000001</v>
      </c>
      <c r="N948" s="129">
        <v>32.673000000000002</v>
      </c>
      <c r="O948" s="129">
        <v>7.0039999999999996</v>
      </c>
      <c r="P948" s="132">
        <v>342.47800000000001</v>
      </c>
      <c r="Q948" s="132">
        <v>0.30599999999999999</v>
      </c>
      <c r="R948" s="132">
        <v>104.64400000000001</v>
      </c>
      <c r="S948" s="129">
        <v>5.05</v>
      </c>
      <c r="T948" s="419">
        <v>13.241</v>
      </c>
      <c r="U948" s="129">
        <v>17.93</v>
      </c>
      <c r="V948" s="129">
        <v>-30</v>
      </c>
      <c r="W948" s="129">
        <v>-37</v>
      </c>
      <c r="X948" s="129">
        <v>220</v>
      </c>
      <c r="Y948" s="129" t="s">
        <v>7800</v>
      </c>
      <c r="Z948" s="129" t="b">
        <v>1</v>
      </c>
      <c r="AA948" s="129">
        <v>0</v>
      </c>
      <c r="AB948" s="129" t="b">
        <v>0</v>
      </c>
      <c r="AC948" s="129">
        <v>50</v>
      </c>
      <c r="AD948" s="129">
        <v>0.72699999999999998</v>
      </c>
      <c r="AE948" s="129" t="s">
        <v>3111</v>
      </c>
      <c r="AF948" s="129" t="s">
        <v>3110</v>
      </c>
      <c r="AG948" s="129" t="s">
        <v>7801</v>
      </c>
      <c r="AH948" s="129" t="e" cm="1">
        <f t="array" aca="1" ref="AH948" ca="1">INDIRECT(ADDRESS(MATCH(AJ948,'rs_industries'!B:B,0),5,1,TRUE,"rs_industries"))</f>
        <v>#N/A</v>
      </c>
      <c r="AI948" s="129" t="e" cm="1">
        <f t="array" aca="1" ref="AI948" ca="1">INDIRECT(ADDRESS(MATCH(A948,'rs_stocks'!B:B,0),7,1,TRUE,"rs_stocks"))</f>
        <v>#N/A</v>
      </c>
    </row>
    <row r="949" spans="1:35" x14ac:dyDescent="0.3">
      <c r="A949" s="129" t="s">
        <v>2126</v>
      </c>
      <c r="B949" s="132">
        <v>-4.1500000000000004</v>
      </c>
      <c r="C949" s="132">
        <v>-6.78</v>
      </c>
      <c r="D949" s="132">
        <v>-5.96</v>
      </c>
      <c r="E949" s="132">
        <v>5.81</v>
      </c>
      <c r="F949" s="132">
        <v>4.9800000000000004</v>
      </c>
      <c r="G949" s="209" t="s">
        <v>3215</v>
      </c>
      <c r="H949" s="348" t="s">
        <v>3108</v>
      </c>
      <c r="I949" s="129">
        <v>1.593</v>
      </c>
      <c r="J949" s="129">
        <v>-31</v>
      </c>
      <c r="K949" s="129">
        <v>-16</v>
      </c>
      <c r="L949" s="129" t="b">
        <v>0</v>
      </c>
      <c r="M949" s="129">
        <v>24.407</v>
      </c>
      <c r="N949" s="129">
        <v>3.4849999999999999</v>
      </c>
      <c r="O949" s="129">
        <v>7.0030000000000001</v>
      </c>
      <c r="P949" s="132">
        <v>25.385999999999999</v>
      </c>
      <c r="Q949" s="132">
        <v>0.39800000000000002</v>
      </c>
      <c r="R949" s="132">
        <v>10.093</v>
      </c>
      <c r="S949" s="129">
        <v>2.61</v>
      </c>
      <c r="T949" s="419">
        <v>-36.442</v>
      </c>
      <c r="U949" s="129">
        <v>101.83</v>
      </c>
      <c r="V949" s="129">
        <v>18</v>
      </c>
      <c r="W949" s="129">
        <v>50</v>
      </c>
      <c r="X949" s="129">
        <v>75</v>
      </c>
      <c r="Y949" s="129" t="s">
        <v>2126</v>
      </c>
      <c r="Z949" s="129" t="b">
        <v>1</v>
      </c>
      <c r="AA949" s="129">
        <v>100</v>
      </c>
      <c r="AB949" s="129" t="b">
        <v>0</v>
      </c>
      <c r="AC949" s="129">
        <v>44</v>
      </c>
      <c r="AD949" s="129">
        <v>0.72699999999999998</v>
      </c>
      <c r="AE949" s="129" t="s">
        <v>3108</v>
      </c>
      <c r="AF949" s="129" t="s">
        <v>3215</v>
      </c>
      <c r="AG949" s="129" t="s">
        <v>4756</v>
      </c>
      <c r="AH949" s="129" t="e" cm="1">
        <f t="array" aca="1" ref="AH949" ca="1">INDIRECT(ADDRESS(MATCH(AJ949,'rs_industries'!B:B,0),5,1,TRUE,"rs_industries"))</f>
        <v>#N/A</v>
      </c>
      <c r="AI949" s="129" t="e" cm="1">
        <f t="array" aca="1" ref="AI949" ca="1">INDIRECT(ADDRESS(MATCH(A949,'rs_stocks'!B:B,0),7,1,TRUE,"rs_stocks"))</f>
        <v>#N/A</v>
      </c>
    </row>
    <row r="950" spans="1:35" x14ac:dyDescent="0.3">
      <c r="A950" s="129" t="s">
        <v>2300</v>
      </c>
      <c r="B950" s="132">
        <v>-1.8</v>
      </c>
      <c r="C950" s="132">
        <v>-3.74</v>
      </c>
      <c r="D950" s="132">
        <v>2.23</v>
      </c>
      <c r="E950" s="132">
        <v>19.79</v>
      </c>
      <c r="F950" s="132">
        <v>9.3800000000000008</v>
      </c>
      <c r="G950" s="228" t="s">
        <v>3184</v>
      </c>
      <c r="H950" s="349" t="s">
        <v>24</v>
      </c>
      <c r="I950" s="129">
        <v>1.881</v>
      </c>
      <c r="J950" s="129">
        <v>-66</v>
      </c>
      <c r="K950" s="129">
        <v>-36</v>
      </c>
      <c r="L950" s="129" t="b">
        <v>1</v>
      </c>
      <c r="M950" s="129">
        <v>30.693999999999999</v>
      </c>
      <c r="N950" s="129">
        <v>4.3849999999999998</v>
      </c>
      <c r="O950" s="129">
        <v>6.9989999999999997</v>
      </c>
      <c r="P950" s="132">
        <v>31.379000000000001</v>
      </c>
      <c r="Q950" s="132">
        <v>0.40799999999999997</v>
      </c>
      <c r="R950" s="132">
        <v>12.8</v>
      </c>
      <c r="S950" s="129">
        <v>2.5099999999999998</v>
      </c>
      <c r="T950" s="419">
        <v>-5.3680000000000003</v>
      </c>
      <c r="U950" s="129">
        <v>37.1</v>
      </c>
      <c r="V950" s="129">
        <v>-26</v>
      </c>
      <c r="W950" s="129">
        <v>-27</v>
      </c>
      <c r="X950" s="129">
        <v>214</v>
      </c>
      <c r="Y950" s="129" t="s">
        <v>2300</v>
      </c>
      <c r="Z950" s="129" t="b">
        <v>0</v>
      </c>
      <c r="AA950" s="129">
        <v>0</v>
      </c>
      <c r="AB950" s="129" t="b">
        <v>0</v>
      </c>
      <c r="AC950" s="129">
        <v>44</v>
      </c>
      <c r="AD950" s="129">
        <v>0.72599999999999998</v>
      </c>
      <c r="AE950" s="129" t="s">
        <v>24</v>
      </c>
      <c r="AF950" s="129" t="s">
        <v>3184</v>
      </c>
      <c r="AG950" s="129" t="s">
        <v>5027</v>
      </c>
      <c r="AH950" s="129" t="e" cm="1">
        <f t="array" aca="1" ref="AH950" ca="1">INDIRECT(ADDRESS(MATCH(AJ950,'rs_industries'!B:B,0),5,1,TRUE,"rs_industries"))</f>
        <v>#N/A</v>
      </c>
      <c r="AI950" s="129" t="e" cm="1">
        <f t="array" aca="1" ref="AI950" ca="1">INDIRECT(ADDRESS(MATCH(A950,'rs_stocks'!B:B,0),7,1,TRUE,"rs_stocks"))</f>
        <v>#N/A</v>
      </c>
    </row>
    <row r="951" spans="1:35" x14ac:dyDescent="0.3">
      <c r="A951" s="129" t="s">
        <v>1621</v>
      </c>
      <c r="B951" s="132">
        <v>-1.5</v>
      </c>
      <c r="C951" s="132">
        <v>-5.64</v>
      </c>
      <c r="D951" s="132">
        <v>-3.86</v>
      </c>
      <c r="E951" s="132">
        <v>-2.58</v>
      </c>
      <c r="F951" s="132">
        <v>6.03</v>
      </c>
      <c r="G951" s="215" t="s">
        <v>3148</v>
      </c>
      <c r="H951" s="348" t="s">
        <v>3111</v>
      </c>
      <c r="I951" s="129">
        <v>5.0449999999999999</v>
      </c>
      <c r="J951" s="129">
        <v>-49</v>
      </c>
      <c r="K951" s="129">
        <v>-21</v>
      </c>
      <c r="L951" s="129" t="b">
        <v>0</v>
      </c>
      <c r="M951" s="129">
        <v>20.100999999999999</v>
      </c>
      <c r="N951" s="129">
        <v>2.875</v>
      </c>
      <c r="O951" s="129">
        <v>6.9909999999999997</v>
      </c>
      <c r="P951" s="132">
        <v>21.358000000000001</v>
      </c>
      <c r="Q951" s="132">
        <v>0.40200000000000002</v>
      </c>
      <c r="R951" s="132">
        <v>8.5850000000000009</v>
      </c>
      <c r="S951" s="129">
        <v>2.31</v>
      </c>
      <c r="T951" s="419">
        <v>-117.795</v>
      </c>
      <c r="U951" s="129">
        <v>27.61</v>
      </c>
      <c r="V951" s="129">
        <v>12</v>
      </c>
      <c r="W951" s="129">
        <v>33</v>
      </c>
      <c r="X951" s="129">
        <v>314</v>
      </c>
      <c r="Y951" s="129" t="s">
        <v>1621</v>
      </c>
      <c r="Z951" s="129" t="b">
        <v>1</v>
      </c>
      <c r="AA951" s="129">
        <v>0</v>
      </c>
      <c r="AB951" s="129" t="b">
        <v>0</v>
      </c>
      <c r="AC951" s="129">
        <v>42</v>
      </c>
      <c r="AD951" s="129">
        <v>0.72599999999999998</v>
      </c>
      <c r="AE951" s="129" t="s">
        <v>3111</v>
      </c>
      <c r="AF951" s="129" t="s">
        <v>3148</v>
      </c>
      <c r="AG951" s="129" t="s">
        <v>4189</v>
      </c>
      <c r="AH951" s="129" t="e" cm="1">
        <f t="array" aca="1" ref="AH951" ca="1">INDIRECT(ADDRESS(MATCH(AJ951,'rs_industries'!B:B,0),5,1,TRUE,"rs_industries"))</f>
        <v>#N/A</v>
      </c>
      <c r="AI951" s="129" cm="1">
        <f t="array" aca="1" ref="AI951" ca="1">INDIRECT(ADDRESS(MATCH(A951,'rs_stocks'!B:B,0),7,1,TRUE,"rs_stocks"))</f>
        <v>74</v>
      </c>
    </row>
    <row r="952" spans="1:35" x14ac:dyDescent="0.3">
      <c r="A952" s="129" t="s">
        <v>340</v>
      </c>
      <c r="B952" s="132">
        <v>-0.06</v>
      </c>
      <c r="C952" s="132">
        <v>-7.67</v>
      </c>
      <c r="D952" s="132">
        <v>-4.92</v>
      </c>
      <c r="E952" s="132">
        <v>7.5</v>
      </c>
      <c r="F952" s="132">
        <v>2.69</v>
      </c>
      <c r="G952" s="214" t="s">
        <v>3133</v>
      </c>
      <c r="H952" s="347" t="s">
        <v>24</v>
      </c>
      <c r="I952" s="129">
        <v>10.481999999999999</v>
      </c>
      <c r="J952" s="129">
        <v>-39</v>
      </c>
      <c r="K952" s="129">
        <v>-9</v>
      </c>
      <c r="L952" s="129" t="b">
        <v>0</v>
      </c>
      <c r="M952" s="129">
        <v>21.856999999999999</v>
      </c>
      <c r="N952" s="129">
        <v>3.1339999999999999</v>
      </c>
      <c r="O952" s="129">
        <v>6.9749999999999996</v>
      </c>
      <c r="P952" s="132">
        <v>22.573</v>
      </c>
      <c r="Q952" s="132">
        <v>0.40100000000000002</v>
      </c>
      <c r="R952" s="132">
        <v>9.0440000000000005</v>
      </c>
      <c r="S952" s="129">
        <v>2.0299999999999998</v>
      </c>
      <c r="T952" s="419">
        <v>-32.1</v>
      </c>
      <c r="U952" s="129">
        <v>127.42</v>
      </c>
      <c r="V952" s="129">
        <v>-24</v>
      </c>
      <c r="W952" s="129">
        <v>-14</v>
      </c>
      <c r="X952" s="129">
        <v>77</v>
      </c>
      <c r="Y952" s="129" t="s">
        <v>340</v>
      </c>
      <c r="Z952" s="129" t="b">
        <v>1</v>
      </c>
      <c r="AA952" s="129">
        <v>0</v>
      </c>
      <c r="AB952" s="129" t="b">
        <v>0</v>
      </c>
      <c r="AC952" s="129">
        <v>49</v>
      </c>
      <c r="AD952" s="129">
        <v>0.72599999999999998</v>
      </c>
      <c r="AE952" s="129" t="s">
        <v>24</v>
      </c>
      <c r="AF952" s="129" t="s">
        <v>3133</v>
      </c>
      <c r="AG952" s="129" t="s">
        <v>3134</v>
      </c>
      <c r="AH952" s="129" t="e" cm="1">
        <f t="array" aca="1" ref="AH952" ca="1">INDIRECT(ADDRESS(MATCH(AJ952,'rs_industries'!B:B,0),5,1,TRUE,"rs_industries"))</f>
        <v>#N/A</v>
      </c>
      <c r="AI952" s="129" cm="1">
        <f t="array" aca="1" ref="AI952" ca="1">INDIRECT(ADDRESS(MATCH(A952,'rs_stocks'!B:B,0),7,1,TRUE,"rs_stocks"))</f>
        <v>78</v>
      </c>
    </row>
    <row r="953" spans="1:35" x14ac:dyDescent="0.3">
      <c r="A953" s="129" t="s">
        <v>2941</v>
      </c>
      <c r="B953" s="132">
        <v>-5.55</v>
      </c>
      <c r="C953" s="132">
        <v>-3.68</v>
      </c>
      <c r="D953" s="132">
        <v>-5.98</v>
      </c>
      <c r="E953" s="132">
        <v>43.54</v>
      </c>
      <c r="F953" s="132">
        <v>15.35</v>
      </c>
      <c r="G953" s="254" t="s">
        <v>3221</v>
      </c>
      <c r="H953" s="348" t="s">
        <v>3108</v>
      </c>
      <c r="I953" s="129">
        <v>0.22600000000000001</v>
      </c>
      <c r="J953" s="129">
        <v>-78</v>
      </c>
      <c r="K953" s="129">
        <v>-48</v>
      </c>
      <c r="L953" s="129" t="b">
        <v>1</v>
      </c>
      <c r="M953" s="129">
        <v>48.862000000000002</v>
      </c>
      <c r="N953" s="129">
        <v>7.0279999999999996</v>
      </c>
      <c r="O953" s="129">
        <v>6.952</v>
      </c>
      <c r="P953" s="132">
        <v>48.36</v>
      </c>
      <c r="Q953" s="132">
        <v>0.40200000000000002</v>
      </c>
      <c r="R953" s="132">
        <v>19.454999999999998</v>
      </c>
      <c r="S953" s="129">
        <v>5.29</v>
      </c>
      <c r="T953" s="419">
        <v>-75.897999999999996</v>
      </c>
      <c r="U953" s="129">
        <v>10.220000000000001</v>
      </c>
      <c r="V953" s="129">
        <v>60</v>
      </c>
      <c r="W953" s="129">
        <v>67</v>
      </c>
      <c r="X953" s="129">
        <v>370</v>
      </c>
      <c r="Y953" s="129" t="s">
        <v>2941</v>
      </c>
      <c r="Z953" s="129" t="b">
        <v>0</v>
      </c>
      <c r="AA953" s="129">
        <v>0</v>
      </c>
      <c r="AB953" s="129" t="b">
        <v>0</v>
      </c>
      <c r="AC953" s="129">
        <v>46</v>
      </c>
      <c r="AD953" s="129">
        <v>0.72599999999999998</v>
      </c>
      <c r="AE953" s="129" t="s">
        <v>3108</v>
      </c>
      <c r="AF953" s="129" t="s">
        <v>3221</v>
      </c>
      <c r="AG953" s="129" t="s">
        <v>8618</v>
      </c>
      <c r="AH953" s="129" t="e" cm="1">
        <f t="array" aca="1" ref="AH953" ca="1">INDIRECT(ADDRESS(MATCH(AJ953,'rs_industries'!B:B,0),5,1,TRUE,"rs_industries"))</f>
        <v>#N/A</v>
      </c>
      <c r="AI953" s="129" cm="1">
        <f t="array" aca="1" ref="AI953" ca="1">INDIRECT(ADDRESS(MATCH(A953,'rs_stocks'!B:B,0),7,1,TRUE,"rs_stocks"))</f>
        <v>94</v>
      </c>
    </row>
    <row r="954" spans="1:35" x14ac:dyDescent="0.3">
      <c r="A954" s="129" t="s">
        <v>1225</v>
      </c>
      <c r="B954" s="132">
        <v>-3.01</v>
      </c>
      <c r="C954" s="132">
        <v>-3.91</v>
      </c>
      <c r="D954" s="132">
        <v>-2.39</v>
      </c>
      <c r="E954" s="132">
        <v>2.7</v>
      </c>
      <c r="F954" s="132">
        <v>1.1200000000000001</v>
      </c>
      <c r="G954" s="204" t="s">
        <v>3158</v>
      </c>
      <c r="H954" s="345" t="s">
        <v>245</v>
      </c>
      <c r="I954" s="129">
        <v>19.064</v>
      </c>
      <c r="J954" s="129">
        <v>-31</v>
      </c>
      <c r="K954" s="129">
        <v>-27</v>
      </c>
      <c r="L954" s="129" t="b">
        <v>0</v>
      </c>
      <c r="M954" s="129">
        <v>14.401</v>
      </c>
      <c r="N954" s="129">
        <v>2.0720000000000001</v>
      </c>
      <c r="O954" s="129">
        <v>6.95</v>
      </c>
      <c r="P954" s="132">
        <v>15.002000000000001</v>
      </c>
      <c r="Q954" s="132">
        <v>0.39800000000000002</v>
      </c>
      <c r="R954" s="132">
        <v>5.9660000000000002</v>
      </c>
      <c r="S954" s="129">
        <v>1.65</v>
      </c>
      <c r="T954" s="419">
        <v>35.677999999999997</v>
      </c>
      <c r="U954" s="129">
        <v>71.489999999999995</v>
      </c>
      <c r="V954" s="129">
        <v>-47</v>
      </c>
      <c r="W954" s="129">
        <v>-56</v>
      </c>
      <c r="X954" s="129">
        <v>169</v>
      </c>
      <c r="Y954" s="129" t="s">
        <v>1225</v>
      </c>
      <c r="Z954" s="129" t="b">
        <v>0</v>
      </c>
      <c r="AA954" s="129">
        <v>0</v>
      </c>
      <c r="AB954" s="129" t="b">
        <v>0</v>
      </c>
      <c r="AC954" s="129">
        <v>44</v>
      </c>
      <c r="AD954" s="129">
        <v>0.72499999999999998</v>
      </c>
      <c r="AE954" s="129" t="s">
        <v>245</v>
      </c>
      <c r="AF954" s="129" t="s">
        <v>3158</v>
      </c>
      <c r="AG954" s="129" t="s">
        <v>5565</v>
      </c>
      <c r="AH954" s="129" t="e" cm="1">
        <f t="array" aca="1" ref="AH954" ca="1">INDIRECT(ADDRESS(MATCH(AJ954,'rs_industries'!B:B,0),5,1,TRUE,"rs_industries"))</f>
        <v>#N/A</v>
      </c>
      <c r="AI954" s="129" t="e" cm="1">
        <f t="array" aca="1" ref="AI954" ca="1">INDIRECT(ADDRESS(MATCH(A954,'rs_stocks'!B:B,0),7,1,TRUE,"rs_stocks"))</f>
        <v>#N/A</v>
      </c>
    </row>
    <row r="955" spans="1:35" x14ac:dyDescent="0.3">
      <c r="A955" s="129" t="s">
        <v>1908</v>
      </c>
      <c r="B955" s="132">
        <v>-0.12</v>
      </c>
      <c r="C955" s="132">
        <v>-4.58</v>
      </c>
      <c r="D955" s="132">
        <v>20.74</v>
      </c>
      <c r="E955" s="132">
        <v>26.8</v>
      </c>
      <c r="F955" s="132">
        <v>24.92</v>
      </c>
      <c r="G955" s="243" t="s">
        <v>3127</v>
      </c>
      <c r="H955" s="347" t="s">
        <v>31</v>
      </c>
      <c r="I955" s="129">
        <v>5.9980000000000002</v>
      </c>
      <c r="J955" s="129">
        <v>-78</v>
      </c>
      <c r="K955" s="129">
        <v>-31</v>
      </c>
      <c r="L955" s="129" t="b">
        <v>1</v>
      </c>
      <c r="M955" s="129">
        <v>69.477000000000004</v>
      </c>
      <c r="N955" s="129">
        <v>10</v>
      </c>
      <c r="O955" s="129">
        <v>6.9480000000000004</v>
      </c>
      <c r="P955" s="132">
        <v>79.539000000000001</v>
      </c>
      <c r="Q955" s="132">
        <v>0.41399999999999998</v>
      </c>
      <c r="R955" s="132">
        <v>32.951000000000001</v>
      </c>
      <c r="S955" s="129">
        <v>3.39</v>
      </c>
      <c r="T955" s="419">
        <v>-11.329000000000001</v>
      </c>
      <c r="U955" s="129">
        <v>26.02</v>
      </c>
      <c r="V955" s="129">
        <v>76</v>
      </c>
      <c r="W955" s="129">
        <v>41</v>
      </c>
      <c r="X955" s="129">
        <v>226</v>
      </c>
      <c r="Y955" s="129" t="s">
        <v>1908</v>
      </c>
      <c r="Z955" s="129" t="b">
        <v>0</v>
      </c>
      <c r="AA955" s="129">
        <v>0</v>
      </c>
      <c r="AB955" s="129" t="b">
        <v>1</v>
      </c>
      <c r="AC955" s="129">
        <v>42</v>
      </c>
      <c r="AD955" s="129">
        <v>0.72499999999999998</v>
      </c>
      <c r="AE955" s="129" t="s">
        <v>31</v>
      </c>
      <c r="AF955" s="129" t="s">
        <v>3127</v>
      </c>
      <c r="AG955" s="129" t="s">
        <v>3369</v>
      </c>
      <c r="AH955" s="129" t="e" cm="1">
        <f t="array" aca="1" ref="AH955" ca="1">INDIRECT(ADDRESS(MATCH(AJ955,'rs_industries'!B:B,0),5,1,TRUE,"rs_industries"))</f>
        <v>#N/A</v>
      </c>
      <c r="AI955" s="129" t="e" cm="1">
        <f t="array" aca="1" ref="AI955" ca="1">INDIRECT(ADDRESS(MATCH(A955,'rs_stocks'!B:B,0),7,1,TRUE,"rs_stocks"))</f>
        <v>#N/A</v>
      </c>
    </row>
    <row r="956" spans="1:35" x14ac:dyDescent="0.3">
      <c r="A956" s="129" t="s">
        <v>656</v>
      </c>
      <c r="B956" s="132">
        <v>2.8</v>
      </c>
      <c r="C956" s="132">
        <v>6.51</v>
      </c>
      <c r="D956" s="132">
        <v>21.27</v>
      </c>
      <c r="E956" s="132">
        <v>18.059999999999999</v>
      </c>
      <c r="F956" s="132">
        <v>12.81</v>
      </c>
      <c r="G956" s="269" t="s">
        <v>3276</v>
      </c>
      <c r="H956" s="288" t="s">
        <v>3140</v>
      </c>
      <c r="I956" s="129">
        <v>9.5050000000000008</v>
      </c>
      <c r="J956" s="129">
        <v>-36</v>
      </c>
      <c r="K956" s="129">
        <v>-1</v>
      </c>
      <c r="L956" s="129" t="b">
        <v>1</v>
      </c>
      <c r="M956" s="129">
        <v>40.453000000000003</v>
      </c>
      <c r="N956" s="129">
        <v>5.8230000000000004</v>
      </c>
      <c r="O956" s="129">
        <v>6.9470000000000001</v>
      </c>
      <c r="P956" s="132">
        <v>46.219000000000001</v>
      </c>
      <c r="Q956" s="132">
        <v>0.41699999999999998</v>
      </c>
      <c r="R956" s="132">
        <v>19.254999999999999</v>
      </c>
      <c r="S956" s="129">
        <v>2.2200000000000002</v>
      </c>
      <c r="T956" s="419">
        <v>-31.106000000000002</v>
      </c>
      <c r="U956" s="129">
        <v>1014.04</v>
      </c>
      <c r="V956" s="129">
        <v>-13</v>
      </c>
      <c r="W956" s="129">
        <v>-11</v>
      </c>
      <c r="X956" s="129">
        <v>8</v>
      </c>
      <c r="Y956" s="129" t="s">
        <v>656</v>
      </c>
      <c r="Z956" s="129" t="b">
        <v>0</v>
      </c>
      <c r="AA956" s="129">
        <v>0</v>
      </c>
      <c r="AB956" s="129" t="b">
        <v>1</v>
      </c>
      <c r="AC956" s="129">
        <v>50</v>
      </c>
      <c r="AD956" s="129">
        <v>0.72499999999999998</v>
      </c>
      <c r="AE956" s="129" t="s">
        <v>3140</v>
      </c>
      <c r="AF956" s="129" t="s">
        <v>3276</v>
      </c>
      <c r="AG956" s="129" t="s">
        <v>3628</v>
      </c>
      <c r="AH956" s="129" t="e" cm="1">
        <f t="array" aca="1" ref="AH956" ca="1">INDIRECT(ADDRESS(MATCH(AJ956,'rs_industries'!B:B,0),5,1,TRUE,"rs_industries"))</f>
        <v>#N/A</v>
      </c>
      <c r="AI956" s="129" cm="1">
        <f t="array" aca="1" ref="AI956" ca="1">INDIRECT(ADDRESS(MATCH(A956,'rs_stocks'!B:B,0),7,1,TRUE,"rs_stocks"))</f>
        <v>90</v>
      </c>
    </row>
    <row r="957" spans="1:35" x14ac:dyDescent="0.3">
      <c r="A957" s="129" t="s">
        <v>1921</v>
      </c>
      <c r="B957" s="132">
        <v>-1.65</v>
      </c>
      <c r="C957" s="132">
        <v>-1.29</v>
      </c>
      <c r="D957" s="132">
        <v>-0.35</v>
      </c>
      <c r="E957" s="132">
        <v>12.15</v>
      </c>
      <c r="F957" s="132">
        <v>6.34</v>
      </c>
      <c r="G957" s="312" t="s">
        <v>3543</v>
      </c>
      <c r="H957" s="347" t="s">
        <v>3108</v>
      </c>
      <c r="I957" s="129">
        <v>4.66</v>
      </c>
      <c r="J957" s="129">
        <v>-33</v>
      </c>
      <c r="K957" s="129">
        <v>-7</v>
      </c>
      <c r="L957" s="129" t="b">
        <v>1</v>
      </c>
      <c r="M957" s="129">
        <v>17.588000000000001</v>
      </c>
      <c r="N957" s="129">
        <v>2.532</v>
      </c>
      <c r="O957" s="129">
        <v>6.9450000000000003</v>
      </c>
      <c r="P957" s="132">
        <v>17.949000000000002</v>
      </c>
      <c r="Q957" s="132">
        <v>0.40100000000000002</v>
      </c>
      <c r="R957" s="132">
        <v>7.2060000000000004</v>
      </c>
      <c r="S957" s="129">
        <v>1.94</v>
      </c>
      <c r="T957" s="419">
        <v>-5.5190000000000001</v>
      </c>
      <c r="U957" s="129">
        <v>130.99</v>
      </c>
      <c r="V957" s="129">
        <v>-63</v>
      </c>
      <c r="W957" s="129">
        <v>-57</v>
      </c>
      <c r="X957" s="129">
        <v>78</v>
      </c>
      <c r="Y957" s="129" t="s">
        <v>1921</v>
      </c>
      <c r="Z957" s="129" t="b">
        <v>0</v>
      </c>
      <c r="AA957" s="129">
        <v>0</v>
      </c>
      <c r="AB957" s="129" t="b">
        <v>0</v>
      </c>
      <c r="AC957" s="129">
        <v>51</v>
      </c>
      <c r="AD957" s="129">
        <v>0.72399999999999998</v>
      </c>
      <c r="AE957" s="129" t="s">
        <v>3108</v>
      </c>
      <c r="AF957" s="129" t="s">
        <v>3543</v>
      </c>
      <c r="AG957" s="129" t="s">
        <v>3592</v>
      </c>
      <c r="AH957" s="129" t="e" cm="1">
        <f t="array" aca="1" ref="AH957" ca="1">INDIRECT(ADDRESS(MATCH(AJ957,'rs_industries'!B:B,0),5,1,TRUE,"rs_industries"))</f>
        <v>#N/A</v>
      </c>
      <c r="AI957" s="129" t="e" cm="1">
        <f t="array" aca="1" ref="AI957" ca="1">INDIRECT(ADDRESS(MATCH(A957,'rs_stocks'!B:B,0),7,1,TRUE,"rs_stocks"))</f>
        <v>#N/A</v>
      </c>
    </row>
    <row r="958" spans="1:35" x14ac:dyDescent="0.3">
      <c r="A958" s="129" t="s">
        <v>348</v>
      </c>
      <c r="B958" s="132">
        <v>-4.99</v>
      </c>
      <c r="C958" s="132">
        <v>-0.06</v>
      </c>
      <c r="D958" s="132">
        <v>-1</v>
      </c>
      <c r="E958" s="132">
        <v>22.45</v>
      </c>
      <c r="F958" s="132">
        <v>25.36</v>
      </c>
      <c r="G958" s="216" t="s">
        <v>3225</v>
      </c>
      <c r="H958" s="348" t="s">
        <v>3111</v>
      </c>
      <c r="I958" s="129">
        <v>14.526</v>
      </c>
      <c r="J958" s="129">
        <v>-30</v>
      </c>
      <c r="K958" s="129">
        <v>-5</v>
      </c>
      <c r="L958" s="129" t="b">
        <v>1</v>
      </c>
      <c r="M958" s="129">
        <v>48.723999999999997</v>
      </c>
      <c r="N958" s="129">
        <v>7.0229999999999997</v>
      </c>
      <c r="O958" s="129">
        <v>6.9379999999999997</v>
      </c>
      <c r="P958" s="132">
        <v>53.93</v>
      </c>
      <c r="Q958" s="132">
        <v>0.38900000000000001</v>
      </c>
      <c r="R958" s="132">
        <v>20.995999999999999</v>
      </c>
      <c r="S958" s="129">
        <v>2.1</v>
      </c>
      <c r="T958" s="419">
        <v>-15.102</v>
      </c>
      <c r="U958" s="129">
        <v>53.68</v>
      </c>
      <c r="V958" s="129">
        <v>-9</v>
      </c>
      <c r="W958" s="129">
        <v>-20</v>
      </c>
      <c r="X958" s="129">
        <v>177</v>
      </c>
      <c r="Y958" s="129" t="s">
        <v>348</v>
      </c>
      <c r="Z958" s="129" t="b">
        <v>0</v>
      </c>
      <c r="AA958" s="129">
        <v>0</v>
      </c>
      <c r="AB958" s="129" t="b">
        <v>1</v>
      </c>
      <c r="AC958" s="129">
        <v>55</v>
      </c>
      <c r="AD958" s="129">
        <v>0.72399999999999998</v>
      </c>
      <c r="AE958" s="129" t="s">
        <v>3111</v>
      </c>
      <c r="AF958" s="129" t="s">
        <v>3225</v>
      </c>
      <c r="AG958" s="129" t="s">
        <v>5558</v>
      </c>
      <c r="AH958" s="129" t="e" cm="1">
        <f t="array" aca="1" ref="AH958" ca="1">INDIRECT(ADDRESS(MATCH(AJ958,'rs_industries'!B:B,0),5,1,TRUE,"rs_industries"))</f>
        <v>#N/A</v>
      </c>
      <c r="AI958" s="129" t="e" cm="1">
        <f t="array" aca="1" ref="AI958" ca="1">INDIRECT(ADDRESS(MATCH(A958,'rs_stocks'!B:B,0),7,1,TRUE,"rs_stocks"))</f>
        <v>#N/A</v>
      </c>
    </row>
    <row r="959" spans="1:35" x14ac:dyDescent="0.3">
      <c r="A959" s="129" t="s">
        <v>1222</v>
      </c>
      <c r="B959" s="132">
        <v>-3.15</v>
      </c>
      <c r="C959" s="132">
        <v>-5.0599999999999996</v>
      </c>
      <c r="D959" s="132">
        <v>6.93</v>
      </c>
      <c r="E959" s="132">
        <v>2.23</v>
      </c>
      <c r="F959" s="132">
        <v>2.71</v>
      </c>
      <c r="G959" s="317" t="s">
        <v>3166</v>
      </c>
      <c r="H959" s="349" t="s">
        <v>245</v>
      </c>
      <c r="I959" s="129">
        <v>25.062000000000001</v>
      </c>
      <c r="J959" s="129">
        <v>-40</v>
      </c>
      <c r="K959" s="129">
        <v>-32</v>
      </c>
      <c r="L959" s="129" t="b">
        <v>1</v>
      </c>
      <c r="M959" s="129">
        <v>24.713999999999999</v>
      </c>
      <c r="N959" s="129">
        <v>3.5649999999999999</v>
      </c>
      <c r="O959" s="129">
        <v>6.9320000000000004</v>
      </c>
      <c r="P959" s="132">
        <v>27.55</v>
      </c>
      <c r="Q959" s="132">
        <v>0.40799999999999997</v>
      </c>
      <c r="R959" s="132">
        <v>11.247999999999999</v>
      </c>
      <c r="S959" s="129">
        <v>1.81</v>
      </c>
      <c r="T959" s="419">
        <v>16.745999999999999</v>
      </c>
      <c r="U959" s="129">
        <v>128.63999999999999</v>
      </c>
      <c r="V959" s="129">
        <v>-25</v>
      </c>
      <c r="W959" s="129">
        <v>-33</v>
      </c>
      <c r="X959" s="129">
        <v>85</v>
      </c>
      <c r="Y959" s="129" t="s">
        <v>1222</v>
      </c>
      <c r="Z959" s="129" t="b">
        <v>0</v>
      </c>
      <c r="AA959" s="129">
        <v>0</v>
      </c>
      <c r="AB959" s="129" t="b">
        <v>0</v>
      </c>
      <c r="AC959" s="129">
        <v>48</v>
      </c>
      <c r="AD959" s="129">
        <v>0.72399999999999998</v>
      </c>
      <c r="AE959" s="129" t="s">
        <v>245</v>
      </c>
      <c r="AF959" s="129" t="s">
        <v>3166</v>
      </c>
      <c r="AG959" s="129" t="s">
        <v>5015</v>
      </c>
      <c r="AH959" s="129" t="e" cm="1">
        <f t="array" aca="1" ref="AH959" ca="1">INDIRECT(ADDRESS(MATCH(AJ959,'rs_industries'!B:B,0),5,1,TRUE,"rs_industries"))</f>
        <v>#N/A</v>
      </c>
      <c r="AI959" s="129" t="e" cm="1">
        <f t="array" aca="1" ref="AI959" ca="1">INDIRECT(ADDRESS(MATCH(A959,'rs_stocks'!B:B,0),7,1,TRUE,"rs_stocks"))</f>
        <v>#N/A</v>
      </c>
    </row>
    <row r="960" spans="1:35" x14ac:dyDescent="0.3">
      <c r="A960" s="129" t="s">
        <v>8699</v>
      </c>
      <c r="B960" s="132">
        <v>0.88</v>
      </c>
      <c r="C960" s="132">
        <v>2</v>
      </c>
      <c r="D960" s="132">
        <v>13.33</v>
      </c>
      <c r="E960" s="132">
        <v>15.62</v>
      </c>
      <c r="F960" s="132">
        <v>17.690000000000001</v>
      </c>
      <c r="G960" s="220" t="s">
        <v>3221</v>
      </c>
      <c r="H960" s="349" t="s">
        <v>24</v>
      </c>
      <c r="I960" s="129">
        <v>0.224</v>
      </c>
      <c r="J960" s="129">
        <v>-83</v>
      </c>
      <c r="K960" s="129">
        <v>-77</v>
      </c>
      <c r="L960" s="129" t="b">
        <v>1</v>
      </c>
      <c r="M960" s="129">
        <v>44.125</v>
      </c>
      <c r="N960" s="129">
        <v>6.3810000000000002</v>
      </c>
      <c r="O960" s="129">
        <v>6.915</v>
      </c>
      <c r="P960" s="132">
        <v>50.271999999999998</v>
      </c>
      <c r="Q960" s="132">
        <v>0.41299999999999998</v>
      </c>
      <c r="R960" s="132">
        <v>20.776</v>
      </c>
      <c r="S960" s="129">
        <v>3.26</v>
      </c>
      <c r="T960" s="419">
        <v>20.04</v>
      </c>
      <c r="U960" s="129">
        <v>4.59</v>
      </c>
      <c r="V960" s="129">
        <v>-32</v>
      </c>
      <c r="W960" s="129">
        <v>-43</v>
      </c>
      <c r="X960" s="129">
        <v>1336</v>
      </c>
      <c r="Y960" s="129" t="s">
        <v>8699</v>
      </c>
      <c r="Z960" s="129" t="b">
        <v>0</v>
      </c>
      <c r="AA960" s="129">
        <v>0</v>
      </c>
      <c r="AB960" s="129" t="b">
        <v>0</v>
      </c>
      <c r="AC960" s="129">
        <v>44</v>
      </c>
      <c r="AD960" s="129">
        <v>0.72399999999999998</v>
      </c>
      <c r="AE960" s="129" t="s">
        <v>24</v>
      </c>
      <c r="AF960" s="129" t="s">
        <v>3221</v>
      </c>
      <c r="AG960" s="129" t="s">
        <v>8700</v>
      </c>
      <c r="AH960" s="129" t="e" cm="1">
        <f t="array" aca="1" ref="AH960" ca="1">INDIRECT(ADDRESS(MATCH(AJ960,'rs_industries'!B:B,0),5,1,TRUE,"rs_industries"))</f>
        <v>#N/A</v>
      </c>
      <c r="AI960" s="129" t="e" cm="1">
        <f t="array" aca="1" ref="AI960" ca="1">INDIRECT(ADDRESS(MATCH(A960,'rs_stocks'!B:B,0),7,1,TRUE,"rs_stocks"))</f>
        <v>#N/A</v>
      </c>
    </row>
    <row r="961" spans="1:35" x14ac:dyDescent="0.3">
      <c r="A961" s="129" t="s">
        <v>1815</v>
      </c>
      <c r="B961" s="132">
        <v>-0.69</v>
      </c>
      <c r="C961" s="132">
        <v>-1.2</v>
      </c>
      <c r="D961" s="132">
        <v>18</v>
      </c>
      <c r="E961" s="132">
        <v>20.71</v>
      </c>
      <c r="F961" s="132">
        <v>21.22</v>
      </c>
      <c r="G961" s="216" t="s">
        <v>3127</v>
      </c>
      <c r="H961" s="348" t="s">
        <v>31</v>
      </c>
      <c r="I961" s="129">
        <v>2.1549999999999998</v>
      </c>
      <c r="J961" s="129">
        <v>-76</v>
      </c>
      <c r="K961" s="129">
        <v>-60</v>
      </c>
      <c r="L961" s="129" t="b">
        <v>1</v>
      </c>
      <c r="M961" s="129">
        <v>57.723999999999997</v>
      </c>
      <c r="N961" s="129">
        <v>8.375</v>
      </c>
      <c r="O961" s="129">
        <v>6.8920000000000003</v>
      </c>
      <c r="P961" s="132">
        <v>66.221000000000004</v>
      </c>
      <c r="Q961" s="132">
        <v>0.41499999999999998</v>
      </c>
      <c r="R961" s="132">
        <v>27.481000000000002</v>
      </c>
      <c r="S961" s="129">
        <v>2.75</v>
      </c>
      <c r="T961" s="419">
        <v>-88.105999999999995</v>
      </c>
      <c r="U961" s="129">
        <v>5.77</v>
      </c>
      <c r="V961" s="129">
        <v>-10</v>
      </c>
      <c r="W961" s="129">
        <v>-25</v>
      </c>
      <c r="X961" s="129">
        <v>1258</v>
      </c>
      <c r="Y961" s="129" t="s">
        <v>1815</v>
      </c>
      <c r="Z961" s="129" t="b">
        <v>0</v>
      </c>
      <c r="AA961" s="129">
        <v>0</v>
      </c>
      <c r="AB961" s="129" t="b">
        <v>1</v>
      </c>
      <c r="AC961" s="129">
        <v>47</v>
      </c>
      <c r="AD961" s="129">
        <v>0.72299999999999998</v>
      </c>
      <c r="AE961" s="129" t="s">
        <v>31</v>
      </c>
      <c r="AF961" s="129" t="s">
        <v>3127</v>
      </c>
      <c r="AG961" s="129" t="s">
        <v>5652</v>
      </c>
      <c r="AH961" s="129" t="e" cm="1">
        <f t="array" aca="1" ref="AH961" ca="1">INDIRECT(ADDRESS(MATCH(AJ961,'rs_industries'!B:B,0),5,1,TRUE,"rs_industries"))</f>
        <v>#N/A</v>
      </c>
      <c r="AI961" s="129" t="e" cm="1">
        <f t="array" aca="1" ref="AI961" ca="1">INDIRECT(ADDRESS(MATCH(A961,'rs_stocks'!B:B,0),7,1,TRUE,"rs_stocks"))</f>
        <v>#N/A</v>
      </c>
    </row>
    <row r="962" spans="1:35" x14ac:dyDescent="0.3">
      <c r="A962" s="129" t="s">
        <v>6905</v>
      </c>
      <c r="B962" s="132">
        <v>-11.13</v>
      </c>
      <c r="C962" s="132">
        <v>-34.229999999999997</v>
      </c>
      <c r="D962" s="132">
        <v>32.590000000000003</v>
      </c>
      <c r="E962" s="132">
        <v>19.25</v>
      </c>
      <c r="F962" s="132">
        <v>20.29</v>
      </c>
      <c r="G962" s="251" t="s">
        <v>3170</v>
      </c>
      <c r="H962" s="349" t="s">
        <v>3124</v>
      </c>
      <c r="I962" s="129">
        <v>0.23899999999999999</v>
      </c>
      <c r="J962" s="129">
        <v>-95</v>
      </c>
      <c r="K962" s="129">
        <v>-88</v>
      </c>
      <c r="L962" s="129" t="b">
        <v>0</v>
      </c>
      <c r="M962" s="129">
        <v>212.91300000000001</v>
      </c>
      <c r="N962" s="129">
        <v>30.916</v>
      </c>
      <c r="O962" s="129">
        <v>6.8869999999999996</v>
      </c>
      <c r="P962" s="132">
        <v>402.48500000000001</v>
      </c>
      <c r="Q962" s="132">
        <v>0.36799999999999999</v>
      </c>
      <c r="R962" s="132">
        <v>148.14599999999999</v>
      </c>
      <c r="S962" s="129">
        <v>14.42</v>
      </c>
      <c r="T962" s="419">
        <v>-40.094000000000001</v>
      </c>
      <c r="U962" s="129">
        <v>4.1500000000000004</v>
      </c>
      <c r="V962" s="129">
        <v>25</v>
      </c>
      <c r="W962" s="129">
        <v>-16</v>
      </c>
      <c r="X962" s="129">
        <v>334</v>
      </c>
      <c r="Y962" s="129" t="s">
        <v>6905</v>
      </c>
      <c r="Z962" s="129" t="b">
        <v>0</v>
      </c>
      <c r="AA962" s="129">
        <v>0</v>
      </c>
      <c r="AB962" s="129" t="b">
        <v>0</v>
      </c>
      <c r="AC962" s="129">
        <v>48</v>
      </c>
      <c r="AD962" s="129">
        <v>0.72299999999999998</v>
      </c>
      <c r="AE962" s="129" t="s">
        <v>3124</v>
      </c>
      <c r="AF962" s="129" t="s">
        <v>3170</v>
      </c>
      <c r="AG962" s="129" t="s">
        <v>8612</v>
      </c>
      <c r="AH962" s="129" t="e" cm="1">
        <f t="array" aca="1" ref="AH962" ca="1">INDIRECT(ADDRESS(MATCH(AJ962,'rs_industries'!B:B,0),5,1,TRUE,"rs_industries"))</f>
        <v>#N/A</v>
      </c>
      <c r="AI962" s="129" cm="1">
        <f t="array" aca="1" ref="AI962" ca="1">INDIRECT(ADDRESS(MATCH(A962,'rs_stocks'!B:B,0),7,1,TRUE,"rs_stocks"))</f>
        <v>81</v>
      </c>
    </row>
    <row r="963" spans="1:35" x14ac:dyDescent="0.3">
      <c r="A963" s="129" t="s">
        <v>8889</v>
      </c>
      <c r="B963" s="132">
        <v>3.81</v>
      </c>
      <c r="C963" s="132">
        <v>19.78</v>
      </c>
      <c r="D963" s="132">
        <v>35.4</v>
      </c>
      <c r="E963" s="132">
        <v>30.93</v>
      </c>
      <c r="F963" s="132">
        <v>22.82</v>
      </c>
      <c r="G963" s="215" t="s">
        <v>3162</v>
      </c>
      <c r="H963" s="345" t="s">
        <v>3108</v>
      </c>
      <c r="I963" s="129">
        <v>0.34899999999999998</v>
      </c>
      <c r="J963" s="129">
        <v>-68</v>
      </c>
      <c r="K963" s="129">
        <v>-53</v>
      </c>
      <c r="L963" s="129" t="b">
        <v>1</v>
      </c>
      <c r="M963" s="129">
        <v>65.888999999999996</v>
      </c>
      <c r="N963" s="129">
        <v>9.577</v>
      </c>
      <c r="O963" s="129">
        <v>6.88</v>
      </c>
      <c r="P963" s="132">
        <v>86.188000000000002</v>
      </c>
      <c r="Q963" s="132">
        <v>0.41399999999999998</v>
      </c>
      <c r="R963" s="132">
        <v>35.685000000000002</v>
      </c>
      <c r="S963" s="129">
        <v>7.23</v>
      </c>
      <c r="T963" s="419">
        <v>-28.544</v>
      </c>
      <c r="U963" s="129">
        <v>4.3600000000000003</v>
      </c>
      <c r="V963" s="129">
        <v>-64</v>
      </c>
      <c r="W963" s="129">
        <v>-71</v>
      </c>
      <c r="X963" s="129">
        <v>634</v>
      </c>
      <c r="Y963" s="129" t="s">
        <v>8889</v>
      </c>
      <c r="Z963" s="129" t="b">
        <v>0</v>
      </c>
      <c r="AA963" s="129">
        <v>0</v>
      </c>
      <c r="AB963" s="129" t="b">
        <v>1</v>
      </c>
      <c r="AC963" s="129">
        <v>40</v>
      </c>
      <c r="AD963" s="129">
        <v>0.72299999999999998</v>
      </c>
      <c r="AE963" s="129" t="s">
        <v>3108</v>
      </c>
      <c r="AF963" s="129" t="s">
        <v>3162</v>
      </c>
      <c r="AG963" s="129" t="s">
        <v>8890</v>
      </c>
      <c r="AH963" s="129" t="e" cm="1">
        <f t="array" aca="1" ref="AH963" ca="1">INDIRECT(ADDRESS(MATCH(AJ963,'rs_industries'!B:B,0),5,1,TRUE,"rs_industries"))</f>
        <v>#N/A</v>
      </c>
      <c r="AI963" s="129" cm="1">
        <f t="array" aca="1" ref="AI963" ca="1">INDIRECT(ADDRESS(MATCH(A963,'rs_stocks'!B:B,0),7,1,TRUE,"rs_stocks"))</f>
        <v>88</v>
      </c>
    </row>
    <row r="964" spans="1:35" x14ac:dyDescent="0.3">
      <c r="A964" s="129" t="s">
        <v>1727</v>
      </c>
      <c r="B964" s="132">
        <v>0.7</v>
      </c>
      <c r="C964" s="132">
        <v>-1.17</v>
      </c>
      <c r="D964" s="132">
        <v>-0.79</v>
      </c>
      <c r="E964" s="132">
        <v>13.42</v>
      </c>
      <c r="F964" s="132">
        <v>13.98</v>
      </c>
      <c r="G964" s="221" t="s">
        <v>3189</v>
      </c>
      <c r="H964" s="349" t="s">
        <v>3108</v>
      </c>
      <c r="I964" s="129">
        <v>5.2619999999999996</v>
      </c>
      <c r="J964" s="129">
        <v>-50</v>
      </c>
      <c r="K964" s="129">
        <v>-7</v>
      </c>
      <c r="L964" s="129" t="b">
        <v>1</v>
      </c>
      <c r="M964" s="129">
        <v>33.155000000000001</v>
      </c>
      <c r="N964" s="129">
        <v>4.8250000000000002</v>
      </c>
      <c r="O964" s="129">
        <v>6.8710000000000004</v>
      </c>
      <c r="P964" s="132">
        <v>34.984999999999999</v>
      </c>
      <c r="Q964" s="132">
        <v>0.39400000000000002</v>
      </c>
      <c r="R964" s="132">
        <v>13.775</v>
      </c>
      <c r="S964" s="129">
        <v>2.69</v>
      </c>
      <c r="T964" s="419">
        <v>62.750999999999998</v>
      </c>
      <c r="U964" s="129">
        <v>69.319999999999993</v>
      </c>
      <c r="V964" s="129">
        <v>-21</v>
      </c>
      <c r="W964" s="129">
        <v>-40</v>
      </c>
      <c r="X964" s="129">
        <v>107</v>
      </c>
      <c r="Y964" s="129" t="s">
        <v>1727</v>
      </c>
      <c r="Z964" s="129" t="b">
        <v>1</v>
      </c>
      <c r="AA964" s="129">
        <v>0</v>
      </c>
      <c r="AB964" s="129" t="b">
        <v>1</v>
      </c>
      <c r="AC964" s="129">
        <v>49</v>
      </c>
      <c r="AD964" s="129">
        <v>0.72199999999999998</v>
      </c>
      <c r="AE964" s="129" t="s">
        <v>3108</v>
      </c>
      <c r="AF964" s="129" t="s">
        <v>3189</v>
      </c>
      <c r="AG964" s="129" t="s">
        <v>3632</v>
      </c>
      <c r="AH964" s="129" t="e" cm="1">
        <f t="array" aca="1" ref="AH964" ca="1">INDIRECT(ADDRESS(MATCH(AJ964,'rs_industries'!B:B,0),5,1,TRUE,"rs_industries"))</f>
        <v>#N/A</v>
      </c>
      <c r="AI964" s="129" cm="1">
        <f t="array" aca="1" ref="AI964" ca="1">INDIRECT(ADDRESS(MATCH(A964,'rs_stocks'!B:B,0),7,1,TRUE,"rs_stocks"))</f>
        <v>81</v>
      </c>
    </row>
    <row r="965" spans="1:35" x14ac:dyDescent="0.3">
      <c r="A965" s="129" t="s">
        <v>1803</v>
      </c>
      <c r="B965" s="132">
        <v>-1.51</v>
      </c>
      <c r="C965" s="132">
        <v>8.8800000000000008</v>
      </c>
      <c r="D965" s="132">
        <v>13.38</v>
      </c>
      <c r="E965" s="132">
        <v>8.5399999999999991</v>
      </c>
      <c r="F965" s="132">
        <v>8.08</v>
      </c>
      <c r="G965" s="231" t="s">
        <v>3221</v>
      </c>
      <c r="H965" s="346" t="s">
        <v>31</v>
      </c>
      <c r="I965" s="129">
        <v>4.2720000000000002</v>
      </c>
      <c r="J965" s="129">
        <v>-44</v>
      </c>
      <c r="K965" s="129">
        <v>-7</v>
      </c>
      <c r="L965" s="129" t="b">
        <v>1</v>
      </c>
      <c r="M965" s="129">
        <v>30.736000000000001</v>
      </c>
      <c r="N965" s="129">
        <v>4.4740000000000002</v>
      </c>
      <c r="O965" s="129">
        <v>6.87</v>
      </c>
      <c r="P965" s="132">
        <v>34.820999999999998</v>
      </c>
      <c r="Q965" s="132">
        <v>0.40799999999999997</v>
      </c>
      <c r="R965" s="132">
        <v>14.207000000000001</v>
      </c>
      <c r="S965" s="129">
        <v>2.16</v>
      </c>
      <c r="T965" s="419">
        <v>50.542999999999999</v>
      </c>
      <c r="U965" s="129">
        <v>105.44</v>
      </c>
      <c r="V965" s="129">
        <v>-35</v>
      </c>
      <c r="W965" s="129">
        <v>-34</v>
      </c>
      <c r="X965" s="129">
        <v>87</v>
      </c>
      <c r="Y965" s="129" t="s">
        <v>1803</v>
      </c>
      <c r="Z965" s="129" t="b">
        <v>0</v>
      </c>
      <c r="AA965" s="129">
        <v>0</v>
      </c>
      <c r="AB965" s="129" t="b">
        <v>1</v>
      </c>
      <c r="AC965" s="129">
        <v>49</v>
      </c>
      <c r="AD965" s="129">
        <v>0.72199999999999998</v>
      </c>
      <c r="AE965" s="129" t="s">
        <v>31</v>
      </c>
      <c r="AF965" s="129" t="s">
        <v>3221</v>
      </c>
      <c r="AG965" s="129" t="s">
        <v>4826</v>
      </c>
      <c r="AH965" s="129" t="e" cm="1">
        <f t="array" aca="1" ref="AH965" ca="1">INDIRECT(ADDRESS(MATCH(AJ965,'rs_industries'!B:B,0),5,1,TRUE,"rs_industries"))</f>
        <v>#N/A</v>
      </c>
      <c r="AI965" s="129" t="e" cm="1">
        <f t="array" aca="1" ref="AI965" ca="1">INDIRECT(ADDRESS(MATCH(A965,'rs_stocks'!B:B,0),7,1,TRUE,"rs_stocks"))</f>
        <v>#N/A</v>
      </c>
    </row>
    <row r="966" spans="1:35" x14ac:dyDescent="0.3">
      <c r="A966" s="129" t="s">
        <v>2481</v>
      </c>
      <c r="B966" s="132">
        <v>0.92</v>
      </c>
      <c r="C966" s="132">
        <v>0.69</v>
      </c>
      <c r="D966" s="132">
        <v>0.56999999999999995</v>
      </c>
      <c r="E966" s="132">
        <v>6.54</v>
      </c>
      <c r="F966" s="132">
        <v>3.77</v>
      </c>
      <c r="G966" s="255" t="s">
        <v>3160</v>
      </c>
      <c r="H966" s="347" t="s">
        <v>3111</v>
      </c>
      <c r="I966" s="129">
        <v>1.18</v>
      </c>
      <c r="J966" s="129">
        <v>-27</v>
      </c>
      <c r="K966" s="129">
        <v>-16</v>
      </c>
      <c r="L966" s="129" t="b">
        <v>1</v>
      </c>
      <c r="M966" s="129">
        <v>5.8650000000000002</v>
      </c>
      <c r="N966" s="129">
        <v>0.85599999999999998</v>
      </c>
      <c r="O966" s="129">
        <v>6.85</v>
      </c>
      <c r="P966" s="132">
        <v>5.9050000000000002</v>
      </c>
      <c r="Q966" s="132">
        <v>0.39500000000000002</v>
      </c>
      <c r="R966" s="132">
        <v>2.3330000000000002</v>
      </c>
      <c r="S966" s="129">
        <v>0.92</v>
      </c>
      <c r="T966" s="419">
        <v>24.751999999999999</v>
      </c>
      <c r="U966" s="129">
        <v>8.8000000000000007</v>
      </c>
      <c r="V966" s="129">
        <v>-38</v>
      </c>
      <c r="W966" s="129">
        <v>-38</v>
      </c>
      <c r="X966" s="129">
        <v>2475</v>
      </c>
      <c r="Y966" s="129" t="s">
        <v>2481</v>
      </c>
      <c r="Z966" s="129" t="b">
        <v>1</v>
      </c>
      <c r="AA966" s="129">
        <v>0</v>
      </c>
      <c r="AB966" s="129" t="b">
        <v>1</v>
      </c>
      <c r="AC966" s="129">
        <v>50</v>
      </c>
      <c r="AD966" s="129">
        <v>0.72199999999999998</v>
      </c>
      <c r="AE966" s="129" t="s">
        <v>3111</v>
      </c>
      <c r="AF966" s="129" t="s">
        <v>3160</v>
      </c>
      <c r="AG966" s="129" t="s">
        <v>3978</v>
      </c>
      <c r="AH966" s="129" t="e" cm="1">
        <f t="array" aca="1" ref="AH966" ca="1">INDIRECT(ADDRESS(MATCH(AJ966,'rs_industries'!B:B,0),5,1,TRUE,"rs_industries"))</f>
        <v>#N/A</v>
      </c>
      <c r="AI966" s="129" cm="1">
        <f t="array" aca="1" ref="AI966" ca="1">INDIRECT(ADDRESS(MATCH(A966,'rs_stocks'!B:B,0),7,1,TRUE,"rs_stocks"))</f>
        <v>72</v>
      </c>
    </row>
    <row r="967" spans="1:35" x14ac:dyDescent="0.3">
      <c r="A967" s="129" t="s">
        <v>2394</v>
      </c>
      <c r="B967" s="132">
        <v>-6.06</v>
      </c>
      <c r="C967" s="132">
        <v>-11.68</v>
      </c>
      <c r="D967" s="132">
        <v>0.88</v>
      </c>
      <c r="E967" s="132">
        <v>-1.35</v>
      </c>
      <c r="F967" s="132">
        <v>2.2000000000000002</v>
      </c>
      <c r="G967" s="204" t="s">
        <v>3166</v>
      </c>
      <c r="H967" s="345" t="s">
        <v>245</v>
      </c>
      <c r="I967" s="129">
        <v>2.7109999999999999</v>
      </c>
      <c r="J967" s="129">
        <v>-39</v>
      </c>
      <c r="K967" s="129">
        <v>-35</v>
      </c>
      <c r="L967" s="129" t="b">
        <v>0</v>
      </c>
      <c r="M967" s="129">
        <v>29.574999999999999</v>
      </c>
      <c r="N967" s="129">
        <v>4.3179999999999996</v>
      </c>
      <c r="O967" s="129">
        <v>6.8490000000000002</v>
      </c>
      <c r="P967" s="132">
        <v>31.582000000000001</v>
      </c>
      <c r="Q967" s="132">
        <v>0.39900000000000002</v>
      </c>
      <c r="R967" s="132">
        <v>12.609</v>
      </c>
      <c r="S967" s="129">
        <v>2.36</v>
      </c>
      <c r="T967" s="419">
        <v>-58.786000000000001</v>
      </c>
      <c r="U967" s="129">
        <v>46.94</v>
      </c>
      <c r="V967" s="129">
        <v>31</v>
      </c>
      <c r="W967" s="129">
        <v>27</v>
      </c>
      <c r="X967" s="129">
        <v>180</v>
      </c>
      <c r="Y967" s="129" t="s">
        <v>2394</v>
      </c>
      <c r="Z967" s="129" t="b">
        <v>0</v>
      </c>
      <c r="AA967" s="129">
        <v>0</v>
      </c>
      <c r="AB967" s="129" t="b">
        <v>0</v>
      </c>
      <c r="AC967" s="129">
        <v>46</v>
      </c>
      <c r="AD967" s="129">
        <v>0.72199999999999998</v>
      </c>
      <c r="AE967" s="129" t="s">
        <v>245</v>
      </c>
      <c r="AF967" s="129" t="s">
        <v>3166</v>
      </c>
      <c r="AG967" s="129" t="s">
        <v>5349</v>
      </c>
      <c r="AH967" s="129" t="e" cm="1">
        <f t="array" aca="1" ref="AH967" ca="1">INDIRECT(ADDRESS(MATCH(AJ967,'rs_industries'!B:B,0),5,1,TRUE,"rs_industries"))</f>
        <v>#N/A</v>
      </c>
      <c r="AI967" s="129" t="e" cm="1">
        <f t="array" aca="1" ref="AI967" ca="1">INDIRECT(ADDRESS(MATCH(A967,'rs_stocks'!B:B,0),7,1,TRUE,"rs_stocks"))</f>
        <v>#N/A</v>
      </c>
    </row>
    <row r="968" spans="1:35" x14ac:dyDescent="0.3">
      <c r="A968" s="129" t="s">
        <v>229</v>
      </c>
      <c r="B968" s="132">
        <v>-7.0000000000000007E-2</v>
      </c>
      <c r="C968" s="132">
        <v>-2.75</v>
      </c>
      <c r="D968" s="132">
        <v>1.82</v>
      </c>
      <c r="E968" s="132">
        <v>18.88</v>
      </c>
      <c r="F968" s="132">
        <v>6.75</v>
      </c>
      <c r="G968" s="255" t="s">
        <v>4347</v>
      </c>
      <c r="H968" s="347" t="s">
        <v>3108</v>
      </c>
      <c r="I968" s="129">
        <v>19.626999999999999</v>
      </c>
      <c r="J968" s="129">
        <v>-28</v>
      </c>
      <c r="K968" s="129">
        <v>-4</v>
      </c>
      <c r="L968" s="129" t="b">
        <v>1</v>
      </c>
      <c r="M968" s="129">
        <v>14.403</v>
      </c>
      <c r="N968" s="129">
        <v>2.105</v>
      </c>
      <c r="O968" s="129">
        <v>6.8410000000000002</v>
      </c>
      <c r="P968" s="132">
        <v>14.551</v>
      </c>
      <c r="Q968" s="132">
        <v>0.39700000000000002</v>
      </c>
      <c r="R968" s="132">
        <v>5.7830000000000004</v>
      </c>
      <c r="S968" s="129">
        <v>2.02</v>
      </c>
      <c r="T968" s="419">
        <v>0.98</v>
      </c>
      <c r="U968" s="129">
        <v>151.77000000000001</v>
      </c>
      <c r="V968" s="129">
        <v>-10</v>
      </c>
      <c r="W968" s="129">
        <v>-13</v>
      </c>
      <c r="X968" s="129">
        <v>65</v>
      </c>
      <c r="Y968" s="129" t="s">
        <v>229</v>
      </c>
      <c r="Z968" s="129" t="b">
        <v>1</v>
      </c>
      <c r="AA968" s="129">
        <v>0</v>
      </c>
      <c r="AB968" s="129" t="b">
        <v>1</v>
      </c>
      <c r="AC968" s="129">
        <v>47</v>
      </c>
      <c r="AD968" s="129">
        <v>0.72099999999999997</v>
      </c>
      <c r="AE968" s="129" t="s">
        <v>3108</v>
      </c>
      <c r="AF968" s="129" t="s">
        <v>4347</v>
      </c>
      <c r="AG968" s="129" t="s">
        <v>4522</v>
      </c>
      <c r="AH968" s="129" t="e" cm="1">
        <f t="array" aca="1" ref="AH968" ca="1">INDIRECT(ADDRESS(MATCH(AJ968,'rs_industries'!B:B,0),5,1,TRUE,"rs_industries"))</f>
        <v>#N/A</v>
      </c>
      <c r="AI968" s="129" cm="1">
        <f t="array" aca="1" ref="AI968" ca="1">INDIRECT(ADDRESS(MATCH(A968,'rs_stocks'!B:B,0),7,1,TRUE,"rs_stocks"))</f>
        <v>82</v>
      </c>
    </row>
    <row r="969" spans="1:35" x14ac:dyDescent="0.3">
      <c r="A969" s="129" t="s">
        <v>254</v>
      </c>
      <c r="B969" s="132">
        <v>3.89</v>
      </c>
      <c r="C969" s="132">
        <v>13.81</v>
      </c>
      <c r="D969" s="132">
        <v>13.73</v>
      </c>
      <c r="E969" s="132">
        <v>38.76</v>
      </c>
      <c r="F969" s="132">
        <v>30.97</v>
      </c>
      <c r="G969" s="223" t="s">
        <v>3146</v>
      </c>
      <c r="H969" s="346" t="s">
        <v>3124</v>
      </c>
      <c r="I969" s="129">
        <v>822.05200000000002</v>
      </c>
      <c r="J969" s="129">
        <v>-23</v>
      </c>
      <c r="K969" s="129">
        <v>0</v>
      </c>
      <c r="L969" s="129" t="b">
        <v>1</v>
      </c>
      <c r="M969" s="129">
        <v>27.503</v>
      </c>
      <c r="N969" s="129">
        <v>4.0209999999999999</v>
      </c>
      <c r="O969" s="129">
        <v>6.84</v>
      </c>
      <c r="P969" s="132">
        <v>25.905000000000001</v>
      </c>
      <c r="Q969" s="132">
        <v>0.39700000000000002</v>
      </c>
      <c r="R969" s="132">
        <v>10.294</v>
      </c>
      <c r="S969" s="129">
        <v>2.0099999999999998</v>
      </c>
      <c r="T969" s="419">
        <v>85.867999999999995</v>
      </c>
      <c r="U969" s="129">
        <v>864.94899999999996</v>
      </c>
      <c r="V969" s="129">
        <v>-1</v>
      </c>
      <c r="W969" s="129">
        <v>-10</v>
      </c>
      <c r="X969" s="129">
        <v>11</v>
      </c>
      <c r="Y969" s="129" t="s">
        <v>254</v>
      </c>
      <c r="Z969" s="129" t="b">
        <v>0</v>
      </c>
      <c r="AA969" s="129">
        <v>0</v>
      </c>
      <c r="AB969" s="129" t="b">
        <v>1</v>
      </c>
      <c r="AC969" s="129">
        <v>53</v>
      </c>
      <c r="AD969" s="129">
        <v>0.72099999999999997</v>
      </c>
      <c r="AE969" s="129" t="s">
        <v>3124</v>
      </c>
      <c r="AF969" s="129" t="s">
        <v>3146</v>
      </c>
      <c r="AG969" s="129" t="s">
        <v>3147</v>
      </c>
      <c r="AH969" s="129" t="e" cm="1">
        <f t="array" aca="1" ref="AH969" ca="1">INDIRECT(ADDRESS(MATCH(AJ969,'rs_industries'!B:B,0),5,1,TRUE,"rs_industries"))</f>
        <v>#N/A</v>
      </c>
      <c r="AI969" s="129" cm="1">
        <f t="array" aca="1" ref="AI969" ca="1">INDIRECT(ADDRESS(MATCH(A969,'rs_stocks'!B:B,0),7,1,TRUE,"rs_stocks"))</f>
        <v>92</v>
      </c>
    </row>
    <row r="970" spans="1:35" x14ac:dyDescent="0.3">
      <c r="A970" s="129" t="s">
        <v>3104</v>
      </c>
      <c r="B970" s="132">
        <v>1.1299999999999999</v>
      </c>
      <c r="C970" s="132">
        <v>2.35</v>
      </c>
      <c r="D970" s="132">
        <v>2.52</v>
      </c>
      <c r="E970" s="132">
        <v>11.49</v>
      </c>
      <c r="F970" s="132">
        <v>9.2799999999999994</v>
      </c>
      <c r="G970" s="218" t="s">
        <v>3250</v>
      </c>
      <c r="H970" s="348" t="s">
        <v>3111</v>
      </c>
      <c r="I970" s="129">
        <v>0.75600000000000001</v>
      </c>
      <c r="J970" s="129">
        <v>-30</v>
      </c>
      <c r="K970" s="129">
        <v>-7</v>
      </c>
      <c r="L970" s="129" t="b">
        <v>1</v>
      </c>
      <c r="M970" s="129">
        <v>11.714</v>
      </c>
      <c r="N970" s="129">
        <v>1.722</v>
      </c>
      <c r="O970" s="129">
        <v>6.8029999999999999</v>
      </c>
      <c r="P970" s="132">
        <v>11.651999999999999</v>
      </c>
      <c r="Q970" s="132">
        <v>0.39100000000000001</v>
      </c>
      <c r="R970" s="132">
        <v>4.5590000000000002</v>
      </c>
      <c r="S970" s="129">
        <v>1.2</v>
      </c>
      <c r="T970" s="419">
        <v>-49.085000000000001</v>
      </c>
      <c r="U970" s="129">
        <v>18.73</v>
      </c>
      <c r="V970" s="129">
        <v>8</v>
      </c>
      <c r="W970" s="129">
        <v>-15</v>
      </c>
      <c r="X970" s="129">
        <v>892</v>
      </c>
      <c r="Y970" s="129" t="s">
        <v>3104</v>
      </c>
      <c r="Z970" s="129" t="b">
        <v>1</v>
      </c>
      <c r="AA970" s="129">
        <v>0</v>
      </c>
      <c r="AB970" s="129" t="b">
        <v>1</v>
      </c>
      <c r="AC970" s="129">
        <v>52</v>
      </c>
      <c r="AD970" s="129">
        <v>0.72099999999999997</v>
      </c>
      <c r="AE970" s="129" t="s">
        <v>3111</v>
      </c>
      <c r="AF970" s="129" t="s">
        <v>3250</v>
      </c>
      <c r="AG970" s="129" t="s">
        <v>7195</v>
      </c>
      <c r="AH970" s="129" t="e" cm="1">
        <f t="array" aca="1" ref="AH970" ca="1">INDIRECT(ADDRESS(MATCH(AJ970,'rs_industries'!B:B,0),5,1,TRUE,"rs_industries"))</f>
        <v>#N/A</v>
      </c>
      <c r="AI970" s="129" cm="1">
        <f t="array" aca="1" ref="AI970" ca="1">INDIRECT(ADDRESS(MATCH(A970,'rs_stocks'!B:B,0),7,1,TRUE,"rs_stocks"))</f>
        <v>75</v>
      </c>
    </row>
    <row r="971" spans="1:35" x14ac:dyDescent="0.3">
      <c r="A971" s="129" t="s">
        <v>740</v>
      </c>
      <c r="B971" s="132">
        <v>1.36</v>
      </c>
      <c r="C971" s="132">
        <v>-2.0699999999999998</v>
      </c>
      <c r="D971" s="132">
        <v>11.81</v>
      </c>
      <c r="E971" s="132">
        <v>53.56</v>
      </c>
      <c r="F971" s="132">
        <v>22.27</v>
      </c>
      <c r="G971" s="251" t="s">
        <v>3280</v>
      </c>
      <c r="H971" s="349" t="s">
        <v>3111</v>
      </c>
      <c r="I971" s="129">
        <v>22.103000000000002</v>
      </c>
      <c r="J971" s="129">
        <v>-45</v>
      </c>
      <c r="K971" s="129">
        <v>-5</v>
      </c>
      <c r="L971" s="129" t="b">
        <v>1</v>
      </c>
      <c r="M971" s="129">
        <v>49.177</v>
      </c>
      <c r="N971" s="129">
        <v>7.2329999999999997</v>
      </c>
      <c r="O971" s="129">
        <v>6.7990000000000004</v>
      </c>
      <c r="P971" s="132">
        <v>47.963000000000001</v>
      </c>
      <c r="Q971" s="132">
        <v>0.39500000000000002</v>
      </c>
      <c r="R971" s="132">
        <v>18.937000000000001</v>
      </c>
      <c r="S971" s="129">
        <v>1.93</v>
      </c>
      <c r="T971" s="419">
        <v>-9.1590000000000007</v>
      </c>
      <c r="U971" s="129">
        <v>56.71</v>
      </c>
      <c r="V971" s="129">
        <v>65</v>
      </c>
      <c r="W971" s="129">
        <v>7</v>
      </c>
      <c r="X971" s="129">
        <v>183</v>
      </c>
      <c r="Y971" s="129" t="s">
        <v>740</v>
      </c>
      <c r="Z971" s="129" t="b">
        <v>0</v>
      </c>
      <c r="AA971" s="129">
        <v>0</v>
      </c>
      <c r="AB971" s="129" t="b">
        <v>1</v>
      </c>
      <c r="AC971" s="129">
        <v>47</v>
      </c>
      <c r="AD971" s="129">
        <v>0.72</v>
      </c>
      <c r="AE971" s="129" t="s">
        <v>3111</v>
      </c>
      <c r="AF971" s="129" t="s">
        <v>3280</v>
      </c>
      <c r="AG971" s="129" t="s">
        <v>741</v>
      </c>
      <c r="AH971" s="129" t="e" cm="1">
        <f t="array" aca="1" ref="AH971" ca="1">INDIRECT(ADDRESS(MATCH(AJ971,'rs_industries'!B:B,0),5,1,TRUE,"rs_industries"))</f>
        <v>#N/A</v>
      </c>
      <c r="AI971" s="129" cm="1">
        <f t="array" aca="1" ref="AI971" ca="1">INDIRECT(ADDRESS(MATCH(A971,'rs_stocks'!B:B,0),7,1,TRUE,"rs_stocks"))</f>
        <v>85</v>
      </c>
    </row>
    <row r="972" spans="1:35" x14ac:dyDescent="0.3">
      <c r="A972" s="129" t="s">
        <v>6902</v>
      </c>
      <c r="B972" s="132">
        <v>-0.52</v>
      </c>
      <c r="C972" s="132">
        <v>-3.08</v>
      </c>
      <c r="D972" s="132">
        <v>0.34</v>
      </c>
      <c r="E972" s="132">
        <v>14</v>
      </c>
      <c r="F972" s="132">
        <v>13.64</v>
      </c>
      <c r="G972" s="233" t="s">
        <v>3400</v>
      </c>
      <c r="H972" s="345" t="s">
        <v>3108</v>
      </c>
      <c r="I972" s="129">
        <v>0.504</v>
      </c>
      <c r="J972" s="129">
        <v>-42</v>
      </c>
      <c r="K972" s="129">
        <v>-9</v>
      </c>
      <c r="L972" s="129" t="b">
        <v>1</v>
      </c>
      <c r="M972" s="129">
        <v>36.841999999999999</v>
      </c>
      <c r="N972" s="129">
        <v>5.4349999999999996</v>
      </c>
      <c r="O972" s="129">
        <v>6.7789999999999999</v>
      </c>
      <c r="P972" s="132">
        <v>40.21</v>
      </c>
      <c r="Q972" s="132">
        <v>0.38600000000000001</v>
      </c>
      <c r="R972" s="132">
        <v>15.503</v>
      </c>
      <c r="S972" s="129">
        <v>1.79</v>
      </c>
      <c r="T972" s="419">
        <v>15.401999999999999</v>
      </c>
      <c r="U972" s="129">
        <v>366.25</v>
      </c>
      <c r="V972" s="129">
        <v>-5</v>
      </c>
      <c r="W972" s="129">
        <v>-18</v>
      </c>
      <c r="X972" s="129">
        <v>30</v>
      </c>
      <c r="Y972" s="129" t="s">
        <v>6902</v>
      </c>
      <c r="Z972" s="129" t="b">
        <v>0</v>
      </c>
      <c r="AA972" s="129">
        <v>0</v>
      </c>
      <c r="AB972" s="129" t="b">
        <v>0</v>
      </c>
      <c r="AC972" s="129">
        <v>50</v>
      </c>
      <c r="AD972" s="129">
        <v>0.72</v>
      </c>
      <c r="AE972" s="129" t="s">
        <v>3108</v>
      </c>
      <c r="AF972" s="129" t="s">
        <v>3400</v>
      </c>
      <c r="AG972" s="129" t="s">
        <v>7592</v>
      </c>
      <c r="AH972" s="129" t="e" cm="1">
        <f t="array" aca="1" ref="AH972" ca="1">INDIRECT(ADDRESS(MATCH(AJ972,'rs_industries'!B:B,0),5,1,TRUE,"rs_industries"))</f>
        <v>#N/A</v>
      </c>
      <c r="AI972" s="129" t="e" cm="1">
        <f t="array" aca="1" ref="AI972" ca="1">INDIRECT(ADDRESS(MATCH(A972,'rs_stocks'!B:B,0),7,1,TRUE,"rs_stocks"))</f>
        <v>#N/A</v>
      </c>
    </row>
    <row r="973" spans="1:35" x14ac:dyDescent="0.3">
      <c r="A973" s="129" t="s">
        <v>984</v>
      </c>
      <c r="B973" s="132">
        <v>-0.19</v>
      </c>
      <c r="C973" s="132">
        <v>4.93</v>
      </c>
      <c r="D973" s="132">
        <v>16.440000000000001</v>
      </c>
      <c r="E973" s="132">
        <v>4.84</v>
      </c>
      <c r="F973" s="132">
        <v>5.66</v>
      </c>
      <c r="G973" s="231" t="s">
        <v>3217</v>
      </c>
      <c r="H973" s="346" t="s">
        <v>150</v>
      </c>
      <c r="I973" s="129">
        <v>20.2</v>
      </c>
      <c r="J973" s="129">
        <v>-43</v>
      </c>
      <c r="K973" s="129">
        <v>-22</v>
      </c>
      <c r="L973" s="129" t="b">
        <v>1</v>
      </c>
      <c r="M973" s="129">
        <v>27.462</v>
      </c>
      <c r="N973" s="129">
        <v>4.0540000000000003</v>
      </c>
      <c r="O973" s="129">
        <v>6.774</v>
      </c>
      <c r="P973" s="132">
        <v>31.591000000000001</v>
      </c>
      <c r="Q973" s="132">
        <v>0.40100000000000002</v>
      </c>
      <c r="R973" s="132">
        <v>12.682</v>
      </c>
      <c r="S973" s="129">
        <v>1.73</v>
      </c>
      <c r="T973" s="419">
        <v>22.64</v>
      </c>
      <c r="U973" s="129">
        <v>49.905000000000001</v>
      </c>
      <c r="V973" s="129">
        <v>-58</v>
      </c>
      <c r="W973" s="129">
        <v>-53</v>
      </c>
      <c r="X973" s="129">
        <v>232</v>
      </c>
      <c r="Y973" s="129" t="s">
        <v>984</v>
      </c>
      <c r="Z973" s="129" t="b">
        <v>0</v>
      </c>
      <c r="AA973" s="129">
        <v>0</v>
      </c>
      <c r="AB973" s="129" t="b">
        <v>1</v>
      </c>
      <c r="AC973" s="129">
        <v>49</v>
      </c>
      <c r="AD973" s="129">
        <v>0.72</v>
      </c>
      <c r="AE973" s="129" t="s">
        <v>150</v>
      </c>
      <c r="AF973" s="129" t="s">
        <v>3217</v>
      </c>
      <c r="AG973" s="129" t="s">
        <v>4479</v>
      </c>
      <c r="AH973" s="129" t="e" cm="1">
        <f t="array" aca="1" ref="AH973" ca="1">INDIRECT(ADDRESS(MATCH(AJ973,'rs_industries'!B:B,0),5,1,TRUE,"rs_industries"))</f>
        <v>#N/A</v>
      </c>
      <c r="AI973" s="129" cm="1">
        <f t="array" aca="1" ref="AI973" ca="1">INDIRECT(ADDRESS(MATCH(A973,'rs_stocks'!B:B,0),7,1,TRUE,"rs_stocks"))</f>
        <v>70</v>
      </c>
    </row>
    <row r="974" spans="1:35" x14ac:dyDescent="0.3">
      <c r="A974" s="129" t="s">
        <v>2039</v>
      </c>
      <c r="B974" s="132">
        <v>3.5</v>
      </c>
      <c r="C974" s="132">
        <v>-0.74</v>
      </c>
      <c r="D974" s="132">
        <v>-1.55</v>
      </c>
      <c r="E974" s="132">
        <v>22.94</v>
      </c>
      <c r="F974" s="132">
        <v>20.190000000000001</v>
      </c>
      <c r="G974" s="284" t="s">
        <v>3705</v>
      </c>
      <c r="H974" s="346" t="s">
        <v>115</v>
      </c>
      <c r="I974" s="129">
        <v>6.5739999999999998</v>
      </c>
      <c r="J974" s="129">
        <v>-43</v>
      </c>
      <c r="K974" s="129">
        <v>-8</v>
      </c>
      <c r="L974" s="129" t="b">
        <v>1</v>
      </c>
      <c r="M974" s="129">
        <v>38.435000000000002</v>
      </c>
      <c r="N974" s="129">
        <v>5.6749999999999998</v>
      </c>
      <c r="O974" s="129">
        <v>6.7729999999999997</v>
      </c>
      <c r="P974" s="132">
        <v>40.454999999999998</v>
      </c>
      <c r="Q974" s="132">
        <v>0.373</v>
      </c>
      <c r="R974" s="132">
        <v>15.108000000000001</v>
      </c>
      <c r="S974" s="129">
        <v>2.27</v>
      </c>
      <c r="T974" s="419">
        <v>129.16900000000001</v>
      </c>
      <c r="U974" s="129">
        <v>37.51</v>
      </c>
      <c r="V974" s="129">
        <v>16</v>
      </c>
      <c r="W974" s="129">
        <v>17</v>
      </c>
      <c r="X974" s="129">
        <v>234</v>
      </c>
      <c r="Y974" s="129" t="s">
        <v>2039</v>
      </c>
      <c r="Z974" s="129" t="b">
        <v>1</v>
      </c>
      <c r="AA974" s="129">
        <v>0</v>
      </c>
      <c r="AB974" s="129" t="b">
        <v>1</v>
      </c>
      <c r="AC974" s="129">
        <v>51</v>
      </c>
      <c r="AD974" s="129">
        <v>0.72</v>
      </c>
      <c r="AE974" s="129" t="s">
        <v>115</v>
      </c>
      <c r="AF974" s="129" t="s">
        <v>3705</v>
      </c>
      <c r="AG974" s="129" t="s">
        <v>4023</v>
      </c>
      <c r="AH974" s="129" t="e" cm="1">
        <f t="array" aca="1" ref="AH974" ca="1">INDIRECT(ADDRESS(MATCH(AJ974,'rs_industries'!B:B,0),5,1,TRUE,"rs_industries"))</f>
        <v>#N/A</v>
      </c>
      <c r="AI974" s="129" cm="1">
        <f t="array" aca="1" ref="AI974" ca="1">INDIRECT(ADDRESS(MATCH(A974,'rs_stocks'!B:B,0),7,1,TRUE,"rs_stocks"))</f>
        <v>82</v>
      </c>
    </row>
    <row r="975" spans="1:35" x14ac:dyDescent="0.3">
      <c r="A975" s="129" t="s">
        <v>7607</v>
      </c>
      <c r="B975" s="132">
        <v>-0.25</v>
      </c>
      <c r="C975" s="132">
        <v>-8.48</v>
      </c>
      <c r="D975" s="132">
        <v>-6.66</v>
      </c>
      <c r="E975" s="132">
        <v>59.8</v>
      </c>
      <c r="F975" s="132">
        <v>43.71</v>
      </c>
      <c r="G975" s="228" t="s">
        <v>3146</v>
      </c>
      <c r="H975" s="349" t="s">
        <v>3124</v>
      </c>
      <c r="I975" s="129">
        <v>0.23799999999999999</v>
      </c>
      <c r="J975" s="129">
        <v>-78</v>
      </c>
      <c r="K975" s="129">
        <v>-56</v>
      </c>
      <c r="L975" s="129" t="b">
        <v>0</v>
      </c>
      <c r="M975" s="129">
        <v>122.111</v>
      </c>
      <c r="N975" s="129">
        <v>18.039000000000001</v>
      </c>
      <c r="O975" s="129">
        <v>6.7690000000000001</v>
      </c>
      <c r="P975" s="132">
        <v>152.25</v>
      </c>
      <c r="Q975" s="132">
        <v>0.35799999999999998</v>
      </c>
      <c r="R975" s="132">
        <v>54.579000000000001</v>
      </c>
      <c r="S975" s="129">
        <v>5.73</v>
      </c>
      <c r="T975" s="419">
        <v>6.55</v>
      </c>
      <c r="U975" s="129">
        <v>7.99</v>
      </c>
      <c r="V975" s="129">
        <v>9</v>
      </c>
      <c r="W975" s="129">
        <v>-32</v>
      </c>
      <c r="X975" s="129">
        <v>436</v>
      </c>
      <c r="Y975" s="129" t="s">
        <v>7607</v>
      </c>
      <c r="Z975" s="129" t="b">
        <v>0</v>
      </c>
      <c r="AA975" s="129">
        <v>0</v>
      </c>
      <c r="AB975" s="129" t="b">
        <v>0</v>
      </c>
      <c r="AC975" s="129">
        <v>46</v>
      </c>
      <c r="AD975" s="129">
        <v>0.71899999999999997</v>
      </c>
      <c r="AE975" s="129" t="s">
        <v>3124</v>
      </c>
      <c r="AF975" s="129" t="s">
        <v>3146</v>
      </c>
      <c r="AG975" s="129" t="s">
        <v>8585</v>
      </c>
      <c r="AH975" s="129" t="e" cm="1">
        <f t="array" aca="1" ref="AH975" ca="1">INDIRECT(ADDRESS(MATCH(AJ975,'rs_industries'!B:B,0),5,1,TRUE,"rs_industries"))</f>
        <v>#N/A</v>
      </c>
      <c r="AI975" s="129" cm="1">
        <f t="array" aca="1" ref="AI975" ca="1">INDIRECT(ADDRESS(MATCH(A975,'rs_stocks'!B:B,0),7,1,TRUE,"rs_stocks"))</f>
        <v>80</v>
      </c>
    </row>
    <row r="976" spans="1:35" x14ac:dyDescent="0.3">
      <c r="A976" s="129" t="s">
        <v>8671</v>
      </c>
      <c r="B976" s="132">
        <v>-1.39</v>
      </c>
      <c r="C976" s="132">
        <v>-6.08</v>
      </c>
      <c r="D976" s="132">
        <v>3.75</v>
      </c>
      <c r="E976" s="132">
        <v>4.8899999999999997</v>
      </c>
      <c r="F976" s="132">
        <v>2.21</v>
      </c>
      <c r="G976" s="273" t="s">
        <v>4277</v>
      </c>
      <c r="H976" s="349" t="s">
        <v>3111</v>
      </c>
      <c r="I976" s="129">
        <v>0.27600000000000002</v>
      </c>
      <c r="J976" s="129">
        <v>-55</v>
      </c>
      <c r="K976" s="129">
        <v>-30</v>
      </c>
      <c r="L976" s="129" t="b">
        <v>1</v>
      </c>
      <c r="M976" s="129">
        <v>25.077000000000002</v>
      </c>
      <c r="N976" s="129">
        <v>3.718</v>
      </c>
      <c r="O976" s="129">
        <v>6.7450000000000001</v>
      </c>
      <c r="P976" s="132">
        <v>26.65</v>
      </c>
      <c r="Q976" s="132">
        <v>0.39100000000000001</v>
      </c>
      <c r="R976" s="132">
        <v>10.432</v>
      </c>
      <c r="S976" s="129">
        <v>2.66</v>
      </c>
      <c r="T976" s="419">
        <v>-16.981000000000002</v>
      </c>
      <c r="U976" s="129">
        <v>19.93</v>
      </c>
      <c r="V976" s="129">
        <v>3</v>
      </c>
      <c r="W976" s="129">
        <v>-30</v>
      </c>
      <c r="X976" s="129">
        <v>377</v>
      </c>
      <c r="Y976" s="129" t="s">
        <v>8671</v>
      </c>
      <c r="Z976" s="129" t="b">
        <v>0</v>
      </c>
      <c r="AA976" s="129">
        <v>0</v>
      </c>
      <c r="AB976" s="129" t="b">
        <v>0</v>
      </c>
      <c r="AC976" s="129">
        <v>44</v>
      </c>
      <c r="AD976" s="129">
        <v>0.71899999999999997</v>
      </c>
      <c r="AE976" s="129" t="s">
        <v>3111</v>
      </c>
      <c r="AF976" s="129" t="s">
        <v>4277</v>
      </c>
      <c r="AG976" s="129" t="s">
        <v>8672</v>
      </c>
      <c r="AH976" s="129" t="e" cm="1">
        <f t="array" aca="1" ref="AH976" ca="1">INDIRECT(ADDRESS(MATCH(AJ976,'rs_industries'!B:B,0),5,1,TRUE,"rs_industries"))</f>
        <v>#N/A</v>
      </c>
      <c r="AI976" s="129" t="e" cm="1">
        <f t="array" aca="1" ref="AI976" ca="1">INDIRECT(ADDRESS(MATCH(A976,'rs_stocks'!B:B,0),7,1,TRUE,"rs_stocks"))</f>
        <v>#N/A</v>
      </c>
    </row>
    <row r="977" spans="1:35" x14ac:dyDescent="0.3">
      <c r="A977" s="129" t="s">
        <v>8628</v>
      </c>
      <c r="B977" s="132">
        <v>6.66</v>
      </c>
      <c r="C977" s="132">
        <v>-1.21</v>
      </c>
      <c r="D977" s="132">
        <v>12.53</v>
      </c>
      <c r="E977" s="132">
        <v>60.51</v>
      </c>
      <c r="F977" s="132">
        <v>32.630000000000003</v>
      </c>
      <c r="G977" s="255" t="s">
        <v>88</v>
      </c>
      <c r="H977" s="347" t="s">
        <v>31</v>
      </c>
      <c r="I977" s="129">
        <v>0.314</v>
      </c>
      <c r="J977" s="129">
        <v>-88</v>
      </c>
      <c r="K977" s="129">
        <v>-70</v>
      </c>
      <c r="L977" s="129" t="b">
        <v>1</v>
      </c>
      <c r="M977" s="129">
        <v>60.781999999999996</v>
      </c>
      <c r="N977" s="129">
        <v>9.02</v>
      </c>
      <c r="O977" s="129">
        <v>6.7389999999999999</v>
      </c>
      <c r="P977" s="132">
        <v>65.600999999999999</v>
      </c>
      <c r="Q977" s="132">
        <v>0.39200000000000002</v>
      </c>
      <c r="R977" s="132">
        <v>25.715</v>
      </c>
      <c r="S977" s="129">
        <v>5.69</v>
      </c>
      <c r="T977" s="419">
        <v>75.316999999999993</v>
      </c>
      <c r="U977" s="129">
        <v>8.17</v>
      </c>
      <c r="V977" s="129">
        <v>-2</v>
      </c>
      <c r="W977" s="129">
        <v>-33</v>
      </c>
      <c r="X977" s="129">
        <v>430</v>
      </c>
      <c r="Y977" s="129" t="s">
        <v>8628</v>
      </c>
      <c r="Z977" s="129" t="b">
        <v>0</v>
      </c>
      <c r="AA977" s="129">
        <v>0</v>
      </c>
      <c r="AB977" s="129" t="b">
        <v>1</v>
      </c>
      <c r="AC977" s="129">
        <v>40</v>
      </c>
      <c r="AD977" s="129">
        <v>0.71899999999999997</v>
      </c>
      <c r="AE977" s="129" t="s">
        <v>31</v>
      </c>
      <c r="AF977" s="129" t="s">
        <v>88</v>
      </c>
      <c r="AG977" s="129" t="s">
        <v>8629</v>
      </c>
      <c r="AH977" s="129" t="e" cm="1">
        <f t="array" aca="1" ref="AH977" ca="1">INDIRECT(ADDRESS(MATCH(AJ977,'rs_industries'!B:B,0),5,1,TRUE,"rs_industries"))</f>
        <v>#N/A</v>
      </c>
      <c r="AI977" s="129" t="e" cm="1">
        <f t="array" aca="1" ref="AI977" ca="1">INDIRECT(ADDRESS(MATCH(A977,'rs_stocks'!B:B,0),7,1,TRUE,"rs_stocks"))</f>
        <v>#N/A</v>
      </c>
    </row>
    <row r="978" spans="1:35" x14ac:dyDescent="0.3">
      <c r="A978" s="129" t="s">
        <v>1385</v>
      </c>
      <c r="B978" s="132">
        <v>-0.19</v>
      </c>
      <c r="C978" s="132">
        <v>0.61</v>
      </c>
      <c r="D978" s="132">
        <v>28.64</v>
      </c>
      <c r="E978" s="132">
        <v>11.35</v>
      </c>
      <c r="F978" s="132">
        <v>12.3</v>
      </c>
      <c r="G978" s="259" t="s">
        <v>3121</v>
      </c>
      <c r="H978" s="351" t="s">
        <v>245</v>
      </c>
      <c r="I978" s="129">
        <v>5.7140000000000004</v>
      </c>
      <c r="J978" s="129">
        <v>-65</v>
      </c>
      <c r="K978" s="129">
        <v>-49</v>
      </c>
      <c r="L978" s="129" t="b">
        <v>1</v>
      </c>
      <c r="M978" s="129">
        <v>61.933</v>
      </c>
      <c r="N978" s="129">
        <v>9.1940000000000008</v>
      </c>
      <c r="O978" s="129">
        <v>6.7359999999999998</v>
      </c>
      <c r="P978" s="132">
        <v>84.382000000000005</v>
      </c>
      <c r="Q978" s="132">
        <v>0.40699999999999997</v>
      </c>
      <c r="R978" s="132">
        <v>34.302</v>
      </c>
      <c r="S978" s="129">
        <v>3.08</v>
      </c>
      <c r="T978" s="419">
        <v>127.45399999999999</v>
      </c>
      <c r="U978" s="129">
        <v>31.58</v>
      </c>
      <c r="V978" s="129">
        <v>36</v>
      </c>
      <c r="W978" s="129">
        <v>-5</v>
      </c>
      <c r="X978" s="129">
        <v>205</v>
      </c>
      <c r="Y978" s="129" t="s">
        <v>1385</v>
      </c>
      <c r="Z978" s="129" t="b">
        <v>0</v>
      </c>
      <c r="AA978" s="129">
        <v>0</v>
      </c>
      <c r="AB978" s="129" t="b">
        <v>0</v>
      </c>
      <c r="AC978" s="129">
        <v>47</v>
      </c>
      <c r="AD978" s="129">
        <v>0.71799999999999997</v>
      </c>
      <c r="AE978" s="129" t="s">
        <v>245</v>
      </c>
      <c r="AF978" s="129" t="s">
        <v>3121</v>
      </c>
      <c r="AG978" s="129" t="s">
        <v>4315</v>
      </c>
      <c r="AH978" s="129" t="e" cm="1">
        <f t="array" aca="1" ref="AH978" ca="1">INDIRECT(ADDRESS(MATCH(AJ978,'rs_industries'!B:B,0),5,1,TRUE,"rs_industries"))</f>
        <v>#N/A</v>
      </c>
      <c r="AI978" s="129" cm="1">
        <f t="array" aca="1" ref="AI978" ca="1">INDIRECT(ADDRESS(MATCH(A978,'rs_stocks'!B:B,0),7,1,TRUE,"rs_stocks"))</f>
        <v>80</v>
      </c>
    </row>
    <row r="979" spans="1:35" x14ac:dyDescent="0.3">
      <c r="A979" s="129" t="s">
        <v>2205</v>
      </c>
      <c r="B979" s="132">
        <v>-1.71</v>
      </c>
      <c r="C979" s="132">
        <v>-14.76</v>
      </c>
      <c r="D979" s="132">
        <v>-2</v>
      </c>
      <c r="E979" s="132">
        <v>13.3</v>
      </c>
      <c r="F979" s="132">
        <v>4.76</v>
      </c>
      <c r="G979" s="254" t="s">
        <v>3238</v>
      </c>
      <c r="H979" s="348" t="s">
        <v>24</v>
      </c>
      <c r="I979" s="129">
        <v>1.6870000000000001</v>
      </c>
      <c r="J979" s="129">
        <v>-59</v>
      </c>
      <c r="K979" s="129">
        <v>-49</v>
      </c>
      <c r="L979" s="129" t="b">
        <v>0</v>
      </c>
      <c r="M979" s="129">
        <v>38.719000000000001</v>
      </c>
      <c r="N979" s="129">
        <v>5.7489999999999997</v>
      </c>
      <c r="O979" s="129">
        <v>6.7350000000000003</v>
      </c>
      <c r="P979" s="132">
        <v>41.707999999999998</v>
      </c>
      <c r="Q979" s="132">
        <v>0.38500000000000001</v>
      </c>
      <c r="R979" s="132">
        <v>16.045999999999999</v>
      </c>
      <c r="S979" s="129">
        <v>3.58</v>
      </c>
      <c r="T979" s="419">
        <v>-96.338999999999999</v>
      </c>
      <c r="U979" s="129">
        <v>46.44</v>
      </c>
      <c r="V979" s="129">
        <v>-4</v>
      </c>
      <c r="W979" s="129">
        <v>0</v>
      </c>
      <c r="X979" s="129">
        <v>120</v>
      </c>
      <c r="Y979" s="129" t="s">
        <v>2205</v>
      </c>
      <c r="Z979" s="129" t="b">
        <v>0</v>
      </c>
      <c r="AA979" s="129">
        <v>0</v>
      </c>
      <c r="AB979" s="129" t="b">
        <v>0</v>
      </c>
      <c r="AC979" s="129">
        <v>44</v>
      </c>
      <c r="AD979" s="129">
        <v>0.71799999999999997</v>
      </c>
      <c r="AE979" s="129" t="s">
        <v>24</v>
      </c>
      <c r="AF979" s="129" t="s">
        <v>3238</v>
      </c>
      <c r="AG979" s="129" t="s">
        <v>4859</v>
      </c>
      <c r="AH979" s="129" t="e" cm="1">
        <f t="array" aca="1" ref="AH979" ca="1">INDIRECT(ADDRESS(MATCH(AJ979,'rs_industries'!B:B,0),5,1,TRUE,"rs_industries"))</f>
        <v>#N/A</v>
      </c>
      <c r="AI979" s="129" t="e" cm="1">
        <f t="array" aca="1" ref="AI979" ca="1">INDIRECT(ADDRESS(MATCH(A979,'rs_stocks'!B:B,0),7,1,TRUE,"rs_stocks"))</f>
        <v>#N/A</v>
      </c>
    </row>
    <row r="980" spans="1:35" x14ac:dyDescent="0.3">
      <c r="A980" s="129" t="s">
        <v>1100</v>
      </c>
      <c r="B980" s="132">
        <v>1.01</v>
      </c>
      <c r="C980" s="132">
        <v>-5.99</v>
      </c>
      <c r="D980" s="132">
        <v>-7.52</v>
      </c>
      <c r="E980" s="132">
        <v>14.7</v>
      </c>
      <c r="F980" s="132">
        <v>12.73</v>
      </c>
      <c r="G980" s="249" t="s">
        <v>3705</v>
      </c>
      <c r="H980" s="353" t="s">
        <v>115</v>
      </c>
      <c r="I980" s="129">
        <v>29.829000000000001</v>
      </c>
      <c r="J980" s="129">
        <v>-48</v>
      </c>
      <c r="K980" s="129">
        <v>-40</v>
      </c>
      <c r="L980" s="129" t="b">
        <v>0</v>
      </c>
      <c r="M980" s="129">
        <v>46.07</v>
      </c>
      <c r="N980" s="129">
        <v>6.8449999999999998</v>
      </c>
      <c r="O980" s="129">
        <v>6.73</v>
      </c>
      <c r="P980" s="132">
        <v>52.107999999999997</v>
      </c>
      <c r="Q980" s="132">
        <v>0.36599999999999999</v>
      </c>
      <c r="R980" s="132">
        <v>19.045999999999999</v>
      </c>
      <c r="S980" s="129">
        <v>2.1800000000000002</v>
      </c>
      <c r="T980" s="419">
        <v>32.103999999999999</v>
      </c>
      <c r="U980" s="129">
        <v>47.12</v>
      </c>
      <c r="V980" s="129">
        <v>-47</v>
      </c>
      <c r="W980" s="129">
        <v>-40</v>
      </c>
      <c r="X980" s="129">
        <v>194</v>
      </c>
      <c r="Y980" s="129" t="s">
        <v>1100</v>
      </c>
      <c r="Z980" s="129" t="b">
        <v>1</v>
      </c>
      <c r="AA980" s="129">
        <v>0</v>
      </c>
      <c r="AB980" s="129" t="b">
        <v>0</v>
      </c>
      <c r="AC980" s="129">
        <v>47</v>
      </c>
      <c r="AD980" s="129">
        <v>0.71799999999999997</v>
      </c>
      <c r="AE980" s="129" t="s">
        <v>115</v>
      </c>
      <c r="AF980" s="129" t="s">
        <v>3705</v>
      </c>
      <c r="AG980" s="129" t="s">
        <v>5545</v>
      </c>
      <c r="AH980" s="129" t="e" cm="1">
        <f t="array" aca="1" ref="AH980" ca="1">INDIRECT(ADDRESS(MATCH(AJ980,'rs_industries'!B:B,0),5,1,TRUE,"rs_industries"))</f>
        <v>#N/A</v>
      </c>
      <c r="AI980" s="129" t="e" cm="1">
        <f t="array" aca="1" ref="AI980" ca="1">INDIRECT(ADDRESS(MATCH(A980,'rs_stocks'!B:B,0),7,1,TRUE,"rs_stocks"))</f>
        <v>#N/A</v>
      </c>
    </row>
    <row r="981" spans="1:35" x14ac:dyDescent="0.3">
      <c r="A981" s="129" t="s">
        <v>7016</v>
      </c>
      <c r="B981" s="132">
        <v>-4.42</v>
      </c>
      <c r="C981" s="132">
        <v>-15.7</v>
      </c>
      <c r="D981" s="132">
        <v>-11.67</v>
      </c>
      <c r="E981" s="132">
        <v>1.49</v>
      </c>
      <c r="F981" s="132">
        <v>7.13</v>
      </c>
      <c r="G981" s="282" t="s">
        <v>4836</v>
      </c>
      <c r="H981" s="347" t="s">
        <v>48</v>
      </c>
      <c r="I981" s="129">
        <v>0.59199999999999997</v>
      </c>
      <c r="J981" s="129">
        <v>-57</v>
      </c>
      <c r="K981" s="129">
        <v>-49</v>
      </c>
      <c r="L981" s="129" t="b">
        <v>0</v>
      </c>
      <c r="M981" s="129">
        <v>52.155999999999999</v>
      </c>
      <c r="N981" s="129">
        <v>7.7839999999999998</v>
      </c>
      <c r="O981" s="129">
        <v>6.7009999999999996</v>
      </c>
      <c r="P981" s="132">
        <v>63.23</v>
      </c>
      <c r="Q981" s="132">
        <v>0.36299999999999999</v>
      </c>
      <c r="R981" s="132">
        <v>22.928999999999998</v>
      </c>
      <c r="S981" s="129">
        <v>4.22</v>
      </c>
      <c r="T981" s="419">
        <v>-16.047000000000001</v>
      </c>
      <c r="U981" s="129">
        <v>8.86</v>
      </c>
      <c r="V981" s="129">
        <v>-5</v>
      </c>
      <c r="W981" s="129">
        <v>-21</v>
      </c>
      <c r="X981" s="129">
        <v>534</v>
      </c>
      <c r="Y981" s="129" t="s">
        <v>7016</v>
      </c>
      <c r="Z981" s="129" t="b">
        <v>1</v>
      </c>
      <c r="AA981" s="129">
        <v>0</v>
      </c>
      <c r="AB981" s="129" t="b">
        <v>0</v>
      </c>
      <c r="AC981" s="129">
        <v>49</v>
      </c>
      <c r="AD981" s="129">
        <v>0.71799999999999997</v>
      </c>
      <c r="AE981" s="129" t="s">
        <v>48</v>
      </c>
      <c r="AF981" s="129" t="s">
        <v>4836</v>
      </c>
      <c r="AG981" s="129" t="s">
        <v>7253</v>
      </c>
      <c r="AH981" s="129" t="e" cm="1">
        <f t="array" aca="1" ref="AH981" ca="1">INDIRECT(ADDRESS(MATCH(AJ981,'rs_industries'!B:B,0),5,1,TRUE,"rs_industries"))</f>
        <v>#N/A</v>
      </c>
      <c r="AI981" s="129" t="e" cm="1">
        <f t="array" aca="1" ref="AI981" ca="1">INDIRECT(ADDRESS(MATCH(A981,'rs_stocks'!B:B,0),7,1,TRUE,"rs_stocks"))</f>
        <v>#N/A</v>
      </c>
    </row>
    <row r="982" spans="1:35" x14ac:dyDescent="0.3">
      <c r="A982" s="129" t="s">
        <v>6493</v>
      </c>
      <c r="B982" s="132">
        <v>0.55000000000000004</v>
      </c>
      <c r="C982" s="132">
        <v>-3.78</v>
      </c>
      <c r="D982" s="132">
        <v>-1.66</v>
      </c>
      <c r="E982" s="132">
        <v>3.15</v>
      </c>
      <c r="F982" s="132">
        <v>2.1</v>
      </c>
      <c r="G982" s="223" t="s">
        <v>3148</v>
      </c>
      <c r="H982" s="346" t="s">
        <v>3111</v>
      </c>
      <c r="I982" s="129">
        <v>0.505</v>
      </c>
      <c r="J982" s="129">
        <v>-45</v>
      </c>
      <c r="K982" s="129">
        <v>-13</v>
      </c>
      <c r="L982" s="129" t="b">
        <v>1</v>
      </c>
      <c r="M982" s="129">
        <v>15.769</v>
      </c>
      <c r="N982" s="129">
        <v>2.3540000000000001</v>
      </c>
      <c r="O982" s="129">
        <v>6.6980000000000004</v>
      </c>
      <c r="P982" s="132">
        <v>17.033999999999999</v>
      </c>
      <c r="Q982" s="132">
        <v>0.38500000000000001</v>
      </c>
      <c r="R982" s="132">
        <v>6.5549999999999997</v>
      </c>
      <c r="S982" s="129">
        <v>2.0299999999999998</v>
      </c>
      <c r="T982" s="419">
        <v>-58.043999999999997</v>
      </c>
      <c r="U982" s="129">
        <v>33.08</v>
      </c>
      <c r="V982" s="129">
        <v>-7</v>
      </c>
      <c r="W982" s="129">
        <v>-12</v>
      </c>
      <c r="X982" s="129">
        <v>297</v>
      </c>
      <c r="Y982" s="129" t="s">
        <v>6493</v>
      </c>
      <c r="Z982" s="129" t="b">
        <v>1</v>
      </c>
      <c r="AA982" s="129">
        <v>0</v>
      </c>
      <c r="AB982" s="129" t="b">
        <v>0</v>
      </c>
      <c r="AC982" s="129">
        <v>41</v>
      </c>
      <c r="AD982" s="129">
        <v>0.71699999999999997</v>
      </c>
      <c r="AE982" s="129" t="s">
        <v>3111</v>
      </c>
      <c r="AF982" s="129" t="s">
        <v>3148</v>
      </c>
      <c r="AG982" s="129" t="s">
        <v>7379</v>
      </c>
      <c r="AH982" s="129" t="e" cm="1">
        <f t="array" aca="1" ref="AH982" ca="1">INDIRECT(ADDRESS(MATCH(AJ982,'rs_industries'!B:B,0),5,1,TRUE,"rs_industries"))</f>
        <v>#N/A</v>
      </c>
      <c r="AI982" s="129" cm="1">
        <f t="array" aca="1" ref="AI982" ca="1">INDIRECT(ADDRESS(MATCH(A982,'rs_stocks'!B:B,0),7,1,TRUE,"rs_stocks"))</f>
        <v>78</v>
      </c>
    </row>
    <row r="983" spans="1:35" x14ac:dyDescent="0.3">
      <c r="A983" s="129" t="s">
        <v>2267</v>
      </c>
      <c r="B983" s="132">
        <v>-1.73</v>
      </c>
      <c r="C983" s="132">
        <v>-2.9</v>
      </c>
      <c r="D983" s="132">
        <v>-1.03</v>
      </c>
      <c r="E983" s="132">
        <v>5.33</v>
      </c>
      <c r="F983" s="132">
        <v>5.37</v>
      </c>
      <c r="G983" s="298" t="s">
        <v>3759</v>
      </c>
      <c r="H983" s="352" t="s">
        <v>3140</v>
      </c>
      <c r="I983" s="129">
        <v>1.7</v>
      </c>
      <c r="J983" s="129">
        <v>-37</v>
      </c>
      <c r="K983" s="129">
        <v>-33</v>
      </c>
      <c r="L983" s="129" t="b">
        <v>0</v>
      </c>
      <c r="M983" s="129">
        <v>18.061</v>
      </c>
      <c r="N983" s="129">
        <v>2.702</v>
      </c>
      <c r="O983" s="129">
        <v>6.6849999999999996</v>
      </c>
      <c r="P983" s="132">
        <v>18.97</v>
      </c>
      <c r="Q983" s="132">
        <v>0.38200000000000001</v>
      </c>
      <c r="R983" s="132">
        <v>7.2460000000000004</v>
      </c>
      <c r="S983" s="129">
        <v>2.08</v>
      </c>
      <c r="T983" s="419">
        <v>28.919</v>
      </c>
      <c r="U983" s="129">
        <v>63.2</v>
      </c>
      <c r="V983" s="129">
        <v>-24</v>
      </c>
      <c r="W983" s="129">
        <v>-29</v>
      </c>
      <c r="X983" s="129">
        <v>152</v>
      </c>
      <c r="Y983" s="129" t="s">
        <v>2267</v>
      </c>
      <c r="Z983" s="129" t="b">
        <v>0</v>
      </c>
      <c r="AA983" s="129">
        <v>0</v>
      </c>
      <c r="AB983" s="129" t="b">
        <v>0</v>
      </c>
      <c r="AC983" s="129">
        <v>44</v>
      </c>
      <c r="AD983" s="129">
        <v>0.71699999999999997</v>
      </c>
      <c r="AE983" s="129" t="s">
        <v>3140</v>
      </c>
      <c r="AF983" s="129" t="s">
        <v>3759</v>
      </c>
      <c r="AG983" s="129" t="s">
        <v>5476</v>
      </c>
      <c r="AH983" s="129" t="e" cm="1">
        <f t="array" aca="1" ref="AH983" ca="1">INDIRECT(ADDRESS(MATCH(AJ983,'rs_industries'!B:B,0),5,1,TRUE,"rs_industries"))</f>
        <v>#N/A</v>
      </c>
      <c r="AI983" s="129" t="e" cm="1">
        <f t="array" aca="1" ref="AI983" ca="1">INDIRECT(ADDRESS(MATCH(A983,'rs_stocks'!B:B,0),7,1,TRUE,"rs_stocks"))</f>
        <v>#N/A</v>
      </c>
    </row>
    <row r="984" spans="1:35" x14ac:dyDescent="0.3">
      <c r="A984" s="129" t="s">
        <v>170</v>
      </c>
      <c r="B984" s="132">
        <v>1.21</v>
      </c>
      <c r="C984" s="132">
        <v>-3.82</v>
      </c>
      <c r="D984" s="132">
        <v>3.35</v>
      </c>
      <c r="E984" s="132">
        <v>19.829999999999998</v>
      </c>
      <c r="F984" s="132">
        <v>11.59</v>
      </c>
      <c r="G984" s="211" t="s">
        <v>3193</v>
      </c>
      <c r="H984" s="348" t="s">
        <v>3111</v>
      </c>
      <c r="I984" s="129">
        <v>43.335999999999999</v>
      </c>
      <c r="J984" s="129">
        <v>-40</v>
      </c>
      <c r="K984" s="129">
        <v>-9</v>
      </c>
      <c r="L984" s="129" t="b">
        <v>1</v>
      </c>
      <c r="M984" s="129">
        <v>21.713999999999999</v>
      </c>
      <c r="N984" s="129">
        <v>3.254</v>
      </c>
      <c r="O984" s="129">
        <v>6.6719999999999997</v>
      </c>
      <c r="P984" s="132">
        <v>21.33</v>
      </c>
      <c r="Q984" s="132">
        <v>0.38500000000000001</v>
      </c>
      <c r="R984" s="132">
        <v>8.2040000000000006</v>
      </c>
      <c r="S984" s="129">
        <v>3.1</v>
      </c>
      <c r="T984" s="419">
        <v>92.084999999999994</v>
      </c>
      <c r="U984" s="129">
        <v>136.83000000000001</v>
      </c>
      <c r="V984" s="129">
        <v>-9</v>
      </c>
      <c r="W984" s="129">
        <v>-10</v>
      </c>
      <c r="X984" s="129">
        <v>47</v>
      </c>
      <c r="Y984" s="129" t="s">
        <v>170</v>
      </c>
      <c r="Z984" s="129" t="b">
        <v>1</v>
      </c>
      <c r="AA984" s="129">
        <v>0</v>
      </c>
      <c r="AB984" s="129" t="b">
        <v>0</v>
      </c>
      <c r="AC984" s="129">
        <v>43</v>
      </c>
      <c r="AD984" s="129">
        <v>0.71699999999999997</v>
      </c>
      <c r="AE984" s="129" t="s">
        <v>3111</v>
      </c>
      <c r="AF984" s="129" t="s">
        <v>3193</v>
      </c>
      <c r="AG984" s="129" t="s">
        <v>3924</v>
      </c>
      <c r="AH984" s="129" t="e" cm="1">
        <f t="array" aca="1" ref="AH984" ca="1">INDIRECT(ADDRESS(MATCH(AJ984,'rs_industries'!B:B,0),5,1,TRUE,"rs_industries"))</f>
        <v>#N/A</v>
      </c>
      <c r="AI984" s="129" cm="1">
        <f t="array" aca="1" ref="AI984" ca="1">INDIRECT(ADDRESS(MATCH(A984,'rs_stocks'!B:B,0),7,1,TRUE,"rs_stocks"))</f>
        <v>83</v>
      </c>
    </row>
    <row r="985" spans="1:35" x14ac:dyDescent="0.3">
      <c r="A985" s="129" t="s">
        <v>8571</v>
      </c>
      <c r="B985" s="132">
        <v>2.4</v>
      </c>
      <c r="C985" s="132">
        <v>-2.29</v>
      </c>
      <c r="D985" s="132">
        <v>-13.64</v>
      </c>
      <c r="E985" s="132">
        <v>33.590000000000003</v>
      </c>
      <c r="F985" s="132">
        <v>24.82</v>
      </c>
      <c r="G985" s="204" t="s">
        <v>3705</v>
      </c>
      <c r="H985" s="345" t="s">
        <v>115</v>
      </c>
      <c r="I985" s="129">
        <v>0.33900000000000002</v>
      </c>
      <c r="J985" s="129">
        <v>-75</v>
      </c>
      <c r="K985" s="129">
        <v>-66</v>
      </c>
      <c r="L985" s="129" t="b">
        <v>0</v>
      </c>
      <c r="M985" s="129">
        <v>96.542000000000002</v>
      </c>
      <c r="N985" s="129">
        <v>14.486000000000001</v>
      </c>
      <c r="O985" s="129">
        <v>6.6639999999999997</v>
      </c>
      <c r="P985" s="132">
        <v>133.59399999999999</v>
      </c>
      <c r="Q985" s="132">
        <v>0.33600000000000002</v>
      </c>
      <c r="R985" s="132">
        <v>44.875</v>
      </c>
      <c r="S985" s="129">
        <v>5.0599999999999996</v>
      </c>
      <c r="T985" s="419">
        <v>92.379000000000005</v>
      </c>
      <c r="U985" s="129">
        <v>1.71</v>
      </c>
      <c r="V985" s="129">
        <v>-15</v>
      </c>
      <c r="W985" s="129">
        <v>-8</v>
      </c>
      <c r="X985" s="129">
        <v>2309</v>
      </c>
      <c r="Y985" s="129" t="s">
        <v>8571</v>
      </c>
      <c r="Z985" s="129" t="b">
        <v>0</v>
      </c>
      <c r="AA985" s="129">
        <v>0</v>
      </c>
      <c r="AB985" s="129" t="b">
        <v>0</v>
      </c>
      <c r="AC985" s="129">
        <v>48</v>
      </c>
      <c r="AD985" s="129">
        <v>0.71599999999999997</v>
      </c>
      <c r="AE985" s="129" t="s">
        <v>115</v>
      </c>
      <c r="AF985" s="129" t="s">
        <v>3705</v>
      </c>
      <c r="AG985" s="129" t="s">
        <v>8572</v>
      </c>
      <c r="AH985" s="129" t="e" cm="1">
        <f t="array" aca="1" ref="AH985" ca="1">INDIRECT(ADDRESS(MATCH(AJ985,'rs_industries'!B:B,0),5,1,TRUE,"rs_industries"))</f>
        <v>#N/A</v>
      </c>
      <c r="AI985" s="129" t="e" cm="1">
        <f t="array" aca="1" ref="AI985" ca="1">INDIRECT(ADDRESS(MATCH(A985,'rs_stocks'!B:B,0),7,1,TRUE,"rs_stocks"))</f>
        <v>#N/A</v>
      </c>
    </row>
    <row r="986" spans="1:35" x14ac:dyDescent="0.3">
      <c r="A986" s="129" t="s">
        <v>2165</v>
      </c>
      <c r="B986" s="132">
        <v>-1.42</v>
      </c>
      <c r="C986" s="132">
        <v>-4.55</v>
      </c>
      <c r="D986" s="132">
        <v>-2.5299999999999998</v>
      </c>
      <c r="E986" s="132">
        <v>12.14</v>
      </c>
      <c r="F986" s="132">
        <v>6.67</v>
      </c>
      <c r="G986" s="208" t="s">
        <v>3236</v>
      </c>
      <c r="H986" s="347" t="s">
        <v>3111</v>
      </c>
      <c r="I986" s="129">
        <v>4.5679999999999996</v>
      </c>
      <c r="J986" s="129">
        <v>-46</v>
      </c>
      <c r="K986" s="129">
        <v>-6</v>
      </c>
      <c r="L986" s="129" t="b">
        <v>1</v>
      </c>
      <c r="M986" s="129">
        <v>18.638999999999999</v>
      </c>
      <c r="N986" s="129">
        <v>2.798</v>
      </c>
      <c r="O986" s="129">
        <v>6.6609999999999996</v>
      </c>
      <c r="P986" s="132">
        <v>19.852</v>
      </c>
      <c r="Q986" s="132">
        <v>0.375</v>
      </c>
      <c r="R986" s="132">
        <v>7.44</v>
      </c>
      <c r="S986" s="129">
        <v>2.74</v>
      </c>
      <c r="T986" s="419">
        <v>38.590000000000003</v>
      </c>
      <c r="U986" s="129">
        <v>20.79</v>
      </c>
      <c r="V986" s="129">
        <v>-17</v>
      </c>
      <c r="W986" s="129">
        <v>-9</v>
      </c>
      <c r="X986" s="129">
        <v>350</v>
      </c>
      <c r="Y986" s="129" t="s">
        <v>2165</v>
      </c>
      <c r="Z986" s="129" t="b">
        <v>1</v>
      </c>
      <c r="AA986" s="129">
        <v>0</v>
      </c>
      <c r="AB986" s="129" t="b">
        <v>0</v>
      </c>
      <c r="AC986" s="129">
        <v>43</v>
      </c>
      <c r="AD986" s="129">
        <v>0.71599999999999997</v>
      </c>
      <c r="AE986" s="129" t="s">
        <v>3111</v>
      </c>
      <c r="AF986" s="129" t="s">
        <v>3236</v>
      </c>
      <c r="AG986" s="129" t="s">
        <v>3288</v>
      </c>
      <c r="AH986" s="129" t="e" cm="1">
        <f t="array" aca="1" ref="AH986" ca="1">INDIRECT(ADDRESS(MATCH(AJ986,'rs_industries'!B:B,0),5,1,TRUE,"rs_industries"))</f>
        <v>#N/A</v>
      </c>
      <c r="AI986" s="129" cm="1">
        <f t="array" aca="1" ref="AI986" ca="1">INDIRECT(ADDRESS(MATCH(A986,'rs_stocks'!B:B,0),7,1,TRUE,"rs_stocks"))</f>
        <v>78</v>
      </c>
    </row>
    <row r="987" spans="1:35" x14ac:dyDescent="0.3">
      <c r="A987" s="129" t="s">
        <v>2050</v>
      </c>
      <c r="B987" s="132">
        <v>4.7300000000000004</v>
      </c>
      <c r="C987" s="132">
        <v>6.19</v>
      </c>
      <c r="D987" s="132">
        <v>0.44</v>
      </c>
      <c r="E987" s="132">
        <v>32.369999999999997</v>
      </c>
      <c r="F987" s="132">
        <v>37.729999999999997</v>
      </c>
      <c r="G987" s="283" t="s">
        <v>3162</v>
      </c>
      <c r="H987" s="351" t="s">
        <v>3108</v>
      </c>
      <c r="I987" s="129">
        <v>3.0310000000000001</v>
      </c>
      <c r="J987" s="129">
        <v>-83</v>
      </c>
      <c r="K987" s="129">
        <v>-50</v>
      </c>
      <c r="L987" s="129" t="b">
        <v>0</v>
      </c>
      <c r="M987" s="129">
        <v>61.777000000000001</v>
      </c>
      <c r="N987" s="129">
        <v>9.3119999999999994</v>
      </c>
      <c r="O987" s="129">
        <v>6.6340000000000003</v>
      </c>
      <c r="P987" s="132">
        <v>64.921000000000006</v>
      </c>
      <c r="Q987" s="132">
        <v>0.35799999999999998</v>
      </c>
      <c r="R987" s="132">
        <v>23.225000000000001</v>
      </c>
      <c r="S987" s="129">
        <v>3.54</v>
      </c>
      <c r="T987" s="419">
        <v>81.525999999999996</v>
      </c>
      <c r="U987" s="129">
        <v>18.36</v>
      </c>
      <c r="V987" s="129">
        <v>0</v>
      </c>
      <c r="W987" s="129">
        <v>-20</v>
      </c>
      <c r="X987" s="129">
        <v>307</v>
      </c>
      <c r="Y987" s="129" t="s">
        <v>2050</v>
      </c>
      <c r="Z987" s="129" t="b">
        <v>0</v>
      </c>
      <c r="AA987" s="129">
        <v>0</v>
      </c>
      <c r="AB987" s="129" t="b">
        <v>1</v>
      </c>
      <c r="AC987" s="129">
        <v>52</v>
      </c>
      <c r="AD987" s="129">
        <v>0.71599999999999997</v>
      </c>
      <c r="AE987" s="129" t="s">
        <v>3108</v>
      </c>
      <c r="AF987" s="129" t="s">
        <v>3162</v>
      </c>
      <c r="AG987" s="129" t="s">
        <v>5345</v>
      </c>
      <c r="AH987" s="129" t="e" cm="1">
        <f t="array" aca="1" ref="AH987" ca="1">INDIRECT(ADDRESS(MATCH(AJ987,'rs_industries'!B:B,0),5,1,TRUE,"rs_industries"))</f>
        <v>#N/A</v>
      </c>
      <c r="AI987" s="129" t="e" cm="1">
        <f t="array" aca="1" ref="AI987" ca="1">INDIRECT(ADDRESS(MATCH(A987,'rs_stocks'!B:B,0),7,1,TRUE,"rs_stocks"))</f>
        <v>#N/A</v>
      </c>
    </row>
    <row r="988" spans="1:35" x14ac:dyDescent="0.3">
      <c r="A988" s="129" t="s">
        <v>7448</v>
      </c>
      <c r="B988" s="132">
        <v>-0.8</v>
      </c>
      <c r="C988" s="132">
        <v>-7.37</v>
      </c>
      <c r="D988" s="132">
        <v>3.1</v>
      </c>
      <c r="E988" s="132">
        <v>4.8499999999999996</v>
      </c>
      <c r="F988" s="132">
        <v>0.77</v>
      </c>
      <c r="G988" s="216" t="s">
        <v>3148</v>
      </c>
      <c r="H988" s="348" t="s">
        <v>3111</v>
      </c>
      <c r="I988" s="129">
        <v>0.623</v>
      </c>
      <c r="J988" s="129">
        <v>-48</v>
      </c>
      <c r="K988" s="129">
        <v>-33</v>
      </c>
      <c r="L988" s="129" t="b">
        <v>1</v>
      </c>
      <c r="M988" s="129">
        <v>29.126000000000001</v>
      </c>
      <c r="N988" s="129">
        <v>4.4050000000000002</v>
      </c>
      <c r="O988" s="129">
        <v>6.6120000000000001</v>
      </c>
      <c r="P988" s="132">
        <v>34.137</v>
      </c>
      <c r="Q988" s="132">
        <v>0.38400000000000001</v>
      </c>
      <c r="R988" s="132">
        <v>13.111000000000001</v>
      </c>
      <c r="S988" s="129">
        <v>2.88</v>
      </c>
      <c r="T988" s="419">
        <v>-62.850999999999999</v>
      </c>
      <c r="U988" s="129">
        <v>20.98</v>
      </c>
      <c r="V988" s="129">
        <v>0</v>
      </c>
      <c r="W988" s="129">
        <v>-34</v>
      </c>
      <c r="X988" s="129">
        <v>330</v>
      </c>
      <c r="Y988" s="129" t="s">
        <v>7448</v>
      </c>
      <c r="Z988" s="129" t="b">
        <v>0</v>
      </c>
      <c r="AA988" s="129">
        <v>0</v>
      </c>
      <c r="AB988" s="129" t="b">
        <v>0</v>
      </c>
      <c r="AC988" s="129">
        <v>43</v>
      </c>
      <c r="AD988" s="129">
        <v>0.71599999999999997</v>
      </c>
      <c r="AE988" s="129" t="s">
        <v>3111</v>
      </c>
      <c r="AF988" s="129" t="s">
        <v>3148</v>
      </c>
      <c r="AG988" s="129" t="s">
        <v>7449</v>
      </c>
      <c r="AH988" s="129" t="e" cm="1">
        <f t="array" aca="1" ref="AH988" ca="1">INDIRECT(ADDRESS(MATCH(AJ988,'rs_industries'!B:B,0),5,1,TRUE,"rs_industries"))</f>
        <v>#N/A</v>
      </c>
      <c r="AI988" s="129" t="e" cm="1">
        <f t="array" aca="1" ref="AI988" ca="1">INDIRECT(ADDRESS(MATCH(A988,'rs_stocks'!B:B,0),7,1,TRUE,"rs_stocks"))</f>
        <v>#N/A</v>
      </c>
    </row>
    <row r="989" spans="1:35" x14ac:dyDescent="0.3">
      <c r="A989" s="129" t="s">
        <v>7903</v>
      </c>
      <c r="B989" s="132">
        <v>-1.23</v>
      </c>
      <c r="C989" s="132">
        <v>-0.28999999999999998</v>
      </c>
      <c r="D989" s="132">
        <v>8.9600000000000009</v>
      </c>
      <c r="E989" s="132">
        <v>15.84</v>
      </c>
      <c r="F989" s="132">
        <v>9.8699999999999992</v>
      </c>
      <c r="G989" s="204" t="s">
        <v>202</v>
      </c>
      <c r="H989" s="345" t="s">
        <v>3108</v>
      </c>
      <c r="I989" s="129">
        <v>0.317</v>
      </c>
      <c r="J989" s="129">
        <v>-62</v>
      </c>
      <c r="K989" s="129">
        <v>-51</v>
      </c>
      <c r="L989" s="129" t="b">
        <v>0</v>
      </c>
      <c r="M989" s="129">
        <v>46.524000000000001</v>
      </c>
      <c r="N989" s="129">
        <v>7.0519999999999996</v>
      </c>
      <c r="O989" s="129">
        <v>6.5970000000000004</v>
      </c>
      <c r="P989" s="132">
        <v>54.518000000000001</v>
      </c>
      <c r="Q989" s="132">
        <v>0.38900000000000001</v>
      </c>
      <c r="R989" s="132">
        <v>21.207999999999998</v>
      </c>
      <c r="S989" s="129">
        <v>3.1</v>
      </c>
      <c r="T989" s="419">
        <v>30.797999999999998</v>
      </c>
      <c r="U989" s="129">
        <v>10.46</v>
      </c>
      <c r="V989" s="129">
        <v>-15</v>
      </c>
      <c r="W989" s="129">
        <v>-56</v>
      </c>
      <c r="X989" s="129">
        <v>615</v>
      </c>
      <c r="Y989" s="129" t="s">
        <v>7903</v>
      </c>
      <c r="Z989" s="129" t="b">
        <v>0</v>
      </c>
      <c r="AA989" s="129">
        <v>0</v>
      </c>
      <c r="AB989" s="129" t="b">
        <v>1</v>
      </c>
      <c r="AC989" s="129">
        <v>43</v>
      </c>
      <c r="AD989" s="129">
        <v>0.71499999999999997</v>
      </c>
      <c r="AE989" s="129" t="s">
        <v>3108</v>
      </c>
      <c r="AF989" s="129" t="s">
        <v>202</v>
      </c>
      <c r="AG989" s="129" t="s">
        <v>8724</v>
      </c>
      <c r="AH989" s="129" t="e" cm="1">
        <f t="array" aca="1" ref="AH989" ca="1">INDIRECT(ADDRESS(MATCH(AJ989,'rs_industries'!B:B,0),5,1,TRUE,"rs_industries"))</f>
        <v>#N/A</v>
      </c>
      <c r="AI989" s="129" cm="1">
        <f t="array" aca="1" ref="AI989" ca="1">INDIRECT(ADDRESS(MATCH(A989,'rs_stocks'!B:B,0),7,1,TRUE,"rs_stocks"))</f>
        <v>77</v>
      </c>
    </row>
    <row r="990" spans="1:35" x14ac:dyDescent="0.3">
      <c r="A990" s="129" t="s">
        <v>8636</v>
      </c>
      <c r="B990" s="132">
        <v>1.45</v>
      </c>
      <c r="C990" s="132">
        <v>-0.28999999999999998</v>
      </c>
      <c r="D990" s="132">
        <v>3.25</v>
      </c>
      <c r="E990" s="132">
        <v>10.210000000000001</v>
      </c>
      <c r="F990" s="132">
        <v>8.16</v>
      </c>
      <c r="G990" s="204" t="s">
        <v>3250</v>
      </c>
      <c r="H990" s="345" t="s">
        <v>3111</v>
      </c>
      <c r="I990" s="129">
        <v>0.26600000000000001</v>
      </c>
      <c r="J990" s="129">
        <v>-53</v>
      </c>
      <c r="K990" s="129">
        <v>-43</v>
      </c>
      <c r="L990" s="129" t="b">
        <v>1</v>
      </c>
      <c r="M990" s="129">
        <v>14.426</v>
      </c>
      <c r="N990" s="129">
        <v>2.1869999999999998</v>
      </c>
      <c r="O990" s="129">
        <v>6.5960000000000001</v>
      </c>
      <c r="P990" s="132">
        <v>14.464</v>
      </c>
      <c r="Q990" s="132">
        <v>0.379</v>
      </c>
      <c r="R990" s="132">
        <v>5.4870000000000001</v>
      </c>
      <c r="S990" s="129">
        <v>1.28</v>
      </c>
      <c r="T990" s="419">
        <v>-7.4630000000000001</v>
      </c>
      <c r="U990" s="129">
        <v>5.2350000000000003</v>
      </c>
      <c r="V990" s="129">
        <v>-54</v>
      </c>
      <c r="W990" s="129">
        <v>-68</v>
      </c>
      <c r="X990" s="129">
        <v>2985</v>
      </c>
      <c r="Y990" s="129" t="s">
        <v>8636</v>
      </c>
      <c r="Z990" s="129" t="b">
        <v>0</v>
      </c>
      <c r="AA990" s="129">
        <v>0</v>
      </c>
      <c r="AB990" s="129" t="b">
        <v>1</v>
      </c>
      <c r="AC990" s="129">
        <v>47</v>
      </c>
      <c r="AD990" s="129">
        <v>0.71499999999999997</v>
      </c>
      <c r="AE990" s="129" t="s">
        <v>3111</v>
      </c>
      <c r="AF990" s="129" t="s">
        <v>3250</v>
      </c>
      <c r="AG990" s="129" t="s">
        <v>8637</v>
      </c>
      <c r="AH990" s="129" t="e" cm="1">
        <f t="array" aca="1" ref="AH990" ca="1">INDIRECT(ADDRESS(MATCH(AJ990,'rs_industries'!B:B,0),5,1,TRUE,"rs_industries"))</f>
        <v>#N/A</v>
      </c>
      <c r="AI990" s="129" t="e" cm="1">
        <f t="array" aca="1" ref="AI990" ca="1">INDIRECT(ADDRESS(MATCH(A990,'rs_stocks'!B:B,0),7,1,TRUE,"rs_stocks"))</f>
        <v>#N/A</v>
      </c>
    </row>
    <row r="991" spans="1:35" x14ac:dyDescent="0.3">
      <c r="A991" s="129" t="s">
        <v>8592</v>
      </c>
      <c r="B991" s="132">
        <v>-10.43</v>
      </c>
      <c r="C991" s="132">
        <v>2.4900000000000002</v>
      </c>
      <c r="D991" s="132">
        <v>-17.27</v>
      </c>
      <c r="E991" s="132">
        <v>52.59</v>
      </c>
      <c r="F991" s="132">
        <v>37.33</v>
      </c>
      <c r="G991" s="267" t="s">
        <v>3298</v>
      </c>
      <c r="H991" s="349" t="s">
        <v>3108</v>
      </c>
      <c r="I991" s="129">
        <v>0.29699999999999999</v>
      </c>
      <c r="J991" s="129">
        <v>-93</v>
      </c>
      <c r="K991" s="129">
        <v>-80</v>
      </c>
      <c r="L991" s="129" t="b">
        <v>1</v>
      </c>
      <c r="M991" s="129">
        <v>102.30500000000001</v>
      </c>
      <c r="N991" s="129">
        <v>15.513</v>
      </c>
      <c r="O991" s="129">
        <v>6.5949999999999998</v>
      </c>
      <c r="P991" s="132">
        <v>131.87</v>
      </c>
      <c r="Q991" s="132">
        <v>0.33300000000000002</v>
      </c>
      <c r="R991" s="132">
        <v>43.865000000000002</v>
      </c>
      <c r="S991" s="129">
        <v>7.27</v>
      </c>
      <c r="T991" s="419">
        <v>-20.027000000000001</v>
      </c>
      <c r="U991" s="129">
        <v>2.06</v>
      </c>
      <c r="V991" s="129">
        <v>-58</v>
      </c>
      <c r="W991" s="129">
        <v>-37</v>
      </c>
      <c r="X991" s="129">
        <v>1335</v>
      </c>
      <c r="Y991" s="129" t="s">
        <v>8592</v>
      </c>
      <c r="Z991" s="129" t="b">
        <v>1</v>
      </c>
      <c r="AA991" s="129">
        <v>0</v>
      </c>
      <c r="AB991" s="129" t="b">
        <v>0</v>
      </c>
      <c r="AC991" s="129">
        <v>37</v>
      </c>
      <c r="AD991" s="129">
        <v>0.71499999999999997</v>
      </c>
      <c r="AE991" s="129" t="s">
        <v>3108</v>
      </c>
      <c r="AF991" s="129" t="s">
        <v>3298</v>
      </c>
      <c r="AG991" s="129" t="s">
        <v>8593</v>
      </c>
      <c r="AH991" s="129" t="e" cm="1">
        <f t="array" aca="1" ref="AH991" ca="1">INDIRECT(ADDRESS(MATCH(AJ991,'rs_industries'!B:B,0),5,1,TRUE,"rs_industries"))</f>
        <v>#N/A</v>
      </c>
      <c r="AI991" s="129" t="e" cm="1">
        <f t="array" aca="1" ref="AI991" ca="1">INDIRECT(ADDRESS(MATCH(A991,'rs_stocks'!B:B,0),7,1,TRUE,"rs_stocks"))</f>
        <v>#N/A</v>
      </c>
    </row>
    <row r="992" spans="1:35" x14ac:dyDescent="0.3">
      <c r="A992" s="129" t="s">
        <v>268</v>
      </c>
      <c r="B992" s="132">
        <v>0.79</v>
      </c>
      <c r="C992" s="132">
        <v>1.46</v>
      </c>
      <c r="D992" s="132">
        <v>4.41</v>
      </c>
      <c r="E992" s="132">
        <v>16.2</v>
      </c>
      <c r="F992" s="132">
        <v>10.199999999999999</v>
      </c>
      <c r="G992" s="282" t="s">
        <v>150</v>
      </c>
      <c r="H992" s="347" t="s">
        <v>3111</v>
      </c>
      <c r="I992" s="129">
        <v>9.4510000000000005</v>
      </c>
      <c r="J992" s="129">
        <v>-56</v>
      </c>
      <c r="K992" s="129">
        <v>-28</v>
      </c>
      <c r="L992" s="129" t="b">
        <v>1</v>
      </c>
      <c r="M992" s="129">
        <v>25.87</v>
      </c>
      <c r="N992" s="129">
        <v>3.9239999999999999</v>
      </c>
      <c r="O992" s="129">
        <v>6.593</v>
      </c>
      <c r="P992" s="132">
        <v>27.367000000000001</v>
      </c>
      <c r="Q992" s="132">
        <v>0.379</v>
      </c>
      <c r="R992" s="132">
        <v>10.364000000000001</v>
      </c>
      <c r="S992" s="129">
        <v>2.19</v>
      </c>
      <c r="T992" s="419">
        <v>-5.274</v>
      </c>
      <c r="U992" s="129">
        <v>198.71</v>
      </c>
      <c r="V992" s="129">
        <v>-42</v>
      </c>
      <c r="W992" s="129">
        <v>-49</v>
      </c>
      <c r="X992" s="129">
        <v>45</v>
      </c>
      <c r="Y992" s="129" t="s">
        <v>268</v>
      </c>
      <c r="Z992" s="129" t="b">
        <v>0</v>
      </c>
      <c r="AA992" s="129">
        <v>0</v>
      </c>
      <c r="AB992" s="129" t="b">
        <v>1</v>
      </c>
      <c r="AC992" s="129">
        <v>39</v>
      </c>
      <c r="AD992" s="129">
        <v>0.71399999999999997</v>
      </c>
      <c r="AE992" s="129" t="s">
        <v>3111</v>
      </c>
      <c r="AF992" s="129" t="s">
        <v>150</v>
      </c>
      <c r="AG992" s="129" t="s">
        <v>3855</v>
      </c>
      <c r="AH992" s="129" t="e" cm="1">
        <f t="array" aca="1" ref="AH992" ca="1">INDIRECT(ADDRESS(MATCH(AJ992,'rs_industries'!B:B,0),5,1,TRUE,"rs_industries"))</f>
        <v>#N/A</v>
      </c>
      <c r="AI992" s="129" cm="1">
        <f t="array" aca="1" ref="AI992" ca="1">INDIRECT(ADDRESS(MATCH(A992,'rs_stocks'!B:B,0),7,1,TRUE,"rs_stocks"))</f>
        <v>76</v>
      </c>
    </row>
    <row r="993" spans="1:35" x14ac:dyDescent="0.3">
      <c r="A993" s="129" t="s">
        <v>299</v>
      </c>
      <c r="B993" s="132">
        <v>0.56000000000000005</v>
      </c>
      <c r="C993" s="132">
        <v>-15.93</v>
      </c>
      <c r="D993" s="132">
        <v>-7.3</v>
      </c>
      <c r="E993" s="132">
        <v>29.78</v>
      </c>
      <c r="F993" s="132">
        <v>21.59</v>
      </c>
      <c r="G993" s="308" t="s">
        <v>3127</v>
      </c>
      <c r="H993" s="351" t="s">
        <v>31</v>
      </c>
      <c r="I993" s="129">
        <v>12.84</v>
      </c>
      <c r="J993" s="129">
        <v>-81</v>
      </c>
      <c r="K993" s="129">
        <v>-65</v>
      </c>
      <c r="L993" s="129" t="b">
        <v>0</v>
      </c>
      <c r="M993" s="129">
        <v>63.796999999999997</v>
      </c>
      <c r="N993" s="129">
        <v>9.6850000000000005</v>
      </c>
      <c r="O993" s="129">
        <v>6.5869999999999997</v>
      </c>
      <c r="P993" s="132">
        <v>65.771000000000001</v>
      </c>
      <c r="Q993" s="132">
        <v>0.36199999999999999</v>
      </c>
      <c r="R993" s="132">
        <v>23.779</v>
      </c>
      <c r="S993" s="129">
        <v>4.37</v>
      </c>
      <c r="T993" s="419">
        <v>54.271000000000001</v>
      </c>
      <c r="U993" s="129">
        <v>22.555</v>
      </c>
      <c r="V993" s="129">
        <v>-30</v>
      </c>
      <c r="W993" s="129">
        <v>-27</v>
      </c>
      <c r="X993" s="129">
        <v>202</v>
      </c>
      <c r="Y993" s="129" t="s">
        <v>299</v>
      </c>
      <c r="Z993" s="129" t="b">
        <v>1</v>
      </c>
      <c r="AA993" s="129">
        <v>21.92</v>
      </c>
      <c r="AB993" s="129" t="b">
        <v>0</v>
      </c>
      <c r="AC993" s="129">
        <v>47</v>
      </c>
      <c r="AD993" s="129">
        <v>0.71399999999999997</v>
      </c>
      <c r="AE993" s="129" t="s">
        <v>31</v>
      </c>
      <c r="AF993" s="129" t="s">
        <v>3127</v>
      </c>
      <c r="AG993" s="129" t="s">
        <v>5038</v>
      </c>
      <c r="AH993" s="129" t="e" cm="1">
        <f t="array" aca="1" ref="AH993" ca="1">INDIRECT(ADDRESS(MATCH(AJ993,'rs_industries'!B:B,0),5,1,TRUE,"rs_industries"))</f>
        <v>#N/A</v>
      </c>
      <c r="AI993" s="129" t="e" cm="1">
        <f t="array" aca="1" ref="AI993" ca="1">INDIRECT(ADDRESS(MATCH(A993,'rs_stocks'!B:B,0),7,1,TRUE,"rs_stocks"))</f>
        <v>#N/A</v>
      </c>
    </row>
    <row r="994" spans="1:35" x14ac:dyDescent="0.3">
      <c r="A994" s="129" t="s">
        <v>609</v>
      </c>
      <c r="B994" s="132">
        <v>-1.82</v>
      </c>
      <c r="C994" s="132">
        <v>-3.75</v>
      </c>
      <c r="D994" s="132">
        <v>1.65</v>
      </c>
      <c r="E994" s="132">
        <v>10.94</v>
      </c>
      <c r="F994" s="132">
        <v>6.91</v>
      </c>
      <c r="G994" s="300" t="s">
        <v>3193</v>
      </c>
      <c r="H994" s="348" t="s">
        <v>3111</v>
      </c>
      <c r="I994" s="129">
        <v>8.9350000000000005</v>
      </c>
      <c r="J994" s="129">
        <v>-37</v>
      </c>
      <c r="K994" s="129">
        <v>-5</v>
      </c>
      <c r="L994" s="129" t="b">
        <v>1</v>
      </c>
      <c r="M994" s="129">
        <v>17.629000000000001</v>
      </c>
      <c r="N994" s="129">
        <v>2.677</v>
      </c>
      <c r="O994" s="129">
        <v>6.5839999999999996</v>
      </c>
      <c r="P994" s="132">
        <v>17.664000000000001</v>
      </c>
      <c r="Q994" s="132">
        <v>0.38</v>
      </c>
      <c r="R994" s="132">
        <v>6.7069999999999999</v>
      </c>
      <c r="S994" s="129">
        <v>1.91</v>
      </c>
      <c r="T994" s="419">
        <v>-11.647</v>
      </c>
      <c r="U994" s="129">
        <v>130.28</v>
      </c>
      <c r="V994" s="129">
        <v>-44</v>
      </c>
      <c r="W994" s="129">
        <v>-44</v>
      </c>
      <c r="X994" s="129">
        <v>80</v>
      </c>
      <c r="Y994" s="129" t="s">
        <v>609</v>
      </c>
      <c r="Z994" s="129" t="b">
        <v>1</v>
      </c>
      <c r="AA994" s="129">
        <v>0</v>
      </c>
      <c r="AB994" s="129" t="b">
        <v>0</v>
      </c>
      <c r="AC994" s="129">
        <v>45</v>
      </c>
      <c r="AD994" s="129">
        <v>0.71399999999999997</v>
      </c>
      <c r="AE994" s="129" t="s">
        <v>3111</v>
      </c>
      <c r="AF994" s="129" t="s">
        <v>3193</v>
      </c>
      <c r="AG994" s="129" t="s">
        <v>3898</v>
      </c>
      <c r="AH994" s="129" t="e" cm="1">
        <f t="array" aca="1" ref="AH994" ca="1">INDIRECT(ADDRESS(MATCH(AJ994,'rs_industries'!B:B,0),5,1,TRUE,"rs_industries"))</f>
        <v>#N/A</v>
      </c>
      <c r="AI994" s="129" cm="1">
        <f t="array" aca="1" ref="AI994" ca="1">INDIRECT(ADDRESS(MATCH(A994,'rs_stocks'!B:B,0),7,1,TRUE,"rs_stocks"))</f>
        <v>80</v>
      </c>
    </row>
    <row r="995" spans="1:35" x14ac:dyDescent="0.3">
      <c r="A995" s="129" t="s">
        <v>1615</v>
      </c>
      <c r="B995" s="132">
        <v>-1.43</v>
      </c>
      <c r="C995" s="132">
        <v>-6.68</v>
      </c>
      <c r="D995" s="132">
        <v>-2.92</v>
      </c>
      <c r="E995" s="132">
        <v>6.02</v>
      </c>
      <c r="F995" s="132">
        <v>-0.55000000000000004</v>
      </c>
      <c r="G995" s="204" t="s">
        <v>3148</v>
      </c>
      <c r="H995" s="345" t="s">
        <v>3111</v>
      </c>
      <c r="I995" s="129">
        <v>6.1319999999999997</v>
      </c>
      <c r="J995" s="129">
        <v>-48</v>
      </c>
      <c r="K995" s="129">
        <v>-14</v>
      </c>
      <c r="L995" s="129" t="b">
        <v>0</v>
      </c>
      <c r="M995" s="129">
        <v>17.045999999999999</v>
      </c>
      <c r="N995" s="129">
        <v>2.589</v>
      </c>
      <c r="O995" s="129">
        <v>6.5830000000000002</v>
      </c>
      <c r="P995" s="132">
        <v>18.271999999999998</v>
      </c>
      <c r="Q995" s="132">
        <v>0.378</v>
      </c>
      <c r="R995" s="132">
        <v>6.9039999999999999</v>
      </c>
      <c r="S995" s="129">
        <v>1.99</v>
      </c>
      <c r="T995" s="419">
        <v>-62.710999999999999</v>
      </c>
      <c r="U995" s="129">
        <v>84.85</v>
      </c>
      <c r="V995" s="129">
        <v>-9</v>
      </c>
      <c r="W995" s="129">
        <v>-7</v>
      </c>
      <c r="X995" s="129">
        <v>118</v>
      </c>
      <c r="Y995" s="129" t="s">
        <v>1615</v>
      </c>
      <c r="Z995" s="129" t="b">
        <v>1</v>
      </c>
      <c r="AA995" s="129">
        <v>0</v>
      </c>
      <c r="AB995" s="129" t="b">
        <v>0</v>
      </c>
      <c r="AC995" s="129">
        <v>40</v>
      </c>
      <c r="AD995" s="129">
        <v>0.71399999999999997</v>
      </c>
      <c r="AE995" s="129" t="s">
        <v>3111</v>
      </c>
      <c r="AF995" s="129" t="s">
        <v>3148</v>
      </c>
      <c r="AG995" s="129" t="s">
        <v>3220</v>
      </c>
      <c r="AH995" s="129" t="e" cm="1">
        <f t="array" aca="1" ref="AH995" ca="1">INDIRECT(ADDRESS(MATCH(AJ995,'rs_industries'!B:B,0),5,1,TRUE,"rs_industries"))</f>
        <v>#N/A</v>
      </c>
      <c r="AI995" s="129" cm="1">
        <f t="array" aca="1" ref="AI995" ca="1">INDIRECT(ADDRESS(MATCH(A995,'rs_stocks'!B:B,0),7,1,TRUE,"rs_stocks"))</f>
        <v>78</v>
      </c>
    </row>
    <row r="996" spans="1:35" x14ac:dyDescent="0.3">
      <c r="A996" s="129" t="s">
        <v>1347</v>
      </c>
      <c r="B996" s="132">
        <v>-3.94</v>
      </c>
      <c r="C996" s="132">
        <v>-7.64</v>
      </c>
      <c r="D996" s="132">
        <v>-4.97</v>
      </c>
      <c r="E996" s="132">
        <v>-2.91</v>
      </c>
      <c r="F996" s="132">
        <v>-6.11</v>
      </c>
      <c r="G996" s="299" t="s">
        <v>326</v>
      </c>
      <c r="H996" s="349" t="s">
        <v>3140</v>
      </c>
      <c r="I996" s="129">
        <v>12.836</v>
      </c>
      <c r="J996" s="129">
        <v>-34</v>
      </c>
      <c r="K996" s="129">
        <v>-26</v>
      </c>
      <c r="L996" s="129" t="b">
        <v>0</v>
      </c>
      <c r="M996" s="129">
        <v>15.811</v>
      </c>
      <c r="N996" s="129">
        <v>2.403</v>
      </c>
      <c r="O996" s="129">
        <v>6.5789999999999997</v>
      </c>
      <c r="P996" s="132">
        <v>17.452000000000002</v>
      </c>
      <c r="Q996" s="132">
        <v>0.376</v>
      </c>
      <c r="R996" s="132">
        <v>6.5549999999999997</v>
      </c>
      <c r="S996" s="129">
        <v>2.14</v>
      </c>
      <c r="T996" s="419">
        <v>-46.256</v>
      </c>
      <c r="U996" s="129">
        <v>42.44</v>
      </c>
      <c r="V996" s="129">
        <v>-37</v>
      </c>
      <c r="W996" s="129">
        <v>-11</v>
      </c>
      <c r="X996" s="129">
        <v>220</v>
      </c>
      <c r="Y996" s="129" t="s">
        <v>1347</v>
      </c>
      <c r="Z996" s="129" t="b">
        <v>0</v>
      </c>
      <c r="AA996" s="129">
        <v>0</v>
      </c>
      <c r="AB996" s="129" t="b">
        <v>0</v>
      </c>
      <c r="AC996" s="129">
        <v>43</v>
      </c>
      <c r="AD996" s="129">
        <v>0.71299999999999997</v>
      </c>
      <c r="AE996" s="129" t="s">
        <v>3140</v>
      </c>
      <c r="AF996" s="129" t="s">
        <v>326</v>
      </c>
      <c r="AG996" s="129" t="s">
        <v>3915</v>
      </c>
      <c r="AH996" s="129" t="e" cm="1">
        <f t="array" aca="1" ref="AH996" ca="1">INDIRECT(ADDRESS(MATCH(AJ996,'rs_industries'!B:B,0),5,1,TRUE,"rs_industries"))</f>
        <v>#N/A</v>
      </c>
      <c r="AI996" s="129" t="e" cm="1">
        <f t="array" aca="1" ref="AI996" ca="1">INDIRECT(ADDRESS(MATCH(A996,'rs_stocks'!B:B,0),7,1,TRUE,"rs_stocks"))</f>
        <v>#N/A</v>
      </c>
    </row>
    <row r="997" spans="1:35" x14ac:dyDescent="0.3">
      <c r="A997" s="129" t="s">
        <v>8762</v>
      </c>
      <c r="B997" s="132">
        <v>0.56000000000000005</v>
      </c>
      <c r="C997" s="132">
        <v>5.74</v>
      </c>
      <c r="D997" s="132">
        <v>9.84</v>
      </c>
      <c r="E997" s="132">
        <v>17.510000000000002</v>
      </c>
      <c r="F997" s="132">
        <v>14.7</v>
      </c>
      <c r="G997" s="258" t="s">
        <v>3114</v>
      </c>
      <c r="H997" s="348" t="s">
        <v>31</v>
      </c>
      <c r="I997" s="129">
        <v>0.29599999999999999</v>
      </c>
      <c r="J997" s="129">
        <v>-64</v>
      </c>
      <c r="K997" s="129">
        <v>-48</v>
      </c>
      <c r="L997" s="129" t="b">
        <v>1</v>
      </c>
      <c r="M997" s="129">
        <v>38.558</v>
      </c>
      <c r="N997" s="129">
        <v>5.8689999999999998</v>
      </c>
      <c r="O997" s="129">
        <v>6.57</v>
      </c>
      <c r="P997" s="132">
        <v>44.156999999999996</v>
      </c>
      <c r="Q997" s="132">
        <v>0.38300000000000001</v>
      </c>
      <c r="R997" s="132">
        <v>16.911000000000001</v>
      </c>
      <c r="S997" s="129">
        <v>3.38</v>
      </c>
      <c r="T997" s="419">
        <v>70.084000000000003</v>
      </c>
      <c r="U997" s="129">
        <v>21.54</v>
      </c>
      <c r="V997" s="129">
        <v>-19</v>
      </c>
      <c r="W997" s="129">
        <v>-46</v>
      </c>
      <c r="X997" s="129">
        <v>274</v>
      </c>
      <c r="Y997" s="129" t="s">
        <v>8762</v>
      </c>
      <c r="Z997" s="129" t="b">
        <v>0</v>
      </c>
      <c r="AA997" s="129">
        <v>0</v>
      </c>
      <c r="AB997" s="129" t="b">
        <v>0</v>
      </c>
      <c r="AC997" s="129">
        <v>44</v>
      </c>
      <c r="AD997" s="129">
        <v>0.71299999999999997</v>
      </c>
      <c r="AE997" s="129" t="s">
        <v>31</v>
      </c>
      <c r="AF997" s="129" t="s">
        <v>3114</v>
      </c>
      <c r="AG997" s="129" t="s">
        <v>8763</v>
      </c>
      <c r="AH997" s="129" t="e" cm="1">
        <f t="array" aca="1" ref="AH997" ca="1">INDIRECT(ADDRESS(MATCH(AJ997,'rs_industries'!B:B,0),5,1,TRUE,"rs_industries"))</f>
        <v>#N/A</v>
      </c>
      <c r="AI997" s="129" t="e" cm="1">
        <f t="array" aca="1" ref="AI997" ca="1">INDIRECT(ADDRESS(MATCH(A997,'rs_stocks'!B:B,0),7,1,TRUE,"rs_stocks"))</f>
        <v>#N/A</v>
      </c>
    </row>
    <row r="998" spans="1:35" x14ac:dyDescent="0.3">
      <c r="A998" s="129" t="s">
        <v>334</v>
      </c>
      <c r="B998" s="132">
        <v>0.39</v>
      </c>
      <c r="C998" s="132">
        <v>-1.59</v>
      </c>
      <c r="D998" s="132">
        <v>4.26</v>
      </c>
      <c r="E998" s="132">
        <v>-7.39</v>
      </c>
      <c r="F998" s="132">
        <v>-7.76</v>
      </c>
      <c r="G998" s="227" t="s">
        <v>3182</v>
      </c>
      <c r="H998" s="346" t="s">
        <v>24</v>
      </c>
      <c r="I998" s="129">
        <v>9.9849999999999994</v>
      </c>
      <c r="J998" s="129">
        <v>-49</v>
      </c>
      <c r="K998" s="129">
        <v>-36</v>
      </c>
      <c r="L998" s="129" t="b">
        <v>1</v>
      </c>
      <c r="M998" s="129">
        <v>22.686</v>
      </c>
      <c r="N998" s="129">
        <v>3.4529999999999998</v>
      </c>
      <c r="O998" s="129">
        <v>6.57</v>
      </c>
      <c r="P998" s="132">
        <v>29.184999999999999</v>
      </c>
      <c r="Q998" s="132">
        <v>0.38</v>
      </c>
      <c r="R998" s="132">
        <v>11.096</v>
      </c>
      <c r="S998" s="129">
        <v>1.51</v>
      </c>
      <c r="T998" s="419">
        <v>38.44</v>
      </c>
      <c r="U998" s="129">
        <v>82.69</v>
      </c>
      <c r="V998" s="129">
        <v>9</v>
      </c>
      <c r="W998" s="129">
        <v>-19</v>
      </c>
      <c r="X998" s="129">
        <v>160</v>
      </c>
      <c r="Y998" s="129" t="s">
        <v>334</v>
      </c>
      <c r="Z998" s="129" t="b">
        <v>0</v>
      </c>
      <c r="AA998" s="129">
        <v>0</v>
      </c>
      <c r="AB998" s="129" t="b">
        <v>0</v>
      </c>
      <c r="AC998" s="129">
        <v>48</v>
      </c>
      <c r="AD998" s="129">
        <v>0.71299999999999997</v>
      </c>
      <c r="AE998" s="129" t="s">
        <v>24</v>
      </c>
      <c r="AF998" s="129" t="s">
        <v>3182</v>
      </c>
      <c r="AG998" s="129" t="s">
        <v>4968</v>
      </c>
      <c r="AH998" s="129" t="e" cm="1">
        <f t="array" aca="1" ref="AH998" ca="1">INDIRECT(ADDRESS(MATCH(AJ998,'rs_industries'!B:B,0),5,1,TRUE,"rs_industries"))</f>
        <v>#N/A</v>
      </c>
      <c r="AI998" s="129" t="e" cm="1">
        <f t="array" aca="1" ref="AI998" ca="1">INDIRECT(ADDRESS(MATCH(A998,'rs_stocks'!B:B,0),7,1,TRUE,"rs_stocks"))</f>
        <v>#N/A</v>
      </c>
    </row>
    <row r="999" spans="1:35" x14ac:dyDescent="0.3">
      <c r="A999" s="129" t="s">
        <v>1889</v>
      </c>
      <c r="B999" s="132">
        <v>-1.02</v>
      </c>
      <c r="C999" s="132">
        <v>1.24</v>
      </c>
      <c r="D999" s="132">
        <v>1.52</v>
      </c>
      <c r="E999" s="132">
        <v>4.6900000000000004</v>
      </c>
      <c r="F999" s="132">
        <v>4.17</v>
      </c>
      <c r="G999" s="243" t="s">
        <v>3148</v>
      </c>
      <c r="H999" s="347" t="s">
        <v>3111</v>
      </c>
      <c r="I999" s="129">
        <v>1.36</v>
      </c>
      <c r="J999" s="129">
        <v>-44</v>
      </c>
      <c r="K999" s="129">
        <v>-28</v>
      </c>
      <c r="L999" s="129" t="b">
        <v>1</v>
      </c>
      <c r="M999" s="129">
        <v>18.207999999999998</v>
      </c>
      <c r="N999" s="129">
        <v>2.7719999999999998</v>
      </c>
      <c r="O999" s="129">
        <v>6.569</v>
      </c>
      <c r="P999" s="132">
        <v>19.850999999999999</v>
      </c>
      <c r="Q999" s="132">
        <v>0.38</v>
      </c>
      <c r="R999" s="132">
        <v>7.5350000000000001</v>
      </c>
      <c r="S999" s="129">
        <v>1.96</v>
      </c>
      <c r="T999" s="419">
        <v>-100.51</v>
      </c>
      <c r="U999" s="129">
        <v>35.950000000000003</v>
      </c>
      <c r="V999" s="129">
        <v>-37</v>
      </c>
      <c r="W999" s="129">
        <v>-29</v>
      </c>
      <c r="X999" s="129">
        <v>283</v>
      </c>
      <c r="Y999" s="129" t="s">
        <v>1889</v>
      </c>
      <c r="Z999" s="129" t="b">
        <v>0</v>
      </c>
      <c r="AA999" s="129">
        <v>0</v>
      </c>
      <c r="AB999" s="129" t="b">
        <v>1</v>
      </c>
      <c r="AC999" s="129">
        <v>46</v>
      </c>
      <c r="AD999" s="129">
        <v>0.71199999999999997</v>
      </c>
      <c r="AE999" s="129" t="s">
        <v>3111</v>
      </c>
      <c r="AF999" s="129" t="s">
        <v>3148</v>
      </c>
      <c r="AG999" s="129" t="s">
        <v>4460</v>
      </c>
      <c r="AH999" s="129" t="e" cm="1">
        <f t="array" aca="1" ref="AH999" ca="1">INDIRECT(ADDRESS(MATCH(AJ999,'rs_industries'!B:B,0),5,1,TRUE,"rs_industries"))</f>
        <v>#N/A</v>
      </c>
      <c r="AI999" s="129" t="e" cm="1">
        <f t="array" aca="1" ref="AI999" ca="1">INDIRECT(ADDRESS(MATCH(A999,'rs_stocks'!B:B,0),7,1,TRUE,"rs_stocks"))</f>
        <v>#N/A</v>
      </c>
    </row>
    <row r="1000" spans="1:35" x14ac:dyDescent="0.3">
      <c r="A1000" s="129" t="s">
        <v>1594</v>
      </c>
      <c r="B1000" s="132">
        <v>-3.51</v>
      </c>
      <c r="C1000" s="132">
        <v>-5.36</v>
      </c>
      <c r="D1000" s="132">
        <v>0.33</v>
      </c>
      <c r="E1000" s="132">
        <v>-4.01</v>
      </c>
      <c r="F1000" s="132">
        <v>3.46</v>
      </c>
      <c r="G1000" s="308" t="s">
        <v>3775</v>
      </c>
      <c r="H1000" s="351" t="s">
        <v>3111</v>
      </c>
      <c r="I1000" s="129">
        <v>2.0579999999999998</v>
      </c>
      <c r="J1000" s="129">
        <v>-67</v>
      </c>
      <c r="K1000" s="129">
        <v>-45</v>
      </c>
      <c r="L1000" s="129" t="b">
        <v>0</v>
      </c>
      <c r="M1000" s="129">
        <v>21.843</v>
      </c>
      <c r="N1000" s="129">
        <v>3.33</v>
      </c>
      <c r="O1000" s="129">
        <v>6.56</v>
      </c>
      <c r="P1000" s="132">
        <v>25.058</v>
      </c>
      <c r="Q1000" s="132">
        <v>0.377</v>
      </c>
      <c r="R1000" s="132">
        <v>9.4450000000000003</v>
      </c>
      <c r="S1000" s="129">
        <v>2.73</v>
      </c>
      <c r="T1000" s="419">
        <v>-103.64100000000001</v>
      </c>
      <c r="U1000" s="129">
        <v>27.53</v>
      </c>
      <c r="V1000" s="129">
        <v>-11</v>
      </c>
      <c r="W1000" s="129">
        <v>-7</v>
      </c>
      <c r="X1000" s="129">
        <v>265</v>
      </c>
      <c r="Y1000" s="129" t="s">
        <v>1594</v>
      </c>
      <c r="Z1000" s="129" t="b">
        <v>0</v>
      </c>
      <c r="AA1000" s="129">
        <v>0</v>
      </c>
      <c r="AB1000" s="129" t="b">
        <v>0</v>
      </c>
      <c r="AC1000" s="129">
        <v>41</v>
      </c>
      <c r="AD1000" s="129">
        <v>0.71199999999999997</v>
      </c>
      <c r="AE1000" s="129" t="s">
        <v>3111</v>
      </c>
      <c r="AF1000" s="129" t="s">
        <v>3775</v>
      </c>
      <c r="AG1000" s="129" t="s">
        <v>4552</v>
      </c>
      <c r="AH1000" s="129" t="e" cm="1">
        <f t="array" aca="1" ref="AH1000" ca="1">INDIRECT(ADDRESS(MATCH(AJ1000,'rs_industries'!B:B,0),5,1,TRUE,"rs_industries"))</f>
        <v>#N/A</v>
      </c>
      <c r="AI1000" s="129" t="e" cm="1">
        <f t="array" aca="1" ref="AI1000" ca="1">INDIRECT(ADDRESS(MATCH(A1000,'rs_stocks'!B:B,0),7,1,TRUE,"rs_stocks"))</f>
        <v>#N/A</v>
      </c>
    </row>
    <row r="1001" spans="1:35" x14ac:dyDescent="0.3">
      <c r="A1001" s="129" t="s">
        <v>1546</v>
      </c>
      <c r="B1001" s="132">
        <v>-9.65</v>
      </c>
      <c r="C1001" s="132">
        <v>-4.95</v>
      </c>
      <c r="D1001" s="132">
        <v>-4.83</v>
      </c>
      <c r="E1001" s="132">
        <v>8.83</v>
      </c>
      <c r="F1001" s="132">
        <v>0.82</v>
      </c>
      <c r="G1001" s="255" t="s">
        <v>3217</v>
      </c>
      <c r="H1001" s="347" t="s">
        <v>150</v>
      </c>
      <c r="I1001" s="129">
        <v>1.645</v>
      </c>
      <c r="J1001" s="129">
        <v>-53</v>
      </c>
      <c r="K1001" s="129">
        <v>-10</v>
      </c>
      <c r="L1001" s="129" t="b">
        <v>0</v>
      </c>
      <c r="M1001" s="129">
        <v>19.385999999999999</v>
      </c>
      <c r="N1001" s="129">
        <v>2.956</v>
      </c>
      <c r="O1001" s="129">
        <v>6.5590000000000002</v>
      </c>
      <c r="P1001" s="132">
        <v>20.172999999999998</v>
      </c>
      <c r="Q1001" s="132">
        <v>0.372</v>
      </c>
      <c r="R1001" s="132">
        <v>7.51</v>
      </c>
      <c r="S1001" s="129">
        <v>3.06</v>
      </c>
      <c r="T1001" s="419">
        <v>-138.98099999999999</v>
      </c>
      <c r="U1001" s="129">
        <v>14.79</v>
      </c>
      <c r="V1001" s="129">
        <v>140</v>
      </c>
      <c r="W1001" s="129">
        <v>158</v>
      </c>
      <c r="X1001" s="129">
        <v>441</v>
      </c>
      <c r="Y1001" s="129" t="s">
        <v>1546</v>
      </c>
      <c r="Z1001" s="129" t="b">
        <v>1</v>
      </c>
      <c r="AA1001" s="129">
        <v>0</v>
      </c>
      <c r="AB1001" s="129" t="b">
        <v>0</v>
      </c>
      <c r="AC1001" s="129">
        <v>42</v>
      </c>
      <c r="AD1001" s="129">
        <v>0.71199999999999997</v>
      </c>
      <c r="AE1001" s="129" t="s">
        <v>150</v>
      </c>
      <c r="AF1001" s="129" t="s">
        <v>3217</v>
      </c>
      <c r="AG1001" s="129" t="s">
        <v>4283</v>
      </c>
      <c r="AH1001" s="129" t="e" cm="1">
        <f t="array" aca="1" ref="AH1001" ca="1">INDIRECT(ADDRESS(MATCH(AJ1001,'rs_industries'!B:B,0),5,1,TRUE,"rs_industries"))</f>
        <v>#N/A</v>
      </c>
      <c r="AI1001" s="129" cm="1">
        <f t="array" aca="1" ref="AI1001" ca="1">INDIRECT(ADDRESS(MATCH(A1001,'rs_stocks'!B:B,0),7,1,TRUE,"rs_stocks"))</f>
        <v>82</v>
      </c>
    </row>
    <row r="1002" spans="1:35" x14ac:dyDescent="0.3">
      <c r="A1002" s="129" t="s">
        <v>1016</v>
      </c>
      <c r="B1002" s="132">
        <v>-3.1</v>
      </c>
      <c r="C1002" s="132">
        <v>3.14</v>
      </c>
      <c r="D1002" s="132">
        <v>10.18</v>
      </c>
      <c r="E1002" s="132">
        <v>14.8</v>
      </c>
      <c r="F1002" s="132">
        <v>6.82</v>
      </c>
      <c r="G1002" s="246" t="s">
        <v>3365</v>
      </c>
      <c r="H1002" s="349" t="s">
        <v>3108</v>
      </c>
      <c r="I1002" s="129">
        <v>16.805</v>
      </c>
      <c r="J1002" s="129">
        <v>-23</v>
      </c>
      <c r="K1002" s="129">
        <v>-8</v>
      </c>
      <c r="L1002" s="129" t="b">
        <v>1</v>
      </c>
      <c r="M1002" s="129">
        <v>18.181999999999999</v>
      </c>
      <c r="N1002" s="129">
        <v>2.774</v>
      </c>
      <c r="O1002" s="129">
        <v>6.5549999999999997</v>
      </c>
      <c r="P1002" s="132">
        <v>19.170999999999999</v>
      </c>
      <c r="Q1002" s="132">
        <v>0.378</v>
      </c>
      <c r="R1002" s="132">
        <v>7.2370000000000001</v>
      </c>
      <c r="S1002" s="129">
        <v>2.4900000000000002</v>
      </c>
      <c r="T1002" s="419">
        <v>17.831</v>
      </c>
      <c r="U1002" s="129">
        <v>72.209999999999994</v>
      </c>
      <c r="V1002" s="129">
        <v>-15</v>
      </c>
      <c r="W1002" s="129">
        <v>2</v>
      </c>
      <c r="X1002" s="129">
        <v>111</v>
      </c>
      <c r="Y1002" s="129" t="s">
        <v>1016</v>
      </c>
      <c r="Z1002" s="129" t="b">
        <v>0</v>
      </c>
      <c r="AA1002" s="129">
        <v>0</v>
      </c>
      <c r="AB1002" s="129" t="b">
        <v>1</v>
      </c>
      <c r="AC1002" s="129">
        <v>49</v>
      </c>
      <c r="AD1002" s="129">
        <v>0.71099999999999997</v>
      </c>
      <c r="AE1002" s="129" t="s">
        <v>3108</v>
      </c>
      <c r="AF1002" s="129" t="s">
        <v>3365</v>
      </c>
      <c r="AG1002" s="129" t="s">
        <v>5395</v>
      </c>
      <c r="AH1002" s="129" t="e" cm="1">
        <f t="array" aca="1" ref="AH1002" ca="1">INDIRECT(ADDRESS(MATCH(AJ1002,'rs_industries'!B:B,0),5,1,TRUE,"rs_industries"))</f>
        <v>#N/A</v>
      </c>
      <c r="AI1002" s="129" t="e" cm="1">
        <f t="array" aca="1" ref="AI1002" ca="1">INDIRECT(ADDRESS(MATCH(A1002,'rs_stocks'!B:B,0),7,1,TRUE,"rs_stocks"))</f>
        <v>#N/A</v>
      </c>
    </row>
    <row r="1003" spans="1:35" x14ac:dyDescent="0.3">
      <c r="A1003" s="129" t="s">
        <v>1832</v>
      </c>
      <c r="B1003" s="132">
        <v>1.76</v>
      </c>
      <c r="C1003" s="132">
        <v>-0.24</v>
      </c>
      <c r="D1003" s="132">
        <v>7.42</v>
      </c>
      <c r="E1003" s="132">
        <v>6.19</v>
      </c>
      <c r="F1003" s="132">
        <v>6.72</v>
      </c>
      <c r="G1003" s="282" t="s">
        <v>3148</v>
      </c>
      <c r="H1003" s="347" t="s">
        <v>3111</v>
      </c>
      <c r="I1003" s="129">
        <v>1.361</v>
      </c>
      <c r="J1003" s="129">
        <v>-51</v>
      </c>
      <c r="K1003" s="129">
        <v>-18</v>
      </c>
      <c r="L1003" s="129" t="b">
        <v>1</v>
      </c>
      <c r="M1003" s="129">
        <v>20.145</v>
      </c>
      <c r="N1003" s="129">
        <v>3.097</v>
      </c>
      <c r="O1003" s="129">
        <v>6.5039999999999996</v>
      </c>
      <c r="P1003" s="132">
        <v>22.17</v>
      </c>
      <c r="Q1003" s="132">
        <v>0.377</v>
      </c>
      <c r="R1003" s="132">
        <v>8.3550000000000004</v>
      </c>
      <c r="S1003" s="129">
        <v>1.91</v>
      </c>
      <c r="T1003" s="419">
        <v>-54.320999999999998</v>
      </c>
      <c r="U1003" s="129">
        <v>53.84</v>
      </c>
      <c r="V1003" s="129">
        <v>14</v>
      </c>
      <c r="W1003" s="129">
        <v>10</v>
      </c>
      <c r="X1003" s="129">
        <v>194</v>
      </c>
      <c r="Y1003" s="129" t="s">
        <v>1832</v>
      </c>
      <c r="Z1003" s="129" t="b">
        <v>0</v>
      </c>
      <c r="AA1003" s="129">
        <v>0</v>
      </c>
      <c r="AB1003" s="129" t="b">
        <v>1</v>
      </c>
      <c r="AC1003" s="129">
        <v>47</v>
      </c>
      <c r="AD1003" s="129">
        <v>0.71099999999999997</v>
      </c>
      <c r="AE1003" s="129" t="s">
        <v>3111</v>
      </c>
      <c r="AF1003" s="129" t="s">
        <v>3148</v>
      </c>
      <c r="AG1003" s="129" t="s">
        <v>4551</v>
      </c>
      <c r="AH1003" s="129" t="e" cm="1">
        <f t="array" aca="1" ref="AH1003" ca="1">INDIRECT(ADDRESS(MATCH(AJ1003,'rs_industries'!B:B,0),5,1,TRUE,"rs_industries"))</f>
        <v>#N/A</v>
      </c>
      <c r="AI1003" s="129" t="e" cm="1">
        <f t="array" aca="1" ref="AI1003" ca="1">INDIRECT(ADDRESS(MATCH(A1003,'rs_stocks'!B:B,0),7,1,TRUE,"rs_stocks"))</f>
        <v>#N/A</v>
      </c>
    </row>
    <row r="1004" spans="1:35" x14ac:dyDescent="0.3">
      <c r="A1004" s="129" t="s">
        <v>1293</v>
      </c>
      <c r="B1004" s="132">
        <v>-0.22</v>
      </c>
      <c r="C1004" s="132">
        <v>-2.2400000000000002</v>
      </c>
      <c r="D1004" s="132">
        <v>-4.8</v>
      </c>
      <c r="E1004" s="132">
        <v>4.3499999999999996</v>
      </c>
      <c r="F1004" s="132">
        <v>3.87</v>
      </c>
      <c r="G1004" s="204" t="s">
        <v>3262</v>
      </c>
      <c r="H1004" s="345" t="s">
        <v>3111</v>
      </c>
      <c r="I1004" s="129">
        <v>34.448</v>
      </c>
      <c r="J1004" s="129">
        <v>-33</v>
      </c>
      <c r="K1004" s="129">
        <v>-16</v>
      </c>
      <c r="L1004" s="129" t="b">
        <v>1</v>
      </c>
      <c r="M1004" s="129">
        <v>20.042000000000002</v>
      </c>
      <c r="N1004" s="129">
        <v>3.0819999999999999</v>
      </c>
      <c r="O1004" s="129">
        <v>6.5030000000000001</v>
      </c>
      <c r="P1004" s="132">
        <v>21.869</v>
      </c>
      <c r="Q1004" s="132">
        <v>0.36299999999999999</v>
      </c>
      <c r="R1004" s="132">
        <v>7.9470000000000001</v>
      </c>
      <c r="S1004" s="129">
        <v>1.73</v>
      </c>
      <c r="T1004" s="419">
        <v>50.618000000000002</v>
      </c>
      <c r="U1004" s="129">
        <v>59.3</v>
      </c>
      <c r="V1004" s="129">
        <v>-35</v>
      </c>
      <c r="W1004" s="129">
        <v>-31</v>
      </c>
      <c r="X1004" s="129">
        <v>194</v>
      </c>
      <c r="Y1004" s="129" t="s">
        <v>1293</v>
      </c>
      <c r="Z1004" s="129" t="b">
        <v>1</v>
      </c>
      <c r="AA1004" s="129">
        <v>0</v>
      </c>
      <c r="AB1004" s="129" t="b">
        <v>0</v>
      </c>
      <c r="AC1004" s="129">
        <v>45</v>
      </c>
      <c r="AD1004" s="129">
        <v>0.71099999999999997</v>
      </c>
      <c r="AE1004" s="129" t="s">
        <v>3111</v>
      </c>
      <c r="AF1004" s="129" t="s">
        <v>3262</v>
      </c>
      <c r="AG1004" s="129" t="s">
        <v>3627</v>
      </c>
      <c r="AH1004" s="129" t="e" cm="1">
        <f t="array" aca="1" ref="AH1004" ca="1">INDIRECT(ADDRESS(MATCH(AJ1004,'rs_industries'!B:B,0),5,1,TRUE,"rs_industries"))</f>
        <v>#N/A</v>
      </c>
      <c r="AI1004" s="129" t="e" cm="1">
        <f t="array" aca="1" ref="AI1004" ca="1">INDIRECT(ADDRESS(MATCH(A1004,'rs_stocks'!B:B,0),7,1,TRUE,"rs_stocks"))</f>
        <v>#N/A</v>
      </c>
    </row>
    <row r="1005" spans="1:35" x14ac:dyDescent="0.3">
      <c r="A1005" s="129" t="s">
        <v>7186</v>
      </c>
      <c r="B1005" s="132">
        <v>1.18</v>
      </c>
      <c r="C1005" s="132">
        <v>-2.5099999999999998</v>
      </c>
      <c r="D1005" s="132">
        <v>0.23</v>
      </c>
      <c r="E1005" s="132">
        <v>5.42</v>
      </c>
      <c r="F1005" s="132">
        <v>4.3899999999999997</v>
      </c>
      <c r="G1005" s="214" t="s">
        <v>3160</v>
      </c>
      <c r="H1005" s="347" t="s">
        <v>3111</v>
      </c>
      <c r="I1005" s="129">
        <v>0.65500000000000003</v>
      </c>
      <c r="J1005" s="129">
        <v>-21</v>
      </c>
      <c r="K1005" s="129">
        <v>-5</v>
      </c>
      <c r="L1005" s="129" t="b">
        <v>1</v>
      </c>
      <c r="M1005" s="129">
        <v>10.130000000000001</v>
      </c>
      <c r="N1005" s="129">
        <v>1.56</v>
      </c>
      <c r="O1005" s="129">
        <v>6.4930000000000003</v>
      </c>
      <c r="P1005" s="132">
        <v>10.317</v>
      </c>
      <c r="Q1005" s="132">
        <v>0.36799999999999999</v>
      </c>
      <c r="R1005" s="132">
        <v>3.7959999999999998</v>
      </c>
      <c r="S1005" s="129">
        <v>1.46</v>
      </c>
      <c r="T1005" s="419">
        <v>-48</v>
      </c>
      <c r="U1005" s="129">
        <v>4.28</v>
      </c>
      <c r="V1005" s="129">
        <v>-47</v>
      </c>
      <c r="W1005" s="129">
        <v>-48</v>
      </c>
      <c r="X1005" s="129">
        <v>3200</v>
      </c>
      <c r="Y1005" s="129" t="s">
        <v>7186</v>
      </c>
      <c r="Z1005" s="129" t="b">
        <v>1</v>
      </c>
      <c r="AA1005" s="129">
        <v>0</v>
      </c>
      <c r="AB1005" s="129" t="b">
        <v>1</v>
      </c>
      <c r="AC1005" s="129">
        <v>40</v>
      </c>
      <c r="AD1005" s="129">
        <v>0.71099999999999997</v>
      </c>
      <c r="AE1005" s="129" t="s">
        <v>3111</v>
      </c>
      <c r="AF1005" s="129" t="s">
        <v>3160</v>
      </c>
      <c r="AG1005" s="129" t="s">
        <v>7187</v>
      </c>
      <c r="AH1005" s="129" t="e" cm="1">
        <f t="array" aca="1" ref="AH1005" ca="1">INDIRECT(ADDRESS(MATCH(AJ1005,'rs_industries'!B:B,0),5,1,TRUE,"rs_industries"))</f>
        <v>#N/A</v>
      </c>
      <c r="AI1005" s="129" t="e" cm="1">
        <f t="array" aca="1" ref="AI1005" ca="1">INDIRECT(ADDRESS(MATCH(A1005,'rs_stocks'!B:B,0),7,1,TRUE,"rs_stocks"))</f>
        <v>#N/A</v>
      </c>
    </row>
    <row r="1006" spans="1:35" x14ac:dyDescent="0.3">
      <c r="A1006" s="129" t="s">
        <v>1897</v>
      </c>
      <c r="B1006" s="132">
        <v>1.67</v>
      </c>
      <c r="C1006" s="132">
        <v>-11.43</v>
      </c>
      <c r="D1006" s="132">
        <v>-4.09</v>
      </c>
      <c r="E1006" s="132">
        <v>1.78</v>
      </c>
      <c r="F1006" s="132">
        <v>-6.06</v>
      </c>
      <c r="G1006" s="277" t="s">
        <v>3121</v>
      </c>
      <c r="H1006" s="348" t="s">
        <v>245</v>
      </c>
      <c r="I1006" s="129">
        <v>2.0619999999999998</v>
      </c>
      <c r="J1006" s="129">
        <v>-35</v>
      </c>
      <c r="K1006" s="129">
        <v>-17</v>
      </c>
      <c r="L1006" s="129" t="b">
        <v>0</v>
      </c>
      <c r="M1006" s="129">
        <v>51.465000000000003</v>
      </c>
      <c r="N1006" s="129">
        <v>7.9370000000000003</v>
      </c>
      <c r="O1006" s="129">
        <v>6.484</v>
      </c>
      <c r="P1006" s="132">
        <v>69.826999999999998</v>
      </c>
      <c r="Q1006" s="132">
        <v>0.36099999999999999</v>
      </c>
      <c r="R1006" s="132">
        <v>25.187000000000001</v>
      </c>
      <c r="S1006" s="129">
        <v>5.61</v>
      </c>
      <c r="T1006" s="419">
        <v>79.891000000000005</v>
      </c>
      <c r="U1006" s="129">
        <v>9.14</v>
      </c>
      <c r="V1006" s="129">
        <v>6</v>
      </c>
      <c r="W1006" s="129">
        <v>2</v>
      </c>
      <c r="X1006" s="129">
        <v>389</v>
      </c>
      <c r="Y1006" s="129" t="s">
        <v>1897</v>
      </c>
      <c r="Z1006" s="129" t="b">
        <v>1</v>
      </c>
      <c r="AA1006" s="129">
        <v>0</v>
      </c>
      <c r="AB1006" s="129" t="b">
        <v>0</v>
      </c>
      <c r="AC1006" s="129">
        <v>43</v>
      </c>
      <c r="AD1006" s="129">
        <v>0.71</v>
      </c>
      <c r="AE1006" s="129" t="s">
        <v>245</v>
      </c>
      <c r="AF1006" s="129" t="s">
        <v>3121</v>
      </c>
      <c r="AG1006" s="129" t="s">
        <v>3895</v>
      </c>
      <c r="AH1006" s="129" t="e" cm="1">
        <f t="array" aca="1" ref="AH1006" ca="1">INDIRECT(ADDRESS(MATCH(AJ1006,'rs_industries'!B:B,0),5,1,TRUE,"rs_industries"))</f>
        <v>#N/A</v>
      </c>
      <c r="AI1006" s="129" cm="1">
        <f t="array" aca="1" ref="AI1006" ca="1">INDIRECT(ADDRESS(MATCH(A1006,'rs_stocks'!B:B,0),7,1,TRUE,"rs_stocks"))</f>
        <v>88</v>
      </c>
    </row>
    <row r="1007" spans="1:35" x14ac:dyDescent="0.3">
      <c r="A1007" s="129" t="s">
        <v>1113</v>
      </c>
      <c r="B1007" s="132">
        <v>-4.34</v>
      </c>
      <c r="C1007" s="132">
        <v>-7.48</v>
      </c>
      <c r="D1007" s="132">
        <v>-3.84</v>
      </c>
      <c r="E1007" s="132">
        <v>-0.5</v>
      </c>
      <c r="F1007" s="132">
        <v>-3.12</v>
      </c>
      <c r="G1007" s="290" t="s">
        <v>3276</v>
      </c>
      <c r="H1007" s="350" t="s">
        <v>3140</v>
      </c>
      <c r="I1007" s="129">
        <v>228.68299999999999</v>
      </c>
      <c r="J1007" s="129">
        <v>-19</v>
      </c>
      <c r="K1007" s="129">
        <v>-15</v>
      </c>
      <c r="L1007" s="129" t="b">
        <v>0</v>
      </c>
      <c r="M1007" s="129">
        <v>15.148</v>
      </c>
      <c r="N1007" s="129">
        <v>2.3420000000000001</v>
      </c>
      <c r="O1007" s="129">
        <v>6.468</v>
      </c>
      <c r="P1007" s="132">
        <v>15.939</v>
      </c>
      <c r="Q1007" s="132">
        <v>0.36899999999999999</v>
      </c>
      <c r="R1007" s="132">
        <v>5.8789999999999996</v>
      </c>
      <c r="S1007" s="129">
        <v>1.66</v>
      </c>
      <c r="T1007" s="419">
        <v>-169.92699999999999</v>
      </c>
      <c r="U1007" s="129">
        <v>166.34</v>
      </c>
      <c r="V1007" s="129">
        <v>17</v>
      </c>
      <c r="W1007" s="129">
        <v>44</v>
      </c>
      <c r="X1007" s="129">
        <v>72</v>
      </c>
      <c r="Y1007" s="129" t="s">
        <v>1113</v>
      </c>
      <c r="Z1007" s="129" t="b">
        <v>0</v>
      </c>
      <c r="AA1007" s="129">
        <v>0</v>
      </c>
      <c r="AB1007" s="129" t="b">
        <v>0</v>
      </c>
      <c r="AC1007" s="129">
        <v>42</v>
      </c>
      <c r="AD1007" s="129">
        <v>0.71</v>
      </c>
      <c r="AE1007" s="129" t="s">
        <v>3140</v>
      </c>
      <c r="AF1007" s="129" t="s">
        <v>3276</v>
      </c>
      <c r="AG1007" s="129" t="s">
        <v>4596</v>
      </c>
      <c r="AH1007" s="129" t="e" cm="1">
        <f t="array" aca="1" ref="AH1007" ca="1">INDIRECT(ADDRESS(MATCH(AJ1007,'rs_industries'!B:B,0),5,1,TRUE,"rs_industries"))</f>
        <v>#N/A</v>
      </c>
      <c r="AI1007" s="129" t="e" cm="1">
        <f t="array" aca="1" ref="AI1007" ca="1">INDIRECT(ADDRESS(MATCH(A1007,'rs_stocks'!B:B,0),7,1,TRUE,"rs_stocks"))</f>
        <v>#N/A</v>
      </c>
    </row>
    <row r="1008" spans="1:35" x14ac:dyDescent="0.3">
      <c r="A1008" s="129" t="s">
        <v>1963</v>
      </c>
      <c r="B1008" s="132">
        <v>-1.65</v>
      </c>
      <c r="C1008" s="132">
        <v>1.1399999999999999</v>
      </c>
      <c r="D1008" s="132">
        <v>-2.23</v>
      </c>
      <c r="E1008" s="132">
        <v>9.51</v>
      </c>
      <c r="F1008" s="132">
        <v>5.58</v>
      </c>
      <c r="G1008" s="204" t="s">
        <v>88</v>
      </c>
      <c r="H1008" s="345" t="s">
        <v>31</v>
      </c>
      <c r="I1008" s="129">
        <v>2.3450000000000002</v>
      </c>
      <c r="J1008" s="129">
        <v>-31</v>
      </c>
      <c r="K1008" s="129">
        <v>-5</v>
      </c>
      <c r="L1008" s="129" t="b">
        <v>1</v>
      </c>
      <c r="M1008" s="129">
        <v>16.065000000000001</v>
      </c>
      <c r="N1008" s="129">
        <v>2.4910000000000001</v>
      </c>
      <c r="O1008" s="129">
        <v>6.4480000000000004</v>
      </c>
      <c r="P1008" s="132">
        <v>16.388999999999999</v>
      </c>
      <c r="Q1008" s="132">
        <v>0.36599999999999999</v>
      </c>
      <c r="R1008" s="132">
        <v>5.9980000000000002</v>
      </c>
      <c r="S1008" s="129">
        <v>2.72</v>
      </c>
      <c r="T1008" s="419">
        <v>-27.806999999999999</v>
      </c>
      <c r="U1008" s="129">
        <v>137.54</v>
      </c>
      <c r="V1008" s="129">
        <v>18</v>
      </c>
      <c r="W1008" s="129">
        <v>13</v>
      </c>
      <c r="X1008" s="129">
        <v>53</v>
      </c>
      <c r="Y1008" s="129" t="s">
        <v>1963</v>
      </c>
      <c r="Z1008" s="129" t="b">
        <v>1</v>
      </c>
      <c r="AA1008" s="129">
        <v>0</v>
      </c>
      <c r="AB1008" s="129" t="b">
        <v>0</v>
      </c>
      <c r="AC1008" s="129">
        <v>50</v>
      </c>
      <c r="AD1008" s="129">
        <v>0.71</v>
      </c>
      <c r="AE1008" s="129" t="s">
        <v>31</v>
      </c>
      <c r="AF1008" s="129" t="s">
        <v>88</v>
      </c>
      <c r="AG1008" s="129" t="s">
        <v>4305</v>
      </c>
      <c r="AH1008" s="129" t="e" cm="1">
        <f t="array" aca="1" ref="AH1008" ca="1">INDIRECT(ADDRESS(MATCH(AJ1008,'rs_industries'!B:B,0),5,1,TRUE,"rs_industries"))</f>
        <v>#N/A</v>
      </c>
      <c r="AI1008" s="129" t="e" cm="1">
        <f t="array" aca="1" ref="AI1008" ca="1">INDIRECT(ADDRESS(MATCH(A1008,'rs_stocks'!B:B,0),7,1,TRUE,"rs_stocks"))</f>
        <v>#N/A</v>
      </c>
    </row>
    <row r="1009" spans="1:35" x14ac:dyDescent="0.3">
      <c r="A1009" s="129" t="s">
        <v>1301</v>
      </c>
      <c r="B1009" s="132">
        <v>-1.08</v>
      </c>
      <c r="C1009" s="132">
        <v>-5.71</v>
      </c>
      <c r="D1009" s="132">
        <v>-0.53</v>
      </c>
      <c r="E1009" s="132">
        <v>-0.42</v>
      </c>
      <c r="F1009" s="132">
        <v>-0.61</v>
      </c>
      <c r="G1009" s="204" t="s">
        <v>3382</v>
      </c>
      <c r="H1009" s="345" t="s">
        <v>115</v>
      </c>
      <c r="I1009" s="129">
        <v>76.283000000000001</v>
      </c>
      <c r="J1009" s="129">
        <v>-34</v>
      </c>
      <c r="K1009" s="129">
        <v>-25</v>
      </c>
      <c r="L1009" s="129" t="b">
        <v>0</v>
      </c>
      <c r="M1009" s="129">
        <v>14.305999999999999</v>
      </c>
      <c r="N1009" s="129">
        <v>2.222</v>
      </c>
      <c r="O1009" s="129">
        <v>6.4390000000000001</v>
      </c>
      <c r="P1009" s="132">
        <v>15.334</v>
      </c>
      <c r="Q1009" s="132">
        <v>0.36599999999999999</v>
      </c>
      <c r="R1009" s="132">
        <v>5.6159999999999997</v>
      </c>
      <c r="S1009" s="129">
        <v>1.3</v>
      </c>
      <c r="T1009" s="419">
        <v>-25.844999999999999</v>
      </c>
      <c r="U1009" s="129">
        <v>35.64</v>
      </c>
      <c r="V1009" s="129">
        <v>-34</v>
      </c>
      <c r="W1009" s="129">
        <v>-53</v>
      </c>
      <c r="X1009" s="129">
        <v>430</v>
      </c>
      <c r="Y1009" s="129" t="s">
        <v>1301</v>
      </c>
      <c r="Z1009" s="129" t="b">
        <v>0</v>
      </c>
      <c r="AA1009" s="129">
        <v>0</v>
      </c>
      <c r="AB1009" s="129" t="b">
        <v>0</v>
      </c>
      <c r="AC1009" s="129">
        <v>47</v>
      </c>
      <c r="AD1009" s="129">
        <v>0.70899999999999996</v>
      </c>
      <c r="AE1009" s="129" t="s">
        <v>115</v>
      </c>
      <c r="AF1009" s="129" t="s">
        <v>3382</v>
      </c>
      <c r="AG1009" s="129" t="s">
        <v>4084</v>
      </c>
      <c r="AH1009" s="129" t="e" cm="1">
        <f t="array" aca="1" ref="AH1009" ca="1">INDIRECT(ADDRESS(MATCH(AJ1009,'rs_industries'!B:B,0),5,1,TRUE,"rs_industries"))</f>
        <v>#N/A</v>
      </c>
      <c r="AI1009" s="129" t="e" cm="1">
        <f t="array" aca="1" ref="AI1009" ca="1">INDIRECT(ADDRESS(MATCH(A1009,'rs_stocks'!B:B,0),7,1,TRUE,"rs_stocks"))</f>
        <v>#N/A</v>
      </c>
    </row>
    <row r="1010" spans="1:35" x14ac:dyDescent="0.3">
      <c r="A1010" s="129" t="s">
        <v>2052</v>
      </c>
      <c r="B1010" s="132">
        <v>-1.94</v>
      </c>
      <c r="C1010" s="132">
        <v>-3.3</v>
      </c>
      <c r="D1010" s="132">
        <v>-2.59</v>
      </c>
      <c r="E1010" s="132">
        <v>11.96</v>
      </c>
      <c r="F1010" s="132">
        <v>11.49</v>
      </c>
      <c r="G1010" s="296" t="s">
        <v>3110</v>
      </c>
      <c r="H1010" s="349" t="s">
        <v>3111</v>
      </c>
      <c r="I1010" s="129">
        <v>4.3780000000000001</v>
      </c>
      <c r="J1010" s="129">
        <v>-41</v>
      </c>
      <c r="K1010" s="129">
        <v>-5</v>
      </c>
      <c r="L1010" s="129" t="b">
        <v>1</v>
      </c>
      <c r="M1010" s="129">
        <v>22.766999999999999</v>
      </c>
      <c r="N1010" s="129">
        <v>3.536</v>
      </c>
      <c r="O1010" s="129">
        <v>6.4390000000000001</v>
      </c>
      <c r="P1010" s="132">
        <v>23.178999999999998</v>
      </c>
      <c r="Q1010" s="132">
        <v>0.36499999999999999</v>
      </c>
      <c r="R1010" s="132">
        <v>8.4529999999999994</v>
      </c>
      <c r="S1010" s="129">
        <v>2.31</v>
      </c>
      <c r="T1010" s="419">
        <v>-16.248999999999999</v>
      </c>
      <c r="U1010" s="129">
        <v>298.58999999999997</v>
      </c>
      <c r="V1010" s="129">
        <v>-34</v>
      </c>
      <c r="W1010" s="129">
        <v>-44</v>
      </c>
      <c r="X1010" s="129">
        <v>29</v>
      </c>
      <c r="Y1010" s="129" t="s">
        <v>2052</v>
      </c>
      <c r="Z1010" s="129" t="b">
        <v>0</v>
      </c>
      <c r="AA1010" s="129">
        <v>0</v>
      </c>
      <c r="AB1010" s="129" t="b">
        <v>0</v>
      </c>
      <c r="AC1010" s="129">
        <v>44</v>
      </c>
      <c r="AD1010" s="129">
        <v>0.70899999999999996</v>
      </c>
      <c r="AE1010" s="129" t="s">
        <v>3111</v>
      </c>
      <c r="AF1010" s="129" t="s">
        <v>3110</v>
      </c>
      <c r="AG1010" s="129" t="s">
        <v>4528</v>
      </c>
      <c r="AH1010" s="129" t="e" cm="1">
        <f t="array" aca="1" ref="AH1010" ca="1">INDIRECT(ADDRESS(MATCH(AJ1010,'rs_industries'!B:B,0),5,1,TRUE,"rs_industries"))</f>
        <v>#N/A</v>
      </c>
      <c r="AI1010" s="129" t="e" cm="1">
        <f t="array" aca="1" ref="AI1010" ca="1">INDIRECT(ADDRESS(MATCH(A1010,'rs_stocks'!B:B,0),7,1,TRUE,"rs_stocks"))</f>
        <v>#N/A</v>
      </c>
    </row>
    <row r="1011" spans="1:35" x14ac:dyDescent="0.3">
      <c r="A1011" s="129" t="s">
        <v>782</v>
      </c>
      <c r="B1011" s="132">
        <v>1.47</v>
      </c>
      <c r="C1011" s="132">
        <v>-6.56</v>
      </c>
      <c r="D1011" s="132">
        <v>-6.32</v>
      </c>
      <c r="E1011" s="132">
        <v>10.42</v>
      </c>
      <c r="F1011" s="132">
        <v>7.96</v>
      </c>
      <c r="G1011" s="301" t="s">
        <v>3705</v>
      </c>
      <c r="H1011" s="349" t="s">
        <v>115</v>
      </c>
      <c r="I1011" s="129">
        <v>69.861999999999995</v>
      </c>
      <c r="J1011" s="129">
        <v>-40</v>
      </c>
      <c r="K1011" s="129">
        <v>-18</v>
      </c>
      <c r="L1011" s="129" t="b">
        <v>0</v>
      </c>
      <c r="M1011" s="129">
        <v>36.664999999999999</v>
      </c>
      <c r="N1011" s="129">
        <v>5.7009999999999996</v>
      </c>
      <c r="O1011" s="129">
        <v>6.4320000000000004</v>
      </c>
      <c r="P1011" s="132">
        <v>41.259</v>
      </c>
      <c r="Q1011" s="132">
        <v>0.34899999999999998</v>
      </c>
      <c r="R1011" s="132">
        <v>14.414999999999999</v>
      </c>
      <c r="S1011" s="129">
        <v>2.11</v>
      </c>
      <c r="T1011" s="419">
        <v>53.421999999999997</v>
      </c>
      <c r="U1011" s="129">
        <v>121.56</v>
      </c>
      <c r="V1011" s="129">
        <v>-65</v>
      </c>
      <c r="W1011" s="129">
        <v>-63</v>
      </c>
      <c r="X1011" s="129">
        <v>77</v>
      </c>
      <c r="Y1011" s="129" t="s">
        <v>782</v>
      </c>
      <c r="Z1011" s="129" t="b">
        <v>1</v>
      </c>
      <c r="AA1011" s="129">
        <v>0</v>
      </c>
      <c r="AB1011" s="129" t="b">
        <v>0</v>
      </c>
      <c r="AC1011" s="129">
        <v>53</v>
      </c>
      <c r="AD1011" s="129">
        <v>0.70899999999999996</v>
      </c>
      <c r="AE1011" s="129" t="s">
        <v>115</v>
      </c>
      <c r="AF1011" s="129" t="s">
        <v>3705</v>
      </c>
      <c r="AG1011" s="129" t="s">
        <v>5599</v>
      </c>
      <c r="AH1011" s="129" t="e" cm="1">
        <f t="array" aca="1" ref="AH1011" ca="1">INDIRECT(ADDRESS(MATCH(AJ1011,'rs_industries'!B:B,0),5,1,TRUE,"rs_industries"))</f>
        <v>#N/A</v>
      </c>
      <c r="AI1011" s="129" t="e" cm="1">
        <f t="array" aca="1" ref="AI1011" ca="1">INDIRECT(ADDRESS(MATCH(A1011,'rs_stocks'!B:B,0),7,1,TRUE,"rs_stocks"))</f>
        <v>#N/A</v>
      </c>
    </row>
    <row r="1012" spans="1:35" x14ac:dyDescent="0.3">
      <c r="A1012" s="129" t="s">
        <v>1274</v>
      </c>
      <c r="B1012" s="132">
        <v>-3.27</v>
      </c>
      <c r="C1012" s="132">
        <v>-7</v>
      </c>
      <c r="D1012" s="132">
        <v>-2.59</v>
      </c>
      <c r="E1012" s="132">
        <v>-1.18</v>
      </c>
      <c r="F1012" s="132">
        <v>-2.85</v>
      </c>
      <c r="G1012" s="260" t="s">
        <v>3158</v>
      </c>
      <c r="H1012" s="347" t="s">
        <v>245</v>
      </c>
      <c r="I1012" s="129">
        <v>25.091999999999999</v>
      </c>
      <c r="J1012" s="129">
        <v>-29</v>
      </c>
      <c r="K1012" s="129">
        <v>-27</v>
      </c>
      <c r="L1012" s="129" t="b">
        <v>0</v>
      </c>
      <c r="M1012" s="129">
        <v>14.29</v>
      </c>
      <c r="N1012" s="129">
        <v>2.2240000000000002</v>
      </c>
      <c r="O1012" s="129">
        <v>6.4249999999999998</v>
      </c>
      <c r="P1012" s="132">
        <v>15.356</v>
      </c>
      <c r="Q1012" s="132">
        <v>0.36299999999999999</v>
      </c>
      <c r="R1012" s="132">
        <v>5.5720000000000001</v>
      </c>
      <c r="S1012" s="129">
        <v>1.57</v>
      </c>
      <c r="T1012" s="419">
        <v>-32.064</v>
      </c>
      <c r="U1012" s="129">
        <v>79.45</v>
      </c>
      <c r="V1012" s="129">
        <v>-46</v>
      </c>
      <c r="W1012" s="129">
        <v>-42</v>
      </c>
      <c r="X1012" s="129">
        <v>160</v>
      </c>
      <c r="Y1012" s="129" t="s">
        <v>1274</v>
      </c>
      <c r="Z1012" s="129" t="b">
        <v>0</v>
      </c>
      <c r="AA1012" s="129">
        <v>0</v>
      </c>
      <c r="AB1012" s="129" t="b">
        <v>0</v>
      </c>
      <c r="AC1012" s="129">
        <v>43</v>
      </c>
      <c r="AD1012" s="129">
        <v>0.70899999999999996</v>
      </c>
      <c r="AE1012" s="129" t="s">
        <v>245</v>
      </c>
      <c r="AF1012" s="129" t="s">
        <v>3158</v>
      </c>
      <c r="AG1012" s="129" t="s">
        <v>5333</v>
      </c>
      <c r="AH1012" s="129" t="e" cm="1">
        <f t="array" aca="1" ref="AH1012" ca="1">INDIRECT(ADDRESS(MATCH(AJ1012,'rs_industries'!B:B,0),5,1,TRUE,"rs_industries"))</f>
        <v>#N/A</v>
      </c>
      <c r="AI1012" s="129" t="e" cm="1">
        <f t="array" aca="1" ref="AI1012" ca="1">INDIRECT(ADDRESS(MATCH(A1012,'rs_stocks'!B:B,0),7,1,TRUE,"rs_stocks"))</f>
        <v>#N/A</v>
      </c>
    </row>
    <row r="1013" spans="1:35" x14ac:dyDescent="0.3">
      <c r="A1013" s="129" t="s">
        <v>6984</v>
      </c>
      <c r="B1013" s="132">
        <v>2.92</v>
      </c>
      <c r="C1013" s="132">
        <v>10.130000000000001</v>
      </c>
      <c r="D1013" s="132">
        <v>20.22</v>
      </c>
      <c r="E1013" s="132">
        <v>26.37</v>
      </c>
      <c r="F1013" s="132">
        <v>19.760000000000002</v>
      </c>
      <c r="G1013" s="227" t="s">
        <v>3305</v>
      </c>
      <c r="H1013" s="346" t="s">
        <v>3124</v>
      </c>
      <c r="I1013" s="129">
        <v>0.99099999999999999</v>
      </c>
      <c r="J1013" s="129">
        <v>-85</v>
      </c>
      <c r="K1013" s="129">
        <v>-64</v>
      </c>
      <c r="L1013" s="129" t="b">
        <v>1</v>
      </c>
      <c r="M1013" s="129">
        <v>54.853000000000002</v>
      </c>
      <c r="N1013" s="129">
        <v>8.5440000000000005</v>
      </c>
      <c r="O1013" s="129">
        <v>6.42</v>
      </c>
      <c r="P1013" s="132">
        <v>60.634</v>
      </c>
      <c r="Q1013" s="132">
        <v>0.378</v>
      </c>
      <c r="R1013" s="132">
        <v>22.904</v>
      </c>
      <c r="S1013" s="129">
        <v>4.8899999999999997</v>
      </c>
      <c r="T1013" s="419">
        <v>115.914</v>
      </c>
      <c r="U1013" s="129">
        <v>21.52</v>
      </c>
      <c r="V1013" s="129">
        <v>44</v>
      </c>
      <c r="W1013" s="129">
        <v>-5</v>
      </c>
      <c r="X1013" s="129">
        <v>190</v>
      </c>
      <c r="Y1013" s="129" t="s">
        <v>6984</v>
      </c>
      <c r="Z1013" s="129" t="b">
        <v>0</v>
      </c>
      <c r="AA1013" s="129">
        <v>0</v>
      </c>
      <c r="AB1013" s="129" t="b">
        <v>1</v>
      </c>
      <c r="AC1013" s="129">
        <v>46</v>
      </c>
      <c r="AD1013" s="129">
        <v>0.70799999999999996</v>
      </c>
      <c r="AE1013" s="129" t="s">
        <v>3124</v>
      </c>
      <c r="AF1013" s="129" t="s">
        <v>3305</v>
      </c>
      <c r="AG1013" s="129" t="s">
        <v>6985</v>
      </c>
      <c r="AH1013" s="129" t="e" cm="1">
        <f t="array" aca="1" ref="AH1013" ca="1">INDIRECT(ADDRESS(MATCH(AJ1013,'rs_industries'!B:B,0),5,1,TRUE,"rs_industries"))</f>
        <v>#N/A</v>
      </c>
      <c r="AI1013" s="129" cm="1">
        <f t="array" aca="1" ref="AI1013" ca="1">INDIRECT(ADDRESS(MATCH(A1013,'rs_stocks'!B:B,0),7,1,TRUE,"rs_stocks"))</f>
        <v>89</v>
      </c>
    </row>
    <row r="1014" spans="1:35" x14ac:dyDescent="0.3">
      <c r="A1014" s="129" t="s">
        <v>7841</v>
      </c>
      <c r="B1014" s="132">
        <v>5.58</v>
      </c>
      <c r="C1014" s="132">
        <v>-8.2799999999999994</v>
      </c>
      <c r="D1014" s="132">
        <v>-2.58</v>
      </c>
      <c r="E1014" s="132">
        <v>13.22</v>
      </c>
      <c r="F1014" s="132">
        <v>-4.42</v>
      </c>
      <c r="G1014" s="238" t="s">
        <v>3888</v>
      </c>
      <c r="H1014" s="352" t="s">
        <v>48</v>
      </c>
      <c r="I1014" s="129">
        <v>0.41399999999999998</v>
      </c>
      <c r="J1014" s="129">
        <v>-76</v>
      </c>
      <c r="K1014" s="129">
        <v>-66</v>
      </c>
      <c r="L1014" s="129" t="b">
        <v>0</v>
      </c>
      <c r="M1014" s="129">
        <v>47.438000000000002</v>
      </c>
      <c r="N1014" s="129">
        <v>7.391</v>
      </c>
      <c r="O1014" s="129">
        <v>6.4180000000000001</v>
      </c>
      <c r="P1014" s="132">
        <v>65.003</v>
      </c>
      <c r="Q1014" s="132">
        <v>0.35599999999999998</v>
      </c>
      <c r="R1014" s="132">
        <v>23.148</v>
      </c>
      <c r="S1014" s="129">
        <v>6.18</v>
      </c>
      <c r="T1014" s="419">
        <v>82.025999999999996</v>
      </c>
      <c r="U1014" s="129">
        <v>4.54</v>
      </c>
      <c r="V1014" s="129">
        <v>-38</v>
      </c>
      <c r="W1014" s="129">
        <v>-22</v>
      </c>
      <c r="X1014" s="129">
        <v>713</v>
      </c>
      <c r="Y1014" s="129" t="s">
        <v>7841</v>
      </c>
      <c r="Z1014" s="129" t="b">
        <v>0</v>
      </c>
      <c r="AA1014" s="129">
        <v>0</v>
      </c>
      <c r="AB1014" s="129" t="b">
        <v>0</v>
      </c>
      <c r="AC1014" s="129">
        <v>43</v>
      </c>
      <c r="AD1014" s="129">
        <v>0.70799999999999996</v>
      </c>
      <c r="AE1014" s="129" t="s">
        <v>48</v>
      </c>
      <c r="AF1014" s="129" t="s">
        <v>3888</v>
      </c>
      <c r="AG1014" s="129" t="s">
        <v>7842</v>
      </c>
      <c r="AH1014" s="129" t="e" cm="1">
        <f t="array" aca="1" ref="AH1014" ca="1">INDIRECT(ADDRESS(MATCH(AJ1014,'rs_industries'!B:B,0),5,1,TRUE,"rs_industries"))</f>
        <v>#N/A</v>
      </c>
      <c r="AI1014" s="129" t="e" cm="1">
        <f t="array" aca="1" ref="AI1014" ca="1">INDIRECT(ADDRESS(MATCH(A1014,'rs_stocks'!B:B,0),7,1,TRUE,"rs_stocks"))</f>
        <v>#N/A</v>
      </c>
    </row>
    <row r="1015" spans="1:35" x14ac:dyDescent="0.3">
      <c r="A1015" s="129" t="s">
        <v>777</v>
      </c>
      <c r="B1015" s="132">
        <v>-0.06</v>
      </c>
      <c r="C1015" s="132">
        <v>-8.59</v>
      </c>
      <c r="D1015" s="132">
        <v>-7.33</v>
      </c>
      <c r="E1015" s="132">
        <v>17.05</v>
      </c>
      <c r="F1015" s="132">
        <v>12.34</v>
      </c>
      <c r="G1015" s="282" t="s">
        <v>3221</v>
      </c>
      <c r="H1015" s="347" t="s">
        <v>24</v>
      </c>
      <c r="I1015" s="129">
        <v>37.334000000000003</v>
      </c>
      <c r="J1015" s="129">
        <v>-33</v>
      </c>
      <c r="K1015" s="129">
        <v>-10</v>
      </c>
      <c r="L1015" s="129" t="b">
        <v>0</v>
      </c>
      <c r="M1015" s="129">
        <v>32.106999999999999</v>
      </c>
      <c r="N1015" s="129">
        <v>5.024</v>
      </c>
      <c r="O1015" s="129">
        <v>6.39</v>
      </c>
      <c r="P1015" s="132">
        <v>32.921999999999997</v>
      </c>
      <c r="Q1015" s="132">
        <v>0.34899999999999998</v>
      </c>
      <c r="R1015" s="132">
        <v>11.48</v>
      </c>
      <c r="S1015" s="129">
        <v>2.02</v>
      </c>
      <c r="T1015" s="419">
        <v>19.622</v>
      </c>
      <c r="U1015" s="129">
        <v>272.95</v>
      </c>
      <c r="V1015" s="129">
        <v>-24</v>
      </c>
      <c r="W1015" s="129">
        <v>-26</v>
      </c>
      <c r="X1015" s="129">
        <v>36</v>
      </c>
      <c r="Y1015" s="129" t="s">
        <v>777</v>
      </c>
      <c r="Z1015" s="129" t="b">
        <v>1</v>
      </c>
      <c r="AA1015" s="129">
        <v>0</v>
      </c>
      <c r="AB1015" s="129" t="b">
        <v>0</v>
      </c>
      <c r="AC1015" s="129">
        <v>52</v>
      </c>
      <c r="AD1015" s="129">
        <v>0.70799999999999996</v>
      </c>
      <c r="AE1015" s="129" t="s">
        <v>24</v>
      </c>
      <c r="AF1015" s="129" t="s">
        <v>3221</v>
      </c>
      <c r="AG1015" s="129" t="s">
        <v>4220</v>
      </c>
      <c r="AH1015" s="129" t="e" cm="1">
        <f t="array" aca="1" ref="AH1015" ca="1">INDIRECT(ADDRESS(MATCH(AJ1015,'rs_industries'!B:B,0),5,1,TRUE,"rs_industries"))</f>
        <v>#N/A</v>
      </c>
      <c r="AI1015" s="129" cm="1">
        <f t="array" aca="1" ref="AI1015" ca="1">INDIRECT(ADDRESS(MATCH(A1015,'rs_stocks'!B:B,0),7,1,TRUE,"rs_stocks"))</f>
        <v>72</v>
      </c>
    </row>
    <row r="1016" spans="1:35" x14ac:dyDescent="0.3">
      <c r="A1016" s="129" t="s">
        <v>997</v>
      </c>
      <c r="B1016" s="132">
        <v>2.31</v>
      </c>
      <c r="C1016" s="132">
        <v>6.07</v>
      </c>
      <c r="D1016" s="132">
        <v>7.81</v>
      </c>
      <c r="E1016" s="132">
        <v>20.79</v>
      </c>
      <c r="F1016" s="132">
        <v>15.79</v>
      </c>
      <c r="G1016" s="218" t="s">
        <v>3123</v>
      </c>
      <c r="H1016" s="346" t="s">
        <v>3124</v>
      </c>
      <c r="I1016" s="129">
        <v>12.651999999999999</v>
      </c>
      <c r="J1016" s="129">
        <v>-45</v>
      </c>
      <c r="K1016" s="129">
        <v>0</v>
      </c>
      <c r="L1016" s="129" t="b">
        <v>1</v>
      </c>
      <c r="M1016" s="129">
        <v>26.678000000000001</v>
      </c>
      <c r="N1016" s="129">
        <v>4.1749999999999998</v>
      </c>
      <c r="O1016" s="129">
        <v>6.3890000000000002</v>
      </c>
      <c r="P1016" s="132">
        <v>27.600999999999999</v>
      </c>
      <c r="Q1016" s="132">
        <v>0.36399999999999999</v>
      </c>
      <c r="R1016" s="132">
        <v>10.06</v>
      </c>
      <c r="S1016" s="129">
        <v>2.1</v>
      </c>
      <c r="T1016" s="419">
        <v>34.500999999999998</v>
      </c>
      <c r="U1016" s="129">
        <v>188.9</v>
      </c>
      <c r="V1016" s="129">
        <v>-6</v>
      </c>
      <c r="W1016" s="129">
        <v>-13</v>
      </c>
      <c r="X1016" s="129">
        <v>50</v>
      </c>
      <c r="Y1016" s="129" t="s">
        <v>997</v>
      </c>
      <c r="Z1016" s="129" t="b">
        <v>0</v>
      </c>
      <c r="AA1016" s="129">
        <v>0</v>
      </c>
      <c r="AB1016" s="129" t="b">
        <v>1</v>
      </c>
      <c r="AC1016" s="129">
        <v>46</v>
      </c>
      <c r="AD1016" s="129">
        <v>0.70699999999999996</v>
      </c>
      <c r="AE1016" s="129" t="s">
        <v>3124</v>
      </c>
      <c r="AF1016" s="129" t="s">
        <v>3123</v>
      </c>
      <c r="AG1016" s="129" t="s">
        <v>3186</v>
      </c>
      <c r="AH1016" s="129" t="e" cm="1">
        <f t="array" aca="1" ref="AH1016" ca="1">INDIRECT(ADDRESS(MATCH(AJ1016,'rs_industries'!B:B,0),5,1,TRUE,"rs_industries"))</f>
        <v>#N/A</v>
      </c>
      <c r="AI1016" s="129" cm="1">
        <f t="array" aca="1" ref="AI1016" ca="1">INDIRECT(ADDRESS(MATCH(A1016,'rs_stocks'!B:B,0),7,1,TRUE,"rs_stocks"))</f>
        <v>86</v>
      </c>
    </row>
    <row r="1017" spans="1:35" x14ac:dyDescent="0.3">
      <c r="A1017" s="129" t="s">
        <v>8587</v>
      </c>
      <c r="B1017" s="132">
        <v>-2.58</v>
      </c>
      <c r="C1017" s="132">
        <v>0.31</v>
      </c>
      <c r="D1017" s="132">
        <v>0.04</v>
      </c>
      <c r="E1017" s="132">
        <v>14.52</v>
      </c>
      <c r="F1017" s="132">
        <v>9.8699999999999992</v>
      </c>
      <c r="G1017" s="282" t="s">
        <v>3168</v>
      </c>
      <c r="H1017" s="347" t="s">
        <v>3124</v>
      </c>
      <c r="I1017" s="129">
        <v>0.38100000000000001</v>
      </c>
      <c r="J1017" s="129">
        <v>-65</v>
      </c>
      <c r="K1017" s="129">
        <v>-47</v>
      </c>
      <c r="L1017" s="129" t="b">
        <v>1</v>
      </c>
      <c r="M1017" s="129">
        <v>21.562000000000001</v>
      </c>
      <c r="N1017" s="129">
        <v>3.3769999999999998</v>
      </c>
      <c r="O1017" s="129">
        <v>6.3840000000000003</v>
      </c>
      <c r="P1017" s="132">
        <v>22.346</v>
      </c>
      <c r="Q1017" s="132">
        <v>0.35699999999999998</v>
      </c>
      <c r="R1017" s="132">
        <v>7.9749999999999996</v>
      </c>
      <c r="S1017" s="129">
        <v>3.46</v>
      </c>
      <c r="T1017" s="419">
        <v>-8.9960000000000004</v>
      </c>
      <c r="U1017" s="129">
        <v>25.71</v>
      </c>
      <c r="V1017" s="129">
        <v>-32</v>
      </c>
      <c r="W1017" s="129">
        <v>-45</v>
      </c>
      <c r="X1017" s="129">
        <v>224</v>
      </c>
      <c r="Y1017" s="129" t="s">
        <v>8587</v>
      </c>
      <c r="Z1017" s="129" t="b">
        <v>1</v>
      </c>
      <c r="AA1017" s="129">
        <v>0</v>
      </c>
      <c r="AB1017" s="129" t="b">
        <v>0</v>
      </c>
      <c r="AC1017" s="129">
        <v>47</v>
      </c>
      <c r="AD1017" s="129">
        <v>0.70699999999999996</v>
      </c>
      <c r="AE1017" s="129" t="s">
        <v>3124</v>
      </c>
      <c r="AF1017" s="129" t="s">
        <v>3168</v>
      </c>
      <c r="AG1017" s="129" t="s">
        <v>8588</v>
      </c>
      <c r="AH1017" s="129" t="e" cm="1">
        <f t="array" aca="1" ref="AH1017" ca="1">INDIRECT(ADDRESS(MATCH(AJ1017,'rs_industries'!B:B,0),5,1,TRUE,"rs_industries"))</f>
        <v>#N/A</v>
      </c>
      <c r="AI1017" s="129" t="e" cm="1">
        <f t="array" aca="1" ref="AI1017" ca="1">INDIRECT(ADDRESS(MATCH(A1017,'rs_stocks'!B:B,0),7,1,TRUE,"rs_stocks"))</f>
        <v>#N/A</v>
      </c>
    </row>
    <row r="1018" spans="1:35" x14ac:dyDescent="0.3">
      <c r="A1018" s="129" t="s">
        <v>1163</v>
      </c>
      <c r="B1018" s="132">
        <v>12.81</v>
      </c>
      <c r="C1018" s="132">
        <v>-49.67</v>
      </c>
      <c r="D1018" s="132">
        <v>-47.84</v>
      </c>
      <c r="E1018" s="132">
        <v>3.62</v>
      </c>
      <c r="F1018" s="132">
        <v>-4.18</v>
      </c>
      <c r="G1018" s="297" t="s">
        <v>3236</v>
      </c>
      <c r="H1018" s="347" t="s">
        <v>3111</v>
      </c>
      <c r="I1018" s="129">
        <v>2.919</v>
      </c>
      <c r="J1018" s="129">
        <v>-97</v>
      </c>
      <c r="K1018" s="129">
        <v>-97</v>
      </c>
      <c r="L1018" s="129" t="b">
        <v>0</v>
      </c>
      <c r="M1018" s="129">
        <v>197.899</v>
      </c>
      <c r="N1018" s="129">
        <v>31</v>
      </c>
      <c r="O1018" s="129">
        <v>6.3840000000000003</v>
      </c>
      <c r="P1018" s="132">
        <v>278.68700000000001</v>
      </c>
      <c r="Q1018" s="132">
        <v>0.30399999999999999</v>
      </c>
      <c r="R1018" s="132">
        <v>84.677999999999997</v>
      </c>
      <c r="S1018" s="129">
        <v>13.95</v>
      </c>
      <c r="T1018" s="419">
        <v>0</v>
      </c>
      <c r="U1018" s="129">
        <v>2.29</v>
      </c>
      <c r="V1018" s="129">
        <v>-51</v>
      </c>
      <c r="W1018" s="129">
        <v>-20</v>
      </c>
      <c r="X1018" s="129">
        <v>626</v>
      </c>
      <c r="Y1018" s="129" t="s">
        <v>1163</v>
      </c>
      <c r="Z1018" s="129" t="b">
        <v>0</v>
      </c>
      <c r="AA1018" s="129">
        <v>0</v>
      </c>
      <c r="AB1018" s="129" t="b">
        <v>0</v>
      </c>
      <c r="AC1018" s="129">
        <v>50</v>
      </c>
      <c r="AD1018" s="129">
        <v>0.70699999999999996</v>
      </c>
      <c r="AE1018" s="129" t="s">
        <v>3111</v>
      </c>
      <c r="AF1018" s="129" t="s">
        <v>3236</v>
      </c>
      <c r="AG1018" s="129" t="s">
        <v>5654</v>
      </c>
      <c r="AH1018" s="129" t="e" cm="1">
        <f t="array" aca="1" ref="AH1018" ca="1">INDIRECT(ADDRESS(MATCH(AJ1018,'rs_industries'!B:B,0),5,1,TRUE,"rs_industries"))</f>
        <v>#N/A</v>
      </c>
      <c r="AI1018" s="129" cm="1">
        <f t="array" aca="1" ref="AI1018" ca="1">INDIRECT(ADDRESS(MATCH(A1018,'rs_stocks'!B:B,0),7,1,TRUE,"rs_stocks"))</f>
        <v>91</v>
      </c>
    </row>
    <row r="1019" spans="1:35" x14ac:dyDescent="0.3">
      <c r="A1019" s="129" t="s">
        <v>8652</v>
      </c>
      <c r="B1019" s="132">
        <v>2.17</v>
      </c>
      <c r="C1019" s="132">
        <v>3.91</v>
      </c>
      <c r="D1019" s="132">
        <v>4.51</v>
      </c>
      <c r="E1019" s="132">
        <v>10.51</v>
      </c>
      <c r="F1019" s="132">
        <v>9.6</v>
      </c>
      <c r="G1019" s="307" t="s">
        <v>3160</v>
      </c>
      <c r="H1019" s="350" t="s">
        <v>3111</v>
      </c>
      <c r="I1019" s="129">
        <v>0.23499999999999999</v>
      </c>
      <c r="J1019" s="129">
        <v>-37</v>
      </c>
      <c r="K1019" s="129">
        <v>-21</v>
      </c>
      <c r="L1019" s="129" t="b">
        <v>1</v>
      </c>
      <c r="M1019" s="129">
        <v>11.717000000000001</v>
      </c>
      <c r="N1019" s="129">
        <v>1.837</v>
      </c>
      <c r="O1019" s="129">
        <v>6.3789999999999996</v>
      </c>
      <c r="P1019" s="132">
        <v>11.663</v>
      </c>
      <c r="Q1019" s="132">
        <v>0.36399999999999999</v>
      </c>
      <c r="R1019" s="132">
        <v>4.2469999999999999</v>
      </c>
      <c r="S1019" s="129">
        <v>1.08</v>
      </c>
      <c r="T1019" s="419">
        <v>12.698</v>
      </c>
      <c r="U1019" s="129">
        <v>14.61</v>
      </c>
      <c r="V1019" s="129">
        <v>-25</v>
      </c>
      <c r="W1019" s="129">
        <v>-19</v>
      </c>
      <c r="X1019" s="129">
        <v>1269</v>
      </c>
      <c r="Y1019" s="129" t="s">
        <v>8652</v>
      </c>
      <c r="Z1019" s="129" t="b">
        <v>0</v>
      </c>
      <c r="AA1019" s="129">
        <v>0</v>
      </c>
      <c r="AB1019" s="129" t="b">
        <v>1</v>
      </c>
      <c r="AC1019" s="129">
        <v>52</v>
      </c>
      <c r="AD1019" s="129">
        <v>0.70699999999999996</v>
      </c>
      <c r="AE1019" s="129" t="s">
        <v>3111</v>
      </c>
      <c r="AF1019" s="129" t="s">
        <v>3160</v>
      </c>
      <c r="AG1019" s="129" t="s">
        <v>8653</v>
      </c>
      <c r="AH1019" s="129" t="e" cm="1">
        <f t="array" aca="1" ref="AH1019" ca="1">INDIRECT(ADDRESS(MATCH(AJ1019,'rs_industries'!B:B,0),5,1,TRUE,"rs_industries"))</f>
        <v>#N/A</v>
      </c>
      <c r="AI1019" s="129" cm="1">
        <f t="array" aca="1" ref="AI1019" ca="1">INDIRECT(ADDRESS(MATCH(A1019,'rs_stocks'!B:B,0),7,1,TRUE,"rs_stocks"))</f>
        <v>74</v>
      </c>
    </row>
    <row r="1020" spans="1:35" x14ac:dyDescent="0.3">
      <c r="A1020" s="129" t="s">
        <v>1529</v>
      </c>
      <c r="B1020" s="132">
        <v>-3.21</v>
      </c>
      <c r="C1020" s="132">
        <v>-3.25</v>
      </c>
      <c r="D1020" s="132">
        <v>0.63</v>
      </c>
      <c r="E1020" s="132">
        <v>9.33</v>
      </c>
      <c r="F1020" s="132">
        <v>7.02</v>
      </c>
      <c r="G1020" s="209" t="s">
        <v>3135</v>
      </c>
      <c r="H1020" s="348" t="s">
        <v>3108</v>
      </c>
      <c r="I1020" s="129">
        <v>2.1440000000000001</v>
      </c>
      <c r="J1020" s="129">
        <v>-47</v>
      </c>
      <c r="K1020" s="129">
        <v>-6</v>
      </c>
      <c r="L1020" s="129" t="b">
        <v>1</v>
      </c>
      <c r="M1020" s="129">
        <v>19.448</v>
      </c>
      <c r="N1020" s="129">
        <v>3.0550000000000002</v>
      </c>
      <c r="O1020" s="129">
        <v>6.3659999999999997</v>
      </c>
      <c r="P1020" s="132">
        <v>19.751000000000001</v>
      </c>
      <c r="Q1020" s="132">
        <v>0.36199999999999999</v>
      </c>
      <c r="R1020" s="132">
        <v>7.1470000000000002</v>
      </c>
      <c r="S1020" s="129">
        <v>2.25</v>
      </c>
      <c r="T1020" s="419">
        <v>19.024999999999999</v>
      </c>
      <c r="U1020" s="129">
        <v>44.39</v>
      </c>
      <c r="V1020" s="129">
        <v>-7</v>
      </c>
      <c r="W1020" s="129">
        <v>-14</v>
      </c>
      <c r="X1020" s="129">
        <v>200</v>
      </c>
      <c r="Y1020" s="129" t="s">
        <v>1529</v>
      </c>
      <c r="Z1020" s="129" t="b">
        <v>1</v>
      </c>
      <c r="AA1020" s="129">
        <v>0</v>
      </c>
      <c r="AB1020" s="129" t="b">
        <v>0</v>
      </c>
      <c r="AC1020" s="129">
        <v>47</v>
      </c>
      <c r="AD1020" s="129">
        <v>0.70599999999999996</v>
      </c>
      <c r="AE1020" s="129" t="s">
        <v>3108</v>
      </c>
      <c r="AF1020" s="129" t="s">
        <v>3135</v>
      </c>
      <c r="AG1020" s="129" t="s">
        <v>3959</v>
      </c>
      <c r="AH1020" s="129" t="e" cm="1">
        <f t="array" aca="1" ref="AH1020" ca="1">INDIRECT(ADDRESS(MATCH(AJ1020,'rs_industries'!B:B,0),5,1,TRUE,"rs_industries"))</f>
        <v>#N/A</v>
      </c>
      <c r="AI1020" s="129" cm="1">
        <f t="array" aca="1" ref="AI1020" ca="1">INDIRECT(ADDRESS(MATCH(A1020,'rs_stocks'!B:B,0),7,1,TRUE,"rs_stocks"))</f>
        <v>86</v>
      </c>
    </row>
    <row r="1021" spans="1:35" x14ac:dyDescent="0.3">
      <c r="A1021" s="129" t="s">
        <v>1194</v>
      </c>
      <c r="B1021" s="132">
        <v>-1.38</v>
      </c>
      <c r="C1021" s="132">
        <v>-6.12</v>
      </c>
      <c r="D1021" s="132">
        <v>-6.85</v>
      </c>
      <c r="E1021" s="132">
        <v>2.2999999999999998</v>
      </c>
      <c r="F1021" s="132">
        <v>0.17</v>
      </c>
      <c r="G1021" s="210" t="s">
        <v>3298</v>
      </c>
      <c r="H1021" s="288" t="s">
        <v>3108</v>
      </c>
      <c r="I1021" s="129">
        <v>17.617000000000001</v>
      </c>
      <c r="J1021" s="129">
        <v>-31</v>
      </c>
      <c r="K1021" s="129">
        <v>-8</v>
      </c>
      <c r="L1021" s="129" t="b">
        <v>0</v>
      </c>
      <c r="M1021" s="129">
        <v>17.446999999999999</v>
      </c>
      <c r="N1021" s="129">
        <v>2.742</v>
      </c>
      <c r="O1021" s="129">
        <v>6.3630000000000004</v>
      </c>
      <c r="P1021" s="132">
        <v>18.933</v>
      </c>
      <c r="Q1021" s="132">
        <v>0.35499999999999998</v>
      </c>
      <c r="R1021" s="132">
        <v>6.7210000000000001</v>
      </c>
      <c r="S1021" s="129">
        <v>1.91</v>
      </c>
      <c r="T1021" s="419">
        <v>-65.789000000000001</v>
      </c>
      <c r="U1021" s="129">
        <v>89.96</v>
      </c>
      <c r="V1021" s="129">
        <v>-36</v>
      </c>
      <c r="W1021" s="129">
        <v>-33</v>
      </c>
      <c r="X1021" s="129">
        <v>116</v>
      </c>
      <c r="Y1021" s="129" t="s">
        <v>1194</v>
      </c>
      <c r="Z1021" s="129" t="b">
        <v>1</v>
      </c>
      <c r="AA1021" s="129">
        <v>0</v>
      </c>
      <c r="AB1021" s="129" t="b">
        <v>0</v>
      </c>
      <c r="AC1021" s="129">
        <v>53</v>
      </c>
      <c r="AD1021" s="129">
        <v>0.70599999999999996</v>
      </c>
      <c r="AE1021" s="129" t="s">
        <v>3108</v>
      </c>
      <c r="AF1021" s="129" t="s">
        <v>3298</v>
      </c>
      <c r="AG1021" s="129" t="s">
        <v>3299</v>
      </c>
      <c r="AH1021" s="129" t="e" cm="1">
        <f t="array" aca="1" ref="AH1021" ca="1">INDIRECT(ADDRESS(MATCH(AJ1021,'rs_industries'!B:B,0),5,1,TRUE,"rs_industries"))</f>
        <v>#N/A</v>
      </c>
      <c r="AI1021" s="129" t="e" cm="1">
        <f t="array" aca="1" ref="AI1021" ca="1">INDIRECT(ADDRESS(MATCH(A1021,'rs_stocks'!B:B,0),7,1,TRUE,"rs_stocks"))</f>
        <v>#N/A</v>
      </c>
    </row>
    <row r="1022" spans="1:35" x14ac:dyDescent="0.3">
      <c r="A1022" s="129" t="s">
        <v>100</v>
      </c>
      <c r="B1022" s="132">
        <v>1.61</v>
      </c>
      <c r="C1022" s="132">
        <v>-3.07</v>
      </c>
      <c r="D1022" s="132">
        <v>-1.94</v>
      </c>
      <c r="E1022" s="132">
        <v>14.85</v>
      </c>
      <c r="F1022" s="132">
        <v>12.42</v>
      </c>
      <c r="G1022" s="243" t="s">
        <v>3153</v>
      </c>
      <c r="H1022" s="347" t="s">
        <v>3108</v>
      </c>
      <c r="I1022" s="129">
        <v>13.063000000000001</v>
      </c>
      <c r="J1022" s="129">
        <v>-37</v>
      </c>
      <c r="K1022" s="129">
        <v>-4</v>
      </c>
      <c r="L1022" s="129" t="b">
        <v>1</v>
      </c>
      <c r="M1022" s="129">
        <v>25.605</v>
      </c>
      <c r="N1022" s="129">
        <v>4.0259999999999998</v>
      </c>
      <c r="O1022" s="129">
        <v>6.36</v>
      </c>
      <c r="P1022" s="132">
        <v>26.253</v>
      </c>
      <c r="Q1022" s="132">
        <v>0.35499999999999998</v>
      </c>
      <c r="R1022" s="132">
        <v>9.3249999999999993</v>
      </c>
      <c r="S1022" s="129">
        <v>2.0099999999999998</v>
      </c>
      <c r="T1022" s="419">
        <v>-28.097999999999999</v>
      </c>
      <c r="U1022" s="129">
        <v>53.13</v>
      </c>
      <c r="V1022" s="129">
        <v>-26</v>
      </c>
      <c r="W1022" s="129">
        <v>-19</v>
      </c>
      <c r="X1022" s="129">
        <v>187</v>
      </c>
      <c r="Y1022" s="129" t="s">
        <v>100</v>
      </c>
      <c r="Z1022" s="129" t="b">
        <v>1</v>
      </c>
      <c r="AA1022" s="129">
        <v>0</v>
      </c>
      <c r="AB1022" s="129" t="b">
        <v>1</v>
      </c>
      <c r="AC1022" s="129">
        <v>51</v>
      </c>
      <c r="AD1022" s="129">
        <v>0.70599999999999996</v>
      </c>
      <c r="AE1022" s="129" t="s">
        <v>3108</v>
      </c>
      <c r="AF1022" s="129" t="s">
        <v>3153</v>
      </c>
      <c r="AG1022" s="129" t="s">
        <v>3428</v>
      </c>
      <c r="AH1022" s="129" t="e" cm="1">
        <f t="array" aca="1" ref="AH1022" ca="1">INDIRECT(ADDRESS(MATCH(AJ1022,'rs_industries'!B:B,0),5,1,TRUE,"rs_industries"))</f>
        <v>#N/A</v>
      </c>
      <c r="AI1022" s="129" cm="1">
        <f t="array" aca="1" ref="AI1022" ca="1">INDIRECT(ADDRESS(MATCH(A1022,'rs_stocks'!B:B,0),7,1,TRUE,"rs_stocks"))</f>
        <v>76</v>
      </c>
    </row>
    <row r="1023" spans="1:35" x14ac:dyDescent="0.3">
      <c r="A1023" s="129" t="s">
        <v>471</v>
      </c>
      <c r="B1023" s="132">
        <v>1.71</v>
      </c>
      <c r="C1023" s="132">
        <v>8.89</v>
      </c>
      <c r="D1023" s="132">
        <v>24.52</v>
      </c>
      <c r="E1023" s="132">
        <v>4.45</v>
      </c>
      <c r="F1023" s="132">
        <v>17.21</v>
      </c>
      <c r="G1023" s="249" t="s">
        <v>3162</v>
      </c>
      <c r="H1023" s="352" t="s">
        <v>3108</v>
      </c>
      <c r="I1023" s="129">
        <v>207.47800000000001</v>
      </c>
      <c r="J1023" s="129">
        <v>-87</v>
      </c>
      <c r="K1023" s="129">
        <v>-27</v>
      </c>
      <c r="L1023" s="129" t="b">
        <v>0</v>
      </c>
      <c r="M1023" s="129">
        <v>45.566000000000003</v>
      </c>
      <c r="N1023" s="129">
        <v>7.1959999999999997</v>
      </c>
      <c r="O1023" s="129">
        <v>6.3319999999999999</v>
      </c>
      <c r="P1023" s="132">
        <v>53.177</v>
      </c>
      <c r="Q1023" s="132">
        <v>0.372</v>
      </c>
      <c r="R1023" s="132">
        <v>19.806999999999999</v>
      </c>
      <c r="S1023" s="129">
        <v>3.84</v>
      </c>
      <c r="T1023" s="419">
        <v>78.528999999999996</v>
      </c>
      <c r="U1023" s="129">
        <v>148.38</v>
      </c>
      <c r="V1023" s="129">
        <v>-39</v>
      </c>
      <c r="W1023" s="129">
        <v>-48</v>
      </c>
      <c r="X1023" s="129">
        <v>35</v>
      </c>
      <c r="Y1023" s="129" t="s">
        <v>471</v>
      </c>
      <c r="Z1023" s="129" t="b">
        <v>0</v>
      </c>
      <c r="AA1023" s="129">
        <v>0</v>
      </c>
      <c r="AB1023" s="129" t="b">
        <v>1</v>
      </c>
      <c r="AC1023" s="129">
        <v>45</v>
      </c>
      <c r="AD1023" s="129">
        <v>0.70499999999999996</v>
      </c>
      <c r="AE1023" s="129" t="s">
        <v>3108</v>
      </c>
      <c r="AF1023" s="129" t="s">
        <v>3162</v>
      </c>
      <c r="AG1023" s="129" t="s">
        <v>4512</v>
      </c>
      <c r="AH1023" s="129" t="e" cm="1">
        <f t="array" aca="1" ref="AH1023" ca="1">INDIRECT(ADDRESS(MATCH(AJ1023,'rs_industries'!B:B,0),5,1,TRUE,"rs_industries"))</f>
        <v>#N/A</v>
      </c>
      <c r="AI1023" s="129" cm="1">
        <f t="array" aca="1" ref="AI1023" ca="1">INDIRECT(ADDRESS(MATCH(A1023,'rs_stocks'!B:B,0),7,1,TRUE,"rs_stocks"))</f>
        <v>91</v>
      </c>
    </row>
    <row r="1024" spans="1:35" x14ac:dyDescent="0.3">
      <c r="A1024" s="129" t="s">
        <v>2238</v>
      </c>
      <c r="B1024" s="132">
        <v>-9.94</v>
      </c>
      <c r="C1024" s="132">
        <v>-12.91</v>
      </c>
      <c r="D1024" s="132">
        <v>-11.25</v>
      </c>
      <c r="E1024" s="132">
        <v>6.87</v>
      </c>
      <c r="F1024" s="132">
        <v>-3.15</v>
      </c>
      <c r="G1024" s="303" t="s">
        <v>223</v>
      </c>
      <c r="H1024" s="349" t="s">
        <v>3108</v>
      </c>
      <c r="I1024" s="129">
        <v>2.15</v>
      </c>
      <c r="J1024" s="129">
        <v>-51</v>
      </c>
      <c r="K1024" s="129">
        <v>-22</v>
      </c>
      <c r="L1024" s="129" t="b">
        <v>0</v>
      </c>
      <c r="M1024" s="129">
        <v>51.546999999999997</v>
      </c>
      <c r="N1024" s="129">
        <v>8.1530000000000005</v>
      </c>
      <c r="O1024" s="129">
        <v>6.3220000000000001</v>
      </c>
      <c r="P1024" s="132">
        <v>61.151000000000003</v>
      </c>
      <c r="Q1024" s="132">
        <v>0.34399999999999997</v>
      </c>
      <c r="R1024" s="132">
        <v>21.018999999999998</v>
      </c>
      <c r="S1024" s="129">
        <v>4.38</v>
      </c>
      <c r="T1024" s="419">
        <v>8.4830000000000005</v>
      </c>
      <c r="U1024" s="129">
        <v>45.75</v>
      </c>
      <c r="V1024" s="129">
        <v>42</v>
      </c>
      <c r="W1024" s="129">
        <v>58</v>
      </c>
      <c r="X1024" s="129">
        <v>99</v>
      </c>
      <c r="Y1024" s="129" t="s">
        <v>2238</v>
      </c>
      <c r="Z1024" s="129" t="b">
        <v>1</v>
      </c>
      <c r="AA1024" s="129">
        <v>0</v>
      </c>
      <c r="AB1024" s="129" t="b">
        <v>0</v>
      </c>
      <c r="AC1024" s="129">
        <v>48</v>
      </c>
      <c r="AD1024" s="129">
        <v>0.70499999999999996</v>
      </c>
      <c r="AE1024" s="129" t="s">
        <v>3108</v>
      </c>
      <c r="AF1024" s="129" t="s">
        <v>223</v>
      </c>
      <c r="AG1024" s="129" t="s">
        <v>3451</v>
      </c>
      <c r="AH1024" s="129" t="e" cm="1">
        <f t="array" aca="1" ref="AH1024" ca="1">INDIRECT(ADDRESS(MATCH(AJ1024,'rs_industries'!B:B,0),5,1,TRUE,"rs_industries"))</f>
        <v>#N/A</v>
      </c>
      <c r="AI1024" s="129" t="e" cm="1">
        <f t="array" aca="1" ref="AI1024" ca="1">INDIRECT(ADDRESS(MATCH(A1024,'rs_stocks'!B:B,0),7,1,TRUE,"rs_stocks"))</f>
        <v>#N/A</v>
      </c>
    </row>
    <row r="1025" spans="1:35" x14ac:dyDescent="0.3">
      <c r="A1025" s="129" t="s">
        <v>5705</v>
      </c>
      <c r="B1025" s="132">
        <v>-3.67</v>
      </c>
      <c r="C1025" s="132">
        <v>-8.73</v>
      </c>
      <c r="D1025" s="132">
        <v>-25.91</v>
      </c>
      <c r="E1025" s="132">
        <v>12.5</v>
      </c>
      <c r="F1025" s="132">
        <v>83.05</v>
      </c>
      <c r="G1025" s="310" t="s">
        <v>3241</v>
      </c>
      <c r="H1025" s="349" t="s">
        <v>3124</v>
      </c>
      <c r="I1025" s="129">
        <v>0.252</v>
      </c>
      <c r="J1025" s="129">
        <v>-99</v>
      </c>
      <c r="K1025" s="129">
        <v>-97</v>
      </c>
      <c r="L1025" s="129" t="b">
        <v>0</v>
      </c>
      <c r="M1025" s="129">
        <v>186.63499999999999</v>
      </c>
      <c r="N1025" s="129">
        <v>29.533000000000001</v>
      </c>
      <c r="O1025" s="129">
        <v>6.319</v>
      </c>
      <c r="P1025" s="132">
        <v>233.42699999999999</v>
      </c>
      <c r="Q1025" s="132">
        <v>0.27700000000000002</v>
      </c>
      <c r="R1025" s="132">
        <v>64.706999999999994</v>
      </c>
      <c r="S1025" s="129">
        <v>6.53</v>
      </c>
      <c r="T1025" s="419">
        <v>20.481999999999999</v>
      </c>
      <c r="U1025" s="129">
        <v>9.7200000000000006</v>
      </c>
      <c r="V1025" s="129">
        <v>11</v>
      </c>
      <c r="W1025" s="129">
        <v>-3</v>
      </c>
      <c r="X1025" s="129">
        <v>315</v>
      </c>
      <c r="Y1025" s="129" t="s">
        <v>5705</v>
      </c>
      <c r="Z1025" s="129" t="b">
        <v>1</v>
      </c>
      <c r="AA1025" s="129">
        <v>0</v>
      </c>
      <c r="AB1025" s="129" t="b">
        <v>0</v>
      </c>
      <c r="AC1025" s="129">
        <v>43</v>
      </c>
      <c r="AD1025" s="129">
        <v>0.70499999999999996</v>
      </c>
      <c r="AE1025" s="129" t="s">
        <v>3124</v>
      </c>
      <c r="AF1025" s="129" t="s">
        <v>3241</v>
      </c>
      <c r="AG1025" s="129" t="s">
        <v>8602</v>
      </c>
      <c r="AH1025" s="129" t="e" cm="1">
        <f t="array" aca="1" ref="AH1025" ca="1">INDIRECT(ADDRESS(MATCH(AJ1025,'rs_industries'!B:B,0),5,1,TRUE,"rs_industries"))</f>
        <v>#N/A</v>
      </c>
      <c r="AI1025" s="129" cm="1">
        <f t="array" aca="1" ref="AI1025" ca="1">INDIRECT(ADDRESS(MATCH(A1025,'rs_stocks'!B:B,0),7,1,TRUE,"rs_stocks"))</f>
        <v>92</v>
      </c>
    </row>
    <row r="1026" spans="1:35" x14ac:dyDescent="0.3">
      <c r="A1026" s="129" t="s">
        <v>1431</v>
      </c>
      <c r="B1026" s="132">
        <v>-4.2699999999999996</v>
      </c>
      <c r="C1026" s="132">
        <v>-8.17</v>
      </c>
      <c r="D1026" s="132">
        <v>12.53</v>
      </c>
      <c r="E1026" s="132">
        <v>14.12</v>
      </c>
      <c r="F1026" s="132">
        <v>6.68</v>
      </c>
      <c r="G1026" s="300" t="s">
        <v>3376</v>
      </c>
      <c r="H1026" s="348" t="s">
        <v>24</v>
      </c>
      <c r="I1026" s="129">
        <v>2.3479999999999999</v>
      </c>
      <c r="J1026" s="129">
        <v>-33</v>
      </c>
      <c r="K1026" s="129">
        <v>-8</v>
      </c>
      <c r="L1026" s="129" t="b">
        <v>1</v>
      </c>
      <c r="M1026" s="129">
        <v>33.762999999999998</v>
      </c>
      <c r="N1026" s="129">
        <v>5.3440000000000003</v>
      </c>
      <c r="O1026" s="129">
        <v>6.3179999999999996</v>
      </c>
      <c r="P1026" s="132">
        <v>36.061999999999998</v>
      </c>
      <c r="Q1026" s="132">
        <v>0.36299999999999999</v>
      </c>
      <c r="R1026" s="132">
        <v>13.077</v>
      </c>
      <c r="S1026" s="129">
        <v>2.11</v>
      </c>
      <c r="T1026" s="419">
        <v>-48.523000000000003</v>
      </c>
      <c r="U1026" s="129">
        <v>66.28</v>
      </c>
      <c r="V1026" s="129">
        <v>30</v>
      </c>
      <c r="W1026" s="129">
        <v>12</v>
      </c>
      <c r="X1026" s="129">
        <v>142</v>
      </c>
      <c r="Y1026" s="129" t="s">
        <v>1431</v>
      </c>
      <c r="Z1026" s="129" t="b">
        <v>0</v>
      </c>
      <c r="AA1026" s="129">
        <v>0</v>
      </c>
      <c r="AB1026" s="129" t="b">
        <v>0</v>
      </c>
      <c r="AC1026" s="129">
        <v>47</v>
      </c>
      <c r="AD1026" s="129">
        <v>0.70499999999999996</v>
      </c>
      <c r="AE1026" s="129" t="s">
        <v>24</v>
      </c>
      <c r="AF1026" s="129" t="s">
        <v>3376</v>
      </c>
      <c r="AG1026" s="129" t="s">
        <v>5264</v>
      </c>
      <c r="AH1026" s="129" t="e" cm="1">
        <f t="array" aca="1" ref="AH1026" ca="1">INDIRECT(ADDRESS(MATCH(AJ1026,'rs_industries'!B:B,0),5,1,TRUE,"rs_industries"))</f>
        <v>#N/A</v>
      </c>
      <c r="AI1026" s="129" t="e" cm="1">
        <f t="array" aca="1" ref="AI1026" ca="1">INDIRECT(ADDRESS(MATCH(A1026,'rs_stocks'!B:B,0),7,1,TRUE,"rs_stocks"))</f>
        <v>#N/A</v>
      </c>
    </row>
    <row r="1027" spans="1:35" x14ac:dyDescent="0.3">
      <c r="A1027" s="129" t="s">
        <v>3038</v>
      </c>
      <c r="B1027" s="132">
        <v>1.06</v>
      </c>
      <c r="C1027" s="132">
        <v>3.04</v>
      </c>
      <c r="D1027" s="132">
        <v>4.7300000000000004</v>
      </c>
      <c r="E1027" s="132">
        <v>10.39</v>
      </c>
      <c r="F1027" s="132">
        <v>9.3000000000000007</v>
      </c>
      <c r="G1027" s="211" t="s">
        <v>3160</v>
      </c>
      <c r="H1027" s="348" t="s">
        <v>3111</v>
      </c>
      <c r="I1027" s="129">
        <v>1.1000000000000001</v>
      </c>
      <c r="J1027" s="129">
        <v>-38</v>
      </c>
      <c r="K1027" s="129">
        <v>-15</v>
      </c>
      <c r="L1027" s="129" t="b">
        <v>1</v>
      </c>
      <c r="M1027" s="129">
        <v>12.451000000000001</v>
      </c>
      <c r="N1027" s="129">
        <v>1.974</v>
      </c>
      <c r="O1027" s="129">
        <v>6.3070000000000004</v>
      </c>
      <c r="P1027" s="132">
        <v>12.298</v>
      </c>
      <c r="Q1027" s="132">
        <v>0.35899999999999999</v>
      </c>
      <c r="R1027" s="132">
        <v>4.4119999999999999</v>
      </c>
      <c r="S1027" s="129">
        <v>1.38</v>
      </c>
      <c r="T1027" s="419">
        <v>-37.930999999999997</v>
      </c>
      <c r="U1027" s="129">
        <v>21.03</v>
      </c>
      <c r="V1027" s="129">
        <v>84</v>
      </c>
      <c r="W1027" s="129">
        <v>84</v>
      </c>
      <c r="X1027" s="129">
        <v>689</v>
      </c>
      <c r="Y1027" s="129" t="s">
        <v>3038</v>
      </c>
      <c r="Z1027" s="129" t="b">
        <v>0</v>
      </c>
      <c r="AA1027" s="129">
        <v>0</v>
      </c>
      <c r="AB1027" s="129" t="b">
        <v>1</v>
      </c>
      <c r="AC1027" s="129">
        <v>44</v>
      </c>
      <c r="AD1027" s="129">
        <v>0.70399999999999996</v>
      </c>
      <c r="AE1027" s="129" t="s">
        <v>3111</v>
      </c>
      <c r="AF1027" s="129" t="s">
        <v>3160</v>
      </c>
      <c r="AG1027" s="129" t="s">
        <v>3617</v>
      </c>
      <c r="AH1027" s="129" t="e" cm="1">
        <f t="array" aca="1" ref="AH1027" ca="1">INDIRECT(ADDRESS(MATCH(AJ1027,'rs_industries'!B:B,0),5,1,TRUE,"rs_industries"))</f>
        <v>#N/A</v>
      </c>
      <c r="AI1027" s="129" cm="1">
        <f t="array" aca="1" ref="AI1027" ca="1">INDIRECT(ADDRESS(MATCH(A1027,'rs_stocks'!B:B,0),7,1,TRUE,"rs_stocks"))</f>
        <v>77</v>
      </c>
    </row>
    <row r="1028" spans="1:35" x14ac:dyDescent="0.3">
      <c r="A1028" s="129" t="s">
        <v>5623</v>
      </c>
      <c r="B1028" s="132">
        <v>1.69</v>
      </c>
      <c r="C1028" s="132">
        <v>-3.47</v>
      </c>
      <c r="D1028" s="132">
        <v>4.93</v>
      </c>
      <c r="E1028" s="132">
        <v>-13.6</v>
      </c>
      <c r="F1028" s="132">
        <v>13.48</v>
      </c>
      <c r="G1028" s="250" t="s">
        <v>3267</v>
      </c>
      <c r="H1028" s="354" t="s">
        <v>3205</v>
      </c>
      <c r="I1028" s="129">
        <v>1.206</v>
      </c>
      <c r="J1028" s="129">
        <v>-86</v>
      </c>
      <c r="K1028" s="129">
        <v>-79</v>
      </c>
      <c r="L1028" s="129" t="b">
        <v>0</v>
      </c>
      <c r="M1028" s="129">
        <v>49.478000000000002</v>
      </c>
      <c r="N1028" s="129">
        <v>7.8620000000000001</v>
      </c>
      <c r="O1028" s="129">
        <v>6.2939999999999996</v>
      </c>
      <c r="P1028" s="132">
        <v>87.430999999999997</v>
      </c>
      <c r="Q1028" s="132">
        <v>0.34699999999999998</v>
      </c>
      <c r="R1028" s="132">
        <v>30.321000000000002</v>
      </c>
      <c r="S1028" s="129">
        <v>5.34</v>
      </c>
      <c r="T1028" s="419">
        <v>118.925</v>
      </c>
      <c r="U1028" s="129">
        <v>3.62</v>
      </c>
      <c r="V1028" s="129">
        <v>14</v>
      </c>
      <c r="W1028" s="129">
        <v>-16</v>
      </c>
      <c r="X1028" s="129">
        <v>1034</v>
      </c>
      <c r="Y1028" s="129" t="s">
        <v>5623</v>
      </c>
      <c r="Z1028" s="129" t="b">
        <v>0</v>
      </c>
      <c r="AA1028" s="129">
        <v>0</v>
      </c>
      <c r="AB1028" s="129" t="b">
        <v>0</v>
      </c>
      <c r="AC1028" s="129">
        <v>46</v>
      </c>
      <c r="AD1028" s="129">
        <v>0.70399999999999996</v>
      </c>
      <c r="AE1028" s="129" t="s">
        <v>3205</v>
      </c>
      <c r="AF1028" s="129" t="s">
        <v>3267</v>
      </c>
      <c r="AG1028" s="129" t="s">
        <v>5624</v>
      </c>
      <c r="AH1028" s="129" t="e" cm="1">
        <f t="array" aca="1" ref="AH1028" ca="1">INDIRECT(ADDRESS(MATCH(AJ1028,'rs_industries'!B:B,0),5,1,TRUE,"rs_industries"))</f>
        <v>#N/A</v>
      </c>
      <c r="AI1028" s="129" t="e" cm="1">
        <f t="array" aca="1" ref="AI1028" ca="1">INDIRECT(ADDRESS(MATCH(A1028,'rs_stocks'!B:B,0),7,1,TRUE,"rs_stocks"))</f>
        <v>#N/A</v>
      </c>
    </row>
    <row r="1029" spans="1:35" x14ac:dyDescent="0.3">
      <c r="A1029" s="129" t="s">
        <v>979</v>
      </c>
      <c r="B1029" s="132">
        <v>-1.73</v>
      </c>
      <c r="C1029" s="132">
        <v>-8.75</v>
      </c>
      <c r="D1029" s="132">
        <v>-6.14</v>
      </c>
      <c r="E1029" s="132">
        <v>0.1</v>
      </c>
      <c r="F1029" s="132">
        <v>-1.33</v>
      </c>
      <c r="G1029" s="215" t="s">
        <v>3148</v>
      </c>
      <c r="H1029" s="348" t="s">
        <v>3111</v>
      </c>
      <c r="I1029" s="129">
        <v>48.192</v>
      </c>
      <c r="J1029" s="129">
        <v>-61</v>
      </c>
      <c r="K1029" s="129">
        <v>-47</v>
      </c>
      <c r="L1029" s="129" t="b">
        <v>0</v>
      </c>
      <c r="M1029" s="129">
        <v>19.789000000000001</v>
      </c>
      <c r="N1029" s="129">
        <v>3.1440000000000001</v>
      </c>
      <c r="O1029" s="129">
        <v>6.2939999999999996</v>
      </c>
      <c r="P1029" s="132">
        <v>21.788</v>
      </c>
      <c r="Q1029" s="132">
        <v>0.35199999999999998</v>
      </c>
      <c r="R1029" s="132">
        <v>7.6760000000000002</v>
      </c>
      <c r="S1029" s="129">
        <v>2.21</v>
      </c>
      <c r="T1029" s="419">
        <v>-19.513999999999999</v>
      </c>
      <c r="U1029" s="129">
        <v>36.015000000000001</v>
      </c>
      <c r="V1029" s="129">
        <v>-40</v>
      </c>
      <c r="W1029" s="129">
        <v>-39</v>
      </c>
      <c r="X1029" s="129">
        <v>251</v>
      </c>
      <c r="Y1029" s="129" t="s">
        <v>979</v>
      </c>
      <c r="Z1029" s="129" t="b">
        <v>1</v>
      </c>
      <c r="AA1029" s="129">
        <v>0</v>
      </c>
      <c r="AB1029" s="129" t="b">
        <v>0</v>
      </c>
      <c r="AC1029" s="129">
        <v>41</v>
      </c>
      <c r="AD1029" s="129">
        <v>0.70399999999999996</v>
      </c>
      <c r="AE1029" s="129" t="s">
        <v>3111</v>
      </c>
      <c r="AF1029" s="129" t="s">
        <v>3148</v>
      </c>
      <c r="AG1029" s="129" t="s">
        <v>3479</v>
      </c>
      <c r="AH1029" s="129" t="e" cm="1">
        <f t="array" aca="1" ref="AH1029" ca="1">INDIRECT(ADDRESS(MATCH(AJ1029,'rs_industries'!B:B,0),5,1,TRUE,"rs_industries"))</f>
        <v>#N/A</v>
      </c>
      <c r="AI1029" s="129" t="e" cm="1">
        <f t="array" aca="1" ref="AI1029" ca="1">INDIRECT(ADDRESS(MATCH(A1029,'rs_stocks'!B:B,0),7,1,TRUE,"rs_stocks"))</f>
        <v>#N/A</v>
      </c>
    </row>
    <row r="1030" spans="1:35" x14ac:dyDescent="0.3">
      <c r="A1030" s="129" t="s">
        <v>361</v>
      </c>
      <c r="B1030" s="132">
        <v>2.4</v>
      </c>
      <c r="C1030" s="132">
        <v>21.8</v>
      </c>
      <c r="D1030" s="132">
        <v>19.16</v>
      </c>
      <c r="E1030" s="132">
        <v>26.35</v>
      </c>
      <c r="F1030" s="132">
        <v>25.09</v>
      </c>
      <c r="G1030" s="244" t="s">
        <v>3316</v>
      </c>
      <c r="H1030" s="348" t="s">
        <v>31</v>
      </c>
      <c r="I1030" s="129">
        <v>35.423999999999999</v>
      </c>
      <c r="J1030" s="129">
        <v>-39</v>
      </c>
      <c r="K1030" s="129">
        <v>-10</v>
      </c>
      <c r="L1030" s="129" t="b">
        <v>1</v>
      </c>
      <c r="M1030" s="129">
        <v>41.444000000000003</v>
      </c>
      <c r="N1030" s="129">
        <v>6.5860000000000003</v>
      </c>
      <c r="O1030" s="129">
        <v>6.2930000000000001</v>
      </c>
      <c r="P1030" s="132">
        <v>44.991</v>
      </c>
      <c r="Q1030" s="132">
        <v>0.36399999999999999</v>
      </c>
      <c r="R1030" s="132">
        <v>16.388000000000002</v>
      </c>
      <c r="S1030" s="129">
        <v>3.34</v>
      </c>
      <c r="T1030" s="419">
        <v>-20.648</v>
      </c>
      <c r="U1030" s="129">
        <v>36.200000000000003</v>
      </c>
      <c r="V1030" s="129">
        <v>-49</v>
      </c>
      <c r="W1030" s="129">
        <v>-18</v>
      </c>
      <c r="X1030" s="129">
        <v>165</v>
      </c>
      <c r="Y1030" s="129" t="s">
        <v>361</v>
      </c>
      <c r="Z1030" s="129" t="b">
        <v>0</v>
      </c>
      <c r="AA1030" s="129">
        <v>0</v>
      </c>
      <c r="AB1030" s="129" t="b">
        <v>1</v>
      </c>
      <c r="AC1030" s="129">
        <v>50</v>
      </c>
      <c r="AD1030" s="129">
        <v>0.70299999999999996</v>
      </c>
      <c r="AE1030" s="129" t="s">
        <v>31</v>
      </c>
      <c r="AF1030" s="129" t="s">
        <v>3316</v>
      </c>
      <c r="AG1030" s="129" t="s">
        <v>4509</v>
      </c>
      <c r="AH1030" s="129" t="e" cm="1">
        <f t="array" aca="1" ref="AH1030" ca="1">INDIRECT(ADDRESS(MATCH(AJ1030,'rs_industries'!B:B,0),5,1,TRUE,"rs_industries"))</f>
        <v>#N/A</v>
      </c>
      <c r="AI1030" s="129" cm="1">
        <f t="array" aca="1" ref="AI1030" ca="1">INDIRECT(ADDRESS(MATCH(A1030,'rs_stocks'!B:B,0),7,1,TRUE,"rs_stocks"))</f>
        <v>82</v>
      </c>
    </row>
    <row r="1031" spans="1:35" x14ac:dyDescent="0.3">
      <c r="A1031" s="129" t="s">
        <v>787</v>
      </c>
      <c r="B1031" s="132">
        <v>-0.16</v>
      </c>
      <c r="C1031" s="132">
        <v>-8.86</v>
      </c>
      <c r="D1031" s="132">
        <v>-4.84</v>
      </c>
      <c r="E1031" s="132">
        <v>6.84</v>
      </c>
      <c r="F1031" s="132">
        <v>-1.81</v>
      </c>
      <c r="G1031" s="235" t="s">
        <v>3184</v>
      </c>
      <c r="H1031" s="348" t="s">
        <v>24</v>
      </c>
      <c r="I1031" s="129">
        <v>5.8860000000000001</v>
      </c>
      <c r="J1031" s="129">
        <v>-43</v>
      </c>
      <c r="K1031" s="129">
        <v>-11</v>
      </c>
      <c r="L1031" s="129" t="b">
        <v>0</v>
      </c>
      <c r="M1031" s="129">
        <v>19.161000000000001</v>
      </c>
      <c r="N1031" s="129">
        <v>3.048</v>
      </c>
      <c r="O1031" s="129">
        <v>6.2859999999999996</v>
      </c>
      <c r="P1031" s="132">
        <v>20.096</v>
      </c>
      <c r="Q1031" s="132">
        <v>0.35099999999999998</v>
      </c>
      <c r="R1031" s="132">
        <v>7.0519999999999996</v>
      </c>
      <c r="S1031" s="129">
        <v>2.25</v>
      </c>
      <c r="T1031" s="419">
        <v>1.5920000000000001</v>
      </c>
      <c r="U1031" s="129">
        <v>83.6</v>
      </c>
      <c r="V1031" s="129">
        <v>-4</v>
      </c>
      <c r="W1031" s="129">
        <v>-23</v>
      </c>
      <c r="X1031" s="129">
        <v>106</v>
      </c>
      <c r="Y1031" s="129" t="s">
        <v>787</v>
      </c>
      <c r="Z1031" s="129" t="b">
        <v>1</v>
      </c>
      <c r="AA1031" s="129">
        <v>0</v>
      </c>
      <c r="AB1031" s="129" t="b">
        <v>0</v>
      </c>
      <c r="AC1031" s="129">
        <v>52</v>
      </c>
      <c r="AD1031" s="129">
        <v>0.70299999999999996</v>
      </c>
      <c r="AE1031" s="129" t="s">
        <v>24</v>
      </c>
      <c r="AF1031" s="129" t="s">
        <v>3184</v>
      </c>
      <c r="AG1031" s="129" t="s">
        <v>3729</v>
      </c>
      <c r="AH1031" s="129" t="e" cm="1">
        <f t="array" aca="1" ref="AH1031" ca="1">INDIRECT(ADDRESS(MATCH(AJ1031,'rs_industries'!B:B,0),5,1,TRUE,"rs_industries"))</f>
        <v>#N/A</v>
      </c>
      <c r="AI1031" s="129" t="e" cm="1">
        <f t="array" aca="1" ref="AI1031" ca="1">INDIRECT(ADDRESS(MATCH(A1031,'rs_stocks'!B:B,0),7,1,TRUE,"rs_stocks"))</f>
        <v>#N/A</v>
      </c>
    </row>
    <row r="1032" spans="1:35" x14ac:dyDescent="0.3">
      <c r="A1032" s="129" t="s">
        <v>935</v>
      </c>
      <c r="B1032" s="132">
        <v>3.95</v>
      </c>
      <c r="C1032" s="132">
        <v>2.0099999999999998</v>
      </c>
      <c r="D1032" s="132">
        <v>-2.71</v>
      </c>
      <c r="E1032" s="132">
        <v>29.77</v>
      </c>
      <c r="F1032" s="132">
        <v>18.13</v>
      </c>
      <c r="G1032" s="267" t="s">
        <v>3236</v>
      </c>
      <c r="H1032" s="349" t="s">
        <v>3111</v>
      </c>
      <c r="I1032" s="129">
        <v>31.545000000000002</v>
      </c>
      <c r="J1032" s="129">
        <v>-41</v>
      </c>
      <c r="K1032" s="129">
        <v>-7</v>
      </c>
      <c r="L1032" s="129" t="b">
        <v>1</v>
      </c>
      <c r="M1032" s="129">
        <v>28.131</v>
      </c>
      <c r="N1032" s="129">
        <v>4.4770000000000003</v>
      </c>
      <c r="O1032" s="129">
        <v>6.2830000000000004</v>
      </c>
      <c r="P1032" s="132">
        <v>29.024999999999999</v>
      </c>
      <c r="Q1032" s="132">
        <v>0.34399999999999997</v>
      </c>
      <c r="R1032" s="132">
        <v>9.9749999999999996</v>
      </c>
      <c r="S1032" s="129">
        <v>1.89</v>
      </c>
      <c r="T1032" s="419">
        <v>41.091999999999999</v>
      </c>
      <c r="U1032" s="129">
        <v>125.88</v>
      </c>
      <c r="V1032" s="129">
        <v>-30</v>
      </c>
      <c r="W1032" s="129">
        <v>-26</v>
      </c>
      <c r="X1032" s="129">
        <v>83</v>
      </c>
      <c r="Y1032" s="129" t="s">
        <v>935</v>
      </c>
      <c r="Z1032" s="129" t="b">
        <v>1</v>
      </c>
      <c r="AA1032" s="129">
        <v>0</v>
      </c>
      <c r="AB1032" s="129" t="b">
        <v>1</v>
      </c>
      <c r="AC1032" s="129">
        <v>51</v>
      </c>
      <c r="AD1032" s="129">
        <v>0.70299999999999996</v>
      </c>
      <c r="AE1032" s="129" t="s">
        <v>3111</v>
      </c>
      <c r="AF1032" s="129" t="s">
        <v>3236</v>
      </c>
      <c r="AG1032" s="129" t="s">
        <v>4179</v>
      </c>
      <c r="AH1032" s="129" t="e" cm="1">
        <f t="array" aca="1" ref="AH1032" ca="1">INDIRECT(ADDRESS(MATCH(AJ1032,'rs_industries'!B:B,0),5,1,TRUE,"rs_industries"))</f>
        <v>#N/A</v>
      </c>
      <c r="AI1032" s="129" cm="1">
        <f t="array" aca="1" ref="AI1032" ca="1">INDIRECT(ADDRESS(MATCH(A1032,'rs_stocks'!B:B,0),7,1,TRUE,"rs_stocks"))</f>
        <v>76</v>
      </c>
    </row>
    <row r="1033" spans="1:35" x14ac:dyDescent="0.3">
      <c r="A1033" s="129" t="s">
        <v>2269</v>
      </c>
      <c r="B1033" s="132">
        <v>-2.73</v>
      </c>
      <c r="C1033" s="132">
        <v>-1.51</v>
      </c>
      <c r="D1033" s="132">
        <v>14.62</v>
      </c>
      <c r="E1033" s="132">
        <v>9.19</v>
      </c>
      <c r="F1033" s="132">
        <v>5.09</v>
      </c>
      <c r="G1033" s="311" t="s">
        <v>3182</v>
      </c>
      <c r="H1033" s="349" t="s">
        <v>24</v>
      </c>
      <c r="I1033" s="129">
        <v>2.343</v>
      </c>
      <c r="J1033" s="129">
        <v>-79</v>
      </c>
      <c r="K1033" s="129">
        <v>-68</v>
      </c>
      <c r="L1033" s="129" t="b">
        <v>1</v>
      </c>
      <c r="M1033" s="129">
        <v>36.814999999999998</v>
      </c>
      <c r="N1033" s="129">
        <v>5.8620000000000001</v>
      </c>
      <c r="O1033" s="129">
        <v>6.28</v>
      </c>
      <c r="P1033" s="132">
        <v>44.143000000000001</v>
      </c>
      <c r="Q1033" s="132">
        <v>0.36499999999999999</v>
      </c>
      <c r="R1033" s="132">
        <v>16.097999999999999</v>
      </c>
      <c r="S1033" s="129">
        <v>2.44</v>
      </c>
      <c r="T1033" s="419">
        <v>20.876999999999999</v>
      </c>
      <c r="U1033" s="129">
        <v>3.92</v>
      </c>
      <c r="V1033" s="129">
        <v>-20</v>
      </c>
      <c r="W1033" s="129">
        <v>-28</v>
      </c>
      <c r="X1033" s="129">
        <v>2087</v>
      </c>
      <c r="Y1033" s="129" t="s">
        <v>2269</v>
      </c>
      <c r="Z1033" s="129" t="b">
        <v>0</v>
      </c>
      <c r="AA1033" s="129">
        <v>0</v>
      </c>
      <c r="AB1033" s="129" t="b">
        <v>0</v>
      </c>
      <c r="AC1033" s="129">
        <v>48</v>
      </c>
      <c r="AD1033" s="129">
        <v>0.70299999999999996</v>
      </c>
      <c r="AE1033" s="129" t="s">
        <v>24</v>
      </c>
      <c r="AF1033" s="129" t="s">
        <v>3182</v>
      </c>
      <c r="AG1033" s="129" t="s">
        <v>4673</v>
      </c>
      <c r="AH1033" s="129" t="e" cm="1">
        <f t="array" aca="1" ref="AH1033" ca="1">INDIRECT(ADDRESS(MATCH(AJ1033,'rs_industries'!B:B,0),5,1,TRUE,"rs_industries"))</f>
        <v>#N/A</v>
      </c>
      <c r="AI1033" s="129" cm="1">
        <f t="array" aca="1" ref="AI1033" ca="1">INDIRECT(ADDRESS(MATCH(A1033,'rs_stocks'!B:B,0),7,1,TRUE,"rs_stocks"))</f>
        <v>73</v>
      </c>
    </row>
    <row r="1034" spans="1:35" x14ac:dyDescent="0.3">
      <c r="A1034" s="129" t="s">
        <v>1674</v>
      </c>
      <c r="B1034" s="132">
        <v>-3.03</v>
      </c>
      <c r="C1034" s="132">
        <v>3.07</v>
      </c>
      <c r="D1034" s="132">
        <v>11.44</v>
      </c>
      <c r="E1034" s="132">
        <v>10.53</v>
      </c>
      <c r="F1034" s="132">
        <v>18.68</v>
      </c>
      <c r="G1034" s="251" t="s">
        <v>3385</v>
      </c>
      <c r="H1034" s="349" t="s">
        <v>24</v>
      </c>
      <c r="I1034" s="129">
        <v>3.0710000000000002</v>
      </c>
      <c r="J1034" s="129">
        <v>-73</v>
      </c>
      <c r="K1034" s="129">
        <v>-38</v>
      </c>
      <c r="L1034" s="129" t="b">
        <v>1</v>
      </c>
      <c r="M1034" s="129">
        <v>42.718000000000004</v>
      </c>
      <c r="N1034" s="129">
        <v>6.8040000000000003</v>
      </c>
      <c r="O1034" s="129">
        <v>6.2779999999999996</v>
      </c>
      <c r="P1034" s="132">
        <v>45.113</v>
      </c>
      <c r="Q1034" s="132">
        <v>0.36599999999999999</v>
      </c>
      <c r="R1034" s="132">
        <v>16.491</v>
      </c>
      <c r="S1034" s="129">
        <v>2.72</v>
      </c>
      <c r="T1034" s="419">
        <v>14.37</v>
      </c>
      <c r="U1034" s="129">
        <v>20.46</v>
      </c>
      <c r="V1034" s="129">
        <v>-30</v>
      </c>
      <c r="W1034" s="129">
        <v>-45</v>
      </c>
      <c r="X1034" s="129">
        <v>359</v>
      </c>
      <c r="Y1034" s="129" t="s">
        <v>1674</v>
      </c>
      <c r="Z1034" s="129" t="b">
        <v>0</v>
      </c>
      <c r="AA1034" s="129">
        <v>0</v>
      </c>
      <c r="AB1034" s="129" t="b">
        <v>1</v>
      </c>
      <c r="AC1034" s="129">
        <v>44</v>
      </c>
      <c r="AD1034" s="129">
        <v>0.70199999999999996</v>
      </c>
      <c r="AE1034" s="129" t="s">
        <v>24</v>
      </c>
      <c r="AF1034" s="129" t="s">
        <v>3385</v>
      </c>
      <c r="AG1034" s="129" t="s">
        <v>5060</v>
      </c>
      <c r="AH1034" s="129" t="e" cm="1">
        <f t="array" aca="1" ref="AH1034" ca="1">INDIRECT(ADDRESS(MATCH(AJ1034,'rs_industries'!B:B,0),5,1,TRUE,"rs_industries"))</f>
        <v>#N/A</v>
      </c>
      <c r="AI1034" s="129" cm="1">
        <f t="array" aca="1" ref="AI1034" ca="1">INDIRECT(ADDRESS(MATCH(A1034,'rs_stocks'!B:B,0),7,1,TRUE,"rs_stocks"))</f>
        <v>82</v>
      </c>
    </row>
    <row r="1035" spans="1:35" x14ac:dyDescent="0.3">
      <c r="A1035" s="129" t="s">
        <v>252</v>
      </c>
      <c r="B1035" s="132">
        <v>2.02</v>
      </c>
      <c r="C1035" s="132">
        <v>-2.5499999999999998</v>
      </c>
      <c r="D1035" s="132">
        <v>-2.88</v>
      </c>
      <c r="E1035" s="132">
        <v>10.4</v>
      </c>
      <c r="F1035" s="132">
        <v>10.97</v>
      </c>
      <c r="G1035" s="272" t="s">
        <v>3382</v>
      </c>
      <c r="H1035" s="349" t="s">
        <v>115</v>
      </c>
      <c r="I1035" s="129">
        <v>12.051</v>
      </c>
      <c r="J1035" s="129">
        <v>-48</v>
      </c>
      <c r="K1035" s="129">
        <v>-9</v>
      </c>
      <c r="L1035" s="129" t="b">
        <v>1</v>
      </c>
      <c r="M1035" s="129">
        <v>26.465</v>
      </c>
      <c r="N1035" s="129">
        <v>4.2160000000000002</v>
      </c>
      <c r="O1035" s="129">
        <v>6.2770000000000001</v>
      </c>
      <c r="P1035" s="132">
        <v>28.029</v>
      </c>
      <c r="Q1035" s="132">
        <v>0.34300000000000003</v>
      </c>
      <c r="R1035" s="132">
        <v>9.6080000000000005</v>
      </c>
      <c r="S1035" s="129">
        <v>1.93</v>
      </c>
      <c r="T1035" s="419">
        <v>87.507999999999996</v>
      </c>
      <c r="U1035" s="129">
        <v>17.190000000000001</v>
      </c>
      <c r="V1035" s="129">
        <v>8</v>
      </c>
      <c r="W1035" s="129">
        <v>-18</v>
      </c>
      <c r="X1035" s="129">
        <v>603</v>
      </c>
      <c r="Y1035" s="129" t="s">
        <v>252</v>
      </c>
      <c r="Z1035" s="129" t="b">
        <v>1</v>
      </c>
      <c r="AA1035" s="129">
        <v>0</v>
      </c>
      <c r="AB1035" s="129" t="b">
        <v>0</v>
      </c>
      <c r="AC1035" s="129">
        <v>55</v>
      </c>
      <c r="AD1035" s="129">
        <v>0.70199999999999996</v>
      </c>
      <c r="AE1035" s="129" t="s">
        <v>115</v>
      </c>
      <c r="AF1035" s="129" t="s">
        <v>3382</v>
      </c>
      <c r="AG1035" s="129" t="s">
        <v>5114</v>
      </c>
      <c r="AH1035" s="129" t="e" cm="1">
        <f t="array" aca="1" ref="AH1035" ca="1">INDIRECT(ADDRESS(MATCH(AJ1035,'rs_industries'!B:B,0),5,1,TRUE,"rs_industries"))</f>
        <v>#N/A</v>
      </c>
      <c r="AI1035" s="129" cm="1">
        <f t="array" aca="1" ref="AI1035" ca="1">INDIRECT(ADDRESS(MATCH(A1035,'rs_stocks'!B:B,0),7,1,TRUE,"rs_stocks"))</f>
        <v>72</v>
      </c>
    </row>
    <row r="1036" spans="1:35" x14ac:dyDescent="0.3">
      <c r="A1036" s="129" t="s">
        <v>1238</v>
      </c>
      <c r="B1036" s="132">
        <v>-2.5</v>
      </c>
      <c r="C1036" s="132">
        <v>-2.54</v>
      </c>
      <c r="D1036" s="132">
        <v>-5.53</v>
      </c>
      <c r="E1036" s="132">
        <v>7.69</v>
      </c>
      <c r="F1036" s="132">
        <v>5.18</v>
      </c>
      <c r="G1036" s="225" t="s">
        <v>3182</v>
      </c>
      <c r="H1036" s="346" t="s">
        <v>3108</v>
      </c>
      <c r="I1036" s="129">
        <v>8.3230000000000004</v>
      </c>
      <c r="J1036" s="129">
        <v>-25</v>
      </c>
      <c r="K1036" s="129">
        <v>-8</v>
      </c>
      <c r="L1036" s="129" t="b">
        <v>1</v>
      </c>
      <c r="M1036" s="129">
        <v>24.045000000000002</v>
      </c>
      <c r="N1036" s="129">
        <v>3.8330000000000002</v>
      </c>
      <c r="O1036" s="129">
        <v>6.2729999999999997</v>
      </c>
      <c r="P1036" s="132">
        <v>26.167000000000002</v>
      </c>
      <c r="Q1036" s="132">
        <v>0.34599999999999997</v>
      </c>
      <c r="R1036" s="132">
        <v>9.0530000000000008</v>
      </c>
      <c r="S1036" s="129">
        <v>2.31</v>
      </c>
      <c r="T1036" s="419">
        <v>-35.902000000000001</v>
      </c>
      <c r="U1036" s="129">
        <v>27.085000000000001</v>
      </c>
      <c r="V1036" s="129">
        <v>-32</v>
      </c>
      <c r="W1036" s="129">
        <v>-39</v>
      </c>
      <c r="X1036" s="129">
        <v>319</v>
      </c>
      <c r="Y1036" s="129" t="s">
        <v>1238</v>
      </c>
      <c r="Z1036" s="129" t="b">
        <v>1</v>
      </c>
      <c r="AA1036" s="129">
        <v>0</v>
      </c>
      <c r="AB1036" s="129" t="b">
        <v>0</v>
      </c>
      <c r="AC1036" s="129">
        <v>52</v>
      </c>
      <c r="AD1036" s="129">
        <v>0.70199999999999996</v>
      </c>
      <c r="AE1036" s="129" t="s">
        <v>3108</v>
      </c>
      <c r="AF1036" s="129" t="s">
        <v>3182</v>
      </c>
      <c r="AG1036" s="129" t="s">
        <v>1239</v>
      </c>
      <c r="AH1036" s="129" t="e" cm="1">
        <f t="array" aca="1" ref="AH1036" ca="1">INDIRECT(ADDRESS(MATCH(AJ1036,'rs_industries'!B:B,0),5,1,TRUE,"rs_industries"))</f>
        <v>#N/A</v>
      </c>
      <c r="AI1036" s="129" t="e" cm="1">
        <f t="array" aca="1" ref="AI1036" ca="1">INDIRECT(ADDRESS(MATCH(A1036,'rs_stocks'!B:B,0),7,1,TRUE,"rs_stocks"))</f>
        <v>#N/A</v>
      </c>
    </row>
    <row r="1037" spans="1:35" x14ac:dyDescent="0.3">
      <c r="A1037" s="129" t="s">
        <v>1242</v>
      </c>
      <c r="B1037" s="132">
        <v>0.21</v>
      </c>
      <c r="C1037" s="132">
        <v>-5.18</v>
      </c>
      <c r="D1037" s="132">
        <v>-5.0999999999999996</v>
      </c>
      <c r="E1037" s="132">
        <v>7.09</v>
      </c>
      <c r="F1037" s="132">
        <v>4.8499999999999996</v>
      </c>
      <c r="G1037" s="210" t="s">
        <v>3110</v>
      </c>
      <c r="H1037" s="349" t="s">
        <v>3111</v>
      </c>
      <c r="I1037" s="129">
        <v>43.268000000000001</v>
      </c>
      <c r="J1037" s="129">
        <v>-30</v>
      </c>
      <c r="K1037" s="129">
        <v>-7</v>
      </c>
      <c r="L1037" s="129" t="b">
        <v>1</v>
      </c>
      <c r="M1037" s="129">
        <v>17.466000000000001</v>
      </c>
      <c r="N1037" s="129">
        <v>2.7869999999999999</v>
      </c>
      <c r="O1037" s="129">
        <v>6.2679999999999998</v>
      </c>
      <c r="P1037" s="132">
        <v>18.059999999999999</v>
      </c>
      <c r="Q1037" s="132">
        <v>0.34899999999999998</v>
      </c>
      <c r="R1037" s="132">
        <v>6.2960000000000003</v>
      </c>
      <c r="S1037" s="129">
        <v>1.77</v>
      </c>
      <c r="T1037" s="419">
        <v>-44.597999999999999</v>
      </c>
      <c r="U1037" s="129">
        <v>163.76499999999999</v>
      </c>
      <c r="V1037" s="129">
        <v>-53</v>
      </c>
      <c r="W1037" s="129">
        <v>-54</v>
      </c>
      <c r="X1037" s="129">
        <v>68</v>
      </c>
      <c r="Y1037" s="129" t="s">
        <v>1242</v>
      </c>
      <c r="Z1037" s="129" t="b">
        <v>1</v>
      </c>
      <c r="AA1037" s="129">
        <v>0</v>
      </c>
      <c r="AB1037" s="129" t="b">
        <v>0</v>
      </c>
      <c r="AC1037" s="129">
        <v>44</v>
      </c>
      <c r="AD1037" s="129">
        <v>0.70099999999999996</v>
      </c>
      <c r="AE1037" s="129" t="s">
        <v>3111</v>
      </c>
      <c r="AF1037" s="129" t="s">
        <v>3110</v>
      </c>
      <c r="AG1037" s="129" t="s">
        <v>3118</v>
      </c>
      <c r="AH1037" s="129" t="e" cm="1">
        <f t="array" aca="1" ref="AH1037" ca="1">INDIRECT(ADDRESS(MATCH(AJ1037,'rs_industries'!B:B,0),5,1,TRUE,"rs_industries"))</f>
        <v>#N/A</v>
      </c>
      <c r="AI1037" s="129" cm="1">
        <f t="array" aca="1" ref="AI1037" ca="1">INDIRECT(ADDRESS(MATCH(A1037,'rs_stocks'!B:B,0),7,1,TRUE,"rs_stocks"))</f>
        <v>85</v>
      </c>
    </row>
    <row r="1038" spans="1:35" x14ac:dyDescent="0.3">
      <c r="A1038" s="129" t="s">
        <v>870</v>
      </c>
      <c r="B1038" s="132">
        <v>1</v>
      </c>
      <c r="C1038" s="132">
        <v>-1.01</v>
      </c>
      <c r="D1038" s="132">
        <v>7.99</v>
      </c>
      <c r="E1038" s="132">
        <v>16.440000000000001</v>
      </c>
      <c r="F1038" s="132">
        <v>9.35</v>
      </c>
      <c r="G1038" s="246" t="s">
        <v>3391</v>
      </c>
      <c r="H1038" s="349" t="s">
        <v>3108</v>
      </c>
      <c r="I1038" s="129">
        <v>192.99700000000001</v>
      </c>
      <c r="J1038" s="129">
        <v>-80</v>
      </c>
      <c r="K1038" s="129">
        <v>-75</v>
      </c>
      <c r="L1038" s="129" t="b">
        <v>1</v>
      </c>
      <c r="M1038" s="129">
        <v>29.983000000000001</v>
      </c>
      <c r="N1038" s="129">
        <v>4.7859999999999996</v>
      </c>
      <c r="O1038" s="129">
        <v>6.2649999999999997</v>
      </c>
      <c r="P1038" s="132">
        <v>32.078000000000003</v>
      </c>
      <c r="Q1038" s="132">
        <v>0.35899999999999999</v>
      </c>
      <c r="R1038" s="132">
        <v>11.521000000000001</v>
      </c>
      <c r="S1038" s="129">
        <v>2.72</v>
      </c>
      <c r="T1038" s="419">
        <v>38.255000000000003</v>
      </c>
      <c r="U1038" s="129">
        <v>79.234999999999999</v>
      </c>
      <c r="V1038" s="129">
        <v>-42</v>
      </c>
      <c r="W1038" s="129">
        <v>-59</v>
      </c>
      <c r="X1038" s="129">
        <v>92</v>
      </c>
      <c r="Y1038" s="129" t="s">
        <v>870</v>
      </c>
      <c r="Z1038" s="129" t="b">
        <v>0</v>
      </c>
      <c r="AA1038" s="129">
        <v>0</v>
      </c>
      <c r="AB1038" s="129" t="b">
        <v>0</v>
      </c>
      <c r="AC1038" s="129">
        <v>54</v>
      </c>
      <c r="AD1038" s="129">
        <v>0.70099999999999996</v>
      </c>
      <c r="AE1038" s="129" t="s">
        <v>3108</v>
      </c>
      <c r="AF1038" s="129" t="s">
        <v>3391</v>
      </c>
      <c r="AG1038" s="129" t="s">
        <v>5601</v>
      </c>
      <c r="AH1038" s="129" t="e" cm="1">
        <f t="array" aca="1" ref="AH1038" ca="1">INDIRECT(ADDRESS(MATCH(AJ1038,'rs_industries'!B:B,0),5,1,TRUE,"rs_industries"))</f>
        <v>#N/A</v>
      </c>
      <c r="AI1038" s="129" t="e" cm="1">
        <f t="array" aca="1" ref="AI1038" ca="1">INDIRECT(ADDRESS(MATCH(A1038,'rs_stocks'!B:B,0),7,1,TRUE,"rs_stocks"))</f>
        <v>#N/A</v>
      </c>
    </row>
    <row r="1039" spans="1:35" x14ac:dyDescent="0.3">
      <c r="A1039" s="129" t="s">
        <v>1641</v>
      </c>
      <c r="B1039" s="132">
        <v>-4.38</v>
      </c>
      <c r="C1039" s="132">
        <v>-3.12</v>
      </c>
      <c r="D1039" s="132">
        <v>-3.46</v>
      </c>
      <c r="E1039" s="132">
        <v>11.88</v>
      </c>
      <c r="F1039" s="132">
        <v>5.84</v>
      </c>
      <c r="G1039" s="242" t="s">
        <v>3207</v>
      </c>
      <c r="H1039" s="349" t="s">
        <v>3108</v>
      </c>
      <c r="I1039" s="129">
        <v>3.262</v>
      </c>
      <c r="J1039" s="129">
        <v>-46</v>
      </c>
      <c r="K1039" s="129">
        <v>-25</v>
      </c>
      <c r="L1039" s="129" t="b">
        <v>1</v>
      </c>
      <c r="M1039" s="129">
        <v>20.797000000000001</v>
      </c>
      <c r="N1039" s="129">
        <v>3.3279999999999998</v>
      </c>
      <c r="O1039" s="129">
        <v>6.2480000000000002</v>
      </c>
      <c r="P1039" s="132">
        <v>21.695</v>
      </c>
      <c r="Q1039" s="132">
        <v>0.35</v>
      </c>
      <c r="R1039" s="132">
        <v>7.5880000000000001</v>
      </c>
      <c r="S1039" s="129">
        <v>1.87</v>
      </c>
      <c r="T1039" s="419">
        <v>-65.090999999999994</v>
      </c>
      <c r="U1039" s="129">
        <v>62.51</v>
      </c>
      <c r="V1039" s="129">
        <v>3</v>
      </c>
      <c r="W1039" s="129">
        <v>-6</v>
      </c>
      <c r="X1039" s="129">
        <v>171</v>
      </c>
      <c r="Y1039" s="129" t="s">
        <v>1641</v>
      </c>
      <c r="Z1039" s="129" t="b">
        <v>1</v>
      </c>
      <c r="AA1039" s="129">
        <v>0</v>
      </c>
      <c r="AB1039" s="129" t="b">
        <v>0</v>
      </c>
      <c r="AC1039" s="129">
        <v>51</v>
      </c>
      <c r="AD1039" s="129">
        <v>0.70099999999999996</v>
      </c>
      <c r="AE1039" s="129" t="s">
        <v>3108</v>
      </c>
      <c r="AF1039" s="129" t="s">
        <v>3207</v>
      </c>
      <c r="AG1039" s="129" t="s">
        <v>3664</v>
      </c>
      <c r="AH1039" s="129" t="e" cm="1">
        <f t="array" aca="1" ref="AH1039" ca="1">INDIRECT(ADDRESS(MATCH(AJ1039,'rs_industries'!B:B,0),5,1,TRUE,"rs_industries"))</f>
        <v>#N/A</v>
      </c>
      <c r="AI1039" s="129" cm="1">
        <f t="array" aca="1" ref="AI1039" ca="1">INDIRECT(ADDRESS(MATCH(A1039,'rs_stocks'!B:B,0),7,1,TRUE,"rs_stocks"))</f>
        <v>72</v>
      </c>
    </row>
    <row r="1040" spans="1:35" x14ac:dyDescent="0.3">
      <c r="A1040" s="129" t="s">
        <v>1035</v>
      </c>
      <c r="B1040" s="132">
        <v>-1.1200000000000001</v>
      </c>
      <c r="C1040" s="132">
        <v>-10.57</v>
      </c>
      <c r="D1040" s="132">
        <v>-11.12</v>
      </c>
      <c r="E1040" s="132">
        <v>4.9000000000000004</v>
      </c>
      <c r="F1040" s="132">
        <v>-0.86</v>
      </c>
      <c r="G1040" s="275" t="s">
        <v>326</v>
      </c>
      <c r="H1040" s="352" t="s">
        <v>3140</v>
      </c>
      <c r="I1040" s="129">
        <v>18.294</v>
      </c>
      <c r="J1040" s="129">
        <v>-43</v>
      </c>
      <c r="K1040" s="129">
        <v>-35</v>
      </c>
      <c r="L1040" s="129" t="b">
        <v>0</v>
      </c>
      <c r="M1040" s="129">
        <v>27.234000000000002</v>
      </c>
      <c r="N1040" s="129">
        <v>4.3780000000000001</v>
      </c>
      <c r="O1040" s="129">
        <v>6.22</v>
      </c>
      <c r="P1040" s="132">
        <v>30.219000000000001</v>
      </c>
      <c r="Q1040" s="132">
        <v>0.34</v>
      </c>
      <c r="R1040" s="132">
        <v>10.288</v>
      </c>
      <c r="S1040" s="129">
        <v>2.04</v>
      </c>
      <c r="T1040" s="419">
        <v>-34.606999999999999</v>
      </c>
      <c r="U1040" s="129">
        <v>68.099999999999994</v>
      </c>
      <c r="V1040" s="129">
        <v>-52</v>
      </c>
      <c r="W1040" s="129">
        <v>-39</v>
      </c>
      <c r="X1040" s="129">
        <v>144</v>
      </c>
      <c r="Y1040" s="129" t="s">
        <v>1035</v>
      </c>
      <c r="Z1040" s="129" t="b">
        <v>0</v>
      </c>
      <c r="AA1040" s="129">
        <v>0</v>
      </c>
      <c r="AB1040" s="129" t="b">
        <v>0</v>
      </c>
      <c r="AC1040" s="129">
        <v>44</v>
      </c>
      <c r="AD1040" s="129">
        <v>0.70099999999999996</v>
      </c>
      <c r="AE1040" s="129" t="s">
        <v>3140</v>
      </c>
      <c r="AF1040" s="129" t="s">
        <v>326</v>
      </c>
      <c r="AG1040" s="129" t="s">
        <v>4726</v>
      </c>
      <c r="AH1040" s="129" t="e" cm="1">
        <f t="array" aca="1" ref="AH1040" ca="1">INDIRECT(ADDRESS(MATCH(AJ1040,'rs_industries'!B:B,0),5,1,TRUE,"rs_industries"))</f>
        <v>#N/A</v>
      </c>
      <c r="AI1040" s="129" t="e" cm="1">
        <f t="array" aca="1" ref="AI1040" ca="1">INDIRECT(ADDRESS(MATCH(A1040,'rs_stocks'!B:B,0),7,1,TRUE,"rs_stocks"))</f>
        <v>#N/A</v>
      </c>
    </row>
    <row r="1041" spans="1:35" x14ac:dyDescent="0.3">
      <c r="A1041" s="129" t="s">
        <v>2412</v>
      </c>
      <c r="B1041" s="132">
        <v>-0.78</v>
      </c>
      <c r="C1041" s="132">
        <v>0</v>
      </c>
      <c r="D1041" s="132">
        <v>2.29</v>
      </c>
      <c r="E1041" s="132">
        <v>-1.29</v>
      </c>
      <c r="F1041" s="132">
        <v>0.63</v>
      </c>
      <c r="G1041" s="216" t="s">
        <v>3217</v>
      </c>
      <c r="H1041" s="349" t="s">
        <v>150</v>
      </c>
      <c r="I1041" s="129">
        <v>2.0609999999999999</v>
      </c>
      <c r="J1041" s="129">
        <v>-45</v>
      </c>
      <c r="K1041" s="129">
        <v>-42</v>
      </c>
      <c r="L1041" s="129" t="b">
        <v>1</v>
      </c>
      <c r="M1041" s="129">
        <v>7.976</v>
      </c>
      <c r="N1041" s="129">
        <v>1.284</v>
      </c>
      <c r="O1041" s="129">
        <v>6.2110000000000003</v>
      </c>
      <c r="P1041" s="132">
        <v>8.35</v>
      </c>
      <c r="Q1041" s="132">
        <v>0.35199999999999998</v>
      </c>
      <c r="R1041" s="132">
        <v>2.9369999999999998</v>
      </c>
      <c r="S1041" s="129">
        <v>1.18</v>
      </c>
      <c r="T1041" s="419">
        <v>88.613</v>
      </c>
      <c r="U1041" s="129">
        <v>19.170000000000002</v>
      </c>
      <c r="V1041" s="129">
        <v>-39</v>
      </c>
      <c r="W1041" s="129">
        <v>-39</v>
      </c>
      <c r="X1041" s="129">
        <v>886</v>
      </c>
      <c r="Y1041" s="129" t="s">
        <v>2412</v>
      </c>
      <c r="Z1041" s="129" t="b">
        <v>0</v>
      </c>
      <c r="AA1041" s="129">
        <v>0</v>
      </c>
      <c r="AB1041" s="129" t="b">
        <v>0</v>
      </c>
      <c r="AC1041" s="129">
        <v>43</v>
      </c>
      <c r="AD1041" s="129">
        <v>0.7</v>
      </c>
      <c r="AE1041" s="129" t="s">
        <v>150</v>
      </c>
      <c r="AF1041" s="129" t="s">
        <v>3217</v>
      </c>
      <c r="AG1041" s="129" t="s">
        <v>4754</v>
      </c>
      <c r="AH1041" s="129" t="e" cm="1">
        <f t="array" aca="1" ref="AH1041" ca="1">INDIRECT(ADDRESS(MATCH(AJ1041,'rs_industries'!B:B,0),5,1,TRUE,"rs_industries"))</f>
        <v>#N/A</v>
      </c>
      <c r="AI1041" s="129" t="e" cm="1">
        <f t="array" aca="1" ref="AI1041" ca="1">INDIRECT(ADDRESS(MATCH(A1041,'rs_stocks'!B:B,0),7,1,TRUE,"rs_stocks"))</f>
        <v>#N/A</v>
      </c>
    </row>
    <row r="1042" spans="1:35" x14ac:dyDescent="0.3">
      <c r="A1042" s="129" t="s">
        <v>3000</v>
      </c>
      <c r="B1042" s="132">
        <v>-4.6100000000000003</v>
      </c>
      <c r="C1042" s="132">
        <v>-15.01</v>
      </c>
      <c r="D1042" s="132">
        <v>-17.329999999999998</v>
      </c>
      <c r="E1042" s="132">
        <v>116.8</v>
      </c>
      <c r="F1042" s="132">
        <v>92.42</v>
      </c>
      <c r="G1042" s="272" t="s">
        <v>3170</v>
      </c>
      <c r="H1042" s="349" t="s">
        <v>3124</v>
      </c>
      <c r="I1042" s="129">
        <v>0.56599999999999995</v>
      </c>
      <c r="J1042" s="129">
        <v>-97</v>
      </c>
      <c r="K1042" s="129">
        <v>-89</v>
      </c>
      <c r="L1042" s="129" t="b">
        <v>0</v>
      </c>
      <c r="M1042" s="129">
        <v>267.38299999999998</v>
      </c>
      <c r="N1042" s="129">
        <v>43.198</v>
      </c>
      <c r="O1042" s="129">
        <v>6.19</v>
      </c>
      <c r="P1042" s="132">
        <v>412.46100000000001</v>
      </c>
      <c r="Q1042" s="132">
        <v>0.23200000000000001</v>
      </c>
      <c r="R1042" s="132">
        <v>95.820999999999998</v>
      </c>
      <c r="S1042" s="129">
        <v>8.64</v>
      </c>
      <c r="T1042" s="419">
        <v>91.216999999999999</v>
      </c>
      <c r="U1042" s="129">
        <v>7.87</v>
      </c>
      <c r="V1042" s="129">
        <v>-27</v>
      </c>
      <c r="W1042" s="129">
        <v>-2</v>
      </c>
      <c r="X1042" s="129">
        <v>294</v>
      </c>
      <c r="Y1042" s="129" t="s">
        <v>3000</v>
      </c>
      <c r="Z1042" s="129" t="b">
        <v>1</v>
      </c>
      <c r="AA1042" s="129">
        <v>0</v>
      </c>
      <c r="AB1042" s="129" t="b">
        <v>0</v>
      </c>
      <c r="AC1042" s="129">
        <v>49</v>
      </c>
      <c r="AD1042" s="129">
        <v>0.7</v>
      </c>
      <c r="AE1042" s="129" t="s">
        <v>3124</v>
      </c>
      <c r="AF1042" s="129" t="s">
        <v>3170</v>
      </c>
      <c r="AG1042" s="129" t="s">
        <v>7176</v>
      </c>
      <c r="AH1042" s="129" t="e" cm="1">
        <f t="array" aca="1" ref="AH1042" ca="1">INDIRECT(ADDRESS(MATCH(AJ1042,'rs_industries'!B:B,0),5,1,TRUE,"rs_industries"))</f>
        <v>#N/A</v>
      </c>
      <c r="AI1042" s="129" cm="1">
        <f t="array" aca="1" ref="AI1042" ca="1">INDIRECT(ADDRESS(MATCH(A1042,'rs_stocks'!B:B,0),7,1,TRUE,"rs_stocks"))</f>
        <v>96</v>
      </c>
    </row>
    <row r="1043" spans="1:35" x14ac:dyDescent="0.3">
      <c r="A1043" s="129" t="s">
        <v>249</v>
      </c>
      <c r="B1043" s="132">
        <v>0.08</v>
      </c>
      <c r="C1043" s="132">
        <v>-0.91</v>
      </c>
      <c r="D1043" s="132">
        <v>-1.22</v>
      </c>
      <c r="E1043" s="132">
        <v>11.78</v>
      </c>
      <c r="F1043" s="132">
        <v>7.87</v>
      </c>
      <c r="G1043" s="248" t="s">
        <v>3163</v>
      </c>
      <c r="H1043" s="348" t="s">
        <v>245</v>
      </c>
      <c r="I1043" s="129">
        <v>59.369</v>
      </c>
      <c r="J1043" s="129">
        <v>-18</v>
      </c>
      <c r="K1043" s="129">
        <v>-3</v>
      </c>
      <c r="L1043" s="129" t="b">
        <v>1</v>
      </c>
      <c r="M1043" s="129">
        <v>14.292</v>
      </c>
      <c r="N1043" s="129">
        <v>2.3090000000000002</v>
      </c>
      <c r="O1043" s="129">
        <v>6.1890000000000001</v>
      </c>
      <c r="P1043" s="132">
        <v>14.398999999999999</v>
      </c>
      <c r="Q1043" s="132">
        <v>0.34200000000000003</v>
      </c>
      <c r="R1043" s="132">
        <v>4.9249999999999998</v>
      </c>
      <c r="S1043" s="129">
        <v>1.27</v>
      </c>
      <c r="T1043" s="419">
        <v>23.443000000000001</v>
      </c>
      <c r="U1043" s="129">
        <v>187.51</v>
      </c>
      <c r="V1043" s="129">
        <v>-68</v>
      </c>
      <c r="W1043" s="129">
        <v>-68</v>
      </c>
      <c r="X1043" s="129">
        <v>83</v>
      </c>
      <c r="Y1043" s="129" t="s">
        <v>249</v>
      </c>
      <c r="Z1043" s="129" t="b">
        <v>1</v>
      </c>
      <c r="AA1043" s="129">
        <v>0</v>
      </c>
      <c r="AB1043" s="129" t="b">
        <v>1</v>
      </c>
      <c r="AC1043" s="129">
        <v>55</v>
      </c>
      <c r="AD1043" s="129">
        <v>0.7</v>
      </c>
      <c r="AE1043" s="129" t="s">
        <v>245</v>
      </c>
      <c r="AF1043" s="129" t="s">
        <v>3163</v>
      </c>
      <c r="AG1043" s="129" t="s">
        <v>3203</v>
      </c>
      <c r="AH1043" s="129" t="e" cm="1">
        <f t="array" aca="1" ref="AH1043" ca="1">INDIRECT(ADDRESS(MATCH(AJ1043,'rs_industries'!B:B,0),5,1,TRUE,"rs_industries"))</f>
        <v>#N/A</v>
      </c>
      <c r="AI1043" s="129" cm="1">
        <f t="array" aca="1" ref="AI1043" ca="1">INDIRECT(ADDRESS(MATCH(A1043,'rs_stocks'!B:B,0),7,1,TRUE,"rs_stocks"))</f>
        <v>75</v>
      </c>
    </row>
    <row r="1044" spans="1:35" x14ac:dyDescent="0.3">
      <c r="A1044" s="129" t="s">
        <v>1528</v>
      </c>
      <c r="B1044" s="132">
        <v>1.0900000000000001</v>
      </c>
      <c r="C1044" s="132">
        <v>-5.49</v>
      </c>
      <c r="D1044" s="132">
        <v>3.97</v>
      </c>
      <c r="E1044" s="132">
        <v>14.62</v>
      </c>
      <c r="F1044" s="132">
        <v>12.79</v>
      </c>
      <c r="G1044" s="228" t="s">
        <v>3221</v>
      </c>
      <c r="H1044" s="349" t="s">
        <v>3735</v>
      </c>
      <c r="I1044" s="129">
        <v>2.6120000000000001</v>
      </c>
      <c r="J1044" s="129">
        <v>-63</v>
      </c>
      <c r="K1044" s="129">
        <v>-16</v>
      </c>
      <c r="L1044" s="129" t="b">
        <v>1</v>
      </c>
      <c r="M1044" s="129">
        <v>29.594000000000001</v>
      </c>
      <c r="N1044" s="129">
        <v>4.782</v>
      </c>
      <c r="O1044" s="129">
        <v>6.1879999999999997</v>
      </c>
      <c r="P1044" s="132">
        <v>30.832000000000001</v>
      </c>
      <c r="Q1044" s="132">
        <v>0.35099999999999998</v>
      </c>
      <c r="R1044" s="132">
        <v>10.837</v>
      </c>
      <c r="S1044" s="129">
        <v>2.35</v>
      </c>
      <c r="T1044" s="419">
        <v>-34.694000000000003</v>
      </c>
      <c r="U1044" s="129">
        <v>89.6</v>
      </c>
      <c r="V1044" s="129">
        <v>3</v>
      </c>
      <c r="W1044" s="129">
        <v>-8</v>
      </c>
      <c r="X1044" s="129">
        <v>95</v>
      </c>
      <c r="Y1044" s="129" t="s">
        <v>1528</v>
      </c>
      <c r="Z1044" s="129" t="b">
        <v>0</v>
      </c>
      <c r="AA1044" s="129">
        <v>0</v>
      </c>
      <c r="AB1044" s="129" t="b">
        <v>1</v>
      </c>
      <c r="AC1044" s="129">
        <v>44</v>
      </c>
      <c r="AD1044" s="129">
        <v>0.69899999999999995</v>
      </c>
      <c r="AE1044" s="129" t="s">
        <v>3735</v>
      </c>
      <c r="AF1044" s="129" t="s">
        <v>3221</v>
      </c>
      <c r="AG1044" s="129" t="s">
        <v>4952</v>
      </c>
      <c r="AH1044" s="129" t="e" cm="1">
        <f t="array" aca="1" ref="AH1044" ca="1">INDIRECT(ADDRESS(MATCH(AJ1044,'rs_industries'!B:B,0),5,1,TRUE,"rs_industries"))</f>
        <v>#N/A</v>
      </c>
      <c r="AI1044" s="129" cm="1">
        <f t="array" aca="1" ref="AI1044" ca="1">INDIRECT(ADDRESS(MATCH(A1044,'rs_stocks'!B:B,0),7,1,TRUE,"rs_stocks"))</f>
        <v>72</v>
      </c>
    </row>
    <row r="1045" spans="1:35" x14ac:dyDescent="0.3">
      <c r="A1045" s="129" t="s">
        <v>2908</v>
      </c>
      <c r="B1045" s="132">
        <v>4.95</v>
      </c>
      <c r="C1045" s="132">
        <v>63.24</v>
      </c>
      <c r="D1045" s="132">
        <v>63.6</v>
      </c>
      <c r="E1045" s="132">
        <v>126.36</v>
      </c>
      <c r="F1045" s="132">
        <v>95.14</v>
      </c>
      <c r="G1045" s="267" t="s">
        <v>3135</v>
      </c>
      <c r="H1045" s="349" t="s">
        <v>24</v>
      </c>
      <c r="I1045" s="129">
        <v>0.81699999999999995</v>
      </c>
      <c r="J1045" s="129">
        <v>-89</v>
      </c>
      <c r="K1045" s="129">
        <v>-27</v>
      </c>
      <c r="L1045" s="129" t="b">
        <v>1</v>
      </c>
      <c r="M1045" s="129">
        <v>111.741</v>
      </c>
      <c r="N1045" s="129">
        <v>18.062999999999999</v>
      </c>
      <c r="O1045" s="129">
        <v>6.1859999999999999</v>
      </c>
      <c r="P1045" s="132">
        <v>120.533</v>
      </c>
      <c r="Q1045" s="132">
        <v>0.36099999999999999</v>
      </c>
      <c r="R1045" s="132">
        <v>43.533999999999999</v>
      </c>
      <c r="S1045" s="129">
        <v>5.68</v>
      </c>
      <c r="T1045" s="419">
        <v>56.604999999999997</v>
      </c>
      <c r="U1045" s="129">
        <v>22.07</v>
      </c>
      <c r="V1045" s="129">
        <v>-46</v>
      </c>
      <c r="W1045" s="129">
        <v>8</v>
      </c>
      <c r="X1045" s="129">
        <v>159</v>
      </c>
      <c r="Y1045" s="129" t="s">
        <v>2908</v>
      </c>
      <c r="Z1045" s="129" t="b">
        <v>0</v>
      </c>
      <c r="AA1045" s="129">
        <v>0</v>
      </c>
      <c r="AB1045" s="129" t="b">
        <v>1</v>
      </c>
      <c r="AC1045" s="129">
        <v>45</v>
      </c>
      <c r="AD1045" s="129">
        <v>0.69899999999999995</v>
      </c>
      <c r="AE1045" s="129" t="s">
        <v>24</v>
      </c>
      <c r="AF1045" s="129" t="s">
        <v>3135</v>
      </c>
      <c r="AG1045" s="129" t="s">
        <v>7768</v>
      </c>
      <c r="AH1045" s="129" t="e" cm="1">
        <f t="array" aca="1" ref="AH1045" ca="1">INDIRECT(ADDRESS(MATCH(AJ1045,'rs_industries'!B:B,0),5,1,TRUE,"rs_industries"))</f>
        <v>#N/A</v>
      </c>
      <c r="AI1045" s="129" cm="1">
        <f t="array" aca="1" ref="AI1045" ca="1">INDIRECT(ADDRESS(MATCH(A1045,'rs_stocks'!B:B,0),7,1,TRUE,"rs_stocks"))</f>
        <v>99</v>
      </c>
    </row>
    <row r="1046" spans="1:35" x14ac:dyDescent="0.3">
      <c r="A1046" s="129" t="s">
        <v>5786</v>
      </c>
      <c r="B1046" s="132">
        <v>8.41</v>
      </c>
      <c r="C1046" s="132">
        <v>3.58</v>
      </c>
      <c r="D1046" s="132">
        <v>-0.74</v>
      </c>
      <c r="E1046" s="132">
        <v>50.07</v>
      </c>
      <c r="F1046" s="132">
        <v>31.13</v>
      </c>
      <c r="G1046" s="246" t="s">
        <v>3162</v>
      </c>
      <c r="H1046" s="349" t="s">
        <v>3108</v>
      </c>
      <c r="I1046" s="129">
        <v>1.034</v>
      </c>
      <c r="J1046" s="129">
        <v>-84</v>
      </c>
      <c r="K1046" s="129">
        <v>-62</v>
      </c>
      <c r="L1046" s="129" t="b">
        <v>1</v>
      </c>
      <c r="M1046" s="129">
        <v>57.517000000000003</v>
      </c>
      <c r="N1046" s="129">
        <v>9.2989999999999995</v>
      </c>
      <c r="O1046" s="129">
        <v>6.1849999999999996</v>
      </c>
      <c r="P1046" s="132">
        <v>64.200999999999993</v>
      </c>
      <c r="Q1046" s="132">
        <v>0.32600000000000001</v>
      </c>
      <c r="R1046" s="132">
        <v>20.957000000000001</v>
      </c>
      <c r="S1046" s="129">
        <v>3.65</v>
      </c>
      <c r="T1046" s="419">
        <v>112.792</v>
      </c>
      <c r="U1046" s="129">
        <v>10.7</v>
      </c>
      <c r="V1046" s="129">
        <v>81</v>
      </c>
      <c r="W1046" s="129">
        <v>71</v>
      </c>
      <c r="X1046" s="129">
        <v>512</v>
      </c>
      <c r="Y1046" s="129" t="s">
        <v>5786</v>
      </c>
      <c r="Z1046" s="129" t="b">
        <v>1</v>
      </c>
      <c r="AA1046" s="129">
        <v>0</v>
      </c>
      <c r="AB1046" s="129" t="b">
        <v>1</v>
      </c>
      <c r="AC1046" s="129">
        <v>47</v>
      </c>
      <c r="AD1046" s="129">
        <v>0.69899999999999995</v>
      </c>
      <c r="AE1046" s="129" t="s">
        <v>3108</v>
      </c>
      <c r="AF1046" s="129" t="s">
        <v>3162</v>
      </c>
      <c r="AG1046" s="129" t="s">
        <v>5787</v>
      </c>
      <c r="AH1046" s="129" t="e" cm="1">
        <f t="array" aca="1" ref="AH1046" ca="1">INDIRECT(ADDRESS(MATCH(AJ1046,'rs_industries'!B:B,0),5,1,TRUE,"rs_industries"))</f>
        <v>#N/A</v>
      </c>
      <c r="AI1046" s="129" cm="1">
        <f t="array" aca="1" ref="AI1046" ca="1">INDIRECT(ADDRESS(MATCH(A1046,'rs_stocks'!B:B,0),7,1,TRUE,"rs_stocks"))</f>
        <v>83</v>
      </c>
    </row>
    <row r="1047" spans="1:35" x14ac:dyDescent="0.3">
      <c r="A1047" s="129" t="s">
        <v>6422</v>
      </c>
      <c r="B1047" s="132">
        <v>9.35</v>
      </c>
      <c r="C1047" s="132">
        <v>-1.43</v>
      </c>
      <c r="D1047" s="132">
        <v>-5.69</v>
      </c>
      <c r="E1047" s="132">
        <v>21.41</v>
      </c>
      <c r="F1047" s="132">
        <v>24.76</v>
      </c>
      <c r="G1047" s="250" t="s">
        <v>3301</v>
      </c>
      <c r="H1047" s="354" t="s">
        <v>3108</v>
      </c>
      <c r="I1047" s="129">
        <v>0.36199999999999999</v>
      </c>
      <c r="J1047" s="129">
        <v>-55</v>
      </c>
      <c r="K1047" s="129">
        <v>-14</v>
      </c>
      <c r="L1047" s="129" t="b">
        <v>1</v>
      </c>
      <c r="M1047" s="129">
        <v>60.051000000000002</v>
      </c>
      <c r="N1047" s="129">
        <v>9.7119999999999997</v>
      </c>
      <c r="O1047" s="129">
        <v>6.1829999999999998</v>
      </c>
      <c r="P1047" s="132">
        <v>72.305000000000007</v>
      </c>
      <c r="Q1047" s="132">
        <v>0.32500000000000001</v>
      </c>
      <c r="R1047" s="132">
        <v>23.498999999999999</v>
      </c>
      <c r="S1047" s="129">
        <v>4.8600000000000003</v>
      </c>
      <c r="T1047" s="419">
        <v>199.59100000000001</v>
      </c>
      <c r="U1047" s="129">
        <v>13.1</v>
      </c>
      <c r="V1047" s="129">
        <v>111</v>
      </c>
      <c r="W1047" s="129">
        <v>59</v>
      </c>
      <c r="X1047" s="129">
        <v>314</v>
      </c>
      <c r="Y1047" s="129" t="s">
        <v>6422</v>
      </c>
      <c r="Z1047" s="129" t="b">
        <v>1</v>
      </c>
      <c r="AA1047" s="129">
        <v>0</v>
      </c>
      <c r="AB1047" s="129" t="b">
        <v>1</v>
      </c>
      <c r="AC1047" s="129">
        <v>43</v>
      </c>
      <c r="AD1047" s="129">
        <v>0.69799999999999995</v>
      </c>
      <c r="AE1047" s="129" t="s">
        <v>3108</v>
      </c>
      <c r="AF1047" s="129" t="s">
        <v>3301</v>
      </c>
      <c r="AG1047" s="129" t="s">
        <v>8625</v>
      </c>
      <c r="AH1047" s="129" t="e" cm="1">
        <f t="array" aca="1" ref="AH1047" ca="1">INDIRECT(ADDRESS(MATCH(AJ1047,'rs_industries'!B:B,0),5,1,TRUE,"rs_industries"))</f>
        <v>#N/A</v>
      </c>
      <c r="AI1047" s="129" t="e" cm="1">
        <f t="array" aca="1" ref="AI1047" ca="1">INDIRECT(ADDRESS(MATCH(A1047,'rs_stocks'!B:B,0),7,1,TRUE,"rs_stocks"))</f>
        <v>#N/A</v>
      </c>
    </row>
    <row r="1048" spans="1:35" x14ac:dyDescent="0.3">
      <c r="A1048" s="129" t="s">
        <v>1267</v>
      </c>
      <c r="B1048" s="132">
        <v>7.34</v>
      </c>
      <c r="C1048" s="132">
        <v>1.75</v>
      </c>
      <c r="D1048" s="132">
        <v>17.34</v>
      </c>
      <c r="E1048" s="132">
        <v>15.51</v>
      </c>
      <c r="F1048" s="132">
        <v>15.17</v>
      </c>
      <c r="G1048" s="302" t="s">
        <v>3184</v>
      </c>
      <c r="H1048" s="348" t="s">
        <v>24</v>
      </c>
      <c r="I1048" s="129">
        <v>5.3470000000000004</v>
      </c>
      <c r="J1048" s="129">
        <v>-46</v>
      </c>
      <c r="K1048" s="129">
        <v>-24</v>
      </c>
      <c r="L1048" s="129" t="b">
        <v>1</v>
      </c>
      <c r="M1048" s="129">
        <v>39.115000000000002</v>
      </c>
      <c r="N1048" s="129">
        <v>6.335</v>
      </c>
      <c r="O1048" s="129">
        <v>6.1740000000000004</v>
      </c>
      <c r="P1048" s="132">
        <v>44.761000000000003</v>
      </c>
      <c r="Q1048" s="132">
        <v>0.35799999999999998</v>
      </c>
      <c r="R1048" s="132">
        <v>16.030999999999999</v>
      </c>
      <c r="S1048" s="129">
        <v>2.16</v>
      </c>
      <c r="T1048" s="419">
        <v>150.369</v>
      </c>
      <c r="U1048" s="129">
        <v>264.81</v>
      </c>
      <c r="V1048" s="129">
        <v>185</v>
      </c>
      <c r="W1048" s="129">
        <v>133</v>
      </c>
      <c r="X1048" s="129">
        <v>34</v>
      </c>
      <c r="Y1048" s="129" t="s">
        <v>1267</v>
      </c>
      <c r="Z1048" s="129" t="b">
        <v>0</v>
      </c>
      <c r="AA1048" s="129">
        <v>0</v>
      </c>
      <c r="AB1048" s="129" t="b">
        <v>0</v>
      </c>
      <c r="AC1048" s="129">
        <v>43</v>
      </c>
      <c r="AD1048" s="129">
        <v>0.69799999999999995</v>
      </c>
      <c r="AE1048" s="129" t="s">
        <v>24</v>
      </c>
      <c r="AF1048" s="129" t="s">
        <v>3184</v>
      </c>
      <c r="AG1048" s="129" t="s">
        <v>5081</v>
      </c>
      <c r="AH1048" s="129" t="e" cm="1">
        <f t="array" aca="1" ref="AH1048" ca="1">INDIRECT(ADDRESS(MATCH(AJ1048,'rs_industries'!B:B,0),5,1,TRUE,"rs_industries"))</f>
        <v>#N/A</v>
      </c>
      <c r="AI1048" s="129" cm="1">
        <f t="array" aca="1" ref="AI1048" ca="1">INDIRECT(ADDRESS(MATCH(A1048,'rs_stocks'!B:B,0),7,1,TRUE,"rs_stocks"))</f>
        <v>73</v>
      </c>
    </row>
    <row r="1049" spans="1:35" x14ac:dyDescent="0.3">
      <c r="A1049" s="129" t="s">
        <v>1196</v>
      </c>
      <c r="B1049" s="132">
        <v>-2.16</v>
      </c>
      <c r="C1049" s="132">
        <v>-7.0000000000000007E-2</v>
      </c>
      <c r="D1049" s="132">
        <v>5.33</v>
      </c>
      <c r="E1049" s="132">
        <v>-1.1499999999999999</v>
      </c>
      <c r="F1049" s="132">
        <v>-1.8</v>
      </c>
      <c r="G1049" s="214" t="s">
        <v>3217</v>
      </c>
      <c r="H1049" s="347" t="s">
        <v>150</v>
      </c>
      <c r="I1049" s="129">
        <v>6.0490000000000004</v>
      </c>
      <c r="J1049" s="129">
        <v>-33</v>
      </c>
      <c r="K1049" s="129">
        <v>-25</v>
      </c>
      <c r="L1049" s="129" t="b">
        <v>1</v>
      </c>
      <c r="M1049" s="129">
        <v>14.749000000000001</v>
      </c>
      <c r="N1049" s="129">
        <v>2.39</v>
      </c>
      <c r="O1049" s="129">
        <v>6.17</v>
      </c>
      <c r="P1049" s="132">
        <v>16.192</v>
      </c>
      <c r="Q1049" s="132">
        <v>0.35199999999999998</v>
      </c>
      <c r="R1049" s="132">
        <v>5.7069999999999999</v>
      </c>
      <c r="S1049" s="129">
        <v>1.47</v>
      </c>
      <c r="T1049" s="419">
        <v>-117.727</v>
      </c>
      <c r="U1049" s="129">
        <v>60.11</v>
      </c>
      <c r="V1049" s="129">
        <v>19</v>
      </c>
      <c r="W1049" s="129">
        <v>29</v>
      </c>
      <c r="X1049" s="129">
        <v>226</v>
      </c>
      <c r="Y1049" s="129" t="s">
        <v>1196</v>
      </c>
      <c r="Z1049" s="129" t="b">
        <v>0</v>
      </c>
      <c r="AA1049" s="129">
        <v>0</v>
      </c>
      <c r="AB1049" s="129" t="b">
        <v>0</v>
      </c>
      <c r="AC1049" s="129">
        <v>42</v>
      </c>
      <c r="AD1049" s="129">
        <v>0.69799999999999995</v>
      </c>
      <c r="AE1049" s="129" t="s">
        <v>150</v>
      </c>
      <c r="AF1049" s="129" t="s">
        <v>3217</v>
      </c>
      <c r="AG1049" s="129" t="s">
        <v>4591</v>
      </c>
      <c r="AH1049" s="129" t="e" cm="1">
        <f t="array" aca="1" ref="AH1049" ca="1">INDIRECT(ADDRESS(MATCH(AJ1049,'rs_industries'!B:B,0),5,1,TRUE,"rs_industries"))</f>
        <v>#N/A</v>
      </c>
      <c r="AI1049" s="129" t="e" cm="1">
        <f t="array" aca="1" ref="AI1049" ca="1">INDIRECT(ADDRESS(MATCH(A1049,'rs_stocks'!B:B,0),7,1,TRUE,"rs_stocks"))</f>
        <v>#N/A</v>
      </c>
    </row>
    <row r="1050" spans="1:35" x14ac:dyDescent="0.3">
      <c r="A1050" s="129" t="s">
        <v>1045</v>
      </c>
      <c r="B1050" s="132">
        <v>-4.8499999999999996</v>
      </c>
      <c r="C1050" s="132">
        <v>4.41</v>
      </c>
      <c r="D1050" s="132">
        <v>11.6</v>
      </c>
      <c r="E1050" s="132">
        <v>15.36</v>
      </c>
      <c r="F1050" s="132">
        <v>6.99</v>
      </c>
      <c r="G1050" s="302" t="s">
        <v>3365</v>
      </c>
      <c r="H1050" s="349" t="s">
        <v>3108</v>
      </c>
      <c r="I1050" s="129">
        <v>16.704999999999998</v>
      </c>
      <c r="J1050" s="129">
        <v>-24</v>
      </c>
      <c r="K1050" s="129">
        <v>-7</v>
      </c>
      <c r="L1050" s="129" t="b">
        <v>1</v>
      </c>
      <c r="M1050" s="129">
        <v>21.806999999999999</v>
      </c>
      <c r="N1050" s="129">
        <v>3.5350000000000001</v>
      </c>
      <c r="O1050" s="129">
        <v>6.17</v>
      </c>
      <c r="P1050" s="132">
        <v>23.370999999999999</v>
      </c>
      <c r="Q1050" s="132">
        <v>0.35199999999999998</v>
      </c>
      <c r="R1050" s="132">
        <v>8.2240000000000002</v>
      </c>
      <c r="S1050" s="129">
        <v>2.34</v>
      </c>
      <c r="T1050" s="419">
        <v>-6.524</v>
      </c>
      <c r="U1050" s="129">
        <v>65.400000000000006</v>
      </c>
      <c r="V1050" s="129">
        <v>76</v>
      </c>
      <c r="W1050" s="129">
        <v>70</v>
      </c>
      <c r="X1050" s="129">
        <v>130</v>
      </c>
      <c r="Y1050" s="129" t="s">
        <v>1045</v>
      </c>
      <c r="Z1050" s="129" t="b">
        <v>0</v>
      </c>
      <c r="AA1050" s="129">
        <v>0</v>
      </c>
      <c r="AB1050" s="129" t="b">
        <v>1</v>
      </c>
      <c r="AC1050" s="129">
        <v>49</v>
      </c>
      <c r="AD1050" s="129">
        <v>0.69799999999999995</v>
      </c>
      <c r="AE1050" s="129" t="s">
        <v>3108</v>
      </c>
      <c r="AF1050" s="129" t="s">
        <v>3365</v>
      </c>
      <c r="AG1050" s="129" t="s">
        <v>5324</v>
      </c>
      <c r="AH1050" s="129" t="e" cm="1">
        <f t="array" aca="1" ref="AH1050" ca="1">INDIRECT(ADDRESS(MATCH(AJ1050,'rs_industries'!B:B,0),5,1,TRUE,"rs_industries"))</f>
        <v>#N/A</v>
      </c>
      <c r="AI1050" s="129" t="e" cm="1">
        <f t="array" aca="1" ref="AI1050" ca="1">INDIRECT(ADDRESS(MATCH(A1050,'rs_stocks'!B:B,0),7,1,TRUE,"rs_stocks"))</f>
        <v>#N/A</v>
      </c>
    </row>
    <row r="1051" spans="1:35" x14ac:dyDescent="0.3">
      <c r="A1051" s="129" t="s">
        <v>2316</v>
      </c>
      <c r="B1051" s="132">
        <v>-0.36</v>
      </c>
      <c r="C1051" s="132">
        <v>-0.61</v>
      </c>
      <c r="D1051" s="132">
        <v>0</v>
      </c>
      <c r="E1051" s="132">
        <v>5.53</v>
      </c>
      <c r="F1051" s="132">
        <v>3.02</v>
      </c>
      <c r="G1051" s="205" t="s">
        <v>3282</v>
      </c>
      <c r="H1051" s="349" t="s">
        <v>3111</v>
      </c>
      <c r="I1051" s="129">
        <v>1.526</v>
      </c>
      <c r="J1051" s="129">
        <v>-35</v>
      </c>
      <c r="K1051" s="129">
        <v>-23</v>
      </c>
      <c r="L1051" s="129" t="b">
        <v>1</v>
      </c>
      <c r="M1051" s="129">
        <v>8.8620000000000001</v>
      </c>
      <c r="N1051" s="129">
        <v>1.4370000000000001</v>
      </c>
      <c r="O1051" s="129">
        <v>6.1680000000000001</v>
      </c>
      <c r="P1051" s="132">
        <v>8.9689999999999994</v>
      </c>
      <c r="Q1051" s="132">
        <v>0.34599999999999997</v>
      </c>
      <c r="R1051" s="132">
        <v>3.1070000000000002</v>
      </c>
      <c r="S1051" s="129">
        <v>0.89</v>
      </c>
      <c r="T1051" s="419">
        <v>-68.212999999999994</v>
      </c>
      <c r="U1051" s="129">
        <v>8.1999999999999993</v>
      </c>
      <c r="V1051" s="129">
        <v>1</v>
      </c>
      <c r="W1051" s="129">
        <v>12</v>
      </c>
      <c r="X1051" s="129">
        <v>2728</v>
      </c>
      <c r="Y1051" s="129" t="s">
        <v>2316</v>
      </c>
      <c r="Z1051" s="129" t="b">
        <v>0</v>
      </c>
      <c r="AA1051" s="129">
        <v>0</v>
      </c>
      <c r="AB1051" s="129" t="b">
        <v>1</v>
      </c>
      <c r="AC1051" s="129">
        <v>48</v>
      </c>
      <c r="AD1051" s="129">
        <v>0.69699999999999995</v>
      </c>
      <c r="AE1051" s="129" t="s">
        <v>3111</v>
      </c>
      <c r="AF1051" s="129" t="s">
        <v>3282</v>
      </c>
      <c r="AG1051" s="129" t="s">
        <v>4206</v>
      </c>
      <c r="AH1051" s="129" t="e" cm="1">
        <f t="array" aca="1" ref="AH1051" ca="1">INDIRECT(ADDRESS(MATCH(AJ1051,'rs_industries'!B:B,0),5,1,TRUE,"rs_industries"))</f>
        <v>#N/A</v>
      </c>
      <c r="AI1051" s="129" t="e" cm="1">
        <f t="array" aca="1" ref="AI1051" ca="1">INDIRECT(ADDRESS(MATCH(A1051,'rs_stocks'!B:B,0),7,1,TRUE,"rs_stocks"))</f>
        <v>#N/A</v>
      </c>
    </row>
    <row r="1052" spans="1:35" x14ac:dyDescent="0.3">
      <c r="A1052" s="129" t="s">
        <v>1681</v>
      </c>
      <c r="B1052" s="132">
        <v>-3.04</v>
      </c>
      <c r="C1052" s="132">
        <v>-5.1100000000000003</v>
      </c>
      <c r="D1052" s="132">
        <v>-1.46</v>
      </c>
      <c r="E1052" s="132">
        <v>6.21</v>
      </c>
      <c r="F1052" s="132">
        <v>5.74</v>
      </c>
      <c r="G1052" s="281" t="s">
        <v>3238</v>
      </c>
      <c r="H1052" s="353" t="s">
        <v>24</v>
      </c>
      <c r="I1052" s="129">
        <v>3.1469999999999998</v>
      </c>
      <c r="J1052" s="129">
        <v>-24</v>
      </c>
      <c r="K1052" s="129">
        <v>-5</v>
      </c>
      <c r="L1052" s="129" t="b">
        <v>1</v>
      </c>
      <c r="M1052" s="129">
        <v>16.463000000000001</v>
      </c>
      <c r="N1052" s="129">
        <v>2.67</v>
      </c>
      <c r="O1052" s="129">
        <v>6.1669999999999998</v>
      </c>
      <c r="P1052" s="132">
        <v>16.66</v>
      </c>
      <c r="Q1052" s="132">
        <v>0.34599999999999997</v>
      </c>
      <c r="R1052" s="132">
        <v>5.7619999999999996</v>
      </c>
      <c r="S1052" s="129">
        <v>2.16</v>
      </c>
      <c r="T1052" s="419">
        <v>-64.597999999999999</v>
      </c>
      <c r="U1052" s="129">
        <v>124.51</v>
      </c>
      <c r="V1052" s="129">
        <v>95</v>
      </c>
      <c r="W1052" s="129">
        <v>114</v>
      </c>
      <c r="X1052" s="129">
        <v>74</v>
      </c>
      <c r="Y1052" s="129" t="s">
        <v>1681</v>
      </c>
      <c r="Z1052" s="129" t="b">
        <v>1</v>
      </c>
      <c r="AA1052" s="129">
        <v>0</v>
      </c>
      <c r="AB1052" s="129" t="b">
        <v>0</v>
      </c>
      <c r="AC1052" s="129">
        <v>46</v>
      </c>
      <c r="AD1052" s="129">
        <v>0.69699999999999995</v>
      </c>
      <c r="AE1052" s="129" t="s">
        <v>24</v>
      </c>
      <c r="AF1052" s="129" t="s">
        <v>3238</v>
      </c>
      <c r="AG1052" s="129" t="s">
        <v>3910</v>
      </c>
      <c r="AH1052" s="129" t="e" cm="1">
        <f t="array" aca="1" ref="AH1052" ca="1">INDIRECT(ADDRESS(MATCH(AJ1052,'rs_industries'!B:B,0),5,1,TRUE,"rs_industries"))</f>
        <v>#N/A</v>
      </c>
      <c r="AI1052" s="129" cm="1">
        <f t="array" aca="1" ref="AI1052" ca="1">INDIRECT(ADDRESS(MATCH(A1052,'rs_stocks'!B:B,0),7,1,TRUE,"rs_stocks"))</f>
        <v>71</v>
      </c>
    </row>
    <row r="1053" spans="1:35" x14ac:dyDescent="0.3">
      <c r="A1053" s="129" t="s">
        <v>7280</v>
      </c>
      <c r="B1053" s="132">
        <v>-4.84</v>
      </c>
      <c r="C1053" s="132">
        <v>4.9800000000000004</v>
      </c>
      <c r="D1053" s="132">
        <v>-6.5</v>
      </c>
      <c r="E1053" s="132">
        <v>24.21</v>
      </c>
      <c r="F1053" s="132">
        <v>47.5</v>
      </c>
      <c r="G1053" s="255" t="s">
        <v>3146</v>
      </c>
      <c r="H1053" s="347" t="s">
        <v>3124</v>
      </c>
      <c r="I1053" s="129">
        <v>0.72299999999999998</v>
      </c>
      <c r="J1053" s="129">
        <v>-94</v>
      </c>
      <c r="K1053" s="129">
        <v>-70</v>
      </c>
      <c r="L1053" s="129" t="b">
        <v>1</v>
      </c>
      <c r="M1053" s="129">
        <v>100.834</v>
      </c>
      <c r="N1053" s="129">
        <v>16.376999999999999</v>
      </c>
      <c r="O1053" s="129">
        <v>6.157</v>
      </c>
      <c r="P1053" s="132">
        <v>144.45500000000001</v>
      </c>
      <c r="Q1053" s="132">
        <v>0.317</v>
      </c>
      <c r="R1053" s="132">
        <v>45.853000000000002</v>
      </c>
      <c r="S1053" s="129">
        <v>5.7</v>
      </c>
      <c r="T1053" s="419">
        <v>26.777999999999999</v>
      </c>
      <c r="U1053" s="129">
        <v>5.9</v>
      </c>
      <c r="V1053" s="129">
        <v>12</v>
      </c>
      <c r="W1053" s="129">
        <v>-11</v>
      </c>
      <c r="X1053" s="129">
        <v>595</v>
      </c>
      <c r="Y1053" s="129" t="s">
        <v>7280</v>
      </c>
      <c r="Z1053" s="129" t="b">
        <v>0</v>
      </c>
      <c r="AA1053" s="129">
        <v>0</v>
      </c>
      <c r="AB1053" s="129" t="b">
        <v>1</v>
      </c>
      <c r="AC1053" s="129">
        <v>49</v>
      </c>
      <c r="AD1053" s="129">
        <v>0.69699999999999995</v>
      </c>
      <c r="AE1053" s="129" t="s">
        <v>3124</v>
      </c>
      <c r="AF1053" s="129" t="s">
        <v>3146</v>
      </c>
      <c r="AG1053" s="129" t="s">
        <v>7281</v>
      </c>
      <c r="AH1053" s="129" t="e" cm="1">
        <f t="array" aca="1" ref="AH1053" ca="1">INDIRECT(ADDRESS(MATCH(AJ1053,'rs_industries'!B:B,0),5,1,TRUE,"rs_industries"))</f>
        <v>#N/A</v>
      </c>
      <c r="AI1053" s="129" cm="1">
        <f t="array" aca="1" ref="AI1053" ca="1">INDIRECT(ADDRESS(MATCH(A1053,'rs_stocks'!B:B,0),7,1,TRUE,"rs_stocks"))</f>
        <v>75</v>
      </c>
    </row>
    <row r="1054" spans="1:35" x14ac:dyDescent="0.3">
      <c r="A1054" s="129" t="s">
        <v>2876</v>
      </c>
      <c r="B1054" s="132">
        <v>-3.43</v>
      </c>
      <c r="C1054" s="132">
        <v>19.809999999999999</v>
      </c>
      <c r="D1054" s="132">
        <v>23.95</v>
      </c>
      <c r="E1054" s="132">
        <v>35.36</v>
      </c>
      <c r="F1054" s="132">
        <v>40.65</v>
      </c>
      <c r="G1054" s="216" t="s">
        <v>3305</v>
      </c>
      <c r="H1054" s="348" t="s">
        <v>3124</v>
      </c>
      <c r="I1054" s="129">
        <v>0.41299999999999998</v>
      </c>
      <c r="J1054" s="129">
        <v>-95</v>
      </c>
      <c r="K1054" s="129">
        <v>-66</v>
      </c>
      <c r="L1054" s="129" t="b">
        <v>0</v>
      </c>
      <c r="M1054" s="129">
        <v>94.738</v>
      </c>
      <c r="N1054" s="129">
        <v>15.391999999999999</v>
      </c>
      <c r="O1054" s="129">
        <v>6.1550000000000002</v>
      </c>
      <c r="P1054" s="132">
        <v>106.345</v>
      </c>
      <c r="Q1054" s="132">
        <v>0.35399999999999998</v>
      </c>
      <c r="R1054" s="132">
        <v>37.595999999999997</v>
      </c>
      <c r="S1054" s="129">
        <v>6.14</v>
      </c>
      <c r="T1054" s="419">
        <v>35.22</v>
      </c>
      <c r="U1054" s="129">
        <v>6.47</v>
      </c>
      <c r="V1054" s="129">
        <v>-7</v>
      </c>
      <c r="W1054" s="129">
        <v>-23</v>
      </c>
      <c r="X1054" s="129">
        <v>503</v>
      </c>
      <c r="Y1054" s="129" t="s">
        <v>2876</v>
      </c>
      <c r="Z1054" s="129" t="b">
        <v>0</v>
      </c>
      <c r="AA1054" s="129">
        <v>0</v>
      </c>
      <c r="AB1054" s="129" t="b">
        <v>1</v>
      </c>
      <c r="AC1054" s="129">
        <v>47</v>
      </c>
      <c r="AD1054" s="129">
        <v>0.69599999999999995</v>
      </c>
      <c r="AE1054" s="129" t="s">
        <v>3124</v>
      </c>
      <c r="AF1054" s="129" t="s">
        <v>3305</v>
      </c>
      <c r="AG1054" s="129" t="s">
        <v>8749</v>
      </c>
      <c r="AH1054" s="129" t="e" cm="1">
        <f t="array" aca="1" ref="AH1054" ca="1">INDIRECT(ADDRESS(MATCH(AJ1054,'rs_industries'!B:B,0),5,1,TRUE,"rs_industries"))</f>
        <v>#N/A</v>
      </c>
      <c r="AI1054" s="129" cm="1">
        <f t="array" aca="1" ref="AI1054" ca="1">INDIRECT(ADDRESS(MATCH(A1054,'rs_stocks'!B:B,0),7,1,TRUE,"rs_stocks"))</f>
        <v>95</v>
      </c>
    </row>
    <row r="1055" spans="1:35" x14ac:dyDescent="0.3">
      <c r="A1055" s="129" t="s">
        <v>1711</v>
      </c>
      <c r="B1055" s="132">
        <v>9.06</v>
      </c>
      <c r="C1055" s="132">
        <v>35</v>
      </c>
      <c r="D1055" s="132">
        <v>25.49</v>
      </c>
      <c r="E1055" s="132">
        <v>37.08</v>
      </c>
      <c r="F1055" s="132">
        <v>45.35</v>
      </c>
      <c r="G1055" s="319" t="s">
        <v>3623</v>
      </c>
      <c r="H1055" s="347" t="s">
        <v>31</v>
      </c>
      <c r="I1055" s="129">
        <v>3.214</v>
      </c>
      <c r="J1055" s="129">
        <v>-93</v>
      </c>
      <c r="K1055" s="129">
        <v>-84</v>
      </c>
      <c r="L1055" s="129" t="b">
        <v>0</v>
      </c>
      <c r="M1055" s="129">
        <v>49.41</v>
      </c>
      <c r="N1055" s="129">
        <v>8.0289999999999999</v>
      </c>
      <c r="O1055" s="129">
        <v>6.1539999999999999</v>
      </c>
      <c r="P1055" s="132">
        <v>51.459000000000003</v>
      </c>
      <c r="Q1055" s="132">
        <v>0.35</v>
      </c>
      <c r="R1055" s="132">
        <v>17.991</v>
      </c>
      <c r="S1055" s="129">
        <v>4.6900000000000004</v>
      </c>
      <c r="T1055" s="419">
        <v>86.082999999999998</v>
      </c>
      <c r="U1055" s="129">
        <v>8.91</v>
      </c>
      <c r="V1055" s="129">
        <v>-6</v>
      </c>
      <c r="W1055" s="129">
        <v>-22</v>
      </c>
      <c r="X1055" s="129">
        <v>478</v>
      </c>
      <c r="Y1055" s="129" t="s">
        <v>1711</v>
      </c>
      <c r="Z1055" s="129" t="b">
        <v>0</v>
      </c>
      <c r="AA1055" s="129">
        <v>0</v>
      </c>
      <c r="AB1055" s="129" t="b">
        <v>1</v>
      </c>
      <c r="AC1055" s="129">
        <v>42</v>
      </c>
      <c r="AD1055" s="129">
        <v>0.69599999999999995</v>
      </c>
      <c r="AE1055" s="129" t="s">
        <v>31</v>
      </c>
      <c r="AF1055" s="129" t="s">
        <v>3623</v>
      </c>
      <c r="AG1055" s="129" t="s">
        <v>4332</v>
      </c>
      <c r="AH1055" s="129" t="e" cm="1">
        <f t="array" aca="1" ref="AH1055" ca="1">INDIRECT(ADDRESS(MATCH(AJ1055,'rs_industries'!B:B,0),5,1,TRUE,"rs_industries"))</f>
        <v>#N/A</v>
      </c>
      <c r="AI1055" s="129" cm="1">
        <f t="array" aca="1" ref="AI1055" ca="1">INDIRECT(ADDRESS(MATCH(A1055,'rs_stocks'!B:B,0),7,1,TRUE,"rs_stocks"))</f>
        <v>91</v>
      </c>
    </row>
    <row r="1056" spans="1:35" x14ac:dyDescent="0.3">
      <c r="A1056" s="129" t="s">
        <v>2294</v>
      </c>
      <c r="B1056" s="132">
        <v>-0.59</v>
      </c>
      <c r="C1056" s="132">
        <v>12.32</v>
      </c>
      <c r="D1056" s="132">
        <v>8.3000000000000007</v>
      </c>
      <c r="E1056" s="132">
        <v>16.57</v>
      </c>
      <c r="F1056" s="132">
        <v>12.61</v>
      </c>
      <c r="G1056" s="204" t="s">
        <v>3127</v>
      </c>
      <c r="H1056" s="345" t="s">
        <v>31</v>
      </c>
      <c r="I1056" s="129">
        <v>2.5230000000000001</v>
      </c>
      <c r="J1056" s="129">
        <v>-48</v>
      </c>
      <c r="K1056" s="129">
        <v>-12</v>
      </c>
      <c r="L1056" s="129" t="b">
        <v>1</v>
      </c>
      <c r="M1056" s="129">
        <v>44.573</v>
      </c>
      <c r="N1056" s="129">
        <v>7.2439999999999998</v>
      </c>
      <c r="O1056" s="129">
        <v>6.1529999999999996</v>
      </c>
      <c r="P1056" s="132">
        <v>52.402000000000001</v>
      </c>
      <c r="Q1056" s="132">
        <v>0.35699999999999998</v>
      </c>
      <c r="R1056" s="132">
        <v>18.713999999999999</v>
      </c>
      <c r="S1056" s="129">
        <v>4.42</v>
      </c>
      <c r="T1056" s="419">
        <v>-77.34</v>
      </c>
      <c r="U1056" s="129">
        <v>91.89</v>
      </c>
      <c r="V1056" s="129">
        <v>-16</v>
      </c>
      <c r="W1056" s="129">
        <v>6</v>
      </c>
      <c r="X1056" s="129">
        <v>49</v>
      </c>
      <c r="Y1056" s="129" t="s">
        <v>2294</v>
      </c>
      <c r="Z1056" s="129" t="b">
        <v>0</v>
      </c>
      <c r="AA1056" s="129">
        <v>0</v>
      </c>
      <c r="AB1056" s="129" t="b">
        <v>1</v>
      </c>
      <c r="AC1056" s="129">
        <v>51</v>
      </c>
      <c r="AD1056" s="129">
        <v>0.69599999999999995</v>
      </c>
      <c r="AE1056" s="129" t="s">
        <v>31</v>
      </c>
      <c r="AF1056" s="129" t="s">
        <v>3127</v>
      </c>
      <c r="AG1056" s="129" t="s">
        <v>4991</v>
      </c>
      <c r="AH1056" s="129" t="e" cm="1">
        <f t="array" aca="1" ref="AH1056" ca="1">INDIRECT(ADDRESS(MATCH(AJ1056,'rs_industries'!B:B,0),5,1,TRUE,"rs_industries"))</f>
        <v>#N/A</v>
      </c>
      <c r="AI1056" s="129" cm="1">
        <f t="array" aca="1" ref="AI1056" ca="1">INDIRECT(ADDRESS(MATCH(A1056,'rs_stocks'!B:B,0),7,1,TRUE,"rs_stocks"))</f>
        <v>83</v>
      </c>
    </row>
    <row r="1057" spans="1:35" x14ac:dyDescent="0.3">
      <c r="A1057" s="129" t="s">
        <v>892</v>
      </c>
      <c r="B1057" s="132">
        <v>-0.14000000000000001</v>
      </c>
      <c r="C1057" s="132">
        <v>-7.84</v>
      </c>
      <c r="D1057" s="132">
        <v>-4.49</v>
      </c>
      <c r="E1057" s="132">
        <v>7.82</v>
      </c>
      <c r="F1057" s="132">
        <v>4.47</v>
      </c>
      <c r="G1057" s="227" t="s">
        <v>3333</v>
      </c>
      <c r="H1057" s="346" t="s">
        <v>115</v>
      </c>
      <c r="I1057" s="129">
        <v>45.548000000000002</v>
      </c>
      <c r="J1057" s="129">
        <v>-34</v>
      </c>
      <c r="K1057" s="129">
        <v>-11</v>
      </c>
      <c r="L1057" s="129" t="b">
        <v>0</v>
      </c>
      <c r="M1057" s="129">
        <v>18.86</v>
      </c>
      <c r="N1057" s="129">
        <v>3.0710000000000002</v>
      </c>
      <c r="O1057" s="129">
        <v>6.1420000000000003</v>
      </c>
      <c r="P1057" s="132">
        <v>19.196999999999999</v>
      </c>
      <c r="Q1057" s="132">
        <v>0.33900000000000002</v>
      </c>
      <c r="R1057" s="132">
        <v>6.5060000000000002</v>
      </c>
      <c r="S1057" s="129">
        <v>1.98</v>
      </c>
      <c r="T1057" s="419">
        <v>9.91</v>
      </c>
      <c r="U1057" s="129">
        <v>147.83000000000001</v>
      </c>
      <c r="V1057" s="129">
        <v>-31</v>
      </c>
      <c r="W1057" s="129">
        <v>-41</v>
      </c>
      <c r="X1057" s="129">
        <v>68</v>
      </c>
      <c r="Y1057" s="129" t="s">
        <v>892</v>
      </c>
      <c r="Z1057" s="129" t="b">
        <v>1</v>
      </c>
      <c r="AA1057" s="129">
        <v>0</v>
      </c>
      <c r="AB1057" s="129" t="b">
        <v>0</v>
      </c>
      <c r="AC1057" s="129">
        <v>53</v>
      </c>
      <c r="AD1057" s="129">
        <v>0.69599999999999995</v>
      </c>
      <c r="AE1057" s="129" t="s">
        <v>115</v>
      </c>
      <c r="AF1057" s="129" t="s">
        <v>3333</v>
      </c>
      <c r="AG1057" s="129" t="s">
        <v>5463</v>
      </c>
      <c r="AH1057" s="129" t="e" cm="1">
        <f t="array" aca="1" ref="AH1057" ca="1">INDIRECT(ADDRESS(MATCH(AJ1057,'rs_industries'!B:B,0),5,1,TRUE,"rs_industries"))</f>
        <v>#N/A</v>
      </c>
      <c r="AI1057" s="129" t="e" cm="1">
        <f t="array" aca="1" ref="AI1057" ca="1">INDIRECT(ADDRESS(MATCH(A1057,'rs_stocks'!B:B,0),7,1,TRUE,"rs_stocks"))</f>
        <v>#N/A</v>
      </c>
    </row>
    <row r="1058" spans="1:35" x14ac:dyDescent="0.3">
      <c r="A1058" s="129" t="s">
        <v>1307</v>
      </c>
      <c r="B1058" s="132">
        <v>-8.24</v>
      </c>
      <c r="C1058" s="132">
        <v>3.68</v>
      </c>
      <c r="D1058" s="132">
        <v>2.62</v>
      </c>
      <c r="E1058" s="132">
        <v>6.75</v>
      </c>
      <c r="F1058" s="132">
        <v>3.32</v>
      </c>
      <c r="G1058" s="216" t="s">
        <v>3267</v>
      </c>
      <c r="H1058" s="346" t="s">
        <v>3205</v>
      </c>
      <c r="I1058" s="129">
        <v>24.927</v>
      </c>
      <c r="J1058" s="129">
        <v>-60</v>
      </c>
      <c r="K1058" s="129">
        <v>-55</v>
      </c>
      <c r="L1058" s="129" t="b">
        <v>1</v>
      </c>
      <c r="M1058" s="129">
        <v>25.731000000000002</v>
      </c>
      <c r="N1058" s="129">
        <v>4.1929999999999996</v>
      </c>
      <c r="O1058" s="129">
        <v>6.1369999999999996</v>
      </c>
      <c r="P1058" s="132">
        <v>27.905000000000001</v>
      </c>
      <c r="Q1058" s="132">
        <v>0.34799999999999998</v>
      </c>
      <c r="R1058" s="132">
        <v>9.7219999999999995</v>
      </c>
      <c r="S1058" s="129">
        <v>2.27</v>
      </c>
      <c r="T1058" s="419">
        <v>9.7469999999999999</v>
      </c>
      <c r="U1058" s="129">
        <v>9.02</v>
      </c>
      <c r="V1058" s="129">
        <v>-35</v>
      </c>
      <c r="W1058" s="129">
        <v>-26</v>
      </c>
      <c r="X1058" s="129">
        <v>974</v>
      </c>
      <c r="Y1058" s="129" t="s">
        <v>1307</v>
      </c>
      <c r="Z1058" s="129" t="b">
        <v>0</v>
      </c>
      <c r="AA1058" s="129">
        <v>0</v>
      </c>
      <c r="AB1058" s="129" t="b">
        <v>0</v>
      </c>
      <c r="AC1058" s="129">
        <v>42</v>
      </c>
      <c r="AD1058" s="129">
        <v>0.69499999999999995</v>
      </c>
      <c r="AE1058" s="129" t="s">
        <v>3205</v>
      </c>
      <c r="AF1058" s="129" t="s">
        <v>3267</v>
      </c>
      <c r="AG1058" s="129" t="s">
        <v>5580</v>
      </c>
      <c r="AH1058" s="129" t="e" cm="1">
        <f t="array" aca="1" ref="AH1058" ca="1">INDIRECT(ADDRESS(MATCH(AJ1058,'rs_industries'!B:B,0),5,1,TRUE,"rs_industries"))</f>
        <v>#N/A</v>
      </c>
      <c r="AI1058" s="129" t="e" cm="1">
        <f t="array" aca="1" ref="AI1058" ca="1">INDIRECT(ADDRESS(MATCH(A1058,'rs_stocks'!B:B,0),7,1,TRUE,"rs_stocks"))</f>
        <v>#N/A</v>
      </c>
    </row>
    <row r="1059" spans="1:35" x14ac:dyDescent="0.3">
      <c r="A1059" s="129" t="s">
        <v>1358</v>
      </c>
      <c r="B1059" s="132">
        <v>0.32</v>
      </c>
      <c r="C1059" s="132">
        <v>-5.16</v>
      </c>
      <c r="D1059" s="132">
        <v>5.18</v>
      </c>
      <c r="E1059" s="132">
        <v>6.55</v>
      </c>
      <c r="F1059" s="132">
        <v>4.2300000000000004</v>
      </c>
      <c r="G1059" s="326" t="s">
        <v>3127</v>
      </c>
      <c r="H1059" s="349" t="s">
        <v>31</v>
      </c>
      <c r="I1059" s="129">
        <v>6.3689999999999998</v>
      </c>
      <c r="J1059" s="129">
        <v>-25</v>
      </c>
      <c r="K1059" s="129">
        <v>-7</v>
      </c>
      <c r="L1059" s="129" t="b">
        <v>1</v>
      </c>
      <c r="M1059" s="129">
        <v>23.559000000000001</v>
      </c>
      <c r="N1059" s="129">
        <v>3.843</v>
      </c>
      <c r="O1059" s="129">
        <v>6.1310000000000002</v>
      </c>
      <c r="P1059" s="132">
        <v>24.98</v>
      </c>
      <c r="Q1059" s="132">
        <v>0.34899999999999998</v>
      </c>
      <c r="R1059" s="132">
        <v>8.7140000000000004</v>
      </c>
      <c r="S1059" s="129">
        <v>2.2799999999999998</v>
      </c>
      <c r="T1059" s="419">
        <v>-89.078999999999994</v>
      </c>
      <c r="U1059" s="129">
        <v>195.63</v>
      </c>
      <c r="V1059" s="129">
        <v>-25</v>
      </c>
      <c r="W1059" s="129">
        <v>-28</v>
      </c>
      <c r="X1059" s="129">
        <v>44</v>
      </c>
      <c r="Y1059" s="129" t="s">
        <v>1358</v>
      </c>
      <c r="Z1059" s="129" t="b">
        <v>0</v>
      </c>
      <c r="AA1059" s="129">
        <v>0</v>
      </c>
      <c r="AB1059" s="129" t="b">
        <v>1</v>
      </c>
      <c r="AC1059" s="129">
        <v>51</v>
      </c>
      <c r="AD1059" s="129">
        <v>0.69499999999999995</v>
      </c>
      <c r="AE1059" s="129" t="s">
        <v>31</v>
      </c>
      <c r="AF1059" s="129" t="s">
        <v>3127</v>
      </c>
      <c r="AG1059" s="129" t="s">
        <v>3423</v>
      </c>
      <c r="AH1059" s="129" t="e" cm="1">
        <f t="array" aca="1" ref="AH1059" ca="1">INDIRECT(ADDRESS(MATCH(AJ1059,'rs_industries'!B:B,0),5,1,TRUE,"rs_industries"))</f>
        <v>#N/A</v>
      </c>
      <c r="AI1059" s="129" cm="1">
        <f t="array" aca="1" ref="AI1059" ca="1">INDIRECT(ADDRESS(MATCH(A1059,'rs_stocks'!B:B,0),7,1,TRUE,"rs_stocks"))</f>
        <v>78</v>
      </c>
    </row>
    <row r="1060" spans="1:35" x14ac:dyDescent="0.3">
      <c r="A1060" s="129" t="s">
        <v>136</v>
      </c>
      <c r="B1060" s="132">
        <v>4.08</v>
      </c>
      <c r="C1060" s="132">
        <v>5.77</v>
      </c>
      <c r="D1060" s="132">
        <v>5.39</v>
      </c>
      <c r="E1060" s="132">
        <v>22.73</v>
      </c>
      <c r="F1060" s="132">
        <v>17.88</v>
      </c>
      <c r="G1060" s="319" t="s">
        <v>3193</v>
      </c>
      <c r="H1060" s="347" t="s">
        <v>3111</v>
      </c>
      <c r="I1060" s="129">
        <v>67.444000000000003</v>
      </c>
      <c r="J1060" s="129">
        <v>-42</v>
      </c>
      <c r="K1060" s="129">
        <v>0</v>
      </c>
      <c r="L1060" s="129" t="b">
        <v>1</v>
      </c>
      <c r="M1060" s="129">
        <v>15.212999999999999</v>
      </c>
      <c r="N1060" s="129">
        <v>2.4849999999999999</v>
      </c>
      <c r="O1060" s="129">
        <v>6.1230000000000002</v>
      </c>
      <c r="P1060" s="132">
        <v>14.82</v>
      </c>
      <c r="Q1060" s="132">
        <v>0.34300000000000003</v>
      </c>
      <c r="R1060" s="132">
        <v>5.0789999999999997</v>
      </c>
      <c r="S1060" s="129">
        <v>3.11</v>
      </c>
      <c r="T1060" s="419">
        <v>167.48599999999999</v>
      </c>
      <c r="U1060" s="129">
        <v>118.53</v>
      </c>
      <c r="V1060" s="129">
        <v>20</v>
      </c>
      <c r="W1060" s="129">
        <v>43</v>
      </c>
      <c r="X1060" s="129">
        <v>54</v>
      </c>
      <c r="Y1060" s="129" t="s">
        <v>136</v>
      </c>
      <c r="Z1060" s="129" t="b">
        <v>1</v>
      </c>
      <c r="AA1060" s="129">
        <v>0</v>
      </c>
      <c r="AB1060" s="129" t="b">
        <v>1</v>
      </c>
      <c r="AC1060" s="129">
        <v>49</v>
      </c>
      <c r="AD1060" s="129">
        <v>0.69499999999999995</v>
      </c>
      <c r="AE1060" s="129" t="s">
        <v>3111</v>
      </c>
      <c r="AF1060" s="129" t="s">
        <v>3193</v>
      </c>
      <c r="AG1060" s="129" t="s">
        <v>3854</v>
      </c>
      <c r="AH1060" s="129" t="e" cm="1">
        <f t="array" aca="1" ref="AH1060" ca="1">INDIRECT(ADDRESS(MATCH(AJ1060,'rs_industries'!B:B,0),5,1,TRUE,"rs_industries"))</f>
        <v>#N/A</v>
      </c>
      <c r="AI1060" s="129" cm="1">
        <f t="array" aca="1" ref="AI1060" ca="1">INDIRECT(ADDRESS(MATCH(A1060,'rs_stocks'!B:B,0),7,1,TRUE,"rs_stocks"))</f>
        <v>87</v>
      </c>
    </row>
    <row r="1061" spans="1:35" x14ac:dyDescent="0.3">
      <c r="A1061" s="129" t="s">
        <v>1401</v>
      </c>
      <c r="B1061" s="132">
        <v>0.28000000000000003</v>
      </c>
      <c r="C1061" s="132">
        <v>-4.29</v>
      </c>
      <c r="D1061" s="132">
        <v>-5.92</v>
      </c>
      <c r="E1061" s="132">
        <v>7.34</v>
      </c>
      <c r="F1061" s="132">
        <v>-1.25</v>
      </c>
      <c r="G1061" s="250" t="s">
        <v>3182</v>
      </c>
      <c r="H1061" s="354" t="s">
        <v>24</v>
      </c>
      <c r="I1061" s="129">
        <v>4.8890000000000002</v>
      </c>
      <c r="J1061" s="129">
        <v>-30</v>
      </c>
      <c r="K1061" s="129">
        <v>-17</v>
      </c>
      <c r="L1061" s="129" t="b">
        <v>0</v>
      </c>
      <c r="M1061" s="129">
        <v>16.382000000000001</v>
      </c>
      <c r="N1061" s="129">
        <v>2.6880000000000002</v>
      </c>
      <c r="O1061" s="129">
        <v>6.0940000000000003</v>
      </c>
      <c r="P1061" s="132">
        <v>17.978000000000002</v>
      </c>
      <c r="Q1061" s="132">
        <v>0.33800000000000002</v>
      </c>
      <c r="R1061" s="132">
        <v>6.0709999999999997</v>
      </c>
      <c r="S1061" s="129">
        <v>1.74</v>
      </c>
      <c r="T1061" s="419">
        <v>-18.821000000000002</v>
      </c>
      <c r="U1061" s="129">
        <v>45.79</v>
      </c>
      <c r="V1061" s="129">
        <v>2</v>
      </c>
      <c r="W1061" s="129">
        <v>-17</v>
      </c>
      <c r="X1061" s="129">
        <v>250</v>
      </c>
      <c r="Y1061" s="129" t="s">
        <v>1401</v>
      </c>
      <c r="Z1061" s="129" t="b">
        <v>0</v>
      </c>
      <c r="AA1061" s="129">
        <v>0</v>
      </c>
      <c r="AB1061" s="129" t="b">
        <v>0</v>
      </c>
      <c r="AC1061" s="129">
        <v>45</v>
      </c>
      <c r="AD1061" s="129">
        <v>0.69399999999999995</v>
      </c>
      <c r="AE1061" s="129" t="s">
        <v>24</v>
      </c>
      <c r="AF1061" s="129" t="s">
        <v>3182</v>
      </c>
      <c r="AG1061" s="129" t="s">
        <v>4293</v>
      </c>
      <c r="AH1061" s="129" t="e" cm="1">
        <f t="array" aca="1" ref="AH1061" ca="1">INDIRECT(ADDRESS(MATCH(AJ1061,'rs_industries'!B:B,0),5,1,TRUE,"rs_industries"))</f>
        <v>#N/A</v>
      </c>
      <c r="AI1061" s="129" t="e" cm="1">
        <f t="array" aca="1" ref="AI1061" ca="1">INDIRECT(ADDRESS(MATCH(A1061,'rs_stocks'!B:B,0),7,1,TRUE,"rs_stocks"))</f>
        <v>#N/A</v>
      </c>
    </row>
    <row r="1062" spans="1:35" x14ac:dyDescent="0.3">
      <c r="A1062" s="129" t="s">
        <v>1950</v>
      </c>
      <c r="B1062" s="132">
        <v>0.97</v>
      </c>
      <c r="C1062" s="132">
        <v>2.17</v>
      </c>
      <c r="D1062" s="132">
        <v>8.08</v>
      </c>
      <c r="E1062" s="132">
        <v>31.78</v>
      </c>
      <c r="F1062" s="132">
        <v>10.51</v>
      </c>
      <c r="G1062" s="315" t="s">
        <v>3313</v>
      </c>
      <c r="H1062" s="348" t="s">
        <v>31</v>
      </c>
      <c r="I1062" s="129">
        <v>3.6789999999999998</v>
      </c>
      <c r="J1062" s="129">
        <v>-34</v>
      </c>
      <c r="K1062" s="129">
        <v>-3</v>
      </c>
      <c r="L1062" s="129" t="b">
        <v>1</v>
      </c>
      <c r="M1062" s="129">
        <v>25.420999999999999</v>
      </c>
      <c r="N1062" s="129">
        <v>4.173</v>
      </c>
      <c r="O1062" s="129">
        <v>6.0910000000000002</v>
      </c>
      <c r="P1062" s="132">
        <v>27.097999999999999</v>
      </c>
      <c r="Q1062" s="132">
        <v>0.34599999999999997</v>
      </c>
      <c r="R1062" s="132">
        <v>9.3689999999999998</v>
      </c>
      <c r="S1062" s="129">
        <v>2.36</v>
      </c>
      <c r="T1062" s="419">
        <v>37.753</v>
      </c>
      <c r="U1062" s="129">
        <v>66.34</v>
      </c>
      <c r="V1062" s="129">
        <v>1</v>
      </c>
      <c r="W1062" s="129">
        <v>-17</v>
      </c>
      <c r="X1062" s="129">
        <v>127</v>
      </c>
      <c r="Y1062" s="129" t="s">
        <v>1950</v>
      </c>
      <c r="Z1062" s="129" t="b">
        <v>0</v>
      </c>
      <c r="AA1062" s="129">
        <v>0</v>
      </c>
      <c r="AB1062" s="129" t="b">
        <v>1</v>
      </c>
      <c r="AC1062" s="129">
        <v>50</v>
      </c>
      <c r="AD1062" s="129">
        <v>0.69399999999999995</v>
      </c>
      <c r="AE1062" s="129" t="s">
        <v>31</v>
      </c>
      <c r="AF1062" s="129" t="s">
        <v>3313</v>
      </c>
      <c r="AG1062" s="129" t="s">
        <v>5024</v>
      </c>
      <c r="AH1062" s="129" t="e" cm="1">
        <f t="array" aca="1" ref="AH1062" ca="1">INDIRECT(ADDRESS(MATCH(AJ1062,'rs_industries'!B:B,0),5,1,TRUE,"rs_industries"))</f>
        <v>#N/A</v>
      </c>
      <c r="AI1062" s="129" cm="1">
        <f t="array" aca="1" ref="AI1062" ca="1">INDIRECT(ADDRESS(MATCH(A1062,'rs_stocks'!B:B,0),7,1,TRUE,"rs_stocks"))</f>
        <v>76</v>
      </c>
    </row>
    <row r="1063" spans="1:35" x14ac:dyDescent="0.3">
      <c r="A1063" s="129" t="s">
        <v>1305</v>
      </c>
      <c r="B1063" s="132">
        <v>-2.91</v>
      </c>
      <c r="C1063" s="132">
        <v>-4.6399999999999997</v>
      </c>
      <c r="D1063" s="132">
        <v>0.28999999999999998</v>
      </c>
      <c r="E1063" s="132">
        <v>9.35</v>
      </c>
      <c r="F1063" s="132">
        <v>5.52</v>
      </c>
      <c r="G1063" s="204" t="s">
        <v>3121</v>
      </c>
      <c r="H1063" s="345" t="s">
        <v>245</v>
      </c>
      <c r="I1063" s="129">
        <v>20.800999999999998</v>
      </c>
      <c r="J1063" s="129">
        <v>-44</v>
      </c>
      <c r="K1063" s="129">
        <v>-37</v>
      </c>
      <c r="L1063" s="129" t="b">
        <v>0</v>
      </c>
      <c r="M1063" s="129">
        <v>16.968</v>
      </c>
      <c r="N1063" s="129">
        <v>2.7869999999999999</v>
      </c>
      <c r="O1063" s="129">
        <v>6.0880000000000001</v>
      </c>
      <c r="P1063" s="132">
        <v>17.218</v>
      </c>
      <c r="Q1063" s="132">
        <v>0.33600000000000002</v>
      </c>
      <c r="R1063" s="132">
        <v>5.7850000000000001</v>
      </c>
      <c r="S1063" s="129">
        <v>2.1</v>
      </c>
      <c r="T1063" s="419">
        <v>37.968000000000004</v>
      </c>
      <c r="U1063" s="129">
        <v>59.05</v>
      </c>
      <c r="V1063" s="129">
        <v>-37</v>
      </c>
      <c r="W1063" s="129">
        <v>-36</v>
      </c>
      <c r="X1063" s="129">
        <v>161</v>
      </c>
      <c r="Y1063" s="129" t="s">
        <v>1305</v>
      </c>
      <c r="Z1063" s="129" t="b">
        <v>0</v>
      </c>
      <c r="AA1063" s="129">
        <v>0</v>
      </c>
      <c r="AB1063" s="129" t="b">
        <v>0</v>
      </c>
      <c r="AC1063" s="129">
        <v>46</v>
      </c>
      <c r="AD1063" s="129">
        <v>0.69399999999999995</v>
      </c>
      <c r="AE1063" s="129" t="s">
        <v>245</v>
      </c>
      <c r="AF1063" s="129" t="s">
        <v>3121</v>
      </c>
      <c r="AG1063" s="129" t="s">
        <v>5206</v>
      </c>
      <c r="AH1063" s="129" t="e" cm="1">
        <f t="array" aca="1" ref="AH1063" ca="1">INDIRECT(ADDRESS(MATCH(AJ1063,'rs_industries'!B:B,0),5,1,TRUE,"rs_industries"))</f>
        <v>#N/A</v>
      </c>
      <c r="AI1063" s="129" t="e" cm="1">
        <f t="array" aca="1" ref="AI1063" ca="1">INDIRECT(ADDRESS(MATCH(A1063,'rs_stocks'!B:B,0),7,1,TRUE,"rs_stocks"))</f>
        <v>#N/A</v>
      </c>
    </row>
    <row r="1064" spans="1:35" x14ac:dyDescent="0.3">
      <c r="A1064" s="129" t="s">
        <v>7868</v>
      </c>
      <c r="B1064" s="132">
        <v>1.65</v>
      </c>
      <c r="C1064" s="132">
        <v>9.15</v>
      </c>
      <c r="D1064" s="132">
        <v>7.09</v>
      </c>
      <c r="E1064" s="132">
        <v>22.41</v>
      </c>
      <c r="F1064" s="132">
        <v>12.61</v>
      </c>
      <c r="G1064" s="216" t="s">
        <v>3142</v>
      </c>
      <c r="H1064" s="348" t="s">
        <v>3108</v>
      </c>
      <c r="I1064" s="129">
        <v>0.43099999999999999</v>
      </c>
      <c r="J1064" s="129">
        <v>-69</v>
      </c>
      <c r="K1064" s="129">
        <v>-57</v>
      </c>
      <c r="L1064" s="129" t="b">
        <v>1</v>
      </c>
      <c r="M1064" s="129">
        <v>23.036999999999999</v>
      </c>
      <c r="N1064" s="129">
        <v>3.786</v>
      </c>
      <c r="O1064" s="129">
        <v>6.085</v>
      </c>
      <c r="P1064" s="132">
        <v>24.504000000000001</v>
      </c>
      <c r="Q1064" s="132">
        <v>0.34300000000000003</v>
      </c>
      <c r="R1064" s="132">
        <v>8.4120000000000008</v>
      </c>
      <c r="S1064" s="129">
        <v>2.68</v>
      </c>
      <c r="T1064" s="419">
        <v>7.88</v>
      </c>
      <c r="U1064" s="129">
        <v>28.4</v>
      </c>
      <c r="V1064" s="129">
        <v>-43</v>
      </c>
      <c r="W1064" s="129">
        <v>-27</v>
      </c>
      <c r="X1064" s="129">
        <v>262</v>
      </c>
      <c r="Y1064" s="129" t="s">
        <v>7868</v>
      </c>
      <c r="Z1064" s="129" t="b">
        <v>0</v>
      </c>
      <c r="AA1064" s="129">
        <v>0</v>
      </c>
      <c r="AB1064" s="129" t="b">
        <v>0</v>
      </c>
      <c r="AC1064" s="129">
        <v>47</v>
      </c>
      <c r="AD1064" s="129">
        <v>0.69399999999999995</v>
      </c>
      <c r="AE1064" s="129" t="s">
        <v>3108</v>
      </c>
      <c r="AF1064" s="129" t="s">
        <v>3142</v>
      </c>
      <c r="AG1064" s="129" t="s">
        <v>7869</v>
      </c>
      <c r="AH1064" s="129" t="e" cm="1">
        <f t="array" aca="1" ref="AH1064" ca="1">INDIRECT(ADDRESS(MATCH(AJ1064,'rs_industries'!B:B,0),5,1,TRUE,"rs_industries"))</f>
        <v>#N/A</v>
      </c>
      <c r="AI1064" s="129" t="e" cm="1">
        <f t="array" aca="1" ref="AI1064" ca="1">INDIRECT(ADDRESS(MATCH(A1064,'rs_stocks'!B:B,0),7,1,TRUE,"rs_stocks"))</f>
        <v>#N/A</v>
      </c>
    </row>
    <row r="1065" spans="1:35" x14ac:dyDescent="0.3">
      <c r="A1065" s="129" t="s">
        <v>138</v>
      </c>
      <c r="B1065" s="132">
        <v>8.15</v>
      </c>
      <c r="C1065" s="132">
        <v>7.99</v>
      </c>
      <c r="D1065" s="132">
        <v>6.6</v>
      </c>
      <c r="E1065" s="132">
        <v>25.83</v>
      </c>
      <c r="F1065" s="132">
        <v>19.940000000000001</v>
      </c>
      <c r="G1065" s="266" t="s">
        <v>88</v>
      </c>
      <c r="H1065" s="345" t="s">
        <v>31</v>
      </c>
      <c r="I1065" s="129">
        <v>666.98299999999995</v>
      </c>
      <c r="J1065" s="129">
        <v>-37</v>
      </c>
      <c r="K1065" s="129">
        <v>0</v>
      </c>
      <c r="L1065" s="129" t="b">
        <v>1</v>
      </c>
      <c r="M1065" s="129">
        <v>25.029</v>
      </c>
      <c r="N1065" s="129">
        <v>4.1139999999999999</v>
      </c>
      <c r="O1065" s="129">
        <v>6.0839999999999996</v>
      </c>
      <c r="P1065" s="132">
        <v>25.044</v>
      </c>
      <c r="Q1065" s="132">
        <v>0.34100000000000003</v>
      </c>
      <c r="R1065" s="132">
        <v>8.5440000000000005</v>
      </c>
      <c r="S1065" s="129">
        <v>2.79</v>
      </c>
      <c r="T1065" s="419">
        <v>81.524000000000001</v>
      </c>
      <c r="U1065" s="129">
        <v>1439.34</v>
      </c>
      <c r="V1065" s="129">
        <v>-17</v>
      </c>
      <c r="W1065" s="129">
        <v>2</v>
      </c>
      <c r="X1065" s="129">
        <v>4</v>
      </c>
      <c r="Y1065" s="129" t="s">
        <v>138</v>
      </c>
      <c r="Z1065" s="129" t="b">
        <v>1</v>
      </c>
      <c r="AA1065" s="129">
        <v>0</v>
      </c>
      <c r="AB1065" s="129" t="b">
        <v>1</v>
      </c>
      <c r="AC1065" s="129">
        <v>48</v>
      </c>
      <c r="AD1065" s="129">
        <v>0.69299999999999995</v>
      </c>
      <c r="AE1065" s="129" t="s">
        <v>31</v>
      </c>
      <c r="AF1065" s="129" t="s">
        <v>88</v>
      </c>
      <c r="AG1065" s="129" t="s">
        <v>3335</v>
      </c>
      <c r="AH1065" s="129" t="e" cm="1">
        <f t="array" aca="1" ref="AH1065" ca="1">INDIRECT(ADDRESS(MATCH(AJ1065,'rs_industries'!B:B,0),5,1,TRUE,"rs_industries"))</f>
        <v>#N/A</v>
      </c>
      <c r="AI1065" s="129" cm="1">
        <f t="array" aca="1" ref="AI1065" ca="1">INDIRECT(ADDRESS(MATCH(A1065,'rs_stocks'!B:B,0),7,1,TRUE,"rs_stocks"))</f>
        <v>93</v>
      </c>
    </row>
    <row r="1066" spans="1:35" x14ac:dyDescent="0.3">
      <c r="A1066" s="129" t="s">
        <v>7151</v>
      </c>
      <c r="B1066" s="132">
        <v>-1.04</v>
      </c>
      <c r="C1066" s="132">
        <v>3.42</v>
      </c>
      <c r="D1066" s="132">
        <v>14.13</v>
      </c>
      <c r="E1066" s="132">
        <v>14.52</v>
      </c>
      <c r="F1066" s="132">
        <v>17.97</v>
      </c>
      <c r="G1066" s="260" t="s">
        <v>4277</v>
      </c>
      <c r="H1066" s="347" t="s">
        <v>3111</v>
      </c>
      <c r="I1066" s="129">
        <v>0.52</v>
      </c>
      <c r="J1066" s="129">
        <v>-53</v>
      </c>
      <c r="K1066" s="129">
        <v>-20</v>
      </c>
      <c r="L1066" s="129" t="b">
        <v>1</v>
      </c>
      <c r="M1066" s="129">
        <v>42.287999999999997</v>
      </c>
      <c r="N1066" s="129">
        <v>6.9539999999999997</v>
      </c>
      <c r="O1066" s="129">
        <v>6.0810000000000004</v>
      </c>
      <c r="P1066" s="132">
        <v>44.536999999999999</v>
      </c>
      <c r="Q1066" s="132">
        <v>0.34599999999999997</v>
      </c>
      <c r="R1066" s="132">
        <v>15.423</v>
      </c>
      <c r="S1066" s="129">
        <v>3.85</v>
      </c>
      <c r="T1066" s="419">
        <v>-24.698</v>
      </c>
      <c r="U1066" s="129">
        <v>30.53</v>
      </c>
      <c r="V1066" s="129">
        <v>-13</v>
      </c>
      <c r="W1066" s="129">
        <v>31</v>
      </c>
      <c r="X1066" s="129">
        <v>170</v>
      </c>
      <c r="Y1066" s="129" t="s">
        <v>7151</v>
      </c>
      <c r="Z1066" s="129" t="b">
        <v>0</v>
      </c>
      <c r="AA1066" s="129">
        <v>0</v>
      </c>
      <c r="AB1066" s="129" t="b">
        <v>1</v>
      </c>
      <c r="AC1066" s="129">
        <v>48</v>
      </c>
      <c r="AD1066" s="129">
        <v>0.69299999999999995</v>
      </c>
      <c r="AE1066" s="129" t="s">
        <v>3111</v>
      </c>
      <c r="AF1066" s="129" t="s">
        <v>4277</v>
      </c>
      <c r="AG1066" s="129" t="s">
        <v>7350</v>
      </c>
      <c r="AH1066" s="129" t="e" cm="1">
        <f t="array" aca="1" ref="AH1066" ca="1">INDIRECT(ADDRESS(MATCH(AJ1066,'rs_industries'!B:B,0),5,1,TRUE,"rs_industries"))</f>
        <v>#N/A</v>
      </c>
      <c r="AI1066" s="129" t="e" cm="1">
        <f t="array" aca="1" ref="AI1066" ca="1">INDIRECT(ADDRESS(MATCH(A1066,'rs_stocks'!B:B,0),7,1,TRUE,"rs_stocks"))</f>
        <v>#N/A</v>
      </c>
    </row>
    <row r="1067" spans="1:35" x14ac:dyDescent="0.3">
      <c r="A1067" s="129" t="s">
        <v>5572</v>
      </c>
      <c r="B1067" s="132">
        <v>-1.32</v>
      </c>
      <c r="C1067" s="132">
        <v>3.94</v>
      </c>
      <c r="D1067" s="132">
        <v>3.46</v>
      </c>
      <c r="E1067" s="132">
        <v>34.03</v>
      </c>
      <c r="F1067" s="132">
        <v>31.67</v>
      </c>
      <c r="G1067" s="254" t="s">
        <v>3146</v>
      </c>
      <c r="H1067" s="348" t="s">
        <v>3124</v>
      </c>
      <c r="I1067" s="129">
        <v>1.2230000000000001</v>
      </c>
      <c r="J1067" s="129">
        <v>-57</v>
      </c>
      <c r="K1067" s="129">
        <v>-27</v>
      </c>
      <c r="L1067" s="129" t="b">
        <v>1</v>
      </c>
      <c r="M1067" s="129">
        <v>67.307000000000002</v>
      </c>
      <c r="N1067" s="129">
        <v>11.112</v>
      </c>
      <c r="O1067" s="129">
        <v>6.0570000000000004</v>
      </c>
      <c r="P1067" s="132">
        <v>76.494</v>
      </c>
      <c r="Q1067" s="132">
        <v>0.32200000000000001</v>
      </c>
      <c r="R1067" s="132">
        <v>24.597999999999999</v>
      </c>
      <c r="S1067" s="129">
        <v>4.2699999999999996</v>
      </c>
      <c r="T1067" s="419">
        <v>-93.847999999999999</v>
      </c>
      <c r="U1067" s="129">
        <v>4.49</v>
      </c>
      <c r="V1067" s="129">
        <v>40</v>
      </c>
      <c r="W1067" s="129">
        <v>52</v>
      </c>
      <c r="X1067" s="129">
        <v>1042</v>
      </c>
      <c r="Y1067" s="129" t="s">
        <v>5572</v>
      </c>
      <c r="Z1067" s="129" t="b">
        <v>0</v>
      </c>
      <c r="AA1067" s="129">
        <v>0</v>
      </c>
      <c r="AB1067" s="129" t="b">
        <v>1</v>
      </c>
      <c r="AC1067" s="129">
        <v>48</v>
      </c>
      <c r="AD1067" s="129">
        <v>0.69299999999999995</v>
      </c>
      <c r="AE1067" s="129" t="s">
        <v>3124</v>
      </c>
      <c r="AF1067" s="129" t="s">
        <v>3146</v>
      </c>
      <c r="AG1067" s="129" t="s">
        <v>5573</v>
      </c>
      <c r="AH1067" s="129" t="e" cm="1">
        <f t="array" aca="1" ref="AH1067" ca="1">INDIRECT(ADDRESS(MATCH(AJ1067,'rs_industries'!B:B,0),5,1,TRUE,"rs_industries"))</f>
        <v>#N/A</v>
      </c>
      <c r="AI1067" s="129" t="e" cm="1">
        <f t="array" aca="1" ref="AI1067" ca="1">INDIRECT(ADDRESS(MATCH(A1067,'rs_stocks'!B:B,0),7,1,TRUE,"rs_stocks"))</f>
        <v>#N/A</v>
      </c>
    </row>
    <row r="1068" spans="1:35" x14ac:dyDescent="0.3">
      <c r="A1068" s="129" t="s">
        <v>8739</v>
      </c>
      <c r="B1068" s="132">
        <v>0.93</v>
      </c>
      <c r="C1068" s="132">
        <v>2.35</v>
      </c>
      <c r="D1068" s="132">
        <v>6.97</v>
      </c>
      <c r="E1068" s="132">
        <v>4.32</v>
      </c>
      <c r="F1068" s="132">
        <v>3.98</v>
      </c>
      <c r="G1068" s="237" t="s">
        <v>3282</v>
      </c>
      <c r="H1068" s="349" t="s">
        <v>3111</v>
      </c>
      <c r="I1068" s="129">
        <v>0.30299999999999999</v>
      </c>
      <c r="J1068" s="129">
        <v>-34</v>
      </c>
      <c r="K1068" s="129">
        <v>-22</v>
      </c>
      <c r="L1068" s="129" t="b">
        <v>1</v>
      </c>
      <c r="M1068" s="129">
        <v>10.561999999999999</v>
      </c>
      <c r="N1068" s="129">
        <v>1.7450000000000001</v>
      </c>
      <c r="O1068" s="129">
        <v>6.0549999999999997</v>
      </c>
      <c r="P1068" s="132">
        <v>10.887</v>
      </c>
      <c r="Q1068" s="132">
        <v>0.34100000000000003</v>
      </c>
      <c r="R1068" s="132">
        <v>3.7090000000000001</v>
      </c>
      <c r="S1068" s="129">
        <v>2.04</v>
      </c>
      <c r="T1068" s="419">
        <v>15.026</v>
      </c>
      <c r="U1068" s="129">
        <v>13.05</v>
      </c>
      <c r="V1068" s="129">
        <v>-10</v>
      </c>
      <c r="W1068" s="129">
        <v>24</v>
      </c>
      <c r="X1068" s="129">
        <v>751</v>
      </c>
      <c r="Y1068" s="129" t="s">
        <v>8739</v>
      </c>
      <c r="Z1068" s="129" t="b">
        <v>0</v>
      </c>
      <c r="AA1068" s="129">
        <v>0</v>
      </c>
      <c r="AB1068" s="129" t="b">
        <v>1</v>
      </c>
      <c r="AC1068" s="129">
        <v>52</v>
      </c>
      <c r="AD1068" s="129">
        <v>0.69199999999999995</v>
      </c>
      <c r="AE1068" s="129" t="s">
        <v>3111</v>
      </c>
      <c r="AF1068" s="129" t="s">
        <v>3282</v>
      </c>
      <c r="AG1068" s="129" t="s">
        <v>8740</v>
      </c>
      <c r="AH1068" s="129" t="e" cm="1">
        <f t="array" aca="1" ref="AH1068" ca="1">INDIRECT(ADDRESS(MATCH(AJ1068,'rs_industries'!B:B,0),5,1,TRUE,"rs_industries"))</f>
        <v>#N/A</v>
      </c>
      <c r="AI1068" s="129" t="e" cm="1">
        <f t="array" aca="1" ref="AI1068" ca="1">INDIRECT(ADDRESS(MATCH(A1068,'rs_stocks'!B:B,0),7,1,TRUE,"rs_stocks"))</f>
        <v>#N/A</v>
      </c>
    </row>
    <row r="1069" spans="1:35" x14ac:dyDescent="0.3">
      <c r="A1069" s="129" t="s">
        <v>1399</v>
      </c>
      <c r="B1069" s="132">
        <v>1.71</v>
      </c>
      <c r="C1069" s="132">
        <v>-17.16</v>
      </c>
      <c r="D1069" s="132">
        <v>-6.12</v>
      </c>
      <c r="E1069" s="132">
        <v>0.47</v>
      </c>
      <c r="F1069" s="132">
        <v>-1.19</v>
      </c>
      <c r="G1069" s="282" t="s">
        <v>3376</v>
      </c>
      <c r="H1069" s="347" t="s">
        <v>3108</v>
      </c>
      <c r="I1069" s="129">
        <v>4.2590000000000003</v>
      </c>
      <c r="J1069" s="129">
        <v>-42</v>
      </c>
      <c r="K1069" s="129">
        <v>-25</v>
      </c>
      <c r="L1069" s="129" t="b">
        <v>0</v>
      </c>
      <c r="M1069" s="129">
        <v>45.557000000000002</v>
      </c>
      <c r="N1069" s="129">
        <v>7.5469999999999997</v>
      </c>
      <c r="O1069" s="129">
        <v>6.0359999999999996</v>
      </c>
      <c r="P1069" s="132">
        <v>53.493000000000002</v>
      </c>
      <c r="Q1069" s="132">
        <v>0.33100000000000002</v>
      </c>
      <c r="R1069" s="132">
        <v>17.727</v>
      </c>
      <c r="S1069" s="129">
        <v>5.24</v>
      </c>
      <c r="T1069" s="419">
        <v>51.811999999999998</v>
      </c>
      <c r="U1069" s="129">
        <v>73.319999999999993</v>
      </c>
      <c r="V1069" s="129">
        <v>-36</v>
      </c>
      <c r="W1069" s="129">
        <v>14</v>
      </c>
      <c r="X1069" s="129">
        <v>52</v>
      </c>
      <c r="Y1069" s="129" t="s">
        <v>1399</v>
      </c>
      <c r="Z1069" s="129" t="b">
        <v>0</v>
      </c>
      <c r="AA1069" s="129">
        <v>0</v>
      </c>
      <c r="AB1069" s="129" t="b">
        <v>0</v>
      </c>
      <c r="AC1069" s="129">
        <v>42</v>
      </c>
      <c r="AD1069" s="129">
        <v>0.69199999999999995</v>
      </c>
      <c r="AE1069" s="129" t="s">
        <v>3108</v>
      </c>
      <c r="AF1069" s="129" t="s">
        <v>3376</v>
      </c>
      <c r="AG1069" s="129" t="s">
        <v>4825</v>
      </c>
      <c r="AH1069" s="129" t="e" cm="1">
        <f t="array" aca="1" ref="AH1069" ca="1">INDIRECT(ADDRESS(MATCH(AJ1069,'rs_industries'!B:B,0),5,1,TRUE,"rs_industries"))</f>
        <v>#N/A</v>
      </c>
      <c r="AI1069" s="129" t="e" cm="1">
        <f t="array" aca="1" ref="AI1069" ca="1">INDIRECT(ADDRESS(MATCH(A1069,'rs_stocks'!B:B,0),7,1,TRUE,"rs_stocks"))</f>
        <v>#N/A</v>
      </c>
    </row>
    <row r="1070" spans="1:35" x14ac:dyDescent="0.3">
      <c r="A1070" s="129" t="s">
        <v>805</v>
      </c>
      <c r="B1070" s="132">
        <v>0.32</v>
      </c>
      <c r="C1070" s="132">
        <v>5.71</v>
      </c>
      <c r="D1070" s="132">
        <v>18.309999999999999</v>
      </c>
      <c r="E1070" s="132">
        <v>6.71</v>
      </c>
      <c r="F1070" s="132">
        <v>3.49</v>
      </c>
      <c r="G1070" s="228" t="s">
        <v>3400</v>
      </c>
      <c r="H1070" s="349" t="s">
        <v>3108</v>
      </c>
      <c r="I1070" s="129">
        <v>8.3339999999999996</v>
      </c>
      <c r="J1070" s="129">
        <v>-50</v>
      </c>
      <c r="K1070" s="129">
        <v>-10</v>
      </c>
      <c r="L1070" s="129" t="b">
        <v>1</v>
      </c>
      <c r="M1070" s="129">
        <v>28.518999999999998</v>
      </c>
      <c r="N1070" s="129">
        <v>4.7249999999999996</v>
      </c>
      <c r="O1070" s="129">
        <v>6.0359999999999996</v>
      </c>
      <c r="P1070" s="132">
        <v>34.366999999999997</v>
      </c>
      <c r="Q1070" s="132">
        <v>0.34899999999999998</v>
      </c>
      <c r="R1070" s="132">
        <v>11.98</v>
      </c>
      <c r="S1070" s="129">
        <v>1.69</v>
      </c>
      <c r="T1070" s="419">
        <v>51.281999999999996</v>
      </c>
      <c r="U1070" s="129">
        <v>50.72</v>
      </c>
      <c r="V1070" s="129">
        <v>-17</v>
      </c>
      <c r="W1070" s="129">
        <v>-34</v>
      </c>
      <c r="X1070" s="129">
        <v>233</v>
      </c>
      <c r="Y1070" s="129" t="s">
        <v>805</v>
      </c>
      <c r="Z1070" s="129" t="b">
        <v>0</v>
      </c>
      <c r="AA1070" s="129">
        <v>0</v>
      </c>
      <c r="AB1070" s="129" t="b">
        <v>1</v>
      </c>
      <c r="AC1070" s="129">
        <v>51</v>
      </c>
      <c r="AD1070" s="129">
        <v>0.69199999999999995</v>
      </c>
      <c r="AE1070" s="129" t="s">
        <v>3108</v>
      </c>
      <c r="AF1070" s="129" t="s">
        <v>3400</v>
      </c>
      <c r="AG1070" s="129" t="s">
        <v>4169</v>
      </c>
      <c r="AH1070" s="129" t="e" cm="1">
        <f t="array" aca="1" ref="AH1070" ca="1">INDIRECT(ADDRESS(MATCH(AJ1070,'rs_industries'!B:B,0),5,1,TRUE,"rs_industries"))</f>
        <v>#N/A</v>
      </c>
      <c r="AI1070" s="129" cm="1">
        <f t="array" aca="1" ref="AI1070" ca="1">INDIRECT(ADDRESS(MATCH(A1070,'rs_stocks'!B:B,0),7,1,TRUE,"rs_stocks"))</f>
        <v>79</v>
      </c>
    </row>
    <row r="1071" spans="1:35" x14ac:dyDescent="0.3">
      <c r="A1071" s="129" t="s">
        <v>142</v>
      </c>
      <c r="B1071" s="132">
        <v>1.22</v>
      </c>
      <c r="C1071" s="132">
        <v>11.58</v>
      </c>
      <c r="D1071" s="132">
        <v>11.57</v>
      </c>
      <c r="E1071" s="132">
        <v>17.93</v>
      </c>
      <c r="F1071" s="132">
        <v>19.79</v>
      </c>
      <c r="G1071" s="225" t="s">
        <v>3405</v>
      </c>
      <c r="H1071" s="346" t="s">
        <v>3124</v>
      </c>
      <c r="I1071" s="129">
        <v>45.603999999999999</v>
      </c>
      <c r="J1071" s="129">
        <v>-36</v>
      </c>
      <c r="K1071" s="129">
        <v>-1</v>
      </c>
      <c r="L1071" s="129" t="b">
        <v>1</v>
      </c>
      <c r="M1071" s="129">
        <v>29.733000000000001</v>
      </c>
      <c r="N1071" s="129">
        <v>4.9279999999999999</v>
      </c>
      <c r="O1071" s="129">
        <v>6.0339999999999998</v>
      </c>
      <c r="P1071" s="132">
        <v>30.609000000000002</v>
      </c>
      <c r="Q1071" s="132">
        <v>0.33800000000000002</v>
      </c>
      <c r="R1071" s="132">
        <v>10.351000000000001</v>
      </c>
      <c r="S1071" s="129">
        <v>1.4</v>
      </c>
      <c r="T1071" s="419">
        <v>10.128</v>
      </c>
      <c r="U1071" s="129">
        <v>91.51</v>
      </c>
      <c r="V1071" s="129">
        <v>-51</v>
      </c>
      <c r="W1071" s="129">
        <v>-53</v>
      </c>
      <c r="X1071" s="129">
        <v>155</v>
      </c>
      <c r="Y1071" s="129" t="s">
        <v>142</v>
      </c>
      <c r="Z1071" s="129" t="b">
        <v>0</v>
      </c>
      <c r="AA1071" s="129">
        <v>0</v>
      </c>
      <c r="AB1071" s="129" t="b">
        <v>1</v>
      </c>
      <c r="AC1071" s="129">
        <v>45</v>
      </c>
      <c r="AD1071" s="129">
        <v>0.69199999999999995</v>
      </c>
      <c r="AE1071" s="129" t="s">
        <v>3124</v>
      </c>
      <c r="AF1071" s="129" t="s">
        <v>3405</v>
      </c>
      <c r="AG1071" s="129" t="s">
        <v>4823</v>
      </c>
      <c r="AH1071" s="129" t="e" cm="1">
        <f t="array" aca="1" ref="AH1071" ca="1">INDIRECT(ADDRESS(MATCH(AJ1071,'rs_industries'!B:B,0),5,1,TRUE,"rs_industries"))</f>
        <v>#N/A</v>
      </c>
      <c r="AI1071" s="129" cm="1">
        <f t="array" aca="1" ref="AI1071" ca="1">INDIRECT(ADDRESS(MATCH(A1071,'rs_stocks'!B:B,0),7,1,TRUE,"rs_stocks"))</f>
        <v>71</v>
      </c>
    </row>
    <row r="1072" spans="1:35" x14ac:dyDescent="0.3">
      <c r="A1072" s="129" t="s">
        <v>662</v>
      </c>
      <c r="B1072" s="132">
        <v>3.72</v>
      </c>
      <c r="C1072" s="132">
        <v>-0.67</v>
      </c>
      <c r="D1072" s="132">
        <v>-2.0499999999999998</v>
      </c>
      <c r="E1072" s="132">
        <v>13.2</v>
      </c>
      <c r="F1072" s="132">
        <v>11.41</v>
      </c>
      <c r="G1072" s="269" t="s">
        <v>3382</v>
      </c>
      <c r="H1072" s="288" t="s">
        <v>245</v>
      </c>
      <c r="I1072" s="129">
        <v>6.0380000000000003</v>
      </c>
      <c r="J1072" s="129">
        <v>-37</v>
      </c>
      <c r="K1072" s="129">
        <v>-5</v>
      </c>
      <c r="L1072" s="129" t="b">
        <v>1</v>
      </c>
      <c r="M1072" s="129">
        <v>25.879000000000001</v>
      </c>
      <c r="N1072" s="129">
        <v>4.2910000000000004</v>
      </c>
      <c r="O1072" s="129">
        <v>6.0309999999999997</v>
      </c>
      <c r="P1072" s="132">
        <v>27.888999999999999</v>
      </c>
      <c r="Q1072" s="132">
        <v>0.32600000000000001</v>
      </c>
      <c r="R1072" s="132">
        <v>9.0879999999999992</v>
      </c>
      <c r="S1072" s="129">
        <v>2.57</v>
      </c>
      <c r="T1072" s="419">
        <v>84.4</v>
      </c>
      <c r="U1072" s="129">
        <v>13.38</v>
      </c>
      <c r="V1072" s="129">
        <v>-25</v>
      </c>
      <c r="W1072" s="129">
        <v>-17</v>
      </c>
      <c r="X1072" s="129">
        <v>582</v>
      </c>
      <c r="Y1072" s="129" t="s">
        <v>662</v>
      </c>
      <c r="Z1072" s="129" t="b">
        <v>1</v>
      </c>
      <c r="AA1072" s="129">
        <v>0</v>
      </c>
      <c r="AB1072" s="129" t="b">
        <v>1</v>
      </c>
      <c r="AC1072" s="129">
        <v>49</v>
      </c>
      <c r="AD1072" s="129">
        <v>0.69099999999999995</v>
      </c>
      <c r="AE1072" s="129" t="s">
        <v>245</v>
      </c>
      <c r="AF1072" s="129" t="s">
        <v>3382</v>
      </c>
      <c r="AG1072" s="129" t="s">
        <v>5401</v>
      </c>
      <c r="AH1072" s="129" t="e" cm="1">
        <f t="array" aca="1" ref="AH1072" ca="1">INDIRECT(ADDRESS(MATCH(AJ1072,'rs_industries'!B:B,0),5,1,TRUE,"rs_industries"))</f>
        <v>#N/A</v>
      </c>
      <c r="AI1072" s="129" cm="1">
        <f t="array" aca="1" ref="AI1072" ca="1">INDIRECT(ADDRESS(MATCH(A1072,'rs_stocks'!B:B,0),7,1,TRUE,"rs_stocks"))</f>
        <v>70</v>
      </c>
    </row>
    <row r="1073" spans="1:35" x14ac:dyDescent="0.3">
      <c r="A1073" s="129" t="s">
        <v>1928</v>
      </c>
      <c r="B1073" s="132">
        <v>-1.64</v>
      </c>
      <c r="C1073" s="132">
        <v>-5.22</v>
      </c>
      <c r="D1073" s="132">
        <v>1.07</v>
      </c>
      <c r="E1073" s="132">
        <v>-8.2200000000000006</v>
      </c>
      <c r="F1073" s="132">
        <v>1.96</v>
      </c>
      <c r="G1073" s="208" t="s">
        <v>3148</v>
      </c>
      <c r="H1073" s="347" t="s">
        <v>3111</v>
      </c>
      <c r="I1073" s="129">
        <v>1.2010000000000001</v>
      </c>
      <c r="J1073" s="129">
        <v>-49</v>
      </c>
      <c r="K1073" s="129">
        <v>-38</v>
      </c>
      <c r="L1073" s="129" t="b">
        <v>0</v>
      </c>
      <c r="M1073" s="129">
        <v>23.951000000000001</v>
      </c>
      <c r="N1073" s="129">
        <v>3.976</v>
      </c>
      <c r="O1073" s="129">
        <v>6.024</v>
      </c>
      <c r="P1073" s="132">
        <v>27.332000000000001</v>
      </c>
      <c r="Q1073" s="132">
        <v>0.34100000000000003</v>
      </c>
      <c r="R1073" s="132">
        <v>9.3089999999999993</v>
      </c>
      <c r="S1073" s="129">
        <v>2.64</v>
      </c>
      <c r="T1073" s="419">
        <v>-67.311999999999998</v>
      </c>
      <c r="U1073" s="129">
        <v>35.96</v>
      </c>
      <c r="V1073" s="129">
        <v>-9</v>
      </c>
      <c r="W1073" s="129">
        <v>-16</v>
      </c>
      <c r="X1073" s="129">
        <v>210</v>
      </c>
      <c r="Y1073" s="129" t="s">
        <v>1928</v>
      </c>
      <c r="Z1073" s="129" t="b">
        <v>0</v>
      </c>
      <c r="AA1073" s="129">
        <v>0</v>
      </c>
      <c r="AB1073" s="129" t="b">
        <v>0</v>
      </c>
      <c r="AC1073" s="129">
        <v>45</v>
      </c>
      <c r="AD1073" s="129">
        <v>0.69099999999999995</v>
      </c>
      <c r="AE1073" s="129" t="s">
        <v>3111</v>
      </c>
      <c r="AF1073" s="129" t="s">
        <v>3148</v>
      </c>
      <c r="AG1073" s="129" t="s">
        <v>4766</v>
      </c>
      <c r="AH1073" s="129" t="e" cm="1">
        <f t="array" aca="1" ref="AH1073" ca="1">INDIRECT(ADDRESS(MATCH(AJ1073,'rs_industries'!B:B,0),5,1,TRUE,"rs_industries"))</f>
        <v>#N/A</v>
      </c>
      <c r="AI1073" s="129" t="e" cm="1">
        <f t="array" aca="1" ref="AI1073" ca="1">INDIRECT(ADDRESS(MATCH(A1073,'rs_stocks'!B:B,0),7,1,TRUE,"rs_stocks"))</f>
        <v>#N/A</v>
      </c>
    </row>
    <row r="1074" spans="1:35" x14ac:dyDescent="0.3">
      <c r="A1074" s="129" t="s">
        <v>5798</v>
      </c>
      <c r="B1074" s="132">
        <v>-1.08</v>
      </c>
      <c r="C1074" s="132">
        <v>-9.09</v>
      </c>
      <c r="D1074" s="132">
        <v>-8.33</v>
      </c>
      <c r="E1074" s="132">
        <v>10.11</v>
      </c>
      <c r="F1074" s="132">
        <v>24.15</v>
      </c>
      <c r="G1074" s="225" t="s">
        <v>3391</v>
      </c>
      <c r="H1074" s="346" t="s">
        <v>3108</v>
      </c>
      <c r="I1074" s="129">
        <v>0.217</v>
      </c>
      <c r="J1074" s="129">
        <v>-90</v>
      </c>
      <c r="K1074" s="129">
        <v>-84</v>
      </c>
      <c r="L1074" s="129" t="b">
        <v>1</v>
      </c>
      <c r="M1074" s="129">
        <v>52.201000000000001</v>
      </c>
      <c r="N1074" s="129">
        <v>8.6669999999999998</v>
      </c>
      <c r="O1074" s="129">
        <v>6.0229999999999997</v>
      </c>
      <c r="P1074" s="132">
        <v>60.277999999999999</v>
      </c>
      <c r="Q1074" s="132">
        <v>0.317</v>
      </c>
      <c r="R1074" s="132">
        <v>19.099</v>
      </c>
      <c r="S1074" s="129">
        <v>4.07</v>
      </c>
      <c r="T1074" s="419">
        <v>-44.722999999999999</v>
      </c>
      <c r="U1074" s="129">
        <v>5.5</v>
      </c>
      <c r="V1074" s="129">
        <v>40</v>
      </c>
      <c r="W1074" s="129">
        <v>25</v>
      </c>
      <c r="X1074" s="129">
        <v>894</v>
      </c>
      <c r="Y1074" s="129" t="s">
        <v>5798</v>
      </c>
      <c r="Z1074" s="129" t="b">
        <v>1</v>
      </c>
      <c r="AA1074" s="129">
        <v>0</v>
      </c>
      <c r="AB1074" s="129" t="b">
        <v>0</v>
      </c>
      <c r="AC1074" s="129">
        <v>39</v>
      </c>
      <c r="AD1074" s="129">
        <v>0.69099999999999995</v>
      </c>
      <c r="AE1074" s="129" t="s">
        <v>3108</v>
      </c>
      <c r="AF1074" s="129" t="s">
        <v>3391</v>
      </c>
      <c r="AG1074" s="129" t="s">
        <v>8623</v>
      </c>
      <c r="AH1074" s="129" t="e" cm="1">
        <f t="array" aca="1" ref="AH1074" ca="1">INDIRECT(ADDRESS(MATCH(AJ1074,'rs_industries'!B:B,0),5,1,TRUE,"rs_industries"))</f>
        <v>#N/A</v>
      </c>
      <c r="AI1074" s="129" cm="1">
        <f t="array" aca="1" ref="AI1074" ca="1">INDIRECT(ADDRESS(MATCH(A1074,'rs_stocks'!B:B,0),7,1,TRUE,"rs_stocks"))</f>
        <v>78</v>
      </c>
    </row>
    <row r="1075" spans="1:35" x14ac:dyDescent="0.3">
      <c r="A1075" s="129" t="s">
        <v>2378</v>
      </c>
      <c r="B1075" s="132">
        <v>5.4</v>
      </c>
      <c r="C1075" s="132">
        <v>4.6100000000000003</v>
      </c>
      <c r="D1075" s="132">
        <v>12.21</v>
      </c>
      <c r="E1075" s="132">
        <v>40.57</v>
      </c>
      <c r="F1075" s="132">
        <v>33.479999999999997</v>
      </c>
      <c r="G1075" s="343" t="s">
        <v>3267</v>
      </c>
      <c r="H1075" s="349" t="s">
        <v>3205</v>
      </c>
      <c r="I1075" s="129">
        <v>1.978</v>
      </c>
      <c r="J1075" s="129">
        <v>-89</v>
      </c>
      <c r="K1075" s="129">
        <v>-54</v>
      </c>
      <c r="L1075" s="129" t="b">
        <v>1</v>
      </c>
      <c r="M1075" s="129">
        <v>37.165999999999997</v>
      </c>
      <c r="N1075" s="129">
        <v>6.19</v>
      </c>
      <c r="O1075" s="129">
        <v>6.0039999999999996</v>
      </c>
      <c r="P1075" s="132">
        <v>35.581000000000003</v>
      </c>
      <c r="Q1075" s="132">
        <v>0.33500000000000002</v>
      </c>
      <c r="R1075" s="132">
        <v>11.91</v>
      </c>
      <c r="S1075" s="129">
        <v>2.74</v>
      </c>
      <c r="T1075" s="419">
        <v>-25.952999999999999</v>
      </c>
      <c r="U1075" s="129">
        <v>26.75</v>
      </c>
      <c r="V1075" s="129">
        <v>-53</v>
      </c>
      <c r="W1075" s="129">
        <v>-33</v>
      </c>
      <c r="X1075" s="129">
        <v>273</v>
      </c>
      <c r="Y1075" s="129" t="s">
        <v>2378</v>
      </c>
      <c r="Z1075" s="129" t="b">
        <v>0</v>
      </c>
      <c r="AA1075" s="129">
        <v>0</v>
      </c>
      <c r="AB1075" s="129" t="b">
        <v>1</v>
      </c>
      <c r="AC1075" s="129">
        <v>43</v>
      </c>
      <c r="AD1075" s="129">
        <v>0.69</v>
      </c>
      <c r="AE1075" s="129" t="s">
        <v>3205</v>
      </c>
      <c r="AF1075" s="129" t="s">
        <v>3267</v>
      </c>
      <c r="AG1075" s="129" t="s">
        <v>4655</v>
      </c>
      <c r="AH1075" s="129" t="e" cm="1">
        <f t="array" aca="1" ref="AH1075" ca="1">INDIRECT(ADDRESS(MATCH(AJ1075,'rs_industries'!B:B,0),5,1,TRUE,"rs_industries"))</f>
        <v>#N/A</v>
      </c>
      <c r="AI1075" s="129" cm="1">
        <f t="array" aca="1" ref="AI1075" ca="1">INDIRECT(ADDRESS(MATCH(A1075,'rs_stocks'!B:B,0),7,1,TRUE,"rs_stocks"))</f>
        <v>85</v>
      </c>
    </row>
    <row r="1076" spans="1:35" x14ac:dyDescent="0.3">
      <c r="A1076" s="129" t="s">
        <v>923</v>
      </c>
      <c r="B1076" s="132">
        <v>-2.2000000000000002</v>
      </c>
      <c r="C1076" s="132">
        <v>-6.37</v>
      </c>
      <c r="D1076" s="132">
        <v>3.94</v>
      </c>
      <c r="E1076" s="132">
        <v>9.86</v>
      </c>
      <c r="F1076" s="132">
        <v>8.06</v>
      </c>
      <c r="G1076" s="263" t="s">
        <v>3142</v>
      </c>
      <c r="H1076" s="349" t="s">
        <v>3108</v>
      </c>
      <c r="I1076" s="129">
        <v>6.9930000000000003</v>
      </c>
      <c r="J1076" s="129">
        <v>-40</v>
      </c>
      <c r="K1076" s="129">
        <v>-7</v>
      </c>
      <c r="L1076" s="129" t="b">
        <v>1</v>
      </c>
      <c r="M1076" s="129">
        <v>21.274000000000001</v>
      </c>
      <c r="N1076" s="129">
        <v>3.5619999999999998</v>
      </c>
      <c r="O1076" s="129">
        <v>5.9720000000000004</v>
      </c>
      <c r="P1076" s="132">
        <v>22.31</v>
      </c>
      <c r="Q1076" s="132">
        <v>0.33500000000000002</v>
      </c>
      <c r="R1076" s="132">
        <v>7.4779999999999998</v>
      </c>
      <c r="S1076" s="129">
        <v>2.58</v>
      </c>
      <c r="T1076" s="419">
        <v>17.789000000000001</v>
      </c>
      <c r="U1076" s="129">
        <v>50.12</v>
      </c>
      <c r="V1076" s="129">
        <v>-31</v>
      </c>
      <c r="W1076" s="129">
        <v>-41</v>
      </c>
      <c r="X1076" s="129">
        <v>154</v>
      </c>
      <c r="Y1076" s="129" t="s">
        <v>923</v>
      </c>
      <c r="Z1076" s="129" t="b">
        <v>0</v>
      </c>
      <c r="AA1076" s="129">
        <v>0</v>
      </c>
      <c r="AB1076" s="129" t="b">
        <v>1</v>
      </c>
      <c r="AC1076" s="129">
        <v>46</v>
      </c>
      <c r="AD1076" s="129">
        <v>0.69</v>
      </c>
      <c r="AE1076" s="129" t="s">
        <v>3108</v>
      </c>
      <c r="AF1076" s="129" t="s">
        <v>3142</v>
      </c>
      <c r="AG1076" s="129" t="s">
        <v>4251</v>
      </c>
      <c r="AH1076" s="129" t="e" cm="1">
        <f t="array" aca="1" ref="AH1076" ca="1">INDIRECT(ADDRESS(MATCH(AJ1076,'rs_industries'!B:B,0),5,1,TRUE,"rs_industries"))</f>
        <v>#N/A</v>
      </c>
      <c r="AI1076" s="129" cm="1">
        <f t="array" aca="1" ref="AI1076" ca="1">INDIRECT(ADDRESS(MATCH(A1076,'rs_stocks'!B:B,0),7,1,TRUE,"rs_stocks"))</f>
        <v>82</v>
      </c>
    </row>
    <row r="1077" spans="1:35" x14ac:dyDescent="0.3">
      <c r="A1077" s="129" t="s">
        <v>8712</v>
      </c>
      <c r="B1077" s="132">
        <v>-0.42</v>
      </c>
      <c r="C1077" s="132">
        <v>0.68</v>
      </c>
      <c r="D1077" s="132">
        <v>1.29</v>
      </c>
      <c r="E1077" s="132">
        <v>5.18</v>
      </c>
      <c r="F1077" s="132">
        <v>0.86</v>
      </c>
      <c r="G1077" s="225" t="s">
        <v>3193</v>
      </c>
      <c r="H1077" s="346" t="s">
        <v>3111</v>
      </c>
      <c r="I1077" s="129">
        <v>0.32400000000000001</v>
      </c>
      <c r="J1077" s="129">
        <v>-36</v>
      </c>
      <c r="K1077" s="129">
        <v>-22</v>
      </c>
      <c r="L1077" s="129" t="b">
        <v>1</v>
      </c>
      <c r="M1077" s="129">
        <v>10.34</v>
      </c>
      <c r="N1077" s="129">
        <v>1.7330000000000001</v>
      </c>
      <c r="O1077" s="129">
        <v>5.9660000000000002</v>
      </c>
      <c r="P1077" s="132">
        <v>10.933999999999999</v>
      </c>
      <c r="Q1077" s="132">
        <v>0.33400000000000002</v>
      </c>
      <c r="R1077" s="132">
        <v>3.6520000000000001</v>
      </c>
      <c r="S1077" s="129">
        <v>1.31</v>
      </c>
      <c r="T1077" s="419">
        <v>-84.087999999999994</v>
      </c>
      <c r="U1077" s="129">
        <v>11.78</v>
      </c>
      <c r="V1077" s="129">
        <v>38</v>
      </c>
      <c r="W1077" s="129">
        <v>19</v>
      </c>
      <c r="X1077" s="129">
        <v>1293</v>
      </c>
      <c r="Y1077" s="129" t="s">
        <v>8712</v>
      </c>
      <c r="Z1077" s="129" t="b">
        <v>0</v>
      </c>
      <c r="AA1077" s="129">
        <v>0</v>
      </c>
      <c r="AB1077" s="129" t="b">
        <v>1</v>
      </c>
      <c r="AC1077" s="129">
        <v>48</v>
      </c>
      <c r="AD1077" s="129">
        <v>0.69</v>
      </c>
      <c r="AE1077" s="129" t="s">
        <v>3111</v>
      </c>
      <c r="AF1077" s="129" t="s">
        <v>3193</v>
      </c>
      <c r="AG1077" s="129" t="s">
        <v>8713</v>
      </c>
      <c r="AH1077" s="129" t="e" cm="1">
        <f t="array" aca="1" ref="AH1077" ca="1">INDIRECT(ADDRESS(MATCH(AJ1077,'rs_industries'!B:B,0),5,1,TRUE,"rs_industries"))</f>
        <v>#N/A</v>
      </c>
      <c r="AI1077" s="129" t="e" cm="1">
        <f t="array" aca="1" ref="AI1077" ca="1">INDIRECT(ADDRESS(MATCH(A1077,'rs_stocks'!B:B,0),7,1,TRUE,"rs_stocks"))</f>
        <v>#N/A</v>
      </c>
    </row>
    <row r="1078" spans="1:35" x14ac:dyDescent="0.3">
      <c r="A1078" s="129" t="s">
        <v>345</v>
      </c>
      <c r="B1078" s="132">
        <v>0.48</v>
      </c>
      <c r="C1078" s="132">
        <v>-4.9000000000000004</v>
      </c>
      <c r="D1078" s="132">
        <v>-6.99</v>
      </c>
      <c r="E1078" s="132">
        <v>8.93</v>
      </c>
      <c r="F1078" s="132">
        <v>8.19</v>
      </c>
      <c r="G1078" s="231" t="s">
        <v>3262</v>
      </c>
      <c r="H1078" s="346" t="s">
        <v>3111</v>
      </c>
      <c r="I1078" s="129">
        <v>24.777999999999999</v>
      </c>
      <c r="J1078" s="129">
        <v>-33</v>
      </c>
      <c r="K1078" s="129">
        <v>-8</v>
      </c>
      <c r="L1078" s="129" t="b">
        <v>0</v>
      </c>
      <c r="M1078" s="129">
        <v>19.512</v>
      </c>
      <c r="N1078" s="129">
        <v>3.28</v>
      </c>
      <c r="O1078" s="129">
        <v>5.9489999999999998</v>
      </c>
      <c r="P1078" s="132">
        <v>19.760000000000002</v>
      </c>
      <c r="Q1078" s="132">
        <v>0.32300000000000001</v>
      </c>
      <c r="R1078" s="132">
        <v>6.3739999999999997</v>
      </c>
      <c r="S1078" s="129">
        <v>1.78</v>
      </c>
      <c r="T1078" s="419">
        <v>-23.036000000000001</v>
      </c>
      <c r="U1078" s="129">
        <v>119.54</v>
      </c>
      <c r="V1078" s="129">
        <v>-48</v>
      </c>
      <c r="W1078" s="129">
        <v>-51</v>
      </c>
      <c r="X1078" s="129">
        <v>94</v>
      </c>
      <c r="Y1078" s="129" t="s">
        <v>345</v>
      </c>
      <c r="Z1078" s="129" t="b">
        <v>1</v>
      </c>
      <c r="AA1078" s="129">
        <v>0</v>
      </c>
      <c r="AB1078" s="129" t="b">
        <v>0</v>
      </c>
      <c r="AC1078" s="129">
        <v>51</v>
      </c>
      <c r="AD1078" s="129">
        <v>0.69</v>
      </c>
      <c r="AE1078" s="129" t="s">
        <v>3111</v>
      </c>
      <c r="AF1078" s="129" t="s">
        <v>3262</v>
      </c>
      <c r="AG1078" s="129" t="s">
        <v>3633</v>
      </c>
      <c r="AH1078" s="129" t="e" cm="1">
        <f t="array" aca="1" ref="AH1078" ca="1">INDIRECT(ADDRESS(MATCH(AJ1078,'rs_industries'!B:B,0),5,1,TRUE,"rs_industries"))</f>
        <v>#N/A</v>
      </c>
      <c r="AI1078" s="129" t="e" cm="1">
        <f t="array" aca="1" ref="AI1078" ca="1">INDIRECT(ADDRESS(MATCH(A1078,'rs_stocks'!B:B,0),7,1,TRUE,"rs_stocks"))</f>
        <v>#N/A</v>
      </c>
    </row>
    <row r="1079" spans="1:35" x14ac:dyDescent="0.3">
      <c r="A1079" s="129" t="s">
        <v>2459</v>
      </c>
      <c r="B1079" s="132">
        <v>-2.82</v>
      </c>
      <c r="C1079" s="132">
        <v>-3.2</v>
      </c>
      <c r="D1079" s="132">
        <v>-1.72</v>
      </c>
      <c r="E1079" s="132">
        <v>2.92</v>
      </c>
      <c r="F1079" s="132">
        <v>1.06</v>
      </c>
      <c r="G1079" s="251" t="s">
        <v>3253</v>
      </c>
      <c r="H1079" s="349" t="s">
        <v>245</v>
      </c>
      <c r="I1079" s="129">
        <v>3.4590000000000001</v>
      </c>
      <c r="J1079" s="129">
        <v>-31</v>
      </c>
      <c r="K1079" s="129">
        <v>-24</v>
      </c>
      <c r="L1079" s="129" t="b">
        <v>0</v>
      </c>
      <c r="M1079" s="129">
        <v>11.144</v>
      </c>
      <c r="N1079" s="129">
        <v>1.8740000000000001</v>
      </c>
      <c r="O1079" s="129">
        <v>5.9470000000000001</v>
      </c>
      <c r="P1079" s="132">
        <v>11.061999999999999</v>
      </c>
      <c r="Q1079" s="132">
        <v>0.32900000000000001</v>
      </c>
      <c r="R1079" s="132">
        <v>3.64</v>
      </c>
      <c r="S1079" s="129">
        <v>1.64</v>
      </c>
      <c r="T1079" s="419">
        <v>16.260000000000002</v>
      </c>
      <c r="U1079" s="129">
        <v>59.9</v>
      </c>
      <c r="V1079" s="129">
        <v>-4</v>
      </c>
      <c r="W1079" s="129">
        <v>-19</v>
      </c>
      <c r="X1079" s="129">
        <v>203</v>
      </c>
      <c r="Y1079" s="129" t="s">
        <v>2459</v>
      </c>
      <c r="Z1079" s="129" t="b">
        <v>0</v>
      </c>
      <c r="AA1079" s="129">
        <v>0</v>
      </c>
      <c r="AB1079" s="129" t="b">
        <v>0</v>
      </c>
      <c r="AC1079" s="129">
        <v>44</v>
      </c>
      <c r="AD1079" s="129">
        <v>0.68899999999999995</v>
      </c>
      <c r="AE1079" s="129" t="s">
        <v>245</v>
      </c>
      <c r="AF1079" s="129" t="s">
        <v>3253</v>
      </c>
      <c r="AG1079" s="129" t="s">
        <v>5053</v>
      </c>
      <c r="AH1079" s="129" t="e" cm="1">
        <f t="array" aca="1" ref="AH1079" ca="1">INDIRECT(ADDRESS(MATCH(AJ1079,'rs_industries'!B:B,0),5,1,TRUE,"rs_industries"))</f>
        <v>#N/A</v>
      </c>
      <c r="AI1079" s="129" t="e" cm="1">
        <f t="array" aca="1" ref="AI1079" ca="1">INDIRECT(ADDRESS(MATCH(A1079,'rs_stocks'!B:B,0),7,1,TRUE,"rs_stocks"))</f>
        <v>#N/A</v>
      </c>
    </row>
    <row r="1080" spans="1:35" x14ac:dyDescent="0.3">
      <c r="A1080" s="129" t="s">
        <v>1111</v>
      </c>
      <c r="B1080" s="132">
        <v>5.8</v>
      </c>
      <c r="C1080" s="132">
        <v>6.47</v>
      </c>
      <c r="D1080" s="132">
        <v>3.03</v>
      </c>
      <c r="E1080" s="132">
        <v>7.91</v>
      </c>
      <c r="F1080" s="132">
        <v>8.0299999999999994</v>
      </c>
      <c r="G1080" s="225" t="s">
        <v>3162</v>
      </c>
      <c r="H1080" s="346" t="s">
        <v>3108</v>
      </c>
      <c r="I1080" s="129">
        <v>70.084999999999994</v>
      </c>
      <c r="J1080" s="129">
        <v>-84</v>
      </c>
      <c r="K1080" s="129">
        <v>-78</v>
      </c>
      <c r="L1080" s="129" t="b">
        <v>1</v>
      </c>
      <c r="M1080" s="129">
        <v>21.981999999999999</v>
      </c>
      <c r="N1080" s="129">
        <v>3.7109999999999999</v>
      </c>
      <c r="O1080" s="129">
        <v>5.923</v>
      </c>
      <c r="P1080" s="132">
        <v>24.315000000000001</v>
      </c>
      <c r="Q1080" s="132">
        <v>0.32400000000000001</v>
      </c>
      <c r="R1080" s="132">
        <v>7.8710000000000004</v>
      </c>
      <c r="S1080" s="129">
        <v>2.56</v>
      </c>
      <c r="T1080" s="419">
        <v>-17.488</v>
      </c>
      <c r="U1080" s="129">
        <v>67</v>
      </c>
      <c r="V1080" s="129">
        <v>-18</v>
      </c>
      <c r="W1080" s="129">
        <v>-21</v>
      </c>
      <c r="X1080" s="129">
        <v>116</v>
      </c>
      <c r="Y1080" s="129" t="s">
        <v>1111</v>
      </c>
      <c r="Z1080" s="129" t="b">
        <v>0</v>
      </c>
      <c r="AA1080" s="129">
        <v>0</v>
      </c>
      <c r="AB1080" s="129" t="b">
        <v>0</v>
      </c>
      <c r="AC1080" s="129">
        <v>52</v>
      </c>
      <c r="AD1080" s="129">
        <v>0.68899999999999995</v>
      </c>
      <c r="AE1080" s="129" t="s">
        <v>3108</v>
      </c>
      <c r="AF1080" s="129" t="s">
        <v>3162</v>
      </c>
      <c r="AG1080" s="129" t="s">
        <v>4452</v>
      </c>
      <c r="AH1080" s="129" t="e" cm="1">
        <f t="array" aca="1" ref="AH1080" ca="1">INDIRECT(ADDRESS(MATCH(AJ1080,'rs_industries'!B:B,0),5,1,TRUE,"rs_industries"))</f>
        <v>#N/A</v>
      </c>
      <c r="AI1080" s="129" t="e" cm="1">
        <f t="array" aca="1" ref="AI1080" ca="1">INDIRECT(ADDRESS(MATCH(A1080,'rs_stocks'!B:B,0),7,1,TRUE,"rs_stocks"))</f>
        <v>#N/A</v>
      </c>
    </row>
    <row r="1081" spans="1:35" x14ac:dyDescent="0.3">
      <c r="A1081" s="129" t="s">
        <v>1821</v>
      </c>
      <c r="B1081" s="132">
        <v>-1.1399999999999999</v>
      </c>
      <c r="C1081" s="132">
        <v>0.53</v>
      </c>
      <c r="D1081" s="132">
        <v>0.49</v>
      </c>
      <c r="E1081" s="132">
        <v>1.89</v>
      </c>
      <c r="F1081" s="132">
        <v>2.91</v>
      </c>
      <c r="G1081" s="204" t="s">
        <v>3221</v>
      </c>
      <c r="H1081" s="345" t="s">
        <v>31</v>
      </c>
      <c r="I1081" s="129">
        <v>3.2389999999999999</v>
      </c>
      <c r="J1081" s="129">
        <v>-34</v>
      </c>
      <c r="K1081" s="129">
        <v>-25</v>
      </c>
      <c r="L1081" s="129" t="b">
        <v>0</v>
      </c>
      <c r="M1081" s="129">
        <v>17.768999999999998</v>
      </c>
      <c r="N1081" s="129">
        <v>3.0259999999999998</v>
      </c>
      <c r="O1081" s="129">
        <v>5.8719999999999999</v>
      </c>
      <c r="P1081" s="132">
        <v>18.585000000000001</v>
      </c>
      <c r="Q1081" s="132">
        <v>0.32700000000000001</v>
      </c>
      <c r="R1081" s="132">
        <v>6.0759999999999996</v>
      </c>
      <c r="S1081" s="129">
        <v>2.35</v>
      </c>
      <c r="T1081" s="419">
        <v>0</v>
      </c>
      <c r="U1081" s="129">
        <v>22.63</v>
      </c>
      <c r="V1081" s="129">
        <v>-18</v>
      </c>
      <c r="W1081" s="129">
        <v>-37</v>
      </c>
      <c r="X1081" s="129">
        <v>375</v>
      </c>
      <c r="Y1081" s="129" t="s">
        <v>1821</v>
      </c>
      <c r="Z1081" s="129" t="b">
        <v>0</v>
      </c>
      <c r="AA1081" s="129">
        <v>0</v>
      </c>
      <c r="AB1081" s="129" t="b">
        <v>0</v>
      </c>
      <c r="AC1081" s="129">
        <v>48</v>
      </c>
      <c r="AD1081" s="129">
        <v>0.68899999999999995</v>
      </c>
      <c r="AE1081" s="129" t="s">
        <v>31</v>
      </c>
      <c r="AF1081" s="129" t="s">
        <v>3221</v>
      </c>
      <c r="AG1081" s="129" t="s">
        <v>5423</v>
      </c>
      <c r="AH1081" s="129" t="e" cm="1">
        <f t="array" aca="1" ref="AH1081" ca="1">INDIRECT(ADDRESS(MATCH(AJ1081,'rs_industries'!B:B,0),5,1,TRUE,"rs_industries"))</f>
        <v>#N/A</v>
      </c>
      <c r="AI1081" s="129" t="e" cm="1">
        <f t="array" aca="1" ref="AI1081" ca="1">INDIRECT(ADDRESS(MATCH(A1081,'rs_stocks'!B:B,0),7,1,TRUE,"rs_stocks"))</f>
        <v>#N/A</v>
      </c>
    </row>
    <row r="1082" spans="1:35" x14ac:dyDescent="0.3">
      <c r="A1082" s="129" t="s">
        <v>872</v>
      </c>
      <c r="B1082" s="132">
        <v>-1.06</v>
      </c>
      <c r="C1082" s="132">
        <v>0.36</v>
      </c>
      <c r="D1082" s="132">
        <v>2.36</v>
      </c>
      <c r="E1082" s="132">
        <v>7.04</v>
      </c>
      <c r="F1082" s="132">
        <v>5.79</v>
      </c>
      <c r="G1082" s="225" t="s">
        <v>3207</v>
      </c>
      <c r="H1082" s="346" t="s">
        <v>3111</v>
      </c>
      <c r="I1082" s="129">
        <v>22.675999999999998</v>
      </c>
      <c r="J1082" s="129">
        <v>-31</v>
      </c>
      <c r="K1082" s="129">
        <v>-1</v>
      </c>
      <c r="L1082" s="129" t="b">
        <v>1</v>
      </c>
      <c r="M1082" s="129">
        <v>18.137</v>
      </c>
      <c r="N1082" s="129">
        <v>3.09</v>
      </c>
      <c r="O1082" s="129">
        <v>5.87</v>
      </c>
      <c r="P1082" s="132">
        <v>19.190000000000001</v>
      </c>
      <c r="Q1082" s="132">
        <v>0.32400000000000001</v>
      </c>
      <c r="R1082" s="132">
        <v>6.2210000000000001</v>
      </c>
      <c r="S1082" s="129">
        <v>1.79</v>
      </c>
      <c r="T1082" s="419">
        <v>27.504999999999999</v>
      </c>
      <c r="U1082" s="129">
        <v>46.8</v>
      </c>
      <c r="V1082" s="129">
        <v>-55</v>
      </c>
      <c r="W1082" s="129">
        <v>-54</v>
      </c>
      <c r="X1082" s="129">
        <v>239</v>
      </c>
      <c r="Y1082" s="129" t="s">
        <v>872</v>
      </c>
      <c r="Z1082" s="129" t="b">
        <v>0</v>
      </c>
      <c r="AA1082" s="129">
        <v>0</v>
      </c>
      <c r="AB1082" s="129" t="b">
        <v>1</v>
      </c>
      <c r="AC1082" s="129">
        <v>47</v>
      </c>
      <c r="AD1082" s="129">
        <v>0.68799999999999994</v>
      </c>
      <c r="AE1082" s="129" t="s">
        <v>3111</v>
      </c>
      <c r="AF1082" s="129" t="s">
        <v>3207</v>
      </c>
      <c r="AG1082" s="129" t="s">
        <v>3418</v>
      </c>
      <c r="AH1082" s="129" t="e" cm="1">
        <f t="array" aca="1" ref="AH1082" ca="1">INDIRECT(ADDRESS(MATCH(AJ1082,'rs_industries'!B:B,0),5,1,TRUE,"rs_industries"))</f>
        <v>#N/A</v>
      </c>
      <c r="AI1082" s="129" cm="1">
        <f t="array" aca="1" ref="AI1082" ca="1">INDIRECT(ADDRESS(MATCH(A1082,'rs_stocks'!B:B,0),7,1,TRUE,"rs_stocks"))</f>
        <v>71</v>
      </c>
    </row>
    <row r="1083" spans="1:35" x14ac:dyDescent="0.3">
      <c r="A1083" s="129" t="s">
        <v>5104</v>
      </c>
      <c r="B1083" s="132">
        <v>5.64</v>
      </c>
      <c r="C1083" s="132">
        <v>6.6</v>
      </c>
      <c r="D1083" s="132">
        <v>4.97</v>
      </c>
      <c r="E1083" s="132">
        <v>7.55</v>
      </c>
      <c r="F1083" s="132">
        <v>13.53</v>
      </c>
      <c r="G1083" s="243" t="s">
        <v>3705</v>
      </c>
      <c r="H1083" s="347" t="s">
        <v>115</v>
      </c>
      <c r="I1083" s="129">
        <v>0.98899999999999999</v>
      </c>
      <c r="J1083" s="129">
        <v>-37</v>
      </c>
      <c r="K1083" s="129">
        <v>-24</v>
      </c>
      <c r="L1083" s="129" t="b">
        <v>1</v>
      </c>
      <c r="M1083" s="129">
        <v>17.309000000000001</v>
      </c>
      <c r="N1083" s="129">
        <v>2.9529999999999998</v>
      </c>
      <c r="O1083" s="129">
        <v>5.8620000000000001</v>
      </c>
      <c r="P1083" s="132">
        <v>18.428999999999998</v>
      </c>
      <c r="Q1083" s="132">
        <v>0.32200000000000001</v>
      </c>
      <c r="R1083" s="132">
        <v>5.9329999999999998</v>
      </c>
      <c r="S1083" s="129">
        <v>2.17</v>
      </c>
      <c r="T1083" s="419">
        <v>66.599000000000004</v>
      </c>
      <c r="U1083" s="129">
        <v>67.81</v>
      </c>
      <c r="V1083" s="129">
        <v>9</v>
      </c>
      <c r="W1083" s="129">
        <v>13</v>
      </c>
      <c r="X1083" s="129">
        <v>135</v>
      </c>
      <c r="Y1083" s="129" t="s">
        <v>5104</v>
      </c>
      <c r="Z1083" s="129" t="b">
        <v>0</v>
      </c>
      <c r="AA1083" s="129">
        <v>0</v>
      </c>
      <c r="AB1083" s="129" t="b">
        <v>0</v>
      </c>
      <c r="AC1083" s="129">
        <v>52</v>
      </c>
      <c r="AD1083" s="129">
        <v>0.68799999999999994</v>
      </c>
      <c r="AE1083" s="129" t="s">
        <v>115</v>
      </c>
      <c r="AF1083" s="129" t="s">
        <v>3705</v>
      </c>
      <c r="AG1083" s="129" t="s">
        <v>5105</v>
      </c>
      <c r="AH1083" s="129" t="e" cm="1">
        <f t="array" aca="1" ref="AH1083" ca="1">INDIRECT(ADDRESS(MATCH(AJ1083,'rs_industries'!B:B,0),5,1,TRUE,"rs_industries"))</f>
        <v>#N/A</v>
      </c>
      <c r="AI1083" s="129" t="e" cm="1">
        <f t="array" aca="1" ref="AI1083" ca="1">INDIRECT(ADDRESS(MATCH(A1083,'rs_stocks'!B:B,0),7,1,TRUE,"rs_stocks"))</f>
        <v>#N/A</v>
      </c>
    </row>
    <row r="1084" spans="1:35" x14ac:dyDescent="0.3">
      <c r="A1084" s="129" t="s">
        <v>6040</v>
      </c>
      <c r="B1084" s="132">
        <v>-0.37</v>
      </c>
      <c r="C1084" s="132">
        <v>-0.86</v>
      </c>
      <c r="D1084" s="132">
        <v>-6.19</v>
      </c>
      <c r="E1084" s="132">
        <v>24.21</v>
      </c>
      <c r="F1084" s="132">
        <v>21.15</v>
      </c>
      <c r="G1084" s="342" t="s">
        <v>3434</v>
      </c>
      <c r="H1084" s="352" t="s">
        <v>24</v>
      </c>
      <c r="I1084" s="129">
        <v>0.73799999999999999</v>
      </c>
      <c r="J1084" s="129">
        <v>-76</v>
      </c>
      <c r="K1084" s="129">
        <v>-54</v>
      </c>
      <c r="L1084" s="129" t="b">
        <v>1</v>
      </c>
      <c r="M1084" s="129">
        <v>59.838000000000001</v>
      </c>
      <c r="N1084" s="129">
        <v>10.226000000000001</v>
      </c>
      <c r="O1084" s="129">
        <v>5.8520000000000003</v>
      </c>
      <c r="P1084" s="132">
        <v>70.281000000000006</v>
      </c>
      <c r="Q1084" s="132">
        <v>0.29899999999999999</v>
      </c>
      <c r="R1084" s="132">
        <v>20.998000000000001</v>
      </c>
      <c r="S1084" s="129">
        <v>1.88</v>
      </c>
      <c r="T1084" s="419">
        <v>-16.420000000000002</v>
      </c>
      <c r="U1084" s="129">
        <v>16.21</v>
      </c>
      <c r="V1084" s="129">
        <v>-9</v>
      </c>
      <c r="W1084" s="129">
        <v>4</v>
      </c>
      <c r="X1084" s="129">
        <v>656</v>
      </c>
      <c r="Y1084" s="129" t="s">
        <v>6040</v>
      </c>
      <c r="Z1084" s="129" t="b">
        <v>1</v>
      </c>
      <c r="AA1084" s="129">
        <v>0</v>
      </c>
      <c r="AB1084" s="129" t="b">
        <v>0</v>
      </c>
      <c r="AC1084" s="129">
        <v>42</v>
      </c>
      <c r="AD1084" s="129">
        <v>0.68799999999999994</v>
      </c>
      <c r="AE1084" s="129" t="s">
        <v>24</v>
      </c>
      <c r="AF1084" s="129" t="s">
        <v>3434</v>
      </c>
      <c r="AG1084" s="129" t="s">
        <v>6439</v>
      </c>
      <c r="AH1084" s="129" t="e" cm="1">
        <f t="array" aca="1" ref="AH1084" ca="1">INDIRECT(ADDRESS(MATCH(AJ1084,'rs_industries'!B:B,0),5,1,TRUE,"rs_industries"))</f>
        <v>#N/A</v>
      </c>
      <c r="AI1084" s="129" cm="1">
        <f t="array" aca="1" ref="AI1084" ca="1">INDIRECT(ADDRESS(MATCH(A1084,'rs_stocks'!B:B,0),7,1,TRUE,"rs_stocks"))</f>
        <v>76</v>
      </c>
    </row>
    <row r="1085" spans="1:35" x14ac:dyDescent="0.3">
      <c r="A1085" s="129" t="s">
        <v>6066</v>
      </c>
      <c r="B1085" s="132">
        <v>-2.68</v>
      </c>
      <c r="C1085" s="132">
        <v>-3.76</v>
      </c>
      <c r="D1085" s="132">
        <v>-5.74</v>
      </c>
      <c r="E1085" s="132">
        <v>-0.8</v>
      </c>
      <c r="F1085" s="132">
        <v>11.95</v>
      </c>
      <c r="G1085" s="282" t="s">
        <v>3114</v>
      </c>
      <c r="H1085" s="347" t="s">
        <v>31</v>
      </c>
      <c r="I1085" s="129">
        <v>0.8</v>
      </c>
      <c r="J1085" s="129">
        <v>-67</v>
      </c>
      <c r="K1085" s="129">
        <v>-62</v>
      </c>
      <c r="L1085" s="129" t="b">
        <v>0</v>
      </c>
      <c r="M1085" s="129">
        <v>28.902999999999999</v>
      </c>
      <c r="N1085" s="129">
        <v>4.9880000000000004</v>
      </c>
      <c r="O1085" s="129">
        <v>5.7939999999999996</v>
      </c>
      <c r="P1085" s="132">
        <v>29.756</v>
      </c>
      <c r="Q1085" s="132">
        <v>0.31</v>
      </c>
      <c r="R1085" s="132">
        <v>9.2210000000000001</v>
      </c>
      <c r="S1085" s="129">
        <v>3.38</v>
      </c>
      <c r="T1085" s="419">
        <v>30.529</v>
      </c>
      <c r="U1085" s="129">
        <v>8.7100000000000009</v>
      </c>
      <c r="V1085" s="129">
        <v>-24</v>
      </c>
      <c r="W1085" s="129">
        <v>-18</v>
      </c>
      <c r="X1085" s="129">
        <v>678</v>
      </c>
      <c r="Y1085" s="129" t="s">
        <v>6066</v>
      </c>
      <c r="Z1085" s="129" t="b">
        <v>0</v>
      </c>
      <c r="AA1085" s="129">
        <v>0</v>
      </c>
      <c r="AB1085" s="129" t="b">
        <v>0</v>
      </c>
      <c r="AC1085" s="129">
        <v>48</v>
      </c>
      <c r="AD1085" s="129">
        <v>0.68799999999999994</v>
      </c>
      <c r="AE1085" s="129" t="s">
        <v>31</v>
      </c>
      <c r="AF1085" s="129" t="s">
        <v>3114</v>
      </c>
      <c r="AG1085" s="129" t="s">
        <v>6067</v>
      </c>
      <c r="AH1085" s="129" t="e" cm="1">
        <f t="array" aca="1" ref="AH1085" ca="1">INDIRECT(ADDRESS(MATCH(AJ1085,'rs_industries'!B:B,0),5,1,TRUE,"rs_industries"))</f>
        <v>#N/A</v>
      </c>
      <c r="AI1085" s="129" t="e" cm="1">
        <f t="array" aca="1" ref="AI1085" ca="1">INDIRECT(ADDRESS(MATCH(A1085,'rs_stocks'!B:B,0),7,1,TRUE,"rs_stocks"))</f>
        <v>#N/A</v>
      </c>
    </row>
    <row r="1086" spans="1:35" x14ac:dyDescent="0.3">
      <c r="A1086" s="129" t="s">
        <v>2946</v>
      </c>
      <c r="B1086" s="132">
        <v>0.13</v>
      </c>
      <c r="C1086" s="132">
        <v>14.73</v>
      </c>
      <c r="D1086" s="132">
        <v>15.41</v>
      </c>
      <c r="E1086" s="132">
        <v>29.68</v>
      </c>
      <c r="F1086" s="132">
        <v>13.41</v>
      </c>
      <c r="G1086" s="266"/>
      <c r="H1086" s="345"/>
      <c r="I1086" s="129">
        <v>0.85699999999999998</v>
      </c>
      <c r="J1086" s="129">
        <v>-42</v>
      </c>
      <c r="K1086" s="129">
        <v>-5</v>
      </c>
      <c r="L1086" s="129" t="b">
        <v>1</v>
      </c>
      <c r="M1086" s="129">
        <v>38.564</v>
      </c>
      <c r="N1086" s="129">
        <v>6.6639999999999997</v>
      </c>
      <c r="O1086" s="129">
        <v>5.7869999999999999</v>
      </c>
      <c r="P1086" s="132">
        <v>46.338000000000001</v>
      </c>
      <c r="Q1086" s="132">
        <v>0.32900000000000001</v>
      </c>
      <c r="R1086" s="132">
        <v>15.244999999999999</v>
      </c>
      <c r="S1086" s="129">
        <v>2.66</v>
      </c>
      <c r="T1086" s="419">
        <v>0</v>
      </c>
      <c r="U1086" s="129">
        <v>81.7</v>
      </c>
      <c r="V1086" s="129">
        <v>-68</v>
      </c>
      <c r="W1086" s="129">
        <v>-43</v>
      </c>
      <c r="X1086" s="129">
        <v>92</v>
      </c>
      <c r="Y1086" s="129" t="s">
        <v>2946</v>
      </c>
      <c r="Z1086" s="129" t="b">
        <v>0</v>
      </c>
      <c r="AA1086" s="129">
        <v>0</v>
      </c>
      <c r="AB1086" s="129" t="b">
        <v>1</v>
      </c>
      <c r="AC1086" s="129">
        <v>57</v>
      </c>
      <c r="AD1086" s="129">
        <v>0.68700000000000006</v>
      </c>
      <c r="AG1086" s="129" t="s">
        <v>7277</v>
      </c>
      <c r="AH1086" s="129" t="e" cm="1">
        <f t="array" aca="1" ref="AH1086" ca="1">INDIRECT(ADDRESS(MATCH(AJ1086,'rs_industries'!B:B,0),5,1,TRUE,"rs_industries"))</f>
        <v>#N/A</v>
      </c>
      <c r="AI1086" s="129" cm="1">
        <f t="array" aca="1" ref="AI1086" ca="1">INDIRECT(ADDRESS(MATCH(A1086,'rs_stocks'!B:B,0),7,1,TRUE,"rs_stocks"))</f>
        <v>92</v>
      </c>
    </row>
    <row r="1087" spans="1:35" x14ac:dyDescent="0.3">
      <c r="A1087" s="129" t="s">
        <v>1601</v>
      </c>
      <c r="B1087" s="132">
        <v>-0.47</v>
      </c>
      <c r="C1087" s="132">
        <v>-7.32</v>
      </c>
      <c r="D1087" s="132">
        <v>-3.12</v>
      </c>
      <c r="E1087" s="132">
        <v>-1.9</v>
      </c>
      <c r="F1087" s="132">
        <v>-1.97</v>
      </c>
      <c r="G1087" s="262" t="s">
        <v>3148</v>
      </c>
      <c r="H1087" s="348" t="s">
        <v>3111</v>
      </c>
      <c r="I1087" s="129">
        <v>2.5720000000000001</v>
      </c>
      <c r="J1087" s="129">
        <v>-47</v>
      </c>
      <c r="K1087" s="129">
        <v>-24</v>
      </c>
      <c r="L1087" s="129" t="b">
        <v>0</v>
      </c>
      <c r="M1087" s="129">
        <v>15.472</v>
      </c>
      <c r="N1087" s="129">
        <v>2.6739999999999999</v>
      </c>
      <c r="O1087" s="129">
        <v>5.7869999999999999</v>
      </c>
      <c r="P1087" s="132">
        <v>17.071999999999999</v>
      </c>
      <c r="Q1087" s="132">
        <v>0.317</v>
      </c>
      <c r="R1087" s="132">
        <v>5.4109999999999996</v>
      </c>
      <c r="S1087" s="129">
        <v>2.36</v>
      </c>
      <c r="T1087" s="419">
        <v>-97.933000000000007</v>
      </c>
      <c r="U1087" s="129">
        <v>42.8</v>
      </c>
      <c r="V1087" s="129">
        <v>19</v>
      </c>
      <c r="W1087" s="129">
        <v>29</v>
      </c>
      <c r="X1087" s="129">
        <v>197</v>
      </c>
      <c r="Y1087" s="129" t="s">
        <v>1601</v>
      </c>
      <c r="Z1087" s="129" t="b">
        <v>1</v>
      </c>
      <c r="AA1087" s="129">
        <v>0</v>
      </c>
      <c r="AB1087" s="129" t="b">
        <v>0</v>
      </c>
      <c r="AC1087" s="129">
        <v>44</v>
      </c>
      <c r="AD1087" s="129">
        <v>0.68700000000000006</v>
      </c>
      <c r="AE1087" s="129" t="s">
        <v>3111</v>
      </c>
      <c r="AF1087" s="129" t="s">
        <v>3148</v>
      </c>
      <c r="AG1087" s="129" t="s">
        <v>4067</v>
      </c>
      <c r="AH1087" s="129" t="e" cm="1">
        <f t="array" aca="1" ref="AH1087" ca="1">INDIRECT(ADDRESS(MATCH(AJ1087,'rs_industries'!B:B,0),5,1,TRUE,"rs_industries"))</f>
        <v>#N/A</v>
      </c>
      <c r="AI1087" s="129" t="e" cm="1">
        <f t="array" aca="1" ref="AI1087" ca="1">INDIRECT(ADDRESS(MATCH(A1087,'rs_stocks'!B:B,0),7,1,TRUE,"rs_stocks"))</f>
        <v>#N/A</v>
      </c>
    </row>
    <row r="1088" spans="1:35" x14ac:dyDescent="0.3">
      <c r="A1088" s="129" t="s">
        <v>6448</v>
      </c>
      <c r="B1088" s="132">
        <v>-6.54</v>
      </c>
      <c r="C1088" s="132">
        <v>-37</v>
      </c>
      <c r="D1088" s="132">
        <v>24.89</v>
      </c>
      <c r="E1088" s="132">
        <v>-19.440000000000001</v>
      </c>
      <c r="F1088" s="132">
        <v>-6.84</v>
      </c>
      <c r="G1088" s="315" t="s">
        <v>3175</v>
      </c>
      <c r="H1088" s="348" t="s">
        <v>3108</v>
      </c>
      <c r="I1088" s="129">
        <v>0.30099999999999999</v>
      </c>
      <c r="J1088" s="129">
        <v>-98</v>
      </c>
      <c r="K1088" s="129">
        <v>-98</v>
      </c>
      <c r="L1088" s="129" t="b">
        <v>0</v>
      </c>
      <c r="M1088" s="129">
        <v>117.08499999999999</v>
      </c>
      <c r="N1088" s="129">
        <v>20.294</v>
      </c>
      <c r="O1088" s="129">
        <v>5.77</v>
      </c>
      <c r="P1088" s="132">
        <v>195.28100000000001</v>
      </c>
      <c r="Q1088" s="132">
        <v>0.311</v>
      </c>
      <c r="R1088" s="132">
        <v>60.637</v>
      </c>
      <c r="S1088" s="129">
        <v>11.24</v>
      </c>
      <c r="T1088" s="419">
        <v>-90.23</v>
      </c>
      <c r="U1088" s="129">
        <v>2.86</v>
      </c>
      <c r="V1088" s="129">
        <v>-2</v>
      </c>
      <c r="W1088" s="129">
        <v>-25</v>
      </c>
      <c r="X1088" s="129">
        <v>622</v>
      </c>
      <c r="Y1088" s="129" t="s">
        <v>6448</v>
      </c>
      <c r="Z1088" s="129" t="b">
        <v>0</v>
      </c>
      <c r="AA1088" s="129">
        <v>0</v>
      </c>
      <c r="AB1088" s="129" t="b">
        <v>0</v>
      </c>
      <c r="AC1088" s="129">
        <v>45</v>
      </c>
      <c r="AD1088" s="129">
        <v>0.68700000000000006</v>
      </c>
      <c r="AE1088" s="129" t="s">
        <v>3108</v>
      </c>
      <c r="AF1088" s="129" t="s">
        <v>3175</v>
      </c>
      <c r="AG1088" s="129" t="s">
        <v>6449</v>
      </c>
      <c r="AH1088" s="129" t="e" cm="1">
        <f t="array" aca="1" ref="AH1088" ca="1">INDIRECT(ADDRESS(MATCH(AJ1088,'rs_industries'!B:B,0),5,1,TRUE,"rs_industries"))</f>
        <v>#N/A</v>
      </c>
      <c r="AI1088" s="129" t="e" cm="1">
        <f t="array" aca="1" ref="AI1088" ca="1">INDIRECT(ADDRESS(MATCH(A1088,'rs_stocks'!B:B,0),7,1,TRUE,"rs_stocks"))</f>
        <v>#N/A</v>
      </c>
    </row>
    <row r="1089" spans="1:35" x14ac:dyDescent="0.3">
      <c r="A1089" s="129" t="s">
        <v>862</v>
      </c>
      <c r="B1089" s="132">
        <v>1.91</v>
      </c>
      <c r="C1089" s="132">
        <v>-5.22</v>
      </c>
      <c r="D1089" s="132">
        <v>34.89</v>
      </c>
      <c r="E1089" s="132">
        <v>-6.38</v>
      </c>
      <c r="F1089" s="132">
        <v>-4.38</v>
      </c>
      <c r="G1089" s="316" t="s">
        <v>3455</v>
      </c>
      <c r="H1089" s="345" t="s">
        <v>31</v>
      </c>
      <c r="I1089" s="129">
        <v>24.902999999999999</v>
      </c>
      <c r="J1089" s="129">
        <v>-91</v>
      </c>
      <c r="K1089" s="129">
        <v>-82</v>
      </c>
      <c r="L1089" s="129" t="b">
        <v>0</v>
      </c>
      <c r="M1089" s="129">
        <v>69.088999999999999</v>
      </c>
      <c r="N1089" s="129">
        <v>11.977</v>
      </c>
      <c r="O1089" s="129">
        <v>5.7679999999999998</v>
      </c>
      <c r="P1089" s="132">
        <v>130.20400000000001</v>
      </c>
      <c r="Q1089" s="132">
        <v>0.33500000000000002</v>
      </c>
      <c r="R1089" s="132">
        <v>43.673999999999999</v>
      </c>
      <c r="S1089" s="129">
        <v>3.7</v>
      </c>
      <c r="T1089" s="419">
        <v>-73.856999999999999</v>
      </c>
      <c r="U1089" s="129">
        <v>15.175000000000001</v>
      </c>
      <c r="V1089" s="129">
        <v>-6</v>
      </c>
      <c r="W1089" s="129">
        <v>-33</v>
      </c>
      <c r="X1089" s="129">
        <v>355</v>
      </c>
      <c r="Y1089" s="129" t="s">
        <v>862</v>
      </c>
      <c r="Z1089" s="129" t="b">
        <v>0</v>
      </c>
      <c r="AA1089" s="129">
        <v>0</v>
      </c>
      <c r="AB1089" s="129" t="b">
        <v>1</v>
      </c>
      <c r="AC1089" s="129">
        <v>45</v>
      </c>
      <c r="AD1089" s="129">
        <v>0.68600000000000005</v>
      </c>
      <c r="AE1089" s="129" t="s">
        <v>31</v>
      </c>
      <c r="AF1089" s="129" t="s">
        <v>3455</v>
      </c>
      <c r="AG1089" s="129" t="s">
        <v>4185</v>
      </c>
      <c r="AH1089" s="129" t="e" cm="1">
        <f t="array" aca="1" ref="AH1089" ca="1">INDIRECT(ADDRESS(MATCH(AJ1089,'rs_industries'!B:B,0),5,1,TRUE,"rs_industries"))</f>
        <v>#N/A</v>
      </c>
      <c r="AI1089" s="129" cm="1">
        <f t="array" aca="1" ref="AI1089" ca="1">INDIRECT(ADDRESS(MATCH(A1089,'rs_stocks'!B:B,0),7,1,TRUE,"rs_stocks"))</f>
        <v>89</v>
      </c>
    </row>
    <row r="1090" spans="1:35" x14ac:dyDescent="0.3">
      <c r="A1090" s="129" t="s">
        <v>272</v>
      </c>
      <c r="B1090" s="132">
        <v>1.06</v>
      </c>
      <c r="C1090" s="132">
        <v>1.55</v>
      </c>
      <c r="D1090" s="132">
        <v>0.71</v>
      </c>
      <c r="E1090" s="132">
        <v>6.87</v>
      </c>
      <c r="F1090" s="132">
        <v>5.59</v>
      </c>
      <c r="G1090" s="204" t="s">
        <v>150</v>
      </c>
      <c r="H1090" s="345" t="s">
        <v>3111</v>
      </c>
      <c r="I1090" s="129">
        <v>21.635000000000002</v>
      </c>
      <c r="J1090" s="129">
        <v>-37</v>
      </c>
      <c r="K1090" s="129">
        <v>-22</v>
      </c>
      <c r="L1090" s="129" t="b">
        <v>1</v>
      </c>
      <c r="M1090" s="129">
        <v>12.788</v>
      </c>
      <c r="N1090" s="129">
        <v>2.222</v>
      </c>
      <c r="O1090" s="129">
        <v>5.7560000000000002</v>
      </c>
      <c r="P1090" s="132">
        <v>13.272</v>
      </c>
      <c r="Q1090" s="132">
        <v>0.313</v>
      </c>
      <c r="R1090" s="132">
        <v>4.1550000000000002</v>
      </c>
      <c r="S1090" s="129">
        <v>1.6</v>
      </c>
      <c r="T1090" s="419">
        <v>55.023000000000003</v>
      </c>
      <c r="U1090" s="129">
        <v>35.32</v>
      </c>
      <c r="V1090" s="129">
        <v>-39</v>
      </c>
      <c r="W1090" s="129">
        <v>-48</v>
      </c>
      <c r="X1090" s="129">
        <v>354</v>
      </c>
      <c r="Y1090" s="129" t="s">
        <v>272</v>
      </c>
      <c r="Z1090" s="129" t="b">
        <v>0</v>
      </c>
      <c r="AA1090" s="129">
        <v>0</v>
      </c>
      <c r="AB1090" s="129" t="b">
        <v>1</v>
      </c>
      <c r="AC1090" s="129">
        <v>49</v>
      </c>
      <c r="AD1090" s="129">
        <v>0.68600000000000005</v>
      </c>
      <c r="AE1090" s="129" t="s">
        <v>3111</v>
      </c>
      <c r="AF1090" s="129" t="s">
        <v>150</v>
      </c>
      <c r="AG1090" s="129" t="s">
        <v>4847</v>
      </c>
      <c r="AH1090" s="129" t="e" cm="1">
        <f t="array" aca="1" ref="AH1090" ca="1">INDIRECT(ADDRESS(MATCH(AJ1090,'rs_industries'!B:B,0),5,1,TRUE,"rs_industries"))</f>
        <v>#N/A</v>
      </c>
      <c r="AI1090" s="129" t="e" cm="1">
        <f t="array" aca="1" ref="AI1090" ca="1">INDIRECT(ADDRESS(MATCH(A1090,'rs_stocks'!B:B,0),7,1,TRUE,"rs_stocks"))</f>
        <v>#N/A</v>
      </c>
    </row>
    <row r="1091" spans="1:35" x14ac:dyDescent="0.3">
      <c r="A1091" s="129" t="s">
        <v>1093</v>
      </c>
      <c r="B1091" s="132">
        <v>-2.25</v>
      </c>
      <c r="C1091" s="132">
        <v>0.91</v>
      </c>
      <c r="D1091" s="132">
        <v>6.25</v>
      </c>
      <c r="E1091" s="132">
        <v>7.71</v>
      </c>
      <c r="F1091" s="132">
        <v>5.78</v>
      </c>
      <c r="G1091" s="261" t="s">
        <v>3221</v>
      </c>
      <c r="H1091" s="345" t="s">
        <v>24</v>
      </c>
      <c r="I1091" s="129">
        <v>42.030999999999999</v>
      </c>
      <c r="J1091" s="129">
        <v>-40</v>
      </c>
      <c r="K1091" s="129">
        <v>-18</v>
      </c>
      <c r="L1091" s="129" t="b">
        <v>1</v>
      </c>
      <c r="M1091" s="129">
        <v>14.333</v>
      </c>
      <c r="N1091" s="129">
        <v>2.4929999999999999</v>
      </c>
      <c r="O1091" s="129">
        <v>5.7489999999999997</v>
      </c>
      <c r="P1091" s="132">
        <v>14.744999999999999</v>
      </c>
      <c r="Q1091" s="132">
        <v>0.31900000000000001</v>
      </c>
      <c r="R1091" s="132">
        <v>4.7039999999999997</v>
      </c>
      <c r="S1091" s="129">
        <v>1.39</v>
      </c>
      <c r="T1091" s="419">
        <v>-10.045</v>
      </c>
      <c r="U1091" s="129">
        <v>221.59</v>
      </c>
      <c r="V1091" s="129">
        <v>-46</v>
      </c>
      <c r="W1091" s="129">
        <v>-45</v>
      </c>
      <c r="X1091" s="129">
        <v>64</v>
      </c>
      <c r="Y1091" s="129" t="s">
        <v>1093</v>
      </c>
      <c r="Z1091" s="129" t="b">
        <v>0</v>
      </c>
      <c r="AA1091" s="129">
        <v>0</v>
      </c>
      <c r="AB1091" s="129" t="b">
        <v>1</v>
      </c>
      <c r="AC1091" s="129">
        <v>48</v>
      </c>
      <c r="AD1091" s="129">
        <v>0.68600000000000005</v>
      </c>
      <c r="AE1091" s="129" t="s">
        <v>24</v>
      </c>
      <c r="AF1091" s="129" t="s">
        <v>3221</v>
      </c>
      <c r="AG1091" s="129" t="s">
        <v>3439</v>
      </c>
      <c r="AH1091" s="129" t="e" cm="1">
        <f t="array" aca="1" ref="AH1091" ca="1">INDIRECT(ADDRESS(MATCH(AJ1091,'rs_industries'!B:B,0),5,1,TRUE,"rs_industries"))</f>
        <v>#N/A</v>
      </c>
      <c r="AI1091" s="129" cm="1">
        <f t="array" aca="1" ref="AI1091" ca="1">INDIRECT(ADDRESS(MATCH(A1091,'rs_stocks'!B:B,0),7,1,TRUE,"rs_stocks"))</f>
        <v>75</v>
      </c>
    </row>
    <row r="1092" spans="1:35" x14ac:dyDescent="0.3">
      <c r="A1092" s="129" t="s">
        <v>7571</v>
      </c>
      <c r="B1092" s="132">
        <v>3.42</v>
      </c>
      <c r="C1092" s="132">
        <v>8.7799999999999994</v>
      </c>
      <c r="D1092" s="132">
        <v>33.08</v>
      </c>
      <c r="E1092" s="132">
        <v>7.86</v>
      </c>
      <c r="F1092" s="132">
        <v>13.44</v>
      </c>
      <c r="G1092" s="260" t="s">
        <v>88</v>
      </c>
      <c r="H1092" s="347" t="s">
        <v>31</v>
      </c>
      <c r="I1092" s="129">
        <v>0.84299999999999997</v>
      </c>
      <c r="J1092" s="129">
        <v>-70</v>
      </c>
      <c r="K1092" s="129">
        <v>-55</v>
      </c>
      <c r="L1092" s="129" t="b">
        <v>1</v>
      </c>
      <c r="M1092" s="129">
        <v>52.308</v>
      </c>
      <c r="N1092" s="129">
        <v>9.1539999999999999</v>
      </c>
      <c r="O1092" s="129">
        <v>5.7140000000000004</v>
      </c>
      <c r="P1092" s="132">
        <v>68.257999999999996</v>
      </c>
      <c r="Q1092" s="132">
        <v>0.32800000000000001</v>
      </c>
      <c r="R1092" s="132">
        <v>22.402999999999999</v>
      </c>
      <c r="S1092" s="129">
        <v>3.78</v>
      </c>
      <c r="T1092" s="419">
        <v>19.803999999999998</v>
      </c>
      <c r="U1092" s="129">
        <v>29.37</v>
      </c>
      <c r="V1092" s="129">
        <v>-27</v>
      </c>
      <c r="W1092" s="129">
        <v>-29</v>
      </c>
      <c r="X1092" s="129">
        <v>180</v>
      </c>
      <c r="Y1092" s="129" t="s">
        <v>7571</v>
      </c>
      <c r="Z1092" s="129" t="b">
        <v>0</v>
      </c>
      <c r="AA1092" s="129">
        <v>0</v>
      </c>
      <c r="AB1092" s="129" t="b">
        <v>0</v>
      </c>
      <c r="AC1092" s="129">
        <v>40</v>
      </c>
      <c r="AD1092" s="129">
        <v>0.68600000000000005</v>
      </c>
      <c r="AE1092" s="129" t="s">
        <v>31</v>
      </c>
      <c r="AF1092" s="129" t="s">
        <v>88</v>
      </c>
      <c r="AG1092" s="129" t="s">
        <v>7572</v>
      </c>
      <c r="AH1092" s="129" t="e" cm="1">
        <f t="array" aca="1" ref="AH1092" ca="1">INDIRECT(ADDRESS(MATCH(AJ1092,'rs_industries'!B:B,0),5,1,TRUE,"rs_industries"))</f>
        <v>#N/A</v>
      </c>
      <c r="AI1092" s="129" cm="1">
        <f t="array" aca="1" ref="AI1092" ca="1">INDIRECT(ADDRESS(MATCH(A1092,'rs_stocks'!B:B,0),7,1,TRUE,"rs_stocks"))</f>
        <v>77</v>
      </c>
    </row>
    <row r="1093" spans="1:35" x14ac:dyDescent="0.3">
      <c r="A1093" s="129" t="s">
        <v>375</v>
      </c>
      <c r="B1093" s="132">
        <v>-0.99</v>
      </c>
      <c r="C1093" s="132">
        <v>-2.9</v>
      </c>
      <c r="D1093" s="132">
        <v>10.48</v>
      </c>
      <c r="E1093" s="132">
        <v>8.82</v>
      </c>
      <c r="F1093" s="132">
        <v>7.22</v>
      </c>
      <c r="G1093" s="298" t="s">
        <v>3797</v>
      </c>
      <c r="H1093" s="352" t="s">
        <v>3124</v>
      </c>
      <c r="I1093" s="129">
        <v>12.557</v>
      </c>
      <c r="J1093" s="129">
        <v>-72</v>
      </c>
      <c r="K1093" s="129">
        <v>-55</v>
      </c>
      <c r="L1093" s="129" t="b">
        <v>1</v>
      </c>
      <c r="M1093" s="129">
        <v>25.405000000000001</v>
      </c>
      <c r="N1093" s="129">
        <v>4.452</v>
      </c>
      <c r="O1093" s="129">
        <v>5.7069999999999999</v>
      </c>
      <c r="P1093" s="132">
        <v>27.036999999999999</v>
      </c>
      <c r="Q1093" s="132">
        <v>0.318</v>
      </c>
      <c r="R1093" s="132">
        <v>8.5890000000000004</v>
      </c>
      <c r="S1093" s="129">
        <v>2.06</v>
      </c>
      <c r="T1093" s="419">
        <v>-55.249000000000002</v>
      </c>
      <c r="U1093" s="129">
        <v>21.09</v>
      </c>
      <c r="V1093" s="129">
        <v>-3</v>
      </c>
      <c r="W1093" s="129">
        <v>-36</v>
      </c>
      <c r="X1093" s="129">
        <v>460</v>
      </c>
      <c r="Y1093" s="129" t="s">
        <v>375</v>
      </c>
      <c r="Z1093" s="129" t="b">
        <v>0</v>
      </c>
      <c r="AA1093" s="129">
        <v>0</v>
      </c>
      <c r="AB1093" s="129" t="b">
        <v>0</v>
      </c>
      <c r="AC1093" s="129">
        <v>44</v>
      </c>
      <c r="AD1093" s="129">
        <v>0.68500000000000005</v>
      </c>
      <c r="AE1093" s="129" t="s">
        <v>3124</v>
      </c>
      <c r="AF1093" s="129" t="s">
        <v>3797</v>
      </c>
      <c r="AG1093" s="129" t="s">
        <v>4911</v>
      </c>
      <c r="AH1093" s="129" t="e" cm="1">
        <f t="array" aca="1" ref="AH1093" ca="1">INDIRECT(ADDRESS(MATCH(AJ1093,'rs_industries'!B:B,0),5,1,TRUE,"rs_industries"))</f>
        <v>#N/A</v>
      </c>
      <c r="AI1093" s="129" t="e" cm="1">
        <f t="array" aca="1" ref="AI1093" ca="1">INDIRECT(ADDRESS(MATCH(A1093,'rs_stocks'!B:B,0),7,1,TRUE,"rs_stocks"))</f>
        <v>#N/A</v>
      </c>
    </row>
    <row r="1094" spans="1:35" x14ac:dyDescent="0.3">
      <c r="A1094" s="129" t="s">
        <v>2374</v>
      </c>
      <c r="B1094" s="132">
        <v>0.55000000000000004</v>
      </c>
      <c r="C1094" s="132">
        <v>-9.23</v>
      </c>
      <c r="D1094" s="132">
        <v>-2.0299999999999998</v>
      </c>
      <c r="E1094" s="132">
        <v>-0.11</v>
      </c>
      <c r="F1094" s="132">
        <v>-9.94</v>
      </c>
      <c r="G1094" s="255" t="s">
        <v>3888</v>
      </c>
      <c r="H1094" s="347" t="s">
        <v>48</v>
      </c>
      <c r="I1094" s="129">
        <v>3.3170000000000002</v>
      </c>
      <c r="J1094" s="129">
        <v>-81</v>
      </c>
      <c r="K1094" s="129">
        <v>-78</v>
      </c>
      <c r="L1094" s="129" t="b">
        <v>0</v>
      </c>
      <c r="M1094" s="129">
        <v>41.408000000000001</v>
      </c>
      <c r="N1094" s="129">
        <v>7.2779999999999996</v>
      </c>
      <c r="O1094" s="129">
        <v>5.69</v>
      </c>
      <c r="P1094" s="132">
        <v>52.387999999999998</v>
      </c>
      <c r="Q1094" s="132">
        <v>0.30599999999999999</v>
      </c>
      <c r="R1094" s="132">
        <v>16.016999999999999</v>
      </c>
      <c r="S1094" s="129">
        <v>5.33</v>
      </c>
      <c r="T1094" s="419">
        <v>55.350999999999999</v>
      </c>
      <c r="U1094" s="129">
        <v>4.5750000000000002</v>
      </c>
      <c r="V1094" s="129">
        <v>-45</v>
      </c>
      <c r="W1094" s="129">
        <v>-48</v>
      </c>
      <c r="X1094" s="129">
        <v>820</v>
      </c>
      <c r="Y1094" s="129" t="s">
        <v>2374</v>
      </c>
      <c r="Z1094" s="129" t="b">
        <v>0</v>
      </c>
      <c r="AA1094" s="129">
        <v>0</v>
      </c>
      <c r="AB1094" s="129" t="b">
        <v>0</v>
      </c>
      <c r="AC1094" s="129">
        <v>44</v>
      </c>
      <c r="AD1094" s="129">
        <v>0.68500000000000005</v>
      </c>
      <c r="AE1094" s="129" t="s">
        <v>48</v>
      </c>
      <c r="AF1094" s="129" t="s">
        <v>3888</v>
      </c>
      <c r="AG1094" s="129" t="s">
        <v>5467</v>
      </c>
      <c r="AH1094" s="129" t="e" cm="1">
        <f t="array" aca="1" ref="AH1094" ca="1">INDIRECT(ADDRESS(MATCH(AJ1094,'rs_industries'!B:B,0),5,1,TRUE,"rs_industries"))</f>
        <v>#N/A</v>
      </c>
      <c r="AI1094" s="129" t="e" cm="1">
        <f t="array" aca="1" ref="AI1094" ca="1">INDIRECT(ADDRESS(MATCH(A1094,'rs_stocks'!B:B,0),7,1,TRUE,"rs_stocks"))</f>
        <v>#N/A</v>
      </c>
    </row>
    <row r="1095" spans="1:35" x14ac:dyDescent="0.3">
      <c r="A1095" s="129" t="s">
        <v>1177</v>
      </c>
      <c r="B1095" s="132">
        <v>1.69</v>
      </c>
      <c r="C1095" s="132">
        <v>10.18</v>
      </c>
      <c r="D1095" s="132">
        <v>11.22</v>
      </c>
      <c r="E1095" s="132">
        <v>9.7200000000000006</v>
      </c>
      <c r="F1095" s="132">
        <v>11.34</v>
      </c>
      <c r="G1095" s="255" t="s">
        <v>3267</v>
      </c>
      <c r="H1095" s="347" t="s">
        <v>3205</v>
      </c>
      <c r="I1095" s="129">
        <v>212.011</v>
      </c>
      <c r="J1095" s="129">
        <v>-32</v>
      </c>
      <c r="K1095" s="129">
        <v>0</v>
      </c>
      <c r="L1095" s="129" t="b">
        <v>1</v>
      </c>
      <c r="M1095" s="129">
        <v>13.313000000000001</v>
      </c>
      <c r="N1095" s="129">
        <v>2.3439999999999999</v>
      </c>
      <c r="O1095" s="129">
        <v>5.681</v>
      </c>
      <c r="P1095" s="132">
        <v>13.545</v>
      </c>
      <c r="Q1095" s="132">
        <v>0.314</v>
      </c>
      <c r="R1095" s="132">
        <v>4.2530000000000001</v>
      </c>
      <c r="S1095" s="129">
        <v>1.62</v>
      </c>
      <c r="T1095" s="419">
        <v>37.460999999999999</v>
      </c>
      <c r="U1095" s="129">
        <v>180.92</v>
      </c>
      <c r="V1095" s="129">
        <v>-35</v>
      </c>
      <c r="W1095" s="129">
        <v>-11</v>
      </c>
      <c r="X1095" s="129">
        <v>68</v>
      </c>
      <c r="Y1095" s="129" t="s">
        <v>1177</v>
      </c>
      <c r="Z1095" s="129" t="b">
        <v>0</v>
      </c>
      <c r="AA1095" s="129">
        <v>0</v>
      </c>
      <c r="AB1095" s="129" t="b">
        <v>1</v>
      </c>
      <c r="AC1095" s="129">
        <v>45</v>
      </c>
      <c r="AD1095" s="129">
        <v>0.68500000000000005</v>
      </c>
      <c r="AE1095" s="129" t="s">
        <v>3205</v>
      </c>
      <c r="AF1095" s="129" t="s">
        <v>3267</v>
      </c>
      <c r="AG1095" s="129" t="s">
        <v>3268</v>
      </c>
      <c r="AH1095" s="129" t="e" cm="1">
        <f t="array" aca="1" ref="AH1095" ca="1">INDIRECT(ADDRESS(MATCH(AJ1095,'rs_industries'!B:B,0),5,1,TRUE,"rs_industries"))</f>
        <v>#N/A</v>
      </c>
      <c r="AI1095" s="129" cm="1">
        <f t="array" aca="1" ref="AI1095" ca="1">INDIRECT(ADDRESS(MATCH(A1095,'rs_stocks'!B:B,0),7,1,TRUE,"rs_stocks"))</f>
        <v>81</v>
      </c>
    </row>
    <row r="1096" spans="1:35" x14ac:dyDescent="0.3">
      <c r="A1096" s="129" t="s">
        <v>1683</v>
      </c>
      <c r="B1096" s="132">
        <v>-3.63</v>
      </c>
      <c r="C1096" s="132">
        <v>-3.17</v>
      </c>
      <c r="D1096" s="132">
        <v>-4.3499999999999996</v>
      </c>
      <c r="E1096" s="132">
        <v>4.6900000000000004</v>
      </c>
      <c r="F1096" s="132">
        <v>4.6900000000000004</v>
      </c>
      <c r="G1096" s="216" t="s">
        <v>3217</v>
      </c>
      <c r="H1096" s="348" t="s">
        <v>150</v>
      </c>
      <c r="I1096" s="129">
        <v>3.2570000000000001</v>
      </c>
      <c r="J1096" s="129">
        <v>-46</v>
      </c>
      <c r="K1096" s="129">
        <v>-25</v>
      </c>
      <c r="L1096" s="129" t="b">
        <v>0</v>
      </c>
      <c r="M1096" s="129">
        <v>15.215999999999999</v>
      </c>
      <c r="N1096" s="129">
        <v>2.68</v>
      </c>
      <c r="O1096" s="129">
        <v>5.6769999999999996</v>
      </c>
      <c r="P1096" s="132">
        <v>15.696</v>
      </c>
      <c r="Q1096" s="132">
        <v>0.308</v>
      </c>
      <c r="R1096" s="132">
        <v>4.8280000000000003</v>
      </c>
      <c r="S1096" s="129">
        <v>1.86</v>
      </c>
      <c r="T1096" s="419">
        <v>30.558</v>
      </c>
      <c r="U1096" s="129">
        <v>14.07</v>
      </c>
      <c r="V1096" s="129">
        <v>-22</v>
      </c>
      <c r="W1096" s="129">
        <v>-34</v>
      </c>
      <c r="X1096" s="129">
        <v>763</v>
      </c>
      <c r="Y1096" s="129" t="s">
        <v>1683</v>
      </c>
      <c r="Z1096" s="129" t="b">
        <v>1</v>
      </c>
      <c r="AA1096" s="129">
        <v>13.87</v>
      </c>
      <c r="AB1096" s="129" t="b">
        <v>0</v>
      </c>
      <c r="AC1096" s="129">
        <v>44</v>
      </c>
      <c r="AD1096" s="129">
        <v>0.68400000000000005</v>
      </c>
      <c r="AE1096" s="129" t="s">
        <v>150</v>
      </c>
      <c r="AF1096" s="129" t="s">
        <v>3217</v>
      </c>
      <c r="AG1096" s="129" t="s">
        <v>5448</v>
      </c>
      <c r="AH1096" s="129" t="e" cm="1">
        <f t="array" aca="1" ref="AH1096" ca="1">INDIRECT(ADDRESS(MATCH(AJ1096,'rs_industries'!B:B,0),5,1,TRUE,"rs_industries"))</f>
        <v>#N/A</v>
      </c>
      <c r="AI1096" s="129" t="e" cm="1">
        <f t="array" aca="1" ref="AI1096" ca="1">INDIRECT(ADDRESS(MATCH(A1096,'rs_stocks'!B:B,0),7,1,TRUE,"rs_stocks"))</f>
        <v>#N/A</v>
      </c>
    </row>
    <row r="1097" spans="1:35" x14ac:dyDescent="0.3">
      <c r="A1097" s="129" t="s">
        <v>2449</v>
      </c>
      <c r="B1097" s="132">
        <v>-5.96</v>
      </c>
      <c r="C1097" s="132">
        <v>30.3</v>
      </c>
      <c r="D1097" s="132">
        <v>38.54</v>
      </c>
      <c r="E1097" s="132">
        <v>48</v>
      </c>
      <c r="F1097" s="132">
        <v>46.38</v>
      </c>
      <c r="G1097" s="237" t="s">
        <v>3168</v>
      </c>
      <c r="H1097" s="349" t="s">
        <v>3124</v>
      </c>
      <c r="I1097" s="129">
        <v>2.3090000000000002</v>
      </c>
      <c r="J1097" s="129">
        <v>-95</v>
      </c>
      <c r="K1097" s="129">
        <v>-90</v>
      </c>
      <c r="L1097" s="129" t="b">
        <v>1</v>
      </c>
      <c r="M1097" s="129">
        <v>117.04300000000001</v>
      </c>
      <c r="N1097" s="129">
        <v>20.628</v>
      </c>
      <c r="O1097" s="129">
        <v>5.6740000000000004</v>
      </c>
      <c r="P1097" s="132">
        <v>134.887</v>
      </c>
      <c r="Q1097" s="132">
        <v>0.32100000000000001</v>
      </c>
      <c r="R1097" s="132">
        <v>43.341000000000001</v>
      </c>
      <c r="S1097" s="129">
        <v>5.81</v>
      </c>
      <c r="T1097" s="419">
        <v>-3.2109999999999999</v>
      </c>
      <c r="U1097" s="129">
        <v>21.46</v>
      </c>
      <c r="V1097" s="129">
        <v>-45</v>
      </c>
      <c r="W1097" s="129">
        <v>-51</v>
      </c>
      <c r="X1097" s="129">
        <v>160</v>
      </c>
      <c r="Y1097" s="129" t="s">
        <v>2449</v>
      </c>
      <c r="Z1097" s="129" t="b">
        <v>0</v>
      </c>
      <c r="AA1097" s="129">
        <v>0</v>
      </c>
      <c r="AB1097" s="129" t="b">
        <v>0</v>
      </c>
      <c r="AC1097" s="129">
        <v>42</v>
      </c>
      <c r="AD1097" s="129">
        <v>0.68400000000000005</v>
      </c>
      <c r="AE1097" s="129" t="s">
        <v>3124</v>
      </c>
      <c r="AF1097" s="129" t="s">
        <v>3168</v>
      </c>
      <c r="AG1097" s="129" t="s">
        <v>5168</v>
      </c>
      <c r="AH1097" s="129" t="e" cm="1">
        <f t="array" aca="1" ref="AH1097" ca="1">INDIRECT(ADDRESS(MATCH(AJ1097,'rs_industries'!B:B,0),5,1,TRUE,"rs_industries"))</f>
        <v>#N/A</v>
      </c>
      <c r="AI1097" s="129" cm="1">
        <f t="array" aca="1" ref="AI1097" ca="1">INDIRECT(ADDRESS(MATCH(A1097,'rs_stocks'!B:B,0),7,1,TRUE,"rs_stocks"))</f>
        <v>82</v>
      </c>
    </row>
    <row r="1098" spans="1:35" x14ac:dyDescent="0.3">
      <c r="A1098" s="129" t="s">
        <v>5706</v>
      </c>
      <c r="B1098" s="132">
        <v>-4.9000000000000004</v>
      </c>
      <c r="C1098" s="132">
        <v>-8.4499999999999993</v>
      </c>
      <c r="D1098" s="132">
        <v>-7.76</v>
      </c>
      <c r="E1098" s="132">
        <v>21.94</v>
      </c>
      <c r="F1098" s="132">
        <v>13.06</v>
      </c>
      <c r="G1098" s="282" t="s">
        <v>3146</v>
      </c>
      <c r="H1098" s="347" t="s">
        <v>3124</v>
      </c>
      <c r="I1098" s="129">
        <v>0.27100000000000002</v>
      </c>
      <c r="J1098" s="129">
        <v>-70</v>
      </c>
      <c r="K1098" s="129">
        <v>-49</v>
      </c>
      <c r="L1098" s="129" t="b">
        <v>0</v>
      </c>
      <c r="M1098" s="129">
        <v>39.658999999999999</v>
      </c>
      <c r="N1098" s="129">
        <v>6.9930000000000003</v>
      </c>
      <c r="O1098" s="129">
        <v>5.6710000000000003</v>
      </c>
      <c r="P1098" s="132">
        <v>41.534999999999997</v>
      </c>
      <c r="Q1098" s="132">
        <v>0.29399999999999998</v>
      </c>
      <c r="R1098" s="132">
        <v>12.207000000000001</v>
      </c>
      <c r="S1098" s="129">
        <v>4.1900000000000004</v>
      </c>
      <c r="T1098" s="419">
        <v>-77.893000000000001</v>
      </c>
      <c r="U1098" s="129">
        <v>23.29</v>
      </c>
      <c r="V1098" s="129">
        <v>-43</v>
      </c>
      <c r="W1098" s="129">
        <v>-39</v>
      </c>
      <c r="X1098" s="129">
        <v>204</v>
      </c>
      <c r="Y1098" s="129" t="s">
        <v>5706</v>
      </c>
      <c r="Z1098" s="129" t="b">
        <v>1</v>
      </c>
      <c r="AA1098" s="129">
        <v>0</v>
      </c>
      <c r="AB1098" s="129" t="b">
        <v>0</v>
      </c>
      <c r="AC1098" s="129">
        <v>44</v>
      </c>
      <c r="AD1098" s="129">
        <v>0.68400000000000005</v>
      </c>
      <c r="AE1098" s="129" t="s">
        <v>3124</v>
      </c>
      <c r="AF1098" s="129" t="s">
        <v>3146</v>
      </c>
      <c r="AG1098" s="129" t="s">
        <v>8583</v>
      </c>
      <c r="AH1098" s="129" t="e" cm="1">
        <f t="array" aca="1" ref="AH1098" ca="1">INDIRECT(ADDRESS(MATCH(AJ1098,'rs_industries'!B:B,0),5,1,TRUE,"rs_industries"))</f>
        <v>#N/A</v>
      </c>
      <c r="AI1098" s="129" cm="1">
        <f t="array" aca="1" ref="AI1098" ca="1">INDIRECT(ADDRESS(MATCH(A1098,'rs_stocks'!B:B,0),7,1,TRUE,"rs_stocks"))</f>
        <v>82</v>
      </c>
    </row>
    <row r="1099" spans="1:35" x14ac:dyDescent="0.3">
      <c r="A1099" s="129" t="s">
        <v>1634</v>
      </c>
      <c r="B1099" s="132">
        <v>-3.35</v>
      </c>
      <c r="C1099" s="132">
        <v>-4.1100000000000003</v>
      </c>
      <c r="D1099" s="132">
        <v>-7.58</v>
      </c>
      <c r="E1099" s="132">
        <v>6.23</v>
      </c>
      <c r="F1099" s="132">
        <v>3.41</v>
      </c>
      <c r="G1099" s="267" t="s">
        <v>3110</v>
      </c>
      <c r="H1099" s="349" t="s">
        <v>3111</v>
      </c>
      <c r="I1099" s="129">
        <v>4.569</v>
      </c>
      <c r="J1099" s="129">
        <v>-28</v>
      </c>
      <c r="K1099" s="129">
        <v>-9</v>
      </c>
      <c r="L1099" s="129" t="b">
        <v>1</v>
      </c>
      <c r="M1099" s="129">
        <v>25.405999999999999</v>
      </c>
      <c r="N1099" s="129">
        <v>4.4809999999999999</v>
      </c>
      <c r="O1099" s="129">
        <v>5.67</v>
      </c>
      <c r="P1099" s="132">
        <v>28.437000000000001</v>
      </c>
      <c r="Q1099" s="132">
        <v>0.30299999999999999</v>
      </c>
      <c r="R1099" s="132">
        <v>8.6050000000000004</v>
      </c>
      <c r="S1099" s="129">
        <v>2.1800000000000002</v>
      </c>
      <c r="T1099" s="419">
        <v>-89.325999999999993</v>
      </c>
      <c r="U1099" s="129">
        <v>30.34</v>
      </c>
      <c r="V1099" s="129">
        <v>12</v>
      </c>
      <c r="W1099" s="129">
        <v>9</v>
      </c>
      <c r="X1099" s="129">
        <v>302</v>
      </c>
      <c r="Y1099" s="129" t="s">
        <v>1634</v>
      </c>
      <c r="Z1099" s="129" t="b">
        <v>1</v>
      </c>
      <c r="AA1099" s="129">
        <v>0</v>
      </c>
      <c r="AB1099" s="129" t="b">
        <v>0</v>
      </c>
      <c r="AC1099" s="129">
        <v>41</v>
      </c>
      <c r="AD1099" s="129">
        <v>0.68300000000000005</v>
      </c>
      <c r="AE1099" s="129" t="s">
        <v>3111</v>
      </c>
      <c r="AF1099" s="129" t="s">
        <v>3110</v>
      </c>
      <c r="AG1099" s="129" t="s">
        <v>4350</v>
      </c>
      <c r="AH1099" s="129" t="e" cm="1">
        <f t="array" aca="1" ref="AH1099" ca="1">INDIRECT(ADDRESS(MATCH(AJ1099,'rs_industries'!B:B,0),5,1,TRUE,"rs_industries"))</f>
        <v>#N/A</v>
      </c>
      <c r="AI1099" s="129" t="e" cm="1">
        <f t="array" aca="1" ref="AI1099" ca="1">INDIRECT(ADDRESS(MATCH(A1099,'rs_stocks'!B:B,0),7,1,TRUE,"rs_stocks"))</f>
        <v>#N/A</v>
      </c>
    </row>
    <row r="1100" spans="1:35" x14ac:dyDescent="0.3">
      <c r="A1100" s="129" t="s">
        <v>1580</v>
      </c>
      <c r="B1100" s="132">
        <v>-5.08</v>
      </c>
      <c r="C1100" s="132">
        <v>-0.2</v>
      </c>
      <c r="D1100" s="132">
        <v>-9.34</v>
      </c>
      <c r="E1100" s="132">
        <v>12.22</v>
      </c>
      <c r="F1100" s="132">
        <v>4.88</v>
      </c>
      <c r="G1100" s="253" t="s">
        <v>3184</v>
      </c>
      <c r="H1100" s="253" t="s">
        <v>24</v>
      </c>
      <c r="I1100" s="129">
        <v>3.0430000000000001</v>
      </c>
      <c r="J1100" s="129">
        <v>-54</v>
      </c>
      <c r="K1100" s="129">
        <v>-12</v>
      </c>
      <c r="L1100" s="129" t="b">
        <v>0</v>
      </c>
      <c r="M1100" s="129">
        <v>27.146999999999998</v>
      </c>
      <c r="N1100" s="129">
        <v>4.7949999999999999</v>
      </c>
      <c r="O1100" s="129">
        <v>5.6619999999999999</v>
      </c>
      <c r="P1100" s="132">
        <v>28.88</v>
      </c>
      <c r="Q1100" s="132">
        <v>0.30199999999999999</v>
      </c>
      <c r="R1100" s="132">
        <v>8.7219999999999995</v>
      </c>
      <c r="S1100" s="129">
        <v>3.28</v>
      </c>
      <c r="T1100" s="419">
        <v>69.349999999999994</v>
      </c>
      <c r="U1100" s="129">
        <v>20.2</v>
      </c>
      <c r="V1100" s="129">
        <v>-50</v>
      </c>
      <c r="W1100" s="129">
        <v>-30</v>
      </c>
      <c r="X1100" s="129">
        <v>301</v>
      </c>
      <c r="Y1100" s="129" t="s">
        <v>1580</v>
      </c>
      <c r="Z1100" s="129" t="b">
        <v>1</v>
      </c>
      <c r="AA1100" s="129">
        <v>0</v>
      </c>
      <c r="AB1100" s="129" t="b">
        <v>0</v>
      </c>
      <c r="AC1100" s="129">
        <v>47</v>
      </c>
      <c r="AD1100" s="129">
        <v>0.68300000000000005</v>
      </c>
      <c r="AE1100" s="129" t="s">
        <v>24</v>
      </c>
      <c r="AF1100" s="129" t="s">
        <v>3184</v>
      </c>
      <c r="AG1100" s="129" t="s">
        <v>4285</v>
      </c>
      <c r="AH1100" s="129" t="e" cm="1">
        <f t="array" aca="1" ref="AH1100" ca="1">INDIRECT(ADDRESS(MATCH(AJ1100,'rs_industries'!B:B,0),5,1,TRUE,"rs_industries"))</f>
        <v>#N/A</v>
      </c>
      <c r="AI1100" s="129" cm="1">
        <f t="array" aca="1" ref="AI1100" ca="1">INDIRECT(ADDRESS(MATCH(A1100,'rs_stocks'!B:B,0),7,1,TRUE,"rs_stocks"))</f>
        <v>70</v>
      </c>
    </row>
    <row r="1101" spans="1:35" x14ac:dyDescent="0.3">
      <c r="A1101" s="129" t="s">
        <v>1510</v>
      </c>
      <c r="B1101" s="132">
        <v>-1.05</v>
      </c>
      <c r="C1101" s="132">
        <v>-3.25</v>
      </c>
      <c r="D1101" s="132">
        <v>-1.84</v>
      </c>
      <c r="E1101" s="132">
        <v>7.29</v>
      </c>
      <c r="F1101" s="132">
        <v>6.61</v>
      </c>
      <c r="G1101" s="211" t="s">
        <v>3234</v>
      </c>
      <c r="H1101" s="348" t="s">
        <v>3108</v>
      </c>
      <c r="I1101" s="129">
        <v>2.5299999999999998</v>
      </c>
      <c r="J1101" s="129">
        <v>-44</v>
      </c>
      <c r="K1101" s="129">
        <v>-20</v>
      </c>
      <c r="L1101" s="129" t="b">
        <v>1</v>
      </c>
      <c r="M1101" s="129">
        <v>14.324999999999999</v>
      </c>
      <c r="N1101" s="129">
        <v>2.5310000000000001</v>
      </c>
      <c r="O1101" s="129">
        <v>5.6589999999999998</v>
      </c>
      <c r="P1101" s="132">
        <v>14.308</v>
      </c>
      <c r="Q1101" s="132">
        <v>0.307</v>
      </c>
      <c r="R1101" s="132">
        <v>4.3979999999999997</v>
      </c>
      <c r="S1101" s="129">
        <v>1.91</v>
      </c>
      <c r="T1101" s="419">
        <v>-5.093</v>
      </c>
      <c r="U1101" s="129">
        <v>82.13</v>
      </c>
      <c r="V1101" s="129">
        <v>-3</v>
      </c>
      <c r="W1101" s="129">
        <v>-19</v>
      </c>
      <c r="X1101" s="129">
        <v>127</v>
      </c>
      <c r="Y1101" s="129" t="s">
        <v>1510</v>
      </c>
      <c r="Z1101" s="129" t="b">
        <v>1</v>
      </c>
      <c r="AA1101" s="129">
        <v>80.61</v>
      </c>
      <c r="AB1101" s="129" t="b">
        <v>0</v>
      </c>
      <c r="AC1101" s="129">
        <v>47</v>
      </c>
      <c r="AD1101" s="129">
        <v>0.68300000000000005</v>
      </c>
      <c r="AE1101" s="129" t="s">
        <v>3108</v>
      </c>
      <c r="AF1101" s="129" t="s">
        <v>3234</v>
      </c>
      <c r="AG1101" s="129" t="s">
        <v>4814</v>
      </c>
      <c r="AH1101" s="129" t="e" cm="1">
        <f t="array" aca="1" ref="AH1101" ca="1">INDIRECT(ADDRESS(MATCH(AJ1101,'rs_industries'!B:B,0),5,1,TRUE,"rs_industries"))</f>
        <v>#N/A</v>
      </c>
      <c r="AI1101" s="129" t="e" cm="1">
        <f t="array" aca="1" ref="AI1101" ca="1">INDIRECT(ADDRESS(MATCH(A1101,'rs_stocks'!B:B,0),7,1,TRUE,"rs_stocks"))</f>
        <v>#N/A</v>
      </c>
    </row>
    <row r="1102" spans="1:35" x14ac:dyDescent="0.3">
      <c r="A1102" s="129" t="s">
        <v>877</v>
      </c>
      <c r="B1102" s="132">
        <v>3.81</v>
      </c>
      <c r="C1102" s="132">
        <v>5.88</v>
      </c>
      <c r="D1102" s="132">
        <v>2.95</v>
      </c>
      <c r="E1102" s="132">
        <v>23.08</v>
      </c>
      <c r="F1102" s="132">
        <v>23.08</v>
      </c>
      <c r="G1102" s="231" t="s">
        <v>88</v>
      </c>
      <c r="H1102" s="346" t="s">
        <v>31</v>
      </c>
      <c r="I1102" s="129">
        <v>24.058</v>
      </c>
      <c r="J1102" s="129">
        <v>-52</v>
      </c>
      <c r="K1102" s="129">
        <v>-4</v>
      </c>
      <c r="L1102" s="129" t="b">
        <v>1</v>
      </c>
      <c r="M1102" s="129">
        <v>32.869999999999997</v>
      </c>
      <c r="N1102" s="129">
        <v>5.82</v>
      </c>
      <c r="O1102" s="129">
        <v>5.6470000000000002</v>
      </c>
      <c r="P1102" s="132">
        <v>35.655999999999999</v>
      </c>
      <c r="Q1102" s="132">
        <v>0.29899999999999999</v>
      </c>
      <c r="R1102" s="132">
        <v>10.653</v>
      </c>
      <c r="S1102" s="129">
        <v>2.64</v>
      </c>
      <c r="T1102" s="419">
        <v>135.53</v>
      </c>
      <c r="U1102" s="129">
        <v>11.138999999999999</v>
      </c>
      <c r="V1102" s="129">
        <v>0</v>
      </c>
      <c r="W1102" s="129">
        <v>10</v>
      </c>
      <c r="X1102" s="129">
        <v>679</v>
      </c>
      <c r="Y1102" s="129" t="s">
        <v>877</v>
      </c>
      <c r="Z1102" s="129" t="b">
        <v>1</v>
      </c>
      <c r="AA1102" s="129">
        <v>0</v>
      </c>
      <c r="AB1102" s="129" t="b">
        <v>1</v>
      </c>
      <c r="AC1102" s="129">
        <v>47</v>
      </c>
      <c r="AD1102" s="129">
        <v>0.68300000000000005</v>
      </c>
      <c r="AE1102" s="129" t="s">
        <v>31</v>
      </c>
      <c r="AF1102" s="129" t="s">
        <v>88</v>
      </c>
      <c r="AG1102" s="129" t="s">
        <v>3690</v>
      </c>
      <c r="AH1102" s="129" t="e" cm="1">
        <f t="array" aca="1" ref="AH1102" ca="1">INDIRECT(ADDRESS(MATCH(AJ1102,'rs_industries'!B:B,0),5,1,TRUE,"rs_industries"))</f>
        <v>#N/A</v>
      </c>
      <c r="AI1102" s="129" cm="1">
        <f t="array" aca="1" ref="AI1102" ca="1">INDIRECT(ADDRESS(MATCH(A1102,'rs_stocks'!B:B,0),7,1,TRUE,"rs_stocks"))</f>
        <v>81</v>
      </c>
    </row>
    <row r="1103" spans="1:35" x14ac:dyDescent="0.3">
      <c r="A1103" s="129" t="s">
        <v>1625</v>
      </c>
      <c r="B1103" s="132">
        <v>-2.58</v>
      </c>
      <c r="C1103" s="132">
        <v>-3.45</v>
      </c>
      <c r="D1103" s="132">
        <v>-4.5199999999999996</v>
      </c>
      <c r="E1103" s="132">
        <v>18.3</v>
      </c>
      <c r="F1103" s="132">
        <v>14.92</v>
      </c>
      <c r="G1103" s="243" t="s">
        <v>3162</v>
      </c>
      <c r="H1103" s="347" t="s">
        <v>3108</v>
      </c>
      <c r="I1103" s="129">
        <v>3.7250000000000001</v>
      </c>
      <c r="J1103" s="129">
        <v>-15</v>
      </c>
      <c r="K1103" s="129">
        <v>-6</v>
      </c>
      <c r="L1103" s="129" t="b">
        <v>1</v>
      </c>
      <c r="M1103" s="129">
        <v>28.481999999999999</v>
      </c>
      <c r="N1103" s="129">
        <v>5.0449999999999999</v>
      </c>
      <c r="O1103" s="129">
        <v>5.6459999999999999</v>
      </c>
      <c r="P1103" s="132">
        <v>29.135999999999999</v>
      </c>
      <c r="Q1103" s="132">
        <v>0.29899999999999999</v>
      </c>
      <c r="R1103" s="132">
        <v>8.7029999999999994</v>
      </c>
      <c r="S1103" s="129">
        <v>2.11</v>
      </c>
      <c r="T1103" s="419">
        <v>35.142000000000003</v>
      </c>
      <c r="U1103" s="129">
        <v>74.34</v>
      </c>
      <c r="V1103" s="129">
        <v>-4</v>
      </c>
      <c r="W1103" s="129">
        <v>8</v>
      </c>
      <c r="X1103" s="129">
        <v>127</v>
      </c>
      <c r="Y1103" s="129" t="s">
        <v>1625</v>
      </c>
      <c r="Z1103" s="129" t="b">
        <v>1</v>
      </c>
      <c r="AA1103" s="129">
        <v>0</v>
      </c>
      <c r="AB1103" s="129" t="b">
        <v>0</v>
      </c>
      <c r="AC1103" s="129">
        <v>54</v>
      </c>
      <c r="AD1103" s="129">
        <v>0.68200000000000005</v>
      </c>
      <c r="AE1103" s="129" t="s">
        <v>3108</v>
      </c>
      <c r="AF1103" s="129" t="s">
        <v>3162</v>
      </c>
      <c r="AG1103" s="129" t="s">
        <v>3249</v>
      </c>
      <c r="AH1103" s="129" t="e" cm="1">
        <f t="array" aca="1" ref="AH1103" ca="1">INDIRECT(ADDRESS(MATCH(AJ1103,'rs_industries'!B:B,0),5,1,TRUE,"rs_industries"))</f>
        <v>#N/A</v>
      </c>
      <c r="AI1103" s="129" cm="1">
        <f t="array" aca="1" ref="AI1103" ca="1">INDIRECT(ADDRESS(MATCH(A1103,'rs_stocks'!B:B,0),7,1,TRUE,"rs_stocks"))</f>
        <v>81</v>
      </c>
    </row>
    <row r="1104" spans="1:35" x14ac:dyDescent="0.3">
      <c r="A1104" s="129" t="s">
        <v>90</v>
      </c>
      <c r="B1104" s="132">
        <v>-0.45</v>
      </c>
      <c r="C1104" s="132">
        <v>-5.67</v>
      </c>
      <c r="D1104" s="132">
        <v>-6.89</v>
      </c>
      <c r="E1104" s="132">
        <v>11.2</v>
      </c>
      <c r="F1104" s="132">
        <v>5.0599999999999996</v>
      </c>
      <c r="G1104" s="298" t="s">
        <v>3133</v>
      </c>
      <c r="H1104" s="352" t="s">
        <v>24</v>
      </c>
      <c r="I1104" s="129">
        <v>13.048999999999999</v>
      </c>
      <c r="J1104" s="129">
        <v>-51</v>
      </c>
      <c r="K1104" s="129">
        <v>-8</v>
      </c>
      <c r="L1104" s="129" t="b">
        <v>1</v>
      </c>
      <c r="M1104" s="129">
        <v>21.27</v>
      </c>
      <c r="N1104" s="129">
        <v>3.7709999999999999</v>
      </c>
      <c r="O1104" s="129">
        <v>5.641</v>
      </c>
      <c r="P1104" s="132">
        <v>22.026</v>
      </c>
      <c r="Q1104" s="132">
        <v>0.3</v>
      </c>
      <c r="R1104" s="132">
        <v>6.6109999999999998</v>
      </c>
      <c r="S1104" s="129">
        <v>2.1800000000000002</v>
      </c>
      <c r="T1104" s="419">
        <v>60.960999999999999</v>
      </c>
      <c r="U1104" s="129">
        <v>78.594999999999999</v>
      </c>
      <c r="V1104" s="129">
        <v>-31</v>
      </c>
      <c r="W1104" s="129">
        <v>-14</v>
      </c>
      <c r="X1104" s="129">
        <v>116</v>
      </c>
      <c r="Y1104" s="129" t="s">
        <v>90</v>
      </c>
      <c r="Z1104" s="129" t="b">
        <v>1</v>
      </c>
      <c r="AA1104" s="129">
        <v>0</v>
      </c>
      <c r="AB1104" s="129" t="b">
        <v>0</v>
      </c>
      <c r="AC1104" s="129">
        <v>52</v>
      </c>
      <c r="AD1104" s="129">
        <v>0.68200000000000005</v>
      </c>
      <c r="AE1104" s="129" t="s">
        <v>24</v>
      </c>
      <c r="AF1104" s="129" t="s">
        <v>3133</v>
      </c>
      <c r="AG1104" s="129" t="s">
        <v>3809</v>
      </c>
      <c r="AH1104" s="129" t="e" cm="1">
        <f t="array" aca="1" ref="AH1104" ca="1">INDIRECT(ADDRESS(MATCH(AJ1104,'rs_industries'!B:B,0),5,1,TRUE,"rs_industries"))</f>
        <v>#N/A</v>
      </c>
      <c r="AI1104" s="129" t="e" cm="1">
        <f t="array" aca="1" ref="AI1104" ca="1">INDIRECT(ADDRESS(MATCH(A1104,'rs_stocks'!B:B,0),7,1,TRUE,"rs_stocks"))</f>
        <v>#N/A</v>
      </c>
    </row>
    <row r="1105" spans="1:35" x14ac:dyDescent="0.3">
      <c r="A1105" s="129" t="s">
        <v>939</v>
      </c>
      <c r="B1105" s="132">
        <v>0.83</v>
      </c>
      <c r="C1105" s="132">
        <v>-0.85</v>
      </c>
      <c r="D1105" s="132">
        <v>-2.77</v>
      </c>
      <c r="E1105" s="132">
        <v>6.91</v>
      </c>
      <c r="F1105" s="132">
        <v>6.55</v>
      </c>
      <c r="G1105" s="231" t="s">
        <v>3382</v>
      </c>
      <c r="H1105" s="346" t="s">
        <v>245</v>
      </c>
      <c r="I1105" s="129">
        <v>62.009</v>
      </c>
      <c r="J1105" s="129">
        <v>-23</v>
      </c>
      <c r="K1105" s="129">
        <v>-4</v>
      </c>
      <c r="L1105" s="129" t="b">
        <v>1</v>
      </c>
      <c r="M1105" s="129">
        <v>15.249000000000001</v>
      </c>
      <c r="N1105" s="129">
        <v>2.7069999999999999</v>
      </c>
      <c r="O1105" s="129">
        <v>5.6340000000000003</v>
      </c>
      <c r="P1105" s="132">
        <v>15.954000000000001</v>
      </c>
      <c r="Q1105" s="132">
        <v>0.3</v>
      </c>
      <c r="R1105" s="132">
        <v>4.7930000000000001</v>
      </c>
      <c r="S1105" s="129">
        <v>1.06</v>
      </c>
      <c r="T1105" s="419">
        <v>67.59</v>
      </c>
      <c r="U1105" s="129">
        <v>28.555</v>
      </c>
      <c r="V1105" s="129">
        <v>-5</v>
      </c>
      <c r="W1105" s="129">
        <v>-25</v>
      </c>
      <c r="X1105" s="129">
        <v>659</v>
      </c>
      <c r="Y1105" s="129" t="s">
        <v>939</v>
      </c>
      <c r="Z1105" s="129" t="b">
        <v>1</v>
      </c>
      <c r="AA1105" s="129">
        <v>0</v>
      </c>
      <c r="AB1105" s="129" t="b">
        <v>1</v>
      </c>
      <c r="AC1105" s="129">
        <v>50</v>
      </c>
      <c r="AD1105" s="129">
        <v>0.68200000000000005</v>
      </c>
      <c r="AE1105" s="129" t="s">
        <v>245</v>
      </c>
      <c r="AF1105" s="129" t="s">
        <v>3382</v>
      </c>
      <c r="AG1105" s="129" t="s">
        <v>5368</v>
      </c>
      <c r="AH1105" s="129" t="e" cm="1">
        <f t="array" aca="1" ref="AH1105" ca="1">INDIRECT(ADDRESS(MATCH(AJ1105,'rs_industries'!B:B,0),5,1,TRUE,"rs_industries"))</f>
        <v>#N/A</v>
      </c>
      <c r="AI1105" s="129" t="e" cm="1">
        <f t="array" aca="1" ref="AI1105" ca="1">INDIRECT(ADDRESS(MATCH(A1105,'rs_stocks'!B:B,0),7,1,TRUE,"rs_stocks"))</f>
        <v>#N/A</v>
      </c>
    </row>
    <row r="1106" spans="1:35" x14ac:dyDescent="0.3">
      <c r="A1106" s="129" t="s">
        <v>7920</v>
      </c>
      <c r="B1106" s="132">
        <v>0</v>
      </c>
      <c r="C1106" s="132">
        <v>1.64</v>
      </c>
      <c r="D1106" s="132">
        <v>1.27</v>
      </c>
      <c r="E1106" s="132">
        <v>6.23</v>
      </c>
      <c r="F1106" s="132">
        <v>3.99</v>
      </c>
      <c r="G1106" s="214" t="s">
        <v>3148</v>
      </c>
      <c r="H1106" s="347" t="s">
        <v>3111</v>
      </c>
      <c r="I1106" s="129">
        <v>0.44500000000000001</v>
      </c>
      <c r="J1106" s="129">
        <v>-29</v>
      </c>
      <c r="K1106" s="129">
        <v>-9</v>
      </c>
      <c r="L1106" s="129" t="b">
        <v>1</v>
      </c>
      <c r="M1106" s="129">
        <v>19.047000000000001</v>
      </c>
      <c r="N1106" s="129">
        <v>3.3849999999999998</v>
      </c>
      <c r="O1106" s="129">
        <v>5.6269999999999998</v>
      </c>
      <c r="P1106" s="132">
        <v>20.81</v>
      </c>
      <c r="Q1106" s="132">
        <v>0.31</v>
      </c>
      <c r="R1106" s="132">
        <v>6.4539999999999997</v>
      </c>
      <c r="S1106" s="129">
        <v>2.5299999999999998</v>
      </c>
      <c r="T1106" s="419">
        <v>-26.95</v>
      </c>
      <c r="U1106" s="129">
        <v>55.77</v>
      </c>
      <c r="V1106" s="129">
        <v>-54</v>
      </c>
      <c r="W1106" s="129">
        <v>-73</v>
      </c>
      <c r="X1106" s="129">
        <v>141</v>
      </c>
      <c r="Y1106" s="129" t="s">
        <v>7920</v>
      </c>
      <c r="Z1106" s="129" t="b">
        <v>0</v>
      </c>
      <c r="AA1106" s="129">
        <v>0</v>
      </c>
      <c r="AB1106" s="129" t="b">
        <v>1</v>
      </c>
      <c r="AC1106" s="129">
        <v>47</v>
      </c>
      <c r="AD1106" s="129">
        <v>0.68100000000000005</v>
      </c>
      <c r="AE1106" s="129" t="s">
        <v>3111</v>
      </c>
      <c r="AF1106" s="129" t="s">
        <v>3148</v>
      </c>
      <c r="AG1106" s="129" t="s">
        <v>7921</v>
      </c>
      <c r="AH1106" s="129" t="e" cm="1">
        <f t="array" aca="1" ref="AH1106" ca="1">INDIRECT(ADDRESS(MATCH(AJ1106,'rs_industries'!B:B,0),5,1,TRUE,"rs_industries"))</f>
        <v>#N/A</v>
      </c>
      <c r="AI1106" s="129" cm="1">
        <f t="array" aca="1" ref="AI1106" ca="1">INDIRECT(ADDRESS(MATCH(A1106,'rs_stocks'!B:B,0),7,1,TRUE,"rs_stocks"))</f>
        <v>74</v>
      </c>
    </row>
    <row r="1107" spans="1:35" x14ac:dyDescent="0.3">
      <c r="A1107" s="129" t="s">
        <v>439</v>
      </c>
      <c r="B1107" s="132">
        <v>1.62</v>
      </c>
      <c r="C1107" s="132">
        <v>-6.01</v>
      </c>
      <c r="D1107" s="132">
        <v>-4.3499999999999996</v>
      </c>
      <c r="E1107" s="132">
        <v>15.93</v>
      </c>
      <c r="F1107" s="132">
        <v>15.83</v>
      </c>
      <c r="G1107" s="204" t="s">
        <v>3180</v>
      </c>
      <c r="H1107" s="345" t="s">
        <v>31</v>
      </c>
      <c r="I1107" s="129">
        <v>63.484000000000002</v>
      </c>
      <c r="J1107" s="129">
        <v>-31</v>
      </c>
      <c r="K1107" s="129">
        <v>-6</v>
      </c>
      <c r="L1107" s="129" t="b">
        <v>1</v>
      </c>
      <c r="M1107" s="129">
        <v>23.658000000000001</v>
      </c>
      <c r="N1107" s="129">
        <v>4.2089999999999996</v>
      </c>
      <c r="O1107" s="129">
        <v>5.6210000000000004</v>
      </c>
      <c r="P1107" s="132">
        <v>22.826000000000001</v>
      </c>
      <c r="Q1107" s="132">
        <v>0.29799999999999999</v>
      </c>
      <c r="R1107" s="132">
        <v>6.8</v>
      </c>
      <c r="S1107" s="129">
        <v>1.97</v>
      </c>
      <c r="T1107" s="419">
        <v>29.041</v>
      </c>
      <c r="U1107" s="129">
        <v>108.6</v>
      </c>
      <c r="V1107" s="129">
        <v>-51</v>
      </c>
      <c r="W1107" s="129">
        <v>-59</v>
      </c>
      <c r="X1107" s="129">
        <v>93</v>
      </c>
      <c r="Y1107" s="129" t="s">
        <v>439</v>
      </c>
      <c r="Z1107" s="129" t="b">
        <v>1</v>
      </c>
      <c r="AA1107" s="129">
        <v>0</v>
      </c>
      <c r="AB1107" s="129" t="b">
        <v>0</v>
      </c>
      <c r="AC1107" s="129">
        <v>47</v>
      </c>
      <c r="AD1107" s="129">
        <v>0.68100000000000005</v>
      </c>
      <c r="AE1107" s="129" t="s">
        <v>31</v>
      </c>
      <c r="AF1107" s="129" t="s">
        <v>3180</v>
      </c>
      <c r="AG1107" s="129" t="s">
        <v>4963</v>
      </c>
      <c r="AH1107" s="129" t="e" cm="1">
        <f t="array" aca="1" ref="AH1107" ca="1">INDIRECT(ADDRESS(MATCH(AJ1107,'rs_industries'!B:B,0),5,1,TRUE,"rs_industries"))</f>
        <v>#N/A</v>
      </c>
      <c r="AI1107" s="129" cm="1">
        <f t="array" aca="1" ref="AI1107" ca="1">INDIRECT(ADDRESS(MATCH(A1107,'rs_stocks'!B:B,0),7,1,TRUE,"rs_stocks"))</f>
        <v>71</v>
      </c>
    </row>
    <row r="1108" spans="1:35" x14ac:dyDescent="0.3">
      <c r="A1108" s="129" t="s">
        <v>38</v>
      </c>
      <c r="B1108" s="132">
        <v>-0.78</v>
      </c>
      <c r="C1108" s="132">
        <v>-5.8</v>
      </c>
      <c r="D1108" s="132">
        <v>-4.68</v>
      </c>
      <c r="E1108" s="132">
        <v>22.38</v>
      </c>
      <c r="F1108" s="132">
        <v>22.18</v>
      </c>
      <c r="G1108" s="225" t="s">
        <v>3182</v>
      </c>
      <c r="H1108" s="346" t="s">
        <v>3108</v>
      </c>
      <c r="I1108" s="129">
        <v>12.59</v>
      </c>
      <c r="J1108" s="129">
        <v>-50</v>
      </c>
      <c r="K1108" s="129">
        <v>-9</v>
      </c>
      <c r="L1108" s="129" t="b">
        <v>1</v>
      </c>
      <c r="M1108" s="129">
        <v>32.274999999999999</v>
      </c>
      <c r="N1108" s="129">
        <v>5.7460000000000004</v>
      </c>
      <c r="O1108" s="129">
        <v>5.617</v>
      </c>
      <c r="P1108" s="132">
        <v>30.686</v>
      </c>
      <c r="Q1108" s="132">
        <v>0.29899999999999999</v>
      </c>
      <c r="R1108" s="132">
        <v>9.1890000000000001</v>
      </c>
      <c r="S1108" s="129">
        <v>2.79</v>
      </c>
      <c r="T1108" s="419">
        <v>13.695</v>
      </c>
      <c r="U1108" s="129">
        <v>162.43</v>
      </c>
      <c r="V1108" s="129">
        <v>5</v>
      </c>
      <c r="W1108" s="129">
        <v>13</v>
      </c>
      <c r="X1108" s="129">
        <v>44</v>
      </c>
      <c r="Y1108" s="129" t="s">
        <v>38</v>
      </c>
      <c r="Z1108" s="129" t="b">
        <v>1</v>
      </c>
      <c r="AA1108" s="129">
        <v>0</v>
      </c>
      <c r="AB1108" s="129" t="b">
        <v>0</v>
      </c>
      <c r="AC1108" s="129">
        <v>48</v>
      </c>
      <c r="AD1108" s="129">
        <v>0.68100000000000005</v>
      </c>
      <c r="AE1108" s="129" t="s">
        <v>3108</v>
      </c>
      <c r="AF1108" s="129" t="s">
        <v>3182</v>
      </c>
      <c r="AG1108" s="129" t="s">
        <v>4207</v>
      </c>
      <c r="AH1108" s="129" t="e" cm="1">
        <f t="array" aca="1" ref="AH1108" ca="1">INDIRECT(ADDRESS(MATCH(AJ1108,'rs_industries'!B:B,0),5,1,TRUE,"rs_industries"))</f>
        <v>#N/A</v>
      </c>
      <c r="AI1108" s="129" cm="1">
        <f t="array" aca="1" ref="AI1108" ca="1">INDIRECT(ADDRESS(MATCH(A1108,'rs_stocks'!B:B,0),7,1,TRUE,"rs_stocks"))</f>
        <v>83</v>
      </c>
    </row>
    <row r="1109" spans="1:35" x14ac:dyDescent="0.3">
      <c r="A1109" s="129" t="s">
        <v>1504</v>
      </c>
      <c r="B1109" s="132">
        <v>-0.7</v>
      </c>
      <c r="C1109" s="132">
        <v>13.52</v>
      </c>
      <c r="D1109" s="132">
        <v>19.010000000000002</v>
      </c>
      <c r="E1109" s="132">
        <v>-1.21</v>
      </c>
      <c r="F1109" s="132">
        <v>2.76</v>
      </c>
      <c r="G1109" s="319" t="s">
        <v>3353</v>
      </c>
      <c r="H1109" s="347" t="s">
        <v>115</v>
      </c>
      <c r="I1109" s="129">
        <v>2.8860000000000001</v>
      </c>
      <c r="J1109" s="129">
        <v>-49</v>
      </c>
      <c r="K1109" s="129">
        <v>-13</v>
      </c>
      <c r="L1109" s="129" t="b">
        <v>1</v>
      </c>
      <c r="M1109" s="129">
        <v>30.98</v>
      </c>
      <c r="N1109" s="129">
        <v>5.5190000000000001</v>
      </c>
      <c r="O1109" s="129">
        <v>5.6139999999999999</v>
      </c>
      <c r="P1109" s="132">
        <v>38.542000000000002</v>
      </c>
      <c r="Q1109" s="132">
        <v>0.315</v>
      </c>
      <c r="R1109" s="132">
        <v>12.132</v>
      </c>
      <c r="S1109" s="129">
        <v>3.89</v>
      </c>
      <c r="T1109" s="419">
        <v>-0.52300000000000002</v>
      </c>
      <c r="U1109" s="129">
        <v>98.21</v>
      </c>
      <c r="V1109" s="129">
        <v>-29</v>
      </c>
      <c r="W1109" s="129">
        <v>-24</v>
      </c>
      <c r="X1109" s="129">
        <v>52</v>
      </c>
      <c r="Y1109" s="129" t="s">
        <v>1504</v>
      </c>
      <c r="Z1109" s="129" t="b">
        <v>0</v>
      </c>
      <c r="AA1109" s="129">
        <v>0</v>
      </c>
      <c r="AB1109" s="129" t="b">
        <v>1</v>
      </c>
      <c r="AC1109" s="129">
        <v>49</v>
      </c>
      <c r="AD1109" s="129">
        <v>0.68100000000000005</v>
      </c>
      <c r="AE1109" s="129" t="s">
        <v>115</v>
      </c>
      <c r="AF1109" s="129" t="s">
        <v>3353</v>
      </c>
      <c r="AG1109" s="129" t="s">
        <v>5485</v>
      </c>
      <c r="AH1109" s="129" t="e" cm="1">
        <f t="array" aca="1" ref="AH1109" ca="1">INDIRECT(ADDRESS(MATCH(AJ1109,'rs_industries'!B:B,0),5,1,TRUE,"rs_industries"))</f>
        <v>#N/A</v>
      </c>
      <c r="AI1109" s="129" cm="1">
        <f t="array" aca="1" ref="AI1109" ca="1">INDIRECT(ADDRESS(MATCH(A1109,'rs_stocks'!B:B,0),7,1,TRUE,"rs_stocks"))</f>
        <v>80</v>
      </c>
    </row>
    <row r="1110" spans="1:35" x14ac:dyDescent="0.3">
      <c r="A1110" s="129" t="s">
        <v>8693</v>
      </c>
      <c r="B1110" s="132">
        <v>-1.98</v>
      </c>
      <c r="C1110" s="132">
        <v>-4.0999999999999996</v>
      </c>
      <c r="D1110" s="132">
        <v>-0.18</v>
      </c>
      <c r="E1110" s="132">
        <v>-1.58</v>
      </c>
      <c r="F1110" s="132">
        <v>-2.15</v>
      </c>
      <c r="G1110" s="308" t="s">
        <v>4080</v>
      </c>
      <c r="H1110" s="351" t="s">
        <v>3111</v>
      </c>
      <c r="I1110" s="129">
        <v>0.21</v>
      </c>
      <c r="J1110" s="129">
        <v>-22</v>
      </c>
      <c r="K1110" s="129">
        <v>-15</v>
      </c>
      <c r="L1110" s="129" t="b">
        <v>0</v>
      </c>
      <c r="M1110" s="129">
        <v>11.973000000000001</v>
      </c>
      <c r="N1110" s="129">
        <v>2.137</v>
      </c>
      <c r="O1110" s="129">
        <v>5.6029999999999998</v>
      </c>
      <c r="P1110" s="132">
        <v>12.991</v>
      </c>
      <c r="Q1110" s="132">
        <v>0.30299999999999999</v>
      </c>
      <c r="R1110" s="132">
        <v>3.9380000000000002</v>
      </c>
      <c r="S1110" s="129">
        <v>1.8</v>
      </c>
      <c r="T1110" s="419">
        <v>-23.064</v>
      </c>
      <c r="U1110" s="129">
        <v>16.86</v>
      </c>
      <c r="V1110" s="129">
        <v>-54</v>
      </c>
      <c r="W1110" s="129">
        <v>-60</v>
      </c>
      <c r="X1110" s="129">
        <v>658</v>
      </c>
      <c r="Y1110" s="129" t="s">
        <v>8693</v>
      </c>
      <c r="Z1110" s="129" t="b">
        <v>1</v>
      </c>
      <c r="AA1110" s="129">
        <v>0</v>
      </c>
      <c r="AB1110" s="129" t="b">
        <v>0</v>
      </c>
      <c r="AC1110" s="129">
        <v>43</v>
      </c>
      <c r="AD1110" s="129">
        <v>0.68</v>
      </c>
      <c r="AE1110" s="129" t="s">
        <v>3111</v>
      </c>
      <c r="AF1110" s="129" t="s">
        <v>4080</v>
      </c>
      <c r="AG1110" s="129" t="s">
        <v>8694</v>
      </c>
      <c r="AH1110" s="129" t="e" cm="1">
        <f t="array" aca="1" ref="AH1110" ca="1">INDIRECT(ADDRESS(MATCH(AJ1110,'rs_industries'!B:B,0),5,1,TRUE,"rs_industries"))</f>
        <v>#N/A</v>
      </c>
      <c r="AI1110" s="129" t="e" cm="1">
        <f t="array" aca="1" ref="AI1110" ca="1">INDIRECT(ADDRESS(MATCH(A1110,'rs_stocks'!B:B,0),7,1,TRUE,"rs_stocks"))</f>
        <v>#N/A</v>
      </c>
    </row>
    <row r="1111" spans="1:35" x14ac:dyDescent="0.3">
      <c r="A1111" s="129" t="s">
        <v>5732</v>
      </c>
      <c r="B1111" s="132">
        <v>-4.8899999999999997</v>
      </c>
      <c r="C1111" s="132">
        <v>-7.49</v>
      </c>
      <c r="D1111" s="132">
        <v>-2.5099999999999998</v>
      </c>
      <c r="E1111" s="132">
        <v>3.36</v>
      </c>
      <c r="F1111" s="132">
        <v>1.27</v>
      </c>
      <c r="G1111" s="284" t="s">
        <v>3158</v>
      </c>
      <c r="H1111" s="346" t="s">
        <v>245</v>
      </c>
      <c r="I1111" s="129">
        <v>0.81499999999999995</v>
      </c>
      <c r="J1111" s="129">
        <v>-32</v>
      </c>
      <c r="K1111" s="129">
        <v>-17</v>
      </c>
      <c r="L1111" s="129" t="b">
        <v>0</v>
      </c>
      <c r="M1111" s="129">
        <v>16.606999999999999</v>
      </c>
      <c r="N1111" s="129">
        <v>2.964</v>
      </c>
      <c r="O1111" s="129">
        <v>5.6029999999999998</v>
      </c>
      <c r="P1111" s="132">
        <v>16.649000000000001</v>
      </c>
      <c r="Q1111" s="132">
        <v>0.30399999999999999</v>
      </c>
      <c r="R1111" s="132">
        <v>5.0540000000000003</v>
      </c>
      <c r="S1111" s="129">
        <v>2.37</v>
      </c>
      <c r="T1111" s="419">
        <v>-37.722999999999999</v>
      </c>
      <c r="U1111" s="129">
        <v>50.41</v>
      </c>
      <c r="V1111" s="129">
        <v>-26</v>
      </c>
      <c r="W1111" s="129">
        <v>-42</v>
      </c>
      <c r="X1111" s="129">
        <v>167</v>
      </c>
      <c r="Y1111" s="129" t="s">
        <v>5732</v>
      </c>
      <c r="Z1111" s="129" t="b">
        <v>0</v>
      </c>
      <c r="AA1111" s="129">
        <v>0</v>
      </c>
      <c r="AB1111" s="129" t="b">
        <v>0</v>
      </c>
      <c r="AC1111" s="129">
        <v>43</v>
      </c>
      <c r="AD1111" s="129">
        <v>0.68</v>
      </c>
      <c r="AE1111" s="129" t="s">
        <v>245</v>
      </c>
      <c r="AF1111" s="129" t="s">
        <v>3158</v>
      </c>
      <c r="AG1111" s="129" t="s">
        <v>5733</v>
      </c>
      <c r="AH1111" s="129" t="e" cm="1">
        <f t="array" aca="1" ref="AH1111" ca="1">INDIRECT(ADDRESS(MATCH(AJ1111,'rs_industries'!B:B,0),5,1,TRUE,"rs_industries"))</f>
        <v>#N/A</v>
      </c>
      <c r="AI1111" s="129" t="e" cm="1">
        <f t="array" aca="1" ref="AI1111" ca="1">INDIRECT(ADDRESS(MATCH(A1111,'rs_stocks'!B:B,0),7,1,TRUE,"rs_stocks"))</f>
        <v>#N/A</v>
      </c>
    </row>
    <row r="1112" spans="1:35" x14ac:dyDescent="0.3">
      <c r="A1112" s="129" t="s">
        <v>8883</v>
      </c>
      <c r="B1112" s="132">
        <v>2.14</v>
      </c>
      <c r="C1112" s="132">
        <v>47.21</v>
      </c>
      <c r="D1112" s="132">
        <v>55.48</v>
      </c>
      <c r="E1112" s="132">
        <v>65.72</v>
      </c>
      <c r="F1112" s="132">
        <v>46.04</v>
      </c>
      <c r="G1112" s="290" t="s">
        <v>3241</v>
      </c>
      <c r="H1112" s="350" t="s">
        <v>3124</v>
      </c>
      <c r="I1112" s="129">
        <v>0.27600000000000002</v>
      </c>
      <c r="J1112" s="129">
        <v>-52</v>
      </c>
      <c r="K1112" s="129">
        <v>-10</v>
      </c>
      <c r="L1112" s="129" t="b">
        <v>1</v>
      </c>
      <c r="M1112" s="129">
        <v>67.497</v>
      </c>
      <c r="N1112" s="129">
        <v>12.064</v>
      </c>
      <c r="O1112" s="129">
        <v>5.5949999999999998</v>
      </c>
      <c r="P1112" s="132">
        <v>82.150999999999996</v>
      </c>
      <c r="Q1112" s="132">
        <v>0.316</v>
      </c>
      <c r="R1112" s="132">
        <v>25.954999999999998</v>
      </c>
      <c r="S1112" s="129">
        <v>6.34</v>
      </c>
      <c r="T1112" s="419">
        <v>29.914999999999999</v>
      </c>
      <c r="U1112" s="129">
        <v>5.5350000000000001</v>
      </c>
      <c r="V1112" s="129">
        <v>63</v>
      </c>
      <c r="W1112" s="129">
        <v>267</v>
      </c>
      <c r="X1112" s="129">
        <v>569</v>
      </c>
      <c r="Y1112" s="129" t="s">
        <v>8883</v>
      </c>
      <c r="Z1112" s="129" t="b">
        <v>0</v>
      </c>
      <c r="AA1112" s="129">
        <v>0</v>
      </c>
      <c r="AB1112" s="129" t="b">
        <v>1</v>
      </c>
      <c r="AC1112" s="129">
        <v>44</v>
      </c>
      <c r="AD1112" s="129">
        <v>0.68</v>
      </c>
      <c r="AE1112" s="129" t="s">
        <v>3124</v>
      </c>
      <c r="AF1112" s="129" t="s">
        <v>3241</v>
      </c>
      <c r="AG1112" s="129" t="s">
        <v>8884</v>
      </c>
      <c r="AH1112" s="129" t="e" cm="1">
        <f t="array" aca="1" ref="AH1112" ca="1">INDIRECT(ADDRESS(MATCH(AJ1112,'rs_industries'!B:B,0),5,1,TRUE,"rs_industries"))</f>
        <v>#N/A</v>
      </c>
      <c r="AI1112" s="129" cm="1">
        <f t="array" aca="1" ref="AI1112" ca="1">INDIRECT(ADDRESS(MATCH(A1112,'rs_stocks'!B:B,0),7,1,TRUE,"rs_stocks"))</f>
        <v>94</v>
      </c>
    </row>
    <row r="1113" spans="1:35" x14ac:dyDescent="0.3">
      <c r="A1113" s="129" t="s">
        <v>1043</v>
      </c>
      <c r="B1113" s="132">
        <v>1.1599999999999999</v>
      </c>
      <c r="C1113" s="132">
        <v>5.12</v>
      </c>
      <c r="D1113" s="132">
        <v>4.07</v>
      </c>
      <c r="E1113" s="132">
        <v>16.45</v>
      </c>
      <c r="F1113" s="132">
        <v>9.36</v>
      </c>
      <c r="G1113" s="225" t="s">
        <v>3110</v>
      </c>
      <c r="H1113" s="346" t="s">
        <v>3111</v>
      </c>
      <c r="I1113" s="129">
        <v>108.776</v>
      </c>
      <c r="J1113" s="129">
        <v>-20</v>
      </c>
      <c r="K1113" s="129">
        <v>-2</v>
      </c>
      <c r="L1113" s="129" t="b">
        <v>1</v>
      </c>
      <c r="M1113" s="129">
        <v>13.346</v>
      </c>
      <c r="N1113" s="129">
        <v>2.3860000000000001</v>
      </c>
      <c r="O1113" s="129">
        <v>5.5940000000000003</v>
      </c>
      <c r="P1113" s="132">
        <v>13.516</v>
      </c>
      <c r="Q1113" s="132">
        <v>0.30599999999999999</v>
      </c>
      <c r="R1113" s="132">
        <v>4.1349999999999998</v>
      </c>
      <c r="S1113" s="129">
        <v>1.7</v>
      </c>
      <c r="T1113" s="419">
        <v>14.456</v>
      </c>
      <c r="U1113" s="129">
        <v>267.88</v>
      </c>
      <c r="V1113" s="129">
        <v>-3</v>
      </c>
      <c r="W1113" s="129">
        <v>-12</v>
      </c>
      <c r="X1113" s="129">
        <v>43</v>
      </c>
      <c r="Y1113" s="129" t="s">
        <v>1043</v>
      </c>
      <c r="Z1113" s="129" t="b">
        <v>0</v>
      </c>
      <c r="AA1113" s="129">
        <v>0</v>
      </c>
      <c r="AB1113" s="129" t="b">
        <v>1</v>
      </c>
      <c r="AC1113" s="129">
        <v>46</v>
      </c>
      <c r="AD1113" s="129">
        <v>0.67900000000000005</v>
      </c>
      <c r="AE1113" s="129" t="s">
        <v>3111</v>
      </c>
      <c r="AF1113" s="129" t="s">
        <v>3110</v>
      </c>
      <c r="AG1113" s="129" t="s">
        <v>3657</v>
      </c>
      <c r="AH1113" s="129" t="e" cm="1">
        <f t="array" aca="1" ref="AH1113" ca="1">INDIRECT(ADDRESS(MATCH(AJ1113,'rs_industries'!B:B,0),5,1,TRUE,"rs_industries"))</f>
        <v>#N/A</v>
      </c>
      <c r="AI1113" s="129" cm="1">
        <f t="array" aca="1" ref="AI1113" ca="1">INDIRECT(ADDRESS(MATCH(A1113,'rs_stocks'!B:B,0),7,1,TRUE,"rs_stocks"))</f>
        <v>81</v>
      </c>
    </row>
    <row r="1114" spans="1:35" x14ac:dyDescent="0.3">
      <c r="A1114" s="129" t="s">
        <v>1053</v>
      </c>
      <c r="B1114" s="132">
        <v>-0.38</v>
      </c>
      <c r="C1114" s="132">
        <v>-2.89</v>
      </c>
      <c r="D1114" s="132">
        <v>-3.73</v>
      </c>
      <c r="E1114" s="132">
        <v>7.0000000000000007E-2</v>
      </c>
      <c r="F1114" s="132">
        <v>1.52</v>
      </c>
      <c r="G1114" s="269" t="s">
        <v>3148</v>
      </c>
      <c r="H1114" s="288" t="s">
        <v>3111</v>
      </c>
      <c r="I1114" s="129">
        <v>22.402999999999999</v>
      </c>
      <c r="J1114" s="129">
        <v>-42</v>
      </c>
      <c r="K1114" s="129">
        <v>-28</v>
      </c>
      <c r="L1114" s="129" t="b">
        <v>0</v>
      </c>
      <c r="M1114" s="129">
        <v>10.737</v>
      </c>
      <c r="N1114" s="129">
        <v>1.9219999999999999</v>
      </c>
      <c r="O1114" s="129">
        <v>5.5860000000000003</v>
      </c>
      <c r="P1114" s="132">
        <v>11.286</v>
      </c>
      <c r="Q1114" s="132">
        <v>0.30199999999999999</v>
      </c>
      <c r="R1114" s="132">
        <v>3.4060000000000001</v>
      </c>
      <c r="S1114" s="129">
        <v>1.63</v>
      </c>
      <c r="T1114" s="419">
        <v>-32.531999999999996</v>
      </c>
      <c r="U1114" s="129">
        <v>74.364999999999995</v>
      </c>
      <c r="V1114" s="129">
        <v>3</v>
      </c>
      <c r="W1114" s="129">
        <v>4</v>
      </c>
      <c r="X1114" s="129">
        <v>164</v>
      </c>
      <c r="Y1114" s="129" t="s">
        <v>1053</v>
      </c>
      <c r="Z1114" s="129" t="b">
        <v>1</v>
      </c>
      <c r="AA1114" s="129">
        <v>0</v>
      </c>
      <c r="AB1114" s="129" t="b">
        <v>0</v>
      </c>
      <c r="AC1114" s="129">
        <v>49</v>
      </c>
      <c r="AD1114" s="129">
        <v>0.67900000000000005</v>
      </c>
      <c r="AE1114" s="129" t="s">
        <v>3111</v>
      </c>
      <c r="AF1114" s="129" t="s">
        <v>3148</v>
      </c>
      <c r="AG1114" s="129" t="s">
        <v>4183</v>
      </c>
      <c r="AH1114" s="129" t="e" cm="1">
        <f t="array" aca="1" ref="AH1114" ca="1">INDIRECT(ADDRESS(MATCH(AJ1114,'rs_industries'!B:B,0),5,1,TRUE,"rs_industries"))</f>
        <v>#N/A</v>
      </c>
      <c r="AI1114" s="129" t="e" cm="1">
        <f t="array" aca="1" ref="AI1114" ca="1">INDIRECT(ADDRESS(MATCH(A1114,'rs_stocks'!B:B,0),7,1,TRUE,"rs_stocks"))</f>
        <v>#N/A</v>
      </c>
    </row>
    <row r="1115" spans="1:35" x14ac:dyDescent="0.3">
      <c r="A1115" s="129" t="s">
        <v>1876</v>
      </c>
      <c r="B1115" s="132">
        <v>-1.35</v>
      </c>
      <c r="C1115" s="132">
        <v>14.06</v>
      </c>
      <c r="D1115" s="132">
        <v>20.5</v>
      </c>
      <c r="E1115" s="132">
        <v>27.32</v>
      </c>
      <c r="F1115" s="132">
        <v>29.27</v>
      </c>
      <c r="G1115" s="235" t="s">
        <v>3405</v>
      </c>
      <c r="H1115" s="349" t="s">
        <v>3124</v>
      </c>
      <c r="I1115" s="129">
        <v>2.0049999999999999</v>
      </c>
      <c r="J1115" s="129">
        <v>-84</v>
      </c>
      <c r="K1115" s="129">
        <v>-72</v>
      </c>
      <c r="L1115" s="129" t="b">
        <v>0</v>
      </c>
      <c r="M1115" s="129">
        <v>64.478999999999999</v>
      </c>
      <c r="N1115" s="129">
        <v>11.552</v>
      </c>
      <c r="O1115" s="129">
        <v>5.5819999999999999</v>
      </c>
      <c r="P1115" s="132">
        <v>72.62</v>
      </c>
      <c r="Q1115" s="132">
        <v>0.318</v>
      </c>
      <c r="R1115" s="132">
        <v>23.07</v>
      </c>
      <c r="S1115" s="129">
        <v>3.61</v>
      </c>
      <c r="T1115" s="419">
        <v>39.408999999999999</v>
      </c>
      <c r="U1115" s="129">
        <v>16.87</v>
      </c>
      <c r="V1115" s="129">
        <v>20</v>
      </c>
      <c r="W1115" s="129">
        <v>-9</v>
      </c>
      <c r="X1115" s="129">
        <v>328</v>
      </c>
      <c r="Y1115" s="129" t="s">
        <v>1876</v>
      </c>
      <c r="Z1115" s="129" t="b">
        <v>0</v>
      </c>
      <c r="AA1115" s="129">
        <v>0</v>
      </c>
      <c r="AB1115" s="129" t="b">
        <v>1</v>
      </c>
      <c r="AC1115" s="129">
        <v>51</v>
      </c>
      <c r="AD1115" s="129">
        <v>0.67900000000000005</v>
      </c>
      <c r="AE1115" s="129" t="s">
        <v>3124</v>
      </c>
      <c r="AF1115" s="129" t="s">
        <v>3405</v>
      </c>
      <c r="AG1115" s="129" t="s">
        <v>5214</v>
      </c>
      <c r="AH1115" s="129" t="e" cm="1">
        <f t="array" aca="1" ref="AH1115" ca="1">INDIRECT(ADDRESS(MATCH(AJ1115,'rs_industries'!B:B,0),5,1,TRUE,"rs_industries"))</f>
        <v>#N/A</v>
      </c>
      <c r="AI1115" s="129" cm="1">
        <f t="array" aca="1" ref="AI1115" ca="1">INDIRECT(ADDRESS(MATCH(A1115,'rs_stocks'!B:B,0),7,1,TRUE,"rs_stocks"))</f>
        <v>93</v>
      </c>
    </row>
    <row r="1116" spans="1:35" x14ac:dyDescent="0.3">
      <c r="A1116" s="129" t="s">
        <v>1073</v>
      </c>
      <c r="B1116" s="132">
        <v>-0.05</v>
      </c>
      <c r="C1116" s="132">
        <v>-2.1800000000000002</v>
      </c>
      <c r="D1116" s="132">
        <v>6.38</v>
      </c>
      <c r="E1116" s="132">
        <v>-1.29</v>
      </c>
      <c r="F1116" s="132">
        <v>-2.63</v>
      </c>
      <c r="G1116" s="210" t="s">
        <v>3562</v>
      </c>
      <c r="H1116" s="288" t="s">
        <v>48</v>
      </c>
      <c r="I1116" s="129">
        <v>112.807</v>
      </c>
      <c r="J1116" s="129">
        <v>-46</v>
      </c>
      <c r="K1116" s="129">
        <v>-28</v>
      </c>
      <c r="L1116" s="129" t="b">
        <v>1</v>
      </c>
      <c r="M1116" s="129">
        <v>19.452000000000002</v>
      </c>
      <c r="N1116" s="129">
        <v>3.4860000000000002</v>
      </c>
      <c r="O1116" s="129">
        <v>5.58</v>
      </c>
      <c r="P1116" s="132">
        <v>22.077000000000002</v>
      </c>
      <c r="Q1116" s="132">
        <v>0.308</v>
      </c>
      <c r="R1116" s="132">
        <v>6.806</v>
      </c>
      <c r="S1116" s="129">
        <v>1.67</v>
      </c>
      <c r="T1116" s="419">
        <v>24.1</v>
      </c>
      <c r="U1116" s="129">
        <v>68.275000000000006</v>
      </c>
      <c r="V1116" s="129">
        <v>-50</v>
      </c>
      <c r="W1116" s="129">
        <v>-59</v>
      </c>
      <c r="X1116" s="129">
        <v>175</v>
      </c>
      <c r="Y1116" s="129" t="s">
        <v>1073</v>
      </c>
      <c r="Z1116" s="129" t="b">
        <v>0</v>
      </c>
      <c r="AA1116" s="129">
        <v>0</v>
      </c>
      <c r="AB1116" s="129" t="b">
        <v>0</v>
      </c>
      <c r="AC1116" s="129">
        <v>49</v>
      </c>
      <c r="AD1116" s="129">
        <v>0.67900000000000005</v>
      </c>
      <c r="AE1116" s="129" t="s">
        <v>48</v>
      </c>
      <c r="AF1116" s="129" t="s">
        <v>3562</v>
      </c>
      <c r="AG1116" s="129" t="s">
        <v>4581</v>
      </c>
      <c r="AH1116" s="129" t="e" cm="1">
        <f t="array" aca="1" ref="AH1116" ca="1">INDIRECT(ADDRESS(MATCH(AJ1116,'rs_industries'!B:B,0),5,1,TRUE,"rs_industries"))</f>
        <v>#N/A</v>
      </c>
      <c r="AI1116" s="129" t="e" cm="1">
        <f t="array" aca="1" ref="AI1116" ca="1">INDIRECT(ADDRESS(MATCH(A1116,'rs_stocks'!B:B,0),7,1,TRUE,"rs_stocks"))</f>
        <v>#N/A</v>
      </c>
    </row>
    <row r="1117" spans="1:35" x14ac:dyDescent="0.3">
      <c r="A1117" s="129" t="s">
        <v>1922</v>
      </c>
      <c r="B1117" s="132">
        <v>-7.48</v>
      </c>
      <c r="C1117" s="132">
        <v>-22.91</v>
      </c>
      <c r="D1117" s="132">
        <v>-5.19</v>
      </c>
      <c r="E1117" s="132">
        <v>5.49</v>
      </c>
      <c r="F1117" s="132">
        <v>-7.83</v>
      </c>
      <c r="G1117" s="238" t="s">
        <v>3267</v>
      </c>
      <c r="H1117" s="352" t="s">
        <v>3205</v>
      </c>
      <c r="I1117" s="129">
        <v>3.399</v>
      </c>
      <c r="J1117" s="129">
        <v>-63</v>
      </c>
      <c r="K1117" s="129">
        <v>-29</v>
      </c>
      <c r="L1117" s="129" t="b">
        <v>0</v>
      </c>
      <c r="M1117" s="129">
        <v>41.68</v>
      </c>
      <c r="N1117" s="129">
        <v>7.49</v>
      </c>
      <c r="O1117" s="129">
        <v>5.5650000000000004</v>
      </c>
      <c r="P1117" s="132">
        <v>49.195999999999998</v>
      </c>
      <c r="Q1117" s="132">
        <v>0.30199999999999999</v>
      </c>
      <c r="R1117" s="132">
        <v>14.855</v>
      </c>
      <c r="S1117" s="129">
        <v>6.34</v>
      </c>
      <c r="T1117" s="419">
        <v>28.077999999999999</v>
      </c>
      <c r="U1117" s="129">
        <v>7.3</v>
      </c>
      <c r="V1117" s="129">
        <v>-9</v>
      </c>
      <c r="W1117" s="129">
        <v>3</v>
      </c>
      <c r="X1117" s="129">
        <v>431</v>
      </c>
      <c r="Y1117" s="129" t="s">
        <v>1922</v>
      </c>
      <c r="Z1117" s="129" t="b">
        <v>1</v>
      </c>
      <c r="AA1117" s="129">
        <v>0</v>
      </c>
      <c r="AB1117" s="129" t="b">
        <v>0</v>
      </c>
      <c r="AC1117" s="129">
        <v>42</v>
      </c>
      <c r="AD1117" s="129">
        <v>0.67800000000000005</v>
      </c>
      <c r="AE1117" s="129" t="s">
        <v>3205</v>
      </c>
      <c r="AF1117" s="129" t="s">
        <v>3267</v>
      </c>
      <c r="AG1117" s="129" t="s">
        <v>1923</v>
      </c>
      <c r="AH1117" s="129" t="e" cm="1">
        <f t="array" aca="1" ref="AH1117" ca="1">INDIRECT(ADDRESS(MATCH(AJ1117,'rs_industries'!B:B,0),5,1,TRUE,"rs_industries"))</f>
        <v>#N/A</v>
      </c>
      <c r="AI1117" s="129" cm="1">
        <f t="array" aca="1" ref="AI1117" ca="1">INDIRECT(ADDRESS(MATCH(A1117,'rs_stocks'!B:B,0),7,1,TRUE,"rs_stocks"))</f>
        <v>74</v>
      </c>
    </row>
    <row r="1118" spans="1:35" x14ac:dyDescent="0.3">
      <c r="A1118" s="129" t="s">
        <v>5738</v>
      </c>
      <c r="B1118" s="132">
        <v>-2.5</v>
      </c>
      <c r="C1118" s="132">
        <v>-8.7200000000000006</v>
      </c>
      <c r="D1118" s="132">
        <v>-4.17</v>
      </c>
      <c r="E1118" s="132">
        <v>7.13</v>
      </c>
      <c r="F1118" s="132">
        <v>10.4</v>
      </c>
      <c r="G1118" s="218"/>
      <c r="H1118" s="346"/>
      <c r="I1118" s="129">
        <v>0.79900000000000004</v>
      </c>
      <c r="J1118" s="129">
        <v>-50</v>
      </c>
      <c r="K1118" s="129">
        <v>-38</v>
      </c>
      <c r="L1118" s="129" t="b">
        <v>0</v>
      </c>
      <c r="M1118" s="129">
        <v>33.898000000000003</v>
      </c>
      <c r="N1118" s="129">
        <v>6.109</v>
      </c>
      <c r="O1118" s="129">
        <v>5.5490000000000004</v>
      </c>
      <c r="P1118" s="132">
        <v>36.067</v>
      </c>
      <c r="Q1118" s="132">
        <v>0.28799999999999998</v>
      </c>
      <c r="R1118" s="132">
        <v>10.379</v>
      </c>
      <c r="S1118" s="129">
        <v>3.23</v>
      </c>
      <c r="T1118" s="419">
        <v>12.234999999999999</v>
      </c>
      <c r="U1118" s="129">
        <v>15.18</v>
      </c>
      <c r="V1118" s="129">
        <v>-25</v>
      </c>
      <c r="W1118" s="129">
        <v>-34</v>
      </c>
      <c r="X1118" s="129">
        <v>407</v>
      </c>
      <c r="Y1118" s="129" t="s">
        <v>5738</v>
      </c>
      <c r="Z1118" s="129" t="b">
        <v>0</v>
      </c>
      <c r="AA1118" s="129">
        <v>0</v>
      </c>
      <c r="AB1118" s="129" t="b">
        <v>0</v>
      </c>
      <c r="AC1118" s="129">
        <v>49</v>
      </c>
      <c r="AD1118" s="129">
        <v>0.67800000000000005</v>
      </c>
      <c r="AG1118" s="129" t="s">
        <v>5739</v>
      </c>
      <c r="AH1118" s="129" t="e" cm="1">
        <f t="array" aca="1" ref="AH1118" ca="1">INDIRECT(ADDRESS(MATCH(AJ1118,'rs_industries'!B:B,0),5,1,TRUE,"rs_industries"))</f>
        <v>#N/A</v>
      </c>
      <c r="AI1118" s="129" t="e" cm="1">
        <f t="array" aca="1" ref="AI1118" ca="1">INDIRECT(ADDRESS(MATCH(A1118,'rs_stocks'!B:B,0),7,1,TRUE,"rs_stocks"))</f>
        <v>#N/A</v>
      </c>
    </row>
    <row r="1119" spans="1:35" x14ac:dyDescent="0.3">
      <c r="A1119" s="129" t="s">
        <v>8615</v>
      </c>
      <c r="B1119" s="132">
        <v>0.53</v>
      </c>
      <c r="C1119" s="132">
        <v>-0.37</v>
      </c>
      <c r="D1119" s="132">
        <v>0.45</v>
      </c>
      <c r="E1119" s="132">
        <v>5.68</v>
      </c>
      <c r="F1119" s="132">
        <v>0.75</v>
      </c>
      <c r="G1119" s="231" t="s">
        <v>3282</v>
      </c>
      <c r="H1119" s="346" t="s">
        <v>3111</v>
      </c>
      <c r="I1119" s="129">
        <v>0.35099999999999998</v>
      </c>
      <c r="J1119" s="129">
        <v>-30</v>
      </c>
      <c r="K1119" s="129">
        <v>-14</v>
      </c>
      <c r="L1119" s="129" t="b">
        <v>1</v>
      </c>
      <c r="M1119" s="129">
        <v>4.5469999999999997</v>
      </c>
      <c r="N1119" s="129">
        <v>0.82099999999999995</v>
      </c>
      <c r="O1119" s="129">
        <v>5.5419999999999998</v>
      </c>
      <c r="P1119" s="132">
        <v>4.6289999999999996</v>
      </c>
      <c r="Q1119" s="132">
        <v>0.3</v>
      </c>
      <c r="R1119" s="132">
        <v>1.389</v>
      </c>
      <c r="S1119" s="129">
        <v>1.1000000000000001</v>
      </c>
      <c r="T1119" s="419">
        <v>-47.619</v>
      </c>
      <c r="U1119" s="129">
        <v>13.39</v>
      </c>
      <c r="V1119" s="129">
        <v>5</v>
      </c>
      <c r="W1119" s="129">
        <v>-14</v>
      </c>
      <c r="X1119" s="129">
        <v>1360</v>
      </c>
      <c r="Y1119" s="129" t="s">
        <v>8615</v>
      </c>
      <c r="Z1119" s="129" t="b">
        <v>1</v>
      </c>
      <c r="AA1119" s="129">
        <v>0</v>
      </c>
      <c r="AB1119" s="129" t="b">
        <v>1</v>
      </c>
      <c r="AC1119" s="129">
        <v>40</v>
      </c>
      <c r="AD1119" s="129">
        <v>0.67800000000000005</v>
      </c>
      <c r="AE1119" s="129" t="s">
        <v>3111</v>
      </c>
      <c r="AF1119" s="129" t="s">
        <v>3282</v>
      </c>
      <c r="AG1119" s="129" t="s">
        <v>8616</v>
      </c>
      <c r="AH1119" s="129" t="e" cm="1">
        <f t="array" aca="1" ref="AH1119" ca="1">INDIRECT(ADDRESS(MATCH(AJ1119,'rs_industries'!B:B,0),5,1,TRUE,"rs_industries"))</f>
        <v>#N/A</v>
      </c>
      <c r="AI1119" s="129" cm="1">
        <f t="array" aca="1" ref="AI1119" ca="1">INDIRECT(ADDRESS(MATCH(A1119,'rs_stocks'!B:B,0),7,1,TRUE,"rs_stocks"))</f>
        <v>74</v>
      </c>
    </row>
    <row r="1120" spans="1:35" x14ac:dyDescent="0.3">
      <c r="A1120" s="129" t="s">
        <v>2366</v>
      </c>
      <c r="B1120" s="132">
        <v>-3.88</v>
      </c>
      <c r="C1120" s="132">
        <v>-2.52</v>
      </c>
      <c r="D1120" s="132">
        <v>2.3199999999999998</v>
      </c>
      <c r="E1120" s="132">
        <v>12.6</v>
      </c>
      <c r="F1120" s="132">
        <v>6.72</v>
      </c>
      <c r="G1120" s="216" t="s">
        <v>3262</v>
      </c>
      <c r="H1120" s="304" t="s">
        <v>3111</v>
      </c>
      <c r="I1120" s="129">
        <v>5.101</v>
      </c>
      <c r="J1120" s="129">
        <v>-55</v>
      </c>
      <c r="K1120" s="129">
        <v>-32</v>
      </c>
      <c r="L1120" s="129" t="b">
        <v>1</v>
      </c>
      <c r="M1120" s="129">
        <v>19.228000000000002</v>
      </c>
      <c r="N1120" s="129">
        <v>3.472</v>
      </c>
      <c r="O1120" s="129">
        <v>5.5380000000000003</v>
      </c>
      <c r="P1120" s="132">
        <v>18.972999999999999</v>
      </c>
      <c r="Q1120" s="132">
        <v>0.30199999999999999</v>
      </c>
      <c r="R1120" s="132">
        <v>5.7240000000000002</v>
      </c>
      <c r="S1120" s="129">
        <v>2.0099999999999998</v>
      </c>
      <c r="T1120" s="419">
        <v>-57.832000000000001</v>
      </c>
      <c r="U1120" s="129">
        <v>111.2</v>
      </c>
      <c r="V1120" s="129">
        <v>-1</v>
      </c>
      <c r="W1120" s="129">
        <v>-12</v>
      </c>
      <c r="X1120" s="129">
        <v>89</v>
      </c>
      <c r="Y1120" s="129" t="s">
        <v>2366</v>
      </c>
      <c r="Z1120" s="129" t="b">
        <v>0</v>
      </c>
      <c r="AA1120" s="129">
        <v>0</v>
      </c>
      <c r="AB1120" s="129" t="b">
        <v>1</v>
      </c>
      <c r="AC1120" s="129">
        <v>47</v>
      </c>
      <c r="AD1120" s="129">
        <v>0.67700000000000005</v>
      </c>
      <c r="AE1120" s="129" t="s">
        <v>3111</v>
      </c>
      <c r="AF1120" s="129" t="s">
        <v>3262</v>
      </c>
      <c r="AG1120" s="129" t="s">
        <v>3263</v>
      </c>
      <c r="AH1120" s="129" t="e" cm="1">
        <f t="array" aca="1" ref="AH1120" ca="1">INDIRECT(ADDRESS(MATCH(AJ1120,'rs_industries'!B:B,0),5,1,TRUE,"rs_industries"))</f>
        <v>#N/A</v>
      </c>
      <c r="AI1120" s="129" cm="1">
        <f t="array" aca="1" ref="AI1120" ca="1">INDIRECT(ADDRESS(MATCH(A1120,'rs_stocks'!B:B,0),7,1,TRUE,"rs_stocks"))</f>
        <v>70</v>
      </c>
    </row>
    <row r="1121" spans="1:35" x14ac:dyDescent="0.3">
      <c r="A1121" s="129" t="s">
        <v>7260</v>
      </c>
      <c r="B1121" s="132">
        <v>3.67</v>
      </c>
      <c r="C1121" s="132">
        <v>12.76</v>
      </c>
      <c r="D1121" s="132">
        <v>1.32</v>
      </c>
      <c r="E1121" s="132">
        <v>41.32</v>
      </c>
      <c r="F1121" s="132">
        <v>61.26</v>
      </c>
      <c r="G1121" s="236" t="s">
        <v>3146</v>
      </c>
      <c r="H1121" s="345" t="s">
        <v>3124</v>
      </c>
      <c r="I1121" s="129">
        <v>0.629</v>
      </c>
      <c r="J1121" s="129">
        <v>-88</v>
      </c>
      <c r="K1121" s="129">
        <v>-79</v>
      </c>
      <c r="L1121" s="129" t="b">
        <v>1</v>
      </c>
      <c r="M1121" s="129">
        <v>90.846999999999994</v>
      </c>
      <c r="N1121" s="129">
        <v>16.407</v>
      </c>
      <c r="O1121" s="129">
        <v>5.5369999999999999</v>
      </c>
      <c r="P1121" s="132">
        <v>105.503</v>
      </c>
      <c r="Q1121" s="132">
        <v>0.27600000000000002</v>
      </c>
      <c r="R1121" s="132">
        <v>29.129000000000001</v>
      </c>
      <c r="S1121" s="129">
        <v>7.12</v>
      </c>
      <c r="T1121" s="419">
        <v>18.297999999999998</v>
      </c>
      <c r="U1121" s="129">
        <v>10.74</v>
      </c>
      <c r="V1121" s="129">
        <v>-13</v>
      </c>
      <c r="W1121" s="129">
        <v>-20</v>
      </c>
      <c r="X1121" s="129">
        <v>261</v>
      </c>
      <c r="Y1121" s="129" t="s">
        <v>7260</v>
      </c>
      <c r="Z1121" s="129" t="b">
        <v>0</v>
      </c>
      <c r="AA1121" s="129">
        <v>0</v>
      </c>
      <c r="AB1121" s="129" t="b">
        <v>0</v>
      </c>
      <c r="AC1121" s="129">
        <v>45</v>
      </c>
      <c r="AD1121" s="129">
        <v>0.67700000000000005</v>
      </c>
      <c r="AE1121" s="129" t="s">
        <v>3124</v>
      </c>
      <c r="AF1121" s="129" t="s">
        <v>3146</v>
      </c>
      <c r="AG1121" s="129" t="s">
        <v>7261</v>
      </c>
      <c r="AH1121" s="129" t="e" cm="1">
        <f t="array" aca="1" ref="AH1121" ca="1">INDIRECT(ADDRESS(MATCH(AJ1121,'rs_industries'!B:B,0),5,1,TRUE,"rs_industries"))</f>
        <v>#N/A</v>
      </c>
      <c r="AI1121" s="129" t="e" cm="1">
        <f t="array" aca="1" ref="AI1121" ca="1">INDIRECT(ADDRESS(MATCH(A1121,'rs_stocks'!B:B,0),7,1,TRUE,"rs_stocks"))</f>
        <v>#N/A</v>
      </c>
    </row>
    <row r="1122" spans="1:35" x14ac:dyDescent="0.3">
      <c r="A1122" s="129" t="s">
        <v>2350</v>
      </c>
      <c r="B1122" s="132">
        <v>6.31</v>
      </c>
      <c r="C1122" s="132">
        <v>-1.27</v>
      </c>
      <c r="D1122" s="132">
        <v>-5.52</v>
      </c>
      <c r="E1122" s="132">
        <v>16.12</v>
      </c>
      <c r="F1122" s="132">
        <v>17.03</v>
      </c>
      <c r="G1122" s="251" t="s">
        <v>3782</v>
      </c>
      <c r="H1122" s="349" t="s">
        <v>24</v>
      </c>
      <c r="I1122" s="129">
        <v>3.851</v>
      </c>
      <c r="J1122" s="129">
        <v>-84</v>
      </c>
      <c r="K1122" s="129">
        <v>-73</v>
      </c>
      <c r="L1122" s="129" t="b">
        <v>1</v>
      </c>
      <c r="M1122" s="129">
        <v>43.207000000000001</v>
      </c>
      <c r="N1122" s="129">
        <v>7.8330000000000002</v>
      </c>
      <c r="O1122" s="129">
        <v>5.516</v>
      </c>
      <c r="P1122" s="132">
        <v>47.728000000000002</v>
      </c>
      <c r="Q1122" s="132">
        <v>0.27900000000000003</v>
      </c>
      <c r="R1122" s="132">
        <v>13.329000000000001</v>
      </c>
      <c r="S1122" s="129">
        <v>3.78</v>
      </c>
      <c r="T1122" s="419">
        <v>-15.781000000000001</v>
      </c>
      <c r="U1122" s="129">
        <v>67.805000000000007</v>
      </c>
      <c r="V1122" s="129">
        <v>-6</v>
      </c>
      <c r="W1122" s="129">
        <v>6</v>
      </c>
      <c r="X1122" s="129">
        <v>77</v>
      </c>
      <c r="Y1122" s="129" t="s">
        <v>2350</v>
      </c>
      <c r="Z1122" s="129" t="b">
        <v>1</v>
      </c>
      <c r="AA1122" s="129">
        <v>0</v>
      </c>
      <c r="AB1122" s="129" t="b">
        <v>1</v>
      </c>
      <c r="AC1122" s="129">
        <v>50</v>
      </c>
      <c r="AD1122" s="129">
        <v>0.67700000000000005</v>
      </c>
      <c r="AE1122" s="129" t="s">
        <v>24</v>
      </c>
      <c r="AF1122" s="129" t="s">
        <v>3782</v>
      </c>
      <c r="AG1122" s="129" t="s">
        <v>4531</v>
      </c>
      <c r="AH1122" s="129" t="e" cm="1">
        <f t="array" aca="1" ref="AH1122" ca="1">INDIRECT(ADDRESS(MATCH(AJ1122,'rs_industries'!B:B,0),5,1,TRUE,"rs_industries"))</f>
        <v>#N/A</v>
      </c>
      <c r="AI1122" s="129" t="e" cm="1">
        <f t="array" aca="1" ref="AI1122" ca="1">INDIRECT(ADDRESS(MATCH(A1122,'rs_stocks'!B:B,0),7,1,TRUE,"rs_stocks"))</f>
        <v>#N/A</v>
      </c>
    </row>
    <row r="1123" spans="1:35" x14ac:dyDescent="0.3">
      <c r="A1123" s="129" t="s">
        <v>226</v>
      </c>
      <c r="B1123" s="132">
        <v>1.94</v>
      </c>
      <c r="C1123" s="132">
        <v>5.4</v>
      </c>
      <c r="D1123" s="132">
        <v>4.8099999999999996</v>
      </c>
      <c r="E1123" s="132">
        <v>32.67</v>
      </c>
      <c r="F1123" s="132">
        <v>13.46</v>
      </c>
      <c r="G1123" s="233" t="s">
        <v>3444</v>
      </c>
      <c r="H1123" s="345" t="s">
        <v>3108</v>
      </c>
      <c r="I1123" s="129">
        <v>278.48099999999999</v>
      </c>
      <c r="J1123" s="129">
        <v>-76</v>
      </c>
      <c r="K1123" s="129">
        <v>-7</v>
      </c>
      <c r="L1123" s="129" t="b">
        <v>1</v>
      </c>
      <c r="M1123" s="129">
        <v>23.742000000000001</v>
      </c>
      <c r="N1123" s="129">
        <v>4.3129999999999997</v>
      </c>
      <c r="O1123" s="129">
        <v>5.5049999999999999</v>
      </c>
      <c r="P1123" s="132">
        <v>24.635999999999999</v>
      </c>
      <c r="Q1123" s="132">
        <v>0.29699999999999999</v>
      </c>
      <c r="R1123" s="132">
        <v>7.306</v>
      </c>
      <c r="S1123" s="129">
        <v>2.27</v>
      </c>
      <c r="T1123" s="419">
        <v>16.481000000000002</v>
      </c>
      <c r="U1123" s="129">
        <v>643.88</v>
      </c>
      <c r="V1123" s="129">
        <v>-48</v>
      </c>
      <c r="W1123" s="129">
        <v>-54</v>
      </c>
      <c r="X1123" s="129">
        <v>13</v>
      </c>
      <c r="Y1123" s="129" t="s">
        <v>226</v>
      </c>
      <c r="Z1123" s="129" t="b">
        <v>1</v>
      </c>
      <c r="AA1123" s="129">
        <v>0</v>
      </c>
      <c r="AB1123" s="129" t="b">
        <v>1</v>
      </c>
      <c r="AC1123" s="129">
        <v>43</v>
      </c>
      <c r="AD1123" s="129">
        <v>0.67700000000000005</v>
      </c>
      <c r="AE1123" s="129" t="s">
        <v>3108</v>
      </c>
      <c r="AF1123" s="129" t="s">
        <v>3444</v>
      </c>
      <c r="AG1123" s="129" t="s">
        <v>3445</v>
      </c>
      <c r="AH1123" s="129" t="e" cm="1">
        <f t="array" aca="1" ref="AH1123" ca="1">INDIRECT(ADDRESS(MATCH(AJ1123,'rs_industries'!B:B,0),5,1,TRUE,"rs_industries"))</f>
        <v>#N/A</v>
      </c>
      <c r="AI1123" s="129" cm="1">
        <f t="array" aca="1" ref="AI1123" ca="1">INDIRECT(ADDRESS(MATCH(A1123,'rs_stocks'!B:B,0),7,1,TRUE,"rs_stocks"))</f>
        <v>87</v>
      </c>
    </row>
    <row r="1124" spans="1:35" x14ac:dyDescent="0.3">
      <c r="A1124" s="129" t="s">
        <v>7284</v>
      </c>
      <c r="B1124" s="132">
        <v>-5.22</v>
      </c>
      <c r="C1124" s="132">
        <v>-4.07</v>
      </c>
      <c r="D1124" s="132">
        <v>8.26</v>
      </c>
      <c r="E1124" s="132">
        <v>19.8</v>
      </c>
      <c r="F1124" s="132">
        <v>27.57</v>
      </c>
      <c r="G1124" s="300" t="s">
        <v>3146</v>
      </c>
      <c r="H1124" s="348" t="s">
        <v>3124</v>
      </c>
      <c r="I1124" s="129">
        <v>0.60199999999999998</v>
      </c>
      <c r="J1124" s="129">
        <v>-92</v>
      </c>
      <c r="K1124" s="129">
        <v>-87</v>
      </c>
      <c r="L1124" s="129" t="b">
        <v>0</v>
      </c>
      <c r="M1124" s="129">
        <v>81.317999999999998</v>
      </c>
      <c r="N1124" s="129">
        <v>14.798999999999999</v>
      </c>
      <c r="O1124" s="129">
        <v>5.4950000000000001</v>
      </c>
      <c r="P1124" s="132">
        <v>97.866</v>
      </c>
      <c r="Q1124" s="132">
        <v>0.28999999999999998</v>
      </c>
      <c r="R1124" s="132">
        <v>28.41</v>
      </c>
      <c r="S1124" s="129">
        <v>7.71</v>
      </c>
      <c r="T1124" s="419">
        <v>-38.482999999999997</v>
      </c>
      <c r="U1124" s="129">
        <v>2.36</v>
      </c>
      <c r="V1124" s="129">
        <v>-6</v>
      </c>
      <c r="W1124" s="129">
        <v>-30</v>
      </c>
      <c r="X1124" s="129">
        <v>1099</v>
      </c>
      <c r="Y1124" s="129" t="s">
        <v>7284</v>
      </c>
      <c r="Z1124" s="129" t="b">
        <v>0</v>
      </c>
      <c r="AA1124" s="129">
        <v>0</v>
      </c>
      <c r="AB1124" s="129" t="b">
        <v>0</v>
      </c>
      <c r="AC1124" s="129">
        <v>41</v>
      </c>
      <c r="AD1124" s="129">
        <v>0.67600000000000005</v>
      </c>
      <c r="AE1124" s="129" t="s">
        <v>3124</v>
      </c>
      <c r="AF1124" s="129" t="s">
        <v>3146</v>
      </c>
      <c r="AG1124" s="129" t="s">
        <v>7285</v>
      </c>
      <c r="AH1124" s="129" t="e" cm="1">
        <f t="array" aca="1" ref="AH1124" ca="1">INDIRECT(ADDRESS(MATCH(AJ1124,'rs_industries'!B:B,0),5,1,TRUE,"rs_industries"))</f>
        <v>#N/A</v>
      </c>
      <c r="AI1124" s="129" t="e" cm="1">
        <f t="array" aca="1" ref="AI1124" ca="1">INDIRECT(ADDRESS(MATCH(A1124,'rs_stocks'!B:B,0),7,1,TRUE,"rs_stocks"))</f>
        <v>#N/A</v>
      </c>
    </row>
    <row r="1125" spans="1:35" x14ac:dyDescent="0.3">
      <c r="A1125" s="129" t="s">
        <v>7575</v>
      </c>
      <c r="B1125" s="132">
        <v>5.64</v>
      </c>
      <c r="C1125" s="132">
        <v>-7.04</v>
      </c>
      <c r="D1125" s="132">
        <v>25.55</v>
      </c>
      <c r="E1125" s="132">
        <v>31.91</v>
      </c>
      <c r="F1125" s="132">
        <v>22.31</v>
      </c>
      <c r="G1125" s="300" t="s">
        <v>3146</v>
      </c>
      <c r="H1125" s="348" t="s">
        <v>3124</v>
      </c>
      <c r="I1125" s="129">
        <v>0.51200000000000001</v>
      </c>
      <c r="J1125" s="129">
        <v>-86</v>
      </c>
      <c r="K1125" s="129">
        <v>-76</v>
      </c>
      <c r="L1125" s="129" t="b">
        <v>1</v>
      </c>
      <c r="M1125" s="129">
        <v>62.118000000000002</v>
      </c>
      <c r="N1125" s="129">
        <v>11.337</v>
      </c>
      <c r="O1125" s="129">
        <v>5.4790000000000001</v>
      </c>
      <c r="P1125" s="132">
        <v>74.013999999999996</v>
      </c>
      <c r="Q1125" s="132">
        <v>0.30199999999999999</v>
      </c>
      <c r="R1125" s="132">
        <v>22.343</v>
      </c>
      <c r="S1125" s="129">
        <v>5.69</v>
      </c>
      <c r="T1125" s="419">
        <v>21.815000000000001</v>
      </c>
      <c r="U1125" s="129">
        <v>8.06</v>
      </c>
      <c r="V1125" s="129">
        <v>60</v>
      </c>
      <c r="W1125" s="129">
        <v>10</v>
      </c>
      <c r="X1125" s="129">
        <v>436</v>
      </c>
      <c r="Y1125" s="129" t="s">
        <v>7575</v>
      </c>
      <c r="Z1125" s="129" t="b">
        <v>0</v>
      </c>
      <c r="AA1125" s="129">
        <v>0</v>
      </c>
      <c r="AB1125" s="129" t="b">
        <v>0</v>
      </c>
      <c r="AC1125" s="129">
        <v>46</v>
      </c>
      <c r="AD1125" s="129">
        <v>0.67600000000000005</v>
      </c>
      <c r="AE1125" s="129" t="s">
        <v>3124</v>
      </c>
      <c r="AF1125" s="129" t="s">
        <v>3146</v>
      </c>
      <c r="AG1125" s="129" t="s">
        <v>7576</v>
      </c>
      <c r="AH1125" s="129" t="e" cm="1">
        <f t="array" aca="1" ref="AH1125" ca="1">INDIRECT(ADDRESS(MATCH(AJ1125,'rs_industries'!B:B,0),5,1,TRUE,"rs_industries"))</f>
        <v>#N/A</v>
      </c>
      <c r="AI1125" s="129" t="e" cm="1">
        <f t="array" aca="1" ref="AI1125" ca="1">INDIRECT(ADDRESS(MATCH(A1125,'rs_stocks'!B:B,0),7,1,TRUE,"rs_stocks"))</f>
        <v>#N/A</v>
      </c>
    </row>
    <row r="1126" spans="1:35" x14ac:dyDescent="0.3">
      <c r="A1126" s="129" t="s">
        <v>1874</v>
      </c>
      <c r="B1126" s="132">
        <v>3.03</v>
      </c>
      <c r="C1126" s="132">
        <v>-3.29</v>
      </c>
      <c r="D1126" s="132">
        <v>-2.39</v>
      </c>
      <c r="E1126" s="132">
        <v>10.63</v>
      </c>
      <c r="F1126" s="132">
        <v>2.42</v>
      </c>
      <c r="G1126" s="212" t="s">
        <v>3236</v>
      </c>
      <c r="H1126" s="345" t="s">
        <v>3111</v>
      </c>
      <c r="I1126" s="129">
        <v>5.8739999999999997</v>
      </c>
      <c r="J1126" s="129">
        <v>-53</v>
      </c>
      <c r="K1126" s="129">
        <v>-21</v>
      </c>
      <c r="L1126" s="129" t="b">
        <v>1</v>
      </c>
      <c r="M1126" s="129">
        <v>16.635999999999999</v>
      </c>
      <c r="N1126" s="129">
        <v>3.0369999999999999</v>
      </c>
      <c r="O1126" s="129">
        <v>5.4779999999999998</v>
      </c>
      <c r="P1126" s="132">
        <v>17.888000000000002</v>
      </c>
      <c r="Q1126" s="132">
        <v>0.28999999999999998</v>
      </c>
      <c r="R1126" s="132">
        <v>5.1950000000000003</v>
      </c>
      <c r="S1126" s="129">
        <v>2.0299999999999998</v>
      </c>
      <c r="T1126" s="419">
        <v>-4.0250000000000004</v>
      </c>
      <c r="U1126" s="129">
        <v>49.03</v>
      </c>
      <c r="V1126" s="129">
        <v>-12</v>
      </c>
      <c r="W1126" s="129">
        <v>-28</v>
      </c>
      <c r="X1126" s="129">
        <v>201</v>
      </c>
      <c r="Y1126" s="129" t="s">
        <v>1874</v>
      </c>
      <c r="Z1126" s="129" t="b">
        <v>1</v>
      </c>
      <c r="AA1126" s="129">
        <v>0</v>
      </c>
      <c r="AB1126" s="129" t="b">
        <v>0</v>
      </c>
      <c r="AC1126" s="129">
        <v>45</v>
      </c>
      <c r="AD1126" s="129">
        <v>0.67600000000000005</v>
      </c>
      <c r="AE1126" s="129" t="s">
        <v>3111</v>
      </c>
      <c r="AF1126" s="129" t="s">
        <v>3236</v>
      </c>
      <c r="AG1126" s="129" t="s">
        <v>4015</v>
      </c>
      <c r="AH1126" s="129" t="e" cm="1">
        <f t="array" aca="1" ref="AH1126" ca="1">INDIRECT(ADDRESS(MATCH(AJ1126,'rs_industries'!B:B,0),5,1,TRUE,"rs_industries"))</f>
        <v>#N/A</v>
      </c>
      <c r="AI1126" s="129" t="e" cm="1">
        <f t="array" aca="1" ref="AI1126" ca="1">INDIRECT(ADDRESS(MATCH(A1126,'rs_stocks'!B:B,0),7,1,TRUE,"rs_stocks"))</f>
        <v>#N/A</v>
      </c>
    </row>
    <row r="1127" spans="1:35" x14ac:dyDescent="0.3">
      <c r="A1127" s="129" t="s">
        <v>2896</v>
      </c>
      <c r="B1127" s="132">
        <v>5.28</v>
      </c>
      <c r="C1127" s="132">
        <v>10.64</v>
      </c>
      <c r="D1127" s="132">
        <v>37.21</v>
      </c>
      <c r="E1127" s="132">
        <v>56.04</v>
      </c>
      <c r="F1127" s="132">
        <v>31.35</v>
      </c>
      <c r="G1127" s="212" t="s">
        <v>54</v>
      </c>
      <c r="H1127" s="345" t="s">
        <v>3108</v>
      </c>
      <c r="I1127" s="129">
        <v>0.63600000000000001</v>
      </c>
      <c r="J1127" s="129">
        <v>-68</v>
      </c>
      <c r="K1127" s="129">
        <v>-3</v>
      </c>
      <c r="L1127" s="129" t="b">
        <v>1</v>
      </c>
      <c r="M1127" s="129">
        <v>59.411000000000001</v>
      </c>
      <c r="N1127" s="129">
        <v>10.851000000000001</v>
      </c>
      <c r="O1127" s="129">
        <v>5.4749999999999996</v>
      </c>
      <c r="P1127" s="132">
        <v>67.454999999999998</v>
      </c>
      <c r="Q1127" s="132">
        <v>0.307</v>
      </c>
      <c r="R1127" s="132">
        <v>20.675000000000001</v>
      </c>
      <c r="S1127" s="129">
        <v>4.2300000000000004</v>
      </c>
      <c r="T1127" s="419">
        <v>-22.03</v>
      </c>
      <c r="U1127" s="129">
        <v>56.86</v>
      </c>
      <c r="V1127" s="129">
        <v>3</v>
      </c>
      <c r="W1127" s="129">
        <v>-33</v>
      </c>
      <c r="X1127" s="129">
        <v>83</v>
      </c>
      <c r="Y1127" s="129" t="s">
        <v>2896</v>
      </c>
      <c r="Z1127" s="129" t="b">
        <v>0</v>
      </c>
      <c r="AA1127" s="129">
        <v>0</v>
      </c>
      <c r="AB1127" s="129" t="b">
        <v>1</v>
      </c>
      <c r="AC1127" s="129">
        <v>51</v>
      </c>
      <c r="AD1127" s="129">
        <v>0.67500000000000004</v>
      </c>
      <c r="AE1127" s="129" t="s">
        <v>3108</v>
      </c>
      <c r="AF1127" s="129" t="s">
        <v>54</v>
      </c>
      <c r="AG1127" s="129" t="s">
        <v>7341</v>
      </c>
      <c r="AH1127" s="129" t="e" cm="1">
        <f t="array" aca="1" ref="AH1127" ca="1">INDIRECT(ADDRESS(MATCH(AJ1127,'rs_industries'!B:B,0),5,1,TRUE,"rs_industries"))</f>
        <v>#N/A</v>
      </c>
      <c r="AI1127" s="129" cm="1">
        <f t="array" aca="1" ref="AI1127" ca="1">INDIRECT(ADDRESS(MATCH(A1127,'rs_stocks'!B:B,0),7,1,TRUE,"rs_stocks"))</f>
        <v>94</v>
      </c>
    </row>
    <row r="1128" spans="1:35" x14ac:dyDescent="0.3">
      <c r="A1128" s="129" t="s">
        <v>8865</v>
      </c>
      <c r="B1128" s="132">
        <v>1.49</v>
      </c>
      <c r="C1128" s="132">
        <v>0.28999999999999998</v>
      </c>
      <c r="D1128" s="132">
        <v>8.9700000000000006</v>
      </c>
      <c r="E1128" s="132">
        <v>1.01</v>
      </c>
      <c r="F1128" s="132">
        <v>-0.18</v>
      </c>
      <c r="G1128" s="210" t="s">
        <v>3775</v>
      </c>
      <c r="H1128" s="288" t="s">
        <v>3111</v>
      </c>
      <c r="I1128" s="129">
        <v>0.23899999999999999</v>
      </c>
      <c r="J1128" s="129">
        <v>-20</v>
      </c>
      <c r="K1128" s="129">
        <v>-5</v>
      </c>
      <c r="L1128" s="129" t="b">
        <v>1</v>
      </c>
      <c r="M1128" s="129">
        <v>20.446999999999999</v>
      </c>
      <c r="N1128" s="129">
        <v>3.7360000000000002</v>
      </c>
      <c r="O1128" s="129">
        <v>5.4729999999999999</v>
      </c>
      <c r="P1128" s="132">
        <v>24.042000000000002</v>
      </c>
      <c r="Q1128" s="132">
        <v>0.30199999999999999</v>
      </c>
      <c r="R1128" s="132">
        <v>7.26</v>
      </c>
      <c r="S1128" s="129">
        <v>1.64</v>
      </c>
      <c r="T1128" s="419">
        <v>21.559000000000001</v>
      </c>
      <c r="U1128" s="129">
        <v>17.010000000000002</v>
      </c>
      <c r="V1128" s="129">
        <v>-22</v>
      </c>
      <c r="W1128" s="129">
        <v>-38</v>
      </c>
      <c r="X1128" s="129">
        <v>718</v>
      </c>
      <c r="Y1128" s="129" t="s">
        <v>8865</v>
      </c>
      <c r="Z1128" s="129" t="b">
        <v>0</v>
      </c>
      <c r="AA1128" s="129">
        <v>0</v>
      </c>
      <c r="AB1128" s="129" t="b">
        <v>1</v>
      </c>
      <c r="AC1128" s="129">
        <v>45</v>
      </c>
      <c r="AD1128" s="129">
        <v>0.67500000000000004</v>
      </c>
      <c r="AE1128" s="129" t="s">
        <v>3111</v>
      </c>
      <c r="AF1128" s="129" t="s">
        <v>3775</v>
      </c>
      <c r="AG1128" s="129" t="s">
        <v>8866</v>
      </c>
      <c r="AH1128" s="129" t="e" cm="1">
        <f t="array" aca="1" ref="AH1128" ca="1">INDIRECT(ADDRESS(MATCH(AJ1128,'rs_industries'!B:B,0),5,1,TRUE,"rs_industries"))</f>
        <v>#N/A</v>
      </c>
      <c r="AI1128" s="129" t="e" cm="1">
        <f t="array" aca="1" ref="AI1128" ca="1">INDIRECT(ADDRESS(MATCH(A1128,'rs_stocks'!B:B,0),7,1,TRUE,"rs_stocks"))</f>
        <v>#N/A</v>
      </c>
    </row>
    <row r="1129" spans="1:35" x14ac:dyDescent="0.3">
      <c r="A1129" s="129" t="s">
        <v>6419</v>
      </c>
      <c r="B1129" s="132">
        <v>-1.53</v>
      </c>
      <c r="C1129" s="132">
        <v>-13.43</v>
      </c>
      <c r="D1129" s="132">
        <v>-27.04</v>
      </c>
      <c r="E1129" s="132">
        <v>26.09</v>
      </c>
      <c r="F1129" s="132">
        <v>29.46</v>
      </c>
      <c r="G1129" s="328" t="s">
        <v>3182</v>
      </c>
      <c r="H1129" s="349" t="s">
        <v>3108</v>
      </c>
      <c r="I1129" s="129">
        <v>0.48099999999999998</v>
      </c>
      <c r="J1129" s="129">
        <v>-94</v>
      </c>
      <c r="K1129" s="129">
        <v>-86</v>
      </c>
      <c r="L1129" s="129" t="b">
        <v>0</v>
      </c>
      <c r="M1129" s="129">
        <v>139.28200000000001</v>
      </c>
      <c r="N1129" s="129">
        <v>25.466999999999999</v>
      </c>
      <c r="O1129" s="129">
        <v>5.4690000000000003</v>
      </c>
      <c r="P1129" s="132">
        <v>188.94800000000001</v>
      </c>
      <c r="Q1129" s="132">
        <v>0.23599999999999999</v>
      </c>
      <c r="R1129" s="132">
        <v>44.542999999999999</v>
      </c>
      <c r="S1129" s="129">
        <v>4.6500000000000004</v>
      </c>
      <c r="T1129" s="419">
        <v>25.954999999999998</v>
      </c>
      <c r="U1129" s="129">
        <v>5.8</v>
      </c>
      <c r="V1129" s="129">
        <v>-42</v>
      </c>
      <c r="W1129" s="129">
        <v>-59</v>
      </c>
      <c r="X1129" s="129">
        <v>741</v>
      </c>
      <c r="Y1129" s="129" t="s">
        <v>6419</v>
      </c>
      <c r="Z1129" s="129" t="b">
        <v>1</v>
      </c>
      <c r="AA1129" s="129">
        <v>0</v>
      </c>
      <c r="AB1129" s="129" t="b">
        <v>0</v>
      </c>
      <c r="AC1129" s="129">
        <v>48</v>
      </c>
      <c r="AD1129" s="129">
        <v>0.67500000000000004</v>
      </c>
      <c r="AE1129" s="129" t="s">
        <v>3108</v>
      </c>
      <c r="AF1129" s="129" t="s">
        <v>3182</v>
      </c>
      <c r="AG1129" s="129" t="s">
        <v>7223</v>
      </c>
      <c r="AH1129" s="129" t="e" cm="1">
        <f t="array" aca="1" ref="AH1129" ca="1">INDIRECT(ADDRESS(MATCH(AJ1129,'rs_industries'!B:B,0),5,1,TRUE,"rs_industries"))</f>
        <v>#N/A</v>
      </c>
      <c r="AI1129" s="129" t="e" cm="1">
        <f t="array" aca="1" ref="AI1129" ca="1">INDIRECT(ADDRESS(MATCH(A1129,'rs_stocks'!B:B,0),7,1,TRUE,"rs_stocks"))</f>
        <v>#N/A</v>
      </c>
    </row>
    <row r="1130" spans="1:35" x14ac:dyDescent="0.3">
      <c r="A1130" s="129" t="s">
        <v>2137</v>
      </c>
      <c r="B1130" s="132">
        <v>-2.56</v>
      </c>
      <c r="C1130" s="132">
        <v>-1.94</v>
      </c>
      <c r="D1130" s="132">
        <v>-0.7</v>
      </c>
      <c r="E1130" s="132">
        <v>6.33</v>
      </c>
      <c r="F1130" s="132">
        <v>8.32</v>
      </c>
      <c r="G1130" s="255" t="s">
        <v>3146</v>
      </c>
      <c r="H1130" s="347" t="s">
        <v>3124</v>
      </c>
      <c r="I1130" s="129">
        <v>1.8460000000000001</v>
      </c>
      <c r="J1130" s="129">
        <v>-45</v>
      </c>
      <c r="K1130" s="129">
        <v>-26</v>
      </c>
      <c r="L1130" s="129" t="b">
        <v>1</v>
      </c>
      <c r="M1130" s="129">
        <v>31.702999999999999</v>
      </c>
      <c r="N1130" s="129">
        <v>5.8019999999999996</v>
      </c>
      <c r="O1130" s="129">
        <v>5.4640000000000004</v>
      </c>
      <c r="P1130" s="132">
        <v>36.374000000000002</v>
      </c>
      <c r="Q1130" s="132">
        <v>0.28699999999999998</v>
      </c>
      <c r="R1130" s="132">
        <v>10.425000000000001</v>
      </c>
      <c r="S1130" s="129">
        <v>3.65</v>
      </c>
      <c r="T1130" s="419">
        <v>1.7509999999999999</v>
      </c>
      <c r="U1130" s="129">
        <v>15.63</v>
      </c>
      <c r="V1130" s="129">
        <v>35</v>
      </c>
      <c r="W1130" s="129">
        <v>18</v>
      </c>
      <c r="X1130" s="129">
        <v>350</v>
      </c>
      <c r="Y1130" s="129" t="s">
        <v>2137</v>
      </c>
      <c r="Z1130" s="129" t="b">
        <v>0</v>
      </c>
      <c r="AA1130" s="129">
        <v>0</v>
      </c>
      <c r="AB1130" s="129" t="b">
        <v>0</v>
      </c>
      <c r="AC1130" s="129">
        <v>49</v>
      </c>
      <c r="AD1130" s="129">
        <v>0.67500000000000004</v>
      </c>
      <c r="AE1130" s="129" t="s">
        <v>3124</v>
      </c>
      <c r="AF1130" s="129" t="s">
        <v>3146</v>
      </c>
      <c r="AG1130" s="129" t="s">
        <v>4811</v>
      </c>
      <c r="AH1130" s="129" t="e" cm="1">
        <f t="array" aca="1" ref="AH1130" ca="1">INDIRECT(ADDRESS(MATCH(AJ1130,'rs_industries'!B:B,0),5,1,TRUE,"rs_industries"))</f>
        <v>#N/A</v>
      </c>
      <c r="AI1130" s="129" cm="1">
        <f t="array" aca="1" ref="AI1130" ca="1">INDIRECT(ADDRESS(MATCH(A1130,'rs_stocks'!B:B,0),7,1,TRUE,"rs_stocks"))</f>
        <v>70</v>
      </c>
    </row>
    <row r="1131" spans="1:35" x14ac:dyDescent="0.3">
      <c r="A1131" s="129" t="s">
        <v>2984</v>
      </c>
      <c r="B1131" s="132">
        <v>-0.66</v>
      </c>
      <c r="C1131" s="132">
        <v>-6.84</v>
      </c>
      <c r="D1131" s="132">
        <v>-8.98</v>
      </c>
      <c r="E1131" s="132">
        <v>28.27</v>
      </c>
      <c r="F1131" s="132">
        <v>18.510000000000002</v>
      </c>
      <c r="G1131" s="290" t="s">
        <v>3527</v>
      </c>
      <c r="H1131" s="350" t="s">
        <v>3108</v>
      </c>
      <c r="I1131" s="129">
        <v>0.88</v>
      </c>
      <c r="J1131" s="129">
        <v>-61</v>
      </c>
      <c r="K1131" s="129">
        <v>-15</v>
      </c>
      <c r="L1131" s="129" t="b">
        <v>1</v>
      </c>
      <c r="M1131" s="129">
        <v>46.368000000000002</v>
      </c>
      <c r="N1131" s="129">
        <v>8.4860000000000007</v>
      </c>
      <c r="O1131" s="129">
        <v>5.4640000000000004</v>
      </c>
      <c r="P1131" s="132">
        <v>49.726999999999997</v>
      </c>
      <c r="Q1131" s="132">
        <v>0.27600000000000002</v>
      </c>
      <c r="R1131" s="132">
        <v>13.725</v>
      </c>
      <c r="S1131" s="129">
        <v>3.18</v>
      </c>
      <c r="T1131" s="419">
        <v>56.11</v>
      </c>
      <c r="U1131" s="129">
        <v>15.11</v>
      </c>
      <c r="V1131" s="129">
        <v>-14</v>
      </c>
      <c r="W1131" s="129">
        <v>2</v>
      </c>
      <c r="X1131" s="129">
        <v>415</v>
      </c>
      <c r="Y1131" s="129" t="s">
        <v>2984</v>
      </c>
      <c r="Z1131" s="129" t="b">
        <v>1</v>
      </c>
      <c r="AA1131" s="129">
        <v>0</v>
      </c>
      <c r="AB1131" s="129" t="b">
        <v>0</v>
      </c>
      <c r="AC1131" s="129">
        <v>45</v>
      </c>
      <c r="AD1131" s="129">
        <v>0.67400000000000004</v>
      </c>
      <c r="AE1131" s="129" t="s">
        <v>3108</v>
      </c>
      <c r="AF1131" s="129" t="s">
        <v>3527</v>
      </c>
      <c r="AG1131" s="129" t="s">
        <v>5804</v>
      </c>
      <c r="AH1131" s="129" t="e" cm="1">
        <f t="array" aca="1" ref="AH1131" ca="1">INDIRECT(ADDRESS(MATCH(AJ1131,'rs_industries'!B:B,0),5,1,TRUE,"rs_industries"))</f>
        <v>#N/A</v>
      </c>
      <c r="AI1131" s="129" cm="1">
        <f t="array" aca="1" ref="AI1131" ca="1">INDIRECT(ADDRESS(MATCH(A1131,'rs_stocks'!B:B,0),7,1,TRUE,"rs_stocks"))</f>
        <v>89</v>
      </c>
    </row>
    <row r="1132" spans="1:35" x14ac:dyDescent="0.3">
      <c r="A1132" s="129" t="s">
        <v>7690</v>
      </c>
      <c r="B1132" s="132">
        <v>0.26</v>
      </c>
      <c r="C1132" s="132">
        <v>2.42</v>
      </c>
      <c r="D1132" s="132">
        <v>8.6300000000000008</v>
      </c>
      <c r="E1132" s="132">
        <v>-0.75</v>
      </c>
      <c r="F1132" s="132">
        <v>4.2699999999999996</v>
      </c>
      <c r="G1132" s="294" t="s">
        <v>3775</v>
      </c>
      <c r="H1132" s="350" t="s">
        <v>3111</v>
      </c>
      <c r="I1132" s="129">
        <v>0.29099999999999998</v>
      </c>
      <c r="J1132" s="129">
        <v>-38</v>
      </c>
      <c r="K1132" s="129">
        <v>-11</v>
      </c>
      <c r="L1132" s="129" t="b">
        <v>1</v>
      </c>
      <c r="M1132" s="129">
        <v>28.192</v>
      </c>
      <c r="N1132" s="129">
        <v>5.1639999999999997</v>
      </c>
      <c r="O1132" s="129">
        <v>5.4589999999999996</v>
      </c>
      <c r="P1132" s="132">
        <v>31.617999999999999</v>
      </c>
      <c r="Q1132" s="132">
        <v>0.30099999999999999</v>
      </c>
      <c r="R1132" s="132">
        <v>9.5060000000000002</v>
      </c>
      <c r="S1132" s="129">
        <v>4.03</v>
      </c>
      <c r="T1132" s="419">
        <v>-29.041</v>
      </c>
      <c r="U1132" s="129">
        <v>53</v>
      </c>
      <c r="V1132" s="129">
        <v>-55</v>
      </c>
      <c r="W1132" s="129">
        <v>-36</v>
      </c>
      <c r="X1132" s="129">
        <v>93</v>
      </c>
      <c r="Y1132" s="129" t="s">
        <v>7690</v>
      </c>
      <c r="Z1132" s="129" t="b">
        <v>0</v>
      </c>
      <c r="AA1132" s="129">
        <v>0</v>
      </c>
      <c r="AB1132" s="129" t="b">
        <v>1</v>
      </c>
      <c r="AC1132" s="129">
        <v>45</v>
      </c>
      <c r="AD1132" s="129">
        <v>0.67400000000000004</v>
      </c>
      <c r="AE1132" s="129" t="s">
        <v>3111</v>
      </c>
      <c r="AF1132" s="129" t="s">
        <v>3775</v>
      </c>
      <c r="AG1132" s="129" t="s">
        <v>8854</v>
      </c>
      <c r="AH1132" s="129" t="e" cm="1">
        <f t="array" aca="1" ref="AH1132" ca="1">INDIRECT(ADDRESS(MATCH(AJ1132,'rs_industries'!B:B,0),5,1,TRUE,"rs_industries"))</f>
        <v>#N/A</v>
      </c>
      <c r="AI1132" s="129" cm="1">
        <f t="array" aca="1" ref="AI1132" ca="1">INDIRECT(ADDRESS(MATCH(A1132,'rs_stocks'!B:B,0),7,1,TRUE,"rs_stocks"))</f>
        <v>76</v>
      </c>
    </row>
    <row r="1133" spans="1:35" x14ac:dyDescent="0.3">
      <c r="A1133" s="129" t="s">
        <v>273</v>
      </c>
      <c r="B1133" s="132">
        <v>0.35</v>
      </c>
      <c r="C1133" s="132">
        <v>1.79</v>
      </c>
      <c r="D1133" s="132">
        <v>2.62</v>
      </c>
      <c r="E1133" s="132">
        <v>5.42</v>
      </c>
      <c r="F1133" s="132">
        <v>8</v>
      </c>
      <c r="G1133" s="214" t="s">
        <v>3225</v>
      </c>
      <c r="H1133" s="347" t="s">
        <v>3111</v>
      </c>
      <c r="I1133" s="129">
        <v>103.093</v>
      </c>
      <c r="J1133" s="129">
        <v>-19</v>
      </c>
      <c r="K1133" s="129">
        <v>-1</v>
      </c>
      <c r="L1133" s="129" t="b">
        <v>1</v>
      </c>
      <c r="M1133" s="129">
        <v>9.9740000000000002</v>
      </c>
      <c r="N1133" s="129">
        <v>1.827</v>
      </c>
      <c r="O1133" s="129">
        <v>5.4580000000000002</v>
      </c>
      <c r="P1133" s="132">
        <v>10.031000000000001</v>
      </c>
      <c r="Q1133" s="132">
        <v>0.29299999999999998</v>
      </c>
      <c r="R1133" s="132">
        <v>2.94</v>
      </c>
      <c r="S1133" s="129">
        <v>1.27</v>
      </c>
      <c r="T1133" s="419">
        <v>-28.651</v>
      </c>
      <c r="U1133" s="129">
        <v>209.23</v>
      </c>
      <c r="V1133" s="129">
        <v>-57</v>
      </c>
      <c r="W1133" s="129">
        <v>-52</v>
      </c>
      <c r="X1133" s="129">
        <v>75</v>
      </c>
      <c r="Y1133" s="129" t="s">
        <v>273</v>
      </c>
      <c r="Z1133" s="129" t="b">
        <v>0</v>
      </c>
      <c r="AA1133" s="129">
        <v>0</v>
      </c>
      <c r="AB1133" s="129" t="b">
        <v>1</v>
      </c>
      <c r="AC1133" s="129">
        <v>47</v>
      </c>
      <c r="AD1133" s="129">
        <v>0.67400000000000004</v>
      </c>
      <c r="AE1133" s="129" t="s">
        <v>3111</v>
      </c>
      <c r="AF1133" s="129" t="s">
        <v>3225</v>
      </c>
      <c r="AG1133" s="129" t="s">
        <v>5181</v>
      </c>
      <c r="AH1133" s="129" t="e" cm="1">
        <f t="array" aca="1" ref="AH1133" ca="1">INDIRECT(ADDRESS(MATCH(AJ1133,'rs_industries'!B:B,0),5,1,TRUE,"rs_industries"))</f>
        <v>#N/A</v>
      </c>
      <c r="AI1133" s="129" t="e" cm="1">
        <f t="array" aca="1" ref="AI1133" ca="1">INDIRECT(ADDRESS(MATCH(A1133,'rs_stocks'!B:B,0),7,1,TRUE,"rs_stocks"))</f>
        <v>#N/A</v>
      </c>
    </row>
    <row r="1134" spans="1:35" x14ac:dyDescent="0.3">
      <c r="A1134" s="129" t="s">
        <v>5740</v>
      </c>
      <c r="B1134" s="132">
        <v>21.1</v>
      </c>
      <c r="C1134" s="132">
        <v>46.09</v>
      </c>
      <c r="D1134" s="132">
        <v>71.819999999999993</v>
      </c>
      <c r="E1134" s="132">
        <v>190.73</v>
      </c>
      <c r="F1134" s="132">
        <v>193.65</v>
      </c>
      <c r="G1134" s="254" t="s">
        <v>3391</v>
      </c>
      <c r="H1134" s="348" t="s">
        <v>3108</v>
      </c>
      <c r="I1134" s="129">
        <v>0.89800000000000002</v>
      </c>
      <c r="J1134" s="129">
        <v>-97</v>
      </c>
      <c r="K1134" s="129">
        <v>-87</v>
      </c>
      <c r="L1134" s="129" t="b">
        <v>1</v>
      </c>
      <c r="M1134" s="129">
        <v>208.83600000000001</v>
      </c>
      <c r="N1134" s="129">
        <v>38.456000000000003</v>
      </c>
      <c r="O1134" s="129">
        <v>5.43</v>
      </c>
      <c r="P1134" s="132">
        <v>240.07900000000001</v>
      </c>
      <c r="Q1134" s="132">
        <v>0.28499999999999998</v>
      </c>
      <c r="R1134" s="132">
        <v>68.382999999999996</v>
      </c>
      <c r="S1134" s="129">
        <v>7.53</v>
      </c>
      <c r="T1134" s="419">
        <v>193.61699999999999</v>
      </c>
      <c r="U1134" s="129">
        <v>8.7799999999999994</v>
      </c>
      <c r="V1134" s="129">
        <v>123</v>
      </c>
      <c r="W1134" s="129">
        <v>123</v>
      </c>
      <c r="X1134" s="129">
        <v>302</v>
      </c>
      <c r="Y1134" s="129" t="s">
        <v>5740</v>
      </c>
      <c r="Z1134" s="129" t="b">
        <v>0</v>
      </c>
      <c r="AA1134" s="129">
        <v>0</v>
      </c>
      <c r="AB1134" s="129" t="b">
        <v>1</v>
      </c>
      <c r="AC1134" s="129">
        <v>50</v>
      </c>
      <c r="AD1134" s="129">
        <v>0.67300000000000004</v>
      </c>
      <c r="AE1134" s="129" t="s">
        <v>3108</v>
      </c>
      <c r="AF1134" s="129" t="s">
        <v>3391</v>
      </c>
      <c r="AG1134" s="129" t="s">
        <v>7591</v>
      </c>
      <c r="AH1134" s="129" t="e" cm="1">
        <f t="array" aca="1" ref="AH1134" ca="1">INDIRECT(ADDRESS(MATCH(AJ1134,'rs_industries'!B:B,0),5,1,TRUE,"rs_industries"))</f>
        <v>#N/A</v>
      </c>
      <c r="AI1134" s="129" cm="1">
        <f t="array" aca="1" ref="AI1134" ca="1">INDIRECT(ADDRESS(MATCH(A1134,'rs_stocks'!B:B,0),7,1,TRUE,"rs_stocks"))</f>
        <v>98</v>
      </c>
    </row>
    <row r="1135" spans="1:35" x14ac:dyDescent="0.3">
      <c r="A1135" s="129" t="s">
        <v>5590</v>
      </c>
      <c r="B1135" s="132">
        <v>-1.67</v>
      </c>
      <c r="C1135" s="132">
        <v>-6.36</v>
      </c>
      <c r="D1135" s="132">
        <v>-11.96</v>
      </c>
      <c r="E1135" s="132">
        <v>0.64</v>
      </c>
      <c r="F1135" s="132">
        <v>8.2799999999999994</v>
      </c>
      <c r="G1135" s="288" t="s">
        <v>3127</v>
      </c>
      <c r="H1135" s="347" t="s">
        <v>31</v>
      </c>
      <c r="I1135" s="129">
        <v>0.94</v>
      </c>
      <c r="J1135" s="129">
        <v>-74</v>
      </c>
      <c r="K1135" s="129">
        <v>-66</v>
      </c>
      <c r="L1135" s="129" t="b">
        <v>0</v>
      </c>
      <c r="M1135" s="129">
        <v>27.937999999999999</v>
      </c>
      <c r="N1135" s="129">
        <v>5.1470000000000002</v>
      </c>
      <c r="O1135" s="129">
        <v>5.4279999999999999</v>
      </c>
      <c r="P1135" s="132">
        <v>30.331</v>
      </c>
      <c r="Q1135" s="132">
        <v>0.28100000000000003</v>
      </c>
      <c r="R1135" s="132">
        <v>8.5139999999999993</v>
      </c>
      <c r="S1135" s="129">
        <v>2.63</v>
      </c>
      <c r="T1135" s="419">
        <v>-24.173999999999999</v>
      </c>
      <c r="U1135" s="129">
        <v>4.71</v>
      </c>
      <c r="V1135" s="129">
        <v>-31</v>
      </c>
      <c r="W1135" s="129">
        <v>3</v>
      </c>
      <c r="X1135" s="129">
        <v>1611</v>
      </c>
      <c r="Y1135" s="129" t="s">
        <v>5590</v>
      </c>
      <c r="Z1135" s="129" t="b">
        <v>0</v>
      </c>
      <c r="AA1135" s="129">
        <v>0</v>
      </c>
      <c r="AB1135" s="129" t="b">
        <v>0</v>
      </c>
      <c r="AC1135" s="129">
        <v>40</v>
      </c>
      <c r="AD1135" s="129">
        <v>0.67300000000000004</v>
      </c>
      <c r="AE1135" s="129" t="s">
        <v>31</v>
      </c>
      <c r="AF1135" s="129" t="s">
        <v>3127</v>
      </c>
      <c r="AG1135" s="129" t="s">
        <v>5591</v>
      </c>
      <c r="AH1135" s="129" t="e" cm="1">
        <f t="array" aca="1" ref="AH1135" ca="1">INDIRECT(ADDRESS(MATCH(AJ1135,'rs_industries'!B:B,0),5,1,TRUE,"rs_industries"))</f>
        <v>#N/A</v>
      </c>
      <c r="AI1135" s="129" t="e" cm="1">
        <f t="array" aca="1" ref="AI1135" ca="1">INDIRECT(ADDRESS(MATCH(A1135,'rs_stocks'!B:B,0),7,1,TRUE,"rs_stocks"))</f>
        <v>#N/A</v>
      </c>
    </row>
    <row r="1136" spans="1:35" x14ac:dyDescent="0.3">
      <c r="A1136" s="129" t="s">
        <v>1722</v>
      </c>
      <c r="B1136" s="132">
        <v>-7.03</v>
      </c>
      <c r="C1136" s="132">
        <v>19.05</v>
      </c>
      <c r="D1136" s="132">
        <v>54.11</v>
      </c>
      <c r="E1136" s="132">
        <v>28.66</v>
      </c>
      <c r="F1136" s="132">
        <v>24.99</v>
      </c>
      <c r="G1136" s="321" t="s">
        <v>3267</v>
      </c>
      <c r="H1136" s="354" t="s">
        <v>3205</v>
      </c>
      <c r="I1136" s="129">
        <v>4.68</v>
      </c>
      <c r="J1136" s="129">
        <v>-64</v>
      </c>
      <c r="K1136" s="129">
        <v>-7</v>
      </c>
      <c r="L1136" s="129" t="b">
        <v>1</v>
      </c>
      <c r="M1136" s="129">
        <v>67.831000000000003</v>
      </c>
      <c r="N1136" s="129">
        <v>12.55</v>
      </c>
      <c r="O1136" s="129">
        <v>5.4050000000000002</v>
      </c>
      <c r="P1136" s="132">
        <v>97.766000000000005</v>
      </c>
      <c r="Q1136" s="132">
        <v>0.308</v>
      </c>
      <c r="R1136" s="132">
        <v>30.08</v>
      </c>
      <c r="S1136" s="129">
        <v>6.04</v>
      </c>
      <c r="T1136" s="419">
        <v>-19.448</v>
      </c>
      <c r="U1136" s="129">
        <v>55.31</v>
      </c>
      <c r="V1136" s="129">
        <v>-67</v>
      </c>
      <c r="W1136" s="129">
        <v>-60</v>
      </c>
      <c r="X1136" s="129">
        <v>59</v>
      </c>
      <c r="Y1136" s="129" t="s">
        <v>1722</v>
      </c>
      <c r="Z1136" s="129" t="b">
        <v>0</v>
      </c>
      <c r="AA1136" s="129">
        <v>0</v>
      </c>
      <c r="AB1136" s="129" t="b">
        <v>1</v>
      </c>
      <c r="AC1136" s="129">
        <v>45</v>
      </c>
      <c r="AD1136" s="129">
        <v>0.67300000000000004</v>
      </c>
      <c r="AE1136" s="129" t="s">
        <v>3205</v>
      </c>
      <c r="AF1136" s="129" t="s">
        <v>3267</v>
      </c>
      <c r="AG1136" s="129" t="s">
        <v>5205</v>
      </c>
      <c r="AH1136" s="129" t="e" cm="1">
        <f t="array" aca="1" ref="AH1136" ca="1">INDIRECT(ADDRESS(MATCH(AJ1136,'rs_industries'!B:B,0),5,1,TRUE,"rs_industries"))</f>
        <v>#N/A</v>
      </c>
      <c r="AI1136" s="129" cm="1">
        <f t="array" aca="1" ref="AI1136" ca="1">INDIRECT(ADDRESS(MATCH(A1136,'rs_stocks'!B:B,0),7,1,TRUE,"rs_stocks"))</f>
        <v>97</v>
      </c>
    </row>
    <row r="1137" spans="1:35" x14ac:dyDescent="0.3">
      <c r="A1137" s="129" t="s">
        <v>1708</v>
      </c>
      <c r="B1137" s="132">
        <v>-4.45</v>
      </c>
      <c r="C1137" s="132">
        <v>-3.26</v>
      </c>
      <c r="D1137" s="132">
        <v>9.14</v>
      </c>
      <c r="E1137" s="132">
        <v>5.46</v>
      </c>
      <c r="F1137" s="132">
        <v>5.43</v>
      </c>
      <c r="G1137" s="249" t="s">
        <v>3142</v>
      </c>
      <c r="H1137" s="353" t="s">
        <v>3108</v>
      </c>
      <c r="I1137" s="129">
        <v>2.72</v>
      </c>
      <c r="J1137" s="129">
        <v>-66</v>
      </c>
      <c r="K1137" s="129">
        <v>-40</v>
      </c>
      <c r="L1137" s="129" t="b">
        <v>1</v>
      </c>
      <c r="M1137" s="129">
        <v>29.655000000000001</v>
      </c>
      <c r="N1137" s="129">
        <v>5.4960000000000004</v>
      </c>
      <c r="O1137" s="129">
        <v>5.3949999999999996</v>
      </c>
      <c r="P1137" s="132">
        <v>32.947000000000003</v>
      </c>
      <c r="Q1137" s="132">
        <v>0.29699999999999999</v>
      </c>
      <c r="R1137" s="132">
        <v>9.782</v>
      </c>
      <c r="S1137" s="129">
        <v>2.74</v>
      </c>
      <c r="T1137" s="419">
        <v>-48.082000000000001</v>
      </c>
      <c r="U1137" s="129">
        <v>34.97</v>
      </c>
      <c r="V1137" s="129">
        <v>-18</v>
      </c>
      <c r="W1137" s="129">
        <v>-24</v>
      </c>
      <c r="X1137" s="129">
        <v>209</v>
      </c>
      <c r="Y1137" s="129" t="s">
        <v>1708</v>
      </c>
      <c r="Z1137" s="129" t="b">
        <v>0</v>
      </c>
      <c r="AA1137" s="129">
        <v>0</v>
      </c>
      <c r="AB1137" s="129" t="b">
        <v>1</v>
      </c>
      <c r="AC1137" s="129">
        <v>46</v>
      </c>
      <c r="AD1137" s="129">
        <v>0.67300000000000004</v>
      </c>
      <c r="AE1137" s="129" t="s">
        <v>3108</v>
      </c>
      <c r="AF1137" s="129" t="s">
        <v>3142</v>
      </c>
      <c r="AG1137" s="129" t="s">
        <v>5011</v>
      </c>
      <c r="AH1137" s="129" t="e" cm="1">
        <f t="array" aca="1" ref="AH1137" ca="1">INDIRECT(ADDRESS(MATCH(AJ1137,'rs_industries'!B:B,0),5,1,TRUE,"rs_industries"))</f>
        <v>#N/A</v>
      </c>
      <c r="AI1137" s="129" t="e" cm="1">
        <f t="array" aca="1" ref="AI1137" ca="1">INDIRECT(ADDRESS(MATCH(A1137,'rs_stocks'!B:B,0),7,1,TRUE,"rs_stocks"))</f>
        <v>#N/A</v>
      </c>
    </row>
    <row r="1138" spans="1:35" x14ac:dyDescent="0.3">
      <c r="A1138" s="129" t="s">
        <v>1548</v>
      </c>
      <c r="B1138" s="132">
        <v>2.0299999999999998</v>
      </c>
      <c r="C1138" s="132">
        <v>-7.27</v>
      </c>
      <c r="D1138" s="132">
        <v>-8.02</v>
      </c>
      <c r="E1138" s="132">
        <v>7.69</v>
      </c>
      <c r="F1138" s="132">
        <v>3.35</v>
      </c>
      <c r="G1138" s="204" t="s">
        <v>5260</v>
      </c>
      <c r="H1138" s="345" t="s">
        <v>115</v>
      </c>
      <c r="I1138" s="129">
        <v>2.1869999999999998</v>
      </c>
      <c r="J1138" s="129">
        <v>-60</v>
      </c>
      <c r="K1138" s="129">
        <v>-21</v>
      </c>
      <c r="L1138" s="129" t="b">
        <v>0</v>
      </c>
      <c r="M1138" s="129">
        <v>32.146000000000001</v>
      </c>
      <c r="N1138" s="129">
        <v>5.9610000000000003</v>
      </c>
      <c r="O1138" s="129">
        <v>5.3920000000000003</v>
      </c>
      <c r="P1138" s="132">
        <v>35.426000000000002</v>
      </c>
      <c r="Q1138" s="132">
        <v>0.27900000000000003</v>
      </c>
      <c r="R1138" s="132">
        <v>9.8940000000000001</v>
      </c>
      <c r="S1138" s="129">
        <v>3.59</v>
      </c>
      <c r="T1138" s="419">
        <v>91.671999999999997</v>
      </c>
      <c r="U1138" s="129">
        <v>21.57</v>
      </c>
      <c r="V1138" s="129">
        <v>-34</v>
      </c>
      <c r="W1138" s="129">
        <v>-26</v>
      </c>
      <c r="X1138" s="129">
        <v>258</v>
      </c>
      <c r="Y1138" s="129" t="s">
        <v>1548</v>
      </c>
      <c r="Z1138" s="129" t="b">
        <v>1</v>
      </c>
      <c r="AA1138" s="129">
        <v>0</v>
      </c>
      <c r="AB1138" s="129" t="b">
        <v>0</v>
      </c>
      <c r="AC1138" s="129">
        <v>48</v>
      </c>
      <c r="AD1138" s="129">
        <v>0.67200000000000004</v>
      </c>
      <c r="AE1138" s="129" t="s">
        <v>115</v>
      </c>
      <c r="AF1138" s="129" t="s">
        <v>5260</v>
      </c>
      <c r="AG1138" s="129" t="s">
        <v>5538</v>
      </c>
      <c r="AH1138" s="129" t="e" cm="1">
        <f t="array" aca="1" ref="AH1138" ca="1">INDIRECT(ADDRESS(MATCH(AJ1138,'rs_industries'!B:B,0),5,1,TRUE,"rs_industries"))</f>
        <v>#N/A</v>
      </c>
      <c r="AI1138" s="129" t="e" cm="1">
        <f t="array" aca="1" ref="AI1138" ca="1">INDIRECT(ADDRESS(MATCH(A1138,'rs_stocks'!B:B,0),7,1,TRUE,"rs_stocks"))</f>
        <v>#N/A</v>
      </c>
    </row>
    <row r="1139" spans="1:35" x14ac:dyDescent="0.3">
      <c r="A1139" s="129" t="s">
        <v>443</v>
      </c>
      <c r="B1139" s="132">
        <v>2.1800000000000002</v>
      </c>
      <c r="C1139" s="132">
        <v>24.19</v>
      </c>
      <c r="D1139" s="132">
        <v>-1.03</v>
      </c>
      <c r="E1139" s="132">
        <v>100.67</v>
      </c>
      <c r="F1139" s="132">
        <v>93.5</v>
      </c>
      <c r="G1139" s="301" t="s">
        <v>3236</v>
      </c>
      <c r="H1139" s="347" t="s">
        <v>3111</v>
      </c>
      <c r="I1139" s="129">
        <v>61.273000000000003</v>
      </c>
      <c r="J1139" s="129">
        <v>-91</v>
      </c>
      <c r="K1139" s="129">
        <v>-30</v>
      </c>
      <c r="L1139" s="129" t="b">
        <v>1</v>
      </c>
      <c r="M1139" s="129">
        <v>134.49</v>
      </c>
      <c r="N1139" s="129">
        <v>25.227</v>
      </c>
      <c r="O1139" s="129">
        <v>5.3310000000000004</v>
      </c>
      <c r="P1139" s="132">
        <v>162.63999999999999</v>
      </c>
      <c r="Q1139" s="132">
        <v>0.23100000000000001</v>
      </c>
      <c r="R1139" s="132">
        <v>37.545999999999999</v>
      </c>
      <c r="S1139" s="129">
        <v>6.34</v>
      </c>
      <c r="T1139" s="419">
        <v>33.871000000000002</v>
      </c>
      <c r="U1139" s="129">
        <v>249.51499999999999</v>
      </c>
      <c r="V1139" s="129">
        <v>-40</v>
      </c>
      <c r="W1139" s="129">
        <v>-41</v>
      </c>
      <c r="X1139" s="129">
        <v>12</v>
      </c>
      <c r="Y1139" s="129" t="s">
        <v>443</v>
      </c>
      <c r="Z1139" s="129" t="b">
        <v>1</v>
      </c>
      <c r="AA1139" s="129">
        <v>0</v>
      </c>
      <c r="AB1139" s="129" t="b">
        <v>1</v>
      </c>
      <c r="AC1139" s="129">
        <v>50</v>
      </c>
      <c r="AD1139" s="129">
        <v>0.67200000000000004</v>
      </c>
      <c r="AE1139" s="129" t="s">
        <v>3111</v>
      </c>
      <c r="AF1139" s="129" t="s">
        <v>3236</v>
      </c>
      <c r="AG1139" s="129" t="s">
        <v>4462</v>
      </c>
      <c r="AH1139" s="129" t="e" cm="1">
        <f t="array" aca="1" ref="AH1139" ca="1">INDIRECT(ADDRESS(MATCH(AJ1139,'rs_industries'!B:B,0),5,1,TRUE,"rs_industries"))</f>
        <v>#N/A</v>
      </c>
      <c r="AI1139" s="129" cm="1">
        <f t="array" aca="1" ref="AI1139" ca="1">INDIRECT(ADDRESS(MATCH(A1139,'rs_stocks'!B:B,0),7,1,TRUE,"rs_stocks"))</f>
        <v>99</v>
      </c>
    </row>
    <row r="1140" spans="1:35" x14ac:dyDescent="0.3">
      <c r="A1140" s="129" t="s">
        <v>1054</v>
      </c>
      <c r="B1140" s="132">
        <v>-0.79</v>
      </c>
      <c r="C1140" s="132">
        <v>-7.64</v>
      </c>
      <c r="D1140" s="132">
        <v>-9.41</v>
      </c>
      <c r="E1140" s="132">
        <v>11.87</v>
      </c>
      <c r="F1140" s="132">
        <v>10.53</v>
      </c>
      <c r="G1140" s="204" t="s">
        <v>3759</v>
      </c>
      <c r="H1140" s="345" t="s">
        <v>3140</v>
      </c>
      <c r="I1140" s="129">
        <v>37.566000000000003</v>
      </c>
      <c r="J1140" s="129">
        <v>-32</v>
      </c>
      <c r="K1140" s="129">
        <v>-16</v>
      </c>
      <c r="L1140" s="129" t="b">
        <v>0</v>
      </c>
      <c r="M1140" s="129">
        <v>37.334000000000003</v>
      </c>
      <c r="N1140" s="129">
        <v>7.0110000000000001</v>
      </c>
      <c r="O1140" s="129">
        <v>5.3250000000000002</v>
      </c>
      <c r="P1140" s="132">
        <v>41.353000000000002</v>
      </c>
      <c r="Q1140" s="132">
        <v>0.26600000000000001</v>
      </c>
      <c r="R1140" s="132">
        <v>10.984999999999999</v>
      </c>
      <c r="S1140" s="129">
        <v>1.33</v>
      </c>
      <c r="T1140" s="419">
        <v>-50.954000000000001</v>
      </c>
      <c r="U1140" s="129">
        <v>51.63</v>
      </c>
      <c r="V1140" s="129">
        <v>-49</v>
      </c>
      <c r="W1140" s="129">
        <v>-51</v>
      </c>
      <c r="X1140" s="129">
        <v>291</v>
      </c>
      <c r="Y1140" s="129" t="s">
        <v>1054</v>
      </c>
      <c r="Z1140" s="129" t="b">
        <v>1</v>
      </c>
      <c r="AA1140" s="129">
        <v>0</v>
      </c>
      <c r="AB1140" s="129" t="b">
        <v>0</v>
      </c>
      <c r="AC1140" s="129">
        <v>49</v>
      </c>
      <c r="AD1140" s="129">
        <v>0.67200000000000004</v>
      </c>
      <c r="AE1140" s="129" t="s">
        <v>3140</v>
      </c>
      <c r="AF1140" s="129" t="s">
        <v>3759</v>
      </c>
      <c r="AG1140" s="129" t="s">
        <v>4666</v>
      </c>
      <c r="AH1140" s="129" t="e" cm="1">
        <f t="array" aca="1" ref="AH1140" ca="1">INDIRECT(ADDRESS(MATCH(AJ1140,'rs_industries'!B:B,0),5,1,TRUE,"rs_industries"))</f>
        <v>#N/A</v>
      </c>
      <c r="AI1140" s="129" t="e" cm="1">
        <f t="array" aca="1" ref="AI1140" ca="1">INDIRECT(ADDRESS(MATCH(A1140,'rs_stocks'!B:B,0),7,1,TRUE,"rs_stocks"))</f>
        <v>#N/A</v>
      </c>
    </row>
    <row r="1141" spans="1:35" x14ac:dyDescent="0.3">
      <c r="A1141" s="129" t="s">
        <v>2110</v>
      </c>
      <c r="B1141" s="132">
        <v>1.06</v>
      </c>
      <c r="C1141" s="132">
        <v>-0.2</v>
      </c>
      <c r="D1141" s="132">
        <v>1.27</v>
      </c>
      <c r="E1141" s="132">
        <v>8.4</v>
      </c>
      <c r="F1141" s="132">
        <v>11.07</v>
      </c>
      <c r="G1141" s="225" t="s">
        <v>3267</v>
      </c>
      <c r="H1141" s="346" t="s">
        <v>3205</v>
      </c>
      <c r="I1141" s="129">
        <v>5.3559999999999999</v>
      </c>
      <c r="J1141" s="129">
        <v>-50</v>
      </c>
      <c r="K1141" s="129">
        <v>-36</v>
      </c>
      <c r="L1141" s="129" t="b">
        <v>1</v>
      </c>
      <c r="M1141" s="129">
        <v>18.911999999999999</v>
      </c>
      <c r="N1141" s="129">
        <v>3.5720000000000001</v>
      </c>
      <c r="O1141" s="129">
        <v>5.2949999999999999</v>
      </c>
      <c r="P1141" s="132">
        <v>19.503</v>
      </c>
      <c r="Q1141" s="132">
        <v>0.28000000000000003</v>
      </c>
      <c r="R1141" s="132">
        <v>5.4569999999999999</v>
      </c>
      <c r="S1141" s="129">
        <v>2.3199999999999998</v>
      </c>
      <c r="T1141" s="419">
        <v>-64.358999999999995</v>
      </c>
      <c r="U1141" s="129">
        <v>24.79</v>
      </c>
      <c r="V1141" s="129">
        <v>-50</v>
      </c>
      <c r="W1141" s="129">
        <v>-59</v>
      </c>
      <c r="X1141" s="129">
        <v>347</v>
      </c>
      <c r="Y1141" s="129" t="s">
        <v>2110</v>
      </c>
      <c r="Z1141" s="129" t="b">
        <v>0</v>
      </c>
      <c r="AA1141" s="129">
        <v>0</v>
      </c>
      <c r="AB1141" s="129" t="b">
        <v>1</v>
      </c>
      <c r="AC1141" s="129">
        <v>46</v>
      </c>
      <c r="AD1141" s="129">
        <v>0.67100000000000004</v>
      </c>
      <c r="AE1141" s="129" t="s">
        <v>3205</v>
      </c>
      <c r="AF1141" s="129" t="s">
        <v>3267</v>
      </c>
      <c r="AG1141" s="129" t="s">
        <v>4537</v>
      </c>
      <c r="AH1141" s="129" t="e" cm="1">
        <f t="array" aca="1" ref="AH1141" ca="1">INDIRECT(ADDRESS(MATCH(AJ1141,'rs_industries'!B:B,0),5,1,TRUE,"rs_industries"))</f>
        <v>#N/A</v>
      </c>
      <c r="AI1141" s="129" t="e" cm="1">
        <f t="array" aca="1" ref="AI1141" ca="1">INDIRECT(ADDRESS(MATCH(A1141,'rs_stocks'!B:B,0),7,1,TRUE,"rs_stocks"))</f>
        <v>#N/A</v>
      </c>
    </row>
    <row r="1142" spans="1:35" x14ac:dyDescent="0.3">
      <c r="A1142" s="129" t="s">
        <v>886</v>
      </c>
      <c r="B1142" s="132">
        <v>-0.16</v>
      </c>
      <c r="C1142" s="132">
        <v>-3.48</v>
      </c>
      <c r="D1142" s="132">
        <v>-4.74</v>
      </c>
      <c r="E1142" s="132">
        <v>3.66</v>
      </c>
      <c r="F1142" s="132">
        <v>7.42</v>
      </c>
      <c r="G1142" s="204" t="s">
        <v>3131</v>
      </c>
      <c r="H1142" s="345" t="s">
        <v>3111</v>
      </c>
      <c r="I1142" s="129">
        <v>49.920999999999999</v>
      </c>
      <c r="J1142" s="129">
        <v>-36</v>
      </c>
      <c r="K1142" s="129">
        <v>-9</v>
      </c>
      <c r="L1142" s="129" t="b">
        <v>0</v>
      </c>
      <c r="M1142" s="129">
        <v>13.433999999999999</v>
      </c>
      <c r="N1142" s="129">
        <v>2.5379999999999998</v>
      </c>
      <c r="O1142" s="129">
        <v>5.2930000000000001</v>
      </c>
      <c r="P1142" s="132">
        <v>14.335000000000001</v>
      </c>
      <c r="Q1142" s="132">
        <v>0.27600000000000002</v>
      </c>
      <c r="R1142" s="132">
        <v>3.9569999999999999</v>
      </c>
      <c r="S1142" s="129">
        <v>1.84</v>
      </c>
      <c r="T1142" s="419">
        <v>11.641999999999999</v>
      </c>
      <c r="U1142" s="129">
        <v>70.2</v>
      </c>
      <c r="V1142" s="129">
        <v>-32</v>
      </c>
      <c r="W1142" s="129">
        <v>-37</v>
      </c>
      <c r="X1142" s="129">
        <v>155</v>
      </c>
      <c r="Y1142" s="129" t="s">
        <v>886</v>
      </c>
      <c r="Z1142" s="129" t="b">
        <v>1</v>
      </c>
      <c r="AA1142" s="129">
        <v>0</v>
      </c>
      <c r="AB1142" s="129" t="b">
        <v>0</v>
      </c>
      <c r="AC1142" s="129">
        <v>50</v>
      </c>
      <c r="AD1142" s="129">
        <v>0.67100000000000004</v>
      </c>
      <c r="AE1142" s="129" t="s">
        <v>3111</v>
      </c>
      <c r="AF1142" s="129" t="s">
        <v>3131</v>
      </c>
      <c r="AG1142" s="129" t="s">
        <v>3917</v>
      </c>
      <c r="AH1142" s="129" t="e" cm="1">
        <f t="array" aca="1" ref="AH1142" ca="1">INDIRECT(ADDRESS(MATCH(AJ1142,'rs_industries'!B:B,0),5,1,TRUE,"rs_industries"))</f>
        <v>#N/A</v>
      </c>
      <c r="AI1142" s="129" t="e" cm="1">
        <f t="array" aca="1" ref="AI1142" ca="1">INDIRECT(ADDRESS(MATCH(A1142,'rs_stocks'!B:B,0),7,1,TRUE,"rs_stocks"))</f>
        <v>#N/A</v>
      </c>
    </row>
    <row r="1143" spans="1:35" x14ac:dyDescent="0.3">
      <c r="A1143" s="129" t="s">
        <v>7925</v>
      </c>
      <c r="B1143" s="132">
        <v>-0.9</v>
      </c>
      <c r="C1143" s="132">
        <v>19.39</v>
      </c>
      <c r="D1143" s="132">
        <v>17.09</v>
      </c>
      <c r="E1143" s="132">
        <v>34.31</v>
      </c>
      <c r="F1143" s="132">
        <v>20.7</v>
      </c>
      <c r="G1143" s="246" t="s">
        <v>4836</v>
      </c>
      <c r="H1143" s="349" t="s">
        <v>48</v>
      </c>
      <c r="I1143" s="129">
        <v>0.35899999999999999</v>
      </c>
      <c r="J1143" s="129">
        <v>-76</v>
      </c>
      <c r="K1143" s="129">
        <v>-49</v>
      </c>
      <c r="L1143" s="129" t="b">
        <v>1</v>
      </c>
      <c r="M1143" s="129">
        <v>56.17</v>
      </c>
      <c r="N1143" s="129">
        <v>10.614000000000001</v>
      </c>
      <c r="O1143" s="129">
        <v>5.2919999999999998</v>
      </c>
      <c r="P1143" s="132">
        <v>65.873000000000005</v>
      </c>
      <c r="Q1143" s="132">
        <v>0.29099999999999998</v>
      </c>
      <c r="R1143" s="132">
        <v>19.2</v>
      </c>
      <c r="S1143" s="129">
        <v>4.53</v>
      </c>
      <c r="T1143" s="419">
        <v>-80.483000000000004</v>
      </c>
      <c r="U1143" s="129">
        <v>5.48</v>
      </c>
      <c r="V1143" s="129">
        <v>-10</v>
      </c>
      <c r="W1143" s="129">
        <v>-19</v>
      </c>
      <c r="X1143" s="129">
        <v>804</v>
      </c>
      <c r="Y1143" s="129" t="s">
        <v>7925</v>
      </c>
      <c r="Z1143" s="129" t="b">
        <v>0</v>
      </c>
      <c r="AA1143" s="129">
        <v>0</v>
      </c>
      <c r="AB1143" s="129" t="b">
        <v>1</v>
      </c>
      <c r="AC1143" s="129">
        <v>49</v>
      </c>
      <c r="AD1143" s="129">
        <v>0.67100000000000004</v>
      </c>
      <c r="AE1143" s="129" t="s">
        <v>48</v>
      </c>
      <c r="AF1143" s="129" t="s">
        <v>4836</v>
      </c>
      <c r="AG1143" s="129" t="s">
        <v>8795</v>
      </c>
      <c r="AH1143" s="129" t="e" cm="1">
        <f t="array" aca="1" ref="AH1143" ca="1">INDIRECT(ADDRESS(MATCH(AJ1143,'rs_industries'!B:B,0),5,1,TRUE,"rs_industries"))</f>
        <v>#N/A</v>
      </c>
      <c r="AI1143" s="129" cm="1">
        <f t="array" aca="1" ref="AI1143" ca="1">INDIRECT(ADDRESS(MATCH(A1143,'rs_stocks'!B:B,0),7,1,TRUE,"rs_stocks"))</f>
        <v>93</v>
      </c>
    </row>
    <row r="1144" spans="1:35" x14ac:dyDescent="0.3">
      <c r="A1144" s="129" t="s">
        <v>2152</v>
      </c>
      <c r="B1144" s="132">
        <v>-2.42</v>
      </c>
      <c r="C1144" s="132">
        <v>8.1300000000000008</v>
      </c>
      <c r="D1144" s="132">
        <v>9.9700000000000006</v>
      </c>
      <c r="E1144" s="132">
        <v>10.51</v>
      </c>
      <c r="F1144" s="132">
        <v>8.43</v>
      </c>
      <c r="G1144" s="233" t="s">
        <v>3762</v>
      </c>
      <c r="H1144" s="345" t="s">
        <v>3108</v>
      </c>
      <c r="I1144" s="129">
        <v>3.12</v>
      </c>
      <c r="J1144" s="129">
        <v>-32</v>
      </c>
      <c r="K1144" s="129">
        <v>-4</v>
      </c>
      <c r="L1144" s="129" t="b">
        <v>1</v>
      </c>
      <c r="M1144" s="129">
        <v>22.722999999999999</v>
      </c>
      <c r="N1144" s="129">
        <v>4.298</v>
      </c>
      <c r="O1144" s="129">
        <v>5.2869999999999999</v>
      </c>
      <c r="P1144" s="132">
        <v>24.302</v>
      </c>
      <c r="Q1144" s="132">
        <v>0.28799999999999998</v>
      </c>
      <c r="R1144" s="132">
        <v>6.9950000000000001</v>
      </c>
      <c r="S1144" s="129">
        <v>1.94</v>
      </c>
      <c r="T1144" s="419">
        <v>-53.216000000000001</v>
      </c>
      <c r="U1144" s="129">
        <v>65.72</v>
      </c>
      <c r="V1144" s="129">
        <v>-35</v>
      </c>
      <c r="W1144" s="129">
        <v>-22</v>
      </c>
      <c r="X1144" s="129">
        <v>156</v>
      </c>
      <c r="Y1144" s="129" t="s">
        <v>2152</v>
      </c>
      <c r="Z1144" s="129" t="b">
        <v>0</v>
      </c>
      <c r="AA1144" s="129">
        <v>0</v>
      </c>
      <c r="AB1144" s="129" t="b">
        <v>1</v>
      </c>
      <c r="AC1144" s="129">
        <v>51</v>
      </c>
      <c r="AD1144" s="129">
        <v>0.67100000000000004</v>
      </c>
      <c r="AE1144" s="129" t="s">
        <v>3108</v>
      </c>
      <c r="AF1144" s="129" t="s">
        <v>3762</v>
      </c>
      <c r="AG1144" s="129" t="s">
        <v>3763</v>
      </c>
      <c r="AH1144" s="129" t="e" cm="1">
        <f t="array" aca="1" ref="AH1144" ca="1">INDIRECT(ADDRESS(MATCH(AJ1144,'rs_industries'!B:B,0),5,1,TRUE,"rs_industries"))</f>
        <v>#N/A</v>
      </c>
      <c r="AI1144" s="129" cm="1">
        <f t="array" aca="1" ref="AI1144" ca="1">INDIRECT(ADDRESS(MATCH(A1144,'rs_stocks'!B:B,0),7,1,TRUE,"rs_stocks"))</f>
        <v>80</v>
      </c>
    </row>
    <row r="1145" spans="1:35" x14ac:dyDescent="0.3">
      <c r="A1145" s="129" t="s">
        <v>1756</v>
      </c>
      <c r="B1145" s="132">
        <v>9.77</v>
      </c>
      <c r="C1145" s="132">
        <v>14.26</v>
      </c>
      <c r="D1145" s="132">
        <v>0.43</v>
      </c>
      <c r="E1145" s="132">
        <v>37.549999999999997</v>
      </c>
      <c r="F1145" s="132">
        <v>58.51</v>
      </c>
      <c r="G1145" s="251" t="s">
        <v>3241</v>
      </c>
      <c r="H1145" s="349" t="s">
        <v>3124</v>
      </c>
      <c r="I1145" s="129">
        <v>5.05</v>
      </c>
      <c r="J1145" s="129">
        <v>-53</v>
      </c>
      <c r="K1145" s="129">
        <v>-2</v>
      </c>
      <c r="L1145" s="129" t="b">
        <v>1</v>
      </c>
      <c r="M1145" s="129">
        <v>89.055999999999997</v>
      </c>
      <c r="N1145" s="129">
        <v>16.86</v>
      </c>
      <c r="O1145" s="129">
        <v>5.282</v>
      </c>
      <c r="P1145" s="132">
        <v>110.255</v>
      </c>
      <c r="Q1145" s="132">
        <v>0.24</v>
      </c>
      <c r="R1145" s="132">
        <v>26.466999999999999</v>
      </c>
      <c r="S1145" s="129">
        <v>4.0199999999999996</v>
      </c>
      <c r="T1145" s="419">
        <v>174.482</v>
      </c>
      <c r="U1145" s="129">
        <v>176.83</v>
      </c>
      <c r="V1145" s="129">
        <v>377</v>
      </c>
      <c r="W1145" s="129">
        <v>437</v>
      </c>
      <c r="X1145" s="129">
        <v>28</v>
      </c>
      <c r="Y1145" s="129" t="s">
        <v>1756</v>
      </c>
      <c r="Z1145" s="129" t="b">
        <v>1</v>
      </c>
      <c r="AA1145" s="129">
        <v>0</v>
      </c>
      <c r="AB1145" s="129" t="b">
        <v>1</v>
      </c>
      <c r="AC1145" s="129">
        <v>51</v>
      </c>
      <c r="AD1145" s="129">
        <v>0.67</v>
      </c>
      <c r="AE1145" s="129" t="s">
        <v>3124</v>
      </c>
      <c r="AF1145" s="129" t="s">
        <v>3241</v>
      </c>
      <c r="AG1145" s="129" t="s">
        <v>5030</v>
      </c>
      <c r="AH1145" s="129" t="e" cm="1">
        <f t="array" aca="1" ref="AH1145" ca="1">INDIRECT(ADDRESS(MATCH(AJ1145,'rs_industries'!B:B,0),5,1,TRUE,"rs_industries"))</f>
        <v>#N/A</v>
      </c>
      <c r="AI1145" s="129" cm="1">
        <f t="array" aca="1" ref="AI1145" ca="1">INDIRECT(ADDRESS(MATCH(A1145,'rs_stocks'!B:B,0),7,1,TRUE,"rs_stocks"))</f>
        <v>86</v>
      </c>
    </row>
    <row r="1146" spans="1:35" x14ac:dyDescent="0.3">
      <c r="A1146" s="129" t="s">
        <v>1039</v>
      </c>
      <c r="B1146" s="132">
        <v>1.63</v>
      </c>
      <c r="C1146" s="132">
        <v>-5.66</v>
      </c>
      <c r="D1146" s="132">
        <v>-3.79</v>
      </c>
      <c r="E1146" s="132">
        <v>6.56</v>
      </c>
      <c r="F1146" s="132">
        <v>4.6900000000000004</v>
      </c>
      <c r="G1146" s="238" t="s">
        <v>3238</v>
      </c>
      <c r="H1146" s="349" t="s">
        <v>24</v>
      </c>
      <c r="I1146" s="129">
        <v>39.414999999999999</v>
      </c>
      <c r="J1146" s="129">
        <v>-39</v>
      </c>
      <c r="K1146" s="129">
        <v>-21</v>
      </c>
      <c r="L1146" s="129" t="b">
        <v>0</v>
      </c>
      <c r="M1146" s="129">
        <v>13.961</v>
      </c>
      <c r="N1146" s="129">
        <v>2.6469999999999998</v>
      </c>
      <c r="O1146" s="129">
        <v>5.2750000000000004</v>
      </c>
      <c r="P1146" s="132">
        <v>14.244999999999999</v>
      </c>
      <c r="Q1146" s="132">
        <v>0.27500000000000002</v>
      </c>
      <c r="R1146" s="132">
        <v>3.9129999999999998</v>
      </c>
      <c r="S1146" s="129">
        <v>1.73</v>
      </c>
      <c r="T1146" s="419">
        <v>32.978999999999999</v>
      </c>
      <c r="U1146" s="129">
        <v>56.05</v>
      </c>
      <c r="V1146" s="129">
        <v>-19</v>
      </c>
      <c r="W1146" s="129">
        <v>-19</v>
      </c>
      <c r="X1146" s="129">
        <v>206</v>
      </c>
      <c r="Y1146" s="129" t="s">
        <v>1039</v>
      </c>
      <c r="Z1146" s="129" t="b">
        <v>1</v>
      </c>
      <c r="AA1146" s="129">
        <v>0</v>
      </c>
      <c r="AB1146" s="129" t="b">
        <v>0</v>
      </c>
      <c r="AC1146" s="129">
        <v>45</v>
      </c>
      <c r="AD1146" s="129">
        <v>0.67</v>
      </c>
      <c r="AE1146" s="129" t="s">
        <v>24</v>
      </c>
      <c r="AF1146" s="129" t="s">
        <v>3238</v>
      </c>
      <c r="AG1146" s="129" t="s">
        <v>4236</v>
      </c>
      <c r="AH1146" s="129" t="e" cm="1">
        <f t="array" aca="1" ref="AH1146" ca="1">INDIRECT(ADDRESS(MATCH(AJ1146,'rs_industries'!B:B,0),5,1,TRUE,"rs_industries"))</f>
        <v>#N/A</v>
      </c>
      <c r="AI1146" s="129" t="e" cm="1">
        <f t="array" aca="1" ref="AI1146" ca="1">INDIRECT(ADDRESS(MATCH(A1146,'rs_stocks'!B:B,0),7,1,TRUE,"rs_stocks"))</f>
        <v>#N/A</v>
      </c>
    </row>
    <row r="1147" spans="1:35" x14ac:dyDescent="0.3">
      <c r="A1147" s="129" t="s">
        <v>1110</v>
      </c>
      <c r="B1147" s="132">
        <v>-2.66</v>
      </c>
      <c r="C1147" s="132">
        <v>0.12</v>
      </c>
      <c r="D1147" s="132">
        <v>-1.91</v>
      </c>
      <c r="E1147" s="132">
        <v>5.61</v>
      </c>
      <c r="F1147" s="132">
        <v>5.62</v>
      </c>
      <c r="G1147" s="255" t="s">
        <v>202</v>
      </c>
      <c r="H1147" s="347" t="s">
        <v>3108</v>
      </c>
      <c r="I1147" s="129">
        <v>38.802999999999997</v>
      </c>
      <c r="J1147" s="129">
        <v>-24</v>
      </c>
      <c r="K1147" s="129">
        <v>-4</v>
      </c>
      <c r="L1147" s="129" t="b">
        <v>1</v>
      </c>
      <c r="M1147" s="129">
        <v>11.333</v>
      </c>
      <c r="N1147" s="129">
        <v>2.1509999999999998</v>
      </c>
      <c r="O1147" s="129">
        <v>5.2690000000000001</v>
      </c>
      <c r="P1147" s="132">
        <v>11.5</v>
      </c>
      <c r="Q1147" s="132">
        <v>0.27600000000000002</v>
      </c>
      <c r="R1147" s="132">
        <v>3.1779999999999999</v>
      </c>
      <c r="S1147" s="129">
        <v>1.64</v>
      </c>
      <c r="T1147" s="419">
        <v>-97.057000000000002</v>
      </c>
      <c r="U1147" s="129">
        <v>137.78</v>
      </c>
      <c r="V1147" s="129">
        <v>-31</v>
      </c>
      <c r="W1147" s="129">
        <v>-40</v>
      </c>
      <c r="X1147" s="129">
        <v>88</v>
      </c>
      <c r="Y1147" s="129" t="s">
        <v>1110</v>
      </c>
      <c r="Z1147" s="129" t="b">
        <v>1</v>
      </c>
      <c r="AA1147" s="129">
        <v>0</v>
      </c>
      <c r="AB1147" s="129" t="b">
        <v>0</v>
      </c>
      <c r="AC1147" s="129">
        <v>47</v>
      </c>
      <c r="AD1147" s="129">
        <v>0.67</v>
      </c>
      <c r="AE1147" s="129" t="s">
        <v>3108</v>
      </c>
      <c r="AF1147" s="129" t="s">
        <v>202</v>
      </c>
      <c r="AG1147" s="129" t="s">
        <v>4039</v>
      </c>
      <c r="AH1147" s="129" t="e" cm="1">
        <f t="array" aca="1" ref="AH1147" ca="1">INDIRECT(ADDRESS(MATCH(AJ1147,'rs_industries'!B:B,0),5,1,TRUE,"rs_industries"))</f>
        <v>#N/A</v>
      </c>
      <c r="AI1147" s="129" t="e" cm="1">
        <f t="array" aca="1" ref="AI1147" ca="1">INDIRECT(ADDRESS(MATCH(A1147,'rs_stocks'!B:B,0),7,1,TRUE,"rs_stocks"))</f>
        <v>#N/A</v>
      </c>
    </row>
    <row r="1148" spans="1:35" x14ac:dyDescent="0.3">
      <c r="A1148" s="129" t="s">
        <v>8664</v>
      </c>
      <c r="B1148" s="132">
        <v>-0.16</v>
      </c>
      <c r="C1148" s="132">
        <v>0.08</v>
      </c>
      <c r="D1148" s="132">
        <v>1.25</v>
      </c>
      <c r="E1148" s="132">
        <v>8.65</v>
      </c>
      <c r="F1148" s="132">
        <v>4.0999999999999996</v>
      </c>
      <c r="G1148" s="272" t="s">
        <v>3282</v>
      </c>
      <c r="H1148" s="349" t="s">
        <v>3111</v>
      </c>
      <c r="I1148" s="129">
        <v>0.26100000000000001</v>
      </c>
      <c r="J1148" s="129">
        <v>-48</v>
      </c>
      <c r="K1148" s="129">
        <v>-35</v>
      </c>
      <c r="L1148" s="129" t="b">
        <v>1</v>
      </c>
      <c r="M1148" s="129">
        <v>9.4619999999999997</v>
      </c>
      <c r="N1148" s="129">
        <v>1.796</v>
      </c>
      <c r="O1148" s="129">
        <v>5.2690000000000001</v>
      </c>
      <c r="P1148" s="132">
        <v>9.5150000000000006</v>
      </c>
      <c r="Q1148" s="132">
        <v>0.28000000000000003</v>
      </c>
      <c r="R1148" s="132">
        <v>2.6669999999999998</v>
      </c>
      <c r="S1148" s="129">
        <v>0.93</v>
      </c>
      <c r="T1148" s="419">
        <v>-123.89400000000001</v>
      </c>
      <c r="U1148" s="129">
        <v>12.18</v>
      </c>
      <c r="V1148" s="129">
        <v>31</v>
      </c>
      <c r="W1148" s="129">
        <v>46</v>
      </c>
      <c r="X1148" s="129">
        <v>1769</v>
      </c>
      <c r="Y1148" s="129" t="s">
        <v>8664</v>
      </c>
      <c r="Z1148" s="129" t="b">
        <v>0</v>
      </c>
      <c r="AA1148" s="129">
        <v>0</v>
      </c>
      <c r="AB1148" s="129" t="b">
        <v>1</v>
      </c>
      <c r="AC1148" s="129">
        <v>47</v>
      </c>
      <c r="AD1148" s="129">
        <v>0.66900000000000004</v>
      </c>
      <c r="AE1148" s="129" t="s">
        <v>3111</v>
      </c>
      <c r="AF1148" s="129" t="s">
        <v>3282</v>
      </c>
      <c r="AG1148" s="129" t="s">
        <v>8665</v>
      </c>
      <c r="AH1148" s="129" t="e" cm="1">
        <f t="array" aca="1" ref="AH1148" ca="1">INDIRECT(ADDRESS(MATCH(AJ1148,'rs_industries'!B:B,0),5,1,TRUE,"rs_industries"))</f>
        <v>#N/A</v>
      </c>
      <c r="AI1148" s="129" t="e" cm="1">
        <f t="array" aca="1" ref="AI1148" ca="1">INDIRECT(ADDRESS(MATCH(A1148,'rs_stocks'!B:B,0),7,1,TRUE,"rs_stocks"))</f>
        <v>#N/A</v>
      </c>
    </row>
    <row r="1149" spans="1:35" x14ac:dyDescent="0.3">
      <c r="A1149" s="129" t="s">
        <v>5745</v>
      </c>
      <c r="B1149" s="132">
        <v>-0.52</v>
      </c>
      <c r="C1149" s="132">
        <v>-7.63</v>
      </c>
      <c r="D1149" s="132">
        <v>-4.47</v>
      </c>
      <c r="E1149" s="132">
        <v>14.73</v>
      </c>
      <c r="F1149" s="132">
        <v>13.5</v>
      </c>
      <c r="G1149" s="262" t="s">
        <v>3110</v>
      </c>
      <c r="H1149" s="349" t="s">
        <v>3111</v>
      </c>
      <c r="I1149" s="129">
        <v>0.54600000000000004</v>
      </c>
      <c r="J1149" s="129">
        <v>-58</v>
      </c>
      <c r="K1149" s="129">
        <v>-10</v>
      </c>
      <c r="L1149" s="129" t="b">
        <v>1</v>
      </c>
      <c r="M1149" s="129">
        <v>33.652000000000001</v>
      </c>
      <c r="N1149" s="129">
        <v>6.39</v>
      </c>
      <c r="O1149" s="129">
        <v>5.266</v>
      </c>
      <c r="P1149" s="132">
        <v>36.466999999999999</v>
      </c>
      <c r="Q1149" s="132">
        <v>0.26700000000000002</v>
      </c>
      <c r="R1149" s="132">
        <v>9.7219999999999995</v>
      </c>
      <c r="S1149" s="129">
        <v>2.46</v>
      </c>
      <c r="T1149" s="419">
        <v>59.816000000000003</v>
      </c>
      <c r="U1149" s="129">
        <v>19</v>
      </c>
      <c r="V1149" s="129">
        <v>-22</v>
      </c>
      <c r="W1149" s="129">
        <v>-27</v>
      </c>
      <c r="X1149" s="129">
        <v>427</v>
      </c>
      <c r="Y1149" s="129" t="s">
        <v>5745</v>
      </c>
      <c r="Z1149" s="129" t="b">
        <v>1</v>
      </c>
      <c r="AA1149" s="129">
        <v>0</v>
      </c>
      <c r="AB1149" s="129" t="b">
        <v>0</v>
      </c>
      <c r="AC1149" s="129">
        <v>43</v>
      </c>
      <c r="AD1149" s="129">
        <v>0.66900000000000004</v>
      </c>
      <c r="AE1149" s="129" t="s">
        <v>3111</v>
      </c>
      <c r="AF1149" s="129" t="s">
        <v>3110</v>
      </c>
      <c r="AG1149" s="129" t="s">
        <v>7194</v>
      </c>
      <c r="AH1149" s="129" t="e" cm="1">
        <f t="array" aca="1" ref="AH1149" ca="1">INDIRECT(ADDRESS(MATCH(AJ1149,'rs_industries'!B:B,0),5,1,TRUE,"rs_industries"))</f>
        <v>#N/A</v>
      </c>
      <c r="AI1149" s="129" cm="1">
        <f t="array" aca="1" ref="AI1149" ca="1">INDIRECT(ADDRESS(MATCH(A1149,'rs_stocks'!B:B,0),7,1,TRUE,"rs_stocks"))</f>
        <v>72</v>
      </c>
    </row>
    <row r="1150" spans="1:35" x14ac:dyDescent="0.3">
      <c r="A1150" s="129" t="s">
        <v>7250</v>
      </c>
      <c r="B1150" s="132">
        <v>-3.68</v>
      </c>
      <c r="C1150" s="132">
        <v>0.81</v>
      </c>
      <c r="D1150" s="132">
        <v>2.64</v>
      </c>
      <c r="E1150" s="132">
        <v>21.25</v>
      </c>
      <c r="F1150" s="132">
        <v>10.130000000000001</v>
      </c>
      <c r="G1150" s="208" t="s">
        <v>3207</v>
      </c>
      <c r="H1150" s="347" t="s">
        <v>3108</v>
      </c>
      <c r="I1150" s="129">
        <v>0.67800000000000005</v>
      </c>
      <c r="J1150" s="129">
        <v>-53</v>
      </c>
      <c r="K1150" s="129">
        <v>-32</v>
      </c>
      <c r="L1150" s="129" t="b">
        <v>1</v>
      </c>
      <c r="M1150" s="129">
        <v>30.042000000000002</v>
      </c>
      <c r="N1150" s="129">
        <v>5.7050000000000001</v>
      </c>
      <c r="O1150" s="129">
        <v>5.266</v>
      </c>
      <c r="P1150" s="132">
        <v>31.954999999999998</v>
      </c>
      <c r="Q1150" s="132">
        <v>0.28100000000000003</v>
      </c>
      <c r="R1150" s="132">
        <v>8.9760000000000009</v>
      </c>
      <c r="S1150" s="129">
        <v>2.82</v>
      </c>
      <c r="T1150" s="419">
        <v>-5.2880000000000003</v>
      </c>
      <c r="U1150" s="129">
        <v>33.49</v>
      </c>
      <c r="V1150" s="129">
        <v>-43</v>
      </c>
      <c r="W1150" s="129">
        <v>-37</v>
      </c>
      <c r="X1150" s="129">
        <v>211</v>
      </c>
      <c r="Y1150" s="129" t="s">
        <v>7250</v>
      </c>
      <c r="Z1150" s="129" t="b">
        <v>0</v>
      </c>
      <c r="AA1150" s="129">
        <v>0</v>
      </c>
      <c r="AB1150" s="129" t="b">
        <v>1</v>
      </c>
      <c r="AC1150" s="129">
        <v>48</v>
      </c>
      <c r="AD1150" s="129">
        <v>0.66900000000000004</v>
      </c>
      <c r="AE1150" s="129" t="s">
        <v>3108</v>
      </c>
      <c r="AF1150" s="129" t="s">
        <v>3207</v>
      </c>
      <c r="AG1150" s="129" t="s">
        <v>7251</v>
      </c>
      <c r="AH1150" s="129" t="e" cm="1">
        <f t="array" aca="1" ref="AH1150" ca="1">INDIRECT(ADDRESS(MATCH(AJ1150,'rs_industries'!B:B,0),5,1,TRUE,"rs_industries"))</f>
        <v>#N/A</v>
      </c>
      <c r="AI1150" s="129" cm="1">
        <f t="array" aca="1" ref="AI1150" ca="1">INDIRECT(ADDRESS(MATCH(A1150,'rs_stocks'!B:B,0),7,1,TRUE,"rs_stocks"))</f>
        <v>81</v>
      </c>
    </row>
    <row r="1151" spans="1:35" x14ac:dyDescent="0.3">
      <c r="A1151" s="129" t="s">
        <v>2090</v>
      </c>
      <c r="B1151" s="132">
        <v>1.74</v>
      </c>
      <c r="C1151" s="132">
        <v>1.62</v>
      </c>
      <c r="D1151" s="132">
        <v>8.61</v>
      </c>
      <c r="E1151" s="132">
        <v>6.11</v>
      </c>
      <c r="F1151" s="132">
        <v>5.99</v>
      </c>
      <c r="G1151" s="204" t="s">
        <v>3180</v>
      </c>
      <c r="H1151" s="345" t="s">
        <v>3140</v>
      </c>
      <c r="I1151" s="129">
        <v>1.573</v>
      </c>
      <c r="J1151" s="129">
        <v>-50</v>
      </c>
      <c r="K1151" s="129">
        <v>-26</v>
      </c>
      <c r="L1151" s="129" t="b">
        <v>1</v>
      </c>
      <c r="M1151" s="129">
        <v>20.367000000000001</v>
      </c>
      <c r="N1151" s="129">
        <v>3.8780000000000001</v>
      </c>
      <c r="O1151" s="129">
        <v>5.2510000000000003</v>
      </c>
      <c r="P1151" s="132">
        <v>21.914999999999999</v>
      </c>
      <c r="Q1151" s="132">
        <v>0.28399999999999997</v>
      </c>
      <c r="R1151" s="132">
        <v>6.22</v>
      </c>
      <c r="S1151" s="129">
        <v>2.04</v>
      </c>
      <c r="T1151" s="419">
        <v>8.3889999999999993</v>
      </c>
      <c r="U1151" s="129">
        <v>17.53</v>
      </c>
      <c r="V1151" s="129">
        <v>2</v>
      </c>
      <c r="W1151" s="129">
        <v>-3</v>
      </c>
      <c r="X1151" s="129">
        <v>559</v>
      </c>
      <c r="Y1151" s="129" t="s">
        <v>2090</v>
      </c>
      <c r="Z1151" s="129" t="b">
        <v>0</v>
      </c>
      <c r="AA1151" s="129">
        <v>0</v>
      </c>
      <c r="AB1151" s="129" t="b">
        <v>1</v>
      </c>
      <c r="AC1151" s="129">
        <v>42</v>
      </c>
      <c r="AD1151" s="129">
        <v>0.66800000000000004</v>
      </c>
      <c r="AE1151" s="129" t="s">
        <v>3140</v>
      </c>
      <c r="AF1151" s="129" t="s">
        <v>3180</v>
      </c>
      <c r="AG1151" s="129" t="s">
        <v>4480</v>
      </c>
      <c r="AH1151" s="129" t="e" cm="1">
        <f t="array" aca="1" ref="AH1151" ca="1">INDIRECT(ADDRESS(MATCH(AJ1151,'rs_industries'!B:B,0),5,1,TRUE,"rs_industries"))</f>
        <v>#N/A</v>
      </c>
      <c r="AI1151" s="129" t="e" cm="1">
        <f t="array" aca="1" ref="AI1151" ca="1">INDIRECT(ADDRESS(MATCH(A1151,'rs_stocks'!B:B,0),7,1,TRUE,"rs_stocks"))</f>
        <v>#N/A</v>
      </c>
    </row>
    <row r="1152" spans="1:35" x14ac:dyDescent="0.3">
      <c r="A1152" s="129" t="s">
        <v>1011</v>
      </c>
      <c r="B1152" s="132">
        <v>-6.34</v>
      </c>
      <c r="C1152" s="132">
        <v>42.16</v>
      </c>
      <c r="D1152" s="132">
        <v>107.01</v>
      </c>
      <c r="E1152" s="132">
        <v>73.69</v>
      </c>
      <c r="F1152" s="132">
        <v>72.13</v>
      </c>
      <c r="G1152" s="244" t="s">
        <v>5115</v>
      </c>
      <c r="H1152" s="349" t="s">
        <v>3108</v>
      </c>
      <c r="I1152" s="129">
        <v>8.7170000000000005</v>
      </c>
      <c r="J1152" s="129">
        <v>-88</v>
      </c>
      <c r="K1152" s="129">
        <v>-71</v>
      </c>
      <c r="L1152" s="129" t="b">
        <v>0</v>
      </c>
      <c r="M1152" s="129">
        <v>227.154</v>
      </c>
      <c r="N1152" s="129">
        <v>43.264000000000003</v>
      </c>
      <c r="O1152" s="129">
        <v>5.25</v>
      </c>
      <c r="P1152" s="132">
        <v>338.43799999999999</v>
      </c>
      <c r="Q1152" s="132">
        <v>0.26900000000000002</v>
      </c>
      <c r="R1152" s="132">
        <v>91.100999999999999</v>
      </c>
      <c r="S1152" s="129">
        <v>32.44</v>
      </c>
      <c r="T1152" s="419">
        <v>-42.213999999999999</v>
      </c>
      <c r="U1152" s="129">
        <v>24.821000000000002</v>
      </c>
      <c r="V1152" s="129">
        <v>18</v>
      </c>
      <c r="W1152" s="129">
        <v>73</v>
      </c>
      <c r="X1152" s="129">
        <v>24</v>
      </c>
      <c r="Y1152" s="129" t="s">
        <v>1011</v>
      </c>
      <c r="Z1152" s="129" t="b">
        <v>0</v>
      </c>
      <c r="AA1152" s="129">
        <v>0</v>
      </c>
      <c r="AB1152" s="129" t="b">
        <v>0</v>
      </c>
      <c r="AC1152" s="129">
        <v>46</v>
      </c>
      <c r="AD1152" s="129">
        <v>0.66800000000000004</v>
      </c>
      <c r="AE1152" s="129" t="s">
        <v>3108</v>
      </c>
      <c r="AF1152" s="129" t="s">
        <v>5115</v>
      </c>
      <c r="AG1152" s="129" t="s">
        <v>5116</v>
      </c>
      <c r="AH1152" s="129" t="e" cm="1">
        <f t="array" aca="1" ref="AH1152" ca="1">INDIRECT(ADDRESS(MATCH(AJ1152,'rs_industries'!B:B,0),5,1,TRUE,"rs_industries"))</f>
        <v>#N/A</v>
      </c>
      <c r="AI1152" s="129" cm="1">
        <f t="array" aca="1" ref="AI1152" ca="1">INDIRECT(ADDRESS(MATCH(A1152,'rs_stocks'!B:B,0),7,1,TRUE,"rs_stocks"))</f>
        <v>94</v>
      </c>
    </row>
    <row r="1153" spans="1:35" x14ac:dyDescent="0.3">
      <c r="A1153" s="129" t="s">
        <v>1181</v>
      </c>
      <c r="B1153" s="132">
        <v>-0.77</v>
      </c>
      <c r="C1153" s="132">
        <v>-0.91</v>
      </c>
      <c r="D1153" s="132">
        <v>1.1200000000000001</v>
      </c>
      <c r="E1153" s="132">
        <v>-5.88</v>
      </c>
      <c r="F1153" s="132">
        <v>0.87</v>
      </c>
      <c r="G1153" s="225" t="s">
        <v>3146</v>
      </c>
      <c r="H1153" s="346" t="s">
        <v>3124</v>
      </c>
      <c r="I1153" s="129">
        <v>123.297</v>
      </c>
      <c r="J1153" s="129">
        <v>-35</v>
      </c>
      <c r="K1153" s="129">
        <v>-15</v>
      </c>
      <c r="L1153" s="129" t="b">
        <v>1</v>
      </c>
      <c r="M1153" s="129">
        <v>10.427</v>
      </c>
      <c r="N1153" s="129">
        <v>1.9870000000000001</v>
      </c>
      <c r="O1153" s="129">
        <v>5.2480000000000002</v>
      </c>
      <c r="P1153" s="132">
        <v>11.417</v>
      </c>
      <c r="Q1153" s="132">
        <v>0.27800000000000002</v>
      </c>
      <c r="R1153" s="132">
        <v>3.169</v>
      </c>
      <c r="S1153" s="129">
        <v>1.73</v>
      </c>
      <c r="T1153" s="419">
        <v>-17.765999999999998</v>
      </c>
      <c r="U1153" s="129">
        <v>48.83</v>
      </c>
      <c r="V1153" s="129">
        <v>49</v>
      </c>
      <c r="W1153" s="129">
        <v>33</v>
      </c>
      <c r="X1153" s="129">
        <v>236</v>
      </c>
      <c r="Y1153" s="129" t="s">
        <v>1181</v>
      </c>
      <c r="Z1153" s="129" t="b">
        <v>0</v>
      </c>
      <c r="AA1153" s="129">
        <v>0</v>
      </c>
      <c r="AB1153" s="129" t="b">
        <v>0</v>
      </c>
      <c r="AC1153" s="129">
        <v>39</v>
      </c>
      <c r="AD1153" s="129">
        <v>0.66800000000000004</v>
      </c>
      <c r="AE1153" s="129" t="s">
        <v>3124</v>
      </c>
      <c r="AF1153" s="129" t="s">
        <v>3146</v>
      </c>
      <c r="AG1153" s="129" t="s">
        <v>5340</v>
      </c>
      <c r="AH1153" s="129" t="e" cm="1">
        <f t="array" aca="1" ref="AH1153" ca="1">INDIRECT(ADDRESS(MATCH(AJ1153,'rs_industries'!B:B,0),5,1,TRUE,"rs_industries"))</f>
        <v>#N/A</v>
      </c>
      <c r="AI1153" s="129" t="e" cm="1">
        <f t="array" aca="1" ref="AI1153" ca="1">INDIRECT(ADDRESS(MATCH(A1153,'rs_stocks'!B:B,0),7,1,TRUE,"rs_stocks"))</f>
        <v>#N/A</v>
      </c>
    </row>
    <row r="1154" spans="1:35" x14ac:dyDescent="0.3">
      <c r="A1154" s="129" t="s">
        <v>2444</v>
      </c>
      <c r="B1154" s="132">
        <v>-1.61</v>
      </c>
      <c r="C1154" s="132">
        <v>-8.8800000000000008</v>
      </c>
      <c r="D1154" s="132">
        <v>8.06</v>
      </c>
      <c r="E1154" s="132">
        <v>11.65</v>
      </c>
      <c r="F1154" s="132">
        <v>7.23</v>
      </c>
      <c r="G1154" s="321" t="s">
        <v>3146</v>
      </c>
      <c r="H1154" s="354" t="s">
        <v>3124</v>
      </c>
      <c r="I1154" s="129">
        <v>1.429</v>
      </c>
      <c r="J1154" s="129">
        <v>-65</v>
      </c>
      <c r="K1154" s="129">
        <v>-41</v>
      </c>
      <c r="L1154" s="129" t="b">
        <v>1</v>
      </c>
      <c r="M1154" s="129">
        <v>34.801000000000002</v>
      </c>
      <c r="N1154" s="129">
        <v>6.6310000000000002</v>
      </c>
      <c r="O1154" s="129">
        <v>5.2480000000000002</v>
      </c>
      <c r="P1154" s="132">
        <v>37.692999999999998</v>
      </c>
      <c r="Q1154" s="132">
        <v>0.28299999999999997</v>
      </c>
      <c r="R1154" s="132">
        <v>10.651999999999999</v>
      </c>
      <c r="S1154" s="129">
        <v>4.0599999999999996</v>
      </c>
      <c r="T1154" s="419">
        <v>-56.707000000000001</v>
      </c>
      <c r="U1154" s="129">
        <v>79.53</v>
      </c>
      <c r="V1154" s="129">
        <v>6</v>
      </c>
      <c r="W1154" s="129">
        <v>-9</v>
      </c>
      <c r="X1154" s="129">
        <v>61</v>
      </c>
      <c r="Y1154" s="129" t="s">
        <v>2444</v>
      </c>
      <c r="Z1154" s="129" t="b">
        <v>0</v>
      </c>
      <c r="AA1154" s="129">
        <v>0</v>
      </c>
      <c r="AB1154" s="129" t="b">
        <v>0</v>
      </c>
      <c r="AC1154" s="129">
        <v>47</v>
      </c>
      <c r="AD1154" s="129">
        <v>0.66800000000000004</v>
      </c>
      <c r="AE1154" s="129" t="s">
        <v>3124</v>
      </c>
      <c r="AF1154" s="129" t="s">
        <v>3146</v>
      </c>
      <c r="AG1154" s="129" t="s">
        <v>3549</v>
      </c>
      <c r="AH1154" s="129" t="e" cm="1">
        <f t="array" aca="1" ref="AH1154" ca="1">INDIRECT(ADDRESS(MATCH(AJ1154,'rs_industries'!B:B,0),5,1,TRUE,"rs_industries"))</f>
        <v>#N/A</v>
      </c>
      <c r="AI1154" s="129" cm="1">
        <f t="array" aca="1" ref="AI1154" ca="1">INDIRECT(ADDRESS(MATCH(A1154,'rs_stocks'!B:B,0),7,1,TRUE,"rs_stocks"))</f>
        <v>76</v>
      </c>
    </row>
    <row r="1155" spans="1:35" x14ac:dyDescent="0.3">
      <c r="A1155" s="129" t="s">
        <v>8648</v>
      </c>
      <c r="B1155" s="132">
        <v>-5.38</v>
      </c>
      <c r="C1155" s="132">
        <v>2.65</v>
      </c>
      <c r="D1155" s="132">
        <v>18.350000000000001</v>
      </c>
      <c r="E1155" s="132">
        <v>27.3</v>
      </c>
      <c r="F1155" s="132">
        <v>21.32</v>
      </c>
      <c r="G1155" s="225" t="s">
        <v>3146</v>
      </c>
      <c r="H1155" s="346" t="s">
        <v>3124</v>
      </c>
      <c r="I1155" s="129">
        <v>0.23</v>
      </c>
      <c r="J1155" s="129">
        <v>-90</v>
      </c>
      <c r="K1155" s="129">
        <v>-74</v>
      </c>
      <c r="L1155" s="129" t="b">
        <v>1</v>
      </c>
      <c r="M1155" s="129">
        <v>65.941999999999993</v>
      </c>
      <c r="N1155" s="129">
        <v>12.597</v>
      </c>
      <c r="O1155" s="129">
        <v>5.2350000000000003</v>
      </c>
      <c r="P1155" s="132">
        <v>78.256</v>
      </c>
      <c r="Q1155" s="132">
        <v>0.27</v>
      </c>
      <c r="R1155" s="132">
        <v>21.117000000000001</v>
      </c>
      <c r="S1155" s="129">
        <v>5.45</v>
      </c>
      <c r="T1155" s="419">
        <v>4.7439999999999998</v>
      </c>
      <c r="U1155" s="129">
        <v>3.87</v>
      </c>
      <c r="V1155" s="129">
        <v>-28</v>
      </c>
      <c r="W1155" s="129">
        <v>-37</v>
      </c>
      <c r="X1155" s="129">
        <v>948</v>
      </c>
      <c r="Y1155" s="129" t="s">
        <v>8648</v>
      </c>
      <c r="Z1155" s="129" t="b">
        <v>0</v>
      </c>
      <c r="AA1155" s="129">
        <v>0</v>
      </c>
      <c r="AB1155" s="129" t="b">
        <v>0</v>
      </c>
      <c r="AC1155" s="129">
        <v>38</v>
      </c>
      <c r="AD1155" s="129">
        <v>0.66700000000000004</v>
      </c>
      <c r="AE1155" s="129" t="s">
        <v>3124</v>
      </c>
      <c r="AF1155" s="129" t="s">
        <v>3146</v>
      </c>
      <c r="AG1155" s="129" t="s">
        <v>8649</v>
      </c>
      <c r="AH1155" s="129" t="e" cm="1">
        <f t="array" aca="1" ref="AH1155" ca="1">INDIRECT(ADDRESS(MATCH(AJ1155,'rs_industries'!B:B,0),5,1,TRUE,"rs_industries"))</f>
        <v>#N/A</v>
      </c>
      <c r="AI1155" s="129" t="e" cm="1">
        <f t="array" aca="1" ref="AI1155" ca="1">INDIRECT(ADDRESS(MATCH(A1155,'rs_stocks'!B:B,0),7,1,TRUE,"rs_stocks"))</f>
        <v>#N/A</v>
      </c>
    </row>
    <row r="1156" spans="1:35" x14ac:dyDescent="0.3">
      <c r="A1156" s="129" t="s">
        <v>7443</v>
      </c>
      <c r="B1156" s="132">
        <v>-3.44</v>
      </c>
      <c r="C1156" s="132">
        <v>5.35</v>
      </c>
      <c r="D1156" s="132">
        <v>23.47</v>
      </c>
      <c r="E1156" s="132">
        <v>12.65</v>
      </c>
      <c r="F1156" s="132">
        <v>4.04</v>
      </c>
      <c r="G1156" s="251" t="s">
        <v>3301</v>
      </c>
      <c r="H1156" s="349" t="s">
        <v>3108</v>
      </c>
      <c r="I1156" s="129">
        <v>0.84599999999999997</v>
      </c>
      <c r="J1156" s="129">
        <v>-39</v>
      </c>
      <c r="K1156" s="129">
        <v>-7</v>
      </c>
      <c r="L1156" s="129" t="b">
        <v>1</v>
      </c>
      <c r="M1156" s="129">
        <v>43.822000000000003</v>
      </c>
      <c r="N1156" s="129">
        <v>8.3719999999999999</v>
      </c>
      <c r="O1156" s="129">
        <v>5.234</v>
      </c>
      <c r="P1156" s="132">
        <v>58.136000000000003</v>
      </c>
      <c r="Q1156" s="132">
        <v>0.29099999999999998</v>
      </c>
      <c r="R1156" s="132">
        <v>16.940000000000001</v>
      </c>
      <c r="S1156" s="129">
        <v>2.7</v>
      </c>
      <c r="T1156" s="419">
        <v>20</v>
      </c>
      <c r="U1156" s="129">
        <v>9.26</v>
      </c>
      <c r="V1156" s="129">
        <v>-34</v>
      </c>
      <c r="W1156" s="129">
        <v>-47</v>
      </c>
      <c r="X1156" s="129">
        <v>800</v>
      </c>
      <c r="Y1156" s="129" t="s">
        <v>7443</v>
      </c>
      <c r="Z1156" s="129" t="b">
        <v>0</v>
      </c>
      <c r="AA1156" s="129">
        <v>0</v>
      </c>
      <c r="AB1156" s="129" t="b">
        <v>1</v>
      </c>
      <c r="AC1156" s="129">
        <v>47</v>
      </c>
      <c r="AD1156" s="129">
        <v>0.66700000000000004</v>
      </c>
      <c r="AE1156" s="129" t="s">
        <v>3108</v>
      </c>
      <c r="AF1156" s="129" t="s">
        <v>3301</v>
      </c>
      <c r="AG1156" s="129" t="s">
        <v>7444</v>
      </c>
      <c r="AH1156" s="129" t="e" cm="1">
        <f t="array" aca="1" ref="AH1156" ca="1">INDIRECT(ADDRESS(MATCH(AJ1156,'rs_industries'!B:B,0),5,1,TRUE,"rs_industries"))</f>
        <v>#N/A</v>
      </c>
      <c r="AI1156" s="129" cm="1">
        <f t="array" aca="1" ref="AI1156" ca="1">INDIRECT(ADDRESS(MATCH(A1156,'rs_stocks'!B:B,0),7,1,TRUE,"rs_stocks"))</f>
        <v>92</v>
      </c>
    </row>
    <row r="1157" spans="1:35" x14ac:dyDescent="0.3">
      <c r="A1157" s="129" t="s">
        <v>1439</v>
      </c>
      <c r="B1157" s="132">
        <v>-1.8</v>
      </c>
      <c r="C1157" s="132">
        <v>-6.82</v>
      </c>
      <c r="D1157" s="132">
        <v>-5.22</v>
      </c>
      <c r="E1157" s="132">
        <v>0.11</v>
      </c>
      <c r="F1157" s="132">
        <v>-3.88</v>
      </c>
      <c r="G1157" s="322" t="s">
        <v>3189</v>
      </c>
      <c r="H1157" s="347" t="s">
        <v>150</v>
      </c>
      <c r="I1157" s="129">
        <v>3.1819999999999999</v>
      </c>
      <c r="J1157" s="129">
        <v>-49</v>
      </c>
      <c r="K1157" s="129">
        <v>-16</v>
      </c>
      <c r="L1157" s="129" t="b">
        <v>0</v>
      </c>
      <c r="M1157" s="129">
        <v>14.946999999999999</v>
      </c>
      <c r="N1157" s="129">
        <v>2.8570000000000002</v>
      </c>
      <c r="O1157" s="129">
        <v>5.2320000000000002</v>
      </c>
      <c r="P1157" s="132">
        <v>15.958</v>
      </c>
      <c r="Q1157" s="132">
        <v>0.27500000000000002</v>
      </c>
      <c r="R1157" s="132">
        <v>4.3849999999999998</v>
      </c>
      <c r="S1157" s="129">
        <v>2.5</v>
      </c>
      <c r="T1157" s="419">
        <v>-37.511000000000003</v>
      </c>
      <c r="U1157" s="129">
        <v>54.48</v>
      </c>
      <c r="V1157" s="129">
        <v>46</v>
      </c>
      <c r="W1157" s="129">
        <v>21</v>
      </c>
      <c r="X1157" s="129">
        <v>147</v>
      </c>
      <c r="Y1157" s="129" t="s">
        <v>1439</v>
      </c>
      <c r="Z1157" s="129" t="b">
        <v>1</v>
      </c>
      <c r="AA1157" s="129">
        <v>0</v>
      </c>
      <c r="AB1157" s="129" t="b">
        <v>0</v>
      </c>
      <c r="AC1157" s="129">
        <v>46</v>
      </c>
      <c r="AD1157" s="129">
        <v>0.66700000000000004</v>
      </c>
      <c r="AE1157" s="129" t="s">
        <v>150</v>
      </c>
      <c r="AF1157" s="129" t="s">
        <v>3189</v>
      </c>
      <c r="AG1157" s="129" t="s">
        <v>4616</v>
      </c>
      <c r="AH1157" s="129" t="e" cm="1">
        <f t="array" aca="1" ref="AH1157" ca="1">INDIRECT(ADDRESS(MATCH(AJ1157,'rs_industries'!B:B,0),5,1,TRUE,"rs_industries"))</f>
        <v>#N/A</v>
      </c>
      <c r="AI1157" s="129" t="e" cm="1">
        <f t="array" aca="1" ref="AI1157" ca="1">INDIRECT(ADDRESS(MATCH(A1157,'rs_stocks'!B:B,0),7,1,TRUE,"rs_stocks"))</f>
        <v>#N/A</v>
      </c>
    </row>
    <row r="1158" spans="1:35" x14ac:dyDescent="0.3">
      <c r="A1158" s="129" t="s">
        <v>3048</v>
      </c>
      <c r="B1158" s="132">
        <v>0.21</v>
      </c>
      <c r="C1158" s="132">
        <v>-0.41</v>
      </c>
      <c r="D1158" s="132">
        <v>-0.21</v>
      </c>
      <c r="E1158" s="132">
        <v>29.92</v>
      </c>
      <c r="F1158" s="132">
        <v>20.8</v>
      </c>
      <c r="G1158" s="249" t="s">
        <v>4657</v>
      </c>
      <c r="H1158" s="353" t="s">
        <v>3140</v>
      </c>
      <c r="I1158" s="129">
        <v>0.20799999999999999</v>
      </c>
      <c r="J1158" s="129">
        <v>-85</v>
      </c>
      <c r="K1158" s="129">
        <v>-67</v>
      </c>
      <c r="L1158" s="129" t="b">
        <v>0</v>
      </c>
      <c r="M1158" s="129">
        <v>36.713000000000001</v>
      </c>
      <c r="N1158" s="129">
        <v>7.0229999999999997</v>
      </c>
      <c r="O1158" s="129">
        <v>5.2270000000000003</v>
      </c>
      <c r="P1158" s="132">
        <v>41.091999999999999</v>
      </c>
      <c r="Q1158" s="132">
        <v>0.26100000000000001</v>
      </c>
      <c r="R1158" s="132">
        <v>10.738</v>
      </c>
      <c r="S1158" s="129">
        <v>0.33</v>
      </c>
      <c r="T1158" s="419">
        <v>-63.694000000000003</v>
      </c>
      <c r="U1158" s="129">
        <v>4.82</v>
      </c>
      <c r="V1158" s="129">
        <v>-41</v>
      </c>
      <c r="W1158" s="129">
        <v>-49</v>
      </c>
      <c r="X1158" s="129">
        <v>12738</v>
      </c>
      <c r="Y1158" s="129" t="s">
        <v>3048</v>
      </c>
      <c r="Z1158" s="129" t="b">
        <v>1</v>
      </c>
      <c r="AA1158" s="129">
        <v>0</v>
      </c>
      <c r="AB1158" s="129" t="b">
        <v>1</v>
      </c>
      <c r="AC1158" s="129">
        <v>32</v>
      </c>
      <c r="AD1158" s="129">
        <v>0.66600000000000004</v>
      </c>
      <c r="AE1158" s="129" t="s">
        <v>3140</v>
      </c>
      <c r="AF1158" s="129" t="s">
        <v>4657</v>
      </c>
      <c r="AG1158" s="129" t="s">
        <v>8611</v>
      </c>
      <c r="AH1158" s="129" t="e" cm="1">
        <f t="array" aca="1" ref="AH1158" ca="1">INDIRECT(ADDRESS(MATCH(AJ1158,'rs_industries'!B:B,0),5,1,TRUE,"rs_industries"))</f>
        <v>#N/A</v>
      </c>
      <c r="AI1158" s="129" cm="1">
        <f t="array" aca="1" ref="AI1158" ca="1">INDIRECT(ADDRESS(MATCH(A1158,'rs_stocks'!B:B,0),7,1,TRUE,"rs_stocks"))</f>
        <v>88</v>
      </c>
    </row>
    <row r="1159" spans="1:35" x14ac:dyDescent="0.3">
      <c r="A1159" s="129" t="s">
        <v>1241</v>
      </c>
      <c r="B1159" s="132">
        <v>4.74</v>
      </c>
      <c r="C1159" s="132">
        <v>6.95</v>
      </c>
      <c r="D1159" s="132">
        <v>6.03</v>
      </c>
      <c r="E1159" s="132">
        <v>10.65</v>
      </c>
      <c r="F1159" s="132">
        <v>12.09</v>
      </c>
      <c r="G1159" s="310" t="s">
        <v>88</v>
      </c>
      <c r="H1159" s="349" t="s">
        <v>31</v>
      </c>
      <c r="I1159" s="129">
        <v>22</v>
      </c>
      <c r="J1159" s="129">
        <v>-57</v>
      </c>
      <c r="K1159" s="129">
        <v>-31</v>
      </c>
      <c r="L1159" s="129" t="b">
        <v>1</v>
      </c>
      <c r="M1159" s="129">
        <v>18.702999999999999</v>
      </c>
      <c r="N1159" s="129">
        <v>3.5870000000000002</v>
      </c>
      <c r="O1159" s="129">
        <v>5.2140000000000004</v>
      </c>
      <c r="P1159" s="132">
        <v>19.396000000000001</v>
      </c>
      <c r="Q1159" s="132">
        <v>0.27700000000000002</v>
      </c>
      <c r="R1159" s="132">
        <v>5.3680000000000003</v>
      </c>
      <c r="S1159" s="129">
        <v>2.42</v>
      </c>
      <c r="T1159" s="419">
        <v>110.15300000000001</v>
      </c>
      <c r="U1159" s="129">
        <v>8.6199999999999992</v>
      </c>
      <c r="V1159" s="129">
        <v>-27</v>
      </c>
      <c r="W1159" s="129">
        <v>-23</v>
      </c>
      <c r="X1159" s="129">
        <v>957</v>
      </c>
      <c r="Y1159" s="129" t="s">
        <v>1241</v>
      </c>
      <c r="Z1159" s="129" t="b">
        <v>0</v>
      </c>
      <c r="AA1159" s="129">
        <v>0</v>
      </c>
      <c r="AB1159" s="129" t="b">
        <v>1</v>
      </c>
      <c r="AC1159" s="129">
        <v>42</v>
      </c>
      <c r="AD1159" s="129">
        <v>0.66600000000000004</v>
      </c>
      <c r="AE1159" s="129" t="s">
        <v>31</v>
      </c>
      <c r="AF1159" s="129" t="s">
        <v>88</v>
      </c>
      <c r="AG1159" s="129" t="s">
        <v>4483</v>
      </c>
      <c r="AH1159" s="129" t="e" cm="1">
        <f t="array" aca="1" ref="AH1159" ca="1">INDIRECT(ADDRESS(MATCH(AJ1159,'rs_industries'!B:B,0),5,1,TRUE,"rs_industries"))</f>
        <v>#N/A</v>
      </c>
      <c r="AI1159" s="129" t="e" cm="1">
        <f t="array" aca="1" ref="AI1159" ca="1">INDIRECT(ADDRESS(MATCH(A1159,'rs_stocks'!B:B,0),7,1,TRUE,"rs_stocks"))</f>
        <v>#N/A</v>
      </c>
    </row>
    <row r="1160" spans="1:35" x14ac:dyDescent="0.3">
      <c r="A1160" s="129" t="s">
        <v>663</v>
      </c>
      <c r="B1160" s="132">
        <v>-1.89</v>
      </c>
      <c r="C1160" s="132">
        <v>0.26</v>
      </c>
      <c r="D1160" s="132">
        <v>-10.82</v>
      </c>
      <c r="E1160" s="132">
        <v>10.73</v>
      </c>
      <c r="F1160" s="132">
        <v>7.83</v>
      </c>
      <c r="G1160" s="222" t="s">
        <v>3234</v>
      </c>
      <c r="H1160" s="349" t="s">
        <v>3108</v>
      </c>
      <c r="I1160" s="129">
        <v>6.883</v>
      </c>
      <c r="J1160" s="129">
        <v>-52</v>
      </c>
      <c r="K1160" s="129">
        <v>-11</v>
      </c>
      <c r="L1160" s="129" t="b">
        <v>1</v>
      </c>
      <c r="M1160" s="129">
        <v>22.234000000000002</v>
      </c>
      <c r="N1160" s="129">
        <v>4.2709999999999999</v>
      </c>
      <c r="O1160" s="129">
        <v>5.2060000000000004</v>
      </c>
      <c r="P1160" s="132">
        <v>22.818000000000001</v>
      </c>
      <c r="Q1160" s="132">
        <v>0.27100000000000002</v>
      </c>
      <c r="R1160" s="132">
        <v>6.1749999999999998</v>
      </c>
      <c r="S1160" s="129">
        <v>2.85</v>
      </c>
      <c r="T1160" s="419">
        <v>-44.253</v>
      </c>
      <c r="U1160" s="129">
        <v>424.09</v>
      </c>
      <c r="V1160" s="129">
        <v>17</v>
      </c>
      <c r="W1160" s="129">
        <v>-5</v>
      </c>
      <c r="X1160" s="129">
        <v>16</v>
      </c>
      <c r="Y1160" s="129" t="s">
        <v>663</v>
      </c>
      <c r="Z1160" s="129" t="b">
        <v>1</v>
      </c>
      <c r="AA1160" s="129">
        <v>0</v>
      </c>
      <c r="AB1160" s="129" t="b">
        <v>0</v>
      </c>
      <c r="AC1160" s="129">
        <v>46</v>
      </c>
      <c r="AD1160" s="129">
        <v>0.66600000000000004</v>
      </c>
      <c r="AE1160" s="129" t="s">
        <v>3108</v>
      </c>
      <c r="AF1160" s="129" t="s">
        <v>3234</v>
      </c>
      <c r="AG1160" s="129" t="s">
        <v>3601</v>
      </c>
      <c r="AH1160" s="129" t="e" cm="1">
        <f t="array" aca="1" ref="AH1160" ca="1">INDIRECT(ADDRESS(MATCH(AJ1160,'rs_industries'!B:B,0),5,1,TRUE,"rs_industries"))</f>
        <v>#N/A</v>
      </c>
      <c r="AI1160" s="129" cm="1">
        <f t="array" aca="1" ref="AI1160" ca="1">INDIRECT(ADDRESS(MATCH(A1160,'rs_stocks'!B:B,0),7,1,TRUE,"rs_stocks"))</f>
        <v>79</v>
      </c>
    </row>
    <row r="1161" spans="1:35" x14ac:dyDescent="0.3">
      <c r="A1161" s="129" t="s">
        <v>6468</v>
      </c>
      <c r="B1161" s="132">
        <v>12.97</v>
      </c>
      <c r="C1161" s="132">
        <v>-6.06</v>
      </c>
      <c r="D1161" s="132">
        <v>0</v>
      </c>
      <c r="E1161" s="132">
        <v>0.72</v>
      </c>
      <c r="F1161" s="132">
        <v>0.87</v>
      </c>
      <c r="G1161" s="253" t="s">
        <v>3155</v>
      </c>
      <c r="H1161" s="253" t="s">
        <v>3108</v>
      </c>
      <c r="I1161" s="129">
        <v>1.3420000000000001</v>
      </c>
      <c r="J1161" s="129">
        <v>-92</v>
      </c>
      <c r="K1161" s="129">
        <v>-62</v>
      </c>
      <c r="L1161" s="129" t="b">
        <v>0</v>
      </c>
      <c r="M1161" s="129">
        <v>39.968000000000004</v>
      </c>
      <c r="N1161" s="129">
        <v>7.6829999999999998</v>
      </c>
      <c r="O1161" s="129">
        <v>5.202</v>
      </c>
      <c r="P1161" s="132">
        <v>44.191000000000003</v>
      </c>
      <c r="Q1161" s="132">
        <v>0.26900000000000002</v>
      </c>
      <c r="R1161" s="132">
        <v>11.885999999999999</v>
      </c>
      <c r="S1161" s="129">
        <v>8.31</v>
      </c>
      <c r="T1161" s="419">
        <v>-101.812</v>
      </c>
      <c r="U1161" s="129">
        <v>6.97</v>
      </c>
      <c r="V1161" s="129">
        <v>-79</v>
      </c>
      <c r="W1161" s="129">
        <v>-77</v>
      </c>
      <c r="X1161" s="129">
        <v>345</v>
      </c>
      <c r="Y1161" s="129" t="s">
        <v>6468</v>
      </c>
      <c r="Z1161" s="129" t="b">
        <v>1</v>
      </c>
      <c r="AA1161" s="129">
        <v>0</v>
      </c>
      <c r="AB1161" s="129" t="b">
        <v>0</v>
      </c>
      <c r="AC1161" s="129">
        <v>37</v>
      </c>
      <c r="AD1161" s="129">
        <v>0.66600000000000004</v>
      </c>
      <c r="AE1161" s="129" t="s">
        <v>3108</v>
      </c>
      <c r="AF1161" s="129" t="s">
        <v>3155</v>
      </c>
      <c r="AG1161" s="129" t="s">
        <v>6982</v>
      </c>
      <c r="AH1161" s="129" t="e" cm="1">
        <f t="array" aca="1" ref="AH1161" ca="1">INDIRECT(ADDRESS(MATCH(AJ1161,'rs_industries'!B:B,0),5,1,TRUE,"rs_industries"))</f>
        <v>#N/A</v>
      </c>
      <c r="AI1161" s="129" t="e" cm="1">
        <f t="array" aca="1" ref="AI1161" ca="1">INDIRECT(ADDRESS(MATCH(A1161,'rs_stocks'!B:B,0),7,1,TRUE,"rs_stocks"))</f>
        <v>#N/A</v>
      </c>
    </row>
    <row r="1162" spans="1:35" x14ac:dyDescent="0.3">
      <c r="A1162" s="129" t="s">
        <v>1869</v>
      </c>
      <c r="B1162" s="132">
        <v>-4.8499999999999996</v>
      </c>
      <c r="C1162" s="132">
        <v>3.06</v>
      </c>
      <c r="D1162" s="132">
        <v>5.21</v>
      </c>
      <c r="E1162" s="132">
        <v>19.899999999999999</v>
      </c>
      <c r="F1162" s="132">
        <v>16.16</v>
      </c>
      <c r="G1162" s="231" t="s">
        <v>3107</v>
      </c>
      <c r="H1162" s="346" t="s">
        <v>3108</v>
      </c>
      <c r="I1162" s="129">
        <v>3.6349999999999998</v>
      </c>
      <c r="J1162" s="129">
        <v>-71</v>
      </c>
      <c r="K1162" s="129">
        <v>-54</v>
      </c>
      <c r="L1162" s="129" t="b">
        <v>1</v>
      </c>
      <c r="M1162" s="129">
        <v>33.625</v>
      </c>
      <c r="N1162" s="129">
        <v>6.4859999999999998</v>
      </c>
      <c r="O1162" s="129">
        <v>5.1849999999999996</v>
      </c>
      <c r="P1162" s="132">
        <v>35.758000000000003</v>
      </c>
      <c r="Q1162" s="132">
        <v>0.27900000000000003</v>
      </c>
      <c r="R1162" s="132">
        <v>9.9830000000000005</v>
      </c>
      <c r="S1162" s="129">
        <v>3.87</v>
      </c>
      <c r="T1162" s="419">
        <v>-35.326999999999998</v>
      </c>
      <c r="U1162" s="129">
        <v>21.21</v>
      </c>
      <c r="V1162" s="129">
        <v>-55</v>
      </c>
      <c r="W1162" s="129">
        <v>-43</v>
      </c>
      <c r="X1162" s="129">
        <v>243</v>
      </c>
      <c r="Y1162" s="129" t="s">
        <v>1869</v>
      </c>
      <c r="Z1162" s="129" t="b">
        <v>0</v>
      </c>
      <c r="AA1162" s="129">
        <v>0</v>
      </c>
      <c r="AB1162" s="129" t="b">
        <v>1</v>
      </c>
      <c r="AC1162" s="129">
        <v>50</v>
      </c>
      <c r="AD1162" s="129">
        <v>0.66500000000000004</v>
      </c>
      <c r="AE1162" s="129" t="s">
        <v>3108</v>
      </c>
      <c r="AF1162" s="129" t="s">
        <v>3107</v>
      </c>
      <c r="AG1162" s="129" t="s">
        <v>3539</v>
      </c>
      <c r="AH1162" s="129" t="e" cm="1">
        <f t="array" aca="1" ref="AH1162" ca="1">INDIRECT(ADDRESS(MATCH(AJ1162,'rs_industries'!B:B,0),5,1,TRUE,"rs_industries"))</f>
        <v>#N/A</v>
      </c>
      <c r="AI1162" s="129" cm="1">
        <f t="array" aca="1" ref="AI1162" ca="1">INDIRECT(ADDRESS(MATCH(A1162,'rs_stocks'!B:B,0),7,1,TRUE,"rs_stocks"))</f>
        <v>86</v>
      </c>
    </row>
    <row r="1163" spans="1:35" x14ac:dyDescent="0.3">
      <c r="A1163" s="129" t="s">
        <v>161</v>
      </c>
      <c r="B1163" s="132">
        <v>0.31</v>
      </c>
      <c r="C1163" s="132">
        <v>2.15</v>
      </c>
      <c r="D1163" s="132">
        <v>5.46</v>
      </c>
      <c r="E1163" s="132">
        <v>16.29</v>
      </c>
      <c r="F1163" s="132">
        <v>14.37</v>
      </c>
      <c r="G1163" s="275" t="s">
        <v>4080</v>
      </c>
      <c r="H1163" s="352" t="s">
        <v>3111</v>
      </c>
      <c r="I1163" s="129">
        <v>25.71</v>
      </c>
      <c r="J1163" s="129">
        <v>-39</v>
      </c>
      <c r="K1163" s="129">
        <v>-2</v>
      </c>
      <c r="L1163" s="129" t="b">
        <v>1</v>
      </c>
      <c r="M1163" s="129">
        <v>17.553000000000001</v>
      </c>
      <c r="N1163" s="129">
        <v>3.39</v>
      </c>
      <c r="O1163" s="129">
        <v>5.1779999999999999</v>
      </c>
      <c r="P1163" s="132">
        <v>17.556999999999999</v>
      </c>
      <c r="Q1163" s="132">
        <v>0.27</v>
      </c>
      <c r="R1163" s="132">
        <v>4.7350000000000003</v>
      </c>
      <c r="S1163" s="129">
        <v>1.42</v>
      </c>
      <c r="T1163" s="419">
        <v>67.409000000000006</v>
      </c>
      <c r="U1163" s="129">
        <v>110.66</v>
      </c>
      <c r="V1163" s="129">
        <v>-16</v>
      </c>
      <c r="W1163" s="129">
        <v>-18</v>
      </c>
      <c r="X1163" s="129">
        <v>127</v>
      </c>
      <c r="Y1163" s="129" t="s">
        <v>161</v>
      </c>
      <c r="Z1163" s="129" t="b">
        <v>0</v>
      </c>
      <c r="AA1163" s="129">
        <v>0</v>
      </c>
      <c r="AB1163" s="129" t="b">
        <v>1</v>
      </c>
      <c r="AC1163" s="129">
        <v>52</v>
      </c>
      <c r="AD1163" s="129">
        <v>0.66500000000000004</v>
      </c>
      <c r="AE1163" s="129" t="s">
        <v>3111</v>
      </c>
      <c r="AF1163" s="129" t="s">
        <v>4080</v>
      </c>
      <c r="AG1163" s="129" t="s">
        <v>4081</v>
      </c>
      <c r="AH1163" s="129" t="e" cm="1">
        <f t="array" aca="1" ref="AH1163" ca="1">INDIRECT(ADDRESS(MATCH(AJ1163,'rs_industries'!B:B,0),5,1,TRUE,"rs_industries"))</f>
        <v>#N/A</v>
      </c>
      <c r="AI1163" s="129" cm="1">
        <f t="array" aca="1" ref="AI1163" ca="1">INDIRECT(ADDRESS(MATCH(A1163,'rs_stocks'!B:B,0),7,1,TRUE,"rs_stocks"))</f>
        <v>71</v>
      </c>
    </row>
    <row r="1164" spans="1:35" x14ac:dyDescent="0.3">
      <c r="A1164" s="129" t="s">
        <v>1920</v>
      </c>
      <c r="B1164" s="132">
        <v>-0.06</v>
      </c>
      <c r="C1164" s="132">
        <v>0.79</v>
      </c>
      <c r="D1164" s="132">
        <v>-4.17</v>
      </c>
      <c r="E1164" s="132">
        <v>14.85</v>
      </c>
      <c r="F1164" s="132">
        <v>10.16</v>
      </c>
      <c r="G1164" s="204" t="s">
        <v>3114</v>
      </c>
      <c r="H1164" s="345" t="s">
        <v>31</v>
      </c>
      <c r="I1164" s="129">
        <v>1.504</v>
      </c>
      <c r="J1164" s="129">
        <v>-61</v>
      </c>
      <c r="K1164" s="129">
        <v>-44</v>
      </c>
      <c r="L1164" s="129" t="b">
        <v>0</v>
      </c>
      <c r="M1164" s="129">
        <v>35.466000000000001</v>
      </c>
      <c r="N1164" s="129">
        <v>6.8730000000000002</v>
      </c>
      <c r="O1164" s="129">
        <v>5.16</v>
      </c>
      <c r="P1164" s="132">
        <v>41.277000000000001</v>
      </c>
      <c r="Q1164" s="132">
        <v>0.25800000000000001</v>
      </c>
      <c r="R1164" s="132">
        <v>10.646000000000001</v>
      </c>
      <c r="S1164" s="129">
        <v>1.52</v>
      </c>
      <c r="T1164" s="419">
        <v>8.5649999999999995</v>
      </c>
      <c r="U1164" s="129">
        <v>15.39</v>
      </c>
      <c r="V1164" s="129">
        <v>8</v>
      </c>
      <c r="W1164" s="129">
        <v>-18</v>
      </c>
      <c r="X1164" s="129">
        <v>856</v>
      </c>
      <c r="Y1164" s="129" t="s">
        <v>1920</v>
      </c>
      <c r="Z1164" s="129" t="b">
        <v>1</v>
      </c>
      <c r="AA1164" s="129">
        <v>0</v>
      </c>
      <c r="AB1164" s="129" t="b">
        <v>1</v>
      </c>
      <c r="AC1164" s="129">
        <v>42</v>
      </c>
      <c r="AD1164" s="129">
        <v>0.66500000000000004</v>
      </c>
      <c r="AE1164" s="129" t="s">
        <v>31</v>
      </c>
      <c r="AF1164" s="129" t="s">
        <v>3114</v>
      </c>
      <c r="AG1164" s="129" t="s">
        <v>4788</v>
      </c>
      <c r="AH1164" s="129" t="e" cm="1">
        <f t="array" aca="1" ref="AH1164" ca="1">INDIRECT(ADDRESS(MATCH(AJ1164,'rs_industries'!B:B,0),5,1,TRUE,"rs_industries"))</f>
        <v>#N/A</v>
      </c>
      <c r="AI1164" s="129" cm="1">
        <f t="array" aca="1" ref="AI1164" ca="1">INDIRECT(ADDRESS(MATCH(A1164,'rs_stocks'!B:B,0),7,1,TRUE,"rs_stocks"))</f>
        <v>70</v>
      </c>
    </row>
    <row r="1165" spans="1:35" x14ac:dyDescent="0.3">
      <c r="A1165" s="129" t="s">
        <v>6843</v>
      </c>
      <c r="B1165" s="132">
        <v>-1.59</v>
      </c>
      <c r="C1165" s="132">
        <v>-7.74</v>
      </c>
      <c r="D1165" s="132">
        <v>-1.03</v>
      </c>
      <c r="E1165" s="132">
        <v>-1.99</v>
      </c>
      <c r="F1165" s="132">
        <v>-2.98</v>
      </c>
      <c r="G1165" s="269" t="s">
        <v>3148</v>
      </c>
      <c r="H1165" s="288" t="s">
        <v>3111</v>
      </c>
      <c r="I1165" s="129">
        <v>0.31900000000000001</v>
      </c>
      <c r="J1165" s="129">
        <v>-68</v>
      </c>
      <c r="K1165" s="129">
        <v>-40</v>
      </c>
      <c r="L1165" s="129" t="b">
        <v>0</v>
      </c>
      <c r="M1165" s="129">
        <v>15.426</v>
      </c>
      <c r="N1165" s="129">
        <v>2.9980000000000002</v>
      </c>
      <c r="O1165" s="129">
        <v>5.1449999999999996</v>
      </c>
      <c r="P1165" s="132">
        <v>16.404</v>
      </c>
      <c r="Q1165" s="132">
        <v>0.27100000000000002</v>
      </c>
      <c r="R1165" s="132">
        <v>4.4459999999999997</v>
      </c>
      <c r="S1165" s="129">
        <v>2.14</v>
      </c>
      <c r="T1165" s="419">
        <v>-65.004999999999995</v>
      </c>
      <c r="U1165" s="129">
        <v>17.28</v>
      </c>
      <c r="V1165" s="129">
        <v>-52</v>
      </c>
      <c r="W1165" s="129">
        <v>-61</v>
      </c>
      <c r="X1165" s="129">
        <v>541</v>
      </c>
      <c r="Y1165" s="129" t="s">
        <v>6843</v>
      </c>
      <c r="Z1165" s="129" t="b">
        <v>1</v>
      </c>
      <c r="AA1165" s="129">
        <v>0</v>
      </c>
      <c r="AB1165" s="129" t="b">
        <v>0</v>
      </c>
      <c r="AC1165" s="129">
        <v>40</v>
      </c>
      <c r="AD1165" s="129">
        <v>0.66400000000000003</v>
      </c>
      <c r="AE1165" s="129" t="s">
        <v>3111</v>
      </c>
      <c r="AF1165" s="129" t="s">
        <v>3148</v>
      </c>
      <c r="AG1165" s="129" t="s">
        <v>8756</v>
      </c>
      <c r="AH1165" s="129" t="e" cm="1">
        <f t="array" aca="1" ref="AH1165" ca="1">INDIRECT(ADDRESS(MATCH(AJ1165,'rs_industries'!B:B,0),5,1,TRUE,"rs_industries"))</f>
        <v>#N/A</v>
      </c>
      <c r="AI1165" s="129" cm="1">
        <f t="array" aca="1" ref="AI1165" ca="1">INDIRECT(ADDRESS(MATCH(A1165,'rs_stocks'!B:B,0),7,1,TRUE,"rs_stocks"))</f>
        <v>72</v>
      </c>
    </row>
    <row r="1166" spans="1:35" x14ac:dyDescent="0.3">
      <c r="A1166" s="129" t="s">
        <v>1397</v>
      </c>
      <c r="B1166" s="132">
        <v>-1.65</v>
      </c>
      <c r="C1166" s="132">
        <v>-2.12</v>
      </c>
      <c r="D1166" s="132">
        <v>-4.9800000000000004</v>
      </c>
      <c r="E1166" s="132">
        <v>7.94</v>
      </c>
      <c r="F1166" s="132">
        <v>4.16</v>
      </c>
      <c r="G1166" s="225" t="s">
        <v>3110</v>
      </c>
      <c r="H1166" s="346" t="s">
        <v>3111</v>
      </c>
      <c r="I1166" s="129">
        <v>5.5449999999999999</v>
      </c>
      <c r="J1166" s="129">
        <v>-31</v>
      </c>
      <c r="K1166" s="129">
        <v>-7</v>
      </c>
      <c r="L1166" s="129" t="b">
        <v>1</v>
      </c>
      <c r="M1166" s="129">
        <v>18.687999999999999</v>
      </c>
      <c r="N1166" s="129">
        <v>3.6459999999999999</v>
      </c>
      <c r="O1166" s="129">
        <v>5.1260000000000003</v>
      </c>
      <c r="P1166" s="132">
        <v>20.324999999999999</v>
      </c>
      <c r="Q1166" s="132">
        <v>0.26500000000000001</v>
      </c>
      <c r="R1166" s="132">
        <v>5.38</v>
      </c>
      <c r="S1166" s="129">
        <v>1.88</v>
      </c>
      <c r="T1166" s="419">
        <v>-35.732999999999997</v>
      </c>
      <c r="U1166" s="129">
        <v>20.8</v>
      </c>
      <c r="V1166" s="129">
        <v>3</v>
      </c>
      <c r="W1166" s="129">
        <v>-4</v>
      </c>
      <c r="X1166" s="129">
        <v>510</v>
      </c>
      <c r="Y1166" s="129" t="s">
        <v>1397</v>
      </c>
      <c r="Z1166" s="129" t="b">
        <v>1</v>
      </c>
      <c r="AA1166" s="129">
        <v>0</v>
      </c>
      <c r="AB1166" s="129" t="b">
        <v>1</v>
      </c>
      <c r="AC1166" s="129">
        <v>48</v>
      </c>
      <c r="AD1166" s="129">
        <v>0.66400000000000003</v>
      </c>
      <c r="AE1166" s="129" t="s">
        <v>3111</v>
      </c>
      <c r="AF1166" s="129" t="s">
        <v>3110</v>
      </c>
      <c r="AG1166" s="129" t="s">
        <v>3641</v>
      </c>
      <c r="AH1166" s="129" t="e" cm="1">
        <f t="array" aca="1" ref="AH1166" ca="1">INDIRECT(ADDRESS(MATCH(AJ1166,'rs_industries'!B:B,0),5,1,TRUE,"rs_industries"))</f>
        <v>#N/A</v>
      </c>
      <c r="AI1166" s="129" cm="1">
        <f t="array" aca="1" ref="AI1166" ca="1">INDIRECT(ADDRESS(MATCH(A1166,'rs_stocks'!B:B,0),7,1,TRUE,"rs_stocks"))</f>
        <v>72</v>
      </c>
    </row>
    <row r="1167" spans="1:35" x14ac:dyDescent="0.3">
      <c r="A1167" s="129" t="s">
        <v>639</v>
      </c>
      <c r="B1167" s="132">
        <v>4.4400000000000004</v>
      </c>
      <c r="C1167" s="132">
        <v>-2.08</v>
      </c>
      <c r="D1167" s="132">
        <v>-11.46</v>
      </c>
      <c r="E1167" s="132">
        <v>5.03</v>
      </c>
      <c r="F1167" s="132">
        <v>5.42</v>
      </c>
      <c r="G1167" s="267" t="s">
        <v>3705</v>
      </c>
      <c r="H1167" s="349" t="s">
        <v>115</v>
      </c>
      <c r="I1167" s="129">
        <v>4.6219999999999999</v>
      </c>
      <c r="J1167" s="129">
        <v>-73</v>
      </c>
      <c r="K1167" s="129">
        <v>-36</v>
      </c>
      <c r="L1167" s="129" t="b">
        <v>0</v>
      </c>
      <c r="M1167" s="129">
        <v>40.86</v>
      </c>
      <c r="N1167" s="129">
        <v>7.9770000000000003</v>
      </c>
      <c r="O1167" s="129">
        <v>5.1219999999999999</v>
      </c>
      <c r="P1167" s="132">
        <v>51.24</v>
      </c>
      <c r="Q1167" s="132">
        <v>0.255</v>
      </c>
      <c r="R1167" s="132">
        <v>13.054</v>
      </c>
      <c r="S1167" s="129">
        <v>4.62</v>
      </c>
      <c r="T1167" s="419">
        <v>92.131</v>
      </c>
      <c r="U1167" s="129">
        <v>5.64</v>
      </c>
      <c r="V1167" s="129">
        <v>-3</v>
      </c>
      <c r="W1167" s="129">
        <v>3</v>
      </c>
      <c r="X1167" s="129">
        <v>767</v>
      </c>
      <c r="Y1167" s="129" t="s">
        <v>639</v>
      </c>
      <c r="Z1167" s="129" t="b">
        <v>0</v>
      </c>
      <c r="AA1167" s="129">
        <v>0</v>
      </c>
      <c r="AB1167" s="129" t="b">
        <v>0</v>
      </c>
      <c r="AC1167" s="129">
        <v>47</v>
      </c>
      <c r="AD1167" s="129">
        <v>0.66400000000000003</v>
      </c>
      <c r="AE1167" s="129" t="s">
        <v>115</v>
      </c>
      <c r="AF1167" s="129" t="s">
        <v>3705</v>
      </c>
      <c r="AG1167" s="129" t="s">
        <v>5650</v>
      </c>
      <c r="AH1167" s="129" t="e" cm="1">
        <f t="array" aca="1" ref="AH1167" ca="1">INDIRECT(ADDRESS(MATCH(AJ1167,'rs_industries'!B:B,0),5,1,TRUE,"rs_industries"))</f>
        <v>#N/A</v>
      </c>
      <c r="AI1167" s="129" t="e" cm="1">
        <f t="array" aca="1" ref="AI1167" ca="1">INDIRECT(ADDRESS(MATCH(A1167,'rs_stocks'!B:B,0),7,1,TRUE,"rs_stocks"))</f>
        <v>#N/A</v>
      </c>
    </row>
    <row r="1168" spans="1:35" x14ac:dyDescent="0.3">
      <c r="A1168" s="129" t="s">
        <v>1292</v>
      </c>
      <c r="B1168" s="132">
        <v>-1.56</v>
      </c>
      <c r="C1168" s="132">
        <v>-3.08</v>
      </c>
      <c r="D1168" s="132">
        <v>17.079999999999998</v>
      </c>
      <c r="E1168" s="132">
        <v>6.91</v>
      </c>
      <c r="F1168" s="132">
        <v>3.6</v>
      </c>
      <c r="G1168" s="234" t="s">
        <v>3121</v>
      </c>
      <c r="H1168" s="349" t="s">
        <v>245</v>
      </c>
      <c r="I1168" s="129">
        <v>17.992999999999999</v>
      </c>
      <c r="J1168" s="129">
        <v>-59</v>
      </c>
      <c r="K1168" s="129">
        <v>-45</v>
      </c>
      <c r="L1168" s="129" t="b">
        <v>1</v>
      </c>
      <c r="M1168" s="129">
        <v>40.299999999999997</v>
      </c>
      <c r="N1168" s="129">
        <v>7.8940000000000001</v>
      </c>
      <c r="O1168" s="129">
        <v>5.1050000000000004</v>
      </c>
      <c r="P1168" s="132">
        <v>50.024000000000001</v>
      </c>
      <c r="Q1168" s="132">
        <v>0.27700000000000002</v>
      </c>
      <c r="R1168" s="132">
        <v>13.855</v>
      </c>
      <c r="S1168" s="129">
        <v>3.15</v>
      </c>
      <c r="T1168" s="419">
        <v>51.521999999999998</v>
      </c>
      <c r="U1168" s="129">
        <v>27.07</v>
      </c>
      <c r="V1168" s="129">
        <v>5</v>
      </c>
      <c r="W1168" s="129">
        <v>-25</v>
      </c>
      <c r="X1168" s="129">
        <v>234</v>
      </c>
      <c r="Y1168" s="129" t="s">
        <v>1292</v>
      </c>
      <c r="Z1168" s="129" t="b">
        <v>0</v>
      </c>
      <c r="AA1168" s="129">
        <v>0</v>
      </c>
      <c r="AB1168" s="129" t="b">
        <v>0</v>
      </c>
      <c r="AC1168" s="129">
        <v>41</v>
      </c>
      <c r="AD1168" s="129">
        <v>0.66400000000000003</v>
      </c>
      <c r="AE1168" s="129" t="s">
        <v>245</v>
      </c>
      <c r="AF1168" s="129" t="s">
        <v>3121</v>
      </c>
      <c r="AG1168" s="129" t="s">
        <v>4299</v>
      </c>
      <c r="AH1168" s="129" t="e" cm="1">
        <f t="array" aca="1" ref="AH1168" ca="1">INDIRECT(ADDRESS(MATCH(AJ1168,'rs_industries'!B:B,0),5,1,TRUE,"rs_industries"))</f>
        <v>#N/A</v>
      </c>
      <c r="AI1168" s="129" t="e" cm="1">
        <f t="array" aca="1" ref="AI1168" ca="1">INDIRECT(ADDRESS(MATCH(A1168,'rs_stocks'!B:B,0),7,1,TRUE,"rs_stocks"))</f>
        <v>#N/A</v>
      </c>
    </row>
    <row r="1169" spans="1:35" x14ac:dyDescent="0.3">
      <c r="A1169" s="129" t="s">
        <v>2209</v>
      </c>
      <c r="B1169" s="132">
        <v>-4.07</v>
      </c>
      <c r="C1169" s="132">
        <v>-4.17</v>
      </c>
      <c r="D1169" s="132">
        <v>6.46</v>
      </c>
      <c r="E1169" s="132">
        <v>-7.82</v>
      </c>
      <c r="F1169" s="132">
        <v>-8.6199999999999992</v>
      </c>
      <c r="G1169" s="301" t="s">
        <v>3301</v>
      </c>
      <c r="H1169" s="347" t="s">
        <v>3108</v>
      </c>
      <c r="I1169" s="129">
        <v>1.4690000000000001</v>
      </c>
      <c r="J1169" s="129">
        <v>-36</v>
      </c>
      <c r="K1169" s="129">
        <v>-28</v>
      </c>
      <c r="L1169" s="129" t="b">
        <v>0</v>
      </c>
      <c r="M1169" s="129">
        <v>21.699000000000002</v>
      </c>
      <c r="N1169" s="129">
        <v>4.2629999999999999</v>
      </c>
      <c r="O1169" s="129">
        <v>5.09</v>
      </c>
      <c r="P1169" s="132">
        <v>27.215</v>
      </c>
      <c r="Q1169" s="132">
        <v>0.27300000000000002</v>
      </c>
      <c r="R1169" s="132">
        <v>7.4409999999999998</v>
      </c>
      <c r="S1169" s="129">
        <v>2.25</v>
      </c>
      <c r="T1169" s="419">
        <v>-115.503</v>
      </c>
      <c r="U1169" s="129">
        <v>27.34</v>
      </c>
      <c r="V1169" s="129">
        <v>-18</v>
      </c>
      <c r="W1169" s="129">
        <v>-19</v>
      </c>
      <c r="X1169" s="129">
        <v>325</v>
      </c>
      <c r="Y1169" s="129" t="s">
        <v>2209</v>
      </c>
      <c r="Z1169" s="129" t="b">
        <v>0</v>
      </c>
      <c r="AA1169" s="129">
        <v>0</v>
      </c>
      <c r="AB1169" s="129" t="b">
        <v>0</v>
      </c>
      <c r="AC1169" s="129">
        <v>47</v>
      </c>
      <c r="AD1169" s="129">
        <v>0.66300000000000003</v>
      </c>
      <c r="AE1169" s="129" t="s">
        <v>3108</v>
      </c>
      <c r="AF1169" s="129" t="s">
        <v>3301</v>
      </c>
      <c r="AG1169" s="129" t="s">
        <v>5433</v>
      </c>
      <c r="AH1169" s="129" t="e" cm="1">
        <f t="array" aca="1" ref="AH1169" ca="1">INDIRECT(ADDRESS(MATCH(AJ1169,'rs_industries'!B:B,0),5,1,TRUE,"rs_industries"))</f>
        <v>#N/A</v>
      </c>
      <c r="AI1169" s="129" t="e" cm="1">
        <f t="array" aca="1" ref="AI1169" ca="1">INDIRECT(ADDRESS(MATCH(A1169,'rs_stocks'!B:B,0),7,1,TRUE,"rs_stocks"))</f>
        <v>#N/A</v>
      </c>
    </row>
    <row r="1170" spans="1:35" x14ac:dyDescent="0.3">
      <c r="A1170" s="129" t="s">
        <v>2774</v>
      </c>
      <c r="B1170" s="132">
        <v>1.76</v>
      </c>
      <c r="C1170" s="132">
        <v>2.56</v>
      </c>
      <c r="D1170" s="132">
        <v>1.93</v>
      </c>
      <c r="E1170" s="132">
        <v>80.27</v>
      </c>
      <c r="F1170" s="132">
        <v>60.45</v>
      </c>
      <c r="G1170" s="214" t="s">
        <v>3146</v>
      </c>
      <c r="H1170" s="347" t="s">
        <v>3124</v>
      </c>
      <c r="I1170" s="129">
        <v>2.8220000000000001</v>
      </c>
      <c r="J1170" s="129">
        <v>-91</v>
      </c>
      <c r="K1170" s="129">
        <v>-48</v>
      </c>
      <c r="L1170" s="129" t="b">
        <v>1</v>
      </c>
      <c r="M1170" s="129">
        <v>44.662999999999997</v>
      </c>
      <c r="N1170" s="129">
        <v>8.7799999999999994</v>
      </c>
      <c r="O1170" s="129">
        <v>5.0869999999999997</v>
      </c>
      <c r="P1170" s="132">
        <v>33.845999999999997</v>
      </c>
      <c r="Q1170" s="132">
        <v>0.255</v>
      </c>
      <c r="R1170" s="132">
        <v>8.6470000000000002</v>
      </c>
      <c r="S1170" s="129">
        <v>2.14</v>
      </c>
      <c r="T1170" s="419">
        <v>129.21199999999999</v>
      </c>
      <c r="U1170" s="129">
        <v>18.46</v>
      </c>
      <c r="V1170" s="129">
        <v>-49</v>
      </c>
      <c r="W1170" s="129">
        <v>-88</v>
      </c>
      <c r="X1170" s="129">
        <v>506</v>
      </c>
      <c r="Y1170" s="129" t="s">
        <v>2774</v>
      </c>
      <c r="Z1170" s="129" t="b">
        <v>1</v>
      </c>
      <c r="AA1170" s="129">
        <v>0</v>
      </c>
      <c r="AB1170" s="129" t="b">
        <v>1</v>
      </c>
      <c r="AC1170" s="129">
        <v>51</v>
      </c>
      <c r="AD1170" s="129">
        <v>0.66300000000000003</v>
      </c>
      <c r="AE1170" s="129" t="s">
        <v>3124</v>
      </c>
      <c r="AF1170" s="129" t="s">
        <v>3146</v>
      </c>
      <c r="AG1170" s="129" t="s">
        <v>4373</v>
      </c>
      <c r="AH1170" s="129" t="e" cm="1">
        <f t="array" aca="1" ref="AH1170" ca="1">INDIRECT(ADDRESS(MATCH(AJ1170,'rs_industries'!B:B,0),5,1,TRUE,"rs_industries"))</f>
        <v>#N/A</v>
      </c>
      <c r="AI1170" s="129" cm="1">
        <f t="array" aca="1" ref="AI1170" ca="1">INDIRECT(ADDRESS(MATCH(A1170,'rs_stocks'!B:B,0),7,1,TRUE,"rs_stocks"))</f>
        <v>97</v>
      </c>
    </row>
    <row r="1171" spans="1:35" x14ac:dyDescent="0.3">
      <c r="A1171" s="129" t="s">
        <v>1650</v>
      </c>
      <c r="B1171" s="132">
        <v>1.1000000000000001</v>
      </c>
      <c r="C1171" s="132">
        <v>3.61</v>
      </c>
      <c r="D1171" s="132">
        <v>-9.0500000000000007</v>
      </c>
      <c r="E1171" s="132">
        <v>40.98</v>
      </c>
      <c r="F1171" s="132">
        <v>34.64</v>
      </c>
      <c r="G1171" s="205" t="s">
        <v>3184</v>
      </c>
      <c r="H1171" s="346" t="s">
        <v>24</v>
      </c>
      <c r="I1171" s="129">
        <v>1.47</v>
      </c>
      <c r="J1171" s="129">
        <v>-57</v>
      </c>
      <c r="K1171" s="129">
        <v>-11</v>
      </c>
      <c r="L1171" s="129" t="b">
        <v>1</v>
      </c>
      <c r="M1171" s="129">
        <v>67.512</v>
      </c>
      <c r="N1171" s="129">
        <v>13.271000000000001</v>
      </c>
      <c r="O1171" s="129">
        <v>5.0869999999999997</v>
      </c>
      <c r="P1171" s="132">
        <v>77.117999999999995</v>
      </c>
      <c r="Q1171" s="132">
        <v>0.23100000000000001</v>
      </c>
      <c r="R1171" s="132">
        <v>17.788</v>
      </c>
      <c r="S1171" s="129">
        <v>3.12</v>
      </c>
      <c r="T1171" s="419">
        <v>60.564</v>
      </c>
      <c r="U1171" s="129">
        <v>13.76</v>
      </c>
      <c r="V1171" s="129">
        <v>-32</v>
      </c>
      <c r="W1171" s="129">
        <v>-36</v>
      </c>
      <c r="X1171" s="129">
        <v>465</v>
      </c>
      <c r="Y1171" s="129" t="s">
        <v>1650</v>
      </c>
      <c r="Z1171" s="129" t="b">
        <v>1</v>
      </c>
      <c r="AA1171" s="129">
        <v>0</v>
      </c>
      <c r="AB1171" s="129" t="b">
        <v>0</v>
      </c>
      <c r="AC1171" s="129">
        <v>49</v>
      </c>
      <c r="AD1171" s="129">
        <v>0.66300000000000003</v>
      </c>
      <c r="AE1171" s="129" t="s">
        <v>24</v>
      </c>
      <c r="AF1171" s="129" t="s">
        <v>3184</v>
      </c>
      <c r="AG1171" s="129" t="s">
        <v>5518</v>
      </c>
      <c r="AH1171" s="129" t="e" cm="1">
        <f t="array" aca="1" ref="AH1171" ca="1">INDIRECT(ADDRESS(MATCH(AJ1171,'rs_industries'!B:B,0),5,1,TRUE,"rs_industries"))</f>
        <v>#N/A</v>
      </c>
      <c r="AI1171" s="129" cm="1">
        <f t="array" aca="1" ref="AI1171" ca="1">INDIRECT(ADDRESS(MATCH(A1171,'rs_stocks'!B:B,0),7,1,TRUE,"rs_stocks"))</f>
        <v>74</v>
      </c>
    </row>
    <row r="1172" spans="1:35" x14ac:dyDescent="0.3">
      <c r="A1172" s="129" t="s">
        <v>2924</v>
      </c>
      <c r="B1172" s="132">
        <v>0.12</v>
      </c>
      <c r="C1172" s="132">
        <v>-7.49</v>
      </c>
      <c r="D1172" s="132">
        <v>-25.84</v>
      </c>
      <c r="E1172" s="132">
        <v>29.37</v>
      </c>
      <c r="F1172" s="132">
        <v>34.049999999999997</v>
      </c>
      <c r="G1172" s="319" t="s">
        <v>3110</v>
      </c>
      <c r="H1172" s="347" t="s">
        <v>3111</v>
      </c>
      <c r="I1172" s="129">
        <v>0.25</v>
      </c>
      <c r="J1172" s="129">
        <v>-90</v>
      </c>
      <c r="K1172" s="129">
        <v>-41</v>
      </c>
      <c r="L1172" s="129" t="b">
        <v>0</v>
      </c>
      <c r="M1172" s="129">
        <v>112.267</v>
      </c>
      <c r="N1172" s="129">
        <v>22.151</v>
      </c>
      <c r="O1172" s="129">
        <v>5.0679999999999996</v>
      </c>
      <c r="P1172" s="132">
        <v>150.25299999999999</v>
      </c>
      <c r="Q1172" s="132">
        <v>0.215</v>
      </c>
      <c r="R1172" s="132">
        <v>32.308</v>
      </c>
      <c r="S1172" s="129">
        <v>5.0199999999999996</v>
      </c>
      <c r="T1172" s="419">
        <v>0</v>
      </c>
      <c r="U1172" s="129">
        <v>8.15</v>
      </c>
      <c r="V1172" s="129">
        <v>-37</v>
      </c>
      <c r="W1172" s="129">
        <v>-44</v>
      </c>
      <c r="X1172" s="129">
        <v>488</v>
      </c>
      <c r="Y1172" s="129" t="s">
        <v>2924</v>
      </c>
      <c r="Z1172" s="129" t="b">
        <v>1</v>
      </c>
      <c r="AA1172" s="129">
        <v>0</v>
      </c>
      <c r="AB1172" s="129" t="b">
        <v>0</v>
      </c>
      <c r="AC1172" s="129">
        <v>46</v>
      </c>
      <c r="AD1172" s="129">
        <v>0.66200000000000003</v>
      </c>
      <c r="AE1172" s="129" t="s">
        <v>3111</v>
      </c>
      <c r="AF1172" s="129" t="s">
        <v>3110</v>
      </c>
      <c r="AG1172" s="129" t="s">
        <v>8605</v>
      </c>
      <c r="AH1172" s="129" t="e" cm="1">
        <f t="array" aca="1" ref="AH1172" ca="1">INDIRECT(ADDRESS(MATCH(AJ1172,'rs_industries'!B:B,0),5,1,TRUE,"rs_industries"))</f>
        <v>#N/A</v>
      </c>
      <c r="AI1172" s="129" cm="1">
        <f t="array" aca="1" ref="AI1172" ca="1">INDIRECT(ADDRESS(MATCH(A1172,'rs_stocks'!B:B,0),7,1,TRUE,"rs_stocks"))</f>
        <v>85</v>
      </c>
    </row>
    <row r="1173" spans="1:35" x14ac:dyDescent="0.3">
      <c r="A1173" s="129" t="s">
        <v>2395</v>
      </c>
      <c r="B1173" s="132">
        <v>-2.73</v>
      </c>
      <c r="C1173" s="132">
        <v>-11.11</v>
      </c>
      <c r="D1173" s="132">
        <v>-4.38</v>
      </c>
      <c r="E1173" s="132">
        <v>0.28999999999999998</v>
      </c>
      <c r="F1173" s="132">
        <v>-4.18</v>
      </c>
      <c r="G1173" s="204" t="s">
        <v>326</v>
      </c>
      <c r="H1173" s="345" t="s">
        <v>3140</v>
      </c>
      <c r="I1173" s="129">
        <v>4.7709999999999999</v>
      </c>
      <c r="J1173" s="129">
        <v>-32</v>
      </c>
      <c r="K1173" s="129">
        <v>-25</v>
      </c>
      <c r="L1173" s="129" t="b">
        <v>0</v>
      </c>
      <c r="M1173" s="129">
        <v>18.038</v>
      </c>
      <c r="N1173" s="129">
        <v>3.5640000000000001</v>
      </c>
      <c r="O1173" s="129">
        <v>5.0609999999999999</v>
      </c>
      <c r="P1173" s="132">
        <v>18.914000000000001</v>
      </c>
      <c r="Q1173" s="132">
        <v>0.26100000000000001</v>
      </c>
      <c r="R1173" s="132">
        <v>4.9329999999999998</v>
      </c>
      <c r="S1173" s="129">
        <v>1.79</v>
      </c>
      <c r="T1173" s="419">
        <v>-50.68</v>
      </c>
      <c r="U1173" s="129">
        <v>22.594999999999999</v>
      </c>
      <c r="V1173" s="129">
        <v>-46</v>
      </c>
      <c r="W1173" s="129">
        <v>-52</v>
      </c>
      <c r="X1173" s="129">
        <v>494</v>
      </c>
      <c r="Y1173" s="129" t="s">
        <v>2395</v>
      </c>
      <c r="Z1173" s="129" t="b">
        <v>1</v>
      </c>
      <c r="AA1173" s="129">
        <v>22.41</v>
      </c>
      <c r="AB1173" s="129" t="b">
        <v>0</v>
      </c>
      <c r="AC1173" s="129">
        <v>48</v>
      </c>
      <c r="AD1173" s="129">
        <v>0.66200000000000003</v>
      </c>
      <c r="AE1173" s="129" t="s">
        <v>3140</v>
      </c>
      <c r="AF1173" s="129" t="s">
        <v>326</v>
      </c>
      <c r="AG1173" s="129" t="s">
        <v>4308</v>
      </c>
      <c r="AH1173" s="129" t="e" cm="1">
        <f t="array" aca="1" ref="AH1173" ca="1">INDIRECT(ADDRESS(MATCH(AJ1173,'rs_industries'!B:B,0),5,1,TRUE,"rs_industries"))</f>
        <v>#N/A</v>
      </c>
      <c r="AI1173" s="129" t="e" cm="1">
        <f t="array" aca="1" ref="AI1173" ca="1">INDIRECT(ADDRESS(MATCH(A1173,'rs_stocks'!B:B,0),7,1,TRUE,"rs_stocks"))</f>
        <v>#N/A</v>
      </c>
    </row>
    <row r="1174" spans="1:35" x14ac:dyDescent="0.3">
      <c r="A1174" s="129" t="s">
        <v>7484</v>
      </c>
      <c r="B1174" s="132">
        <v>-1.43</v>
      </c>
      <c r="C1174" s="132">
        <v>-5.91</v>
      </c>
      <c r="D1174" s="132">
        <v>-2.83</v>
      </c>
      <c r="E1174" s="132">
        <v>-4.72</v>
      </c>
      <c r="F1174" s="132">
        <v>-0.93</v>
      </c>
      <c r="G1174" s="269" t="s">
        <v>3148</v>
      </c>
      <c r="H1174" s="288" t="s">
        <v>3111</v>
      </c>
      <c r="I1174" s="129">
        <v>0.73899999999999999</v>
      </c>
      <c r="J1174" s="129">
        <v>-51</v>
      </c>
      <c r="K1174" s="129">
        <v>-32</v>
      </c>
      <c r="L1174" s="129" t="b">
        <v>0</v>
      </c>
      <c r="M1174" s="129">
        <v>13.576000000000001</v>
      </c>
      <c r="N1174" s="129">
        <v>2.6859999999999999</v>
      </c>
      <c r="O1174" s="129">
        <v>5.0540000000000003</v>
      </c>
      <c r="P1174" s="132">
        <v>14.565</v>
      </c>
      <c r="Q1174" s="132">
        <v>0.26300000000000001</v>
      </c>
      <c r="R1174" s="132">
        <v>3.8359999999999999</v>
      </c>
      <c r="S1174" s="129">
        <v>1.94</v>
      </c>
      <c r="T1174" s="419">
        <v>-81.789000000000001</v>
      </c>
      <c r="U1174" s="129">
        <v>30.91</v>
      </c>
      <c r="V1174" s="129">
        <v>-37</v>
      </c>
      <c r="W1174" s="129">
        <v>-36</v>
      </c>
      <c r="X1174" s="129">
        <v>333</v>
      </c>
      <c r="Y1174" s="129" t="s">
        <v>7484</v>
      </c>
      <c r="Z1174" s="129" t="b">
        <v>1</v>
      </c>
      <c r="AA1174" s="129">
        <v>0</v>
      </c>
      <c r="AB1174" s="129" t="b">
        <v>0</v>
      </c>
      <c r="AC1174" s="129">
        <v>39</v>
      </c>
      <c r="AD1174" s="129">
        <v>0.66200000000000003</v>
      </c>
      <c r="AE1174" s="129" t="s">
        <v>3111</v>
      </c>
      <c r="AF1174" s="129" t="s">
        <v>3148</v>
      </c>
      <c r="AG1174" s="129" t="s">
        <v>7485</v>
      </c>
      <c r="AH1174" s="129" t="e" cm="1">
        <f t="array" aca="1" ref="AH1174" ca="1">INDIRECT(ADDRESS(MATCH(AJ1174,'rs_industries'!B:B,0),5,1,TRUE,"rs_industries"))</f>
        <v>#N/A</v>
      </c>
      <c r="AI1174" s="129" t="e" cm="1">
        <f t="array" aca="1" ref="AI1174" ca="1">INDIRECT(ADDRESS(MATCH(A1174,'rs_stocks'!B:B,0),7,1,TRUE,"rs_stocks"))</f>
        <v>#N/A</v>
      </c>
    </row>
    <row r="1175" spans="1:35" x14ac:dyDescent="0.3">
      <c r="A1175" s="129" t="s">
        <v>1610</v>
      </c>
      <c r="B1175" s="132">
        <v>-0.44</v>
      </c>
      <c r="C1175" s="132">
        <v>3.99</v>
      </c>
      <c r="D1175" s="132">
        <v>14.48</v>
      </c>
      <c r="E1175" s="132">
        <v>12.07</v>
      </c>
      <c r="F1175" s="132">
        <v>9.27</v>
      </c>
      <c r="G1175" s="269" t="s">
        <v>3127</v>
      </c>
      <c r="H1175" s="288" t="s">
        <v>31</v>
      </c>
      <c r="I1175" s="129">
        <v>2.645</v>
      </c>
      <c r="J1175" s="129">
        <v>-79</v>
      </c>
      <c r="K1175" s="129">
        <v>-43</v>
      </c>
      <c r="L1175" s="129" t="b">
        <v>1</v>
      </c>
      <c r="M1175" s="129">
        <v>27.334</v>
      </c>
      <c r="N1175" s="129">
        <v>5.4109999999999996</v>
      </c>
      <c r="O1175" s="129">
        <v>5.0510000000000002</v>
      </c>
      <c r="P1175" s="132">
        <v>29.498000000000001</v>
      </c>
      <c r="Q1175" s="132">
        <v>0.27</v>
      </c>
      <c r="R1175" s="132">
        <v>7.9669999999999996</v>
      </c>
      <c r="S1175" s="129">
        <v>3.69</v>
      </c>
      <c r="T1175" s="419">
        <v>20.977</v>
      </c>
      <c r="U1175" s="129">
        <v>27.12</v>
      </c>
      <c r="V1175" s="129">
        <v>-30</v>
      </c>
      <c r="W1175" s="129">
        <v>-39</v>
      </c>
      <c r="X1175" s="129">
        <v>199</v>
      </c>
      <c r="Y1175" s="129" t="s">
        <v>1610</v>
      </c>
      <c r="Z1175" s="129" t="b">
        <v>0</v>
      </c>
      <c r="AA1175" s="129">
        <v>0</v>
      </c>
      <c r="AB1175" s="129" t="b">
        <v>1</v>
      </c>
      <c r="AC1175" s="129">
        <v>42</v>
      </c>
      <c r="AD1175" s="129">
        <v>0.66200000000000003</v>
      </c>
      <c r="AE1175" s="129" t="s">
        <v>31</v>
      </c>
      <c r="AF1175" s="129" t="s">
        <v>3127</v>
      </c>
      <c r="AG1175" s="129" t="s">
        <v>3432</v>
      </c>
      <c r="AH1175" s="129" t="e" cm="1">
        <f t="array" aca="1" ref="AH1175" ca="1">INDIRECT(ADDRESS(MATCH(AJ1175,'rs_industries'!B:B,0),5,1,TRUE,"rs_industries"))</f>
        <v>#N/A</v>
      </c>
      <c r="AI1175" s="129" cm="1">
        <f t="array" aca="1" ref="AI1175" ca="1">INDIRECT(ADDRESS(MATCH(A1175,'rs_stocks'!B:B,0),7,1,TRUE,"rs_stocks"))</f>
        <v>90</v>
      </c>
    </row>
    <row r="1176" spans="1:35" x14ac:dyDescent="0.3">
      <c r="A1176" s="129" t="s">
        <v>7699</v>
      </c>
      <c r="B1176" s="132">
        <v>0.54</v>
      </c>
      <c r="C1176" s="132">
        <v>-2.84</v>
      </c>
      <c r="D1176" s="132">
        <v>-0.84</v>
      </c>
      <c r="E1176" s="132">
        <v>7.62</v>
      </c>
      <c r="F1176" s="132">
        <v>5.35</v>
      </c>
      <c r="G1176" s="253" t="s">
        <v>3160</v>
      </c>
      <c r="H1176" s="253" t="s">
        <v>3111</v>
      </c>
      <c r="I1176" s="129">
        <v>0.29199999999999998</v>
      </c>
      <c r="J1176" s="129">
        <v>-27</v>
      </c>
      <c r="K1176" s="129">
        <v>-10</v>
      </c>
      <c r="L1176" s="129" t="b">
        <v>1</v>
      </c>
      <c r="M1176" s="129">
        <v>9.2279999999999998</v>
      </c>
      <c r="N1176" s="129">
        <v>1.835</v>
      </c>
      <c r="O1176" s="129">
        <v>5.0289999999999999</v>
      </c>
      <c r="P1176" s="132">
        <v>9.2029999999999994</v>
      </c>
      <c r="Q1176" s="132">
        <v>0.25900000000000001</v>
      </c>
      <c r="R1176" s="132">
        <v>2.3849999999999998</v>
      </c>
      <c r="S1176" s="129">
        <v>1.37</v>
      </c>
      <c r="T1176" s="419">
        <v>-27.995999999999999</v>
      </c>
      <c r="U1176" s="129">
        <v>13</v>
      </c>
      <c r="V1176" s="129">
        <v>-35</v>
      </c>
      <c r="W1176" s="129">
        <v>-45</v>
      </c>
      <c r="X1176" s="129">
        <v>1119</v>
      </c>
      <c r="Y1176" s="129" t="s">
        <v>7699</v>
      </c>
      <c r="Z1176" s="129" t="b">
        <v>1</v>
      </c>
      <c r="AA1176" s="129">
        <v>0</v>
      </c>
      <c r="AB1176" s="129" t="b">
        <v>0</v>
      </c>
      <c r="AC1176" s="129">
        <v>51</v>
      </c>
      <c r="AD1176" s="129">
        <v>0.66100000000000003</v>
      </c>
      <c r="AE1176" s="129" t="s">
        <v>3111</v>
      </c>
      <c r="AF1176" s="129" t="s">
        <v>3160</v>
      </c>
      <c r="AG1176" s="129" t="s">
        <v>8601</v>
      </c>
      <c r="AH1176" s="129" t="e" cm="1">
        <f t="array" aca="1" ref="AH1176" ca="1">INDIRECT(ADDRESS(MATCH(AJ1176,'rs_industries'!B:B,0),5,1,TRUE,"rs_industries"))</f>
        <v>#N/A</v>
      </c>
      <c r="AI1176" s="129" cm="1">
        <f t="array" aca="1" ref="AI1176" ca="1">INDIRECT(ADDRESS(MATCH(A1176,'rs_stocks'!B:B,0),7,1,TRUE,"rs_stocks"))</f>
        <v>70</v>
      </c>
    </row>
    <row r="1177" spans="1:35" x14ac:dyDescent="0.3">
      <c r="A1177" s="129" t="s">
        <v>1752</v>
      </c>
      <c r="B1177" s="132">
        <v>-3.82</v>
      </c>
      <c r="C1177" s="132">
        <v>-3.82</v>
      </c>
      <c r="D1177" s="132">
        <v>-7.0000000000000007E-2</v>
      </c>
      <c r="E1177" s="132">
        <v>0.7</v>
      </c>
      <c r="F1177" s="132">
        <v>2.0299999999999998</v>
      </c>
      <c r="G1177" s="338" t="s">
        <v>3131</v>
      </c>
      <c r="H1177" s="349" t="s">
        <v>3111</v>
      </c>
      <c r="I1177" s="129">
        <v>2.9420000000000002</v>
      </c>
      <c r="J1177" s="129">
        <v>-40</v>
      </c>
      <c r="K1177" s="129">
        <v>-6</v>
      </c>
      <c r="L1177" s="129" t="b">
        <v>1</v>
      </c>
      <c r="M1177" s="129">
        <v>13.183999999999999</v>
      </c>
      <c r="N1177" s="129">
        <v>2.6269999999999998</v>
      </c>
      <c r="O1177" s="129">
        <v>5.0190000000000001</v>
      </c>
      <c r="P1177" s="132">
        <v>13.846</v>
      </c>
      <c r="Q1177" s="132">
        <v>0.26300000000000001</v>
      </c>
      <c r="R1177" s="132">
        <v>3.6389999999999998</v>
      </c>
      <c r="S1177" s="129">
        <v>1.84</v>
      </c>
      <c r="T1177" s="419">
        <v>-85.844999999999999</v>
      </c>
      <c r="U1177" s="129">
        <v>27.18</v>
      </c>
      <c r="V1177" s="129">
        <v>-18</v>
      </c>
      <c r="W1177" s="129">
        <v>-7</v>
      </c>
      <c r="X1177" s="129">
        <v>399</v>
      </c>
      <c r="Y1177" s="129" t="s">
        <v>1752</v>
      </c>
      <c r="Z1177" s="129" t="b">
        <v>0</v>
      </c>
      <c r="AA1177" s="129">
        <v>0</v>
      </c>
      <c r="AB1177" s="129" t="b">
        <v>0</v>
      </c>
      <c r="AC1177" s="129">
        <v>48</v>
      </c>
      <c r="AD1177" s="129">
        <v>0.66100000000000003</v>
      </c>
      <c r="AE1177" s="129" t="s">
        <v>3111</v>
      </c>
      <c r="AF1177" s="129" t="s">
        <v>3131</v>
      </c>
      <c r="AG1177" s="129" t="s">
        <v>3932</v>
      </c>
      <c r="AH1177" s="129" t="e" cm="1">
        <f t="array" aca="1" ref="AH1177" ca="1">INDIRECT(ADDRESS(MATCH(AJ1177,'rs_industries'!B:B,0),5,1,TRUE,"rs_industries"))</f>
        <v>#N/A</v>
      </c>
      <c r="AI1177" s="129" t="e" cm="1">
        <f t="array" aca="1" ref="AI1177" ca="1">INDIRECT(ADDRESS(MATCH(A1177,'rs_stocks'!B:B,0),7,1,TRUE,"rs_stocks"))</f>
        <v>#N/A</v>
      </c>
    </row>
    <row r="1178" spans="1:35" x14ac:dyDescent="0.3">
      <c r="A1178" s="129" t="s">
        <v>2073</v>
      </c>
      <c r="B1178" s="132">
        <v>-1.73</v>
      </c>
      <c r="C1178" s="132">
        <v>-6.32</v>
      </c>
      <c r="D1178" s="132">
        <v>2.67</v>
      </c>
      <c r="E1178" s="132">
        <v>10.28</v>
      </c>
      <c r="F1178" s="132">
        <v>9.74</v>
      </c>
      <c r="G1178" s="227" t="s">
        <v>3127</v>
      </c>
      <c r="H1178" s="346" t="s">
        <v>31</v>
      </c>
      <c r="I1178" s="129">
        <v>3.431</v>
      </c>
      <c r="J1178" s="129">
        <v>-84</v>
      </c>
      <c r="K1178" s="129">
        <v>-80</v>
      </c>
      <c r="L1178" s="129" t="b">
        <v>1</v>
      </c>
      <c r="M1178" s="129">
        <v>23.288</v>
      </c>
      <c r="N1178" s="129">
        <v>4.6399999999999997</v>
      </c>
      <c r="O1178" s="129">
        <v>5.0190000000000001</v>
      </c>
      <c r="P1178" s="132">
        <v>24.027000000000001</v>
      </c>
      <c r="Q1178" s="132">
        <v>0.26300000000000001</v>
      </c>
      <c r="R1178" s="132">
        <v>6.3129999999999997</v>
      </c>
      <c r="S1178" s="129">
        <v>3.12</v>
      </c>
      <c r="T1178" s="419">
        <v>-49.325000000000003</v>
      </c>
      <c r="U1178" s="129">
        <v>27.26</v>
      </c>
      <c r="V1178" s="129">
        <v>-43</v>
      </c>
      <c r="W1178" s="129">
        <v>-30</v>
      </c>
      <c r="X1178" s="129">
        <v>234</v>
      </c>
      <c r="Y1178" s="129" t="s">
        <v>2073</v>
      </c>
      <c r="Z1178" s="129" t="b">
        <v>0</v>
      </c>
      <c r="AA1178" s="129">
        <v>0</v>
      </c>
      <c r="AB1178" s="129" t="b">
        <v>0</v>
      </c>
      <c r="AC1178" s="129">
        <v>48</v>
      </c>
      <c r="AD1178" s="129">
        <v>0.66100000000000003</v>
      </c>
      <c r="AE1178" s="129" t="s">
        <v>31</v>
      </c>
      <c r="AF1178" s="129" t="s">
        <v>3127</v>
      </c>
      <c r="AG1178" s="129" t="s">
        <v>5536</v>
      </c>
      <c r="AH1178" s="129" t="e" cm="1">
        <f t="array" aca="1" ref="AH1178" ca="1">INDIRECT(ADDRESS(MATCH(AJ1178,'rs_industries'!B:B,0),5,1,TRUE,"rs_industries"))</f>
        <v>#N/A</v>
      </c>
      <c r="AI1178" s="129" t="e" cm="1">
        <f t="array" aca="1" ref="AI1178" ca="1">INDIRECT(ADDRESS(MATCH(A1178,'rs_stocks'!B:B,0),7,1,TRUE,"rs_stocks"))</f>
        <v>#N/A</v>
      </c>
    </row>
    <row r="1179" spans="1:35" x14ac:dyDescent="0.3">
      <c r="A1179" s="129" t="s">
        <v>2015</v>
      </c>
      <c r="B1179" s="132">
        <v>-3</v>
      </c>
      <c r="C1179" s="132">
        <v>0.35</v>
      </c>
      <c r="D1179" s="132">
        <v>3.22</v>
      </c>
      <c r="E1179" s="132">
        <v>15.68</v>
      </c>
      <c r="F1179" s="132">
        <v>5.71</v>
      </c>
      <c r="G1179" s="246" t="s">
        <v>202</v>
      </c>
      <c r="H1179" s="349" t="s">
        <v>3108</v>
      </c>
      <c r="I1179" s="129">
        <v>1.925</v>
      </c>
      <c r="J1179" s="129">
        <v>-59</v>
      </c>
      <c r="K1179" s="129">
        <v>-41</v>
      </c>
      <c r="L1179" s="129" t="b">
        <v>1</v>
      </c>
      <c r="M1179" s="129">
        <v>22.451000000000001</v>
      </c>
      <c r="N1179" s="129">
        <v>4.4770000000000003</v>
      </c>
      <c r="O1179" s="129">
        <v>5.0149999999999997</v>
      </c>
      <c r="P1179" s="132">
        <v>23.077000000000002</v>
      </c>
      <c r="Q1179" s="132">
        <v>0.26300000000000001</v>
      </c>
      <c r="R1179" s="132">
        <v>6.0709999999999997</v>
      </c>
      <c r="S1179" s="129">
        <v>2.77</v>
      </c>
      <c r="T1179" s="419">
        <v>-97.448999999999998</v>
      </c>
      <c r="U1179" s="129">
        <v>37.78</v>
      </c>
      <c r="V1179" s="129">
        <v>2</v>
      </c>
      <c r="W1179" s="129">
        <v>-26</v>
      </c>
      <c r="X1179" s="129">
        <v>191</v>
      </c>
      <c r="Y1179" s="129" t="s">
        <v>2015</v>
      </c>
      <c r="Z1179" s="129" t="b">
        <v>0</v>
      </c>
      <c r="AA1179" s="129">
        <v>0</v>
      </c>
      <c r="AB1179" s="129" t="b">
        <v>1</v>
      </c>
      <c r="AC1179" s="129">
        <v>44</v>
      </c>
      <c r="AD1179" s="129">
        <v>0.66</v>
      </c>
      <c r="AE1179" s="129" t="s">
        <v>3108</v>
      </c>
      <c r="AF1179" s="129" t="s">
        <v>202</v>
      </c>
      <c r="AG1179" s="129" t="s">
        <v>4006</v>
      </c>
      <c r="AH1179" s="129" t="e" cm="1">
        <f t="array" aca="1" ref="AH1179" ca="1">INDIRECT(ADDRESS(MATCH(AJ1179,'rs_industries'!B:B,0),5,1,TRUE,"rs_industries"))</f>
        <v>#N/A</v>
      </c>
      <c r="AI1179" s="129" cm="1">
        <f t="array" aca="1" ref="AI1179" ca="1">INDIRECT(ADDRESS(MATCH(A1179,'rs_stocks'!B:B,0),7,1,TRUE,"rs_stocks"))</f>
        <v>74</v>
      </c>
    </row>
    <row r="1180" spans="1:35" x14ac:dyDescent="0.3">
      <c r="A1180" s="129" t="s">
        <v>1679</v>
      </c>
      <c r="B1180" s="132">
        <v>1.5</v>
      </c>
      <c r="C1180" s="132">
        <v>2.57</v>
      </c>
      <c r="D1180" s="132">
        <v>1.38</v>
      </c>
      <c r="E1180" s="132">
        <v>10.210000000000001</v>
      </c>
      <c r="F1180" s="132">
        <v>6.11</v>
      </c>
      <c r="G1180" s="265" t="s">
        <v>3282</v>
      </c>
      <c r="H1180" s="346" t="s">
        <v>3111</v>
      </c>
      <c r="I1180" s="129">
        <v>2.6579999999999999</v>
      </c>
      <c r="J1180" s="129">
        <v>-38</v>
      </c>
      <c r="K1180" s="129">
        <v>-15</v>
      </c>
      <c r="L1180" s="129" t="b">
        <v>1</v>
      </c>
      <c r="M1180" s="129">
        <v>8.5719999999999992</v>
      </c>
      <c r="N1180" s="129">
        <v>1.7110000000000001</v>
      </c>
      <c r="O1180" s="129">
        <v>5.0110000000000001</v>
      </c>
      <c r="P1180" s="132">
        <v>8.5950000000000006</v>
      </c>
      <c r="Q1180" s="132">
        <v>0.26</v>
      </c>
      <c r="R1180" s="132">
        <v>2.2309999999999999</v>
      </c>
      <c r="S1180" s="129">
        <v>1.17</v>
      </c>
      <c r="T1180" s="419">
        <v>7.7240000000000002</v>
      </c>
      <c r="U1180" s="129">
        <v>16.574999999999999</v>
      </c>
      <c r="V1180" s="129">
        <v>-17</v>
      </c>
      <c r="W1180" s="129">
        <v>-34</v>
      </c>
      <c r="X1180" s="129">
        <v>1029</v>
      </c>
      <c r="Y1180" s="129" t="s">
        <v>1679</v>
      </c>
      <c r="Z1180" s="129" t="b">
        <v>0</v>
      </c>
      <c r="AA1180" s="129">
        <v>0</v>
      </c>
      <c r="AB1180" s="129" t="b">
        <v>1</v>
      </c>
      <c r="AC1180" s="129">
        <v>54</v>
      </c>
      <c r="AD1180" s="129">
        <v>0.66</v>
      </c>
      <c r="AE1180" s="129" t="s">
        <v>3111</v>
      </c>
      <c r="AF1180" s="129" t="s">
        <v>3282</v>
      </c>
      <c r="AG1180" s="129" t="s">
        <v>3655</v>
      </c>
      <c r="AH1180" s="129" t="e" cm="1">
        <f t="array" aca="1" ref="AH1180" ca="1">INDIRECT(ADDRESS(MATCH(AJ1180,'rs_industries'!B:B,0),5,1,TRUE,"rs_industries"))</f>
        <v>#N/A</v>
      </c>
      <c r="AI1180" s="129" cm="1">
        <f t="array" aca="1" ref="AI1180" ca="1">INDIRECT(ADDRESS(MATCH(A1180,'rs_stocks'!B:B,0),7,1,TRUE,"rs_stocks"))</f>
        <v>74</v>
      </c>
    </row>
    <row r="1181" spans="1:35" x14ac:dyDescent="0.3">
      <c r="A1181" s="129" t="s">
        <v>7819</v>
      </c>
      <c r="B1181" s="132">
        <v>4.12</v>
      </c>
      <c r="C1181" s="132">
        <v>-15.14</v>
      </c>
      <c r="D1181" s="132">
        <v>-17.399999999999999</v>
      </c>
      <c r="E1181" s="132">
        <v>10.62</v>
      </c>
      <c r="F1181" s="132">
        <v>12.64</v>
      </c>
      <c r="G1181" s="204" t="s">
        <v>3562</v>
      </c>
      <c r="H1181" s="345" t="s">
        <v>48</v>
      </c>
      <c r="I1181" s="129">
        <v>0.24299999999999999</v>
      </c>
      <c r="J1181" s="129">
        <v>-64</v>
      </c>
      <c r="K1181" s="129">
        <v>-53</v>
      </c>
      <c r="L1181" s="129" t="b">
        <v>0</v>
      </c>
      <c r="M1181" s="129">
        <v>70.701999999999998</v>
      </c>
      <c r="N1181" s="129">
        <v>14.191000000000001</v>
      </c>
      <c r="O1181" s="129">
        <v>4.9820000000000002</v>
      </c>
      <c r="P1181" s="132">
        <v>91.382000000000005</v>
      </c>
      <c r="Q1181" s="132">
        <v>0.223</v>
      </c>
      <c r="R1181" s="132">
        <v>20.335999999999999</v>
      </c>
      <c r="S1181" s="129">
        <v>6.44</v>
      </c>
      <c r="T1181" s="419">
        <v>73.935000000000002</v>
      </c>
      <c r="U1181" s="129">
        <v>1.2390000000000001</v>
      </c>
      <c r="V1181" s="129">
        <v>-21</v>
      </c>
      <c r="W1181" s="129">
        <v>12</v>
      </c>
      <c r="X1181" s="129">
        <v>2506</v>
      </c>
      <c r="Y1181" s="129" t="s">
        <v>7819</v>
      </c>
      <c r="Z1181" s="129" t="b">
        <v>1</v>
      </c>
      <c r="AA1181" s="129">
        <v>0</v>
      </c>
      <c r="AB1181" s="129" t="b">
        <v>0</v>
      </c>
      <c r="AC1181" s="129">
        <v>40</v>
      </c>
      <c r="AD1181" s="129">
        <v>0.66</v>
      </c>
      <c r="AE1181" s="129" t="s">
        <v>48</v>
      </c>
      <c r="AF1181" s="129" t="s">
        <v>3562</v>
      </c>
      <c r="AG1181" s="129" t="s">
        <v>8584</v>
      </c>
      <c r="AH1181" s="129" t="e" cm="1">
        <f t="array" aca="1" ref="AH1181" ca="1">INDIRECT(ADDRESS(MATCH(AJ1181,'rs_industries'!B:B,0),5,1,TRUE,"rs_industries"))</f>
        <v>#N/A</v>
      </c>
      <c r="AI1181" s="129" t="e" cm="1">
        <f t="array" aca="1" ref="AI1181" ca="1">INDIRECT(ADDRESS(MATCH(A1181,'rs_stocks'!B:B,0),7,1,TRUE,"rs_stocks"))</f>
        <v>#N/A</v>
      </c>
    </row>
    <row r="1182" spans="1:35" x14ac:dyDescent="0.3">
      <c r="A1182" s="129" t="s">
        <v>5691</v>
      </c>
      <c r="B1182" s="132">
        <v>0.5</v>
      </c>
      <c r="C1182" s="132">
        <v>-0.44</v>
      </c>
      <c r="D1182" s="132">
        <v>1.56</v>
      </c>
      <c r="E1182" s="132">
        <v>8.7200000000000006</v>
      </c>
      <c r="F1182" s="132">
        <v>9.5399999999999991</v>
      </c>
      <c r="G1182" s="229" t="s">
        <v>3282</v>
      </c>
      <c r="H1182" s="349" t="s">
        <v>3111</v>
      </c>
      <c r="I1182" s="129">
        <v>0.83499999999999996</v>
      </c>
      <c r="J1182" s="129">
        <v>-40</v>
      </c>
      <c r="K1182" s="129">
        <v>-21</v>
      </c>
      <c r="L1182" s="129" t="b">
        <v>1</v>
      </c>
      <c r="M1182" s="129">
        <v>11.443</v>
      </c>
      <c r="N1182" s="129">
        <v>2.298</v>
      </c>
      <c r="O1182" s="129">
        <v>4.9790000000000001</v>
      </c>
      <c r="P1182" s="132">
        <v>11.183999999999999</v>
      </c>
      <c r="Q1182" s="132">
        <v>0.25700000000000001</v>
      </c>
      <c r="R1182" s="132">
        <v>2.871</v>
      </c>
      <c r="S1182" s="129">
        <v>1.08</v>
      </c>
      <c r="T1182" s="419">
        <v>0</v>
      </c>
      <c r="U1182" s="129">
        <v>20.2</v>
      </c>
      <c r="V1182" s="129">
        <v>-33</v>
      </c>
      <c r="W1182" s="129">
        <v>-37</v>
      </c>
      <c r="X1182" s="129">
        <v>918</v>
      </c>
      <c r="Y1182" s="129" t="s">
        <v>5691</v>
      </c>
      <c r="Z1182" s="129" t="b">
        <v>0</v>
      </c>
      <c r="AA1182" s="129">
        <v>0</v>
      </c>
      <c r="AB1182" s="129" t="b">
        <v>1</v>
      </c>
      <c r="AC1182" s="129">
        <v>47</v>
      </c>
      <c r="AD1182" s="129">
        <v>0.66</v>
      </c>
      <c r="AE1182" s="129" t="s">
        <v>3111</v>
      </c>
      <c r="AF1182" s="129" t="s">
        <v>3282</v>
      </c>
      <c r="AG1182" s="129" t="s">
        <v>5692</v>
      </c>
      <c r="AH1182" s="129" t="e" cm="1">
        <f t="array" aca="1" ref="AH1182" ca="1">INDIRECT(ADDRESS(MATCH(AJ1182,'rs_industries'!B:B,0),5,1,TRUE,"rs_industries"))</f>
        <v>#N/A</v>
      </c>
      <c r="AI1182" s="129" t="e" cm="1">
        <f t="array" aca="1" ref="AI1182" ca="1">INDIRECT(ADDRESS(MATCH(A1182,'rs_stocks'!B:B,0),7,1,TRUE,"rs_stocks"))</f>
        <v>#N/A</v>
      </c>
    </row>
    <row r="1183" spans="1:35" x14ac:dyDescent="0.3">
      <c r="A1183" s="129" t="s">
        <v>1809</v>
      </c>
      <c r="B1183" s="132">
        <v>-1.41</v>
      </c>
      <c r="C1183" s="132">
        <v>-9.18</v>
      </c>
      <c r="D1183" s="132">
        <v>-4.6500000000000004</v>
      </c>
      <c r="E1183" s="132">
        <v>-3.06</v>
      </c>
      <c r="F1183" s="132">
        <v>-2.69</v>
      </c>
      <c r="G1183" s="214" t="s">
        <v>3148</v>
      </c>
      <c r="H1183" s="347" t="s">
        <v>3111</v>
      </c>
      <c r="I1183" s="129">
        <v>3.0779999999999998</v>
      </c>
      <c r="J1183" s="129">
        <v>-44</v>
      </c>
      <c r="K1183" s="129">
        <v>-21</v>
      </c>
      <c r="L1183" s="129" t="b">
        <v>0</v>
      </c>
      <c r="M1183" s="129">
        <v>13.813000000000001</v>
      </c>
      <c r="N1183" s="129">
        <v>2.7850000000000001</v>
      </c>
      <c r="O1183" s="129">
        <v>4.96</v>
      </c>
      <c r="P1183" s="132">
        <v>14.738</v>
      </c>
      <c r="Q1183" s="132">
        <v>0.254</v>
      </c>
      <c r="R1183" s="132">
        <v>3.7410000000000001</v>
      </c>
      <c r="S1183" s="129">
        <v>2.0099999999999998</v>
      </c>
      <c r="T1183" s="419">
        <v>-73.584000000000003</v>
      </c>
      <c r="U1183" s="129">
        <v>20.28</v>
      </c>
      <c r="V1183" s="129">
        <v>-23</v>
      </c>
      <c r="W1183" s="129">
        <v>-32</v>
      </c>
      <c r="X1183" s="129">
        <v>490</v>
      </c>
      <c r="Y1183" s="129" t="s">
        <v>1809</v>
      </c>
      <c r="Z1183" s="129" t="b">
        <v>1</v>
      </c>
      <c r="AA1183" s="129">
        <v>0</v>
      </c>
      <c r="AB1183" s="129" t="b">
        <v>0</v>
      </c>
      <c r="AC1183" s="129">
        <v>44</v>
      </c>
      <c r="AD1183" s="129">
        <v>0.65900000000000003</v>
      </c>
      <c r="AE1183" s="129" t="s">
        <v>3111</v>
      </c>
      <c r="AF1183" s="129" t="s">
        <v>3148</v>
      </c>
      <c r="AG1183" s="129" t="s">
        <v>3754</v>
      </c>
      <c r="AH1183" s="129" t="e" cm="1">
        <f t="array" aca="1" ref="AH1183" ca="1">INDIRECT(ADDRESS(MATCH(AJ1183,'rs_industries'!B:B,0),5,1,TRUE,"rs_industries"))</f>
        <v>#N/A</v>
      </c>
      <c r="AI1183" s="129" t="e" cm="1">
        <f t="array" aca="1" ref="AI1183" ca="1">INDIRECT(ADDRESS(MATCH(A1183,'rs_stocks'!B:B,0),7,1,TRUE,"rs_stocks"))</f>
        <v>#N/A</v>
      </c>
    </row>
    <row r="1184" spans="1:35" x14ac:dyDescent="0.3">
      <c r="A1184" s="129" t="s">
        <v>8770</v>
      </c>
      <c r="B1184" s="132">
        <v>0</v>
      </c>
      <c r="C1184" s="132">
        <v>-2.6</v>
      </c>
      <c r="D1184" s="132">
        <v>4.17</v>
      </c>
      <c r="E1184" s="132">
        <v>-1.96</v>
      </c>
      <c r="F1184" s="132">
        <v>2.04</v>
      </c>
      <c r="G1184" s="290" t="s">
        <v>3301</v>
      </c>
      <c r="H1184" s="350" t="s">
        <v>3108</v>
      </c>
      <c r="I1184" s="129">
        <v>0.36099999999999999</v>
      </c>
      <c r="J1184" s="129">
        <v>-57</v>
      </c>
      <c r="K1184" s="129">
        <v>-54</v>
      </c>
      <c r="L1184" s="129" t="b">
        <v>0</v>
      </c>
      <c r="M1184" s="129">
        <v>12.84</v>
      </c>
      <c r="N1184" s="129">
        <v>2.589</v>
      </c>
      <c r="O1184" s="129">
        <v>4.96</v>
      </c>
      <c r="P1184" s="132">
        <v>13.7</v>
      </c>
      <c r="Q1184" s="132">
        <v>0.25700000000000001</v>
      </c>
      <c r="R1184" s="132">
        <v>3.516</v>
      </c>
      <c r="S1184" s="129">
        <v>2.11</v>
      </c>
      <c r="T1184" s="419">
        <v>15.773</v>
      </c>
      <c r="U1184" s="129">
        <v>3</v>
      </c>
      <c r="V1184" s="129">
        <v>-25</v>
      </c>
      <c r="W1184" s="129">
        <v>-26</v>
      </c>
      <c r="X1184" s="129">
        <v>3154</v>
      </c>
      <c r="Y1184" s="129" t="s">
        <v>8770</v>
      </c>
      <c r="Z1184" s="129" t="b">
        <v>0</v>
      </c>
      <c r="AA1184" s="129">
        <v>0</v>
      </c>
      <c r="AB1184" s="129" t="b">
        <v>0</v>
      </c>
      <c r="AC1184" s="129">
        <v>44</v>
      </c>
      <c r="AD1184" s="129">
        <v>0.65900000000000003</v>
      </c>
      <c r="AE1184" s="129" t="s">
        <v>3108</v>
      </c>
      <c r="AF1184" s="129" t="s">
        <v>3301</v>
      </c>
      <c r="AG1184" s="129" t="s">
        <v>8771</v>
      </c>
      <c r="AH1184" s="129" t="e" cm="1">
        <f t="array" aca="1" ref="AH1184" ca="1">INDIRECT(ADDRESS(MATCH(AJ1184,'rs_industries'!B:B,0),5,1,TRUE,"rs_industries"))</f>
        <v>#N/A</v>
      </c>
      <c r="AI1184" s="129" t="e" cm="1">
        <f t="array" aca="1" ref="AI1184" ca="1">INDIRECT(ADDRESS(MATCH(A1184,'rs_stocks'!B:B,0),7,1,TRUE,"rs_stocks"))</f>
        <v>#N/A</v>
      </c>
    </row>
    <row r="1185" spans="1:35" x14ac:dyDescent="0.3">
      <c r="A1185" s="129" t="s">
        <v>1572</v>
      </c>
      <c r="B1185" s="132">
        <v>-0.24</v>
      </c>
      <c r="C1185" s="132">
        <v>-1.55</v>
      </c>
      <c r="D1185" s="132">
        <v>1.76</v>
      </c>
      <c r="E1185" s="132">
        <v>11.42</v>
      </c>
      <c r="F1185" s="132">
        <v>10.6</v>
      </c>
      <c r="G1185" s="225" t="s">
        <v>3812</v>
      </c>
      <c r="H1185" s="346" t="s">
        <v>3108</v>
      </c>
      <c r="I1185" s="129">
        <v>1.9530000000000001</v>
      </c>
      <c r="J1185" s="129">
        <v>-39</v>
      </c>
      <c r="K1185" s="129">
        <v>-8</v>
      </c>
      <c r="L1185" s="129" t="b">
        <v>1</v>
      </c>
      <c r="M1185" s="129">
        <v>26.853000000000002</v>
      </c>
      <c r="N1185" s="129">
        <v>5.4240000000000004</v>
      </c>
      <c r="O1185" s="129">
        <v>4.95</v>
      </c>
      <c r="P1185" s="132">
        <v>27.972000000000001</v>
      </c>
      <c r="Q1185" s="132">
        <v>0.25800000000000001</v>
      </c>
      <c r="R1185" s="132">
        <v>7.2060000000000004</v>
      </c>
      <c r="S1185" s="129">
        <v>2.8</v>
      </c>
      <c r="T1185" s="419">
        <v>38.771999999999998</v>
      </c>
      <c r="U1185" s="129">
        <v>57.16</v>
      </c>
      <c r="V1185" s="129">
        <v>4</v>
      </c>
      <c r="W1185" s="129">
        <v>-12</v>
      </c>
      <c r="X1185" s="129">
        <v>125</v>
      </c>
      <c r="Y1185" s="129" t="s">
        <v>1572</v>
      </c>
      <c r="Z1185" s="129" t="b">
        <v>0</v>
      </c>
      <c r="AA1185" s="129">
        <v>0</v>
      </c>
      <c r="AB1185" s="129" t="b">
        <v>1</v>
      </c>
      <c r="AC1185" s="129">
        <v>43</v>
      </c>
      <c r="AD1185" s="129">
        <v>0.65900000000000003</v>
      </c>
      <c r="AE1185" s="129" t="s">
        <v>3108</v>
      </c>
      <c r="AF1185" s="129" t="s">
        <v>3812</v>
      </c>
      <c r="AG1185" s="129" t="s">
        <v>4604</v>
      </c>
      <c r="AH1185" s="129" t="e" cm="1">
        <f t="array" aca="1" ref="AH1185" ca="1">INDIRECT(ADDRESS(MATCH(AJ1185,'rs_industries'!B:B,0),5,1,TRUE,"rs_industries"))</f>
        <v>#N/A</v>
      </c>
      <c r="AI1185" s="129" cm="1">
        <f t="array" aca="1" ref="AI1185" ca="1">INDIRECT(ADDRESS(MATCH(A1185,'rs_stocks'!B:B,0),7,1,TRUE,"rs_stocks"))</f>
        <v>73</v>
      </c>
    </row>
    <row r="1186" spans="1:35" x14ac:dyDescent="0.3">
      <c r="A1186" s="129" t="s">
        <v>451</v>
      </c>
      <c r="B1186" s="132">
        <v>0.4</v>
      </c>
      <c r="C1186" s="132">
        <v>-6.25</v>
      </c>
      <c r="D1186" s="132">
        <v>-6.35</v>
      </c>
      <c r="E1186" s="132">
        <v>15.17</v>
      </c>
      <c r="F1186" s="132">
        <v>11.69</v>
      </c>
      <c r="G1186" s="238" t="s">
        <v>3193</v>
      </c>
      <c r="H1186" s="352" t="s">
        <v>3111</v>
      </c>
      <c r="I1186" s="129">
        <v>24.873999999999999</v>
      </c>
      <c r="J1186" s="129">
        <v>-52</v>
      </c>
      <c r="K1186" s="129">
        <v>-11</v>
      </c>
      <c r="L1186" s="129" t="b">
        <v>0</v>
      </c>
      <c r="M1186" s="129">
        <v>23.547000000000001</v>
      </c>
      <c r="N1186" s="129">
        <v>4.782</v>
      </c>
      <c r="O1186" s="129">
        <v>4.9240000000000004</v>
      </c>
      <c r="P1186" s="132">
        <v>22.95</v>
      </c>
      <c r="Q1186" s="132">
        <v>0.246</v>
      </c>
      <c r="R1186" s="132">
        <v>5.641</v>
      </c>
      <c r="S1186" s="129">
        <v>3.11</v>
      </c>
      <c r="T1186" s="419">
        <v>129.48599999999999</v>
      </c>
      <c r="U1186" s="129">
        <v>17.39</v>
      </c>
      <c r="V1186" s="129">
        <v>-3</v>
      </c>
      <c r="W1186" s="129">
        <v>22</v>
      </c>
      <c r="X1186" s="129">
        <v>369</v>
      </c>
      <c r="Y1186" s="129" t="s">
        <v>451</v>
      </c>
      <c r="Z1186" s="129" t="b">
        <v>1</v>
      </c>
      <c r="AA1186" s="129">
        <v>0</v>
      </c>
      <c r="AB1186" s="129" t="b">
        <v>0</v>
      </c>
      <c r="AC1186" s="129">
        <v>50</v>
      </c>
      <c r="AD1186" s="129">
        <v>0.65800000000000003</v>
      </c>
      <c r="AE1186" s="129" t="s">
        <v>3111</v>
      </c>
      <c r="AF1186" s="129" t="s">
        <v>3193</v>
      </c>
      <c r="AG1186" s="129" t="s">
        <v>3815</v>
      </c>
      <c r="AH1186" s="129" t="e" cm="1">
        <f t="array" aca="1" ref="AH1186" ca="1">INDIRECT(ADDRESS(MATCH(AJ1186,'rs_industries'!B:B,0),5,1,TRUE,"rs_industries"))</f>
        <v>#N/A</v>
      </c>
      <c r="AI1186" s="129" cm="1">
        <f t="array" aca="1" ref="AI1186" ca="1">INDIRECT(ADDRESS(MATCH(A1186,'rs_stocks'!B:B,0),7,1,TRUE,"rs_stocks"))</f>
        <v>84</v>
      </c>
    </row>
    <row r="1187" spans="1:35" x14ac:dyDescent="0.3">
      <c r="A1187" s="129" t="s">
        <v>8839</v>
      </c>
      <c r="B1187" s="132">
        <v>0.38</v>
      </c>
      <c r="C1187" s="132">
        <v>-5.7</v>
      </c>
      <c r="D1187" s="132">
        <v>-1.51</v>
      </c>
      <c r="E1187" s="132">
        <v>-8.07</v>
      </c>
      <c r="F1187" s="132">
        <v>-4.45</v>
      </c>
      <c r="G1187" s="267" t="s">
        <v>3148</v>
      </c>
      <c r="H1187" s="349" t="s">
        <v>3111</v>
      </c>
      <c r="I1187" s="129">
        <v>0.373</v>
      </c>
      <c r="J1187" s="129">
        <v>-66</v>
      </c>
      <c r="K1187" s="129">
        <v>-60</v>
      </c>
      <c r="L1187" s="129" t="b">
        <v>0</v>
      </c>
      <c r="M1187" s="129">
        <v>14.159000000000001</v>
      </c>
      <c r="N1187" s="129">
        <v>2.8759999999999999</v>
      </c>
      <c r="O1187" s="129">
        <v>4.923</v>
      </c>
      <c r="P1187" s="132">
        <v>16.489000000000001</v>
      </c>
      <c r="Q1187" s="132">
        <v>0.253</v>
      </c>
      <c r="R1187" s="132">
        <v>4.1639999999999997</v>
      </c>
      <c r="S1187" s="129">
        <v>2.14</v>
      </c>
      <c r="T1187" s="419">
        <v>1.3660000000000001</v>
      </c>
      <c r="U1187" s="129">
        <v>171.17</v>
      </c>
      <c r="V1187" s="129">
        <v>32</v>
      </c>
      <c r="W1187" s="129">
        <v>84</v>
      </c>
      <c r="X1187" s="129">
        <v>54</v>
      </c>
      <c r="Y1187" s="129" t="s">
        <v>8839</v>
      </c>
      <c r="Z1187" s="129" t="b">
        <v>0</v>
      </c>
      <c r="AA1187" s="129">
        <v>0</v>
      </c>
      <c r="AB1187" s="129" t="b">
        <v>0</v>
      </c>
      <c r="AC1187" s="129">
        <v>43</v>
      </c>
      <c r="AD1187" s="129">
        <v>0.65800000000000003</v>
      </c>
      <c r="AE1187" s="129" t="s">
        <v>3111</v>
      </c>
      <c r="AF1187" s="129" t="s">
        <v>3148</v>
      </c>
      <c r="AG1187" s="129" t="s">
        <v>8840</v>
      </c>
      <c r="AH1187" s="129" t="e" cm="1">
        <f t="array" aca="1" ref="AH1187" ca="1">INDIRECT(ADDRESS(MATCH(AJ1187,'rs_industries'!B:B,0),5,1,TRUE,"rs_industries"))</f>
        <v>#N/A</v>
      </c>
      <c r="AI1187" s="129" t="e" cm="1">
        <f t="array" aca="1" ref="AI1187" ca="1">INDIRECT(ADDRESS(MATCH(A1187,'rs_stocks'!B:B,0),7,1,TRUE,"rs_stocks"))</f>
        <v>#N/A</v>
      </c>
    </row>
    <row r="1188" spans="1:35" x14ac:dyDescent="0.3">
      <c r="A1188" s="129" t="s">
        <v>7952</v>
      </c>
      <c r="B1188" s="132">
        <v>-5.7</v>
      </c>
      <c r="C1188" s="132">
        <v>3.28</v>
      </c>
      <c r="D1188" s="132">
        <v>15.66</v>
      </c>
      <c r="E1188" s="132">
        <v>16.850000000000001</v>
      </c>
      <c r="F1188" s="132">
        <v>12.77</v>
      </c>
      <c r="G1188" s="278" t="s">
        <v>3229</v>
      </c>
      <c r="H1188" s="349" t="s">
        <v>3108</v>
      </c>
      <c r="I1188" s="129">
        <v>0.40500000000000003</v>
      </c>
      <c r="J1188" s="129">
        <v>-84</v>
      </c>
      <c r="K1188" s="129">
        <v>-71</v>
      </c>
      <c r="L1188" s="129" t="b">
        <v>1</v>
      </c>
      <c r="M1188" s="129">
        <v>41.947000000000003</v>
      </c>
      <c r="N1188" s="129">
        <v>8.5440000000000005</v>
      </c>
      <c r="O1188" s="129">
        <v>4.9089999999999998</v>
      </c>
      <c r="P1188" s="132">
        <v>46.76</v>
      </c>
      <c r="Q1188" s="132">
        <v>0.26100000000000001</v>
      </c>
      <c r="R1188" s="132">
        <v>12.218999999999999</v>
      </c>
      <c r="S1188" s="129">
        <v>4.2699999999999996</v>
      </c>
      <c r="T1188" s="419">
        <v>-19.693999999999999</v>
      </c>
      <c r="U1188" s="129">
        <v>26.14</v>
      </c>
      <c r="V1188" s="129">
        <v>-30</v>
      </c>
      <c r="W1188" s="129">
        <v>-39</v>
      </c>
      <c r="X1188" s="129">
        <v>179</v>
      </c>
      <c r="Y1188" s="129" t="s">
        <v>7952</v>
      </c>
      <c r="Z1188" s="129" t="b">
        <v>0</v>
      </c>
      <c r="AA1188" s="129">
        <v>0</v>
      </c>
      <c r="AB1188" s="129" t="b">
        <v>1</v>
      </c>
      <c r="AC1188" s="129">
        <v>49</v>
      </c>
      <c r="AD1188" s="129">
        <v>0.65800000000000003</v>
      </c>
      <c r="AE1188" s="129" t="s">
        <v>3108</v>
      </c>
      <c r="AF1188" s="129" t="s">
        <v>3229</v>
      </c>
      <c r="AG1188" s="129" t="s">
        <v>7953</v>
      </c>
      <c r="AH1188" s="129" t="e" cm="1">
        <f t="array" aca="1" ref="AH1188" ca="1">INDIRECT(ADDRESS(MATCH(AJ1188,'rs_industries'!B:B,0),5,1,TRUE,"rs_industries"))</f>
        <v>#N/A</v>
      </c>
      <c r="AI1188" s="129" cm="1">
        <f t="array" aca="1" ref="AI1188" ca="1">INDIRECT(ADDRESS(MATCH(A1188,'rs_stocks'!B:B,0),7,1,TRUE,"rs_stocks"))</f>
        <v>75</v>
      </c>
    </row>
    <row r="1189" spans="1:35" x14ac:dyDescent="0.3">
      <c r="A1189" s="129" t="s">
        <v>2197</v>
      </c>
      <c r="B1189" s="132">
        <v>0.91</v>
      </c>
      <c r="C1189" s="132">
        <v>12.77</v>
      </c>
      <c r="D1189" s="132">
        <v>26.06</v>
      </c>
      <c r="E1189" s="132">
        <v>48.05</v>
      </c>
      <c r="F1189" s="132">
        <v>40.369999999999997</v>
      </c>
      <c r="G1189" s="217" t="s">
        <v>3267</v>
      </c>
      <c r="H1189" s="349" t="s">
        <v>3205</v>
      </c>
      <c r="I1189" s="129">
        <v>1.8460000000000001</v>
      </c>
      <c r="J1189" s="129">
        <v>-54</v>
      </c>
      <c r="K1189" s="129">
        <v>-3</v>
      </c>
      <c r="L1189" s="129" t="b">
        <v>1</v>
      </c>
      <c r="M1189" s="129">
        <v>46.38</v>
      </c>
      <c r="N1189" s="129">
        <v>9.4529999999999994</v>
      </c>
      <c r="O1189" s="129">
        <v>4.9059999999999997</v>
      </c>
      <c r="P1189" s="132">
        <v>43.026000000000003</v>
      </c>
      <c r="Q1189" s="132">
        <v>0.26200000000000001</v>
      </c>
      <c r="R1189" s="132">
        <v>11.253</v>
      </c>
      <c r="S1189" s="129">
        <v>3.67</v>
      </c>
      <c r="T1189" s="419">
        <v>-8.1630000000000003</v>
      </c>
      <c r="U1189" s="129">
        <v>50.07</v>
      </c>
      <c r="V1189" s="129">
        <v>-45</v>
      </c>
      <c r="W1189" s="129">
        <v>-50</v>
      </c>
      <c r="X1189" s="129">
        <v>108</v>
      </c>
      <c r="Y1189" s="129" t="s">
        <v>2197</v>
      </c>
      <c r="Z1189" s="129" t="b">
        <v>0</v>
      </c>
      <c r="AA1189" s="129">
        <v>0</v>
      </c>
      <c r="AB1189" s="129" t="b">
        <v>1</v>
      </c>
      <c r="AC1189" s="129">
        <v>49</v>
      </c>
      <c r="AD1189" s="129">
        <v>0.65800000000000003</v>
      </c>
      <c r="AE1189" s="129" t="s">
        <v>3205</v>
      </c>
      <c r="AF1189" s="129" t="s">
        <v>3267</v>
      </c>
      <c r="AG1189" s="129" t="s">
        <v>3450</v>
      </c>
      <c r="AH1189" s="129" t="e" cm="1">
        <f t="array" aca="1" ref="AH1189" ca="1">INDIRECT(ADDRESS(MATCH(AJ1189,'rs_industries'!B:B,0),5,1,TRUE,"rs_industries"))</f>
        <v>#N/A</v>
      </c>
      <c r="AI1189" s="129" cm="1">
        <f t="array" aca="1" ref="AI1189" ca="1">INDIRECT(ADDRESS(MATCH(A1189,'rs_stocks'!B:B,0),7,1,TRUE,"rs_stocks"))</f>
        <v>93</v>
      </c>
    </row>
    <row r="1190" spans="1:35" x14ac:dyDescent="0.3">
      <c r="A1190" s="129" t="s">
        <v>911</v>
      </c>
      <c r="B1190" s="132">
        <v>1.02</v>
      </c>
      <c r="C1190" s="132">
        <v>-4.04</v>
      </c>
      <c r="D1190" s="132">
        <v>-9.1199999999999992</v>
      </c>
      <c r="E1190" s="132">
        <v>7.24</v>
      </c>
      <c r="F1190" s="132">
        <v>4.87</v>
      </c>
      <c r="G1190" s="253" t="s">
        <v>3107</v>
      </c>
      <c r="H1190" s="253" t="s">
        <v>3108</v>
      </c>
      <c r="I1190" s="129">
        <v>10.186</v>
      </c>
      <c r="J1190" s="129">
        <v>-67</v>
      </c>
      <c r="K1190" s="129">
        <v>-42</v>
      </c>
      <c r="L1190" s="129" t="b">
        <v>1</v>
      </c>
      <c r="M1190" s="129">
        <v>20.83</v>
      </c>
      <c r="N1190" s="129">
        <v>4.2489999999999997</v>
      </c>
      <c r="O1190" s="129">
        <v>4.9020000000000001</v>
      </c>
      <c r="P1190" s="132">
        <v>20.847000000000001</v>
      </c>
      <c r="Q1190" s="132">
        <v>0.251</v>
      </c>
      <c r="R1190" s="132">
        <v>5.2279999999999998</v>
      </c>
      <c r="S1190" s="129">
        <v>3.83</v>
      </c>
      <c r="T1190" s="419">
        <v>-12.005000000000001</v>
      </c>
      <c r="U1190" s="129">
        <v>45.63</v>
      </c>
      <c r="V1190" s="129">
        <v>-45</v>
      </c>
      <c r="W1190" s="129">
        <v>-21</v>
      </c>
      <c r="X1190" s="129">
        <v>114</v>
      </c>
      <c r="Y1190" s="129" t="s">
        <v>911</v>
      </c>
      <c r="Z1190" s="129" t="b">
        <v>1</v>
      </c>
      <c r="AA1190" s="129">
        <v>0</v>
      </c>
      <c r="AB1190" s="129" t="b">
        <v>0</v>
      </c>
      <c r="AC1190" s="129">
        <v>50</v>
      </c>
      <c r="AD1190" s="129">
        <v>0.65700000000000003</v>
      </c>
      <c r="AE1190" s="129" t="s">
        <v>3108</v>
      </c>
      <c r="AF1190" s="129" t="s">
        <v>3107</v>
      </c>
      <c r="AG1190" s="129" t="s">
        <v>3743</v>
      </c>
      <c r="AH1190" s="129" t="e" cm="1">
        <f t="array" aca="1" ref="AH1190" ca="1">INDIRECT(ADDRESS(MATCH(AJ1190,'rs_industries'!B:B,0),5,1,TRUE,"rs_industries"))</f>
        <v>#N/A</v>
      </c>
      <c r="AI1190" s="129" cm="1">
        <f t="array" aca="1" ref="AI1190" ca="1">INDIRECT(ADDRESS(MATCH(A1190,'rs_stocks'!B:B,0),7,1,TRUE,"rs_stocks"))</f>
        <v>70</v>
      </c>
    </row>
    <row r="1191" spans="1:35" x14ac:dyDescent="0.3">
      <c r="A1191" s="129" t="s">
        <v>7553</v>
      </c>
      <c r="B1191" s="132">
        <v>-0.79</v>
      </c>
      <c r="C1191" s="132">
        <v>92.31</v>
      </c>
      <c r="D1191" s="132">
        <v>88.1</v>
      </c>
      <c r="E1191" s="132">
        <v>63.9</v>
      </c>
      <c r="F1191" s="132">
        <v>81.78</v>
      </c>
      <c r="G1191" s="302" t="s">
        <v>3146</v>
      </c>
      <c r="H1191" s="354" t="s">
        <v>3124</v>
      </c>
      <c r="I1191" s="129">
        <v>1.069</v>
      </c>
      <c r="J1191" s="129">
        <v>-69</v>
      </c>
      <c r="K1191" s="129">
        <v>-5</v>
      </c>
      <c r="L1191" s="129" t="b">
        <v>0</v>
      </c>
      <c r="M1191" s="129">
        <v>113.786</v>
      </c>
      <c r="N1191" s="129">
        <v>23.248999999999999</v>
      </c>
      <c r="O1191" s="129">
        <v>4.8940000000000001</v>
      </c>
      <c r="P1191" s="132">
        <v>130.69499999999999</v>
      </c>
      <c r="Q1191" s="132">
        <v>0.247</v>
      </c>
      <c r="R1191" s="132">
        <v>32.343000000000004</v>
      </c>
      <c r="S1191" s="129">
        <v>4.68</v>
      </c>
      <c r="T1191" s="419">
        <v>0.54100000000000004</v>
      </c>
      <c r="U1191" s="129">
        <v>39.5</v>
      </c>
      <c r="V1191" s="129">
        <v>-75</v>
      </c>
      <c r="W1191" s="129">
        <v>-35</v>
      </c>
      <c r="X1191" s="129">
        <v>108</v>
      </c>
      <c r="Y1191" s="129" t="s">
        <v>7553</v>
      </c>
      <c r="Z1191" s="129" t="b">
        <v>0</v>
      </c>
      <c r="AA1191" s="129">
        <v>0</v>
      </c>
      <c r="AB1191" s="129" t="b">
        <v>1</v>
      </c>
      <c r="AC1191" s="129">
        <v>43</v>
      </c>
      <c r="AD1191" s="129">
        <v>0.65700000000000003</v>
      </c>
      <c r="AE1191" s="129" t="s">
        <v>3124</v>
      </c>
      <c r="AF1191" s="129" t="s">
        <v>3146</v>
      </c>
      <c r="AG1191" s="129" t="s">
        <v>7554</v>
      </c>
      <c r="AH1191" s="129" t="e" cm="1">
        <f t="array" aca="1" ref="AH1191" ca="1">INDIRECT(ADDRESS(MATCH(AJ1191,'rs_industries'!B:B,0),5,1,TRUE,"rs_industries"))</f>
        <v>#N/A</v>
      </c>
      <c r="AI1191" s="129" cm="1">
        <f t="array" aca="1" ref="AI1191" ca="1">INDIRECT(ADDRESS(MATCH(A1191,'rs_stocks'!B:B,0),7,1,TRUE,"rs_stocks"))</f>
        <v>98</v>
      </c>
    </row>
    <row r="1192" spans="1:35" x14ac:dyDescent="0.3">
      <c r="A1192" s="129" t="s">
        <v>1522</v>
      </c>
      <c r="B1192" s="132">
        <v>3.69</v>
      </c>
      <c r="C1192" s="132">
        <v>15.01</v>
      </c>
      <c r="D1192" s="132">
        <v>6.37</v>
      </c>
      <c r="E1192" s="132">
        <v>19.14</v>
      </c>
      <c r="F1192" s="132">
        <v>16.329999999999998</v>
      </c>
      <c r="G1192" s="290" t="s">
        <v>3385</v>
      </c>
      <c r="H1192" s="350" t="s">
        <v>24</v>
      </c>
      <c r="I1192" s="129">
        <v>7.609</v>
      </c>
      <c r="J1192" s="129">
        <v>-41</v>
      </c>
      <c r="K1192" s="129">
        <v>0</v>
      </c>
      <c r="L1192" s="129" t="b">
        <v>1</v>
      </c>
      <c r="M1192" s="129">
        <v>24.364000000000001</v>
      </c>
      <c r="N1192" s="129">
        <v>4.9809999999999999</v>
      </c>
      <c r="O1192" s="129">
        <v>4.891</v>
      </c>
      <c r="P1192" s="132">
        <v>25.954000000000001</v>
      </c>
      <c r="Q1192" s="132">
        <v>0.251</v>
      </c>
      <c r="R1192" s="132">
        <v>6.524</v>
      </c>
      <c r="S1192" s="129">
        <v>2.65</v>
      </c>
      <c r="T1192" s="419">
        <v>18.655000000000001</v>
      </c>
      <c r="U1192" s="129">
        <v>44.45</v>
      </c>
      <c r="V1192" s="129">
        <v>-46</v>
      </c>
      <c r="W1192" s="129">
        <v>-40</v>
      </c>
      <c r="X1192" s="129">
        <v>169</v>
      </c>
      <c r="Y1192" s="129" t="s">
        <v>1522</v>
      </c>
      <c r="Z1192" s="129" t="b">
        <v>0</v>
      </c>
      <c r="AA1192" s="129">
        <v>0</v>
      </c>
      <c r="AB1192" s="129" t="b">
        <v>1</v>
      </c>
      <c r="AC1192" s="129">
        <v>49</v>
      </c>
      <c r="AD1192" s="129">
        <v>0.65700000000000003</v>
      </c>
      <c r="AE1192" s="129" t="s">
        <v>24</v>
      </c>
      <c r="AF1192" s="129" t="s">
        <v>3385</v>
      </c>
      <c r="AG1192" s="129" t="s">
        <v>4724</v>
      </c>
      <c r="AH1192" s="129" t="e" cm="1">
        <f t="array" aca="1" ref="AH1192" ca="1">INDIRECT(ADDRESS(MATCH(AJ1192,'rs_industries'!B:B,0),5,1,TRUE,"rs_industries"))</f>
        <v>#N/A</v>
      </c>
      <c r="AI1192" s="129" cm="1">
        <f t="array" aca="1" ref="AI1192" ca="1">INDIRECT(ADDRESS(MATCH(A1192,'rs_stocks'!B:B,0),7,1,TRUE,"rs_stocks"))</f>
        <v>85</v>
      </c>
    </row>
    <row r="1193" spans="1:35" x14ac:dyDescent="0.3">
      <c r="A1193" s="129" t="s">
        <v>7873</v>
      </c>
      <c r="B1193" s="132">
        <v>-1.49</v>
      </c>
      <c r="C1193" s="132">
        <v>0.04</v>
      </c>
      <c r="D1193" s="132">
        <v>1.34</v>
      </c>
      <c r="E1193" s="132">
        <v>4.03</v>
      </c>
      <c r="F1193" s="132">
        <v>3.9</v>
      </c>
      <c r="G1193" s="219" t="s">
        <v>3193</v>
      </c>
      <c r="H1193" s="345" t="s">
        <v>3111</v>
      </c>
      <c r="I1193" s="129">
        <v>0.41</v>
      </c>
      <c r="J1193" s="129">
        <v>-41</v>
      </c>
      <c r="K1193" s="129">
        <v>-26</v>
      </c>
      <c r="L1193" s="129" t="b">
        <v>1</v>
      </c>
      <c r="M1193" s="129">
        <v>8.5640000000000001</v>
      </c>
      <c r="N1193" s="129">
        <v>1.7529999999999999</v>
      </c>
      <c r="O1193" s="129">
        <v>4.8849999999999998</v>
      </c>
      <c r="P1193" s="132">
        <v>8.5329999999999995</v>
      </c>
      <c r="Q1193" s="132">
        <v>0.251</v>
      </c>
      <c r="R1193" s="132">
        <v>2.14</v>
      </c>
      <c r="S1193" s="129">
        <v>1.43</v>
      </c>
      <c r="T1193" s="419">
        <v>-158.99600000000001</v>
      </c>
      <c r="U1193" s="129">
        <v>25.04</v>
      </c>
      <c r="V1193" s="129">
        <v>216</v>
      </c>
      <c r="W1193" s="129">
        <v>297</v>
      </c>
      <c r="X1193" s="129">
        <v>557</v>
      </c>
      <c r="Y1193" s="129" t="s">
        <v>7873</v>
      </c>
      <c r="Z1193" s="129" t="b">
        <v>0</v>
      </c>
      <c r="AA1193" s="129">
        <v>0</v>
      </c>
      <c r="AB1193" s="129" t="b">
        <v>1</v>
      </c>
      <c r="AC1193" s="129">
        <v>49</v>
      </c>
      <c r="AD1193" s="129">
        <v>0.65600000000000003</v>
      </c>
      <c r="AE1193" s="129" t="s">
        <v>3111</v>
      </c>
      <c r="AF1193" s="129" t="s">
        <v>3193</v>
      </c>
      <c r="AG1193" s="129" t="s">
        <v>7874</v>
      </c>
      <c r="AH1193" s="129" t="e" cm="1">
        <f t="array" aca="1" ref="AH1193" ca="1">INDIRECT(ADDRESS(MATCH(AJ1193,'rs_industries'!B:B,0),5,1,TRUE,"rs_industries"))</f>
        <v>#N/A</v>
      </c>
      <c r="AI1193" s="129" t="e" cm="1">
        <f t="array" aca="1" ref="AI1193" ca="1">INDIRECT(ADDRESS(MATCH(A1193,'rs_stocks'!B:B,0),7,1,TRUE,"rs_stocks"))</f>
        <v>#N/A</v>
      </c>
    </row>
    <row r="1194" spans="1:35" x14ac:dyDescent="0.3">
      <c r="A1194" s="129" t="s">
        <v>894</v>
      </c>
      <c r="B1194" s="132">
        <v>8.2799999999999994</v>
      </c>
      <c r="C1194" s="132">
        <v>4.88</v>
      </c>
      <c r="D1194" s="132">
        <v>24.72</v>
      </c>
      <c r="E1194" s="132">
        <v>18.77</v>
      </c>
      <c r="F1194" s="132">
        <v>17.22</v>
      </c>
      <c r="G1194" s="288" t="s">
        <v>3455</v>
      </c>
      <c r="H1194" s="347" t="s">
        <v>31</v>
      </c>
      <c r="I1194" s="129">
        <v>30.094000000000001</v>
      </c>
      <c r="J1194" s="129">
        <v>-81</v>
      </c>
      <c r="K1194" s="129">
        <v>-51</v>
      </c>
      <c r="L1194" s="129" t="b">
        <v>0</v>
      </c>
      <c r="M1194" s="129">
        <v>40.191000000000003</v>
      </c>
      <c r="N1194" s="129">
        <v>8.2289999999999992</v>
      </c>
      <c r="O1194" s="129">
        <v>4.8840000000000003</v>
      </c>
      <c r="P1194" s="132">
        <v>46.7</v>
      </c>
      <c r="Q1194" s="132">
        <v>0.26</v>
      </c>
      <c r="R1194" s="132">
        <v>12.144</v>
      </c>
      <c r="S1194" s="129">
        <v>2.41</v>
      </c>
      <c r="T1194" s="419">
        <v>-5.6520000000000001</v>
      </c>
      <c r="U1194" s="129">
        <v>44.05</v>
      </c>
      <c r="V1194" s="129">
        <v>-42</v>
      </c>
      <c r="W1194" s="129">
        <v>-57</v>
      </c>
      <c r="X1194" s="129">
        <v>188</v>
      </c>
      <c r="Y1194" s="129" t="s">
        <v>894</v>
      </c>
      <c r="Z1194" s="129" t="b">
        <v>0</v>
      </c>
      <c r="AA1194" s="129">
        <v>0</v>
      </c>
      <c r="AB1194" s="129" t="b">
        <v>1</v>
      </c>
      <c r="AC1194" s="129">
        <v>45</v>
      </c>
      <c r="AD1194" s="129">
        <v>0.65600000000000003</v>
      </c>
      <c r="AE1194" s="129" t="s">
        <v>31</v>
      </c>
      <c r="AF1194" s="129" t="s">
        <v>3455</v>
      </c>
      <c r="AG1194" s="129" t="s">
        <v>3456</v>
      </c>
      <c r="AH1194" s="129" t="e" cm="1">
        <f t="array" aca="1" ref="AH1194" ca="1">INDIRECT(ADDRESS(MATCH(AJ1194,'rs_industries'!B:B,0),5,1,TRUE,"rs_industries"))</f>
        <v>#N/A</v>
      </c>
      <c r="AI1194" s="129" cm="1">
        <f t="array" aca="1" ref="AI1194" ca="1">INDIRECT(ADDRESS(MATCH(A1194,'rs_stocks'!B:B,0),7,1,TRUE,"rs_stocks"))</f>
        <v>92</v>
      </c>
    </row>
    <row r="1195" spans="1:35" x14ac:dyDescent="0.3">
      <c r="A1195" s="129" t="s">
        <v>474</v>
      </c>
      <c r="B1195" s="132">
        <v>2.12</v>
      </c>
      <c r="C1195" s="132">
        <v>-2.85</v>
      </c>
      <c r="D1195" s="132">
        <v>-6.88</v>
      </c>
      <c r="E1195" s="132">
        <v>20.38</v>
      </c>
      <c r="F1195" s="132">
        <v>15.21</v>
      </c>
      <c r="G1195" s="282" t="s">
        <v>3705</v>
      </c>
      <c r="H1195" s="347" t="s">
        <v>115</v>
      </c>
      <c r="I1195" s="129">
        <v>12.952999999999999</v>
      </c>
      <c r="J1195" s="129">
        <v>-48</v>
      </c>
      <c r="K1195" s="129">
        <v>-22</v>
      </c>
      <c r="L1195" s="129" t="b">
        <v>0</v>
      </c>
      <c r="M1195" s="129">
        <v>36.045000000000002</v>
      </c>
      <c r="N1195" s="129">
        <v>7.3929999999999998</v>
      </c>
      <c r="O1195" s="129">
        <v>4.8760000000000003</v>
      </c>
      <c r="P1195" s="132">
        <v>39.088000000000001</v>
      </c>
      <c r="Q1195" s="132">
        <v>0.23200000000000001</v>
      </c>
      <c r="R1195" s="132">
        <v>9.0749999999999993</v>
      </c>
      <c r="S1195" s="129">
        <v>2.48</v>
      </c>
      <c r="T1195" s="419">
        <v>73.620999999999995</v>
      </c>
      <c r="U1195" s="129">
        <v>48.515000000000001</v>
      </c>
      <c r="V1195" s="129">
        <v>-33</v>
      </c>
      <c r="W1195" s="129">
        <v>-29</v>
      </c>
      <c r="X1195" s="129">
        <v>166</v>
      </c>
      <c r="Y1195" s="129" t="s">
        <v>474</v>
      </c>
      <c r="Z1195" s="129" t="b">
        <v>1</v>
      </c>
      <c r="AA1195" s="129">
        <v>0</v>
      </c>
      <c r="AB1195" s="129" t="b">
        <v>0</v>
      </c>
      <c r="AC1195" s="129">
        <v>52</v>
      </c>
      <c r="AD1195" s="129">
        <v>0.65600000000000003</v>
      </c>
      <c r="AE1195" s="129" t="s">
        <v>115</v>
      </c>
      <c r="AF1195" s="129" t="s">
        <v>3705</v>
      </c>
      <c r="AG1195" s="129" t="s">
        <v>475</v>
      </c>
      <c r="AH1195" s="129" t="e" cm="1">
        <f t="array" aca="1" ref="AH1195" ca="1">INDIRECT(ADDRESS(MATCH(AJ1195,'rs_industries'!B:B,0),5,1,TRUE,"rs_industries"))</f>
        <v>#N/A</v>
      </c>
      <c r="AI1195" s="129" t="e" cm="1">
        <f t="array" aca="1" ref="AI1195" ca="1">INDIRECT(ADDRESS(MATCH(A1195,'rs_stocks'!B:B,0),7,1,TRUE,"rs_stocks"))</f>
        <v>#N/A</v>
      </c>
    </row>
    <row r="1196" spans="1:35" x14ac:dyDescent="0.3">
      <c r="A1196" s="129" t="s">
        <v>1498</v>
      </c>
      <c r="B1196" s="132">
        <v>-2.0299999999999998</v>
      </c>
      <c r="C1196" s="132">
        <v>2.9</v>
      </c>
      <c r="D1196" s="132">
        <v>3.14</v>
      </c>
      <c r="E1196" s="132">
        <v>-5.87</v>
      </c>
      <c r="F1196" s="132">
        <v>-0.15</v>
      </c>
      <c r="G1196" s="221" t="s">
        <v>3217</v>
      </c>
      <c r="H1196" s="348" t="s">
        <v>150</v>
      </c>
      <c r="I1196" s="129">
        <v>2.5409999999999999</v>
      </c>
      <c r="J1196" s="129">
        <v>-50</v>
      </c>
      <c r="K1196" s="129">
        <v>-35</v>
      </c>
      <c r="L1196" s="129" t="b">
        <v>1</v>
      </c>
      <c r="M1196" s="129">
        <v>17.283999999999999</v>
      </c>
      <c r="N1196" s="129">
        <v>3.5539999999999998</v>
      </c>
      <c r="O1196" s="129">
        <v>4.8630000000000004</v>
      </c>
      <c r="P1196" s="132">
        <v>18.884</v>
      </c>
      <c r="Q1196" s="132">
        <v>0.251</v>
      </c>
      <c r="R1196" s="132">
        <v>4.7320000000000002</v>
      </c>
      <c r="S1196" s="129">
        <v>3.27</v>
      </c>
      <c r="T1196" s="419">
        <v>-9.0790000000000006</v>
      </c>
      <c r="U1196" s="129">
        <v>13.48</v>
      </c>
      <c r="V1196" s="129">
        <v>-37</v>
      </c>
      <c r="W1196" s="129">
        <v>-60</v>
      </c>
      <c r="X1196" s="129">
        <v>453</v>
      </c>
      <c r="Y1196" s="129" t="s">
        <v>1498</v>
      </c>
      <c r="Z1196" s="129" t="b">
        <v>0</v>
      </c>
      <c r="AA1196" s="129">
        <v>0</v>
      </c>
      <c r="AB1196" s="129" t="b">
        <v>0</v>
      </c>
      <c r="AC1196" s="129">
        <v>44</v>
      </c>
      <c r="AD1196" s="129">
        <v>0.65600000000000003</v>
      </c>
      <c r="AE1196" s="129" t="s">
        <v>150</v>
      </c>
      <c r="AF1196" s="129" t="s">
        <v>3217</v>
      </c>
      <c r="AG1196" s="129" t="s">
        <v>5191</v>
      </c>
      <c r="AH1196" s="129" t="e" cm="1">
        <f t="array" aca="1" ref="AH1196" ca="1">INDIRECT(ADDRESS(MATCH(AJ1196,'rs_industries'!B:B,0),5,1,TRUE,"rs_industries"))</f>
        <v>#N/A</v>
      </c>
      <c r="AI1196" s="129" t="e" cm="1">
        <f t="array" aca="1" ref="AI1196" ca="1">INDIRECT(ADDRESS(MATCH(A1196,'rs_stocks'!B:B,0),7,1,TRUE,"rs_stocks"))</f>
        <v>#N/A</v>
      </c>
    </row>
    <row r="1197" spans="1:35" x14ac:dyDescent="0.3">
      <c r="A1197" s="129" t="s">
        <v>2295</v>
      </c>
      <c r="B1197" s="132">
        <v>-0.34</v>
      </c>
      <c r="C1197" s="132">
        <v>6.76</v>
      </c>
      <c r="D1197" s="132">
        <v>26.04</v>
      </c>
      <c r="E1197" s="132">
        <v>13.17</v>
      </c>
      <c r="F1197" s="132">
        <v>14.78</v>
      </c>
      <c r="G1197" s="284" t="s">
        <v>3623</v>
      </c>
      <c r="H1197" s="346" t="s">
        <v>31</v>
      </c>
      <c r="I1197" s="129">
        <v>1.2789999999999999</v>
      </c>
      <c r="J1197" s="129">
        <v>-90</v>
      </c>
      <c r="K1197" s="129">
        <v>-83</v>
      </c>
      <c r="L1197" s="129" t="b">
        <v>1</v>
      </c>
      <c r="M1197" s="129">
        <v>41.673999999999999</v>
      </c>
      <c r="N1197" s="129">
        <v>8.5969999999999995</v>
      </c>
      <c r="O1197" s="129">
        <v>4.8470000000000004</v>
      </c>
      <c r="P1197" s="132">
        <v>46.414000000000001</v>
      </c>
      <c r="Q1197" s="132">
        <v>0.255</v>
      </c>
      <c r="R1197" s="132">
        <v>11.843999999999999</v>
      </c>
      <c r="S1197" s="129">
        <v>3.96</v>
      </c>
      <c r="T1197" s="419">
        <v>36.540999999999997</v>
      </c>
      <c r="U1197" s="129">
        <v>14.52</v>
      </c>
      <c r="V1197" s="129">
        <v>-18</v>
      </c>
      <c r="W1197" s="129">
        <v>-40</v>
      </c>
      <c r="X1197" s="129">
        <v>348</v>
      </c>
      <c r="Y1197" s="129" t="s">
        <v>2295</v>
      </c>
      <c r="Z1197" s="129" t="b">
        <v>0</v>
      </c>
      <c r="AA1197" s="129">
        <v>0</v>
      </c>
      <c r="AB1197" s="129" t="b">
        <v>1</v>
      </c>
      <c r="AC1197" s="129">
        <v>42</v>
      </c>
      <c r="AD1197" s="129">
        <v>0.65500000000000003</v>
      </c>
      <c r="AE1197" s="129" t="s">
        <v>31</v>
      </c>
      <c r="AF1197" s="129" t="s">
        <v>3623</v>
      </c>
      <c r="AG1197" s="129" t="s">
        <v>4377</v>
      </c>
      <c r="AH1197" s="129" t="e" cm="1">
        <f t="array" aca="1" ref="AH1197" ca="1">INDIRECT(ADDRESS(MATCH(AJ1197,'rs_industries'!B:B,0),5,1,TRUE,"rs_industries"))</f>
        <v>#N/A</v>
      </c>
      <c r="AI1197" s="129" cm="1">
        <f t="array" aca="1" ref="AI1197" ca="1">INDIRECT(ADDRESS(MATCH(A1197,'rs_stocks'!B:B,0),7,1,TRUE,"rs_stocks"))</f>
        <v>83</v>
      </c>
    </row>
    <row r="1198" spans="1:35" x14ac:dyDescent="0.3">
      <c r="A1198" s="129" t="s">
        <v>4353</v>
      </c>
      <c r="B1198" s="132">
        <v>0.44</v>
      </c>
      <c r="C1198" s="132">
        <v>-7.64</v>
      </c>
      <c r="D1198" s="132">
        <v>1.43</v>
      </c>
      <c r="E1198" s="132">
        <v>-1.1499999999999999</v>
      </c>
      <c r="F1198" s="132">
        <v>-2.87</v>
      </c>
      <c r="G1198" s="297" t="s">
        <v>3148</v>
      </c>
      <c r="H1198" s="347" t="s">
        <v>3111</v>
      </c>
      <c r="I1198" s="129">
        <v>0.96699999999999997</v>
      </c>
      <c r="J1198" s="129">
        <v>-33</v>
      </c>
      <c r="K1198" s="129">
        <v>-13</v>
      </c>
      <c r="L1198" s="129" t="b">
        <v>0</v>
      </c>
      <c r="M1198" s="129">
        <v>15.541</v>
      </c>
      <c r="N1198" s="129">
        <v>3.21</v>
      </c>
      <c r="O1198" s="129">
        <v>4.8419999999999996</v>
      </c>
      <c r="P1198" s="132">
        <v>16.858000000000001</v>
      </c>
      <c r="Q1198" s="132">
        <v>0.248</v>
      </c>
      <c r="R1198" s="132">
        <v>4.1790000000000003</v>
      </c>
      <c r="S1198" s="129">
        <v>2.5</v>
      </c>
      <c r="T1198" s="419">
        <v>-52.116999999999997</v>
      </c>
      <c r="U1198" s="129">
        <v>49.82</v>
      </c>
      <c r="V1198" s="129">
        <v>-44</v>
      </c>
      <c r="W1198" s="129">
        <v>-52</v>
      </c>
      <c r="X1198" s="129">
        <v>160</v>
      </c>
      <c r="Y1198" s="129" t="s">
        <v>4353</v>
      </c>
      <c r="Z1198" s="129" t="b">
        <v>1</v>
      </c>
      <c r="AA1198" s="129">
        <v>0</v>
      </c>
      <c r="AB1198" s="129" t="b">
        <v>0</v>
      </c>
      <c r="AC1198" s="129">
        <v>41</v>
      </c>
      <c r="AD1198" s="129">
        <v>0.65500000000000003</v>
      </c>
      <c r="AE1198" s="129" t="s">
        <v>3111</v>
      </c>
      <c r="AF1198" s="129" t="s">
        <v>3148</v>
      </c>
      <c r="AG1198" s="129" t="s">
        <v>4354</v>
      </c>
      <c r="AH1198" s="129" t="e" cm="1">
        <f t="array" aca="1" ref="AH1198" ca="1">INDIRECT(ADDRESS(MATCH(AJ1198,'rs_industries'!B:B,0),5,1,TRUE,"rs_industries"))</f>
        <v>#N/A</v>
      </c>
      <c r="AI1198" s="129" t="e" cm="1">
        <f t="array" aca="1" ref="AI1198" ca="1">INDIRECT(ADDRESS(MATCH(A1198,'rs_stocks'!B:B,0),7,1,TRUE,"rs_stocks"))</f>
        <v>#N/A</v>
      </c>
    </row>
    <row r="1199" spans="1:35" x14ac:dyDescent="0.3">
      <c r="A1199" s="129" t="s">
        <v>7514</v>
      </c>
      <c r="B1199" s="132">
        <v>-1.7</v>
      </c>
      <c r="C1199" s="132">
        <v>-7.28</v>
      </c>
      <c r="D1199" s="132">
        <v>-0.33</v>
      </c>
      <c r="E1199" s="132">
        <v>-6.06</v>
      </c>
      <c r="F1199" s="132">
        <v>-4.68</v>
      </c>
      <c r="G1199" s="251" t="s">
        <v>3148</v>
      </c>
      <c r="H1199" s="349" t="s">
        <v>3111</v>
      </c>
      <c r="I1199" s="129">
        <v>0.60599999999999998</v>
      </c>
      <c r="J1199" s="129">
        <v>-40</v>
      </c>
      <c r="K1199" s="129">
        <v>-15</v>
      </c>
      <c r="L1199" s="129" t="b">
        <v>0</v>
      </c>
      <c r="M1199" s="129">
        <v>13.621</v>
      </c>
      <c r="N1199" s="129">
        <v>2.819</v>
      </c>
      <c r="O1199" s="129">
        <v>4.8319999999999999</v>
      </c>
      <c r="P1199" s="132">
        <v>14.814</v>
      </c>
      <c r="Q1199" s="132">
        <v>0.247</v>
      </c>
      <c r="R1199" s="132">
        <v>3.66</v>
      </c>
      <c r="S1199" s="129">
        <v>2.38</v>
      </c>
      <c r="T1199" s="419">
        <v>-67.533000000000001</v>
      </c>
      <c r="U1199" s="129">
        <v>33</v>
      </c>
      <c r="V1199" s="129">
        <v>-41</v>
      </c>
      <c r="W1199" s="129">
        <v>-48</v>
      </c>
      <c r="X1199" s="129">
        <v>254</v>
      </c>
      <c r="Y1199" s="129" t="s">
        <v>7514</v>
      </c>
      <c r="Z1199" s="129" t="b">
        <v>0</v>
      </c>
      <c r="AA1199" s="129">
        <v>0</v>
      </c>
      <c r="AB1199" s="129" t="b">
        <v>0</v>
      </c>
      <c r="AC1199" s="129">
        <v>45</v>
      </c>
      <c r="AD1199" s="129">
        <v>0.65500000000000003</v>
      </c>
      <c r="AE1199" s="129" t="s">
        <v>3111</v>
      </c>
      <c r="AF1199" s="129" t="s">
        <v>3148</v>
      </c>
      <c r="AG1199" s="129" t="s">
        <v>7515</v>
      </c>
      <c r="AH1199" s="129" t="e" cm="1">
        <f t="array" aca="1" ref="AH1199" ca="1">INDIRECT(ADDRESS(MATCH(AJ1199,'rs_industries'!B:B,0),5,1,TRUE,"rs_industries"))</f>
        <v>#N/A</v>
      </c>
      <c r="AI1199" s="129" t="e" cm="1">
        <f t="array" aca="1" ref="AI1199" ca="1">INDIRECT(ADDRESS(MATCH(A1199,'rs_stocks'!B:B,0),7,1,TRUE,"rs_stocks"))</f>
        <v>#N/A</v>
      </c>
    </row>
    <row r="1200" spans="1:35" x14ac:dyDescent="0.3">
      <c r="A1200" s="129" t="s">
        <v>1086</v>
      </c>
      <c r="B1200" s="132">
        <v>-2.77</v>
      </c>
      <c r="C1200" s="132">
        <v>-12.89</v>
      </c>
      <c r="D1200" s="132">
        <v>-11</v>
      </c>
      <c r="E1200" s="132">
        <v>10.76</v>
      </c>
      <c r="F1200" s="132">
        <v>9.43</v>
      </c>
      <c r="G1200" s="340" t="s">
        <v>3155</v>
      </c>
      <c r="H1200" s="352" t="s">
        <v>3108</v>
      </c>
      <c r="I1200" s="129">
        <v>11.134</v>
      </c>
      <c r="J1200" s="129">
        <v>-64</v>
      </c>
      <c r="K1200" s="129">
        <v>-44</v>
      </c>
      <c r="L1200" s="129" t="b">
        <v>0</v>
      </c>
      <c r="M1200" s="129">
        <v>34.674999999999997</v>
      </c>
      <c r="N1200" s="129">
        <v>7.2069999999999999</v>
      </c>
      <c r="O1200" s="129">
        <v>4.8109999999999999</v>
      </c>
      <c r="P1200" s="132">
        <v>35.997999999999998</v>
      </c>
      <c r="Q1200" s="132">
        <v>0.23200000000000001</v>
      </c>
      <c r="R1200" s="132">
        <v>8.3469999999999995</v>
      </c>
      <c r="S1200" s="129">
        <v>3.37</v>
      </c>
      <c r="T1200" s="419">
        <v>-4.258</v>
      </c>
      <c r="U1200" s="129">
        <v>34.799999999999997</v>
      </c>
      <c r="V1200" s="129">
        <v>-74</v>
      </c>
      <c r="W1200" s="129">
        <v>-70</v>
      </c>
      <c r="X1200" s="129">
        <v>170</v>
      </c>
      <c r="Y1200" s="129" t="s">
        <v>1086</v>
      </c>
      <c r="Z1200" s="129" t="b">
        <v>1</v>
      </c>
      <c r="AA1200" s="129">
        <v>34.56</v>
      </c>
      <c r="AB1200" s="129" t="b">
        <v>0</v>
      </c>
      <c r="AC1200" s="129">
        <v>43</v>
      </c>
      <c r="AD1200" s="129">
        <v>0.65400000000000003</v>
      </c>
      <c r="AE1200" s="129" t="s">
        <v>3108</v>
      </c>
      <c r="AF1200" s="129" t="s">
        <v>3155</v>
      </c>
      <c r="AG1200" s="129" t="s">
        <v>5604</v>
      </c>
      <c r="AH1200" s="129" t="e" cm="1">
        <f t="array" aca="1" ref="AH1200" ca="1">INDIRECT(ADDRESS(MATCH(AJ1200,'rs_industries'!B:B,0),5,1,TRUE,"rs_industries"))</f>
        <v>#N/A</v>
      </c>
      <c r="AI1200" s="129" t="e" cm="1">
        <f t="array" aca="1" ref="AI1200" ca="1">INDIRECT(ADDRESS(MATCH(A1200,'rs_stocks'!B:B,0),7,1,TRUE,"rs_stocks"))</f>
        <v>#N/A</v>
      </c>
    </row>
    <row r="1201" spans="1:35" x14ac:dyDescent="0.3">
      <c r="A1201" s="129" t="s">
        <v>7858</v>
      </c>
      <c r="B1201" s="132">
        <v>1.31</v>
      </c>
      <c r="C1201" s="132">
        <v>3.03</v>
      </c>
      <c r="D1201" s="132">
        <v>2.0499999999999998</v>
      </c>
      <c r="E1201" s="132">
        <v>6.33</v>
      </c>
      <c r="F1201" s="132">
        <v>6.49</v>
      </c>
      <c r="G1201" s="255" t="s">
        <v>3193</v>
      </c>
      <c r="H1201" s="347" t="s">
        <v>3111</v>
      </c>
      <c r="I1201" s="129">
        <v>0.40899999999999997</v>
      </c>
      <c r="J1201" s="129">
        <v>-33</v>
      </c>
      <c r="K1201" s="129">
        <v>-20</v>
      </c>
      <c r="L1201" s="129" t="b">
        <v>1</v>
      </c>
      <c r="M1201" s="129">
        <v>6.8570000000000002</v>
      </c>
      <c r="N1201" s="129">
        <v>1.429</v>
      </c>
      <c r="O1201" s="129">
        <v>4.7990000000000004</v>
      </c>
      <c r="P1201" s="132">
        <v>6.8049999999999997</v>
      </c>
      <c r="Q1201" s="132">
        <v>0.24399999999999999</v>
      </c>
      <c r="R1201" s="132">
        <v>1.657</v>
      </c>
      <c r="S1201" s="129">
        <v>0.77</v>
      </c>
      <c r="T1201" s="419">
        <v>-28.010999999999999</v>
      </c>
      <c r="U1201" s="129">
        <v>13.94</v>
      </c>
      <c r="V1201" s="129">
        <v>-45</v>
      </c>
      <c r="W1201" s="129">
        <v>-50</v>
      </c>
      <c r="X1201" s="129">
        <v>1867</v>
      </c>
      <c r="Y1201" s="129" t="s">
        <v>7858</v>
      </c>
      <c r="Z1201" s="129" t="b">
        <v>0</v>
      </c>
      <c r="AA1201" s="129">
        <v>0</v>
      </c>
      <c r="AB1201" s="129" t="b">
        <v>1</v>
      </c>
      <c r="AC1201" s="129">
        <v>51</v>
      </c>
      <c r="AD1201" s="129">
        <v>0.65400000000000003</v>
      </c>
      <c r="AE1201" s="129" t="s">
        <v>3111</v>
      </c>
      <c r="AF1201" s="129" t="s">
        <v>3193</v>
      </c>
      <c r="AG1201" s="129" t="s">
        <v>7859</v>
      </c>
      <c r="AH1201" s="129" t="e" cm="1">
        <f t="array" aca="1" ref="AH1201" ca="1">INDIRECT(ADDRESS(MATCH(AJ1201,'rs_industries'!B:B,0),5,1,TRUE,"rs_industries"))</f>
        <v>#N/A</v>
      </c>
      <c r="AI1201" s="129" t="e" cm="1">
        <f t="array" aca="1" ref="AI1201" ca="1">INDIRECT(ADDRESS(MATCH(A1201,'rs_stocks'!B:B,0),7,1,TRUE,"rs_stocks"))</f>
        <v>#N/A</v>
      </c>
    </row>
    <row r="1202" spans="1:35" x14ac:dyDescent="0.3">
      <c r="A1202" s="129" t="s">
        <v>1002</v>
      </c>
      <c r="B1202" s="132">
        <v>-1.48</v>
      </c>
      <c r="C1202" s="132">
        <v>-1.32</v>
      </c>
      <c r="D1202" s="132">
        <v>-3.24</v>
      </c>
      <c r="E1202" s="132">
        <v>7.85</v>
      </c>
      <c r="F1202" s="132">
        <v>6.91</v>
      </c>
      <c r="G1202" s="204"/>
      <c r="H1202" s="345"/>
      <c r="I1202" s="129">
        <v>46.262</v>
      </c>
      <c r="J1202" s="129">
        <v>-47</v>
      </c>
      <c r="K1202" s="129">
        <v>-26</v>
      </c>
      <c r="L1202" s="129" t="b">
        <v>1</v>
      </c>
      <c r="M1202" s="129">
        <v>15.276</v>
      </c>
      <c r="N1202" s="129">
        <v>3.1909999999999998</v>
      </c>
      <c r="O1202" s="129">
        <v>4.7880000000000003</v>
      </c>
      <c r="P1202" s="132">
        <v>15.837</v>
      </c>
      <c r="Q1202" s="132">
        <v>0.23799999999999999</v>
      </c>
      <c r="R1202" s="132">
        <v>3.774</v>
      </c>
      <c r="S1202" s="129">
        <v>1.87</v>
      </c>
      <c r="T1202" s="419">
        <v>-26.390999999999998</v>
      </c>
      <c r="U1202" s="129">
        <v>48.75</v>
      </c>
      <c r="V1202" s="129">
        <v>-33</v>
      </c>
      <c r="W1202" s="129">
        <v>-16</v>
      </c>
      <c r="X1202" s="129">
        <v>219</v>
      </c>
      <c r="Y1202" s="129" t="s">
        <v>1002</v>
      </c>
      <c r="Z1202" s="129" t="b">
        <v>1</v>
      </c>
      <c r="AA1202" s="129">
        <v>0</v>
      </c>
      <c r="AB1202" s="129" t="b">
        <v>1</v>
      </c>
      <c r="AC1202" s="129">
        <v>47</v>
      </c>
      <c r="AD1202" s="129">
        <v>0.65400000000000003</v>
      </c>
      <c r="AG1202" s="129" t="s">
        <v>3903</v>
      </c>
      <c r="AH1202" s="129" t="e" cm="1">
        <f t="array" aca="1" ref="AH1202" ca="1">INDIRECT(ADDRESS(MATCH(AJ1202,'rs_industries'!B:B,0),5,1,TRUE,"rs_industries"))</f>
        <v>#N/A</v>
      </c>
      <c r="AI1202" s="129" cm="1">
        <f t="array" aca="1" ref="AI1202" ca="1">INDIRECT(ADDRESS(MATCH(A1202,'rs_stocks'!B:B,0),7,1,TRUE,"rs_stocks"))</f>
        <v>72</v>
      </c>
    </row>
    <row r="1203" spans="1:35" x14ac:dyDescent="0.3">
      <c r="A1203" s="129" t="s">
        <v>2952</v>
      </c>
      <c r="B1203" s="132">
        <v>-2.98</v>
      </c>
      <c r="C1203" s="132">
        <v>-3.26</v>
      </c>
      <c r="D1203" s="132">
        <v>-6.4</v>
      </c>
      <c r="E1203" s="132">
        <v>4.3499999999999996</v>
      </c>
      <c r="F1203" s="132">
        <v>1.97</v>
      </c>
      <c r="G1203" s="272" t="s">
        <v>150</v>
      </c>
      <c r="H1203" s="349" t="s">
        <v>3111</v>
      </c>
      <c r="I1203" s="129">
        <v>0.39700000000000002</v>
      </c>
      <c r="J1203" s="129">
        <v>-35</v>
      </c>
      <c r="K1203" s="129">
        <v>-13</v>
      </c>
      <c r="L1203" s="129" t="b">
        <v>1</v>
      </c>
      <c r="M1203" s="129">
        <v>21.196000000000002</v>
      </c>
      <c r="N1203" s="129">
        <v>4.4290000000000003</v>
      </c>
      <c r="O1203" s="129">
        <v>4.7859999999999996</v>
      </c>
      <c r="P1203" s="132">
        <v>22.483000000000001</v>
      </c>
      <c r="Q1203" s="132">
        <v>0.24099999999999999</v>
      </c>
      <c r="R1203" s="132">
        <v>5.4180000000000001</v>
      </c>
      <c r="S1203" s="129">
        <v>3.43</v>
      </c>
      <c r="T1203" s="419">
        <v>-60.667000000000002</v>
      </c>
      <c r="U1203" s="129">
        <v>20.170000000000002</v>
      </c>
      <c r="V1203" s="129">
        <v>-15</v>
      </c>
      <c r="W1203" s="129">
        <v>-23</v>
      </c>
      <c r="X1203" s="129">
        <v>288</v>
      </c>
      <c r="Y1203" s="129" t="s">
        <v>2952</v>
      </c>
      <c r="Z1203" s="129" t="b">
        <v>1</v>
      </c>
      <c r="AA1203" s="129">
        <v>0</v>
      </c>
      <c r="AB1203" s="129" t="b">
        <v>0</v>
      </c>
      <c r="AC1203" s="129">
        <v>43</v>
      </c>
      <c r="AD1203" s="129">
        <v>0.65300000000000002</v>
      </c>
      <c r="AE1203" s="129" t="s">
        <v>3111</v>
      </c>
      <c r="AF1203" s="129" t="s">
        <v>150</v>
      </c>
      <c r="AG1203" s="129" t="s">
        <v>7852</v>
      </c>
      <c r="AH1203" s="129" t="e" cm="1">
        <f t="array" aca="1" ref="AH1203" ca="1">INDIRECT(ADDRESS(MATCH(AJ1203,'rs_industries'!B:B,0),5,1,TRUE,"rs_industries"))</f>
        <v>#N/A</v>
      </c>
      <c r="AI1203" s="129" cm="1">
        <f t="array" aca="1" ref="AI1203" ca="1">INDIRECT(ADDRESS(MATCH(A1203,'rs_stocks'!B:B,0),7,1,TRUE,"rs_stocks"))</f>
        <v>85</v>
      </c>
    </row>
    <row r="1204" spans="1:35" x14ac:dyDescent="0.3">
      <c r="A1204" s="129" t="s">
        <v>155</v>
      </c>
      <c r="B1204" s="132">
        <v>3.72</v>
      </c>
      <c r="C1204" s="132">
        <v>-0.03</v>
      </c>
      <c r="D1204" s="132">
        <v>-2.5499999999999998</v>
      </c>
      <c r="E1204" s="132">
        <v>16.690000000000001</v>
      </c>
      <c r="F1204" s="132">
        <v>11.27</v>
      </c>
      <c r="G1204" s="275" t="s">
        <v>3221</v>
      </c>
      <c r="H1204" s="352" t="s">
        <v>24</v>
      </c>
      <c r="I1204" s="129">
        <v>36.825000000000003</v>
      </c>
      <c r="J1204" s="129">
        <v>-36</v>
      </c>
      <c r="K1204" s="129">
        <v>-5</v>
      </c>
      <c r="L1204" s="129" t="b">
        <v>1</v>
      </c>
      <c r="M1204" s="129">
        <v>15.904999999999999</v>
      </c>
      <c r="N1204" s="129">
        <v>3.3370000000000002</v>
      </c>
      <c r="O1204" s="129">
        <v>4.766</v>
      </c>
      <c r="P1204" s="132">
        <v>15.377000000000001</v>
      </c>
      <c r="Q1204" s="132">
        <v>0.23599999999999999</v>
      </c>
      <c r="R1204" s="132">
        <v>3.629</v>
      </c>
      <c r="S1204" s="129">
        <v>2.4500000000000002</v>
      </c>
      <c r="T1204" s="419">
        <v>93.938999999999993</v>
      </c>
      <c r="U1204" s="129">
        <v>91.23</v>
      </c>
      <c r="V1204" s="129">
        <v>-45</v>
      </c>
      <c r="W1204" s="129">
        <v>-50</v>
      </c>
      <c r="X1204" s="129">
        <v>89</v>
      </c>
      <c r="Y1204" s="129" t="s">
        <v>155</v>
      </c>
      <c r="Z1204" s="129" t="b">
        <v>1</v>
      </c>
      <c r="AA1204" s="129">
        <v>0</v>
      </c>
      <c r="AB1204" s="129" t="b">
        <v>1</v>
      </c>
      <c r="AC1204" s="129">
        <v>47</v>
      </c>
      <c r="AD1204" s="129">
        <v>0.65300000000000002</v>
      </c>
      <c r="AE1204" s="129" t="s">
        <v>24</v>
      </c>
      <c r="AF1204" s="129" t="s">
        <v>3221</v>
      </c>
      <c r="AG1204" s="129" t="s">
        <v>3248</v>
      </c>
      <c r="AH1204" s="129" t="e" cm="1">
        <f t="array" aca="1" ref="AH1204" ca="1">INDIRECT(ADDRESS(MATCH(AJ1204,'rs_industries'!B:B,0),5,1,TRUE,"rs_industries"))</f>
        <v>#N/A</v>
      </c>
      <c r="AI1204" s="129" cm="1">
        <f t="array" aca="1" ref="AI1204" ca="1">INDIRECT(ADDRESS(MATCH(A1204,'rs_stocks'!B:B,0),7,1,TRUE,"rs_stocks"))</f>
        <v>81</v>
      </c>
    </row>
    <row r="1205" spans="1:35" x14ac:dyDescent="0.3">
      <c r="A1205" s="129" t="s">
        <v>8710</v>
      </c>
      <c r="B1205" s="132">
        <v>0.95</v>
      </c>
      <c r="C1205" s="132">
        <v>5.08</v>
      </c>
      <c r="D1205" s="132">
        <v>4.82</v>
      </c>
      <c r="E1205" s="132">
        <v>12.68</v>
      </c>
      <c r="F1205" s="132">
        <v>10.41</v>
      </c>
      <c r="G1205" s="269"/>
      <c r="H1205" s="288"/>
      <c r="I1205" s="129">
        <v>0.221</v>
      </c>
      <c r="J1205" s="129">
        <v>-43</v>
      </c>
      <c r="K1205" s="129">
        <v>-23</v>
      </c>
      <c r="L1205" s="129" t="b">
        <v>1</v>
      </c>
      <c r="M1205" s="129">
        <v>13.478</v>
      </c>
      <c r="N1205" s="129">
        <v>2.835</v>
      </c>
      <c r="O1205" s="129">
        <v>4.7539999999999996</v>
      </c>
      <c r="P1205" s="132">
        <v>13.596</v>
      </c>
      <c r="Q1205" s="132">
        <v>0.24099999999999999</v>
      </c>
      <c r="R1205" s="132">
        <v>3.2810000000000001</v>
      </c>
      <c r="S1205" s="129">
        <v>1.36</v>
      </c>
      <c r="T1205" s="419">
        <v>4.3330000000000002</v>
      </c>
      <c r="U1205" s="129">
        <v>16.97</v>
      </c>
      <c r="V1205" s="129">
        <v>-47</v>
      </c>
      <c r="W1205" s="129">
        <v>-52</v>
      </c>
      <c r="X1205" s="129">
        <v>866</v>
      </c>
      <c r="Y1205" s="129" t="s">
        <v>8710</v>
      </c>
      <c r="Z1205" s="129" t="b">
        <v>0</v>
      </c>
      <c r="AA1205" s="129">
        <v>0</v>
      </c>
      <c r="AB1205" s="129" t="b">
        <v>1</v>
      </c>
      <c r="AC1205" s="129">
        <v>52</v>
      </c>
      <c r="AD1205" s="129">
        <v>0.65300000000000002</v>
      </c>
      <c r="AG1205" s="129" t="s">
        <v>8711</v>
      </c>
      <c r="AH1205" s="129" t="e" cm="1">
        <f t="array" aca="1" ref="AH1205" ca="1">INDIRECT(ADDRESS(MATCH(AJ1205,'rs_industries'!B:B,0),5,1,TRUE,"rs_industries"))</f>
        <v>#N/A</v>
      </c>
      <c r="AI1205" s="129" cm="1">
        <f t="array" aca="1" ref="AI1205" ca="1">INDIRECT(ADDRESS(MATCH(A1205,'rs_stocks'!B:B,0),7,1,TRUE,"rs_stocks"))</f>
        <v>76</v>
      </c>
    </row>
    <row r="1206" spans="1:35" x14ac:dyDescent="0.3">
      <c r="A1206" s="129" t="s">
        <v>1368</v>
      </c>
      <c r="B1206" s="132">
        <v>4.4800000000000004</v>
      </c>
      <c r="C1206" s="132">
        <v>-1.95</v>
      </c>
      <c r="D1206" s="132">
        <v>8.1</v>
      </c>
      <c r="E1206" s="132">
        <v>-2.2400000000000002</v>
      </c>
      <c r="F1206" s="132">
        <v>-6.1</v>
      </c>
      <c r="G1206" s="230" t="s">
        <v>3121</v>
      </c>
      <c r="H1206" s="347" t="s">
        <v>245</v>
      </c>
      <c r="I1206" s="129">
        <v>3.6280000000000001</v>
      </c>
      <c r="J1206" s="129">
        <v>-27</v>
      </c>
      <c r="K1206" s="129">
        <v>-9</v>
      </c>
      <c r="L1206" s="129" t="b">
        <v>1</v>
      </c>
      <c r="M1206" s="129">
        <v>23.649000000000001</v>
      </c>
      <c r="N1206" s="129">
        <v>4.992</v>
      </c>
      <c r="O1206" s="129">
        <v>4.7380000000000004</v>
      </c>
      <c r="P1206" s="132">
        <v>29.459</v>
      </c>
      <c r="Q1206" s="132">
        <v>0.24199999999999999</v>
      </c>
      <c r="R1206" s="132">
        <v>7.1280000000000001</v>
      </c>
      <c r="S1206" s="129">
        <v>4.68</v>
      </c>
      <c r="T1206" s="419">
        <v>125.90300000000001</v>
      </c>
      <c r="U1206" s="129">
        <v>46.17</v>
      </c>
      <c r="V1206" s="129">
        <v>-3</v>
      </c>
      <c r="W1206" s="129">
        <v>9</v>
      </c>
      <c r="X1206" s="129">
        <v>92</v>
      </c>
      <c r="Y1206" s="129" t="s">
        <v>1368</v>
      </c>
      <c r="Z1206" s="129" t="b">
        <v>0</v>
      </c>
      <c r="AA1206" s="129">
        <v>0</v>
      </c>
      <c r="AB1206" s="129" t="b">
        <v>1</v>
      </c>
      <c r="AC1206" s="129">
        <v>39</v>
      </c>
      <c r="AD1206" s="129">
        <v>0.65300000000000002</v>
      </c>
      <c r="AE1206" s="129" t="s">
        <v>245</v>
      </c>
      <c r="AF1206" s="129" t="s">
        <v>3121</v>
      </c>
      <c r="AG1206" s="129" t="s">
        <v>4503</v>
      </c>
      <c r="AH1206" s="129" t="e" cm="1">
        <f t="array" aca="1" ref="AH1206" ca="1">INDIRECT(ADDRESS(MATCH(AJ1206,'rs_industries'!B:B,0),5,1,TRUE,"rs_industries"))</f>
        <v>#N/A</v>
      </c>
      <c r="AI1206" s="129" cm="1">
        <f t="array" aca="1" ref="AI1206" ca="1">INDIRECT(ADDRESS(MATCH(A1206,'rs_stocks'!B:B,0),7,1,TRUE,"rs_stocks"))</f>
        <v>73</v>
      </c>
    </row>
    <row r="1207" spans="1:35" x14ac:dyDescent="0.3">
      <c r="A1207" s="129" t="s">
        <v>7500</v>
      </c>
      <c r="B1207" s="132">
        <v>5.47</v>
      </c>
      <c r="C1207" s="132">
        <v>18.11</v>
      </c>
      <c r="D1207" s="132">
        <v>17.79</v>
      </c>
      <c r="E1207" s="132">
        <v>18.63</v>
      </c>
      <c r="F1207" s="132">
        <v>19.079999999999998</v>
      </c>
      <c r="G1207" s="319" t="s">
        <v>4222</v>
      </c>
      <c r="H1207" s="347" t="s">
        <v>3124</v>
      </c>
      <c r="I1207" s="129">
        <v>0.64800000000000002</v>
      </c>
      <c r="J1207" s="129">
        <v>-85</v>
      </c>
      <c r="K1207" s="129">
        <v>-52</v>
      </c>
      <c r="L1207" s="129" t="b">
        <v>1</v>
      </c>
      <c r="M1207" s="129">
        <v>35.204000000000001</v>
      </c>
      <c r="N1207" s="129">
        <v>7.431</v>
      </c>
      <c r="O1207" s="129">
        <v>4.7380000000000004</v>
      </c>
      <c r="P1207" s="132">
        <v>39.054000000000002</v>
      </c>
      <c r="Q1207" s="132">
        <v>0.247</v>
      </c>
      <c r="R1207" s="132">
        <v>9.6419999999999995</v>
      </c>
      <c r="S1207" s="129">
        <v>2.8</v>
      </c>
      <c r="T1207" s="419">
        <v>-26.251000000000001</v>
      </c>
      <c r="U1207" s="129">
        <v>21.78</v>
      </c>
      <c r="V1207" s="129">
        <v>-42</v>
      </c>
      <c r="W1207" s="129">
        <v>-39</v>
      </c>
      <c r="X1207" s="129">
        <v>328</v>
      </c>
      <c r="Y1207" s="129" t="s">
        <v>7500</v>
      </c>
      <c r="Z1207" s="129" t="b">
        <v>0</v>
      </c>
      <c r="AA1207" s="129">
        <v>0</v>
      </c>
      <c r="AB1207" s="129" t="b">
        <v>1</v>
      </c>
      <c r="AC1207" s="129">
        <v>48</v>
      </c>
      <c r="AD1207" s="129">
        <v>0.65200000000000002</v>
      </c>
      <c r="AE1207" s="129" t="s">
        <v>3124</v>
      </c>
      <c r="AF1207" s="129" t="s">
        <v>4222</v>
      </c>
      <c r="AG1207" s="129" t="s">
        <v>7501</v>
      </c>
      <c r="AH1207" s="129" t="e" cm="1">
        <f t="array" aca="1" ref="AH1207" ca="1">INDIRECT(ADDRESS(MATCH(AJ1207,'rs_industries'!B:B,0),5,1,TRUE,"rs_industries"))</f>
        <v>#N/A</v>
      </c>
      <c r="AI1207" s="129" cm="1">
        <f t="array" aca="1" ref="AI1207" ca="1">INDIRECT(ADDRESS(MATCH(A1207,'rs_stocks'!B:B,0),7,1,TRUE,"rs_stocks"))</f>
        <v>89</v>
      </c>
    </row>
    <row r="1208" spans="1:35" x14ac:dyDescent="0.3">
      <c r="A1208" s="129" t="s">
        <v>6072</v>
      </c>
      <c r="B1208" s="132">
        <v>-2.19</v>
      </c>
      <c r="C1208" s="132">
        <v>275.22000000000003</v>
      </c>
      <c r="D1208" s="132">
        <v>222.43</v>
      </c>
      <c r="E1208" s="132">
        <v>103.85</v>
      </c>
      <c r="F1208" s="132">
        <v>192.41</v>
      </c>
      <c r="G1208" s="204" t="s">
        <v>3267</v>
      </c>
      <c r="H1208" s="345" t="s">
        <v>3108</v>
      </c>
      <c r="I1208" s="129">
        <v>2.1840000000000002</v>
      </c>
      <c r="J1208" s="129">
        <v>-91</v>
      </c>
      <c r="K1208" s="129">
        <v>-62</v>
      </c>
      <c r="L1208" s="129" t="b">
        <v>0</v>
      </c>
      <c r="M1208" s="129">
        <v>269.33300000000003</v>
      </c>
      <c r="N1208" s="129">
        <v>56.978000000000002</v>
      </c>
      <c r="O1208" s="129">
        <v>4.7270000000000003</v>
      </c>
      <c r="P1208" s="132">
        <v>279.65800000000002</v>
      </c>
      <c r="Q1208" s="132">
        <v>0.191</v>
      </c>
      <c r="R1208" s="132">
        <v>53.317999999999998</v>
      </c>
      <c r="S1208" s="129">
        <v>11.03</v>
      </c>
      <c r="T1208" s="419">
        <v>-14.965</v>
      </c>
      <c r="U1208" s="129">
        <v>8.48</v>
      </c>
      <c r="V1208" s="129">
        <v>-70</v>
      </c>
      <c r="W1208" s="129">
        <v>-52</v>
      </c>
      <c r="X1208" s="129">
        <v>213</v>
      </c>
      <c r="Y1208" s="129" t="s">
        <v>6072</v>
      </c>
      <c r="Z1208" s="129" t="b">
        <v>0</v>
      </c>
      <c r="AA1208" s="129">
        <v>0</v>
      </c>
      <c r="AB1208" s="129" t="b">
        <v>1</v>
      </c>
      <c r="AC1208" s="129">
        <v>46</v>
      </c>
      <c r="AD1208" s="129">
        <v>0.65200000000000002</v>
      </c>
      <c r="AE1208" s="129" t="s">
        <v>3108</v>
      </c>
      <c r="AF1208" s="129" t="s">
        <v>3267</v>
      </c>
      <c r="AG1208" s="129" t="s">
        <v>6073</v>
      </c>
      <c r="AH1208" s="129" t="e" cm="1">
        <f t="array" aca="1" ref="AH1208" ca="1">INDIRECT(ADDRESS(MATCH(AJ1208,'rs_industries'!B:B,0),5,1,TRUE,"rs_industries"))</f>
        <v>#N/A</v>
      </c>
      <c r="AI1208" s="129" cm="1">
        <f t="array" aca="1" ref="AI1208" ca="1">INDIRECT(ADDRESS(MATCH(A1208,'rs_stocks'!B:B,0),7,1,TRUE,"rs_stocks"))</f>
        <v>98</v>
      </c>
    </row>
    <row r="1209" spans="1:35" x14ac:dyDescent="0.3">
      <c r="A1209" s="129" t="s">
        <v>2180</v>
      </c>
      <c r="B1209" s="132">
        <v>-9.2200000000000006</v>
      </c>
      <c r="C1209" s="132">
        <v>-5.39</v>
      </c>
      <c r="D1209" s="132">
        <v>14.88</v>
      </c>
      <c r="E1209" s="132">
        <v>8.92</v>
      </c>
      <c r="F1209" s="132">
        <v>7.34</v>
      </c>
      <c r="G1209" s="221" t="s">
        <v>3267</v>
      </c>
      <c r="H1209" s="349" t="s">
        <v>3108</v>
      </c>
      <c r="I1209" s="129">
        <v>1.2270000000000001</v>
      </c>
      <c r="J1209" s="129">
        <v>-65</v>
      </c>
      <c r="K1209" s="129">
        <v>-59</v>
      </c>
      <c r="L1209" s="129" t="b">
        <v>0</v>
      </c>
      <c r="M1209" s="129">
        <v>39.619999999999997</v>
      </c>
      <c r="N1209" s="129">
        <v>8.3889999999999993</v>
      </c>
      <c r="O1209" s="129">
        <v>4.7229999999999999</v>
      </c>
      <c r="P1209" s="132">
        <v>43.869</v>
      </c>
      <c r="Q1209" s="132">
        <v>0.247</v>
      </c>
      <c r="R1209" s="132">
        <v>10.835000000000001</v>
      </c>
      <c r="S1209" s="129">
        <v>3.66</v>
      </c>
      <c r="T1209" s="419">
        <v>-45.262</v>
      </c>
      <c r="U1209" s="129">
        <v>9.65</v>
      </c>
      <c r="V1209" s="129">
        <v>60</v>
      </c>
      <c r="W1209" s="129">
        <v>7</v>
      </c>
      <c r="X1209" s="129">
        <v>565</v>
      </c>
      <c r="Y1209" s="129" t="s">
        <v>2180</v>
      </c>
      <c r="Z1209" s="129" t="b">
        <v>0</v>
      </c>
      <c r="AA1209" s="129">
        <v>0</v>
      </c>
      <c r="AB1209" s="129" t="b">
        <v>0</v>
      </c>
      <c r="AC1209" s="129">
        <v>40</v>
      </c>
      <c r="AD1209" s="129">
        <v>0.65200000000000002</v>
      </c>
      <c r="AE1209" s="129" t="s">
        <v>3108</v>
      </c>
      <c r="AF1209" s="129" t="s">
        <v>3267</v>
      </c>
      <c r="AG1209" s="129" t="s">
        <v>5635</v>
      </c>
      <c r="AH1209" s="129" t="e" cm="1">
        <f t="array" aca="1" ref="AH1209" ca="1">INDIRECT(ADDRESS(MATCH(AJ1209,'rs_industries'!B:B,0),5,1,TRUE,"rs_industries"))</f>
        <v>#N/A</v>
      </c>
      <c r="AI1209" s="129" t="e" cm="1">
        <f t="array" aca="1" ref="AI1209" ca="1">INDIRECT(ADDRESS(MATCH(A1209,'rs_stocks'!B:B,0),7,1,TRUE,"rs_stocks"))</f>
        <v>#N/A</v>
      </c>
    </row>
    <row r="1210" spans="1:35" x14ac:dyDescent="0.3">
      <c r="A1210" s="129" t="s">
        <v>1983</v>
      </c>
      <c r="B1210" s="132">
        <v>5.9</v>
      </c>
      <c r="C1210" s="132">
        <v>19.79</v>
      </c>
      <c r="D1210" s="132">
        <v>18.41</v>
      </c>
      <c r="E1210" s="132">
        <v>67.39</v>
      </c>
      <c r="F1210" s="132">
        <v>47.77</v>
      </c>
      <c r="G1210" s="216" t="s">
        <v>3146</v>
      </c>
      <c r="H1210" s="348" t="s">
        <v>3124</v>
      </c>
      <c r="I1210" s="129">
        <v>3.593</v>
      </c>
      <c r="J1210" s="129">
        <v>-60</v>
      </c>
      <c r="K1210" s="129">
        <v>-11</v>
      </c>
      <c r="L1210" s="129" t="b">
        <v>0</v>
      </c>
      <c r="M1210" s="129">
        <v>51.764000000000003</v>
      </c>
      <c r="N1210" s="129">
        <v>11.007</v>
      </c>
      <c r="O1210" s="129">
        <v>4.7030000000000003</v>
      </c>
      <c r="P1210" s="132">
        <v>49.451999999999998</v>
      </c>
      <c r="Q1210" s="132">
        <v>0.23799999999999999</v>
      </c>
      <c r="R1210" s="132">
        <v>11.756</v>
      </c>
      <c r="S1210" s="129">
        <v>6.04</v>
      </c>
      <c r="T1210" s="419">
        <v>13.339</v>
      </c>
      <c r="U1210" s="129">
        <v>53.33</v>
      </c>
      <c r="V1210" s="129">
        <v>-61</v>
      </c>
      <c r="W1210" s="129">
        <v>-47</v>
      </c>
      <c r="X1210" s="129">
        <v>62</v>
      </c>
      <c r="Y1210" s="129" t="s">
        <v>1983</v>
      </c>
      <c r="Z1210" s="129" t="b">
        <v>0</v>
      </c>
      <c r="AA1210" s="129">
        <v>0</v>
      </c>
      <c r="AB1210" s="129" t="b">
        <v>1</v>
      </c>
      <c r="AC1210" s="129">
        <v>46</v>
      </c>
      <c r="AD1210" s="129">
        <v>0.65100000000000002</v>
      </c>
      <c r="AE1210" s="129" t="s">
        <v>3124</v>
      </c>
      <c r="AF1210" s="129" t="s">
        <v>3146</v>
      </c>
      <c r="AG1210" s="129" t="s">
        <v>3441</v>
      </c>
      <c r="AH1210" s="129" t="e" cm="1">
        <f t="array" aca="1" ref="AH1210" ca="1">INDIRECT(ADDRESS(MATCH(AJ1210,'rs_industries'!B:B,0),5,1,TRUE,"rs_industries"))</f>
        <v>#N/A</v>
      </c>
      <c r="AI1210" s="129" cm="1">
        <f t="array" aca="1" ref="AI1210" ca="1">INDIRECT(ADDRESS(MATCH(A1210,'rs_stocks'!B:B,0),7,1,TRUE,"rs_stocks"))</f>
        <v>97</v>
      </c>
    </row>
    <row r="1211" spans="1:35" x14ac:dyDescent="0.3">
      <c r="A1211" s="129" t="s">
        <v>960</v>
      </c>
      <c r="B1211" s="132">
        <v>-0.52</v>
      </c>
      <c r="C1211" s="132">
        <v>-14.17</v>
      </c>
      <c r="D1211" s="132">
        <v>-12.58</v>
      </c>
      <c r="E1211" s="132">
        <v>-1.61</v>
      </c>
      <c r="F1211" s="132">
        <v>-0.91</v>
      </c>
      <c r="G1211" s="243" t="s">
        <v>3651</v>
      </c>
      <c r="H1211" s="347" t="s">
        <v>3140</v>
      </c>
      <c r="I1211" s="129">
        <v>16.766999999999999</v>
      </c>
      <c r="J1211" s="129">
        <v>-48</v>
      </c>
      <c r="K1211" s="129">
        <v>-44</v>
      </c>
      <c r="L1211" s="129" t="b">
        <v>0</v>
      </c>
      <c r="M1211" s="129">
        <v>30.916</v>
      </c>
      <c r="N1211" s="129">
        <v>6.5789999999999997</v>
      </c>
      <c r="O1211" s="129">
        <v>4.6989999999999998</v>
      </c>
      <c r="P1211" s="132">
        <v>33.506</v>
      </c>
      <c r="Q1211" s="132">
        <v>0.224</v>
      </c>
      <c r="R1211" s="132">
        <v>7.4969999999999999</v>
      </c>
      <c r="S1211" s="129">
        <v>2.38</v>
      </c>
      <c r="T1211" s="419">
        <v>-8.2579999999999991</v>
      </c>
      <c r="U1211" s="129">
        <v>30.58</v>
      </c>
      <c r="V1211" s="129">
        <v>-49</v>
      </c>
      <c r="W1211" s="129">
        <v>-25</v>
      </c>
      <c r="X1211" s="129">
        <v>275</v>
      </c>
      <c r="Y1211" s="129" t="s">
        <v>960</v>
      </c>
      <c r="Z1211" s="129" t="b">
        <v>1</v>
      </c>
      <c r="AA1211" s="129">
        <v>30.135000000000002</v>
      </c>
      <c r="AB1211" s="129" t="b">
        <v>0</v>
      </c>
      <c r="AC1211" s="129">
        <v>50</v>
      </c>
      <c r="AD1211" s="129">
        <v>0.65100000000000002</v>
      </c>
      <c r="AE1211" s="129" t="s">
        <v>3140</v>
      </c>
      <c r="AF1211" s="129" t="s">
        <v>3651</v>
      </c>
      <c r="AG1211" s="129" t="s">
        <v>5529</v>
      </c>
      <c r="AH1211" s="129" t="e" cm="1">
        <f t="array" aca="1" ref="AH1211" ca="1">INDIRECT(ADDRESS(MATCH(AJ1211,'rs_industries'!B:B,0),5,1,TRUE,"rs_industries"))</f>
        <v>#N/A</v>
      </c>
      <c r="AI1211" s="129" t="e" cm="1">
        <f t="array" aca="1" ref="AI1211" ca="1">INDIRECT(ADDRESS(MATCH(A1211,'rs_stocks'!B:B,0),7,1,TRUE,"rs_stocks"))</f>
        <v>#N/A</v>
      </c>
    </row>
    <row r="1212" spans="1:35" x14ac:dyDescent="0.3">
      <c r="A1212" s="129" t="s">
        <v>5413</v>
      </c>
      <c r="B1212" s="132">
        <v>18.32</v>
      </c>
      <c r="C1212" s="132">
        <v>13.55</v>
      </c>
      <c r="D1212" s="132">
        <v>-1.96</v>
      </c>
      <c r="E1212" s="132">
        <v>61.95</v>
      </c>
      <c r="F1212" s="132">
        <v>50</v>
      </c>
      <c r="G1212" s="234" t="s">
        <v>3747</v>
      </c>
      <c r="H1212" s="349" t="s">
        <v>3124</v>
      </c>
      <c r="I1212" s="129">
        <v>1.4630000000000001</v>
      </c>
      <c r="J1212" s="129">
        <v>-84</v>
      </c>
      <c r="K1212" s="129">
        <v>-73</v>
      </c>
      <c r="L1212" s="129" t="b">
        <v>0</v>
      </c>
      <c r="M1212" s="129">
        <v>70.540000000000006</v>
      </c>
      <c r="N1212" s="129">
        <v>15.021000000000001</v>
      </c>
      <c r="O1212" s="129">
        <v>4.6959999999999997</v>
      </c>
      <c r="P1212" s="132">
        <v>83.307000000000002</v>
      </c>
      <c r="Q1212" s="132">
        <v>0.20799999999999999</v>
      </c>
      <c r="R1212" s="132">
        <v>17.363</v>
      </c>
      <c r="S1212" s="129">
        <v>5.18</v>
      </c>
      <c r="T1212" s="419">
        <v>-38.643999999999998</v>
      </c>
      <c r="U1212" s="129">
        <v>10.98</v>
      </c>
      <c r="V1212" s="129">
        <v>6</v>
      </c>
      <c r="W1212" s="129">
        <v>-2</v>
      </c>
      <c r="X1212" s="129">
        <v>351</v>
      </c>
      <c r="Y1212" s="129" t="s">
        <v>5413</v>
      </c>
      <c r="Z1212" s="129" t="b">
        <v>0</v>
      </c>
      <c r="AA1212" s="129">
        <v>0</v>
      </c>
      <c r="AB1212" s="129" t="b">
        <v>0</v>
      </c>
      <c r="AC1212" s="129">
        <v>45</v>
      </c>
      <c r="AD1212" s="129">
        <v>0.65100000000000002</v>
      </c>
      <c r="AE1212" s="129" t="s">
        <v>3124</v>
      </c>
      <c r="AF1212" s="129" t="s">
        <v>3747</v>
      </c>
      <c r="AG1212" s="129" t="s">
        <v>5414</v>
      </c>
      <c r="AH1212" s="129" t="e" cm="1">
        <f t="array" aca="1" ref="AH1212" ca="1">INDIRECT(ADDRESS(MATCH(AJ1212,'rs_industries'!B:B,0),5,1,TRUE,"rs_industries"))</f>
        <v>#N/A</v>
      </c>
      <c r="AI1212" s="129" t="e" cm="1">
        <f t="array" aca="1" ref="AI1212" ca="1">INDIRECT(ADDRESS(MATCH(A1212,'rs_stocks'!B:B,0),7,1,TRUE,"rs_stocks"))</f>
        <v>#N/A</v>
      </c>
    </row>
    <row r="1213" spans="1:35" x14ac:dyDescent="0.3">
      <c r="A1213" s="129" t="s">
        <v>907</v>
      </c>
      <c r="B1213" s="132">
        <v>-0.49</v>
      </c>
      <c r="C1213" s="132">
        <v>-0.97</v>
      </c>
      <c r="D1213" s="132">
        <v>-10.44</v>
      </c>
      <c r="E1213" s="132">
        <v>22.75</v>
      </c>
      <c r="F1213" s="132">
        <v>11.81</v>
      </c>
      <c r="G1213" s="298" t="s">
        <v>3333</v>
      </c>
      <c r="H1213" s="352" t="s">
        <v>115</v>
      </c>
      <c r="I1213" s="129">
        <v>50.94</v>
      </c>
      <c r="J1213" s="129">
        <v>-45</v>
      </c>
      <c r="K1213" s="129">
        <v>-16</v>
      </c>
      <c r="L1213" s="129" t="b">
        <v>1</v>
      </c>
      <c r="M1213" s="129">
        <v>36.332000000000001</v>
      </c>
      <c r="N1213" s="129">
        <v>7.7430000000000003</v>
      </c>
      <c r="O1213" s="129">
        <v>4.6920000000000002</v>
      </c>
      <c r="P1213" s="132">
        <v>40.180999999999997</v>
      </c>
      <c r="Q1213" s="132">
        <v>0.221</v>
      </c>
      <c r="R1213" s="132">
        <v>8.8840000000000003</v>
      </c>
      <c r="S1213" s="129">
        <v>2.75</v>
      </c>
      <c r="T1213" s="419">
        <v>4.4740000000000002</v>
      </c>
      <c r="U1213" s="129">
        <v>154.62</v>
      </c>
      <c r="V1213" s="129">
        <v>-35</v>
      </c>
      <c r="W1213" s="129">
        <v>-31</v>
      </c>
      <c r="X1213" s="129">
        <v>47</v>
      </c>
      <c r="Y1213" s="129" t="s">
        <v>907</v>
      </c>
      <c r="Z1213" s="129" t="b">
        <v>1</v>
      </c>
      <c r="AA1213" s="129">
        <v>0</v>
      </c>
      <c r="AB1213" s="129" t="b">
        <v>0</v>
      </c>
      <c r="AC1213" s="129">
        <v>50</v>
      </c>
      <c r="AD1213" s="129">
        <v>0.65100000000000002</v>
      </c>
      <c r="AE1213" s="129" t="s">
        <v>115</v>
      </c>
      <c r="AF1213" s="129" t="s">
        <v>3333</v>
      </c>
      <c r="AG1213" s="129" t="s">
        <v>4821</v>
      </c>
      <c r="AH1213" s="129" t="e" cm="1">
        <f t="array" aca="1" ref="AH1213" ca="1">INDIRECT(ADDRESS(MATCH(AJ1213,'rs_industries'!B:B,0),5,1,TRUE,"rs_industries"))</f>
        <v>#N/A</v>
      </c>
      <c r="AI1213" s="129" cm="1">
        <f t="array" aca="1" ref="AI1213" ca="1">INDIRECT(ADDRESS(MATCH(A1213,'rs_stocks'!B:B,0),7,1,TRUE,"rs_stocks"))</f>
        <v>74</v>
      </c>
    </row>
    <row r="1214" spans="1:35" x14ac:dyDescent="0.3">
      <c r="A1214" s="129" t="s">
        <v>7698</v>
      </c>
      <c r="B1214" s="132">
        <v>4.37</v>
      </c>
      <c r="C1214" s="132">
        <v>35.22</v>
      </c>
      <c r="D1214" s="132">
        <v>41.45</v>
      </c>
      <c r="E1214" s="132">
        <v>31.9</v>
      </c>
      <c r="F1214" s="132">
        <v>36.94</v>
      </c>
      <c r="G1214" s="225" t="s">
        <v>3391</v>
      </c>
      <c r="H1214" s="346" t="s">
        <v>3108</v>
      </c>
      <c r="I1214" s="129">
        <v>0.69099999999999995</v>
      </c>
      <c r="J1214" s="129">
        <v>-96</v>
      </c>
      <c r="K1214" s="129">
        <v>-85</v>
      </c>
      <c r="L1214" s="129" t="b">
        <v>1</v>
      </c>
      <c r="M1214" s="129">
        <v>50.798999999999999</v>
      </c>
      <c r="N1214" s="129">
        <v>10.829000000000001</v>
      </c>
      <c r="O1214" s="129">
        <v>4.6909999999999998</v>
      </c>
      <c r="P1214" s="132">
        <v>56.679000000000002</v>
      </c>
      <c r="Q1214" s="132">
        <v>0.24099999999999999</v>
      </c>
      <c r="R1214" s="132">
        <v>13.644</v>
      </c>
      <c r="S1214" s="129">
        <v>5.44</v>
      </c>
      <c r="T1214" s="419">
        <v>42.734999999999999</v>
      </c>
      <c r="U1214" s="129">
        <v>2.15</v>
      </c>
      <c r="V1214" s="129">
        <v>-40</v>
      </c>
      <c r="W1214" s="129">
        <v>-7</v>
      </c>
      <c r="X1214" s="129">
        <v>1709</v>
      </c>
      <c r="Y1214" s="129" t="s">
        <v>7698</v>
      </c>
      <c r="Z1214" s="129" t="b">
        <v>0</v>
      </c>
      <c r="AA1214" s="129">
        <v>0</v>
      </c>
      <c r="AB1214" s="129" t="b">
        <v>1</v>
      </c>
      <c r="AC1214" s="129">
        <v>48</v>
      </c>
      <c r="AD1214" s="129">
        <v>0.65</v>
      </c>
      <c r="AE1214" s="129" t="s">
        <v>3108</v>
      </c>
      <c r="AF1214" s="129" t="s">
        <v>3391</v>
      </c>
      <c r="AG1214" s="129" t="s">
        <v>7719</v>
      </c>
      <c r="AH1214" s="129" t="e" cm="1">
        <f t="array" aca="1" ref="AH1214" ca="1">INDIRECT(ADDRESS(MATCH(AJ1214,'rs_industries'!B:B,0),5,1,TRUE,"rs_industries"))</f>
        <v>#N/A</v>
      </c>
      <c r="AI1214" s="129" cm="1">
        <f t="array" aca="1" ref="AI1214" ca="1">INDIRECT(ADDRESS(MATCH(A1214,'rs_stocks'!B:B,0),7,1,TRUE,"rs_stocks"))</f>
        <v>93</v>
      </c>
    </row>
    <row r="1215" spans="1:35" x14ac:dyDescent="0.3">
      <c r="A1215" s="129" t="s">
        <v>7895</v>
      </c>
      <c r="B1215" s="132">
        <v>-2.11</v>
      </c>
      <c r="C1215" s="132">
        <v>-19.190000000000001</v>
      </c>
      <c r="D1215" s="132">
        <v>-0.71</v>
      </c>
      <c r="E1215" s="132">
        <v>-6.08</v>
      </c>
      <c r="F1215" s="132">
        <v>3.73</v>
      </c>
      <c r="G1215" s="233" t="s">
        <v>3221</v>
      </c>
      <c r="H1215" s="345" t="s">
        <v>115</v>
      </c>
      <c r="I1215" s="129">
        <v>0.35699999999999998</v>
      </c>
      <c r="J1215" s="129">
        <v>-91</v>
      </c>
      <c r="K1215" s="129">
        <v>-90</v>
      </c>
      <c r="L1215" s="129" t="b">
        <v>0</v>
      </c>
      <c r="M1215" s="129">
        <v>60.884</v>
      </c>
      <c r="N1215" s="129">
        <v>13.009</v>
      </c>
      <c r="O1215" s="129">
        <v>4.68</v>
      </c>
      <c r="P1215" s="132">
        <v>68.620999999999995</v>
      </c>
      <c r="Q1215" s="132">
        <v>0.224</v>
      </c>
      <c r="R1215" s="132">
        <v>15.395</v>
      </c>
      <c r="S1215" s="129">
        <v>9.65</v>
      </c>
      <c r="T1215" s="419">
        <v>7.452</v>
      </c>
      <c r="U1215" s="129">
        <v>1.39</v>
      </c>
      <c r="V1215" s="129">
        <v>-50</v>
      </c>
      <c r="W1215" s="129">
        <v>-50</v>
      </c>
      <c r="X1215" s="129">
        <v>1490</v>
      </c>
      <c r="Y1215" s="129" t="s">
        <v>7895</v>
      </c>
      <c r="Z1215" s="129" t="b">
        <v>0</v>
      </c>
      <c r="AA1215" s="129">
        <v>0</v>
      </c>
      <c r="AB1215" s="129" t="b">
        <v>0</v>
      </c>
      <c r="AC1215" s="129">
        <v>42</v>
      </c>
      <c r="AD1215" s="129">
        <v>0.65</v>
      </c>
      <c r="AE1215" s="129" t="s">
        <v>115</v>
      </c>
      <c r="AF1215" s="129" t="s">
        <v>3221</v>
      </c>
      <c r="AG1215" s="129" t="s">
        <v>7896</v>
      </c>
      <c r="AH1215" s="129" t="e" cm="1">
        <f t="array" aca="1" ref="AH1215" ca="1">INDIRECT(ADDRESS(MATCH(AJ1215,'rs_industries'!B:B,0),5,1,TRUE,"rs_industries"))</f>
        <v>#N/A</v>
      </c>
      <c r="AI1215" s="129" t="e" cm="1">
        <f t="array" aca="1" ref="AI1215" ca="1">INDIRECT(ADDRESS(MATCH(A1215,'rs_stocks'!B:B,0),7,1,TRUE,"rs_stocks"))</f>
        <v>#N/A</v>
      </c>
    </row>
    <row r="1216" spans="1:35" x14ac:dyDescent="0.3">
      <c r="A1216" s="129" t="s">
        <v>1079</v>
      </c>
      <c r="B1216" s="132">
        <v>-0.78</v>
      </c>
      <c r="C1216" s="132">
        <v>-4.5199999999999996</v>
      </c>
      <c r="D1216" s="132">
        <v>-6.4</v>
      </c>
      <c r="E1216" s="132">
        <v>2.31</v>
      </c>
      <c r="F1216" s="132">
        <v>4.3899999999999997</v>
      </c>
      <c r="G1216" s="227" t="s">
        <v>3148</v>
      </c>
      <c r="H1216" s="346" t="s">
        <v>3111</v>
      </c>
      <c r="I1216" s="129">
        <v>16.936</v>
      </c>
      <c r="J1216" s="129">
        <v>-53</v>
      </c>
      <c r="K1216" s="129">
        <v>-38</v>
      </c>
      <c r="L1216" s="129" t="b">
        <v>0</v>
      </c>
      <c r="M1216" s="129">
        <v>13.536</v>
      </c>
      <c r="N1216" s="129">
        <v>2.899</v>
      </c>
      <c r="O1216" s="129">
        <v>4.6689999999999996</v>
      </c>
      <c r="P1216" s="132">
        <v>14.077999999999999</v>
      </c>
      <c r="Q1216" s="132">
        <v>0.22900000000000001</v>
      </c>
      <c r="R1216" s="132">
        <v>3.2290000000000001</v>
      </c>
      <c r="S1216" s="129">
        <v>1.82</v>
      </c>
      <c r="T1216" s="419">
        <v>32.482999999999997</v>
      </c>
      <c r="U1216" s="129">
        <v>82.78</v>
      </c>
      <c r="V1216" s="129">
        <v>-33</v>
      </c>
      <c r="W1216" s="129">
        <v>-13</v>
      </c>
      <c r="X1216" s="129">
        <v>132</v>
      </c>
      <c r="Y1216" s="129" t="s">
        <v>1079</v>
      </c>
      <c r="Z1216" s="129" t="b">
        <v>1</v>
      </c>
      <c r="AA1216" s="129">
        <v>0</v>
      </c>
      <c r="AB1216" s="129" t="b">
        <v>0</v>
      </c>
      <c r="AC1216" s="129">
        <v>50</v>
      </c>
      <c r="AD1216" s="129">
        <v>0.65</v>
      </c>
      <c r="AE1216" s="129" t="s">
        <v>3111</v>
      </c>
      <c r="AF1216" s="129" t="s">
        <v>3148</v>
      </c>
      <c r="AG1216" s="129" t="s">
        <v>4118</v>
      </c>
      <c r="AH1216" s="129" t="e" cm="1">
        <f t="array" aca="1" ref="AH1216" ca="1">INDIRECT(ADDRESS(MATCH(AJ1216,'rs_industries'!B:B,0),5,1,TRUE,"rs_industries"))</f>
        <v>#N/A</v>
      </c>
      <c r="AI1216" s="129" t="e" cm="1">
        <f t="array" aca="1" ref="AI1216" ca="1">INDIRECT(ADDRESS(MATCH(A1216,'rs_stocks'!B:B,0),7,1,TRUE,"rs_stocks"))</f>
        <v>#N/A</v>
      </c>
    </row>
    <row r="1217" spans="1:35" x14ac:dyDescent="0.3">
      <c r="A1217" s="129" t="s">
        <v>7278</v>
      </c>
      <c r="B1217" s="132">
        <v>5.5</v>
      </c>
      <c r="C1217" s="132">
        <v>-13.87</v>
      </c>
      <c r="D1217" s="132">
        <v>-10.76</v>
      </c>
      <c r="E1217" s="132">
        <v>10.220000000000001</v>
      </c>
      <c r="F1217" s="132">
        <v>6.25</v>
      </c>
      <c r="G1217" s="212" t="s">
        <v>3221</v>
      </c>
      <c r="H1217" s="345" t="s">
        <v>24</v>
      </c>
      <c r="I1217" s="129">
        <v>0.53900000000000003</v>
      </c>
      <c r="J1217" s="129">
        <v>-75</v>
      </c>
      <c r="K1217" s="129">
        <v>-70</v>
      </c>
      <c r="L1217" s="129" t="b">
        <v>0</v>
      </c>
      <c r="M1217" s="129">
        <v>32.747</v>
      </c>
      <c r="N1217" s="129">
        <v>7.0419999999999998</v>
      </c>
      <c r="O1217" s="129">
        <v>4.6500000000000004</v>
      </c>
      <c r="P1217" s="132">
        <v>32.502000000000002</v>
      </c>
      <c r="Q1217" s="132">
        <v>0.22800000000000001</v>
      </c>
      <c r="R1217" s="132">
        <v>7.4059999999999997</v>
      </c>
      <c r="S1217" s="129">
        <v>6.77</v>
      </c>
      <c r="T1217" s="419">
        <v>-71.653000000000006</v>
      </c>
      <c r="U1217" s="129">
        <v>99.95</v>
      </c>
      <c r="V1217" s="129">
        <v>-22</v>
      </c>
      <c r="W1217" s="129">
        <v>8</v>
      </c>
      <c r="X1217" s="129">
        <v>29</v>
      </c>
      <c r="Y1217" s="129" t="s">
        <v>7278</v>
      </c>
      <c r="Z1217" s="129" t="b">
        <v>0</v>
      </c>
      <c r="AA1217" s="129">
        <v>0</v>
      </c>
      <c r="AB1217" s="129" t="b">
        <v>0</v>
      </c>
      <c r="AC1217" s="129">
        <v>53</v>
      </c>
      <c r="AD1217" s="129">
        <v>0.64900000000000002</v>
      </c>
      <c r="AE1217" s="129" t="s">
        <v>24</v>
      </c>
      <c r="AF1217" s="129" t="s">
        <v>3221</v>
      </c>
      <c r="AG1217" s="129" t="s">
        <v>7279</v>
      </c>
      <c r="AH1217" s="129" t="e" cm="1">
        <f t="array" aca="1" ref="AH1217" ca="1">INDIRECT(ADDRESS(MATCH(AJ1217,'rs_industries'!B:B,0),5,1,TRUE,"rs_industries"))</f>
        <v>#N/A</v>
      </c>
      <c r="AI1217" s="129" t="e" cm="1">
        <f t="array" aca="1" ref="AI1217" ca="1">INDIRECT(ADDRESS(MATCH(A1217,'rs_stocks'!B:B,0),7,1,TRUE,"rs_stocks"))</f>
        <v>#N/A</v>
      </c>
    </row>
    <row r="1218" spans="1:35" x14ac:dyDescent="0.3">
      <c r="A1218" s="129" t="s">
        <v>4759</v>
      </c>
      <c r="B1218" s="132">
        <v>-0.67</v>
      </c>
      <c r="C1218" s="132">
        <v>-7.19</v>
      </c>
      <c r="D1218" s="132">
        <v>-1.6</v>
      </c>
      <c r="E1218" s="132">
        <v>-9.19</v>
      </c>
      <c r="F1218" s="132">
        <v>-2.65</v>
      </c>
      <c r="G1218" s="214" t="s">
        <v>3148</v>
      </c>
      <c r="H1218" s="347" t="s">
        <v>3111</v>
      </c>
      <c r="I1218" s="129">
        <v>1.0029999999999999</v>
      </c>
      <c r="J1218" s="129">
        <v>-36</v>
      </c>
      <c r="K1218" s="129">
        <v>-22</v>
      </c>
      <c r="L1218" s="129" t="b">
        <v>0</v>
      </c>
      <c r="M1218" s="129">
        <v>12.97</v>
      </c>
      <c r="N1218" s="129">
        <v>2.79</v>
      </c>
      <c r="O1218" s="129">
        <v>4.6479999999999997</v>
      </c>
      <c r="P1218" s="132">
        <v>13.997999999999999</v>
      </c>
      <c r="Q1218" s="132">
        <v>0.23200000000000001</v>
      </c>
      <c r="R1218" s="132">
        <v>3.2480000000000002</v>
      </c>
      <c r="S1218" s="129">
        <v>1.93</v>
      </c>
      <c r="T1218" s="419">
        <v>-67.84</v>
      </c>
      <c r="U1218" s="129">
        <v>28.26</v>
      </c>
      <c r="V1218" s="129">
        <v>3</v>
      </c>
      <c r="W1218" s="129">
        <v>-3</v>
      </c>
      <c r="X1218" s="129">
        <v>366</v>
      </c>
      <c r="Y1218" s="129" t="s">
        <v>4759</v>
      </c>
      <c r="Z1218" s="129" t="b">
        <v>1</v>
      </c>
      <c r="AA1218" s="129">
        <v>0</v>
      </c>
      <c r="AB1218" s="129" t="b">
        <v>0</v>
      </c>
      <c r="AC1218" s="129">
        <v>39</v>
      </c>
      <c r="AD1218" s="129">
        <v>0.64900000000000002</v>
      </c>
      <c r="AE1218" s="129" t="s">
        <v>3111</v>
      </c>
      <c r="AF1218" s="129" t="s">
        <v>3148</v>
      </c>
      <c r="AG1218" s="129" t="s">
        <v>4760</v>
      </c>
      <c r="AH1218" s="129" t="e" cm="1">
        <f t="array" aca="1" ref="AH1218" ca="1">INDIRECT(ADDRESS(MATCH(AJ1218,'rs_industries'!B:B,0),5,1,TRUE,"rs_industries"))</f>
        <v>#N/A</v>
      </c>
      <c r="AI1218" s="129" t="e" cm="1">
        <f t="array" aca="1" ref="AI1218" ca="1">INDIRECT(ADDRESS(MATCH(A1218,'rs_stocks'!B:B,0),7,1,TRUE,"rs_stocks"))</f>
        <v>#N/A</v>
      </c>
    </row>
    <row r="1219" spans="1:35" x14ac:dyDescent="0.3">
      <c r="A1219" s="129" t="s">
        <v>776</v>
      </c>
      <c r="B1219" s="132">
        <v>0.91</v>
      </c>
      <c r="C1219" s="132">
        <v>-2.44</v>
      </c>
      <c r="D1219" s="132">
        <v>5.4</v>
      </c>
      <c r="E1219" s="132">
        <v>4.99</v>
      </c>
      <c r="F1219" s="132">
        <v>3.07</v>
      </c>
      <c r="G1219" s="250" t="s">
        <v>3313</v>
      </c>
      <c r="H1219" s="354" t="s">
        <v>115</v>
      </c>
      <c r="I1219" s="129">
        <v>6.3140000000000001</v>
      </c>
      <c r="J1219" s="129">
        <v>-41</v>
      </c>
      <c r="K1219" s="129">
        <v>-24</v>
      </c>
      <c r="L1219" s="129" t="b">
        <v>1</v>
      </c>
      <c r="M1219" s="129">
        <v>16.507000000000001</v>
      </c>
      <c r="N1219" s="129">
        <v>3.5649999999999999</v>
      </c>
      <c r="O1219" s="129">
        <v>4.63</v>
      </c>
      <c r="P1219" s="132">
        <v>17.416</v>
      </c>
      <c r="Q1219" s="132">
        <v>0.23400000000000001</v>
      </c>
      <c r="R1219" s="132">
        <v>4.08</v>
      </c>
      <c r="S1219" s="129">
        <v>2.21</v>
      </c>
      <c r="T1219" s="419">
        <v>36.289000000000001</v>
      </c>
      <c r="U1219" s="129">
        <v>250.59</v>
      </c>
      <c r="V1219" s="129">
        <v>-19</v>
      </c>
      <c r="W1219" s="129">
        <v>-46</v>
      </c>
      <c r="X1219" s="129">
        <v>36</v>
      </c>
      <c r="Y1219" s="129" t="s">
        <v>776</v>
      </c>
      <c r="Z1219" s="129" t="b">
        <v>0</v>
      </c>
      <c r="AA1219" s="129">
        <v>0</v>
      </c>
      <c r="AB1219" s="129" t="b">
        <v>0</v>
      </c>
      <c r="AC1219" s="129">
        <v>50</v>
      </c>
      <c r="AD1219" s="129">
        <v>0.64900000000000002</v>
      </c>
      <c r="AE1219" s="129" t="s">
        <v>115</v>
      </c>
      <c r="AF1219" s="129" t="s">
        <v>3313</v>
      </c>
      <c r="AG1219" s="129" t="s">
        <v>4953</v>
      </c>
      <c r="AH1219" s="129" t="e" cm="1">
        <f t="array" aca="1" ref="AH1219" ca="1">INDIRECT(ADDRESS(MATCH(AJ1219,'rs_industries'!B:B,0),5,1,TRUE,"rs_industries"))</f>
        <v>#N/A</v>
      </c>
      <c r="AI1219" s="129" t="e" cm="1">
        <f t="array" aca="1" ref="AI1219" ca="1">INDIRECT(ADDRESS(MATCH(A1219,'rs_stocks'!B:B,0),7,1,TRUE,"rs_stocks"))</f>
        <v>#N/A</v>
      </c>
    </row>
    <row r="1220" spans="1:35" x14ac:dyDescent="0.3">
      <c r="A1220" s="129" t="s">
        <v>2128</v>
      </c>
      <c r="B1220" s="132">
        <v>-1.1000000000000001</v>
      </c>
      <c r="C1220" s="132">
        <v>-7.45</v>
      </c>
      <c r="D1220" s="132">
        <v>-8.2200000000000006</v>
      </c>
      <c r="E1220" s="132">
        <v>1.66</v>
      </c>
      <c r="F1220" s="132">
        <v>3.87</v>
      </c>
      <c r="G1220" s="224" t="s">
        <v>3146</v>
      </c>
      <c r="H1220" s="348" t="s">
        <v>3124</v>
      </c>
      <c r="I1220" s="129">
        <v>1.47</v>
      </c>
      <c r="J1220" s="129">
        <v>-90</v>
      </c>
      <c r="K1220" s="129">
        <v>-19</v>
      </c>
      <c r="L1220" s="129" t="b">
        <v>0</v>
      </c>
      <c r="M1220" s="129">
        <v>41.786000000000001</v>
      </c>
      <c r="N1220" s="129">
        <v>9.0340000000000007</v>
      </c>
      <c r="O1220" s="129">
        <v>4.625</v>
      </c>
      <c r="P1220" s="132">
        <v>48.737000000000002</v>
      </c>
      <c r="Q1220" s="132">
        <v>0.216</v>
      </c>
      <c r="R1220" s="132">
        <v>10.516</v>
      </c>
      <c r="S1220" s="129">
        <v>4.63</v>
      </c>
      <c r="T1220" s="419">
        <v>22.585999999999999</v>
      </c>
      <c r="U1220" s="129">
        <v>15.29</v>
      </c>
      <c r="V1220" s="129">
        <v>9</v>
      </c>
      <c r="W1220" s="129">
        <v>-13</v>
      </c>
      <c r="X1220" s="129">
        <v>282</v>
      </c>
      <c r="Y1220" s="129" t="s">
        <v>2128</v>
      </c>
      <c r="Z1220" s="129" t="b">
        <v>1</v>
      </c>
      <c r="AA1220" s="129">
        <v>0</v>
      </c>
      <c r="AB1220" s="129" t="b">
        <v>0</v>
      </c>
      <c r="AC1220" s="129">
        <v>42</v>
      </c>
      <c r="AD1220" s="129">
        <v>0.64900000000000002</v>
      </c>
      <c r="AE1220" s="129" t="s">
        <v>3124</v>
      </c>
      <c r="AF1220" s="129" t="s">
        <v>3146</v>
      </c>
      <c r="AG1220" s="129" t="s">
        <v>3700</v>
      </c>
      <c r="AH1220" s="129" t="e" cm="1">
        <f t="array" aca="1" ref="AH1220" ca="1">INDIRECT(ADDRESS(MATCH(AJ1220,'rs_industries'!B:B,0),5,1,TRUE,"rs_industries"))</f>
        <v>#N/A</v>
      </c>
      <c r="AI1220" s="129" t="e" cm="1">
        <f t="array" aca="1" ref="AI1220" ca="1">INDIRECT(ADDRESS(MATCH(A1220,'rs_stocks'!B:B,0),7,1,TRUE,"rs_stocks"))</f>
        <v>#N/A</v>
      </c>
    </row>
    <row r="1221" spans="1:35" x14ac:dyDescent="0.3">
      <c r="A1221" s="129" t="s">
        <v>4418</v>
      </c>
      <c r="B1221" s="132">
        <v>0.49</v>
      </c>
      <c r="C1221" s="132">
        <v>1.23</v>
      </c>
      <c r="D1221" s="132">
        <v>0.98</v>
      </c>
      <c r="E1221" s="132">
        <v>5.38</v>
      </c>
      <c r="F1221" s="132">
        <v>4.71</v>
      </c>
      <c r="G1221" s="208" t="s">
        <v>3262</v>
      </c>
      <c r="H1221" s="347" t="s">
        <v>3111</v>
      </c>
      <c r="I1221" s="129">
        <v>0.90200000000000002</v>
      </c>
      <c r="J1221" s="129">
        <v>-38</v>
      </c>
      <c r="K1221" s="129">
        <v>-27</v>
      </c>
      <c r="L1221" s="129" t="b">
        <v>1</v>
      </c>
      <c r="M1221" s="129">
        <v>6.3940000000000001</v>
      </c>
      <c r="N1221" s="129">
        <v>1.383</v>
      </c>
      <c r="O1221" s="129">
        <v>4.6230000000000002</v>
      </c>
      <c r="P1221" s="132">
        <v>6.3570000000000002</v>
      </c>
      <c r="Q1221" s="132">
        <v>0.23</v>
      </c>
      <c r="R1221" s="132">
        <v>1.46</v>
      </c>
      <c r="S1221" s="129">
        <v>0.88</v>
      </c>
      <c r="T1221" s="419">
        <v>-41.265000000000001</v>
      </c>
      <c r="U1221" s="129">
        <v>8.23</v>
      </c>
      <c r="V1221" s="129">
        <v>-35</v>
      </c>
      <c r="W1221" s="129">
        <v>-35</v>
      </c>
      <c r="X1221" s="129">
        <v>2751</v>
      </c>
      <c r="Y1221" s="129" t="s">
        <v>4418</v>
      </c>
      <c r="Z1221" s="129" t="b">
        <v>0</v>
      </c>
      <c r="AA1221" s="129">
        <v>0</v>
      </c>
      <c r="AB1221" s="129" t="b">
        <v>1</v>
      </c>
      <c r="AC1221" s="129">
        <v>42</v>
      </c>
      <c r="AD1221" s="129">
        <v>0.64800000000000002</v>
      </c>
      <c r="AE1221" s="129" t="s">
        <v>3111</v>
      </c>
      <c r="AF1221" s="129" t="s">
        <v>3262</v>
      </c>
      <c r="AG1221" s="129" t="s">
        <v>4419</v>
      </c>
      <c r="AH1221" s="129" t="e" cm="1">
        <f t="array" aca="1" ref="AH1221" ca="1">INDIRECT(ADDRESS(MATCH(AJ1221,'rs_industries'!B:B,0),5,1,TRUE,"rs_industries"))</f>
        <v>#N/A</v>
      </c>
      <c r="AI1221" s="129" t="e" cm="1">
        <f t="array" aca="1" ref="AI1221" ca="1">INDIRECT(ADDRESS(MATCH(A1221,'rs_stocks'!B:B,0),7,1,TRUE,"rs_stocks"))</f>
        <v>#N/A</v>
      </c>
    </row>
    <row r="1222" spans="1:35" x14ac:dyDescent="0.3">
      <c r="A1222" s="129" t="s">
        <v>998</v>
      </c>
      <c r="B1222" s="132">
        <v>0.26</v>
      </c>
      <c r="C1222" s="132">
        <v>-4.71</v>
      </c>
      <c r="D1222" s="132">
        <v>11.08</v>
      </c>
      <c r="E1222" s="132">
        <v>10.36</v>
      </c>
      <c r="F1222" s="132">
        <v>12.49</v>
      </c>
      <c r="G1222" s="208" t="s">
        <v>3241</v>
      </c>
      <c r="H1222" s="347" t="s">
        <v>3124</v>
      </c>
      <c r="I1222" s="129">
        <v>12.15</v>
      </c>
      <c r="J1222" s="129">
        <v>-61</v>
      </c>
      <c r="K1222" s="129">
        <v>-43</v>
      </c>
      <c r="L1222" s="129" t="b">
        <v>1</v>
      </c>
      <c r="M1222" s="129">
        <v>33.804000000000002</v>
      </c>
      <c r="N1222" s="129">
        <v>7.3170000000000002</v>
      </c>
      <c r="O1222" s="129">
        <v>4.62</v>
      </c>
      <c r="P1222" s="132">
        <v>36.712000000000003</v>
      </c>
      <c r="Q1222" s="132">
        <v>0.23300000000000001</v>
      </c>
      <c r="R1222" s="132">
        <v>8.5519999999999996</v>
      </c>
      <c r="S1222" s="129">
        <v>2.93</v>
      </c>
      <c r="T1222" s="419">
        <v>-23.465</v>
      </c>
      <c r="U1222" s="129">
        <v>77.099999999999994</v>
      </c>
      <c r="V1222" s="129">
        <v>-25</v>
      </c>
      <c r="W1222" s="129">
        <v>-39</v>
      </c>
      <c r="X1222" s="129">
        <v>88</v>
      </c>
      <c r="Y1222" s="129" t="s">
        <v>998</v>
      </c>
      <c r="Z1222" s="129" t="b">
        <v>0</v>
      </c>
      <c r="AA1222" s="129">
        <v>0</v>
      </c>
      <c r="AB1222" s="129" t="b">
        <v>1</v>
      </c>
      <c r="AC1222" s="129">
        <v>42</v>
      </c>
      <c r="AD1222" s="129">
        <v>0.64800000000000002</v>
      </c>
      <c r="AE1222" s="129" t="s">
        <v>3124</v>
      </c>
      <c r="AF1222" s="129" t="s">
        <v>3241</v>
      </c>
      <c r="AG1222" s="129" t="s">
        <v>4876</v>
      </c>
      <c r="AH1222" s="129" t="e" cm="1">
        <f t="array" aca="1" ref="AH1222" ca="1">INDIRECT(ADDRESS(MATCH(AJ1222,'rs_industries'!B:B,0),5,1,TRUE,"rs_industries"))</f>
        <v>#N/A</v>
      </c>
      <c r="AI1222" s="129" t="e" cm="1">
        <f t="array" aca="1" ref="AI1222" ca="1">INDIRECT(ADDRESS(MATCH(A1222,'rs_stocks'!B:B,0),7,1,TRUE,"rs_stocks"))</f>
        <v>#N/A</v>
      </c>
    </row>
    <row r="1223" spans="1:35" x14ac:dyDescent="0.3">
      <c r="A1223" s="129" t="s">
        <v>2206</v>
      </c>
      <c r="B1223" s="132">
        <v>-0.38</v>
      </c>
      <c r="C1223" s="132">
        <v>-2.85</v>
      </c>
      <c r="D1223" s="132">
        <v>-7.89</v>
      </c>
      <c r="E1223" s="132">
        <v>9.91</v>
      </c>
      <c r="F1223" s="132">
        <v>7.71</v>
      </c>
      <c r="G1223" s="280" t="s">
        <v>3187</v>
      </c>
      <c r="H1223" s="349" t="s">
        <v>3108</v>
      </c>
      <c r="I1223" s="129">
        <v>2.7850000000000001</v>
      </c>
      <c r="J1223" s="129">
        <v>-49</v>
      </c>
      <c r="K1223" s="129">
        <v>-27</v>
      </c>
      <c r="L1223" s="129" t="b">
        <v>1</v>
      </c>
      <c r="M1223" s="129">
        <v>21.38</v>
      </c>
      <c r="N1223" s="129">
        <v>4.633</v>
      </c>
      <c r="O1223" s="129">
        <v>4.6150000000000002</v>
      </c>
      <c r="P1223" s="132">
        <v>22.445</v>
      </c>
      <c r="Q1223" s="132">
        <v>0.222</v>
      </c>
      <c r="R1223" s="132">
        <v>4.99</v>
      </c>
      <c r="S1223" s="129">
        <v>1.82</v>
      </c>
      <c r="T1223" s="419">
        <v>-25.077999999999999</v>
      </c>
      <c r="U1223" s="129">
        <v>89.81</v>
      </c>
      <c r="V1223" s="129">
        <v>3</v>
      </c>
      <c r="W1223" s="129">
        <v>-3</v>
      </c>
      <c r="X1223" s="129">
        <v>122</v>
      </c>
      <c r="Y1223" s="129" t="s">
        <v>2206</v>
      </c>
      <c r="Z1223" s="129" t="b">
        <v>1</v>
      </c>
      <c r="AA1223" s="129">
        <v>0</v>
      </c>
      <c r="AB1223" s="129" t="b">
        <v>0</v>
      </c>
      <c r="AC1223" s="129">
        <v>40</v>
      </c>
      <c r="AD1223" s="129">
        <v>0.64800000000000002</v>
      </c>
      <c r="AE1223" s="129" t="s">
        <v>3108</v>
      </c>
      <c r="AF1223" s="129" t="s">
        <v>3187</v>
      </c>
      <c r="AG1223" s="129" t="s">
        <v>4603</v>
      </c>
      <c r="AH1223" s="129" t="e" cm="1">
        <f t="array" aca="1" ref="AH1223" ca="1">INDIRECT(ADDRESS(MATCH(AJ1223,'rs_industries'!B:B,0),5,1,TRUE,"rs_industries"))</f>
        <v>#N/A</v>
      </c>
      <c r="AI1223" s="129" t="e" cm="1">
        <f t="array" aca="1" ref="AI1223" ca="1">INDIRECT(ADDRESS(MATCH(A1223,'rs_stocks'!B:B,0),7,1,TRUE,"rs_stocks"))</f>
        <v>#N/A</v>
      </c>
    </row>
    <row r="1224" spans="1:35" x14ac:dyDescent="0.3">
      <c r="A1224" s="129" t="s">
        <v>7242</v>
      </c>
      <c r="B1224" s="132">
        <v>-3.85</v>
      </c>
      <c r="C1224" s="132">
        <v>-8.9600000000000009</v>
      </c>
      <c r="D1224" s="132">
        <v>-10.96</v>
      </c>
      <c r="E1224" s="132">
        <v>4.17</v>
      </c>
      <c r="F1224" s="132">
        <v>-4.97</v>
      </c>
      <c r="G1224" s="222" t="s">
        <v>3888</v>
      </c>
      <c r="H1224" s="349" t="s">
        <v>48</v>
      </c>
      <c r="I1224" s="129">
        <v>0.61799999999999999</v>
      </c>
      <c r="J1224" s="129">
        <v>-72</v>
      </c>
      <c r="K1224" s="129">
        <v>-70</v>
      </c>
      <c r="L1224" s="129" t="b">
        <v>0</v>
      </c>
      <c r="M1224" s="129">
        <v>27.509</v>
      </c>
      <c r="N1224" s="129">
        <v>5.9660000000000002</v>
      </c>
      <c r="O1224" s="129">
        <v>4.6109999999999998</v>
      </c>
      <c r="P1224" s="132">
        <v>29.346</v>
      </c>
      <c r="Q1224" s="132">
        <v>0.221</v>
      </c>
      <c r="R1224" s="132">
        <v>6.4820000000000002</v>
      </c>
      <c r="S1224" s="129">
        <v>4.5</v>
      </c>
      <c r="T1224" s="419">
        <v>34.222999999999999</v>
      </c>
      <c r="U1224" s="129">
        <v>3.25</v>
      </c>
      <c r="V1224" s="129">
        <v>-35</v>
      </c>
      <c r="W1224" s="129">
        <v>-36</v>
      </c>
      <c r="X1224" s="129">
        <v>1368</v>
      </c>
      <c r="Y1224" s="129" t="s">
        <v>7242</v>
      </c>
      <c r="Z1224" s="129" t="b">
        <v>0</v>
      </c>
      <c r="AA1224" s="129">
        <v>0</v>
      </c>
      <c r="AB1224" s="129" t="b">
        <v>0</v>
      </c>
      <c r="AC1224" s="129">
        <v>46</v>
      </c>
      <c r="AD1224" s="129">
        <v>0.64700000000000002</v>
      </c>
      <c r="AE1224" s="129" t="s">
        <v>48</v>
      </c>
      <c r="AF1224" s="129" t="s">
        <v>3888</v>
      </c>
      <c r="AG1224" s="129" t="s">
        <v>7243</v>
      </c>
      <c r="AH1224" s="129" t="e" cm="1">
        <f t="array" aca="1" ref="AH1224" ca="1">INDIRECT(ADDRESS(MATCH(AJ1224,'rs_industries'!B:B,0),5,1,TRUE,"rs_industries"))</f>
        <v>#N/A</v>
      </c>
      <c r="AI1224" s="129" t="e" cm="1">
        <f t="array" aca="1" ref="AI1224" ca="1">INDIRECT(ADDRESS(MATCH(A1224,'rs_stocks'!B:B,0),7,1,TRUE,"rs_stocks"))</f>
        <v>#N/A</v>
      </c>
    </row>
    <row r="1225" spans="1:35" x14ac:dyDescent="0.3">
      <c r="A1225" s="129" t="s">
        <v>1564</v>
      </c>
      <c r="B1225" s="132">
        <v>-0.91</v>
      </c>
      <c r="C1225" s="132">
        <v>-5.44</v>
      </c>
      <c r="D1225" s="132">
        <v>-8.9</v>
      </c>
      <c r="E1225" s="132">
        <v>9.42</v>
      </c>
      <c r="F1225" s="132">
        <v>3.48</v>
      </c>
      <c r="G1225" s="249"/>
      <c r="H1225" s="353"/>
      <c r="I1225" s="129">
        <v>3.5529999999999999</v>
      </c>
      <c r="J1225" s="129">
        <v>-36</v>
      </c>
      <c r="K1225" s="129">
        <v>-11</v>
      </c>
      <c r="L1225" s="129" t="b">
        <v>0</v>
      </c>
      <c r="M1225" s="129">
        <v>17.088000000000001</v>
      </c>
      <c r="N1225" s="129">
        <v>3.7080000000000002</v>
      </c>
      <c r="O1225" s="129">
        <v>4.609</v>
      </c>
      <c r="P1225" s="132">
        <v>17.259</v>
      </c>
      <c r="Q1225" s="132">
        <v>0.223</v>
      </c>
      <c r="R1225" s="132">
        <v>3.8450000000000002</v>
      </c>
      <c r="S1225" s="129">
        <v>2.23</v>
      </c>
      <c r="T1225" s="419">
        <v>-8.0259999999999998</v>
      </c>
      <c r="U1225" s="129">
        <v>89.2</v>
      </c>
      <c r="V1225" s="129">
        <v>8</v>
      </c>
      <c r="W1225" s="129">
        <v>20</v>
      </c>
      <c r="X1225" s="129">
        <v>100</v>
      </c>
      <c r="Y1225" s="129" t="s">
        <v>1564</v>
      </c>
      <c r="Z1225" s="129" t="b">
        <v>1</v>
      </c>
      <c r="AA1225" s="129">
        <v>0</v>
      </c>
      <c r="AB1225" s="129" t="b">
        <v>0</v>
      </c>
      <c r="AC1225" s="129">
        <v>49</v>
      </c>
      <c r="AD1225" s="129">
        <v>0.64700000000000002</v>
      </c>
      <c r="AG1225" s="129" t="s">
        <v>3297</v>
      </c>
      <c r="AH1225" s="129" t="e" cm="1">
        <f t="array" aca="1" ref="AH1225" ca="1">INDIRECT(ADDRESS(MATCH(AJ1225,'rs_industries'!B:B,0),5,1,TRUE,"rs_industries"))</f>
        <v>#N/A</v>
      </c>
      <c r="AI1225" s="129" cm="1">
        <f t="array" aca="1" ref="AI1225" ca="1">INDIRECT(ADDRESS(MATCH(A1225,'rs_stocks'!B:B,0),7,1,TRUE,"rs_stocks"))</f>
        <v>77</v>
      </c>
    </row>
    <row r="1226" spans="1:35" x14ac:dyDescent="0.3">
      <c r="A1226" s="129" t="s">
        <v>580</v>
      </c>
      <c r="B1226" s="132">
        <v>-2.93</v>
      </c>
      <c r="C1226" s="132">
        <v>3.81</v>
      </c>
      <c r="D1226" s="132">
        <v>0.13</v>
      </c>
      <c r="E1226" s="132">
        <v>8.33</v>
      </c>
      <c r="F1226" s="132">
        <v>7.93</v>
      </c>
      <c r="G1226" s="231" t="s">
        <v>3217</v>
      </c>
      <c r="H1226" s="346" t="s">
        <v>150</v>
      </c>
      <c r="I1226" s="129">
        <v>8.11</v>
      </c>
      <c r="J1226" s="129">
        <v>-36</v>
      </c>
      <c r="K1226" s="129">
        <v>-19</v>
      </c>
      <c r="L1226" s="129" t="b">
        <v>1</v>
      </c>
      <c r="M1226" s="129">
        <v>11.952</v>
      </c>
      <c r="N1226" s="129">
        <v>2.5939999999999999</v>
      </c>
      <c r="O1226" s="129">
        <v>4.6070000000000002</v>
      </c>
      <c r="P1226" s="132">
        <v>12.051</v>
      </c>
      <c r="Q1226" s="132">
        <v>0.22800000000000001</v>
      </c>
      <c r="R1226" s="132">
        <v>2.7450000000000001</v>
      </c>
      <c r="S1226" s="129">
        <v>1.57</v>
      </c>
      <c r="T1226" s="419">
        <v>-56.067</v>
      </c>
      <c r="U1226" s="129">
        <v>31.86</v>
      </c>
      <c r="V1226" s="129">
        <v>-36</v>
      </c>
      <c r="W1226" s="129">
        <v>-46</v>
      </c>
      <c r="X1226" s="129">
        <v>400</v>
      </c>
      <c r="Y1226" s="129" t="s">
        <v>580</v>
      </c>
      <c r="Z1226" s="129" t="b">
        <v>0</v>
      </c>
      <c r="AA1226" s="129">
        <v>0</v>
      </c>
      <c r="AB1226" s="129" t="b">
        <v>1</v>
      </c>
      <c r="AC1226" s="129">
        <v>45</v>
      </c>
      <c r="AD1226" s="129">
        <v>0.64700000000000002</v>
      </c>
      <c r="AE1226" s="129" t="s">
        <v>150</v>
      </c>
      <c r="AF1226" s="129" t="s">
        <v>3217</v>
      </c>
      <c r="AG1226" s="129" t="s">
        <v>5645</v>
      </c>
      <c r="AH1226" s="129" t="e" cm="1">
        <f t="array" aca="1" ref="AH1226" ca="1">INDIRECT(ADDRESS(MATCH(AJ1226,'rs_industries'!B:B,0),5,1,TRUE,"rs_industries"))</f>
        <v>#N/A</v>
      </c>
      <c r="AI1226" s="129" t="e" cm="1">
        <f t="array" aca="1" ref="AI1226" ca="1">INDIRECT(ADDRESS(MATCH(A1226,'rs_stocks'!B:B,0),7,1,TRUE,"rs_stocks"))</f>
        <v>#N/A</v>
      </c>
    </row>
    <row r="1227" spans="1:35" x14ac:dyDescent="0.3">
      <c r="A1227" s="129" t="s">
        <v>2991</v>
      </c>
      <c r="B1227" s="132">
        <v>6.02</v>
      </c>
      <c r="C1227" s="132">
        <v>-16.37</v>
      </c>
      <c r="D1227" s="132">
        <v>3.65</v>
      </c>
      <c r="E1227" s="132">
        <v>87.18</v>
      </c>
      <c r="F1227" s="132">
        <v>19.95</v>
      </c>
      <c r="G1227" s="321" t="s">
        <v>3241</v>
      </c>
      <c r="H1227" s="354" t="s">
        <v>3124</v>
      </c>
      <c r="I1227" s="129">
        <v>0.28699999999999998</v>
      </c>
      <c r="J1227" s="129">
        <v>-97</v>
      </c>
      <c r="K1227" s="129">
        <v>-89</v>
      </c>
      <c r="L1227" s="129" t="b">
        <v>1</v>
      </c>
      <c r="M1227" s="129">
        <v>75.009</v>
      </c>
      <c r="N1227" s="129">
        <v>16.297000000000001</v>
      </c>
      <c r="O1227" s="129">
        <v>4.6029999999999998</v>
      </c>
      <c r="P1227" s="132">
        <v>76.893000000000001</v>
      </c>
      <c r="Q1227" s="132">
        <v>0.215</v>
      </c>
      <c r="R1227" s="132">
        <v>16.547999999999998</v>
      </c>
      <c r="S1227" s="129">
        <v>7.23</v>
      </c>
      <c r="T1227" s="419">
        <v>-21.663</v>
      </c>
      <c r="U1227" s="129">
        <v>5.1100000000000003</v>
      </c>
      <c r="V1227" s="129">
        <v>0</v>
      </c>
      <c r="W1227" s="129">
        <v>-45</v>
      </c>
      <c r="X1227" s="129">
        <v>541</v>
      </c>
      <c r="Y1227" s="129" t="s">
        <v>2991</v>
      </c>
      <c r="Z1227" s="129" t="b">
        <v>1</v>
      </c>
      <c r="AA1227" s="129">
        <v>0</v>
      </c>
      <c r="AB1227" s="129" t="b">
        <v>0</v>
      </c>
      <c r="AC1227" s="129">
        <v>44</v>
      </c>
      <c r="AD1227" s="129">
        <v>0.64700000000000002</v>
      </c>
      <c r="AE1227" s="129" t="s">
        <v>3124</v>
      </c>
      <c r="AF1227" s="129" t="s">
        <v>3241</v>
      </c>
      <c r="AG1227" s="129" t="s">
        <v>8575</v>
      </c>
      <c r="AH1227" s="129" t="e" cm="1">
        <f t="array" aca="1" ref="AH1227" ca="1">INDIRECT(ADDRESS(MATCH(AJ1227,'rs_industries'!B:B,0),5,1,TRUE,"rs_industries"))</f>
        <v>#N/A</v>
      </c>
      <c r="AI1227" s="129" cm="1">
        <f t="array" aca="1" ref="AI1227" ca="1">INDIRECT(ADDRESS(MATCH(A1227,'rs_stocks'!B:B,0),7,1,TRUE,"rs_stocks"))</f>
        <v>96</v>
      </c>
    </row>
    <row r="1228" spans="1:35" x14ac:dyDescent="0.3">
      <c r="A1228" s="129" t="s">
        <v>566</v>
      </c>
      <c r="B1228" s="132">
        <v>-1.89</v>
      </c>
      <c r="C1228" s="132">
        <v>-1.25</v>
      </c>
      <c r="D1228" s="132">
        <v>-4.84</v>
      </c>
      <c r="E1228" s="132">
        <v>4.75</v>
      </c>
      <c r="F1228" s="132">
        <v>1.61</v>
      </c>
      <c r="G1228" s="231" t="s">
        <v>3110</v>
      </c>
      <c r="H1228" s="346" t="s">
        <v>3111</v>
      </c>
      <c r="I1228" s="129">
        <v>5.976</v>
      </c>
      <c r="J1228" s="129">
        <v>-35</v>
      </c>
      <c r="K1228" s="129">
        <v>-6</v>
      </c>
      <c r="L1228" s="129" t="b">
        <v>1</v>
      </c>
      <c r="M1228" s="129">
        <v>14.087999999999999</v>
      </c>
      <c r="N1228" s="129">
        <v>3.0680000000000001</v>
      </c>
      <c r="O1228" s="129">
        <v>4.5910000000000002</v>
      </c>
      <c r="P1228" s="132">
        <v>15.324999999999999</v>
      </c>
      <c r="Q1228" s="132">
        <v>0.22600000000000001</v>
      </c>
      <c r="R1228" s="132">
        <v>3.4630000000000001</v>
      </c>
      <c r="S1228" s="129">
        <v>1.74</v>
      </c>
      <c r="T1228" s="419">
        <v>-46.154000000000003</v>
      </c>
      <c r="U1228" s="129">
        <v>56.02</v>
      </c>
      <c r="V1228" s="129">
        <v>10</v>
      </c>
      <c r="W1228" s="129">
        <v>5</v>
      </c>
      <c r="X1228" s="129">
        <v>205</v>
      </c>
      <c r="Y1228" s="129" t="s">
        <v>566</v>
      </c>
      <c r="Z1228" s="129" t="b">
        <v>1</v>
      </c>
      <c r="AA1228" s="129">
        <v>0</v>
      </c>
      <c r="AB1228" s="129" t="b">
        <v>1</v>
      </c>
      <c r="AC1228" s="129">
        <v>46</v>
      </c>
      <c r="AD1228" s="129">
        <v>0.64600000000000002</v>
      </c>
      <c r="AE1228" s="129" t="s">
        <v>3111</v>
      </c>
      <c r="AF1228" s="129" t="s">
        <v>3110</v>
      </c>
      <c r="AG1228" s="129" t="s">
        <v>3681</v>
      </c>
      <c r="AH1228" s="129" t="e" cm="1">
        <f t="array" aca="1" ref="AH1228" ca="1">INDIRECT(ADDRESS(MATCH(AJ1228,'rs_industries'!B:B,0),5,1,TRUE,"rs_industries"))</f>
        <v>#N/A</v>
      </c>
      <c r="AI1228" s="129" t="e" cm="1">
        <f t="array" aca="1" ref="AI1228" ca="1">INDIRECT(ADDRESS(MATCH(A1228,'rs_stocks'!B:B,0),7,1,TRUE,"rs_stocks"))</f>
        <v>#N/A</v>
      </c>
    </row>
    <row r="1229" spans="1:35" x14ac:dyDescent="0.3">
      <c r="A1229" s="129" t="s">
        <v>329</v>
      </c>
      <c r="B1229" s="132">
        <v>-1.43</v>
      </c>
      <c r="C1229" s="132">
        <v>0.72</v>
      </c>
      <c r="D1229" s="132">
        <v>-0.79</v>
      </c>
      <c r="E1229" s="132">
        <v>12.45</v>
      </c>
      <c r="F1229" s="132">
        <v>9.17</v>
      </c>
      <c r="G1229" s="204" t="s">
        <v>3180</v>
      </c>
      <c r="H1229" s="345" t="s">
        <v>31</v>
      </c>
      <c r="I1229" s="129">
        <v>39.540999999999997</v>
      </c>
      <c r="J1229" s="129">
        <v>-31</v>
      </c>
      <c r="K1229" s="129">
        <v>-3</v>
      </c>
      <c r="L1229" s="129" t="b">
        <v>1</v>
      </c>
      <c r="M1229" s="129">
        <v>13.196999999999999</v>
      </c>
      <c r="N1229" s="129">
        <v>2.8759999999999999</v>
      </c>
      <c r="O1229" s="129">
        <v>4.5880000000000001</v>
      </c>
      <c r="P1229" s="132">
        <v>13.146000000000001</v>
      </c>
      <c r="Q1229" s="132">
        <v>0.22500000000000001</v>
      </c>
      <c r="R1229" s="132">
        <v>2.9550000000000001</v>
      </c>
      <c r="S1229" s="129">
        <v>1.63</v>
      </c>
      <c r="T1229" s="419">
        <v>-54.392000000000003</v>
      </c>
      <c r="U1229" s="129">
        <v>97.795000000000002</v>
      </c>
      <c r="V1229" s="129">
        <v>-27</v>
      </c>
      <c r="W1229" s="129">
        <v>-12</v>
      </c>
      <c r="X1229" s="129">
        <v>125</v>
      </c>
      <c r="Y1229" s="129" t="s">
        <v>329</v>
      </c>
      <c r="Z1229" s="129" t="b">
        <v>1</v>
      </c>
      <c r="AA1229" s="129">
        <v>0</v>
      </c>
      <c r="AB1229" s="129" t="b">
        <v>1</v>
      </c>
      <c r="AC1229" s="129">
        <v>54</v>
      </c>
      <c r="AD1229" s="129">
        <v>0.64600000000000002</v>
      </c>
      <c r="AE1229" s="129" t="s">
        <v>31</v>
      </c>
      <c r="AF1229" s="129" t="s">
        <v>3180</v>
      </c>
      <c r="AG1229" s="129" t="s">
        <v>3819</v>
      </c>
      <c r="AH1229" s="129" t="e" cm="1">
        <f t="array" aca="1" ref="AH1229" ca="1">INDIRECT(ADDRESS(MATCH(AJ1229,'rs_industries'!B:B,0),5,1,TRUE,"rs_industries"))</f>
        <v>#N/A</v>
      </c>
      <c r="AI1229" s="129" t="e" cm="1">
        <f t="array" aca="1" ref="AI1229" ca="1">INDIRECT(ADDRESS(MATCH(A1229,'rs_stocks'!B:B,0),7,1,TRUE,"rs_stocks"))</f>
        <v>#N/A</v>
      </c>
    </row>
    <row r="1230" spans="1:35" x14ac:dyDescent="0.3">
      <c r="A1230" s="129" t="s">
        <v>7691</v>
      </c>
      <c r="B1230" s="132">
        <v>0.4</v>
      </c>
      <c r="C1230" s="132">
        <v>-2.29</v>
      </c>
      <c r="D1230" s="132">
        <v>4.28</v>
      </c>
      <c r="E1230" s="132">
        <v>4.4400000000000004</v>
      </c>
      <c r="F1230" s="132">
        <v>1.49</v>
      </c>
      <c r="G1230" s="255" t="s">
        <v>3775</v>
      </c>
      <c r="H1230" s="347" t="s">
        <v>3111</v>
      </c>
      <c r="I1230" s="129">
        <v>0.47599999999999998</v>
      </c>
      <c r="J1230" s="129">
        <v>-44</v>
      </c>
      <c r="K1230" s="129">
        <v>-16</v>
      </c>
      <c r="L1230" s="129" t="b">
        <v>1</v>
      </c>
      <c r="M1230" s="129">
        <v>18.234000000000002</v>
      </c>
      <c r="N1230" s="129">
        <v>3.9889999999999999</v>
      </c>
      <c r="O1230" s="129">
        <v>4.5709999999999997</v>
      </c>
      <c r="P1230" s="132">
        <v>20.036999999999999</v>
      </c>
      <c r="Q1230" s="132">
        <v>0.23</v>
      </c>
      <c r="R1230" s="132">
        <v>4.6050000000000004</v>
      </c>
      <c r="S1230" s="129">
        <v>2.17</v>
      </c>
      <c r="T1230" s="419">
        <v>-43.948999999999998</v>
      </c>
      <c r="U1230" s="129">
        <v>27.3</v>
      </c>
      <c r="V1230" s="129">
        <v>25</v>
      </c>
      <c r="W1230" s="129">
        <v>22</v>
      </c>
      <c r="X1230" s="129">
        <v>338</v>
      </c>
      <c r="Y1230" s="129" t="s">
        <v>7691</v>
      </c>
      <c r="Z1230" s="129" t="b">
        <v>0</v>
      </c>
      <c r="AA1230" s="129">
        <v>0</v>
      </c>
      <c r="AB1230" s="129" t="b">
        <v>1</v>
      </c>
      <c r="AC1230" s="129">
        <v>43</v>
      </c>
      <c r="AD1230" s="129">
        <v>0.64600000000000002</v>
      </c>
      <c r="AE1230" s="129" t="s">
        <v>3111</v>
      </c>
      <c r="AF1230" s="129" t="s">
        <v>3775</v>
      </c>
      <c r="AG1230" s="129" t="s">
        <v>7949</v>
      </c>
      <c r="AH1230" s="129" t="e" cm="1">
        <f t="array" aca="1" ref="AH1230" ca="1">INDIRECT(ADDRESS(MATCH(AJ1230,'rs_industries'!B:B,0),5,1,TRUE,"rs_industries"))</f>
        <v>#N/A</v>
      </c>
      <c r="AI1230" s="129" cm="1">
        <f t="array" aca="1" ref="AI1230" ca="1">INDIRECT(ADDRESS(MATCH(A1230,'rs_stocks'!B:B,0),7,1,TRUE,"rs_stocks"))</f>
        <v>73</v>
      </c>
    </row>
    <row r="1231" spans="1:35" x14ac:dyDescent="0.3">
      <c r="A1231" s="129" t="s">
        <v>1390</v>
      </c>
      <c r="B1231" s="132">
        <v>2.84</v>
      </c>
      <c r="C1231" s="132">
        <v>-3.94</v>
      </c>
      <c r="D1231" s="132">
        <v>-4.08</v>
      </c>
      <c r="E1231" s="132">
        <v>12.33</v>
      </c>
      <c r="F1231" s="132">
        <v>5.9</v>
      </c>
      <c r="G1231" s="265" t="s">
        <v>3139</v>
      </c>
      <c r="H1231" s="346" t="s">
        <v>3108</v>
      </c>
      <c r="I1231" s="129">
        <v>7.8319999999999999</v>
      </c>
      <c r="J1231" s="129">
        <v>-35</v>
      </c>
      <c r="K1231" s="129">
        <v>-6</v>
      </c>
      <c r="L1231" s="129" t="b">
        <v>1</v>
      </c>
      <c r="M1231" s="129">
        <v>15.878</v>
      </c>
      <c r="N1231" s="129">
        <v>3.4870000000000001</v>
      </c>
      <c r="O1231" s="129">
        <v>4.5529999999999999</v>
      </c>
      <c r="P1231" s="132">
        <v>16.416</v>
      </c>
      <c r="Q1231" s="132">
        <v>0.22</v>
      </c>
      <c r="R1231" s="132">
        <v>3.6040000000000001</v>
      </c>
      <c r="S1231" s="129">
        <v>2.62</v>
      </c>
      <c r="T1231" s="419">
        <v>49.473999999999997</v>
      </c>
      <c r="U1231" s="129">
        <v>254.31</v>
      </c>
      <c r="V1231" s="129">
        <v>-29</v>
      </c>
      <c r="W1231" s="129">
        <v>-20</v>
      </c>
      <c r="X1231" s="129">
        <v>29</v>
      </c>
      <c r="Y1231" s="129" t="s">
        <v>1390</v>
      </c>
      <c r="Z1231" s="129" t="b">
        <v>1</v>
      </c>
      <c r="AA1231" s="129">
        <v>0</v>
      </c>
      <c r="AB1231" s="129" t="b">
        <v>0</v>
      </c>
      <c r="AC1231" s="129">
        <v>42</v>
      </c>
      <c r="AD1231" s="129">
        <v>0.64500000000000002</v>
      </c>
      <c r="AE1231" s="129" t="s">
        <v>3108</v>
      </c>
      <c r="AF1231" s="129" t="s">
        <v>3139</v>
      </c>
      <c r="AG1231" s="129" t="s">
        <v>3519</v>
      </c>
      <c r="AH1231" s="129" t="e" cm="1">
        <f t="array" aca="1" ref="AH1231" ca="1">INDIRECT(ADDRESS(MATCH(AJ1231,'rs_industries'!B:B,0),5,1,TRUE,"rs_industries"))</f>
        <v>#N/A</v>
      </c>
      <c r="AI1231" s="129" cm="1">
        <f t="array" aca="1" ref="AI1231" ca="1">INDIRECT(ADDRESS(MATCH(A1231,'rs_stocks'!B:B,0),7,1,TRUE,"rs_stocks"))</f>
        <v>87</v>
      </c>
    </row>
    <row r="1232" spans="1:35" x14ac:dyDescent="0.3">
      <c r="A1232" s="129" t="s">
        <v>743</v>
      </c>
      <c r="B1232" s="132">
        <v>1.39</v>
      </c>
      <c r="C1232" s="132">
        <v>-5.34</v>
      </c>
      <c r="D1232" s="132">
        <v>-0.83</v>
      </c>
      <c r="E1232" s="132">
        <v>15.41</v>
      </c>
      <c r="F1232" s="132">
        <v>13.04</v>
      </c>
      <c r="G1232" s="227" t="s">
        <v>3204</v>
      </c>
      <c r="H1232" s="346" t="s">
        <v>3205</v>
      </c>
      <c r="I1232" s="129">
        <v>93.15</v>
      </c>
      <c r="J1232" s="129">
        <v>-38</v>
      </c>
      <c r="K1232" s="129">
        <v>-9</v>
      </c>
      <c r="L1232" s="129" t="b">
        <v>1</v>
      </c>
      <c r="M1232" s="129">
        <v>29.669</v>
      </c>
      <c r="N1232" s="129">
        <v>6.548</v>
      </c>
      <c r="O1232" s="129">
        <v>4.5309999999999997</v>
      </c>
      <c r="P1232" s="132">
        <v>30.1</v>
      </c>
      <c r="Q1232" s="132">
        <v>0.223</v>
      </c>
      <c r="R1232" s="132">
        <v>6.7149999999999999</v>
      </c>
      <c r="S1232" s="129">
        <v>2.99</v>
      </c>
      <c r="T1232" s="419">
        <v>5.2960000000000003</v>
      </c>
      <c r="U1232" s="129">
        <v>297.26</v>
      </c>
      <c r="V1232" s="129">
        <v>-18</v>
      </c>
      <c r="W1232" s="129">
        <v>-37</v>
      </c>
      <c r="X1232" s="129">
        <v>22</v>
      </c>
      <c r="Y1232" s="129" t="s">
        <v>743</v>
      </c>
      <c r="Z1232" s="129" t="b">
        <v>1</v>
      </c>
      <c r="AA1232" s="129">
        <v>0</v>
      </c>
      <c r="AB1232" s="129" t="b">
        <v>1</v>
      </c>
      <c r="AC1232" s="129">
        <v>43</v>
      </c>
      <c r="AD1232" s="129">
        <v>0.64500000000000002</v>
      </c>
      <c r="AE1232" s="129" t="s">
        <v>3205</v>
      </c>
      <c r="AF1232" s="129" t="s">
        <v>3204</v>
      </c>
      <c r="AG1232" s="129" t="s">
        <v>3206</v>
      </c>
      <c r="AH1232" s="129" t="e" cm="1">
        <f t="array" aca="1" ref="AH1232" ca="1">INDIRECT(ADDRESS(MATCH(AJ1232,'rs_industries'!B:B,0),5,1,TRUE,"rs_industries"))</f>
        <v>#N/A</v>
      </c>
      <c r="AI1232" s="129" cm="1">
        <f t="array" aca="1" ref="AI1232" ca="1">INDIRECT(ADDRESS(MATCH(A1232,'rs_stocks'!B:B,0),7,1,TRUE,"rs_stocks"))</f>
        <v>90</v>
      </c>
    </row>
    <row r="1233" spans="1:35" x14ac:dyDescent="0.3">
      <c r="A1233" s="129" t="s">
        <v>8779</v>
      </c>
      <c r="B1233" s="132">
        <v>-6.92</v>
      </c>
      <c r="C1233" s="132">
        <v>-16.850000000000001</v>
      </c>
      <c r="D1233" s="132">
        <v>27.59</v>
      </c>
      <c r="E1233" s="132">
        <v>19.350000000000001</v>
      </c>
      <c r="F1233" s="132">
        <v>8.82</v>
      </c>
      <c r="G1233" s="340"/>
      <c r="H1233" s="352"/>
      <c r="I1233" s="129">
        <v>0.27200000000000002</v>
      </c>
      <c r="J1233" s="129">
        <v>-92</v>
      </c>
      <c r="K1233" s="129">
        <v>-88</v>
      </c>
      <c r="L1233" s="129" t="b">
        <v>0</v>
      </c>
      <c r="M1233" s="129">
        <v>68.509</v>
      </c>
      <c r="N1233" s="129">
        <v>15.141999999999999</v>
      </c>
      <c r="O1233" s="129">
        <v>4.524</v>
      </c>
      <c r="P1233" s="132">
        <v>81.998999999999995</v>
      </c>
      <c r="Q1233" s="132">
        <v>0.23100000000000001</v>
      </c>
      <c r="R1233" s="132">
        <v>18.975000000000001</v>
      </c>
      <c r="S1233" s="129">
        <v>7.53</v>
      </c>
      <c r="T1233" s="419">
        <v>-35.906999999999996</v>
      </c>
      <c r="U1233" s="129">
        <v>1.48</v>
      </c>
      <c r="V1233" s="129">
        <v>-31</v>
      </c>
      <c r="W1233" s="129">
        <v>-65</v>
      </c>
      <c r="X1233" s="129">
        <v>1795</v>
      </c>
      <c r="Y1233" s="129" t="s">
        <v>8779</v>
      </c>
      <c r="Z1233" s="129" t="b">
        <v>0</v>
      </c>
      <c r="AA1233" s="129">
        <v>0</v>
      </c>
      <c r="AB1233" s="129" t="b">
        <v>0</v>
      </c>
      <c r="AC1233" s="129">
        <v>41</v>
      </c>
      <c r="AD1233" s="129">
        <v>0.64500000000000002</v>
      </c>
      <c r="AG1233" s="129" t="s">
        <v>8780</v>
      </c>
      <c r="AH1233" s="129" t="e" cm="1">
        <f t="array" aca="1" ref="AH1233" ca="1">INDIRECT(ADDRESS(MATCH(AJ1233,'rs_industries'!B:B,0),5,1,TRUE,"rs_industries"))</f>
        <v>#N/A</v>
      </c>
      <c r="AI1233" s="129" t="e" cm="1">
        <f t="array" aca="1" ref="AI1233" ca="1">INDIRECT(ADDRESS(MATCH(A1233,'rs_stocks'!B:B,0),7,1,TRUE,"rs_stocks"))</f>
        <v>#N/A</v>
      </c>
    </row>
    <row r="1234" spans="1:35" x14ac:dyDescent="0.3">
      <c r="A1234" s="129" t="s">
        <v>1703</v>
      </c>
      <c r="B1234" s="132">
        <v>-1.45</v>
      </c>
      <c r="C1234" s="132">
        <v>-3.39</v>
      </c>
      <c r="D1234" s="132">
        <v>-0.82</v>
      </c>
      <c r="E1234" s="132">
        <v>-4.32</v>
      </c>
      <c r="F1234" s="132">
        <v>-2.08</v>
      </c>
      <c r="G1234" s="241" t="s">
        <v>3217</v>
      </c>
      <c r="H1234" s="345" t="s">
        <v>150</v>
      </c>
      <c r="I1234" s="129">
        <v>1.3859999999999999</v>
      </c>
      <c r="J1234" s="129">
        <v>-30</v>
      </c>
      <c r="K1234" s="129">
        <v>-14</v>
      </c>
      <c r="L1234" s="129" t="b">
        <v>0</v>
      </c>
      <c r="M1234" s="129">
        <v>10.226000000000001</v>
      </c>
      <c r="N1234" s="129">
        <v>2.286</v>
      </c>
      <c r="O1234" s="129">
        <v>4.4720000000000004</v>
      </c>
      <c r="P1234" s="132">
        <v>10.785</v>
      </c>
      <c r="Q1234" s="132">
        <v>0.218</v>
      </c>
      <c r="R1234" s="132">
        <v>2.355</v>
      </c>
      <c r="S1234" s="129">
        <v>1.68</v>
      </c>
      <c r="T1234" s="419">
        <v>5.476</v>
      </c>
      <c r="U1234" s="129">
        <v>10.84</v>
      </c>
      <c r="V1234" s="129">
        <v>-45</v>
      </c>
      <c r="W1234" s="129">
        <v>-40</v>
      </c>
      <c r="X1234" s="129">
        <v>1095</v>
      </c>
      <c r="Y1234" s="129" t="s">
        <v>1703</v>
      </c>
      <c r="Z1234" s="129" t="b">
        <v>0</v>
      </c>
      <c r="AA1234" s="129">
        <v>0</v>
      </c>
      <c r="AB1234" s="129" t="b">
        <v>0</v>
      </c>
      <c r="AC1234" s="129">
        <v>50</v>
      </c>
      <c r="AD1234" s="129">
        <v>0.64500000000000002</v>
      </c>
      <c r="AE1234" s="129" t="s">
        <v>150</v>
      </c>
      <c r="AF1234" s="129" t="s">
        <v>3217</v>
      </c>
      <c r="AG1234" s="129" t="s">
        <v>4626</v>
      </c>
      <c r="AH1234" s="129" t="e" cm="1">
        <f t="array" aca="1" ref="AH1234" ca="1">INDIRECT(ADDRESS(MATCH(AJ1234,'rs_industries'!B:B,0),5,1,TRUE,"rs_industries"))</f>
        <v>#N/A</v>
      </c>
      <c r="AI1234" s="129" t="e" cm="1">
        <f t="array" aca="1" ref="AI1234" ca="1">INDIRECT(ADDRESS(MATCH(A1234,'rs_stocks'!B:B,0),7,1,TRUE,"rs_stocks"))</f>
        <v>#N/A</v>
      </c>
    </row>
    <row r="1235" spans="1:35" x14ac:dyDescent="0.3">
      <c r="A1235" s="129" t="s">
        <v>5066</v>
      </c>
      <c r="B1235" s="132">
        <v>3.25</v>
      </c>
      <c r="C1235" s="132">
        <v>13.99</v>
      </c>
      <c r="D1235" s="132">
        <v>23.48</v>
      </c>
      <c r="E1235" s="132">
        <v>13.41</v>
      </c>
      <c r="F1235" s="132">
        <v>15.77</v>
      </c>
      <c r="G1235" s="225" t="s">
        <v>88</v>
      </c>
      <c r="H1235" s="346" t="s">
        <v>31</v>
      </c>
      <c r="I1235" s="129">
        <v>1.167</v>
      </c>
      <c r="J1235" s="129">
        <v>-71</v>
      </c>
      <c r="K1235" s="129">
        <v>-60</v>
      </c>
      <c r="L1235" s="129" t="b">
        <v>1</v>
      </c>
      <c r="M1235" s="129">
        <v>36.220999999999997</v>
      </c>
      <c r="N1235" s="129">
        <v>8.1010000000000009</v>
      </c>
      <c r="O1235" s="129">
        <v>4.4710000000000001</v>
      </c>
      <c r="P1235" s="132">
        <v>39.78</v>
      </c>
      <c r="Q1235" s="132">
        <v>0.224</v>
      </c>
      <c r="R1235" s="132">
        <v>8.9139999999999997</v>
      </c>
      <c r="S1235" s="129">
        <v>2.79</v>
      </c>
      <c r="T1235" s="419">
        <v>80.471999999999994</v>
      </c>
      <c r="U1235" s="129">
        <v>6.68</v>
      </c>
      <c r="V1235" s="129">
        <v>34</v>
      </c>
      <c r="W1235" s="129">
        <v>6</v>
      </c>
      <c r="X1235" s="129">
        <v>1072</v>
      </c>
      <c r="Y1235" s="129" t="s">
        <v>5066</v>
      </c>
      <c r="Z1235" s="129" t="b">
        <v>0</v>
      </c>
      <c r="AA1235" s="129">
        <v>0</v>
      </c>
      <c r="AB1235" s="129" t="b">
        <v>0</v>
      </c>
      <c r="AC1235" s="129">
        <v>49</v>
      </c>
      <c r="AD1235" s="129">
        <v>0.64400000000000002</v>
      </c>
      <c r="AE1235" s="129" t="s">
        <v>31</v>
      </c>
      <c r="AF1235" s="129" t="s">
        <v>88</v>
      </c>
      <c r="AG1235" s="129" t="s">
        <v>5067</v>
      </c>
      <c r="AH1235" s="129" t="e" cm="1">
        <f t="array" aca="1" ref="AH1235" ca="1">INDIRECT(ADDRESS(MATCH(AJ1235,'rs_industries'!B:B,0),5,1,TRUE,"rs_industries"))</f>
        <v>#N/A</v>
      </c>
      <c r="AI1235" s="129" cm="1">
        <f t="array" aca="1" ref="AI1235" ca="1">INDIRECT(ADDRESS(MATCH(A1235,'rs_stocks'!B:B,0),7,1,TRUE,"rs_stocks"))</f>
        <v>70</v>
      </c>
    </row>
    <row r="1236" spans="1:35" x14ac:dyDescent="0.3">
      <c r="A1236" s="129" t="s">
        <v>1840</v>
      </c>
      <c r="B1236" s="132">
        <v>3.76</v>
      </c>
      <c r="C1236" s="132">
        <v>-13.39</v>
      </c>
      <c r="D1236" s="132">
        <v>-0.55000000000000004</v>
      </c>
      <c r="E1236" s="132">
        <v>-0.23</v>
      </c>
      <c r="F1236" s="132">
        <v>-3.96</v>
      </c>
      <c r="G1236" s="321" t="s">
        <v>3775</v>
      </c>
      <c r="H1236" s="354" t="s">
        <v>3111</v>
      </c>
      <c r="I1236" s="129">
        <v>2.97</v>
      </c>
      <c r="J1236" s="129">
        <v>-46</v>
      </c>
      <c r="K1236" s="129">
        <v>-16</v>
      </c>
      <c r="L1236" s="129" t="b">
        <v>0</v>
      </c>
      <c r="M1236" s="129">
        <v>25.414000000000001</v>
      </c>
      <c r="N1236" s="129">
        <v>5.7160000000000002</v>
      </c>
      <c r="O1236" s="129">
        <v>4.4459999999999997</v>
      </c>
      <c r="P1236" s="132">
        <v>28.771999999999998</v>
      </c>
      <c r="Q1236" s="132">
        <v>0.217</v>
      </c>
      <c r="R1236" s="132">
        <v>6.2460000000000004</v>
      </c>
      <c r="S1236" s="129">
        <v>3.97</v>
      </c>
      <c r="T1236" s="419">
        <v>-0.96599999999999997</v>
      </c>
      <c r="U1236" s="129">
        <v>52.14</v>
      </c>
      <c r="V1236" s="129">
        <v>-60</v>
      </c>
      <c r="W1236" s="129">
        <v>-34</v>
      </c>
      <c r="X1236" s="129">
        <v>96</v>
      </c>
      <c r="Y1236" s="129" t="s">
        <v>1840</v>
      </c>
      <c r="Z1236" s="129" t="b">
        <v>1</v>
      </c>
      <c r="AA1236" s="129">
        <v>0</v>
      </c>
      <c r="AB1236" s="129" t="b">
        <v>0</v>
      </c>
      <c r="AC1236" s="129">
        <v>41</v>
      </c>
      <c r="AD1236" s="129">
        <v>0.64400000000000002</v>
      </c>
      <c r="AE1236" s="129" t="s">
        <v>3111</v>
      </c>
      <c r="AF1236" s="129" t="s">
        <v>3775</v>
      </c>
      <c r="AG1236" s="129" t="s">
        <v>3776</v>
      </c>
      <c r="AH1236" s="129" t="e" cm="1">
        <f t="array" aca="1" ref="AH1236" ca="1">INDIRECT(ADDRESS(MATCH(AJ1236,'rs_industries'!B:B,0),5,1,TRUE,"rs_industries"))</f>
        <v>#N/A</v>
      </c>
      <c r="AI1236" s="129" t="e" cm="1">
        <f t="array" aca="1" ref="AI1236" ca="1">INDIRECT(ADDRESS(MATCH(A1236,'rs_stocks'!B:B,0),7,1,TRUE,"rs_stocks"))</f>
        <v>#N/A</v>
      </c>
    </row>
    <row r="1237" spans="1:35" x14ac:dyDescent="0.3">
      <c r="A1237" s="129" t="s">
        <v>1069</v>
      </c>
      <c r="B1237" s="132">
        <v>0.45</v>
      </c>
      <c r="C1237" s="132">
        <v>-3.97</v>
      </c>
      <c r="D1237" s="132">
        <v>-1.52</v>
      </c>
      <c r="E1237" s="132">
        <v>4.88</v>
      </c>
      <c r="F1237" s="132">
        <v>3.93</v>
      </c>
      <c r="G1237" s="227" t="s">
        <v>326</v>
      </c>
      <c r="H1237" s="346" t="s">
        <v>3140</v>
      </c>
      <c r="I1237" s="129">
        <v>7.5789999999999997</v>
      </c>
      <c r="J1237" s="129">
        <v>-22</v>
      </c>
      <c r="K1237" s="129">
        <v>-5</v>
      </c>
      <c r="L1237" s="129" t="b">
        <v>1</v>
      </c>
      <c r="M1237" s="129">
        <v>10.195</v>
      </c>
      <c r="N1237" s="129">
        <v>2.2959999999999998</v>
      </c>
      <c r="O1237" s="129">
        <v>4.4409999999999998</v>
      </c>
      <c r="P1237" s="132">
        <v>10.089</v>
      </c>
      <c r="Q1237" s="132">
        <v>0.215</v>
      </c>
      <c r="R1237" s="132">
        <v>2.1669999999999998</v>
      </c>
      <c r="S1237" s="129">
        <v>1.37</v>
      </c>
      <c r="T1237" s="419">
        <v>-31.06</v>
      </c>
      <c r="U1237" s="129">
        <v>115.45</v>
      </c>
      <c r="V1237" s="129">
        <v>-23</v>
      </c>
      <c r="W1237" s="129">
        <v>-36</v>
      </c>
      <c r="X1237" s="129">
        <v>126</v>
      </c>
      <c r="Y1237" s="129" t="s">
        <v>1069</v>
      </c>
      <c r="Z1237" s="129" t="b">
        <v>1</v>
      </c>
      <c r="AA1237" s="129">
        <v>0</v>
      </c>
      <c r="AB1237" s="129" t="b">
        <v>0</v>
      </c>
      <c r="AC1237" s="129">
        <v>45</v>
      </c>
      <c r="AD1237" s="129">
        <v>0.64400000000000002</v>
      </c>
      <c r="AE1237" s="129" t="s">
        <v>3140</v>
      </c>
      <c r="AF1237" s="129" t="s">
        <v>326</v>
      </c>
      <c r="AG1237" s="129" t="s">
        <v>3608</v>
      </c>
      <c r="AH1237" s="129" t="e" cm="1">
        <f t="array" aca="1" ref="AH1237" ca="1">INDIRECT(ADDRESS(MATCH(AJ1237,'rs_industries'!B:B,0),5,1,TRUE,"rs_industries"))</f>
        <v>#N/A</v>
      </c>
      <c r="AI1237" s="129" t="e" cm="1">
        <f t="array" aca="1" ref="AI1237" ca="1">INDIRECT(ADDRESS(MATCH(A1237,'rs_stocks'!B:B,0),7,1,TRUE,"rs_stocks"))</f>
        <v>#N/A</v>
      </c>
    </row>
    <row r="1238" spans="1:35" x14ac:dyDescent="0.3">
      <c r="A1238" s="129" t="s">
        <v>7275</v>
      </c>
      <c r="B1238" s="132">
        <v>1.69</v>
      </c>
      <c r="C1238" s="132">
        <v>-6.09</v>
      </c>
      <c r="D1238" s="132">
        <v>-13.45</v>
      </c>
      <c r="E1238" s="132">
        <v>13.06</v>
      </c>
      <c r="F1238" s="132">
        <v>5.16</v>
      </c>
      <c r="G1238" s="221" t="s">
        <v>3155</v>
      </c>
      <c r="H1238" s="348" t="s">
        <v>3108</v>
      </c>
      <c r="I1238" s="129">
        <v>0.48699999999999999</v>
      </c>
      <c r="J1238" s="129">
        <v>-89</v>
      </c>
      <c r="K1238" s="129">
        <v>-84</v>
      </c>
      <c r="L1238" s="129" t="b">
        <v>0</v>
      </c>
      <c r="M1238" s="129">
        <v>43.881999999999998</v>
      </c>
      <c r="N1238" s="129">
        <v>9.8840000000000003</v>
      </c>
      <c r="O1238" s="129">
        <v>4.4400000000000004</v>
      </c>
      <c r="P1238" s="132">
        <v>52.857999999999997</v>
      </c>
      <c r="Q1238" s="132">
        <v>0.19900000000000001</v>
      </c>
      <c r="R1238" s="132">
        <v>10.494</v>
      </c>
      <c r="S1238" s="129">
        <v>3.52</v>
      </c>
      <c r="T1238" s="419">
        <v>-25.998999999999999</v>
      </c>
      <c r="U1238" s="129">
        <v>12.03</v>
      </c>
      <c r="V1238" s="129">
        <v>-49</v>
      </c>
      <c r="W1238" s="129">
        <v>-61</v>
      </c>
      <c r="X1238" s="129">
        <v>472</v>
      </c>
      <c r="Y1238" s="129" t="s">
        <v>7275</v>
      </c>
      <c r="Z1238" s="129" t="b">
        <v>1</v>
      </c>
      <c r="AA1238" s="129">
        <v>0</v>
      </c>
      <c r="AB1238" s="129" t="b">
        <v>0</v>
      </c>
      <c r="AC1238" s="129">
        <v>39</v>
      </c>
      <c r="AD1238" s="129">
        <v>0.64300000000000002</v>
      </c>
      <c r="AE1238" s="129" t="s">
        <v>3108</v>
      </c>
      <c r="AF1238" s="129" t="s">
        <v>3155</v>
      </c>
      <c r="AG1238" s="129" t="s">
        <v>7276</v>
      </c>
      <c r="AH1238" s="129" t="e" cm="1">
        <f t="array" aca="1" ref="AH1238" ca="1">INDIRECT(ADDRESS(MATCH(AJ1238,'rs_industries'!B:B,0),5,1,TRUE,"rs_industries"))</f>
        <v>#N/A</v>
      </c>
      <c r="AI1238" s="129" t="e" cm="1">
        <f t="array" aca="1" ref="AI1238" ca="1">INDIRECT(ADDRESS(MATCH(A1238,'rs_stocks'!B:B,0),7,1,TRUE,"rs_stocks"))</f>
        <v>#N/A</v>
      </c>
    </row>
    <row r="1239" spans="1:35" x14ac:dyDescent="0.3">
      <c r="A1239" s="129" t="s">
        <v>8675</v>
      </c>
      <c r="B1239" s="132">
        <v>1.52</v>
      </c>
      <c r="C1239" s="132">
        <v>2.4300000000000002</v>
      </c>
      <c r="D1239" s="132">
        <v>2.1</v>
      </c>
      <c r="E1239" s="132">
        <v>7.58</v>
      </c>
      <c r="F1239" s="132">
        <v>5.67</v>
      </c>
      <c r="G1239" s="309" t="s">
        <v>3160</v>
      </c>
      <c r="H1239" s="349" t="s">
        <v>3111</v>
      </c>
      <c r="I1239" s="129">
        <v>0.28799999999999998</v>
      </c>
      <c r="J1239" s="129">
        <v>-29</v>
      </c>
      <c r="K1239" s="129">
        <v>-16</v>
      </c>
      <c r="L1239" s="129" t="b">
        <v>1</v>
      </c>
      <c r="M1239" s="129">
        <v>6</v>
      </c>
      <c r="N1239" s="129">
        <v>1.3520000000000001</v>
      </c>
      <c r="O1239" s="129">
        <v>4.4390000000000001</v>
      </c>
      <c r="P1239" s="132">
        <v>5.9560000000000004</v>
      </c>
      <c r="Q1239" s="132">
        <v>0.217</v>
      </c>
      <c r="R1239" s="132">
        <v>1.29</v>
      </c>
      <c r="S1239" s="129">
        <v>0.86</v>
      </c>
      <c r="T1239" s="419">
        <v>7.2460000000000004</v>
      </c>
      <c r="U1239" s="129">
        <v>16.04</v>
      </c>
      <c r="V1239" s="129">
        <v>-12</v>
      </c>
      <c r="W1239" s="129">
        <v>-28</v>
      </c>
      <c r="X1239" s="129">
        <v>1449</v>
      </c>
      <c r="Y1239" s="129" t="s">
        <v>8675</v>
      </c>
      <c r="Z1239" s="129" t="b">
        <v>0</v>
      </c>
      <c r="AA1239" s="129">
        <v>0</v>
      </c>
      <c r="AB1239" s="129" t="b">
        <v>1</v>
      </c>
      <c r="AC1239" s="129">
        <v>52</v>
      </c>
      <c r="AD1239" s="129">
        <v>0.64300000000000002</v>
      </c>
      <c r="AE1239" s="129" t="s">
        <v>3111</v>
      </c>
      <c r="AF1239" s="129" t="s">
        <v>3160</v>
      </c>
      <c r="AG1239" s="129" t="s">
        <v>8676</v>
      </c>
      <c r="AH1239" s="129" t="e" cm="1">
        <f t="array" aca="1" ref="AH1239" ca="1">INDIRECT(ADDRESS(MATCH(AJ1239,'rs_industries'!B:B,0),5,1,TRUE,"rs_industries"))</f>
        <v>#N/A</v>
      </c>
      <c r="AI1239" s="129" t="e" cm="1">
        <f t="array" aca="1" ref="AI1239" ca="1">INDIRECT(ADDRESS(MATCH(A1239,'rs_stocks'!B:B,0),7,1,TRUE,"rs_stocks"))</f>
        <v>#N/A</v>
      </c>
    </row>
    <row r="1240" spans="1:35" x14ac:dyDescent="0.3">
      <c r="A1240" s="129" t="s">
        <v>1754</v>
      </c>
      <c r="B1240" s="132">
        <v>-4.05</v>
      </c>
      <c r="C1240" s="132">
        <v>7.68</v>
      </c>
      <c r="D1240" s="132">
        <v>10.54</v>
      </c>
      <c r="E1240" s="132">
        <v>7.27</v>
      </c>
      <c r="F1240" s="132">
        <v>9.73</v>
      </c>
      <c r="G1240" s="231" t="s">
        <v>3123</v>
      </c>
      <c r="H1240" s="346" t="s">
        <v>3124</v>
      </c>
      <c r="I1240" s="129">
        <v>1.575</v>
      </c>
      <c r="J1240" s="129">
        <v>-34</v>
      </c>
      <c r="K1240" s="129">
        <v>-4</v>
      </c>
      <c r="L1240" s="129" t="b">
        <v>1</v>
      </c>
      <c r="M1240" s="129">
        <v>20.105</v>
      </c>
      <c r="N1240" s="129">
        <v>4.53</v>
      </c>
      <c r="O1240" s="129">
        <v>4.4390000000000001</v>
      </c>
      <c r="P1240" s="132">
        <v>20.885999999999999</v>
      </c>
      <c r="Q1240" s="132">
        <v>0.22</v>
      </c>
      <c r="R1240" s="132">
        <v>4.5970000000000004</v>
      </c>
      <c r="S1240" s="129">
        <v>2.2000000000000002</v>
      </c>
      <c r="T1240" s="419">
        <v>-41.3</v>
      </c>
      <c r="U1240" s="129">
        <v>102.24</v>
      </c>
      <c r="V1240" s="129">
        <v>23</v>
      </c>
      <c r="W1240" s="129">
        <v>32</v>
      </c>
      <c r="X1240" s="129">
        <v>88</v>
      </c>
      <c r="Y1240" s="129" t="s">
        <v>1754</v>
      </c>
      <c r="Z1240" s="129" t="b">
        <v>0</v>
      </c>
      <c r="AA1240" s="129">
        <v>0</v>
      </c>
      <c r="AB1240" s="129" t="b">
        <v>1</v>
      </c>
      <c r="AC1240" s="129">
        <v>49</v>
      </c>
      <c r="AD1240" s="129">
        <v>0.64300000000000002</v>
      </c>
      <c r="AE1240" s="129" t="s">
        <v>3124</v>
      </c>
      <c r="AF1240" s="129" t="s">
        <v>3123</v>
      </c>
      <c r="AG1240" s="129" t="s">
        <v>3490</v>
      </c>
      <c r="AH1240" s="129" t="e" cm="1">
        <f t="array" aca="1" ref="AH1240" ca="1">INDIRECT(ADDRESS(MATCH(AJ1240,'rs_industries'!B:B,0),5,1,TRUE,"rs_industries"))</f>
        <v>#N/A</v>
      </c>
      <c r="AI1240" s="129" cm="1">
        <f t="array" aca="1" ref="AI1240" ca="1">INDIRECT(ADDRESS(MATCH(A1240,'rs_stocks'!B:B,0),7,1,TRUE,"rs_stocks"))</f>
        <v>86</v>
      </c>
    </row>
    <row r="1241" spans="1:35" x14ac:dyDescent="0.3">
      <c r="A1241" s="129" t="s">
        <v>1856</v>
      </c>
      <c r="B1241" s="132">
        <v>-3.97</v>
      </c>
      <c r="C1241" s="132">
        <v>-2.37</v>
      </c>
      <c r="D1241" s="132">
        <v>0.66</v>
      </c>
      <c r="E1241" s="132">
        <v>-6.98</v>
      </c>
      <c r="F1241" s="132">
        <v>-7.85</v>
      </c>
      <c r="G1241" s="206" t="s">
        <v>3114</v>
      </c>
      <c r="H1241" s="345" t="s">
        <v>31</v>
      </c>
      <c r="I1241" s="129">
        <v>3.9140000000000001</v>
      </c>
      <c r="J1241" s="129">
        <v>-49</v>
      </c>
      <c r="K1241" s="129">
        <v>-14</v>
      </c>
      <c r="L1241" s="129" t="b">
        <v>0</v>
      </c>
      <c r="M1241" s="129">
        <v>19.234999999999999</v>
      </c>
      <c r="N1241" s="129">
        <v>4.3419999999999996</v>
      </c>
      <c r="O1241" s="129">
        <v>4.43</v>
      </c>
      <c r="P1241" s="132">
        <v>23.738</v>
      </c>
      <c r="Q1241" s="132">
        <v>0.218</v>
      </c>
      <c r="R1241" s="132">
        <v>5.1710000000000003</v>
      </c>
      <c r="S1241" s="129">
        <v>2.09</v>
      </c>
      <c r="T1241" s="419">
        <v>-145.935</v>
      </c>
      <c r="U1241" s="129">
        <v>75.81</v>
      </c>
      <c r="V1241" s="129">
        <v>15</v>
      </c>
      <c r="W1241" s="129">
        <v>19</v>
      </c>
      <c r="X1241" s="129">
        <v>126</v>
      </c>
      <c r="Y1241" s="129" t="s">
        <v>1856</v>
      </c>
      <c r="Z1241" s="129" t="b">
        <v>0</v>
      </c>
      <c r="AA1241" s="129">
        <v>0</v>
      </c>
      <c r="AB1241" s="129" t="b">
        <v>0</v>
      </c>
      <c r="AC1241" s="129">
        <v>44</v>
      </c>
      <c r="AD1241" s="129">
        <v>0.64300000000000002</v>
      </c>
      <c r="AE1241" s="129" t="s">
        <v>31</v>
      </c>
      <c r="AF1241" s="129" t="s">
        <v>3114</v>
      </c>
      <c r="AG1241" s="129" t="s">
        <v>4230</v>
      </c>
      <c r="AH1241" s="129" t="e" cm="1">
        <f t="array" aca="1" ref="AH1241" ca="1">INDIRECT(ADDRESS(MATCH(AJ1241,'rs_industries'!B:B,0),5,1,TRUE,"rs_industries"))</f>
        <v>#N/A</v>
      </c>
      <c r="AI1241" s="129" t="e" cm="1">
        <f t="array" aca="1" ref="AI1241" ca="1">INDIRECT(ADDRESS(MATCH(A1241,'rs_stocks'!B:B,0),7,1,TRUE,"rs_stocks"))</f>
        <v>#N/A</v>
      </c>
    </row>
    <row r="1242" spans="1:35" x14ac:dyDescent="0.3">
      <c r="A1242" s="129" t="s">
        <v>1570</v>
      </c>
      <c r="B1242" s="132">
        <v>-2.78</v>
      </c>
      <c r="C1242" s="132">
        <v>-7.91</v>
      </c>
      <c r="D1242" s="132">
        <v>-3.48</v>
      </c>
      <c r="E1242" s="132">
        <v>-1.29</v>
      </c>
      <c r="F1242" s="132">
        <v>-0.8</v>
      </c>
      <c r="G1242" s="211" t="s">
        <v>3148</v>
      </c>
      <c r="H1242" s="349" t="s">
        <v>3111</v>
      </c>
      <c r="I1242" s="129">
        <v>5.141</v>
      </c>
      <c r="J1242" s="129">
        <v>-42</v>
      </c>
      <c r="K1242" s="129">
        <v>-23</v>
      </c>
      <c r="L1242" s="129" t="b">
        <v>0</v>
      </c>
      <c r="M1242" s="129">
        <v>12.138</v>
      </c>
      <c r="N1242" s="129">
        <v>2.74</v>
      </c>
      <c r="O1242" s="129">
        <v>4.4290000000000003</v>
      </c>
      <c r="P1242" s="132">
        <v>12.746</v>
      </c>
      <c r="Q1242" s="132">
        <v>0.214</v>
      </c>
      <c r="R1242" s="132">
        <v>2.726</v>
      </c>
      <c r="S1242" s="129">
        <v>2.14</v>
      </c>
      <c r="T1242" s="419">
        <v>-66.744</v>
      </c>
      <c r="U1242" s="129">
        <v>16.07</v>
      </c>
      <c r="V1242" s="129">
        <v>-11</v>
      </c>
      <c r="W1242" s="129">
        <v>-18</v>
      </c>
      <c r="X1242" s="129">
        <v>580</v>
      </c>
      <c r="Y1242" s="129" t="s">
        <v>1570</v>
      </c>
      <c r="Z1242" s="129" t="b">
        <v>1</v>
      </c>
      <c r="AA1242" s="129">
        <v>0</v>
      </c>
      <c r="AB1242" s="129" t="b">
        <v>0</v>
      </c>
      <c r="AC1242" s="129">
        <v>42</v>
      </c>
      <c r="AD1242" s="129">
        <v>0.64200000000000002</v>
      </c>
      <c r="AE1242" s="129" t="s">
        <v>3111</v>
      </c>
      <c r="AF1242" s="129" t="s">
        <v>3148</v>
      </c>
      <c r="AG1242" s="129" t="s">
        <v>4112</v>
      </c>
      <c r="AH1242" s="129" t="e" cm="1">
        <f t="array" aca="1" ref="AH1242" ca="1">INDIRECT(ADDRESS(MATCH(AJ1242,'rs_industries'!B:B,0),5,1,TRUE,"rs_industries"))</f>
        <v>#N/A</v>
      </c>
      <c r="AI1242" s="129" t="e" cm="1">
        <f t="array" aca="1" ref="AI1242" ca="1">INDIRECT(ADDRESS(MATCH(A1242,'rs_stocks'!B:B,0),7,1,TRUE,"rs_stocks"))</f>
        <v>#N/A</v>
      </c>
    </row>
    <row r="1243" spans="1:35" x14ac:dyDescent="0.3">
      <c r="A1243" s="129" t="s">
        <v>1738</v>
      </c>
      <c r="B1243" s="132">
        <v>-8.6199999999999992</v>
      </c>
      <c r="C1243" s="132">
        <v>4.22</v>
      </c>
      <c r="D1243" s="132">
        <v>33.950000000000003</v>
      </c>
      <c r="E1243" s="132">
        <v>13.89</v>
      </c>
      <c r="F1243" s="132">
        <v>9.32</v>
      </c>
      <c r="G1243" s="212" t="s">
        <v>3267</v>
      </c>
      <c r="H1243" s="345" t="s">
        <v>3205</v>
      </c>
      <c r="I1243" s="129">
        <v>2.3730000000000002</v>
      </c>
      <c r="J1243" s="129">
        <v>-75</v>
      </c>
      <c r="K1243" s="129">
        <v>-20</v>
      </c>
      <c r="L1243" s="129" t="b">
        <v>1</v>
      </c>
      <c r="M1243" s="129">
        <v>46.561</v>
      </c>
      <c r="N1243" s="129">
        <v>10.544</v>
      </c>
      <c r="O1243" s="129">
        <v>4.4160000000000004</v>
      </c>
      <c r="P1243" s="132">
        <v>63.134999999999998</v>
      </c>
      <c r="Q1243" s="132">
        <v>0.22500000000000001</v>
      </c>
      <c r="R1243" s="132">
        <v>14.218999999999999</v>
      </c>
      <c r="S1243" s="129">
        <v>6.38</v>
      </c>
      <c r="T1243" s="419">
        <v>-34.326000000000001</v>
      </c>
      <c r="U1243" s="129">
        <v>20.99</v>
      </c>
      <c r="V1243" s="129">
        <v>-57</v>
      </c>
      <c r="W1243" s="129">
        <v>-49</v>
      </c>
      <c r="X1243" s="129">
        <v>149</v>
      </c>
      <c r="Y1243" s="129" t="s">
        <v>1738</v>
      </c>
      <c r="Z1243" s="129" t="b">
        <v>0</v>
      </c>
      <c r="AA1243" s="129">
        <v>0</v>
      </c>
      <c r="AB1243" s="129" t="b">
        <v>1</v>
      </c>
      <c r="AC1243" s="129">
        <v>47</v>
      </c>
      <c r="AD1243" s="129">
        <v>0.64200000000000002</v>
      </c>
      <c r="AE1243" s="129" t="s">
        <v>3205</v>
      </c>
      <c r="AF1243" s="129" t="s">
        <v>3267</v>
      </c>
      <c r="AG1243" s="129" t="s">
        <v>5126</v>
      </c>
      <c r="AH1243" s="129" t="e" cm="1">
        <f t="array" aca="1" ref="AH1243" ca="1">INDIRECT(ADDRESS(MATCH(AJ1243,'rs_industries'!B:B,0),5,1,TRUE,"rs_industries"))</f>
        <v>#N/A</v>
      </c>
      <c r="AI1243" s="129" cm="1">
        <f t="array" aca="1" ref="AI1243" ca="1">INDIRECT(ADDRESS(MATCH(A1243,'rs_stocks'!B:B,0),7,1,TRUE,"rs_stocks"))</f>
        <v>95</v>
      </c>
    </row>
    <row r="1244" spans="1:35" x14ac:dyDescent="0.3">
      <c r="A1244" s="129" t="s">
        <v>1132</v>
      </c>
      <c r="B1244" s="132">
        <v>-0.52</v>
      </c>
      <c r="C1244" s="132">
        <v>-3.1</v>
      </c>
      <c r="D1244" s="132">
        <v>-5.56</v>
      </c>
      <c r="E1244" s="132">
        <v>7.93</v>
      </c>
      <c r="F1244" s="132">
        <v>8.34</v>
      </c>
      <c r="G1244" s="208" t="s">
        <v>3110</v>
      </c>
      <c r="H1244" s="347" t="s">
        <v>3111</v>
      </c>
      <c r="I1244" s="129">
        <v>10.675000000000001</v>
      </c>
      <c r="J1244" s="129">
        <v>-29</v>
      </c>
      <c r="K1244" s="129">
        <v>-15</v>
      </c>
      <c r="L1244" s="129" t="b">
        <v>1</v>
      </c>
      <c r="M1244" s="129">
        <v>12.869</v>
      </c>
      <c r="N1244" s="129">
        <v>2.9350000000000001</v>
      </c>
      <c r="O1244" s="129">
        <v>4.3840000000000003</v>
      </c>
      <c r="P1244" s="132">
        <v>13.189</v>
      </c>
      <c r="Q1244" s="132">
        <v>0.20699999999999999</v>
      </c>
      <c r="R1244" s="132">
        <v>2.734</v>
      </c>
      <c r="S1244" s="129">
        <v>1.59</v>
      </c>
      <c r="T1244" s="419">
        <v>-43.012999999999998</v>
      </c>
      <c r="U1244" s="129">
        <v>127.28100000000001</v>
      </c>
      <c r="V1244" s="129">
        <v>-36</v>
      </c>
      <c r="W1244" s="129">
        <v>-39</v>
      </c>
      <c r="X1244" s="129">
        <v>98</v>
      </c>
      <c r="Y1244" s="129" t="s">
        <v>1132</v>
      </c>
      <c r="Z1244" s="129" t="b">
        <v>1</v>
      </c>
      <c r="AA1244" s="129">
        <v>0</v>
      </c>
      <c r="AB1244" s="129" t="b">
        <v>0</v>
      </c>
      <c r="AC1244" s="129">
        <v>49</v>
      </c>
      <c r="AD1244" s="129">
        <v>0.64200000000000002</v>
      </c>
      <c r="AE1244" s="129" t="s">
        <v>3111</v>
      </c>
      <c r="AF1244" s="129" t="s">
        <v>3110</v>
      </c>
      <c r="AG1244" s="129" t="s">
        <v>3843</v>
      </c>
      <c r="AH1244" s="129" t="e" cm="1">
        <f t="array" aca="1" ref="AH1244" ca="1">INDIRECT(ADDRESS(MATCH(AJ1244,'rs_industries'!B:B,0),5,1,TRUE,"rs_industries"))</f>
        <v>#N/A</v>
      </c>
      <c r="AI1244" s="129" t="e" cm="1">
        <f t="array" aca="1" ref="AI1244" ca="1">INDIRECT(ADDRESS(MATCH(A1244,'rs_stocks'!B:B,0),7,1,TRUE,"rs_stocks"))</f>
        <v>#N/A</v>
      </c>
    </row>
    <row r="1245" spans="1:35" x14ac:dyDescent="0.3">
      <c r="A1245" s="129" t="s">
        <v>7935</v>
      </c>
      <c r="B1245" s="132">
        <v>-0.76</v>
      </c>
      <c r="C1245" s="132">
        <v>4</v>
      </c>
      <c r="D1245" s="132">
        <v>10.09</v>
      </c>
      <c r="E1245" s="132">
        <v>6.62</v>
      </c>
      <c r="F1245" s="132">
        <v>3.87</v>
      </c>
      <c r="G1245" s="323" t="s">
        <v>150</v>
      </c>
      <c r="H1245" s="347" t="s">
        <v>3111</v>
      </c>
      <c r="I1245" s="129">
        <v>0.45300000000000001</v>
      </c>
      <c r="J1245" s="129">
        <v>-32</v>
      </c>
      <c r="K1245" s="129">
        <v>-21</v>
      </c>
      <c r="L1245" s="129" t="b">
        <v>1</v>
      </c>
      <c r="M1245" s="129">
        <v>21.568999999999999</v>
      </c>
      <c r="N1245" s="129">
        <v>4.92</v>
      </c>
      <c r="O1245" s="129">
        <v>4.3840000000000003</v>
      </c>
      <c r="P1245" s="132">
        <v>22.27</v>
      </c>
      <c r="Q1245" s="132">
        <v>0.215</v>
      </c>
      <c r="R1245" s="132">
        <v>4.798</v>
      </c>
      <c r="S1245" s="129">
        <v>2.67</v>
      </c>
      <c r="T1245" s="419">
        <v>13.282999999999999</v>
      </c>
      <c r="U1245" s="129">
        <v>16.91</v>
      </c>
      <c r="V1245" s="129">
        <v>-72</v>
      </c>
      <c r="W1245" s="129">
        <v>-56</v>
      </c>
      <c r="X1245" s="129">
        <v>442</v>
      </c>
      <c r="Y1245" s="129" t="s">
        <v>7935</v>
      </c>
      <c r="Z1245" s="129" t="b">
        <v>0</v>
      </c>
      <c r="AA1245" s="129">
        <v>0</v>
      </c>
      <c r="AB1245" s="129" t="b">
        <v>1</v>
      </c>
      <c r="AC1245" s="129">
        <v>36</v>
      </c>
      <c r="AD1245" s="129">
        <v>0.64100000000000001</v>
      </c>
      <c r="AE1245" s="129" t="s">
        <v>3111</v>
      </c>
      <c r="AF1245" s="129" t="s">
        <v>150</v>
      </c>
      <c r="AG1245" s="129" t="s">
        <v>7936</v>
      </c>
      <c r="AH1245" s="129" t="e" cm="1">
        <f t="array" aca="1" ref="AH1245" ca="1">INDIRECT(ADDRESS(MATCH(AJ1245,'rs_industries'!B:B,0),5,1,TRUE,"rs_industries"))</f>
        <v>#N/A</v>
      </c>
      <c r="AI1245" s="129" t="e" cm="1">
        <f t="array" aca="1" ref="AI1245" ca="1">INDIRECT(ADDRESS(MATCH(A1245,'rs_stocks'!B:B,0),7,1,TRUE,"rs_stocks"))</f>
        <v>#N/A</v>
      </c>
    </row>
    <row r="1246" spans="1:35" x14ac:dyDescent="0.3">
      <c r="A1246" s="129" t="s">
        <v>3725</v>
      </c>
      <c r="B1246" s="132">
        <v>1.24</v>
      </c>
      <c r="C1246" s="132">
        <v>-0.08</v>
      </c>
      <c r="D1246" s="132">
        <v>2.95</v>
      </c>
      <c r="E1246" s="132">
        <v>6.45</v>
      </c>
      <c r="F1246" s="132">
        <v>3.65</v>
      </c>
      <c r="G1246" s="288" t="s">
        <v>3262</v>
      </c>
      <c r="H1246" s="347" t="s">
        <v>3111</v>
      </c>
      <c r="I1246" s="129">
        <v>0.88</v>
      </c>
      <c r="J1246" s="129">
        <v>-39</v>
      </c>
      <c r="K1246" s="129">
        <v>-24</v>
      </c>
      <c r="L1246" s="129" t="b">
        <v>1</v>
      </c>
      <c r="M1246" s="129">
        <v>7.3019999999999996</v>
      </c>
      <c r="N1246" s="129">
        <v>1.671</v>
      </c>
      <c r="O1246" s="129">
        <v>4.37</v>
      </c>
      <c r="P1246" s="132">
        <v>7.3470000000000004</v>
      </c>
      <c r="Q1246" s="132">
        <v>0.21099999999999999</v>
      </c>
      <c r="R1246" s="132">
        <v>1.5509999999999999</v>
      </c>
      <c r="S1246" s="129">
        <v>0.69</v>
      </c>
      <c r="T1246" s="419">
        <v>59.381999999999998</v>
      </c>
      <c r="U1246" s="129">
        <v>12.22</v>
      </c>
      <c r="V1246" s="129">
        <v>-52</v>
      </c>
      <c r="W1246" s="129">
        <v>-55</v>
      </c>
      <c r="X1246" s="129">
        <v>2375</v>
      </c>
      <c r="Y1246" s="129" t="s">
        <v>3725</v>
      </c>
      <c r="Z1246" s="129" t="b">
        <v>0</v>
      </c>
      <c r="AA1246" s="129">
        <v>0</v>
      </c>
      <c r="AB1246" s="129" t="b">
        <v>1</v>
      </c>
      <c r="AC1246" s="129">
        <v>49</v>
      </c>
      <c r="AD1246" s="129">
        <v>0.64100000000000001</v>
      </c>
      <c r="AE1246" s="129" t="s">
        <v>3111</v>
      </c>
      <c r="AF1246" s="129" t="s">
        <v>3262</v>
      </c>
      <c r="AG1246" s="129" t="s">
        <v>3726</v>
      </c>
      <c r="AH1246" s="129" t="e" cm="1">
        <f t="array" aca="1" ref="AH1246" ca="1">INDIRECT(ADDRESS(MATCH(AJ1246,'rs_industries'!B:B,0),5,1,TRUE,"rs_industries"))</f>
        <v>#N/A</v>
      </c>
      <c r="AI1246" s="129" t="e" cm="1">
        <f t="array" aca="1" ref="AI1246" ca="1">INDIRECT(ADDRESS(MATCH(A1246,'rs_stocks'!B:B,0),7,1,TRUE,"rs_stocks"))</f>
        <v>#N/A</v>
      </c>
    </row>
    <row r="1247" spans="1:35" x14ac:dyDescent="0.3">
      <c r="A1247" s="129" t="s">
        <v>1311</v>
      </c>
      <c r="B1247" s="132">
        <v>2.17</v>
      </c>
      <c r="C1247" s="132">
        <v>1.1100000000000001</v>
      </c>
      <c r="D1247" s="132">
        <v>0.39</v>
      </c>
      <c r="E1247" s="132">
        <v>10.93</v>
      </c>
      <c r="F1247" s="132">
        <v>4.05</v>
      </c>
      <c r="G1247" s="277" t="s">
        <v>3146</v>
      </c>
      <c r="H1247" s="348" t="s">
        <v>3124</v>
      </c>
      <c r="I1247" s="129">
        <v>333.05200000000002</v>
      </c>
      <c r="J1247" s="129">
        <v>-20</v>
      </c>
      <c r="K1247" s="129">
        <v>0</v>
      </c>
      <c r="L1247" s="129" t="b">
        <v>1</v>
      </c>
      <c r="M1247" s="129">
        <v>8.9220000000000006</v>
      </c>
      <c r="N1247" s="129">
        <v>2.044</v>
      </c>
      <c r="O1247" s="129">
        <v>4.3650000000000002</v>
      </c>
      <c r="P1247" s="132">
        <v>8.8260000000000005</v>
      </c>
      <c r="Q1247" s="132">
        <v>0.21099999999999999</v>
      </c>
      <c r="R1247" s="132">
        <v>1.859</v>
      </c>
      <c r="S1247" s="129">
        <v>1.64</v>
      </c>
      <c r="T1247" s="419">
        <v>38.393999999999998</v>
      </c>
      <c r="U1247" s="129">
        <v>131.5</v>
      </c>
      <c r="V1247" s="129">
        <v>-59</v>
      </c>
      <c r="W1247" s="129">
        <v>-51</v>
      </c>
      <c r="X1247" s="129">
        <v>92</v>
      </c>
      <c r="Y1247" s="129" t="s">
        <v>1311</v>
      </c>
      <c r="Z1247" s="129" t="b">
        <v>1</v>
      </c>
      <c r="AA1247" s="129">
        <v>0</v>
      </c>
      <c r="AB1247" s="129" t="b">
        <v>1</v>
      </c>
      <c r="AC1247" s="129">
        <v>45</v>
      </c>
      <c r="AD1247" s="129">
        <v>0.64100000000000001</v>
      </c>
      <c r="AE1247" s="129" t="s">
        <v>3124</v>
      </c>
      <c r="AF1247" s="129" t="s">
        <v>3146</v>
      </c>
      <c r="AG1247" s="129" t="s">
        <v>3897</v>
      </c>
      <c r="AH1247" s="129" t="e" cm="1">
        <f t="array" aca="1" ref="AH1247" ca="1">INDIRECT(ADDRESS(MATCH(AJ1247,'rs_industries'!B:B,0),5,1,TRUE,"rs_industries"))</f>
        <v>#N/A</v>
      </c>
      <c r="AI1247" s="129" cm="1">
        <f t="array" aca="1" ref="AI1247" ca="1">INDIRECT(ADDRESS(MATCH(A1247,'rs_stocks'!B:B,0),7,1,TRUE,"rs_stocks"))</f>
        <v>76</v>
      </c>
    </row>
    <row r="1248" spans="1:35" x14ac:dyDescent="0.3">
      <c r="A1248" s="129" t="s">
        <v>7856</v>
      </c>
      <c r="B1248" s="132">
        <v>0.3</v>
      </c>
      <c r="C1248" s="132">
        <v>0.96</v>
      </c>
      <c r="D1248" s="132">
        <v>1.94</v>
      </c>
      <c r="E1248" s="132">
        <v>8.85</v>
      </c>
      <c r="F1248" s="132">
        <v>5.71</v>
      </c>
      <c r="G1248" s="210" t="s">
        <v>3160</v>
      </c>
      <c r="H1248" s="288" t="s">
        <v>3111</v>
      </c>
      <c r="I1248" s="129">
        <v>0.44800000000000001</v>
      </c>
      <c r="J1248" s="129">
        <v>-41</v>
      </c>
      <c r="K1248" s="129">
        <v>-23</v>
      </c>
      <c r="L1248" s="129" t="b">
        <v>1</v>
      </c>
      <c r="M1248" s="129">
        <v>7.492</v>
      </c>
      <c r="N1248" s="129">
        <v>1.72</v>
      </c>
      <c r="O1248" s="129">
        <v>4.3559999999999999</v>
      </c>
      <c r="P1248" s="132">
        <v>7.5819999999999999</v>
      </c>
      <c r="Q1248" s="132">
        <v>0.21</v>
      </c>
      <c r="R1248" s="132">
        <v>1.589</v>
      </c>
      <c r="S1248" s="129">
        <v>1.1100000000000001</v>
      </c>
      <c r="T1248" s="419">
        <v>42.848999999999997</v>
      </c>
      <c r="U1248" s="129">
        <v>16.850000000000001</v>
      </c>
      <c r="V1248" s="129">
        <v>-43</v>
      </c>
      <c r="W1248" s="129">
        <v>-54</v>
      </c>
      <c r="X1248" s="129">
        <v>1071</v>
      </c>
      <c r="Y1248" s="129" t="s">
        <v>7856</v>
      </c>
      <c r="Z1248" s="129" t="b">
        <v>0</v>
      </c>
      <c r="AA1248" s="129">
        <v>0</v>
      </c>
      <c r="AB1248" s="129" t="b">
        <v>1</v>
      </c>
      <c r="AC1248" s="129">
        <v>48</v>
      </c>
      <c r="AD1248" s="129">
        <v>0.64100000000000001</v>
      </c>
      <c r="AE1248" s="129" t="s">
        <v>3111</v>
      </c>
      <c r="AF1248" s="129" t="s">
        <v>3160</v>
      </c>
      <c r="AG1248" s="129" t="s">
        <v>7857</v>
      </c>
      <c r="AH1248" s="129" t="e" cm="1">
        <f t="array" aca="1" ref="AH1248" ca="1">INDIRECT(ADDRESS(MATCH(AJ1248,'rs_industries'!B:B,0),5,1,TRUE,"rs_industries"))</f>
        <v>#N/A</v>
      </c>
      <c r="AI1248" s="129" cm="1">
        <f t="array" aca="1" ref="AI1248" ca="1">INDIRECT(ADDRESS(MATCH(A1248,'rs_stocks'!B:B,0),7,1,TRUE,"rs_stocks"))</f>
        <v>73</v>
      </c>
    </row>
    <row r="1249" spans="1:35" x14ac:dyDescent="0.3">
      <c r="A1249" s="129" t="s">
        <v>1159</v>
      </c>
      <c r="B1249" s="132">
        <v>1.97</v>
      </c>
      <c r="C1249" s="132">
        <v>7.61</v>
      </c>
      <c r="D1249" s="132">
        <v>17.22</v>
      </c>
      <c r="E1249" s="132">
        <v>-0.54</v>
      </c>
      <c r="F1249" s="132">
        <v>-0.18</v>
      </c>
      <c r="G1249" s="243" t="s">
        <v>3217</v>
      </c>
      <c r="H1249" s="347" t="s">
        <v>150</v>
      </c>
      <c r="I1249" s="129">
        <v>6.335</v>
      </c>
      <c r="J1249" s="129">
        <v>-62</v>
      </c>
      <c r="K1249" s="129">
        <v>-51</v>
      </c>
      <c r="L1249" s="129" t="b">
        <v>1</v>
      </c>
      <c r="M1249" s="129">
        <v>25.792000000000002</v>
      </c>
      <c r="N1249" s="129">
        <v>5.9249999999999998</v>
      </c>
      <c r="O1249" s="129">
        <v>4.3529999999999998</v>
      </c>
      <c r="P1249" s="132">
        <v>32.515999999999998</v>
      </c>
      <c r="Q1249" s="132">
        <v>0.218</v>
      </c>
      <c r="R1249" s="132">
        <v>7.0979999999999999</v>
      </c>
      <c r="S1249" s="129">
        <v>2.33</v>
      </c>
      <c r="T1249" s="419">
        <v>-15.593</v>
      </c>
      <c r="U1249" s="129">
        <v>16.54</v>
      </c>
      <c r="V1249" s="129">
        <v>-40</v>
      </c>
      <c r="W1249" s="129">
        <v>-49</v>
      </c>
      <c r="X1249" s="129">
        <v>519</v>
      </c>
      <c r="Y1249" s="129" t="s">
        <v>1159</v>
      </c>
      <c r="Z1249" s="129" t="b">
        <v>0</v>
      </c>
      <c r="AA1249" s="129">
        <v>0</v>
      </c>
      <c r="AB1249" s="129" t="b">
        <v>0</v>
      </c>
      <c r="AC1249" s="129">
        <v>45</v>
      </c>
      <c r="AD1249" s="129">
        <v>0.64</v>
      </c>
      <c r="AE1249" s="129" t="s">
        <v>150</v>
      </c>
      <c r="AF1249" s="129" t="s">
        <v>3217</v>
      </c>
      <c r="AG1249" s="129" t="s">
        <v>4538</v>
      </c>
      <c r="AH1249" s="129" t="e" cm="1">
        <f t="array" aca="1" ref="AH1249" ca="1">INDIRECT(ADDRESS(MATCH(AJ1249,'rs_industries'!B:B,0),5,1,TRUE,"rs_industries"))</f>
        <v>#N/A</v>
      </c>
      <c r="AI1249" s="129" t="e" cm="1">
        <f t="array" aca="1" ref="AI1249" ca="1">INDIRECT(ADDRESS(MATCH(A1249,'rs_stocks'!B:B,0),7,1,TRUE,"rs_stocks"))</f>
        <v>#N/A</v>
      </c>
    </row>
    <row r="1250" spans="1:35" x14ac:dyDescent="0.3">
      <c r="A1250" s="129" t="s">
        <v>1074</v>
      </c>
      <c r="B1250" s="132">
        <v>0.37</v>
      </c>
      <c r="C1250" s="132">
        <v>-3.04</v>
      </c>
      <c r="D1250" s="132">
        <v>-5.66</v>
      </c>
      <c r="E1250" s="132">
        <v>6.46</v>
      </c>
      <c r="F1250" s="132">
        <v>4.24</v>
      </c>
      <c r="G1250" s="253" t="s">
        <v>3110</v>
      </c>
      <c r="H1250" s="253" t="s">
        <v>3111</v>
      </c>
      <c r="I1250" s="129">
        <v>18.059999999999999</v>
      </c>
      <c r="J1250" s="129">
        <v>-37</v>
      </c>
      <c r="K1250" s="129">
        <v>-18</v>
      </c>
      <c r="L1250" s="129" t="b">
        <v>1</v>
      </c>
      <c r="M1250" s="129">
        <v>12.785</v>
      </c>
      <c r="N1250" s="129">
        <v>2.944</v>
      </c>
      <c r="O1250" s="129">
        <v>4.343</v>
      </c>
      <c r="P1250" s="132">
        <v>13.276</v>
      </c>
      <c r="Q1250" s="132">
        <v>0.20399999999999999</v>
      </c>
      <c r="R1250" s="132">
        <v>2.7069999999999999</v>
      </c>
      <c r="S1250" s="129">
        <v>1.53</v>
      </c>
      <c r="T1250" s="419">
        <v>-40.307000000000002</v>
      </c>
      <c r="U1250" s="129">
        <v>115.26</v>
      </c>
      <c r="V1250" s="129">
        <v>-28</v>
      </c>
      <c r="W1250" s="129">
        <v>-31</v>
      </c>
      <c r="X1250" s="129">
        <v>113</v>
      </c>
      <c r="Y1250" s="129" t="s">
        <v>1074</v>
      </c>
      <c r="Z1250" s="129" t="b">
        <v>1</v>
      </c>
      <c r="AA1250" s="129">
        <v>0</v>
      </c>
      <c r="AB1250" s="129" t="b">
        <v>0</v>
      </c>
      <c r="AC1250" s="129">
        <v>49</v>
      </c>
      <c r="AD1250" s="129">
        <v>0.64</v>
      </c>
      <c r="AE1250" s="129" t="s">
        <v>3111</v>
      </c>
      <c r="AF1250" s="129" t="s">
        <v>3110</v>
      </c>
      <c r="AG1250" s="129" t="s">
        <v>4033</v>
      </c>
      <c r="AH1250" s="129" t="e" cm="1">
        <f t="array" aca="1" ref="AH1250" ca="1">INDIRECT(ADDRESS(MATCH(AJ1250,'rs_industries'!B:B,0),5,1,TRUE,"rs_industries"))</f>
        <v>#N/A</v>
      </c>
      <c r="AI1250" s="129" t="e" cm="1">
        <f t="array" aca="1" ref="AI1250" ca="1">INDIRECT(ADDRESS(MATCH(A1250,'rs_stocks'!B:B,0),7,1,TRUE,"rs_stocks"))</f>
        <v>#N/A</v>
      </c>
    </row>
    <row r="1251" spans="1:35" x14ac:dyDescent="0.3">
      <c r="A1251" s="129" t="s">
        <v>7479</v>
      </c>
      <c r="B1251" s="132">
        <v>-10.06</v>
      </c>
      <c r="C1251" s="132">
        <v>7.08</v>
      </c>
      <c r="D1251" s="132">
        <v>3.45</v>
      </c>
      <c r="E1251" s="132">
        <v>-10.83</v>
      </c>
      <c r="F1251" s="132">
        <v>-3.35</v>
      </c>
      <c r="G1251" s="217" t="s">
        <v>3241</v>
      </c>
      <c r="H1251" s="349" t="s">
        <v>3124</v>
      </c>
      <c r="I1251" s="129">
        <v>0.55500000000000005</v>
      </c>
      <c r="J1251" s="129">
        <v>-90</v>
      </c>
      <c r="K1251" s="129">
        <v>-88</v>
      </c>
      <c r="L1251" s="129" t="b">
        <v>0</v>
      </c>
      <c r="M1251" s="129">
        <v>28.164999999999999</v>
      </c>
      <c r="N1251" s="129">
        <v>6.5129999999999999</v>
      </c>
      <c r="O1251" s="129">
        <v>4.3239999999999998</v>
      </c>
      <c r="P1251" s="132">
        <v>33.33</v>
      </c>
      <c r="Q1251" s="132">
        <v>0.21099999999999999</v>
      </c>
      <c r="R1251" s="132">
        <v>7.024</v>
      </c>
      <c r="S1251" s="129">
        <v>5.19</v>
      </c>
      <c r="T1251" s="419">
        <v>-106.373</v>
      </c>
      <c r="U1251" s="129">
        <v>7.9450000000000003</v>
      </c>
      <c r="V1251" s="129">
        <v>98</v>
      </c>
      <c r="W1251" s="129">
        <v>-15</v>
      </c>
      <c r="X1251" s="129">
        <v>484</v>
      </c>
      <c r="Y1251" s="129" t="s">
        <v>7479</v>
      </c>
      <c r="Z1251" s="129" t="b">
        <v>0</v>
      </c>
      <c r="AA1251" s="129">
        <v>0</v>
      </c>
      <c r="AB1251" s="129" t="b">
        <v>0</v>
      </c>
      <c r="AC1251" s="129">
        <v>46</v>
      </c>
      <c r="AD1251" s="129">
        <v>0.64</v>
      </c>
      <c r="AE1251" s="129" t="s">
        <v>3124</v>
      </c>
      <c r="AF1251" s="129" t="s">
        <v>3241</v>
      </c>
      <c r="AG1251" s="129" t="s">
        <v>7480</v>
      </c>
      <c r="AH1251" s="129" t="e" cm="1">
        <f t="array" aca="1" ref="AH1251" ca="1">INDIRECT(ADDRESS(MATCH(AJ1251,'rs_industries'!B:B,0),5,1,TRUE,"rs_industries"))</f>
        <v>#N/A</v>
      </c>
      <c r="AI1251" s="129" t="e" cm="1">
        <f t="array" aca="1" ref="AI1251" ca="1">INDIRECT(ADDRESS(MATCH(A1251,'rs_stocks'!B:B,0),7,1,TRUE,"rs_stocks"))</f>
        <v>#N/A</v>
      </c>
    </row>
    <row r="1252" spans="1:35" x14ac:dyDescent="0.3">
      <c r="A1252" s="129" t="s">
        <v>1434</v>
      </c>
      <c r="B1252" s="132">
        <v>0.34</v>
      </c>
      <c r="C1252" s="132">
        <v>-4.51</v>
      </c>
      <c r="D1252" s="132">
        <v>-4.26</v>
      </c>
      <c r="E1252" s="132">
        <v>16.89</v>
      </c>
      <c r="F1252" s="132">
        <v>14.99</v>
      </c>
      <c r="G1252" s="317" t="s">
        <v>3146</v>
      </c>
      <c r="H1252" s="349" t="s">
        <v>3124</v>
      </c>
      <c r="I1252" s="129">
        <v>1.3620000000000001</v>
      </c>
      <c r="J1252" s="129">
        <v>-59</v>
      </c>
      <c r="K1252" s="129">
        <v>-7</v>
      </c>
      <c r="L1252" s="129" t="b">
        <v>1</v>
      </c>
      <c r="M1252" s="129">
        <v>27.861000000000001</v>
      </c>
      <c r="N1252" s="129">
        <v>6.4509999999999996</v>
      </c>
      <c r="O1252" s="129">
        <v>4.319</v>
      </c>
      <c r="P1252" s="132">
        <v>29.38</v>
      </c>
      <c r="Q1252" s="132">
        <v>0.19600000000000001</v>
      </c>
      <c r="R1252" s="132">
        <v>5.758</v>
      </c>
      <c r="S1252" s="129">
        <v>3.28</v>
      </c>
      <c r="T1252" s="419">
        <v>-82.552000000000007</v>
      </c>
      <c r="U1252" s="129">
        <v>64.98</v>
      </c>
      <c r="V1252" s="129">
        <v>9</v>
      </c>
      <c r="W1252" s="129">
        <v>30</v>
      </c>
      <c r="X1252" s="129">
        <v>93</v>
      </c>
      <c r="Y1252" s="129" t="s">
        <v>1434</v>
      </c>
      <c r="Z1252" s="129" t="b">
        <v>1</v>
      </c>
      <c r="AA1252" s="129">
        <v>0</v>
      </c>
      <c r="AB1252" s="129" t="b">
        <v>1</v>
      </c>
      <c r="AC1252" s="129">
        <v>48</v>
      </c>
      <c r="AD1252" s="129">
        <v>0.63900000000000001</v>
      </c>
      <c r="AE1252" s="129" t="s">
        <v>3124</v>
      </c>
      <c r="AF1252" s="129" t="s">
        <v>3146</v>
      </c>
      <c r="AG1252" s="129" t="s">
        <v>5371</v>
      </c>
      <c r="AH1252" s="129" t="e" cm="1">
        <f t="array" aca="1" ref="AH1252" ca="1">INDIRECT(ADDRESS(MATCH(AJ1252,'rs_industries'!B:B,0),5,1,TRUE,"rs_industries"))</f>
        <v>#N/A</v>
      </c>
      <c r="AI1252" s="129" cm="1">
        <f t="array" aca="1" ref="AI1252" ca="1">INDIRECT(ADDRESS(MATCH(A1252,'rs_stocks'!B:B,0),7,1,TRUE,"rs_stocks"))</f>
        <v>71</v>
      </c>
    </row>
    <row r="1253" spans="1:35" x14ac:dyDescent="0.3">
      <c r="A1253" s="129" t="s">
        <v>242</v>
      </c>
      <c r="B1253" s="132">
        <v>-1.1100000000000001</v>
      </c>
      <c r="C1253" s="132">
        <v>22.39</v>
      </c>
      <c r="D1253" s="132">
        <v>13.38</v>
      </c>
      <c r="E1253" s="132">
        <v>43.2</v>
      </c>
      <c r="F1253" s="132">
        <v>36.51</v>
      </c>
      <c r="G1253" s="233" t="s">
        <v>3318</v>
      </c>
      <c r="H1253" s="345" t="s">
        <v>3108</v>
      </c>
      <c r="I1253" s="129">
        <v>26.841999999999999</v>
      </c>
      <c r="J1253" s="129">
        <v>-48</v>
      </c>
      <c r="K1253" s="129">
        <v>-4</v>
      </c>
      <c r="L1253" s="129" t="b">
        <v>1</v>
      </c>
      <c r="M1253" s="129">
        <v>38.482999999999997</v>
      </c>
      <c r="N1253" s="129">
        <v>8.9309999999999992</v>
      </c>
      <c r="O1253" s="129">
        <v>4.3090000000000002</v>
      </c>
      <c r="P1253" s="132">
        <v>34.893000000000001</v>
      </c>
      <c r="Q1253" s="132">
        <v>0.20899999999999999</v>
      </c>
      <c r="R1253" s="132">
        <v>7.2789999999999999</v>
      </c>
      <c r="S1253" s="129">
        <v>3.02</v>
      </c>
      <c r="T1253" s="419">
        <v>33.591000000000001</v>
      </c>
      <c r="U1253" s="129">
        <v>1055</v>
      </c>
      <c r="V1253" s="129">
        <v>-36</v>
      </c>
      <c r="W1253" s="129">
        <v>-35</v>
      </c>
      <c r="X1253" s="129">
        <v>6</v>
      </c>
      <c r="Y1253" s="129" t="s">
        <v>242</v>
      </c>
      <c r="Z1253" s="129" t="b">
        <v>0</v>
      </c>
      <c r="AA1253" s="129">
        <v>0</v>
      </c>
      <c r="AB1253" s="129" t="b">
        <v>1</v>
      </c>
      <c r="AC1253" s="129">
        <v>50</v>
      </c>
      <c r="AD1253" s="129">
        <v>0.63900000000000001</v>
      </c>
      <c r="AE1253" s="129" t="s">
        <v>3108</v>
      </c>
      <c r="AF1253" s="129" t="s">
        <v>3318</v>
      </c>
      <c r="AG1253" s="129" t="s">
        <v>3319</v>
      </c>
      <c r="AH1253" s="129" t="e" cm="1">
        <f t="array" aca="1" ref="AH1253" ca="1">INDIRECT(ADDRESS(MATCH(AJ1253,'rs_industries'!B:B,0),5,1,TRUE,"rs_industries"))</f>
        <v>#N/A</v>
      </c>
      <c r="AI1253" s="129" cm="1">
        <f t="array" aca="1" ref="AI1253" ca="1">INDIRECT(ADDRESS(MATCH(A1253,'rs_stocks'!B:B,0),7,1,TRUE,"rs_stocks"))</f>
        <v>95</v>
      </c>
    </row>
    <row r="1254" spans="1:35" x14ac:dyDescent="0.3">
      <c r="A1254" s="129" t="s">
        <v>1734</v>
      </c>
      <c r="B1254" s="132">
        <v>-1.59</v>
      </c>
      <c r="C1254" s="132">
        <v>-9.43</v>
      </c>
      <c r="D1254" s="132">
        <v>-4.5599999999999996</v>
      </c>
      <c r="E1254" s="132">
        <v>-3.67</v>
      </c>
      <c r="F1254" s="132">
        <v>-5.15</v>
      </c>
      <c r="G1254" s="233" t="s">
        <v>3148</v>
      </c>
      <c r="H1254" s="345" t="s">
        <v>3111</v>
      </c>
      <c r="I1254" s="129">
        <v>1.653</v>
      </c>
      <c r="J1254" s="129">
        <v>-49</v>
      </c>
      <c r="K1254" s="129">
        <v>-28</v>
      </c>
      <c r="L1254" s="129" t="b">
        <v>0</v>
      </c>
      <c r="M1254" s="129">
        <v>13.321</v>
      </c>
      <c r="N1254" s="129">
        <v>3.109</v>
      </c>
      <c r="O1254" s="129">
        <v>4.2839999999999998</v>
      </c>
      <c r="P1254" s="132">
        <v>14.346</v>
      </c>
      <c r="Q1254" s="132">
        <v>0.20399999999999999</v>
      </c>
      <c r="R1254" s="132">
        <v>2.9220000000000002</v>
      </c>
      <c r="S1254" s="129">
        <v>2.4300000000000002</v>
      </c>
      <c r="T1254" s="419">
        <v>-82.015000000000001</v>
      </c>
      <c r="U1254" s="129">
        <v>35.17</v>
      </c>
      <c r="V1254" s="129">
        <v>15</v>
      </c>
      <c r="W1254" s="129">
        <v>18</v>
      </c>
      <c r="X1254" s="129">
        <v>234</v>
      </c>
      <c r="Y1254" s="129" t="s">
        <v>1734</v>
      </c>
      <c r="Z1254" s="129" t="b">
        <v>1</v>
      </c>
      <c r="AA1254" s="129">
        <v>0</v>
      </c>
      <c r="AB1254" s="129" t="b">
        <v>0</v>
      </c>
      <c r="AC1254" s="129">
        <v>38</v>
      </c>
      <c r="AD1254" s="129">
        <v>0.63900000000000001</v>
      </c>
      <c r="AE1254" s="129" t="s">
        <v>3111</v>
      </c>
      <c r="AF1254" s="129" t="s">
        <v>3148</v>
      </c>
      <c r="AG1254" s="129" t="s">
        <v>4017</v>
      </c>
      <c r="AH1254" s="129" t="e" cm="1">
        <f t="array" aca="1" ref="AH1254" ca="1">INDIRECT(ADDRESS(MATCH(AJ1254,'rs_industries'!B:B,0),5,1,TRUE,"rs_industries"))</f>
        <v>#N/A</v>
      </c>
      <c r="AI1254" s="129" t="e" cm="1">
        <f t="array" aca="1" ref="AI1254" ca="1">INDIRECT(ADDRESS(MATCH(A1254,'rs_stocks'!B:B,0),7,1,TRUE,"rs_stocks"))</f>
        <v>#N/A</v>
      </c>
    </row>
    <row r="1255" spans="1:35" x14ac:dyDescent="0.3">
      <c r="A1255" s="129" t="s">
        <v>2932</v>
      </c>
      <c r="B1255" s="132">
        <v>-1.79</v>
      </c>
      <c r="C1255" s="132">
        <v>-12.38</v>
      </c>
      <c r="D1255" s="132">
        <v>-9.57</v>
      </c>
      <c r="E1255" s="132">
        <v>41.94</v>
      </c>
      <c r="F1255" s="132">
        <v>12.1</v>
      </c>
      <c r="G1255" s="235" t="s">
        <v>3170</v>
      </c>
      <c r="H1255" s="349" t="s">
        <v>3124</v>
      </c>
      <c r="I1255" s="129">
        <v>1.2250000000000001</v>
      </c>
      <c r="J1255" s="129">
        <v>-78</v>
      </c>
      <c r="K1255" s="129">
        <v>-35</v>
      </c>
      <c r="L1255" s="129" t="b">
        <v>1</v>
      </c>
      <c r="M1255" s="129">
        <v>38.713999999999999</v>
      </c>
      <c r="N1255" s="129">
        <v>9.0690000000000008</v>
      </c>
      <c r="O1255" s="129">
        <v>4.2690000000000001</v>
      </c>
      <c r="P1255" s="132">
        <v>38.000999999999998</v>
      </c>
      <c r="Q1255" s="132">
        <v>0.19600000000000001</v>
      </c>
      <c r="R1255" s="132">
        <v>7.444</v>
      </c>
      <c r="S1255" s="129">
        <v>6.45</v>
      </c>
      <c r="T1255" s="419">
        <v>10.523</v>
      </c>
      <c r="U1255" s="129">
        <v>32.42</v>
      </c>
      <c r="V1255" s="129">
        <v>7</v>
      </c>
      <c r="W1255" s="129">
        <v>-9</v>
      </c>
      <c r="X1255" s="129">
        <v>95</v>
      </c>
      <c r="Y1255" s="129" t="s">
        <v>2932</v>
      </c>
      <c r="Z1255" s="129" t="b">
        <v>1</v>
      </c>
      <c r="AA1255" s="129">
        <v>0</v>
      </c>
      <c r="AB1255" s="129" t="b">
        <v>0</v>
      </c>
      <c r="AC1255" s="129">
        <v>42</v>
      </c>
      <c r="AD1255" s="129">
        <v>0.63800000000000001</v>
      </c>
      <c r="AE1255" s="129" t="s">
        <v>3124</v>
      </c>
      <c r="AF1255" s="129" t="s">
        <v>3170</v>
      </c>
      <c r="AG1255" s="129" t="s">
        <v>3728</v>
      </c>
      <c r="AH1255" s="129" t="e" cm="1">
        <f t="array" aca="1" ref="AH1255" ca="1">INDIRECT(ADDRESS(MATCH(AJ1255,'rs_industries'!B:B,0),5,1,TRUE,"rs_industries"))</f>
        <v>#N/A</v>
      </c>
      <c r="AI1255" s="129" cm="1">
        <f t="array" aca="1" ref="AI1255" ca="1">INDIRECT(ADDRESS(MATCH(A1255,'rs_stocks'!B:B,0),7,1,TRUE,"rs_stocks"))</f>
        <v>94</v>
      </c>
    </row>
    <row r="1256" spans="1:35" x14ac:dyDescent="0.3">
      <c r="A1256" s="129" t="s">
        <v>800</v>
      </c>
      <c r="B1256" s="132">
        <v>-0.36</v>
      </c>
      <c r="C1256" s="132">
        <v>-1.46</v>
      </c>
      <c r="D1256" s="132">
        <v>-2.02</v>
      </c>
      <c r="E1256" s="132">
        <v>2.7</v>
      </c>
      <c r="F1256" s="132">
        <v>-0.28000000000000003</v>
      </c>
      <c r="G1256" s="263" t="s">
        <v>3253</v>
      </c>
      <c r="H1256" s="348" t="s">
        <v>245</v>
      </c>
      <c r="I1256" s="129">
        <v>17.422000000000001</v>
      </c>
      <c r="J1256" s="129">
        <v>-20</v>
      </c>
      <c r="K1256" s="129">
        <v>-7</v>
      </c>
      <c r="L1256" s="129" t="b">
        <v>0</v>
      </c>
      <c r="M1256" s="129">
        <v>7.702</v>
      </c>
      <c r="N1256" s="129">
        <v>1.806</v>
      </c>
      <c r="O1256" s="129">
        <v>4.2640000000000002</v>
      </c>
      <c r="P1256" s="132">
        <v>7.8769999999999998</v>
      </c>
      <c r="Q1256" s="132">
        <v>0.20100000000000001</v>
      </c>
      <c r="R1256" s="132">
        <v>1.58</v>
      </c>
      <c r="S1256" s="129">
        <v>1.43</v>
      </c>
      <c r="T1256" s="419">
        <v>41.911999999999999</v>
      </c>
      <c r="U1256" s="129">
        <v>115.47</v>
      </c>
      <c r="V1256" s="129">
        <v>-28</v>
      </c>
      <c r="W1256" s="129">
        <v>-26</v>
      </c>
      <c r="X1256" s="129">
        <v>121</v>
      </c>
      <c r="Y1256" s="129" t="s">
        <v>800</v>
      </c>
      <c r="Z1256" s="129" t="b">
        <v>1</v>
      </c>
      <c r="AA1256" s="129">
        <v>0</v>
      </c>
      <c r="AB1256" s="129" t="b">
        <v>0</v>
      </c>
      <c r="AC1256" s="129">
        <v>47</v>
      </c>
      <c r="AD1256" s="129">
        <v>0.63800000000000001</v>
      </c>
      <c r="AE1256" s="129" t="s">
        <v>245</v>
      </c>
      <c r="AF1256" s="129" t="s">
        <v>3253</v>
      </c>
      <c r="AG1256" s="129" t="s">
        <v>4744</v>
      </c>
      <c r="AH1256" s="129" t="e" cm="1">
        <f t="array" aca="1" ref="AH1256" ca="1">INDIRECT(ADDRESS(MATCH(AJ1256,'rs_industries'!B:B,0),5,1,TRUE,"rs_industries"))</f>
        <v>#N/A</v>
      </c>
      <c r="AI1256" s="129" t="e" cm="1">
        <f t="array" aca="1" ref="AI1256" ca="1">INDIRECT(ADDRESS(MATCH(A1256,'rs_stocks'!B:B,0),7,1,TRUE,"rs_stocks"))</f>
        <v>#N/A</v>
      </c>
    </row>
    <row r="1257" spans="1:35" x14ac:dyDescent="0.3">
      <c r="A1257" s="129" t="s">
        <v>1091</v>
      </c>
      <c r="B1257" s="132">
        <v>-1.1100000000000001</v>
      </c>
      <c r="C1257" s="132">
        <v>-4.79</v>
      </c>
      <c r="D1257" s="132">
        <v>-5.42</v>
      </c>
      <c r="E1257" s="132">
        <v>9.73</v>
      </c>
      <c r="F1257" s="132">
        <v>6.87</v>
      </c>
      <c r="G1257" s="298" t="s">
        <v>3163</v>
      </c>
      <c r="H1257" s="352" t="s">
        <v>245</v>
      </c>
      <c r="I1257" s="129">
        <v>80.766000000000005</v>
      </c>
      <c r="J1257" s="129">
        <v>-17</v>
      </c>
      <c r="K1257" s="129">
        <v>-6</v>
      </c>
      <c r="L1257" s="129" t="b">
        <v>0</v>
      </c>
      <c r="M1257" s="129">
        <v>13.022</v>
      </c>
      <c r="N1257" s="129">
        <v>3.0579999999999998</v>
      </c>
      <c r="O1257" s="129">
        <v>4.2590000000000003</v>
      </c>
      <c r="P1257" s="132">
        <v>12.935</v>
      </c>
      <c r="Q1257" s="132">
        <v>0.19700000000000001</v>
      </c>
      <c r="R1257" s="132">
        <v>2.5510000000000002</v>
      </c>
      <c r="S1257" s="129">
        <v>1.65</v>
      </c>
      <c r="T1257" s="419">
        <v>24.626999999999999</v>
      </c>
      <c r="U1257" s="129">
        <v>201.37</v>
      </c>
      <c r="V1257" s="129">
        <v>-63</v>
      </c>
      <c r="W1257" s="129">
        <v>-52</v>
      </c>
      <c r="X1257" s="129">
        <v>60</v>
      </c>
      <c r="Y1257" s="129" t="s">
        <v>1091</v>
      </c>
      <c r="Z1257" s="129" t="b">
        <v>1</v>
      </c>
      <c r="AA1257" s="129">
        <v>0</v>
      </c>
      <c r="AB1257" s="129" t="b">
        <v>0</v>
      </c>
      <c r="AC1257" s="129">
        <v>43</v>
      </c>
      <c r="AD1257" s="129">
        <v>0.63800000000000001</v>
      </c>
      <c r="AE1257" s="129" t="s">
        <v>245</v>
      </c>
      <c r="AF1257" s="129" t="s">
        <v>3163</v>
      </c>
      <c r="AG1257" s="129" t="s">
        <v>3164</v>
      </c>
      <c r="AH1257" s="129" t="e" cm="1">
        <f t="array" aca="1" ref="AH1257" ca="1">INDIRECT(ADDRESS(MATCH(AJ1257,'rs_industries'!B:B,0),5,1,TRUE,"rs_industries"))</f>
        <v>#N/A</v>
      </c>
      <c r="AI1257" s="129" cm="1">
        <f t="array" aca="1" ref="AI1257" ca="1">INDIRECT(ADDRESS(MATCH(A1257,'rs_stocks'!B:B,0),7,1,TRUE,"rs_stocks"))</f>
        <v>71</v>
      </c>
    </row>
    <row r="1258" spans="1:35" x14ac:dyDescent="0.3">
      <c r="A1258" s="129" t="s">
        <v>1859</v>
      </c>
      <c r="B1258" s="132">
        <v>0.52</v>
      </c>
      <c r="C1258" s="132">
        <v>-0.24</v>
      </c>
      <c r="D1258" s="132">
        <v>14.64</v>
      </c>
      <c r="E1258" s="132">
        <v>0.44</v>
      </c>
      <c r="F1258" s="132">
        <v>2.35</v>
      </c>
      <c r="G1258" s="265" t="s">
        <v>4657</v>
      </c>
      <c r="H1258" s="346" t="s">
        <v>3140</v>
      </c>
      <c r="I1258" s="129">
        <v>3.16</v>
      </c>
      <c r="J1258" s="129">
        <v>-34</v>
      </c>
      <c r="K1258" s="129">
        <v>-10</v>
      </c>
      <c r="L1258" s="129" t="b">
        <v>1</v>
      </c>
      <c r="M1258" s="129">
        <v>24.268999999999998</v>
      </c>
      <c r="N1258" s="129">
        <v>5.702</v>
      </c>
      <c r="O1258" s="129">
        <v>4.2560000000000002</v>
      </c>
      <c r="P1258" s="132">
        <v>28.114000000000001</v>
      </c>
      <c r="Q1258" s="132">
        <v>0.20799999999999999</v>
      </c>
      <c r="R1258" s="132">
        <v>5.843</v>
      </c>
      <c r="S1258" s="129">
        <v>1.63</v>
      </c>
      <c r="T1258" s="419">
        <v>5.2670000000000003</v>
      </c>
      <c r="U1258" s="129">
        <v>162.99</v>
      </c>
      <c r="V1258" s="129">
        <v>18</v>
      </c>
      <c r="W1258" s="129">
        <v>18</v>
      </c>
      <c r="X1258" s="129">
        <v>75</v>
      </c>
      <c r="Y1258" s="129" t="s">
        <v>1859</v>
      </c>
      <c r="Z1258" s="129" t="b">
        <v>0</v>
      </c>
      <c r="AA1258" s="129">
        <v>0</v>
      </c>
      <c r="AB1258" s="129" t="b">
        <v>0</v>
      </c>
      <c r="AC1258" s="129">
        <v>42</v>
      </c>
      <c r="AD1258" s="129">
        <v>0.63800000000000001</v>
      </c>
      <c r="AE1258" s="129" t="s">
        <v>3140</v>
      </c>
      <c r="AF1258" s="129" t="s">
        <v>4657</v>
      </c>
      <c r="AG1258" s="129" t="s">
        <v>5223</v>
      </c>
      <c r="AH1258" s="129" t="e" cm="1">
        <f t="array" aca="1" ref="AH1258" ca="1">INDIRECT(ADDRESS(MATCH(AJ1258,'rs_industries'!B:B,0),5,1,TRUE,"rs_industries"))</f>
        <v>#N/A</v>
      </c>
      <c r="AI1258" s="129" t="e" cm="1">
        <f t="array" aca="1" ref="AI1258" ca="1">INDIRECT(ADDRESS(MATCH(A1258,'rs_stocks'!B:B,0),7,1,TRUE,"rs_stocks"))</f>
        <v>#N/A</v>
      </c>
    </row>
    <row r="1259" spans="1:35" x14ac:dyDescent="0.3">
      <c r="A1259" s="129" t="s">
        <v>1033</v>
      </c>
      <c r="B1259" s="132">
        <v>0.7</v>
      </c>
      <c r="C1259" s="132">
        <v>-1.99</v>
      </c>
      <c r="D1259" s="132">
        <v>-6.39</v>
      </c>
      <c r="E1259" s="132">
        <v>-4.3600000000000003</v>
      </c>
      <c r="F1259" s="132">
        <v>8.7799999999999994</v>
      </c>
      <c r="G1259" s="255" t="s">
        <v>3285</v>
      </c>
      <c r="H1259" s="347" t="s">
        <v>24</v>
      </c>
      <c r="I1259" s="129">
        <v>13.225</v>
      </c>
      <c r="J1259" s="129">
        <v>-65</v>
      </c>
      <c r="K1259" s="129">
        <v>-60</v>
      </c>
      <c r="L1259" s="129" t="b">
        <v>0</v>
      </c>
      <c r="M1259" s="129">
        <v>27.047000000000001</v>
      </c>
      <c r="N1259" s="129">
        <v>6.367</v>
      </c>
      <c r="O1259" s="129">
        <v>4.2480000000000002</v>
      </c>
      <c r="P1259" s="132">
        <v>29.751999999999999</v>
      </c>
      <c r="Q1259" s="132">
        <v>0.193</v>
      </c>
      <c r="R1259" s="132">
        <v>5.73</v>
      </c>
      <c r="S1259" s="129">
        <v>3.48</v>
      </c>
      <c r="T1259" s="419">
        <v>26.914000000000001</v>
      </c>
      <c r="U1259" s="129">
        <v>45.86</v>
      </c>
      <c r="V1259" s="129">
        <v>-39</v>
      </c>
      <c r="W1259" s="129">
        <v>-47</v>
      </c>
      <c r="X1259" s="129">
        <v>125</v>
      </c>
      <c r="Y1259" s="129" t="s">
        <v>1033</v>
      </c>
      <c r="Z1259" s="129" t="b">
        <v>0</v>
      </c>
      <c r="AA1259" s="129">
        <v>0</v>
      </c>
      <c r="AB1259" s="129" t="b">
        <v>0</v>
      </c>
      <c r="AC1259" s="129">
        <v>48</v>
      </c>
      <c r="AD1259" s="129">
        <v>0.63700000000000001</v>
      </c>
      <c r="AE1259" s="129" t="s">
        <v>24</v>
      </c>
      <c r="AF1259" s="129" t="s">
        <v>3285</v>
      </c>
      <c r="AG1259" s="129" t="s">
        <v>5425</v>
      </c>
      <c r="AH1259" s="129" t="e" cm="1">
        <f t="array" aca="1" ref="AH1259" ca="1">INDIRECT(ADDRESS(MATCH(AJ1259,'rs_industries'!B:B,0),5,1,TRUE,"rs_industries"))</f>
        <v>#N/A</v>
      </c>
      <c r="AI1259" s="129" t="e" cm="1">
        <f t="array" aca="1" ref="AI1259" ca="1">INDIRECT(ADDRESS(MATCH(A1259,'rs_stocks'!B:B,0),7,1,TRUE,"rs_stocks"))</f>
        <v>#N/A</v>
      </c>
    </row>
    <row r="1260" spans="1:35" x14ac:dyDescent="0.3">
      <c r="A1260" s="129" t="s">
        <v>2129</v>
      </c>
      <c r="B1260" s="132">
        <v>0.96</v>
      </c>
      <c r="C1260" s="132">
        <v>-2.15</v>
      </c>
      <c r="D1260" s="132">
        <v>-8.94</v>
      </c>
      <c r="E1260" s="132">
        <v>22.34</v>
      </c>
      <c r="F1260" s="132">
        <v>21.37</v>
      </c>
      <c r="G1260" s="282" t="s">
        <v>3365</v>
      </c>
      <c r="H1260" s="347" t="s">
        <v>3108</v>
      </c>
      <c r="I1260" s="129">
        <v>2.0569999999999999</v>
      </c>
      <c r="J1260" s="129">
        <v>-68</v>
      </c>
      <c r="K1260" s="129">
        <v>-35</v>
      </c>
      <c r="L1260" s="129" t="b">
        <v>0</v>
      </c>
      <c r="M1260" s="129">
        <v>32.368000000000002</v>
      </c>
      <c r="N1260" s="129">
        <v>7.6289999999999996</v>
      </c>
      <c r="O1260" s="129">
        <v>4.2430000000000003</v>
      </c>
      <c r="P1260" s="132">
        <v>32.286000000000001</v>
      </c>
      <c r="Q1260" s="132">
        <v>0.188</v>
      </c>
      <c r="R1260" s="132">
        <v>6.0579999999999998</v>
      </c>
      <c r="S1260" s="129">
        <v>3.03</v>
      </c>
      <c r="T1260" s="419">
        <v>1.9630000000000001</v>
      </c>
      <c r="U1260" s="129">
        <v>16.809999999999999</v>
      </c>
      <c r="V1260" s="129">
        <v>-32</v>
      </c>
      <c r="W1260" s="129">
        <v>-37</v>
      </c>
      <c r="X1260" s="129">
        <v>392</v>
      </c>
      <c r="Y1260" s="129" t="s">
        <v>2129</v>
      </c>
      <c r="Z1260" s="129" t="b">
        <v>1</v>
      </c>
      <c r="AA1260" s="129">
        <v>0</v>
      </c>
      <c r="AB1260" s="129" t="b">
        <v>0</v>
      </c>
      <c r="AC1260" s="129">
        <v>41</v>
      </c>
      <c r="AD1260" s="129">
        <v>0.63700000000000001</v>
      </c>
      <c r="AE1260" s="129" t="s">
        <v>3108</v>
      </c>
      <c r="AF1260" s="129" t="s">
        <v>3365</v>
      </c>
      <c r="AG1260" s="129" t="s">
        <v>5560</v>
      </c>
      <c r="AH1260" s="129" t="e" cm="1">
        <f t="array" aca="1" ref="AH1260" ca="1">INDIRECT(ADDRESS(MATCH(AJ1260,'rs_industries'!B:B,0),5,1,TRUE,"rs_industries"))</f>
        <v>#N/A</v>
      </c>
      <c r="AI1260" s="129" t="e" cm="1">
        <f t="array" aca="1" ref="AI1260" ca="1">INDIRECT(ADDRESS(MATCH(A1260,'rs_stocks'!B:B,0),7,1,TRUE,"rs_stocks"))</f>
        <v>#N/A</v>
      </c>
    </row>
    <row r="1261" spans="1:35" x14ac:dyDescent="0.3">
      <c r="A1261" s="129" t="s">
        <v>555</v>
      </c>
      <c r="B1261" s="132">
        <v>-0.55000000000000004</v>
      </c>
      <c r="C1261" s="132">
        <v>-3.52</v>
      </c>
      <c r="D1261" s="132">
        <v>-8.66</v>
      </c>
      <c r="E1261" s="132">
        <v>30.72</v>
      </c>
      <c r="F1261" s="132">
        <v>20.149999999999999</v>
      </c>
      <c r="G1261" s="278" t="s">
        <v>3187</v>
      </c>
      <c r="H1261" s="349" t="s">
        <v>3108</v>
      </c>
      <c r="I1261" s="129">
        <v>6.4980000000000002</v>
      </c>
      <c r="J1261" s="129">
        <v>-29</v>
      </c>
      <c r="K1261" s="129">
        <v>-11</v>
      </c>
      <c r="L1261" s="129" t="b">
        <v>1</v>
      </c>
      <c r="M1261" s="129">
        <v>33.404000000000003</v>
      </c>
      <c r="N1261" s="129">
        <v>7.8780000000000001</v>
      </c>
      <c r="O1261" s="129">
        <v>4.24</v>
      </c>
      <c r="P1261" s="132">
        <v>34.198</v>
      </c>
      <c r="Q1261" s="132">
        <v>0.186</v>
      </c>
      <c r="R1261" s="132">
        <v>6.3710000000000004</v>
      </c>
      <c r="S1261" s="129">
        <v>1.86</v>
      </c>
      <c r="T1261" s="419">
        <v>16.015999999999998</v>
      </c>
      <c r="U1261" s="129">
        <v>73.83</v>
      </c>
      <c r="V1261" s="129">
        <v>-28</v>
      </c>
      <c r="W1261" s="129">
        <v>-42</v>
      </c>
      <c r="X1261" s="129">
        <v>145</v>
      </c>
      <c r="Y1261" s="129" t="s">
        <v>555</v>
      </c>
      <c r="Z1261" s="129" t="b">
        <v>1</v>
      </c>
      <c r="AA1261" s="129">
        <v>0</v>
      </c>
      <c r="AB1261" s="129" t="b">
        <v>0</v>
      </c>
      <c r="AC1261" s="129">
        <v>57</v>
      </c>
      <c r="AD1261" s="129">
        <v>0.63700000000000001</v>
      </c>
      <c r="AE1261" s="129" t="s">
        <v>3108</v>
      </c>
      <c r="AF1261" s="129" t="s">
        <v>3187</v>
      </c>
      <c r="AG1261" s="129" t="s">
        <v>4983</v>
      </c>
      <c r="AH1261" s="129" t="e" cm="1">
        <f t="array" aca="1" ref="AH1261" ca="1">INDIRECT(ADDRESS(MATCH(AJ1261,'rs_industries'!B:B,0),5,1,TRUE,"rs_industries"))</f>
        <v>#N/A</v>
      </c>
      <c r="AI1261" s="129" cm="1">
        <f t="array" aca="1" ref="AI1261" ca="1">INDIRECT(ADDRESS(MATCH(A1261,'rs_stocks'!B:B,0),7,1,TRUE,"rs_stocks"))</f>
        <v>80</v>
      </c>
    </row>
    <row r="1262" spans="1:35" x14ac:dyDescent="0.3">
      <c r="A1262" s="129" t="s">
        <v>1794</v>
      </c>
      <c r="B1262" s="132">
        <v>-1.04</v>
      </c>
      <c r="C1262" s="132">
        <v>-7.77</v>
      </c>
      <c r="D1262" s="132">
        <v>-4.04</v>
      </c>
      <c r="E1262" s="132">
        <v>1.79</v>
      </c>
      <c r="F1262" s="132">
        <v>-3.39</v>
      </c>
      <c r="G1262" s="208" t="s">
        <v>3121</v>
      </c>
      <c r="H1262" s="347" t="s">
        <v>245</v>
      </c>
      <c r="I1262" s="129">
        <v>4.1180000000000003</v>
      </c>
      <c r="J1262" s="129">
        <v>-76</v>
      </c>
      <c r="K1262" s="129">
        <v>-35</v>
      </c>
      <c r="L1262" s="129" t="b">
        <v>0</v>
      </c>
      <c r="M1262" s="129">
        <v>13.631</v>
      </c>
      <c r="N1262" s="129">
        <v>3.2160000000000002</v>
      </c>
      <c r="O1262" s="129">
        <v>4.2380000000000004</v>
      </c>
      <c r="P1262" s="132">
        <v>14.335000000000001</v>
      </c>
      <c r="Q1262" s="132">
        <v>0.19800000000000001</v>
      </c>
      <c r="R1262" s="132">
        <v>2.831</v>
      </c>
      <c r="S1262" s="129">
        <v>3.29</v>
      </c>
      <c r="T1262" s="419">
        <v>-21.344999999999999</v>
      </c>
      <c r="U1262" s="129">
        <v>2.85</v>
      </c>
      <c r="V1262" s="129">
        <v>-47</v>
      </c>
      <c r="W1262" s="129">
        <v>-43</v>
      </c>
      <c r="X1262" s="129">
        <v>2134</v>
      </c>
      <c r="Y1262" s="129" t="s">
        <v>1794</v>
      </c>
      <c r="Z1262" s="129" t="b">
        <v>1</v>
      </c>
      <c r="AA1262" s="129">
        <v>0</v>
      </c>
      <c r="AB1262" s="129" t="b">
        <v>0</v>
      </c>
      <c r="AC1262" s="129">
        <v>44</v>
      </c>
      <c r="AD1262" s="129">
        <v>0.63600000000000001</v>
      </c>
      <c r="AE1262" s="129" t="s">
        <v>245</v>
      </c>
      <c r="AF1262" s="129" t="s">
        <v>3121</v>
      </c>
      <c r="AG1262" s="129" t="s">
        <v>5251</v>
      </c>
      <c r="AH1262" s="129" t="e" cm="1">
        <f t="array" aca="1" ref="AH1262" ca="1">INDIRECT(ADDRESS(MATCH(AJ1262,'rs_industries'!B:B,0),5,1,TRUE,"rs_industries"))</f>
        <v>#N/A</v>
      </c>
      <c r="AI1262" s="129" t="e" cm="1">
        <f t="array" aca="1" ref="AI1262" ca="1">INDIRECT(ADDRESS(MATCH(A1262,'rs_stocks'!B:B,0),7,1,TRUE,"rs_stocks"))</f>
        <v>#N/A</v>
      </c>
    </row>
    <row r="1263" spans="1:35" x14ac:dyDescent="0.3">
      <c r="A1263" s="129" t="s">
        <v>2102</v>
      </c>
      <c r="B1263" s="132">
        <v>-4.66</v>
      </c>
      <c r="C1263" s="132">
        <v>2.16</v>
      </c>
      <c r="D1263" s="132">
        <v>13.06</v>
      </c>
      <c r="E1263" s="132">
        <v>11.56</v>
      </c>
      <c r="F1263" s="132">
        <v>8.06</v>
      </c>
      <c r="G1263" s="229" t="s">
        <v>3155</v>
      </c>
      <c r="H1263" s="349" t="s">
        <v>3108</v>
      </c>
      <c r="I1263" s="129">
        <v>1.5860000000000001</v>
      </c>
      <c r="J1263" s="129">
        <v>-45</v>
      </c>
      <c r="K1263" s="129">
        <v>-7</v>
      </c>
      <c r="L1263" s="129" t="b">
        <v>1</v>
      </c>
      <c r="M1263" s="129">
        <v>30.055</v>
      </c>
      <c r="N1263" s="129">
        <v>7.1059999999999999</v>
      </c>
      <c r="O1263" s="129">
        <v>4.2300000000000004</v>
      </c>
      <c r="P1263" s="132">
        <v>32.695</v>
      </c>
      <c r="Q1263" s="132">
        <v>0.20699999999999999</v>
      </c>
      <c r="R1263" s="132">
        <v>6.78</v>
      </c>
      <c r="S1263" s="129">
        <v>2.76</v>
      </c>
      <c r="T1263" s="419">
        <v>-9.5790000000000006</v>
      </c>
      <c r="U1263" s="129">
        <v>15.15</v>
      </c>
      <c r="V1263" s="129">
        <v>-37</v>
      </c>
      <c r="W1263" s="129">
        <v>-39</v>
      </c>
      <c r="X1263" s="129">
        <v>478</v>
      </c>
      <c r="Y1263" s="129" t="s">
        <v>2102</v>
      </c>
      <c r="Z1263" s="129" t="b">
        <v>0</v>
      </c>
      <c r="AA1263" s="129">
        <v>0</v>
      </c>
      <c r="AB1263" s="129" t="b">
        <v>1</v>
      </c>
      <c r="AC1263" s="129">
        <v>46</v>
      </c>
      <c r="AD1263" s="129">
        <v>0.63600000000000001</v>
      </c>
      <c r="AE1263" s="129" t="s">
        <v>3108</v>
      </c>
      <c r="AF1263" s="129" t="s">
        <v>3155</v>
      </c>
      <c r="AG1263" s="129" t="s">
        <v>3514</v>
      </c>
      <c r="AH1263" s="129" t="e" cm="1">
        <f t="array" aca="1" ref="AH1263" ca="1">INDIRECT(ADDRESS(MATCH(AJ1263,'rs_industries'!B:B,0),5,1,TRUE,"rs_industries"))</f>
        <v>#N/A</v>
      </c>
      <c r="AI1263" s="129" cm="1">
        <f t="array" aca="1" ref="AI1263" ca="1">INDIRECT(ADDRESS(MATCH(A1263,'rs_stocks'!B:B,0),7,1,TRUE,"rs_stocks"))</f>
        <v>84</v>
      </c>
    </row>
    <row r="1264" spans="1:35" x14ac:dyDescent="0.3">
      <c r="A1264" s="129" t="s">
        <v>899</v>
      </c>
      <c r="B1264" s="132">
        <v>0.6</v>
      </c>
      <c r="C1264" s="132">
        <v>4.55</v>
      </c>
      <c r="D1264" s="132">
        <v>6.91</v>
      </c>
      <c r="E1264" s="132">
        <v>17.05</v>
      </c>
      <c r="F1264" s="132">
        <v>8.07</v>
      </c>
      <c r="G1264" s="301" t="s">
        <v>3221</v>
      </c>
      <c r="H1264" s="349" t="s">
        <v>24</v>
      </c>
      <c r="I1264" s="129">
        <v>196.208</v>
      </c>
      <c r="J1264" s="129">
        <v>-37</v>
      </c>
      <c r="K1264" s="129">
        <v>-10</v>
      </c>
      <c r="L1264" s="129" t="b">
        <v>1</v>
      </c>
      <c r="M1264" s="129">
        <v>11.887</v>
      </c>
      <c r="N1264" s="129">
        <v>2.82</v>
      </c>
      <c r="O1264" s="129">
        <v>4.2149999999999999</v>
      </c>
      <c r="P1264" s="132">
        <v>11.726000000000001</v>
      </c>
      <c r="Q1264" s="132">
        <v>0.20100000000000001</v>
      </c>
      <c r="R1264" s="132">
        <v>2.3519999999999999</v>
      </c>
      <c r="S1264" s="129">
        <v>1.7</v>
      </c>
      <c r="T1264" s="419">
        <v>40.472999999999999</v>
      </c>
      <c r="U1264" s="129">
        <v>264.89999999999998</v>
      </c>
      <c r="V1264" s="129">
        <v>-26</v>
      </c>
      <c r="W1264" s="129">
        <v>-11</v>
      </c>
      <c r="X1264" s="129">
        <v>44</v>
      </c>
      <c r="Y1264" s="129" t="s">
        <v>899</v>
      </c>
      <c r="Z1264" s="129" t="b">
        <v>0</v>
      </c>
      <c r="AA1264" s="129">
        <v>0</v>
      </c>
      <c r="AB1264" s="129" t="b">
        <v>1</v>
      </c>
      <c r="AC1264" s="129">
        <v>50</v>
      </c>
      <c r="AD1264" s="129">
        <v>0.63600000000000001</v>
      </c>
      <c r="AE1264" s="129" t="s">
        <v>24</v>
      </c>
      <c r="AF1264" s="129" t="s">
        <v>3221</v>
      </c>
      <c r="AG1264" s="129" t="s">
        <v>4106</v>
      </c>
      <c r="AH1264" s="129" t="e" cm="1">
        <f t="array" aca="1" ref="AH1264" ca="1">INDIRECT(ADDRESS(MATCH(AJ1264,'rs_industries'!B:B,0),5,1,TRUE,"rs_industries"))</f>
        <v>#N/A</v>
      </c>
      <c r="AI1264" s="129" cm="1">
        <f t="array" aca="1" ref="AI1264" ca="1">INDIRECT(ADDRESS(MATCH(A1264,'rs_stocks'!B:B,0),7,1,TRUE,"rs_stocks"))</f>
        <v>75</v>
      </c>
    </row>
    <row r="1265" spans="1:35" x14ac:dyDescent="0.3">
      <c r="A1265" s="129" t="s">
        <v>8879</v>
      </c>
      <c r="B1265" s="132">
        <v>0.57999999999999996</v>
      </c>
      <c r="C1265" s="132">
        <v>-1.22</v>
      </c>
      <c r="D1265" s="132">
        <v>9.3000000000000007</v>
      </c>
      <c r="E1265" s="132">
        <v>-0.17</v>
      </c>
      <c r="F1265" s="132">
        <v>0.83</v>
      </c>
      <c r="G1265" s="235" t="s">
        <v>3148</v>
      </c>
      <c r="H1265" s="349" t="s">
        <v>3111</v>
      </c>
      <c r="I1265" s="129">
        <v>0.23799999999999999</v>
      </c>
      <c r="J1265" s="129">
        <v>-44</v>
      </c>
      <c r="K1265" s="129">
        <v>-24</v>
      </c>
      <c r="L1265" s="129" t="b">
        <v>1</v>
      </c>
      <c r="M1265" s="129">
        <v>18.036000000000001</v>
      </c>
      <c r="N1265" s="129">
        <v>4.282</v>
      </c>
      <c r="O1265" s="129">
        <v>4.2119999999999997</v>
      </c>
      <c r="P1265" s="132">
        <v>20.539000000000001</v>
      </c>
      <c r="Q1265" s="132">
        <v>0.20300000000000001</v>
      </c>
      <c r="R1265" s="132">
        <v>4.1630000000000003</v>
      </c>
      <c r="S1265" s="129">
        <v>2.25</v>
      </c>
      <c r="T1265" s="419">
        <v>-11.016999999999999</v>
      </c>
      <c r="U1265" s="129">
        <v>12.1</v>
      </c>
      <c r="V1265" s="129">
        <v>-78</v>
      </c>
      <c r="W1265" s="129">
        <v>-77</v>
      </c>
      <c r="X1265" s="129">
        <v>734</v>
      </c>
      <c r="Y1265" s="129" t="s">
        <v>8879</v>
      </c>
      <c r="Z1265" s="129" t="b">
        <v>0</v>
      </c>
      <c r="AA1265" s="129">
        <v>0</v>
      </c>
      <c r="AB1265" s="129" t="b">
        <v>1</v>
      </c>
      <c r="AC1265" s="129">
        <v>41</v>
      </c>
      <c r="AD1265" s="129">
        <v>0.63600000000000001</v>
      </c>
      <c r="AE1265" s="129" t="s">
        <v>3111</v>
      </c>
      <c r="AF1265" s="129" t="s">
        <v>3148</v>
      </c>
      <c r="AG1265" s="129" t="s">
        <v>8880</v>
      </c>
      <c r="AH1265" s="129" t="e" cm="1">
        <f t="array" aca="1" ref="AH1265" ca="1">INDIRECT(ADDRESS(MATCH(AJ1265,'rs_industries'!B:B,0),5,1,TRUE,"rs_industries"))</f>
        <v>#N/A</v>
      </c>
      <c r="AI1265" s="129" t="e" cm="1">
        <f t="array" aca="1" ref="AI1265" ca="1">INDIRECT(ADDRESS(MATCH(A1265,'rs_stocks'!B:B,0),7,1,TRUE,"rs_stocks"))</f>
        <v>#N/A</v>
      </c>
    </row>
    <row r="1266" spans="1:35" x14ac:dyDescent="0.3">
      <c r="A1266" s="129" t="s">
        <v>7266</v>
      </c>
      <c r="B1266" s="132">
        <v>-2.27</v>
      </c>
      <c r="C1266" s="132">
        <v>13.76</v>
      </c>
      <c r="D1266" s="132">
        <v>24.64</v>
      </c>
      <c r="E1266" s="132">
        <v>86.55</v>
      </c>
      <c r="F1266" s="132">
        <v>91.96</v>
      </c>
      <c r="G1266" s="216" t="s">
        <v>3146</v>
      </c>
      <c r="H1266" s="348" t="s">
        <v>3124</v>
      </c>
      <c r="I1266" s="129">
        <v>0.82199999999999995</v>
      </c>
      <c r="J1266" s="129">
        <v>-76</v>
      </c>
      <c r="K1266" s="129">
        <v>-49</v>
      </c>
      <c r="L1266" s="129" t="b">
        <v>0</v>
      </c>
      <c r="M1266" s="129">
        <v>78.447999999999993</v>
      </c>
      <c r="N1266" s="129">
        <v>18.641999999999999</v>
      </c>
      <c r="O1266" s="129">
        <v>4.2080000000000002</v>
      </c>
      <c r="P1266" s="132">
        <v>68.837999999999994</v>
      </c>
      <c r="Q1266" s="132">
        <v>0.20200000000000001</v>
      </c>
      <c r="R1266" s="132">
        <v>13.901999999999999</v>
      </c>
      <c r="S1266" s="129">
        <v>7.15</v>
      </c>
      <c r="T1266" s="419">
        <v>34.152000000000001</v>
      </c>
      <c r="U1266" s="129">
        <v>8.6</v>
      </c>
      <c r="V1266" s="129">
        <v>11</v>
      </c>
      <c r="W1266" s="129">
        <v>36</v>
      </c>
      <c r="X1266" s="129">
        <v>325</v>
      </c>
      <c r="Y1266" s="129" t="s">
        <v>7266</v>
      </c>
      <c r="Z1266" s="129" t="b">
        <v>0</v>
      </c>
      <c r="AA1266" s="129">
        <v>0</v>
      </c>
      <c r="AB1266" s="129" t="b">
        <v>0</v>
      </c>
      <c r="AC1266" s="129">
        <v>44</v>
      </c>
      <c r="AD1266" s="129">
        <v>0.63500000000000001</v>
      </c>
      <c r="AE1266" s="129" t="s">
        <v>3124</v>
      </c>
      <c r="AF1266" s="129" t="s">
        <v>3146</v>
      </c>
      <c r="AG1266" s="129" t="s">
        <v>7267</v>
      </c>
      <c r="AH1266" s="129" t="e" cm="1">
        <f t="array" aca="1" ref="AH1266" ca="1">INDIRECT(ADDRESS(MATCH(AJ1266,'rs_industries'!B:B,0),5,1,TRUE,"rs_industries"))</f>
        <v>#N/A</v>
      </c>
      <c r="AI1266" s="129" t="e" cm="1">
        <f t="array" aca="1" ref="AI1266" ca="1">INDIRECT(ADDRESS(MATCH(A1266,'rs_stocks'!B:B,0),7,1,TRUE,"rs_stocks"))</f>
        <v>#N/A</v>
      </c>
    </row>
    <row r="1267" spans="1:35" x14ac:dyDescent="0.3">
      <c r="A1267" s="129" t="s">
        <v>1005</v>
      </c>
      <c r="B1267" s="132">
        <v>2.83</v>
      </c>
      <c r="C1267" s="132">
        <v>4.5199999999999996</v>
      </c>
      <c r="D1267" s="132">
        <v>3.42</v>
      </c>
      <c r="E1267" s="132">
        <v>19.87</v>
      </c>
      <c r="F1267" s="132">
        <v>8.5</v>
      </c>
      <c r="G1267" s="307" t="s">
        <v>3123</v>
      </c>
      <c r="H1267" s="350" t="s">
        <v>3124</v>
      </c>
      <c r="I1267" s="129">
        <v>89.42</v>
      </c>
      <c r="J1267" s="129">
        <v>-40</v>
      </c>
      <c r="K1267" s="129">
        <v>0</v>
      </c>
      <c r="L1267" s="129" t="b">
        <v>1</v>
      </c>
      <c r="M1267" s="129">
        <v>12.004</v>
      </c>
      <c r="N1267" s="129">
        <v>2.8530000000000002</v>
      </c>
      <c r="O1267" s="129">
        <v>4.2069999999999999</v>
      </c>
      <c r="P1267" s="132">
        <v>12.068</v>
      </c>
      <c r="Q1267" s="132">
        <v>0.19800000000000001</v>
      </c>
      <c r="R1267" s="132">
        <v>2.383</v>
      </c>
      <c r="S1267" s="129">
        <v>2.14</v>
      </c>
      <c r="T1267" s="419">
        <v>54.32</v>
      </c>
      <c r="U1267" s="129">
        <v>341.41</v>
      </c>
      <c r="V1267" s="129">
        <v>-32</v>
      </c>
      <c r="W1267" s="129">
        <v>-22</v>
      </c>
      <c r="X1267" s="129">
        <v>27</v>
      </c>
      <c r="Y1267" s="129" t="s">
        <v>1005</v>
      </c>
      <c r="Z1267" s="129" t="b">
        <v>1</v>
      </c>
      <c r="AA1267" s="129">
        <v>0</v>
      </c>
      <c r="AB1267" s="129" t="b">
        <v>1</v>
      </c>
      <c r="AC1267" s="129">
        <v>50</v>
      </c>
      <c r="AD1267" s="129">
        <v>0.63500000000000001</v>
      </c>
      <c r="AE1267" s="129" t="s">
        <v>3124</v>
      </c>
      <c r="AF1267" s="129" t="s">
        <v>3123</v>
      </c>
      <c r="AG1267" s="129" t="s">
        <v>3555</v>
      </c>
      <c r="AH1267" s="129" t="e" cm="1">
        <f t="array" aca="1" ref="AH1267" ca="1">INDIRECT(ADDRESS(MATCH(AJ1267,'rs_industries'!B:B,0),5,1,TRUE,"rs_industries"))</f>
        <v>#N/A</v>
      </c>
      <c r="AI1267" s="129" cm="1">
        <f t="array" aca="1" ref="AI1267" ca="1">INDIRECT(ADDRESS(MATCH(A1267,'rs_stocks'!B:B,0),7,1,TRUE,"rs_stocks"))</f>
        <v>80</v>
      </c>
    </row>
    <row r="1268" spans="1:35" x14ac:dyDescent="0.3">
      <c r="A1268" s="129" t="s">
        <v>3001</v>
      </c>
      <c r="B1268" s="132">
        <v>-0.54</v>
      </c>
      <c r="C1268" s="132">
        <v>-6.15</v>
      </c>
      <c r="D1268" s="132">
        <v>-0.63</v>
      </c>
      <c r="E1268" s="132">
        <v>2.81</v>
      </c>
      <c r="F1268" s="132">
        <v>-1.22</v>
      </c>
      <c r="G1268" s="288" t="s">
        <v>3148</v>
      </c>
      <c r="H1268" s="347" t="s">
        <v>3111</v>
      </c>
      <c r="I1268" s="129">
        <v>0.6</v>
      </c>
      <c r="J1268" s="129">
        <v>-51</v>
      </c>
      <c r="K1268" s="129">
        <v>-19</v>
      </c>
      <c r="L1268" s="129" t="b">
        <v>0</v>
      </c>
      <c r="M1268" s="129">
        <v>11.683999999999999</v>
      </c>
      <c r="N1268" s="129">
        <v>2.78</v>
      </c>
      <c r="O1268" s="129">
        <v>4.2030000000000003</v>
      </c>
      <c r="P1268" s="132">
        <v>12.151999999999999</v>
      </c>
      <c r="Q1268" s="132">
        <v>0.19800000000000001</v>
      </c>
      <c r="R1268" s="132">
        <v>2.41</v>
      </c>
      <c r="S1268" s="129">
        <v>2.7</v>
      </c>
      <c r="T1268" s="419">
        <v>-60.747999999999998</v>
      </c>
      <c r="U1268" s="129">
        <v>23.81</v>
      </c>
      <c r="V1268" s="129">
        <v>-64</v>
      </c>
      <c r="W1268" s="129">
        <v>-62</v>
      </c>
      <c r="X1268" s="129">
        <v>311</v>
      </c>
      <c r="Y1268" s="129" t="s">
        <v>3001</v>
      </c>
      <c r="Z1268" s="129" t="b">
        <v>1</v>
      </c>
      <c r="AA1268" s="129">
        <v>0</v>
      </c>
      <c r="AB1268" s="129" t="b">
        <v>0</v>
      </c>
      <c r="AC1268" s="129">
        <v>47</v>
      </c>
      <c r="AD1268" s="129">
        <v>0.63500000000000001</v>
      </c>
      <c r="AE1268" s="129" t="s">
        <v>3111</v>
      </c>
      <c r="AF1268" s="129" t="s">
        <v>3148</v>
      </c>
      <c r="AG1268" s="129" t="s">
        <v>7371</v>
      </c>
      <c r="AH1268" s="129" t="e" cm="1">
        <f t="array" aca="1" ref="AH1268" ca="1">INDIRECT(ADDRESS(MATCH(AJ1268,'rs_industries'!B:B,0),5,1,TRUE,"rs_industries"))</f>
        <v>#N/A</v>
      </c>
      <c r="AI1268" s="129" cm="1">
        <f t="array" aca="1" ref="AI1268" ca="1">INDIRECT(ADDRESS(MATCH(A1268,'rs_stocks'!B:B,0),7,1,TRUE,"rs_stocks"))</f>
        <v>72</v>
      </c>
    </row>
    <row r="1269" spans="1:35" x14ac:dyDescent="0.3">
      <c r="A1269" s="129" t="s">
        <v>4030</v>
      </c>
      <c r="B1269" s="132">
        <v>0.57999999999999996</v>
      </c>
      <c r="C1269" s="132">
        <v>-0.44</v>
      </c>
      <c r="D1269" s="132">
        <v>-0.31</v>
      </c>
      <c r="E1269" s="132">
        <v>15.08</v>
      </c>
      <c r="F1269" s="132">
        <v>3.05</v>
      </c>
      <c r="G1269" s="302" t="s">
        <v>3193</v>
      </c>
      <c r="H1269" s="349" t="s">
        <v>3111</v>
      </c>
      <c r="I1269" s="129">
        <v>0.85599999999999998</v>
      </c>
      <c r="J1269" s="129">
        <v>-52</v>
      </c>
      <c r="K1269" s="129">
        <v>-26</v>
      </c>
      <c r="L1269" s="129" t="b">
        <v>1</v>
      </c>
      <c r="M1269" s="129">
        <v>8.8770000000000007</v>
      </c>
      <c r="N1269" s="129">
        <v>2.1339999999999999</v>
      </c>
      <c r="O1269" s="129">
        <v>4.1589999999999998</v>
      </c>
      <c r="P1269" s="132">
        <v>9.3699999999999992</v>
      </c>
      <c r="Q1269" s="132">
        <v>0.192</v>
      </c>
      <c r="R1269" s="132">
        <v>1.7949999999999999</v>
      </c>
      <c r="S1269" s="129">
        <v>2.33</v>
      </c>
      <c r="T1269" s="419">
        <v>134.292</v>
      </c>
      <c r="U1269" s="129">
        <v>22.67</v>
      </c>
      <c r="V1269" s="129">
        <v>-7</v>
      </c>
      <c r="W1269" s="129">
        <v>15</v>
      </c>
      <c r="X1269" s="129">
        <v>378</v>
      </c>
      <c r="Y1269" s="129" t="s">
        <v>4030</v>
      </c>
      <c r="Z1269" s="129" t="b">
        <v>1</v>
      </c>
      <c r="AA1269" s="129">
        <v>0</v>
      </c>
      <c r="AB1269" s="129" t="b">
        <v>1</v>
      </c>
      <c r="AC1269" s="129">
        <v>41</v>
      </c>
      <c r="AD1269" s="129">
        <v>0.63400000000000001</v>
      </c>
      <c r="AE1269" s="129" t="s">
        <v>3111</v>
      </c>
      <c r="AF1269" s="129" t="s">
        <v>3193</v>
      </c>
      <c r="AG1269" s="129" t="s">
        <v>4031</v>
      </c>
      <c r="AH1269" s="129" t="e" cm="1">
        <f t="array" aca="1" ref="AH1269" ca="1">INDIRECT(ADDRESS(MATCH(AJ1269,'rs_industries'!B:B,0),5,1,TRUE,"rs_industries"))</f>
        <v>#N/A</v>
      </c>
      <c r="AI1269" s="129" t="e" cm="1">
        <f t="array" aca="1" ref="AI1269" ca="1">INDIRECT(ADDRESS(MATCH(A1269,'rs_stocks'!B:B,0),7,1,TRUE,"rs_stocks"))</f>
        <v>#N/A</v>
      </c>
    </row>
    <row r="1270" spans="1:35" x14ac:dyDescent="0.3">
      <c r="A1270" s="129" t="s">
        <v>2462</v>
      </c>
      <c r="B1270" s="132">
        <v>-1.48</v>
      </c>
      <c r="C1270" s="132">
        <v>-3.97</v>
      </c>
      <c r="D1270" s="132">
        <v>0.76</v>
      </c>
      <c r="E1270" s="132">
        <v>-8.2799999999999994</v>
      </c>
      <c r="F1270" s="132">
        <v>-6.34</v>
      </c>
      <c r="G1270" s="269" t="s">
        <v>3888</v>
      </c>
      <c r="H1270" s="288" t="s">
        <v>48</v>
      </c>
      <c r="I1270" s="129">
        <v>3.51</v>
      </c>
      <c r="J1270" s="129">
        <v>-68</v>
      </c>
      <c r="K1270" s="129">
        <v>-64</v>
      </c>
      <c r="L1270" s="129" t="b">
        <v>0</v>
      </c>
      <c r="M1270" s="129">
        <v>18.469000000000001</v>
      </c>
      <c r="N1270" s="129">
        <v>4.452</v>
      </c>
      <c r="O1270" s="129">
        <v>4.149</v>
      </c>
      <c r="P1270" s="132">
        <v>21.504999999999999</v>
      </c>
      <c r="Q1270" s="132">
        <v>0.19500000000000001</v>
      </c>
      <c r="R1270" s="132">
        <v>4.1840000000000002</v>
      </c>
      <c r="S1270" s="129">
        <v>3.76</v>
      </c>
      <c r="T1270" s="419">
        <v>69.930000000000007</v>
      </c>
      <c r="U1270" s="129">
        <v>2.66</v>
      </c>
      <c r="V1270" s="129">
        <v>51</v>
      </c>
      <c r="W1270" s="129">
        <v>67</v>
      </c>
      <c r="X1270" s="129">
        <v>1998</v>
      </c>
      <c r="Y1270" s="129" t="s">
        <v>2462</v>
      </c>
      <c r="Z1270" s="129" t="b">
        <v>0</v>
      </c>
      <c r="AA1270" s="129">
        <v>0</v>
      </c>
      <c r="AB1270" s="129" t="b">
        <v>0</v>
      </c>
      <c r="AC1270" s="129">
        <v>40</v>
      </c>
      <c r="AD1270" s="129">
        <v>0.63400000000000001</v>
      </c>
      <c r="AE1270" s="129" t="s">
        <v>48</v>
      </c>
      <c r="AF1270" s="129" t="s">
        <v>3888</v>
      </c>
      <c r="AG1270" s="129" t="s">
        <v>5498</v>
      </c>
      <c r="AH1270" s="129" t="e" cm="1">
        <f t="array" aca="1" ref="AH1270" ca="1">INDIRECT(ADDRESS(MATCH(AJ1270,'rs_industries'!B:B,0),5,1,TRUE,"rs_industries"))</f>
        <v>#N/A</v>
      </c>
      <c r="AI1270" s="129" t="e" cm="1">
        <f t="array" aca="1" ref="AI1270" ca="1">INDIRECT(ADDRESS(MATCH(A1270,'rs_stocks'!B:B,0),7,1,TRUE,"rs_stocks"))</f>
        <v>#N/A</v>
      </c>
    </row>
    <row r="1271" spans="1:35" x14ac:dyDescent="0.3">
      <c r="A1271" s="129" t="s">
        <v>871</v>
      </c>
      <c r="B1271" s="132">
        <v>1.34</v>
      </c>
      <c r="C1271" s="132">
        <v>2.83</v>
      </c>
      <c r="D1271" s="132">
        <v>-2.27</v>
      </c>
      <c r="E1271" s="132">
        <v>12.28</v>
      </c>
      <c r="F1271" s="132">
        <v>13.07</v>
      </c>
      <c r="G1271" s="262" t="s">
        <v>3182</v>
      </c>
      <c r="H1271" s="349" t="s">
        <v>3108</v>
      </c>
      <c r="I1271" s="129">
        <v>16.565000000000001</v>
      </c>
      <c r="J1271" s="129">
        <v>-33</v>
      </c>
      <c r="K1271" s="129">
        <v>-3</v>
      </c>
      <c r="L1271" s="129" t="b">
        <v>1</v>
      </c>
      <c r="M1271" s="129">
        <v>16.234000000000002</v>
      </c>
      <c r="N1271" s="129">
        <v>3.9140000000000001</v>
      </c>
      <c r="O1271" s="129">
        <v>4.1479999999999997</v>
      </c>
      <c r="P1271" s="132">
        <v>16.914999999999999</v>
      </c>
      <c r="Q1271" s="132">
        <v>0.189</v>
      </c>
      <c r="R1271" s="132">
        <v>3.1960000000000002</v>
      </c>
      <c r="S1271" s="129">
        <v>1.47</v>
      </c>
      <c r="T1271" s="419">
        <v>32.738999999999997</v>
      </c>
      <c r="U1271" s="129">
        <v>184.47</v>
      </c>
      <c r="V1271" s="129">
        <v>-17</v>
      </c>
      <c r="W1271" s="129">
        <v>-22</v>
      </c>
      <c r="X1271" s="129">
        <v>73</v>
      </c>
      <c r="Y1271" s="129" t="s">
        <v>871</v>
      </c>
      <c r="Z1271" s="129" t="b">
        <v>1</v>
      </c>
      <c r="AA1271" s="129">
        <v>0</v>
      </c>
      <c r="AB1271" s="129" t="b">
        <v>1</v>
      </c>
      <c r="AC1271" s="129">
        <v>50</v>
      </c>
      <c r="AD1271" s="129">
        <v>0.63400000000000001</v>
      </c>
      <c r="AE1271" s="129" t="s">
        <v>3108</v>
      </c>
      <c r="AF1271" s="129" t="s">
        <v>3182</v>
      </c>
      <c r="AG1271" s="129" t="s">
        <v>4000</v>
      </c>
      <c r="AH1271" s="129" t="e" cm="1">
        <f t="array" aca="1" ref="AH1271" ca="1">INDIRECT(ADDRESS(MATCH(AJ1271,'rs_industries'!B:B,0),5,1,TRUE,"rs_industries"))</f>
        <v>#N/A</v>
      </c>
      <c r="AI1271" s="129" cm="1">
        <f t="array" aca="1" ref="AI1271" ca="1">INDIRECT(ADDRESS(MATCH(A1271,'rs_stocks'!B:B,0),7,1,TRUE,"rs_stocks"))</f>
        <v>75</v>
      </c>
    </row>
    <row r="1272" spans="1:35" x14ac:dyDescent="0.3">
      <c r="A1272" s="129" t="s">
        <v>1362</v>
      </c>
      <c r="B1272" s="132">
        <v>2.5299999999999998</v>
      </c>
      <c r="C1272" s="132">
        <v>38.090000000000003</v>
      </c>
      <c r="D1272" s="132">
        <v>22.87</v>
      </c>
      <c r="E1272" s="132">
        <v>35.25</v>
      </c>
      <c r="F1272" s="132">
        <v>32.76</v>
      </c>
      <c r="G1272" s="260" t="s">
        <v>3127</v>
      </c>
      <c r="H1272" s="347" t="s">
        <v>31</v>
      </c>
      <c r="I1272" s="129">
        <v>9.3689999999999998</v>
      </c>
      <c r="J1272" s="129">
        <v>-85</v>
      </c>
      <c r="K1272" s="129">
        <v>-52</v>
      </c>
      <c r="L1272" s="129" t="b">
        <v>1</v>
      </c>
      <c r="M1272" s="129">
        <v>44.445</v>
      </c>
      <c r="N1272" s="129">
        <v>10.722</v>
      </c>
      <c r="O1272" s="129">
        <v>4.1449999999999996</v>
      </c>
      <c r="P1272" s="132">
        <v>43.628</v>
      </c>
      <c r="Q1272" s="132">
        <v>0.19600000000000001</v>
      </c>
      <c r="R1272" s="132">
        <v>8.5340000000000007</v>
      </c>
      <c r="S1272" s="129">
        <v>3.74</v>
      </c>
      <c r="T1272" s="419">
        <v>-12.2</v>
      </c>
      <c r="U1272" s="129">
        <v>168.83</v>
      </c>
      <c r="V1272" s="129">
        <v>-32</v>
      </c>
      <c r="W1272" s="129">
        <v>-38</v>
      </c>
      <c r="X1272" s="129">
        <v>31</v>
      </c>
      <c r="Y1272" s="129" t="s">
        <v>1362</v>
      </c>
      <c r="Z1272" s="129" t="b">
        <v>0</v>
      </c>
      <c r="AA1272" s="129">
        <v>0</v>
      </c>
      <c r="AB1272" s="129" t="b">
        <v>1</v>
      </c>
      <c r="AC1272" s="129">
        <v>44</v>
      </c>
      <c r="AD1272" s="129">
        <v>0.63400000000000001</v>
      </c>
      <c r="AE1272" s="129" t="s">
        <v>31</v>
      </c>
      <c r="AF1272" s="129" t="s">
        <v>3127</v>
      </c>
      <c r="AG1272" s="129" t="s">
        <v>3224</v>
      </c>
      <c r="AH1272" s="129" t="e" cm="1">
        <f t="array" aca="1" ref="AH1272" ca="1">INDIRECT(ADDRESS(MATCH(AJ1272,'rs_industries'!B:B,0),5,1,TRUE,"rs_industries"))</f>
        <v>#N/A</v>
      </c>
      <c r="AI1272" s="129" cm="1">
        <f t="array" aca="1" ref="AI1272" ca="1">INDIRECT(ADDRESS(MATCH(A1272,'rs_stocks'!B:B,0),7,1,TRUE,"rs_stocks"))</f>
        <v>95</v>
      </c>
    </row>
    <row r="1273" spans="1:35" x14ac:dyDescent="0.3">
      <c r="A1273" s="129" t="s">
        <v>1712</v>
      </c>
      <c r="B1273" s="132">
        <v>-1.7</v>
      </c>
      <c r="C1273" s="132">
        <v>-4.62</v>
      </c>
      <c r="D1273" s="132">
        <v>-0.81</v>
      </c>
      <c r="E1273" s="132">
        <v>6.55</v>
      </c>
      <c r="F1273" s="132">
        <v>-0.02</v>
      </c>
      <c r="G1273" s="282" t="s">
        <v>3236</v>
      </c>
      <c r="H1273" s="347" t="s">
        <v>3111</v>
      </c>
      <c r="I1273" s="129">
        <v>4.532</v>
      </c>
      <c r="J1273" s="129">
        <v>-44</v>
      </c>
      <c r="K1273" s="129">
        <v>-5</v>
      </c>
      <c r="L1273" s="129" t="b">
        <v>1</v>
      </c>
      <c r="M1273" s="129">
        <v>11.144</v>
      </c>
      <c r="N1273" s="129">
        <v>2.69</v>
      </c>
      <c r="O1273" s="129">
        <v>4.1429999999999998</v>
      </c>
      <c r="P1273" s="132">
        <v>11.525</v>
      </c>
      <c r="Q1273" s="132">
        <v>0.19400000000000001</v>
      </c>
      <c r="R1273" s="132">
        <v>2.2400000000000002</v>
      </c>
      <c r="S1273" s="129">
        <v>2.21</v>
      </c>
      <c r="T1273" s="419">
        <v>-17.262</v>
      </c>
      <c r="U1273" s="129">
        <v>89</v>
      </c>
      <c r="V1273" s="129">
        <v>-31</v>
      </c>
      <c r="W1273" s="129">
        <v>-44</v>
      </c>
      <c r="X1273" s="129">
        <v>101</v>
      </c>
      <c r="Y1273" s="129" t="s">
        <v>1712</v>
      </c>
      <c r="Z1273" s="129" t="b">
        <v>1</v>
      </c>
      <c r="AA1273" s="129">
        <v>0</v>
      </c>
      <c r="AB1273" s="129" t="b">
        <v>0</v>
      </c>
      <c r="AC1273" s="129">
        <v>46</v>
      </c>
      <c r="AD1273" s="129">
        <v>0.63300000000000001</v>
      </c>
      <c r="AE1273" s="129" t="s">
        <v>3111</v>
      </c>
      <c r="AF1273" s="129" t="s">
        <v>3236</v>
      </c>
      <c r="AG1273" s="129" t="s">
        <v>3413</v>
      </c>
      <c r="AH1273" s="129" t="e" cm="1">
        <f t="array" aca="1" ref="AH1273" ca="1">INDIRECT(ADDRESS(MATCH(AJ1273,'rs_industries'!B:B,0),5,1,TRUE,"rs_industries"))</f>
        <v>#N/A</v>
      </c>
      <c r="AI1273" s="129" cm="1">
        <f t="array" aca="1" ref="AI1273" ca="1">INDIRECT(ADDRESS(MATCH(A1273,'rs_stocks'!B:B,0),7,1,TRUE,"rs_stocks"))</f>
        <v>75</v>
      </c>
    </row>
    <row r="1274" spans="1:35" x14ac:dyDescent="0.3">
      <c r="A1274" s="129" t="s">
        <v>5173</v>
      </c>
      <c r="B1274" s="132">
        <v>8.57</v>
      </c>
      <c r="C1274" s="132">
        <v>12.37</v>
      </c>
      <c r="D1274" s="132">
        <v>-14.34</v>
      </c>
      <c r="E1274" s="132">
        <v>58.94</v>
      </c>
      <c r="F1274" s="132">
        <v>46.15</v>
      </c>
      <c r="G1274" s="269" t="s">
        <v>3262</v>
      </c>
      <c r="H1274" s="288" t="s">
        <v>3111</v>
      </c>
      <c r="I1274" s="129">
        <v>1.296</v>
      </c>
      <c r="J1274" s="129">
        <v>-97</v>
      </c>
      <c r="K1274" s="129">
        <v>-71</v>
      </c>
      <c r="L1274" s="129" t="b">
        <v>1</v>
      </c>
      <c r="M1274" s="129">
        <v>74.394000000000005</v>
      </c>
      <c r="N1274" s="129">
        <v>18.065000000000001</v>
      </c>
      <c r="O1274" s="129">
        <v>4.1180000000000003</v>
      </c>
      <c r="P1274" s="132">
        <v>95.96</v>
      </c>
      <c r="Q1274" s="132">
        <v>0.16800000000000001</v>
      </c>
      <c r="R1274" s="132">
        <v>16.161999999999999</v>
      </c>
      <c r="S1274" s="129">
        <v>8.76</v>
      </c>
      <c r="T1274" s="419">
        <v>40.984000000000002</v>
      </c>
      <c r="U1274" s="129">
        <v>4.18</v>
      </c>
      <c r="V1274" s="129">
        <v>20</v>
      </c>
      <c r="W1274" s="129">
        <v>46</v>
      </c>
      <c r="X1274" s="129">
        <v>546</v>
      </c>
      <c r="Y1274" s="129" t="s">
        <v>5173</v>
      </c>
      <c r="Z1274" s="129" t="b">
        <v>1</v>
      </c>
      <c r="AA1274" s="129">
        <v>0</v>
      </c>
      <c r="AB1274" s="129" t="b">
        <v>1</v>
      </c>
      <c r="AC1274" s="129">
        <v>42</v>
      </c>
      <c r="AD1274" s="129">
        <v>0.63300000000000001</v>
      </c>
      <c r="AE1274" s="129" t="s">
        <v>3111</v>
      </c>
      <c r="AF1274" s="129" t="s">
        <v>3262</v>
      </c>
      <c r="AG1274" s="129" t="s">
        <v>6008</v>
      </c>
      <c r="AH1274" s="129" t="e" cm="1">
        <f t="array" aca="1" ref="AH1274" ca="1">INDIRECT(ADDRESS(MATCH(AJ1274,'rs_industries'!B:B,0),5,1,TRUE,"rs_industries"))</f>
        <v>#N/A</v>
      </c>
      <c r="AI1274" s="129" cm="1">
        <f t="array" aca="1" ref="AI1274" ca="1">INDIRECT(ADDRESS(MATCH(A1274,'rs_stocks'!B:B,0),7,1,TRUE,"rs_stocks"))</f>
        <v>93</v>
      </c>
    </row>
    <row r="1275" spans="1:35" x14ac:dyDescent="0.3">
      <c r="A1275" s="129" t="s">
        <v>1077</v>
      </c>
      <c r="B1275" s="132">
        <v>-4.1500000000000004</v>
      </c>
      <c r="C1275" s="132">
        <v>-12.13</v>
      </c>
      <c r="D1275" s="132">
        <v>-12.43</v>
      </c>
      <c r="E1275" s="132">
        <v>-16.760000000000002</v>
      </c>
      <c r="F1275" s="132">
        <v>-13.47</v>
      </c>
      <c r="G1275" s="269" t="s">
        <v>3127</v>
      </c>
      <c r="H1275" s="288" t="s">
        <v>31</v>
      </c>
      <c r="I1275" s="129">
        <v>11.169</v>
      </c>
      <c r="J1275" s="129">
        <v>-88</v>
      </c>
      <c r="K1275" s="129">
        <v>-84</v>
      </c>
      <c r="L1275" s="129" t="b">
        <v>0</v>
      </c>
      <c r="M1275" s="129">
        <v>19.427</v>
      </c>
      <c r="N1275" s="129">
        <v>4.7190000000000003</v>
      </c>
      <c r="O1275" s="129">
        <v>4.117</v>
      </c>
      <c r="P1275" s="132">
        <v>24.164000000000001</v>
      </c>
      <c r="Q1275" s="132">
        <v>0.185</v>
      </c>
      <c r="R1275" s="132">
        <v>4.4619999999999997</v>
      </c>
      <c r="S1275" s="129">
        <v>3.84</v>
      </c>
      <c r="T1275" s="419">
        <v>-54.12</v>
      </c>
      <c r="U1275" s="129">
        <v>50.99</v>
      </c>
      <c r="V1275" s="129">
        <v>-27</v>
      </c>
      <c r="W1275" s="129">
        <v>41</v>
      </c>
      <c r="X1275" s="129">
        <v>102</v>
      </c>
      <c r="Y1275" s="129" t="s">
        <v>1077</v>
      </c>
      <c r="Z1275" s="129" t="b">
        <v>1</v>
      </c>
      <c r="AA1275" s="129">
        <v>0</v>
      </c>
      <c r="AB1275" s="129" t="b">
        <v>0</v>
      </c>
      <c r="AC1275" s="129">
        <v>49</v>
      </c>
      <c r="AD1275" s="129">
        <v>0.63300000000000001</v>
      </c>
      <c r="AE1275" s="129" t="s">
        <v>31</v>
      </c>
      <c r="AF1275" s="129" t="s">
        <v>3127</v>
      </c>
      <c r="AG1275" s="129" t="s">
        <v>4070</v>
      </c>
      <c r="AH1275" s="129" t="e" cm="1">
        <f t="array" aca="1" ref="AH1275" ca="1">INDIRECT(ADDRESS(MATCH(AJ1275,'rs_industries'!B:B,0),5,1,TRUE,"rs_industries"))</f>
        <v>#N/A</v>
      </c>
      <c r="AI1275" s="129" t="e" cm="1">
        <f t="array" aca="1" ref="AI1275" ca="1">INDIRECT(ADDRESS(MATCH(A1275,'rs_stocks'!B:B,0),7,1,TRUE,"rs_stocks"))</f>
        <v>#N/A</v>
      </c>
    </row>
    <row r="1276" spans="1:35" x14ac:dyDescent="0.3">
      <c r="A1276" s="129" t="s">
        <v>8727</v>
      </c>
      <c r="B1276" s="132">
        <v>-12.64</v>
      </c>
      <c r="C1276" s="132">
        <v>23.24</v>
      </c>
      <c r="D1276" s="132">
        <v>5.56</v>
      </c>
      <c r="E1276" s="132">
        <v>28.09</v>
      </c>
      <c r="F1276" s="132">
        <v>32.56</v>
      </c>
      <c r="G1276" s="319" t="s">
        <v>3146</v>
      </c>
      <c r="H1276" s="347" t="s">
        <v>3124</v>
      </c>
      <c r="I1276" s="129">
        <v>0.622</v>
      </c>
      <c r="J1276" s="129">
        <v>-93</v>
      </c>
      <c r="K1276" s="129">
        <v>-91</v>
      </c>
      <c r="L1276" s="129" t="b">
        <v>0</v>
      </c>
      <c r="M1276" s="129">
        <v>54.933999999999997</v>
      </c>
      <c r="N1276" s="129">
        <v>13.348000000000001</v>
      </c>
      <c r="O1276" s="129">
        <v>4.1150000000000002</v>
      </c>
      <c r="P1276" s="132">
        <v>54.518999999999998</v>
      </c>
      <c r="Q1276" s="132">
        <v>0.19</v>
      </c>
      <c r="R1276" s="132">
        <v>10.38</v>
      </c>
      <c r="S1276" s="129">
        <v>7.56</v>
      </c>
      <c r="T1276" s="419">
        <v>-55.103999999999999</v>
      </c>
      <c r="U1276" s="129">
        <v>2.2799999999999998</v>
      </c>
      <c r="V1276" s="129">
        <v>-65</v>
      </c>
      <c r="W1276" s="129">
        <v>-71</v>
      </c>
      <c r="X1276" s="129">
        <v>1160</v>
      </c>
      <c r="Y1276" s="129" t="s">
        <v>8727</v>
      </c>
      <c r="Z1276" s="129" t="b">
        <v>0</v>
      </c>
      <c r="AA1276" s="129">
        <v>0</v>
      </c>
      <c r="AB1276" s="129" t="b">
        <v>0</v>
      </c>
      <c r="AC1276" s="129">
        <v>46</v>
      </c>
      <c r="AD1276" s="129">
        <v>0.63200000000000001</v>
      </c>
      <c r="AE1276" s="129" t="s">
        <v>3124</v>
      </c>
      <c r="AF1276" s="129" t="s">
        <v>3146</v>
      </c>
      <c r="AG1276" s="129" t="s">
        <v>8728</v>
      </c>
      <c r="AH1276" s="129" t="e" cm="1">
        <f t="array" aca="1" ref="AH1276" ca="1">INDIRECT(ADDRESS(MATCH(AJ1276,'rs_industries'!B:B,0),5,1,TRUE,"rs_industries"))</f>
        <v>#N/A</v>
      </c>
      <c r="AI1276" s="129" t="e" cm="1">
        <f t="array" aca="1" ref="AI1276" ca="1">INDIRECT(ADDRESS(MATCH(A1276,'rs_stocks'!B:B,0),7,1,TRUE,"rs_stocks"))</f>
        <v>#N/A</v>
      </c>
    </row>
    <row r="1277" spans="1:35" x14ac:dyDescent="0.3">
      <c r="A1277" s="129" t="s">
        <v>7711</v>
      </c>
      <c r="B1277" s="132">
        <v>8.0299999999999994</v>
      </c>
      <c r="C1277" s="132">
        <v>15.04</v>
      </c>
      <c r="D1277" s="132">
        <v>17.37</v>
      </c>
      <c r="E1277" s="132">
        <v>25.01</v>
      </c>
      <c r="F1277" s="132">
        <v>31.93</v>
      </c>
      <c r="G1277" s="204" t="s">
        <v>3162</v>
      </c>
      <c r="H1277" s="345" t="s">
        <v>3108</v>
      </c>
      <c r="I1277" s="129">
        <v>0.59599999999999997</v>
      </c>
      <c r="J1277" s="129">
        <v>-83</v>
      </c>
      <c r="K1277" s="129">
        <v>-61</v>
      </c>
      <c r="L1277" s="129" t="b">
        <v>1</v>
      </c>
      <c r="M1277" s="129">
        <v>26.797000000000001</v>
      </c>
      <c r="N1277" s="129">
        <v>6.53</v>
      </c>
      <c r="O1277" s="129">
        <v>4.1029999999999998</v>
      </c>
      <c r="P1277" s="132">
        <v>26.702999999999999</v>
      </c>
      <c r="Q1277" s="132">
        <v>0.191</v>
      </c>
      <c r="R1277" s="132">
        <v>5.1029999999999998</v>
      </c>
      <c r="S1277" s="129">
        <v>3.46</v>
      </c>
      <c r="T1277" s="419">
        <v>-77.98</v>
      </c>
      <c r="U1277" s="129">
        <v>85.73</v>
      </c>
      <c r="V1277" s="129">
        <v>-6</v>
      </c>
      <c r="W1277" s="129">
        <v>5</v>
      </c>
      <c r="X1277" s="129">
        <v>67</v>
      </c>
      <c r="Y1277" s="129" t="s">
        <v>7711</v>
      </c>
      <c r="Z1277" s="129" t="b">
        <v>0</v>
      </c>
      <c r="AA1277" s="129">
        <v>0</v>
      </c>
      <c r="AB1277" s="129" t="b">
        <v>1</v>
      </c>
      <c r="AC1277" s="129">
        <v>50</v>
      </c>
      <c r="AD1277" s="129">
        <v>0.63200000000000001</v>
      </c>
      <c r="AE1277" s="129" t="s">
        <v>3108</v>
      </c>
      <c r="AF1277" s="129" t="s">
        <v>3162</v>
      </c>
      <c r="AG1277" s="129" t="s">
        <v>7712</v>
      </c>
      <c r="AH1277" s="129" t="e" cm="1">
        <f t="array" aca="1" ref="AH1277" ca="1">INDIRECT(ADDRESS(MATCH(AJ1277,'rs_industries'!B:B,0),5,1,TRUE,"rs_industries"))</f>
        <v>#N/A</v>
      </c>
      <c r="AI1277" s="129" cm="1">
        <f t="array" aca="1" ref="AI1277" ca="1">INDIRECT(ADDRESS(MATCH(A1277,'rs_stocks'!B:B,0),7,1,TRUE,"rs_stocks"))</f>
        <v>82</v>
      </c>
    </row>
    <row r="1278" spans="1:35" x14ac:dyDescent="0.3">
      <c r="A1278" s="129" t="s">
        <v>4640</v>
      </c>
      <c r="B1278" s="132">
        <v>4.71</v>
      </c>
      <c r="C1278" s="132">
        <v>-17.52</v>
      </c>
      <c r="D1278" s="132">
        <v>-5.95</v>
      </c>
      <c r="E1278" s="132">
        <v>-12.76</v>
      </c>
      <c r="F1278" s="132">
        <v>-11.01</v>
      </c>
      <c r="G1278" s="225" t="s">
        <v>3370</v>
      </c>
      <c r="H1278" s="346" t="s">
        <v>3108</v>
      </c>
      <c r="I1278" s="129">
        <v>0.85199999999999998</v>
      </c>
      <c r="J1278" s="129">
        <v>-75</v>
      </c>
      <c r="K1278" s="129">
        <v>-69</v>
      </c>
      <c r="L1278" s="129" t="b">
        <v>0</v>
      </c>
      <c r="M1278" s="129">
        <v>24.681999999999999</v>
      </c>
      <c r="N1278" s="129">
        <v>6.032</v>
      </c>
      <c r="O1278" s="129">
        <v>4.0919999999999996</v>
      </c>
      <c r="P1278" s="132">
        <v>27.823</v>
      </c>
      <c r="Q1278" s="132">
        <v>0.187</v>
      </c>
      <c r="R1278" s="132">
        <v>5.2149999999999999</v>
      </c>
      <c r="S1278" s="129">
        <v>5.19</v>
      </c>
      <c r="T1278" s="419">
        <v>27.122</v>
      </c>
      <c r="U1278" s="129">
        <v>7.11</v>
      </c>
      <c r="V1278" s="129">
        <v>-58</v>
      </c>
      <c r="W1278" s="129">
        <v>-48</v>
      </c>
      <c r="X1278" s="129">
        <v>542</v>
      </c>
      <c r="Y1278" s="129" t="s">
        <v>4640</v>
      </c>
      <c r="Z1278" s="129" t="b">
        <v>0</v>
      </c>
      <c r="AA1278" s="129">
        <v>0</v>
      </c>
      <c r="AB1278" s="129" t="b">
        <v>0</v>
      </c>
      <c r="AC1278" s="129">
        <v>45</v>
      </c>
      <c r="AD1278" s="129">
        <v>0.63200000000000001</v>
      </c>
      <c r="AE1278" s="129" t="s">
        <v>3108</v>
      </c>
      <c r="AF1278" s="129" t="s">
        <v>3370</v>
      </c>
      <c r="AG1278" s="129" t="s">
        <v>4641</v>
      </c>
      <c r="AH1278" s="129" t="e" cm="1">
        <f t="array" aca="1" ref="AH1278" ca="1">INDIRECT(ADDRESS(MATCH(AJ1278,'rs_industries'!B:B,0),5,1,TRUE,"rs_industries"))</f>
        <v>#N/A</v>
      </c>
      <c r="AI1278" s="129" t="e" cm="1">
        <f t="array" aca="1" ref="AI1278" ca="1">INDIRECT(ADDRESS(MATCH(A1278,'rs_stocks'!B:B,0),7,1,TRUE,"rs_stocks"))</f>
        <v>#N/A</v>
      </c>
    </row>
    <row r="1279" spans="1:35" x14ac:dyDescent="0.3">
      <c r="A1279" s="129" t="s">
        <v>2362</v>
      </c>
      <c r="B1279" s="132">
        <v>-1.1000000000000001</v>
      </c>
      <c r="C1279" s="132">
        <v>3.27</v>
      </c>
      <c r="D1279" s="132">
        <v>-1.65</v>
      </c>
      <c r="E1279" s="132">
        <v>54.45</v>
      </c>
      <c r="F1279" s="132">
        <v>49.1</v>
      </c>
      <c r="G1279" s="238" t="s">
        <v>3180</v>
      </c>
      <c r="H1279" s="349" t="s">
        <v>3140</v>
      </c>
      <c r="I1279" s="129">
        <v>2.1320000000000001</v>
      </c>
      <c r="J1279" s="129">
        <v>-83</v>
      </c>
      <c r="K1279" s="129">
        <v>-62</v>
      </c>
      <c r="L1279" s="129" t="b">
        <v>0</v>
      </c>
      <c r="M1279" s="129">
        <v>54.195</v>
      </c>
      <c r="N1279" s="129">
        <v>13.25</v>
      </c>
      <c r="O1279" s="129">
        <v>4.09</v>
      </c>
      <c r="P1279" s="132">
        <v>54.536999999999999</v>
      </c>
      <c r="Q1279" s="132">
        <v>0.16600000000000001</v>
      </c>
      <c r="R1279" s="132">
        <v>9.0559999999999992</v>
      </c>
      <c r="S1279" s="129">
        <v>0.98</v>
      </c>
      <c r="T1279" s="419">
        <v>-47.573999999999998</v>
      </c>
      <c r="U1279" s="129">
        <v>10.75</v>
      </c>
      <c r="V1279" s="129">
        <v>-6</v>
      </c>
      <c r="W1279" s="129">
        <v>-7</v>
      </c>
      <c r="X1279" s="129">
        <v>1902</v>
      </c>
      <c r="Y1279" s="129" t="s">
        <v>2362</v>
      </c>
      <c r="Z1279" s="129" t="b">
        <v>1</v>
      </c>
      <c r="AA1279" s="129">
        <v>0</v>
      </c>
      <c r="AB1279" s="129" t="b">
        <v>1</v>
      </c>
      <c r="AC1279" s="129">
        <v>41</v>
      </c>
      <c r="AD1279" s="129">
        <v>0.63200000000000001</v>
      </c>
      <c r="AE1279" s="129" t="s">
        <v>3140</v>
      </c>
      <c r="AF1279" s="129" t="s">
        <v>3180</v>
      </c>
      <c r="AG1279" s="129" t="s">
        <v>4001</v>
      </c>
      <c r="AH1279" s="129" t="e" cm="1">
        <f t="array" aca="1" ref="AH1279" ca="1">INDIRECT(ADDRESS(MATCH(AJ1279,'rs_industries'!B:B,0),5,1,TRUE,"rs_industries"))</f>
        <v>#N/A</v>
      </c>
      <c r="AI1279" s="129" cm="1">
        <f t="array" aca="1" ref="AI1279" ca="1">INDIRECT(ADDRESS(MATCH(A1279,'rs_stocks'!B:B,0),7,1,TRUE,"rs_stocks"))</f>
        <v>90</v>
      </c>
    </row>
    <row r="1280" spans="1:35" x14ac:dyDescent="0.3">
      <c r="A1280" s="129" t="s">
        <v>156</v>
      </c>
      <c r="B1280" s="132">
        <v>-0.7</v>
      </c>
      <c r="C1280" s="132">
        <v>-9.35</v>
      </c>
      <c r="D1280" s="132">
        <v>-11.43</v>
      </c>
      <c r="E1280" s="132">
        <v>13.35</v>
      </c>
      <c r="F1280" s="132">
        <v>7.41</v>
      </c>
      <c r="G1280" s="227" t="s">
        <v>3221</v>
      </c>
      <c r="H1280" s="346" t="s">
        <v>31</v>
      </c>
      <c r="I1280" s="129">
        <v>19.82</v>
      </c>
      <c r="J1280" s="129">
        <v>-20</v>
      </c>
      <c r="K1280" s="129">
        <v>-13</v>
      </c>
      <c r="L1280" s="129" t="b">
        <v>0</v>
      </c>
      <c r="M1280" s="129">
        <v>21.962</v>
      </c>
      <c r="N1280" s="129">
        <v>5.3780000000000001</v>
      </c>
      <c r="O1280" s="129">
        <v>4.0830000000000002</v>
      </c>
      <c r="P1280" s="132">
        <v>21.734999999999999</v>
      </c>
      <c r="Q1280" s="132">
        <v>0.18099999999999999</v>
      </c>
      <c r="R1280" s="132">
        <v>3.9380000000000002</v>
      </c>
      <c r="S1280" s="129">
        <v>3.2</v>
      </c>
      <c r="T1280" s="419">
        <v>21.178999999999998</v>
      </c>
      <c r="U1280" s="129">
        <v>369.18</v>
      </c>
      <c r="V1280" s="129">
        <v>-13</v>
      </c>
      <c r="W1280" s="129">
        <v>-4</v>
      </c>
      <c r="X1280" s="129">
        <v>16</v>
      </c>
      <c r="Y1280" s="129" t="s">
        <v>156</v>
      </c>
      <c r="Z1280" s="129" t="b">
        <v>1</v>
      </c>
      <c r="AA1280" s="129">
        <v>0</v>
      </c>
      <c r="AB1280" s="129" t="b">
        <v>0</v>
      </c>
      <c r="AC1280" s="129">
        <v>52</v>
      </c>
      <c r="AD1280" s="129">
        <v>0.63100000000000001</v>
      </c>
      <c r="AE1280" s="129" t="s">
        <v>31</v>
      </c>
      <c r="AF1280" s="129" t="s">
        <v>3221</v>
      </c>
      <c r="AG1280" s="129" t="s">
        <v>3958</v>
      </c>
      <c r="AH1280" s="129" t="e" cm="1">
        <f t="array" aca="1" ref="AH1280" ca="1">INDIRECT(ADDRESS(MATCH(AJ1280,'rs_industries'!B:B,0),5,1,TRUE,"rs_industries"))</f>
        <v>#N/A</v>
      </c>
      <c r="AI1280" s="129" t="e" cm="1">
        <f t="array" aca="1" ref="AI1280" ca="1">INDIRECT(ADDRESS(MATCH(A1280,'rs_stocks'!B:B,0),7,1,TRUE,"rs_stocks"))</f>
        <v>#N/A</v>
      </c>
    </row>
    <row r="1281" spans="1:35" x14ac:dyDescent="0.3">
      <c r="A1281" s="129" t="s">
        <v>1493</v>
      </c>
      <c r="B1281" s="132">
        <v>5.09</v>
      </c>
      <c r="C1281" s="132">
        <v>130.65</v>
      </c>
      <c r="D1281" s="132">
        <v>124.18</v>
      </c>
      <c r="E1281" s="132">
        <v>110.62</v>
      </c>
      <c r="F1281" s="132">
        <v>109.95</v>
      </c>
      <c r="G1281" s="284" t="s">
        <v>3146</v>
      </c>
      <c r="H1281" s="346" t="s">
        <v>3124</v>
      </c>
      <c r="I1281" s="129">
        <v>9.7710000000000008</v>
      </c>
      <c r="J1281" s="129">
        <v>-63</v>
      </c>
      <c r="K1281" s="129">
        <v>0</v>
      </c>
      <c r="L1281" s="129" t="b">
        <v>0</v>
      </c>
      <c r="M1281" s="129">
        <v>123.081</v>
      </c>
      <c r="N1281" s="129">
        <v>30.158999999999999</v>
      </c>
      <c r="O1281" s="129">
        <v>4.0810000000000004</v>
      </c>
      <c r="P1281" s="132">
        <v>114.232</v>
      </c>
      <c r="Q1281" s="132">
        <v>0.16900000000000001</v>
      </c>
      <c r="R1281" s="132">
        <v>19.331</v>
      </c>
      <c r="S1281" s="129">
        <v>5.98</v>
      </c>
      <c r="T1281" s="419">
        <v>85.191000000000003</v>
      </c>
      <c r="U1281" s="129">
        <v>59.9</v>
      </c>
      <c r="V1281" s="129">
        <v>-52</v>
      </c>
      <c r="W1281" s="129">
        <v>5</v>
      </c>
      <c r="X1281" s="129">
        <v>55</v>
      </c>
      <c r="Y1281" s="129" t="s">
        <v>1493</v>
      </c>
      <c r="Z1281" s="129" t="b">
        <v>0</v>
      </c>
      <c r="AA1281" s="129">
        <v>0</v>
      </c>
      <c r="AB1281" s="129" t="b">
        <v>1</v>
      </c>
      <c r="AC1281" s="129">
        <v>44</v>
      </c>
      <c r="AD1281" s="129">
        <v>0.63100000000000001</v>
      </c>
      <c r="AE1281" s="129" t="s">
        <v>3124</v>
      </c>
      <c r="AF1281" s="129" t="s">
        <v>3146</v>
      </c>
      <c r="AG1281" s="129" t="s">
        <v>4374</v>
      </c>
      <c r="AH1281" s="129" t="e" cm="1">
        <f t="array" aca="1" ref="AH1281" ca="1">INDIRECT(ADDRESS(MATCH(AJ1281,'rs_industries'!B:B,0),5,1,TRUE,"rs_industries"))</f>
        <v>#N/A</v>
      </c>
      <c r="AI1281" s="129" cm="1">
        <f t="array" aca="1" ref="AI1281" ca="1">INDIRECT(ADDRESS(MATCH(A1281,'rs_stocks'!B:B,0),7,1,TRUE,"rs_stocks"))</f>
        <v>99</v>
      </c>
    </row>
    <row r="1282" spans="1:35" x14ac:dyDescent="0.3">
      <c r="A1282" s="129" t="s">
        <v>1590</v>
      </c>
      <c r="B1282" s="132">
        <v>-4.88</v>
      </c>
      <c r="C1282" s="132">
        <v>-8.8699999999999992</v>
      </c>
      <c r="D1282" s="132">
        <v>-11.73</v>
      </c>
      <c r="E1282" s="132">
        <v>9.23</v>
      </c>
      <c r="F1282" s="132">
        <v>4.74</v>
      </c>
      <c r="G1282" s="278" t="s">
        <v>223</v>
      </c>
      <c r="H1282" s="349" t="s">
        <v>31</v>
      </c>
      <c r="I1282" s="129">
        <v>2.94</v>
      </c>
      <c r="J1282" s="129">
        <v>-70</v>
      </c>
      <c r="K1282" s="129">
        <v>-52</v>
      </c>
      <c r="L1282" s="129" t="b">
        <v>0</v>
      </c>
      <c r="M1282" s="129">
        <v>21.942</v>
      </c>
      <c r="N1282" s="129">
        <v>5.3769999999999998</v>
      </c>
      <c r="O1282" s="129">
        <v>4.0810000000000004</v>
      </c>
      <c r="P1282" s="132">
        <v>22.48</v>
      </c>
      <c r="Q1282" s="132">
        <v>0.183</v>
      </c>
      <c r="R1282" s="132">
        <v>4.1189999999999998</v>
      </c>
      <c r="S1282" s="129">
        <v>2.85</v>
      </c>
      <c r="T1282" s="419">
        <v>13.256</v>
      </c>
      <c r="U1282" s="129">
        <v>13.25</v>
      </c>
      <c r="V1282" s="129">
        <v>-35</v>
      </c>
      <c r="W1282" s="129">
        <v>-49</v>
      </c>
      <c r="X1282" s="129">
        <v>530</v>
      </c>
      <c r="Y1282" s="129" t="s">
        <v>1590</v>
      </c>
      <c r="Z1282" s="129" t="b">
        <v>1</v>
      </c>
      <c r="AA1282" s="129">
        <v>0</v>
      </c>
      <c r="AB1282" s="129" t="b">
        <v>0</v>
      </c>
      <c r="AC1282" s="129">
        <v>47</v>
      </c>
      <c r="AD1282" s="129">
        <v>0.63100000000000001</v>
      </c>
      <c r="AE1282" s="129" t="s">
        <v>31</v>
      </c>
      <c r="AF1282" s="129" t="s">
        <v>223</v>
      </c>
      <c r="AG1282" s="129" t="s">
        <v>5079</v>
      </c>
      <c r="AH1282" s="129" t="e" cm="1">
        <f t="array" aca="1" ref="AH1282" ca="1">INDIRECT(ADDRESS(MATCH(AJ1282,'rs_industries'!B:B,0),5,1,TRUE,"rs_industries"))</f>
        <v>#N/A</v>
      </c>
      <c r="AI1282" s="129" t="e" cm="1">
        <f t="array" aca="1" ref="AI1282" ca="1">INDIRECT(ADDRESS(MATCH(A1282,'rs_stocks'!B:B,0),7,1,TRUE,"rs_stocks"))</f>
        <v>#N/A</v>
      </c>
    </row>
    <row r="1283" spans="1:35" x14ac:dyDescent="0.3">
      <c r="A1283" s="129" t="s">
        <v>1042</v>
      </c>
      <c r="B1283" s="132">
        <v>2.73</v>
      </c>
      <c r="C1283" s="132">
        <v>13.56</v>
      </c>
      <c r="D1283" s="132">
        <v>2.82</v>
      </c>
      <c r="E1283" s="132">
        <v>18.79</v>
      </c>
      <c r="F1283" s="132">
        <v>12.59</v>
      </c>
      <c r="G1283" s="251" t="s">
        <v>3215</v>
      </c>
      <c r="H1283" s="349" t="s">
        <v>3108</v>
      </c>
      <c r="I1283" s="129">
        <v>6.4729999999999999</v>
      </c>
      <c r="J1283" s="129">
        <v>-39</v>
      </c>
      <c r="K1283" s="129">
        <v>-11</v>
      </c>
      <c r="L1283" s="129" t="b">
        <v>1</v>
      </c>
      <c r="M1283" s="129">
        <v>16.111999999999998</v>
      </c>
      <c r="N1283" s="129">
        <v>3.9590000000000001</v>
      </c>
      <c r="O1283" s="129">
        <v>4.069</v>
      </c>
      <c r="P1283" s="132">
        <v>15.956</v>
      </c>
      <c r="Q1283" s="132">
        <v>0.187</v>
      </c>
      <c r="R1283" s="132">
        <v>2.9889999999999999</v>
      </c>
      <c r="S1283" s="129">
        <v>2.52</v>
      </c>
      <c r="T1283" s="419">
        <v>-21.35</v>
      </c>
      <c r="U1283" s="129">
        <v>38.145000000000003</v>
      </c>
      <c r="V1283" s="129">
        <v>-7</v>
      </c>
      <c r="W1283" s="129">
        <v>-21</v>
      </c>
      <c r="X1283" s="129">
        <v>208</v>
      </c>
      <c r="Y1283" s="129" t="s">
        <v>1042</v>
      </c>
      <c r="Z1283" s="129" t="b">
        <v>0</v>
      </c>
      <c r="AA1283" s="129">
        <v>0</v>
      </c>
      <c r="AB1283" s="129" t="b">
        <v>1</v>
      </c>
      <c r="AC1283" s="129">
        <v>41</v>
      </c>
      <c r="AD1283" s="129">
        <v>0.63</v>
      </c>
      <c r="AE1283" s="129" t="s">
        <v>3108</v>
      </c>
      <c r="AF1283" s="129" t="s">
        <v>3215</v>
      </c>
      <c r="AG1283" s="129" t="s">
        <v>4990</v>
      </c>
      <c r="AH1283" s="129" t="e" cm="1">
        <f t="array" aca="1" ref="AH1283" ca="1">INDIRECT(ADDRESS(MATCH(AJ1283,'rs_industries'!B:B,0),5,1,TRUE,"rs_industries"))</f>
        <v>#N/A</v>
      </c>
      <c r="AI1283" s="129" cm="1">
        <f t="array" aca="1" ref="AI1283" ca="1">INDIRECT(ADDRESS(MATCH(A1283,'rs_stocks'!B:B,0),7,1,TRUE,"rs_stocks"))</f>
        <v>80</v>
      </c>
    </row>
    <row r="1284" spans="1:35" x14ac:dyDescent="0.3">
      <c r="A1284" s="129" t="s">
        <v>314</v>
      </c>
      <c r="B1284" s="132">
        <v>-0.27</v>
      </c>
      <c r="C1284" s="132">
        <v>-3.38</v>
      </c>
      <c r="D1284" s="132">
        <v>-2.76</v>
      </c>
      <c r="E1284" s="132">
        <v>5.39</v>
      </c>
      <c r="F1284" s="132">
        <v>4.21</v>
      </c>
      <c r="G1284" s="218" t="s">
        <v>3110</v>
      </c>
      <c r="H1284" s="348" t="s">
        <v>3111</v>
      </c>
      <c r="I1284" s="129">
        <v>16.681999999999999</v>
      </c>
      <c r="J1284" s="129">
        <v>-26</v>
      </c>
      <c r="K1284" s="129">
        <v>-4</v>
      </c>
      <c r="L1284" s="129" t="b">
        <v>1</v>
      </c>
      <c r="M1284" s="129">
        <v>7.8079999999999998</v>
      </c>
      <c r="N1284" s="129">
        <v>1.921</v>
      </c>
      <c r="O1284" s="129">
        <v>4.0650000000000004</v>
      </c>
      <c r="P1284" s="132">
        <v>7.9020000000000001</v>
      </c>
      <c r="Q1284" s="132">
        <v>0.185</v>
      </c>
      <c r="R1284" s="132">
        <v>1.4650000000000001</v>
      </c>
      <c r="S1284" s="129">
        <v>1.39</v>
      </c>
      <c r="T1284" s="419">
        <v>9.0660000000000007</v>
      </c>
      <c r="U1284" s="129">
        <v>75.344999999999999</v>
      </c>
      <c r="V1284" s="129">
        <v>-46</v>
      </c>
      <c r="W1284" s="129">
        <v>-36</v>
      </c>
      <c r="X1284" s="129">
        <v>190</v>
      </c>
      <c r="Y1284" s="129" t="s">
        <v>314</v>
      </c>
      <c r="Z1284" s="129" t="b">
        <v>1</v>
      </c>
      <c r="AA1284" s="129">
        <v>0</v>
      </c>
      <c r="AB1284" s="129" t="b">
        <v>0</v>
      </c>
      <c r="AC1284" s="129">
        <v>47</v>
      </c>
      <c r="AD1284" s="129">
        <v>0.63</v>
      </c>
      <c r="AE1284" s="129" t="s">
        <v>3111</v>
      </c>
      <c r="AF1284" s="129" t="s">
        <v>3110</v>
      </c>
      <c r="AG1284" s="129" t="s">
        <v>3255</v>
      </c>
      <c r="AH1284" s="129" t="e" cm="1">
        <f t="array" aca="1" ref="AH1284" ca="1">INDIRECT(ADDRESS(MATCH(AJ1284,'rs_industries'!B:B,0),5,1,TRUE,"rs_industries"))</f>
        <v>#N/A</v>
      </c>
      <c r="AI1284" s="129" t="e" cm="1">
        <f t="array" aca="1" ref="AI1284" ca="1">INDIRECT(ADDRESS(MATCH(A1284,'rs_stocks'!B:B,0),7,1,TRUE,"rs_stocks"))</f>
        <v>#N/A</v>
      </c>
    </row>
    <row r="1285" spans="1:35" x14ac:dyDescent="0.3">
      <c r="A1285" s="129" t="s">
        <v>2113</v>
      </c>
      <c r="B1285" s="132">
        <v>-2.52</v>
      </c>
      <c r="C1285" s="132">
        <v>-0.25</v>
      </c>
      <c r="D1285" s="132">
        <v>2.65</v>
      </c>
      <c r="E1285" s="132">
        <v>3.07</v>
      </c>
      <c r="F1285" s="132">
        <v>3.76</v>
      </c>
      <c r="G1285" s="329" t="s">
        <v>3162</v>
      </c>
      <c r="H1285" s="349" t="s">
        <v>3108</v>
      </c>
      <c r="I1285" s="129">
        <v>5.14</v>
      </c>
      <c r="J1285" s="129">
        <v>-42</v>
      </c>
      <c r="K1285" s="129">
        <v>-12</v>
      </c>
      <c r="L1285" s="129" t="b">
        <v>1</v>
      </c>
      <c r="M1285" s="129">
        <v>10.393000000000001</v>
      </c>
      <c r="N1285" s="129">
        <v>2.5569999999999999</v>
      </c>
      <c r="O1285" s="129">
        <v>4.0650000000000004</v>
      </c>
      <c r="P1285" s="132">
        <v>10.628</v>
      </c>
      <c r="Q1285" s="132">
        <v>0.188</v>
      </c>
      <c r="R1285" s="132">
        <v>2.0019999999999998</v>
      </c>
      <c r="S1285" s="129">
        <v>1.7</v>
      </c>
      <c r="T1285" s="419">
        <v>-36.784999999999997</v>
      </c>
      <c r="U1285" s="129">
        <v>84.55</v>
      </c>
      <c r="V1285" s="129">
        <v>8</v>
      </c>
      <c r="W1285" s="129">
        <v>2</v>
      </c>
      <c r="X1285" s="129">
        <v>138</v>
      </c>
      <c r="Y1285" s="129" t="s">
        <v>2113</v>
      </c>
      <c r="Z1285" s="129" t="b">
        <v>0</v>
      </c>
      <c r="AA1285" s="129">
        <v>0</v>
      </c>
      <c r="AB1285" s="129" t="b">
        <v>1</v>
      </c>
      <c r="AC1285" s="129">
        <v>47</v>
      </c>
      <c r="AD1285" s="129">
        <v>0.63</v>
      </c>
      <c r="AE1285" s="129" t="s">
        <v>3108</v>
      </c>
      <c r="AF1285" s="129" t="s">
        <v>3162</v>
      </c>
      <c r="AG1285" s="129" t="s">
        <v>4870</v>
      </c>
      <c r="AH1285" s="129" t="e" cm="1">
        <f t="array" aca="1" ref="AH1285" ca="1">INDIRECT(ADDRESS(MATCH(AJ1285,'rs_industries'!B:B,0),5,1,TRUE,"rs_industries"))</f>
        <v>#N/A</v>
      </c>
      <c r="AI1285" s="129" t="e" cm="1">
        <f t="array" aca="1" ref="AI1285" ca="1">INDIRECT(ADDRESS(MATCH(A1285,'rs_stocks'!B:B,0),7,1,TRUE,"rs_stocks"))</f>
        <v>#N/A</v>
      </c>
    </row>
    <row r="1286" spans="1:35" x14ac:dyDescent="0.3">
      <c r="A1286" s="129" t="s">
        <v>2434</v>
      </c>
      <c r="B1286" s="132">
        <v>0.27</v>
      </c>
      <c r="C1286" s="132">
        <v>-23.44</v>
      </c>
      <c r="D1286" s="132">
        <v>-29.08</v>
      </c>
      <c r="E1286" s="132">
        <v>169.25</v>
      </c>
      <c r="F1286" s="132">
        <v>135.41</v>
      </c>
      <c r="G1286" s="333" t="s">
        <v>3146</v>
      </c>
      <c r="H1286" s="348" t="s">
        <v>3124</v>
      </c>
      <c r="I1286" s="129">
        <v>6.2169999999999996</v>
      </c>
      <c r="J1286" s="129">
        <v>-78</v>
      </c>
      <c r="K1286" s="129">
        <v>-40</v>
      </c>
      <c r="L1286" s="129" t="b">
        <v>0</v>
      </c>
      <c r="M1286" s="129">
        <v>269.505</v>
      </c>
      <c r="N1286" s="129">
        <v>66.356999999999999</v>
      </c>
      <c r="O1286" s="129">
        <v>4.0609999999999999</v>
      </c>
      <c r="P1286" s="132">
        <v>375.86099999999999</v>
      </c>
      <c r="Q1286" s="132">
        <v>5.8999999999999997E-2</v>
      </c>
      <c r="R1286" s="132">
        <v>22.302</v>
      </c>
      <c r="S1286" s="129">
        <v>7.81</v>
      </c>
      <c r="T1286" s="419">
        <v>8.8569999999999993</v>
      </c>
      <c r="U1286" s="129">
        <v>56.38</v>
      </c>
      <c r="V1286" s="129">
        <v>-47</v>
      </c>
      <c r="W1286" s="129">
        <v>-45</v>
      </c>
      <c r="X1286" s="129">
        <v>45</v>
      </c>
      <c r="Y1286" s="129" t="s">
        <v>2434</v>
      </c>
      <c r="Z1286" s="129" t="b">
        <v>1</v>
      </c>
      <c r="AA1286" s="129">
        <v>0</v>
      </c>
      <c r="AB1286" s="129" t="b">
        <v>0</v>
      </c>
      <c r="AC1286" s="129">
        <v>47</v>
      </c>
      <c r="AD1286" s="129">
        <v>0.63</v>
      </c>
      <c r="AE1286" s="129" t="s">
        <v>3124</v>
      </c>
      <c r="AF1286" s="129" t="s">
        <v>3146</v>
      </c>
      <c r="AG1286" s="129" t="s">
        <v>3398</v>
      </c>
      <c r="AH1286" s="129" t="e" cm="1">
        <f t="array" aca="1" ref="AH1286" ca="1">INDIRECT(ADDRESS(MATCH(AJ1286,'rs_industries'!B:B,0),5,1,TRUE,"rs_industries"))</f>
        <v>#N/A</v>
      </c>
      <c r="AI1286" s="129" cm="1">
        <f t="array" aca="1" ref="AI1286" ca="1">INDIRECT(ADDRESS(MATCH(A1286,'rs_stocks'!B:B,0),7,1,TRUE,"rs_stocks"))</f>
        <v>98</v>
      </c>
    </row>
    <row r="1287" spans="1:35" x14ac:dyDescent="0.3">
      <c r="A1287" s="129" t="s">
        <v>1858</v>
      </c>
      <c r="B1287" s="132">
        <v>0</v>
      </c>
      <c r="C1287" s="132">
        <v>33.53</v>
      </c>
      <c r="D1287" s="132">
        <v>28.24</v>
      </c>
      <c r="E1287" s="132">
        <v>14.86</v>
      </c>
      <c r="F1287" s="132">
        <v>8.76</v>
      </c>
      <c r="G1287" s="204" t="s">
        <v>3221</v>
      </c>
      <c r="H1287" s="345" t="s">
        <v>3735</v>
      </c>
      <c r="I1287" s="129">
        <v>4.3369999999999997</v>
      </c>
      <c r="J1287" s="129">
        <v>-83</v>
      </c>
      <c r="K1287" s="129">
        <v>-41</v>
      </c>
      <c r="L1287" s="129" t="b">
        <v>1</v>
      </c>
      <c r="M1287" s="129">
        <v>54.767000000000003</v>
      </c>
      <c r="N1287" s="129">
        <v>13.567</v>
      </c>
      <c r="O1287" s="129">
        <v>4.0369999999999999</v>
      </c>
      <c r="P1287" s="132">
        <v>77.447999999999993</v>
      </c>
      <c r="Q1287" s="132">
        <v>0.19800000000000001</v>
      </c>
      <c r="R1287" s="132">
        <v>15.346</v>
      </c>
      <c r="S1287" s="129">
        <v>7.6</v>
      </c>
      <c r="T1287" s="419">
        <v>-1.1779999999999999</v>
      </c>
      <c r="U1287" s="129">
        <v>22.34</v>
      </c>
      <c r="V1287" s="129">
        <v>-43</v>
      </c>
      <c r="W1287" s="129">
        <v>-33</v>
      </c>
      <c r="X1287" s="129">
        <v>117</v>
      </c>
      <c r="Y1287" s="129" t="s">
        <v>1858</v>
      </c>
      <c r="Z1287" s="129" t="b">
        <v>0</v>
      </c>
      <c r="AA1287" s="129">
        <v>0</v>
      </c>
      <c r="AB1287" s="129" t="b">
        <v>0</v>
      </c>
      <c r="AC1287" s="129">
        <v>48</v>
      </c>
      <c r="AD1287" s="129">
        <v>0.629</v>
      </c>
      <c r="AE1287" s="129" t="s">
        <v>3735</v>
      </c>
      <c r="AF1287" s="129" t="s">
        <v>3221</v>
      </c>
      <c r="AG1287" s="129" t="s">
        <v>5112</v>
      </c>
      <c r="AH1287" s="129" t="e" cm="1">
        <f t="array" aca="1" ref="AH1287" ca="1">INDIRECT(ADDRESS(MATCH(AJ1287,'rs_industries'!B:B,0),5,1,TRUE,"rs_industries"))</f>
        <v>#N/A</v>
      </c>
      <c r="AI1287" s="129" t="e" cm="1">
        <f t="array" aca="1" ref="AI1287" ca="1">INDIRECT(ADDRESS(MATCH(A1287,'rs_stocks'!B:B,0),7,1,TRUE,"rs_stocks"))</f>
        <v>#N/A</v>
      </c>
    </row>
    <row r="1288" spans="1:35" x14ac:dyDescent="0.3">
      <c r="A1288" s="129" t="s">
        <v>602</v>
      </c>
      <c r="B1288" s="132">
        <v>3.75</v>
      </c>
      <c r="C1288" s="132">
        <v>-7.13</v>
      </c>
      <c r="D1288" s="132">
        <v>-10.199999999999999</v>
      </c>
      <c r="E1288" s="132">
        <v>20.14</v>
      </c>
      <c r="F1288" s="132">
        <v>16.66</v>
      </c>
      <c r="G1288" s="300" t="s">
        <v>3221</v>
      </c>
      <c r="H1288" s="348" t="s">
        <v>24</v>
      </c>
      <c r="I1288" s="129">
        <v>6.0529999999999999</v>
      </c>
      <c r="J1288" s="129">
        <v>-41</v>
      </c>
      <c r="K1288" s="129">
        <v>-19</v>
      </c>
      <c r="L1288" s="129" t="b">
        <v>0</v>
      </c>
      <c r="M1288" s="129">
        <v>38.244</v>
      </c>
      <c r="N1288" s="129">
        <v>9.4760000000000009</v>
      </c>
      <c r="O1288" s="129">
        <v>4.0359999999999996</v>
      </c>
      <c r="P1288" s="132">
        <v>39.982999999999997</v>
      </c>
      <c r="Q1288" s="132">
        <v>0.17</v>
      </c>
      <c r="R1288" s="132">
        <v>6.8159999999999998</v>
      </c>
      <c r="S1288" s="129">
        <v>2.54</v>
      </c>
      <c r="T1288" s="419">
        <v>28.504000000000001</v>
      </c>
      <c r="U1288" s="129">
        <v>31.79</v>
      </c>
      <c r="V1288" s="129">
        <v>39</v>
      </c>
      <c r="W1288" s="129">
        <v>48</v>
      </c>
      <c r="X1288" s="129">
        <v>247</v>
      </c>
      <c r="Y1288" s="129" t="s">
        <v>602</v>
      </c>
      <c r="Z1288" s="129" t="b">
        <v>1</v>
      </c>
      <c r="AA1288" s="129">
        <v>0</v>
      </c>
      <c r="AB1288" s="129" t="b">
        <v>0</v>
      </c>
      <c r="AC1288" s="129">
        <v>45</v>
      </c>
      <c r="AD1288" s="129">
        <v>0.629</v>
      </c>
      <c r="AE1288" s="129" t="s">
        <v>24</v>
      </c>
      <c r="AF1288" s="129" t="s">
        <v>3221</v>
      </c>
      <c r="AG1288" s="129" t="s">
        <v>5579</v>
      </c>
      <c r="AH1288" s="129" t="e" cm="1">
        <f t="array" aca="1" ref="AH1288" ca="1">INDIRECT(ADDRESS(MATCH(AJ1288,'rs_industries'!B:B,0),5,1,TRUE,"rs_industries"))</f>
        <v>#N/A</v>
      </c>
      <c r="AI1288" s="129" t="e" cm="1">
        <f t="array" aca="1" ref="AI1288" ca="1">INDIRECT(ADDRESS(MATCH(A1288,'rs_stocks'!B:B,0),7,1,TRUE,"rs_stocks"))</f>
        <v>#N/A</v>
      </c>
    </row>
    <row r="1289" spans="1:35" x14ac:dyDescent="0.3">
      <c r="A1289" s="129" t="s">
        <v>7288</v>
      </c>
      <c r="B1289" s="132">
        <v>0.86</v>
      </c>
      <c r="C1289" s="132">
        <v>0.56999999999999995</v>
      </c>
      <c r="D1289" s="132">
        <v>1.84</v>
      </c>
      <c r="E1289" s="132">
        <v>5.95</v>
      </c>
      <c r="F1289" s="132">
        <v>4.37</v>
      </c>
      <c r="G1289" s="282" t="s">
        <v>3160</v>
      </c>
      <c r="H1289" s="347" t="s">
        <v>3111</v>
      </c>
      <c r="I1289" s="129">
        <v>0.64700000000000002</v>
      </c>
      <c r="J1289" s="129">
        <v>-32</v>
      </c>
      <c r="K1289" s="129">
        <v>-18</v>
      </c>
      <c r="L1289" s="129" t="b">
        <v>1</v>
      </c>
      <c r="M1289" s="129">
        <v>6.7329999999999997</v>
      </c>
      <c r="N1289" s="129">
        <v>1.677</v>
      </c>
      <c r="O1289" s="129">
        <v>4.0140000000000002</v>
      </c>
      <c r="P1289" s="132">
        <v>6.7009999999999996</v>
      </c>
      <c r="Q1289" s="132">
        <v>0.184</v>
      </c>
      <c r="R1289" s="132">
        <v>1.2330000000000001</v>
      </c>
      <c r="S1289" s="129">
        <v>0.88</v>
      </c>
      <c r="T1289" s="419">
        <v>-21.692</v>
      </c>
      <c r="U1289" s="129">
        <v>10.51</v>
      </c>
      <c r="V1289" s="129">
        <v>-52</v>
      </c>
      <c r="W1289" s="129">
        <v>-48</v>
      </c>
      <c r="X1289" s="129">
        <v>2169</v>
      </c>
      <c r="Y1289" s="129" t="s">
        <v>7288</v>
      </c>
      <c r="Z1289" s="129" t="b">
        <v>0</v>
      </c>
      <c r="AA1289" s="129">
        <v>0</v>
      </c>
      <c r="AB1289" s="129" t="b">
        <v>1</v>
      </c>
      <c r="AC1289" s="129">
        <v>47</v>
      </c>
      <c r="AD1289" s="129">
        <v>0.629</v>
      </c>
      <c r="AE1289" s="129" t="s">
        <v>3111</v>
      </c>
      <c r="AF1289" s="129" t="s">
        <v>3160</v>
      </c>
      <c r="AG1289" s="129" t="s">
        <v>7289</v>
      </c>
      <c r="AH1289" s="129" t="e" cm="1">
        <f t="array" aca="1" ref="AH1289" ca="1">INDIRECT(ADDRESS(MATCH(AJ1289,'rs_industries'!B:B,0),5,1,TRUE,"rs_industries"))</f>
        <v>#N/A</v>
      </c>
      <c r="AI1289" s="129" t="e" cm="1">
        <f t="array" aca="1" ref="AI1289" ca="1">INDIRECT(ADDRESS(MATCH(A1289,'rs_stocks'!B:B,0),7,1,TRUE,"rs_stocks"))</f>
        <v>#N/A</v>
      </c>
    </row>
    <row r="1290" spans="1:35" x14ac:dyDescent="0.3">
      <c r="A1290" s="129" t="s">
        <v>2166</v>
      </c>
      <c r="B1290" s="132">
        <v>-2.46</v>
      </c>
      <c r="C1290" s="132">
        <v>-4.6100000000000003</v>
      </c>
      <c r="D1290" s="132">
        <v>-11.02</v>
      </c>
      <c r="E1290" s="132">
        <v>5.08</v>
      </c>
      <c r="F1290" s="132">
        <v>1.85</v>
      </c>
      <c r="G1290" s="212" t="s">
        <v>3221</v>
      </c>
      <c r="H1290" s="345" t="s">
        <v>31</v>
      </c>
      <c r="I1290" s="129">
        <v>2.2999999999999998</v>
      </c>
      <c r="J1290" s="129">
        <v>-62</v>
      </c>
      <c r="K1290" s="129">
        <v>-34</v>
      </c>
      <c r="L1290" s="129" t="b">
        <v>0</v>
      </c>
      <c r="M1290" s="129">
        <v>19.873999999999999</v>
      </c>
      <c r="N1290" s="129">
        <v>4.9539999999999997</v>
      </c>
      <c r="O1290" s="129">
        <v>4.0119999999999996</v>
      </c>
      <c r="P1290" s="132">
        <v>20.170000000000002</v>
      </c>
      <c r="Q1290" s="132">
        <v>0.17799999999999999</v>
      </c>
      <c r="R1290" s="132">
        <v>3.589</v>
      </c>
      <c r="S1290" s="129">
        <v>3.17</v>
      </c>
      <c r="T1290" s="419">
        <v>25.381</v>
      </c>
      <c r="U1290" s="129">
        <v>9.93</v>
      </c>
      <c r="V1290" s="129">
        <v>-19</v>
      </c>
      <c r="W1290" s="129">
        <v>-34</v>
      </c>
      <c r="X1290" s="129">
        <v>634</v>
      </c>
      <c r="Y1290" s="129" t="s">
        <v>2166</v>
      </c>
      <c r="Z1290" s="129" t="b">
        <v>1</v>
      </c>
      <c r="AA1290" s="129">
        <v>0</v>
      </c>
      <c r="AB1290" s="129" t="b">
        <v>0</v>
      </c>
      <c r="AC1290" s="129">
        <v>46</v>
      </c>
      <c r="AD1290" s="129">
        <v>0.628</v>
      </c>
      <c r="AE1290" s="129" t="s">
        <v>31</v>
      </c>
      <c r="AF1290" s="129" t="s">
        <v>3221</v>
      </c>
      <c r="AG1290" s="129" t="s">
        <v>3927</v>
      </c>
      <c r="AH1290" s="129" t="e" cm="1">
        <f t="array" aca="1" ref="AH1290" ca="1">INDIRECT(ADDRESS(MATCH(AJ1290,'rs_industries'!B:B,0),5,1,TRUE,"rs_industries"))</f>
        <v>#N/A</v>
      </c>
      <c r="AI1290" s="129" t="e" cm="1">
        <f t="array" aca="1" ref="AI1290" ca="1">INDIRECT(ADDRESS(MATCH(A1290,'rs_stocks'!B:B,0),7,1,TRUE,"rs_stocks"))</f>
        <v>#N/A</v>
      </c>
    </row>
    <row r="1291" spans="1:35" x14ac:dyDescent="0.3">
      <c r="A1291" s="129" t="s">
        <v>148</v>
      </c>
      <c r="B1291" s="132">
        <v>1.24</v>
      </c>
      <c r="C1291" s="132">
        <v>-19.3</v>
      </c>
      <c r="D1291" s="132">
        <v>-13.33</v>
      </c>
      <c r="E1291" s="132">
        <v>12.12</v>
      </c>
      <c r="F1291" s="132">
        <v>11.38</v>
      </c>
      <c r="G1291" s="215" t="s">
        <v>3391</v>
      </c>
      <c r="H1291" s="345" t="s">
        <v>3108</v>
      </c>
      <c r="I1291" s="129">
        <v>6.88</v>
      </c>
      <c r="J1291" s="129">
        <v>-92</v>
      </c>
      <c r="K1291" s="129">
        <v>-83</v>
      </c>
      <c r="L1291" s="129" t="b">
        <v>0</v>
      </c>
      <c r="M1291" s="129">
        <v>44.582000000000001</v>
      </c>
      <c r="N1291" s="129">
        <v>11.115</v>
      </c>
      <c r="O1291" s="129">
        <v>4.0110000000000001</v>
      </c>
      <c r="P1291" s="132">
        <v>46.610999999999997</v>
      </c>
      <c r="Q1291" s="132">
        <v>0.17499999999999999</v>
      </c>
      <c r="R1291" s="132">
        <v>8.1470000000000002</v>
      </c>
      <c r="S1291" s="129">
        <v>5.1100000000000003</v>
      </c>
      <c r="T1291" s="419">
        <v>21.274000000000001</v>
      </c>
      <c r="U1291" s="129">
        <v>57.07</v>
      </c>
      <c r="V1291" s="129">
        <v>-34</v>
      </c>
      <c r="W1291" s="129">
        <v>-52</v>
      </c>
      <c r="X1291" s="129">
        <v>68</v>
      </c>
      <c r="Y1291" s="129" t="s">
        <v>148</v>
      </c>
      <c r="Z1291" s="129" t="b">
        <v>1</v>
      </c>
      <c r="AA1291" s="129">
        <v>0</v>
      </c>
      <c r="AB1291" s="129" t="b">
        <v>0</v>
      </c>
      <c r="AC1291" s="129">
        <v>45</v>
      </c>
      <c r="AD1291" s="129">
        <v>0.628</v>
      </c>
      <c r="AE1291" s="129" t="s">
        <v>3108</v>
      </c>
      <c r="AF1291" s="129" t="s">
        <v>3391</v>
      </c>
      <c r="AG1291" s="129" t="s">
        <v>5000</v>
      </c>
      <c r="AH1291" s="129" t="e" cm="1">
        <f t="array" aca="1" ref="AH1291" ca="1">INDIRECT(ADDRESS(MATCH(AJ1291,'rs_industries'!B:B,0),5,1,TRUE,"rs_industries"))</f>
        <v>#N/A</v>
      </c>
      <c r="AI1291" s="129" t="e" cm="1">
        <f t="array" aca="1" ref="AI1291" ca="1">INDIRECT(ADDRESS(MATCH(A1291,'rs_stocks'!B:B,0),7,1,TRUE,"rs_stocks"))</f>
        <v>#N/A</v>
      </c>
    </row>
    <row r="1292" spans="1:35" x14ac:dyDescent="0.3">
      <c r="A1292" s="129" t="s">
        <v>8655</v>
      </c>
      <c r="B1292" s="132">
        <v>-12.01</v>
      </c>
      <c r="C1292" s="132">
        <v>-10.59</v>
      </c>
      <c r="D1292" s="132">
        <v>-8.4</v>
      </c>
      <c r="E1292" s="132">
        <v>27.41</v>
      </c>
      <c r="F1292" s="132">
        <v>34.6</v>
      </c>
      <c r="G1292" s="243" t="s">
        <v>3527</v>
      </c>
      <c r="H1292" s="347" t="s">
        <v>3108</v>
      </c>
      <c r="I1292" s="129">
        <v>0.309</v>
      </c>
      <c r="J1292" s="129">
        <v>-94</v>
      </c>
      <c r="K1292" s="129">
        <v>-91</v>
      </c>
      <c r="L1292" s="129" t="b">
        <v>0</v>
      </c>
      <c r="M1292" s="129">
        <v>65.772999999999996</v>
      </c>
      <c r="N1292" s="129">
        <v>16.407</v>
      </c>
      <c r="O1292" s="129">
        <v>4.0090000000000003</v>
      </c>
      <c r="P1292" s="132">
        <v>76.322000000000003</v>
      </c>
      <c r="Q1292" s="132">
        <v>0.16500000000000001</v>
      </c>
      <c r="R1292" s="132">
        <v>12.601000000000001</v>
      </c>
      <c r="S1292" s="129">
        <v>6.61</v>
      </c>
      <c r="T1292" s="419">
        <v>-51.372</v>
      </c>
      <c r="U1292" s="129">
        <v>13.85</v>
      </c>
      <c r="V1292" s="129">
        <v>40</v>
      </c>
      <c r="W1292" s="129">
        <v>22</v>
      </c>
      <c r="X1292" s="129">
        <v>218</v>
      </c>
      <c r="Y1292" s="129" t="s">
        <v>8655</v>
      </c>
      <c r="Z1292" s="129" t="b">
        <v>0</v>
      </c>
      <c r="AA1292" s="129">
        <v>0</v>
      </c>
      <c r="AB1292" s="129" t="b">
        <v>0</v>
      </c>
      <c r="AC1292" s="129">
        <v>47</v>
      </c>
      <c r="AD1292" s="129">
        <v>0.628</v>
      </c>
      <c r="AE1292" s="129" t="s">
        <v>3108</v>
      </c>
      <c r="AF1292" s="129" t="s">
        <v>3527</v>
      </c>
      <c r="AG1292" s="129" t="s">
        <v>8656</v>
      </c>
      <c r="AH1292" s="129" t="e" cm="1">
        <f t="array" aca="1" ref="AH1292" ca="1">INDIRECT(ADDRESS(MATCH(AJ1292,'rs_industries'!B:B,0),5,1,TRUE,"rs_industries"))</f>
        <v>#N/A</v>
      </c>
      <c r="AI1292" s="129" t="e" cm="1">
        <f t="array" aca="1" ref="AI1292" ca="1">INDIRECT(ADDRESS(MATCH(A1292,'rs_stocks'!B:B,0),7,1,TRUE,"rs_stocks"))</f>
        <v>#N/A</v>
      </c>
    </row>
    <row r="1293" spans="1:35" x14ac:dyDescent="0.3">
      <c r="A1293" s="129" t="s">
        <v>2047</v>
      </c>
      <c r="B1293" s="132">
        <v>-3.9</v>
      </c>
      <c r="C1293" s="132">
        <v>-7.47</v>
      </c>
      <c r="D1293" s="132">
        <v>-6.1</v>
      </c>
      <c r="E1293" s="132">
        <v>1.1000000000000001</v>
      </c>
      <c r="F1293" s="132">
        <v>-2.91</v>
      </c>
      <c r="G1293" s="230" t="s">
        <v>3142</v>
      </c>
      <c r="H1293" s="347" t="s">
        <v>150</v>
      </c>
      <c r="I1293" s="129">
        <v>3.15</v>
      </c>
      <c r="J1293" s="129">
        <v>-22</v>
      </c>
      <c r="K1293" s="129">
        <v>-8</v>
      </c>
      <c r="L1293" s="129" t="b">
        <v>0</v>
      </c>
      <c r="M1293" s="129">
        <v>11.053000000000001</v>
      </c>
      <c r="N1293" s="129">
        <v>2.76</v>
      </c>
      <c r="O1293" s="129">
        <v>4.0039999999999996</v>
      </c>
      <c r="P1293" s="132">
        <v>11.507999999999999</v>
      </c>
      <c r="Q1293" s="132">
        <v>0.182</v>
      </c>
      <c r="R1293" s="132">
        <v>2.0939999999999999</v>
      </c>
      <c r="S1293" s="129">
        <v>1.86</v>
      </c>
      <c r="T1293" s="419">
        <v>-16.021999999999998</v>
      </c>
      <c r="U1293" s="129">
        <v>709.79</v>
      </c>
      <c r="V1293" s="129">
        <v>-14</v>
      </c>
      <c r="W1293" s="129">
        <v>-17</v>
      </c>
      <c r="X1293" s="129">
        <v>15</v>
      </c>
      <c r="Y1293" s="129" t="s">
        <v>2047</v>
      </c>
      <c r="Z1293" s="129" t="b">
        <v>1</v>
      </c>
      <c r="AA1293" s="129">
        <v>0</v>
      </c>
      <c r="AB1293" s="129" t="b">
        <v>0</v>
      </c>
      <c r="AC1293" s="129">
        <v>43</v>
      </c>
      <c r="AD1293" s="129">
        <v>0.628</v>
      </c>
      <c r="AE1293" s="129" t="s">
        <v>150</v>
      </c>
      <c r="AF1293" s="129" t="s">
        <v>3142</v>
      </c>
      <c r="AG1293" s="129" t="s">
        <v>3278</v>
      </c>
      <c r="AH1293" s="129" t="e" cm="1">
        <f t="array" aca="1" ref="AH1293" ca="1">INDIRECT(ADDRESS(MATCH(AJ1293,'rs_industries'!B:B,0),5,1,TRUE,"rs_industries"))</f>
        <v>#N/A</v>
      </c>
      <c r="AI1293" s="129" t="e" cm="1">
        <f t="array" aca="1" ref="AI1293" ca="1">INDIRECT(ADDRESS(MATCH(A1293,'rs_stocks'!B:B,0),7,1,TRUE,"rs_stocks"))</f>
        <v>#N/A</v>
      </c>
    </row>
    <row r="1294" spans="1:35" x14ac:dyDescent="0.3">
      <c r="A1294" s="129" t="s">
        <v>8000</v>
      </c>
      <c r="B1294" s="132">
        <v>-0.26</v>
      </c>
      <c r="C1294" s="132">
        <v>30.16</v>
      </c>
      <c r="D1294" s="132">
        <v>50.04</v>
      </c>
      <c r="E1294" s="132">
        <v>22.72</v>
      </c>
      <c r="F1294" s="132">
        <v>29.08</v>
      </c>
      <c r="G1294" s="255" t="s">
        <v>3168</v>
      </c>
      <c r="H1294" s="347" t="s">
        <v>3124</v>
      </c>
      <c r="I1294" s="129">
        <v>0.59699999999999998</v>
      </c>
      <c r="J1294" s="129">
        <v>-72</v>
      </c>
      <c r="K1294" s="129">
        <v>-31</v>
      </c>
      <c r="L1294" s="129" t="b">
        <v>0</v>
      </c>
      <c r="M1294" s="129">
        <v>45.57</v>
      </c>
      <c r="N1294" s="129">
        <v>11.411</v>
      </c>
      <c r="O1294" s="129">
        <v>3.9940000000000002</v>
      </c>
      <c r="P1294" s="132">
        <v>55.374000000000002</v>
      </c>
      <c r="Q1294" s="132">
        <v>0.188</v>
      </c>
      <c r="R1294" s="132">
        <v>10.427</v>
      </c>
      <c r="S1294" s="129">
        <v>2.13</v>
      </c>
      <c r="T1294" s="419">
        <v>-10.116</v>
      </c>
      <c r="U1294" s="129">
        <v>41.86</v>
      </c>
      <c r="V1294" s="129">
        <v>-69</v>
      </c>
      <c r="W1294" s="129">
        <v>-24</v>
      </c>
      <c r="X1294" s="129">
        <v>224</v>
      </c>
      <c r="Y1294" s="129" t="s">
        <v>8000</v>
      </c>
      <c r="Z1294" s="129" t="b">
        <v>0</v>
      </c>
      <c r="AA1294" s="129">
        <v>0</v>
      </c>
      <c r="AB1294" s="129" t="b">
        <v>1</v>
      </c>
      <c r="AC1294" s="129">
        <v>41</v>
      </c>
      <c r="AD1294" s="129">
        <v>0.627</v>
      </c>
      <c r="AE1294" s="129" t="s">
        <v>3124</v>
      </c>
      <c r="AF1294" s="129" t="s">
        <v>3168</v>
      </c>
      <c r="AG1294" s="129" t="s">
        <v>8001</v>
      </c>
      <c r="AH1294" s="129" t="e" cm="1">
        <f t="array" aca="1" ref="AH1294" ca="1">INDIRECT(ADDRESS(MATCH(AJ1294,'rs_industries'!B:B,0),5,1,TRUE,"rs_industries"))</f>
        <v>#N/A</v>
      </c>
      <c r="AI1294" s="129" cm="1">
        <f t="array" aca="1" ref="AI1294" ca="1">INDIRECT(ADDRESS(MATCH(A1294,'rs_stocks'!B:B,0),7,1,TRUE,"rs_stocks"))</f>
        <v>91</v>
      </c>
    </row>
    <row r="1295" spans="1:35" x14ac:dyDescent="0.3">
      <c r="A1295" s="129" t="s">
        <v>1823</v>
      </c>
      <c r="B1295" s="132">
        <v>-3.14</v>
      </c>
      <c r="C1295" s="132">
        <v>-4.09</v>
      </c>
      <c r="D1295" s="132">
        <v>-5.25</v>
      </c>
      <c r="E1295" s="132">
        <v>5.53</v>
      </c>
      <c r="F1295" s="132">
        <v>-2.68</v>
      </c>
      <c r="G1295" s="211" t="s">
        <v>3225</v>
      </c>
      <c r="H1295" s="348" t="s">
        <v>3111</v>
      </c>
      <c r="I1295" s="129">
        <v>1.673</v>
      </c>
      <c r="J1295" s="129">
        <v>-55</v>
      </c>
      <c r="K1295" s="129">
        <v>-24</v>
      </c>
      <c r="L1295" s="129" t="b">
        <v>0</v>
      </c>
      <c r="M1295" s="129">
        <v>9.25</v>
      </c>
      <c r="N1295" s="129">
        <v>2.3170000000000002</v>
      </c>
      <c r="O1295" s="129">
        <v>3.992</v>
      </c>
      <c r="P1295" s="132">
        <v>9.5510000000000002</v>
      </c>
      <c r="Q1295" s="132">
        <v>0.182</v>
      </c>
      <c r="R1295" s="132">
        <v>1.738</v>
      </c>
      <c r="S1295" s="129">
        <v>2.35</v>
      </c>
      <c r="T1295" s="419">
        <v>-56.176000000000002</v>
      </c>
      <c r="U1295" s="129">
        <v>60.67</v>
      </c>
      <c r="V1295" s="129">
        <v>21</v>
      </c>
      <c r="W1295" s="129">
        <v>29</v>
      </c>
      <c r="X1295" s="129">
        <v>140</v>
      </c>
      <c r="Y1295" s="129" t="s">
        <v>1823</v>
      </c>
      <c r="Z1295" s="129" t="b">
        <v>1</v>
      </c>
      <c r="AA1295" s="129">
        <v>0</v>
      </c>
      <c r="AB1295" s="129" t="b">
        <v>0</v>
      </c>
      <c r="AC1295" s="129">
        <v>42</v>
      </c>
      <c r="AD1295" s="129">
        <v>0.627</v>
      </c>
      <c r="AE1295" s="129" t="s">
        <v>3111</v>
      </c>
      <c r="AF1295" s="129" t="s">
        <v>3225</v>
      </c>
      <c r="AG1295" s="129" t="s">
        <v>3226</v>
      </c>
      <c r="AH1295" s="129" t="e" cm="1">
        <f t="array" aca="1" ref="AH1295" ca="1">INDIRECT(ADDRESS(MATCH(AJ1295,'rs_industries'!B:B,0),5,1,TRUE,"rs_industries"))</f>
        <v>#N/A</v>
      </c>
      <c r="AI1295" s="129" cm="1">
        <f t="array" aca="1" ref="AI1295" ca="1">INDIRECT(ADDRESS(MATCH(A1295,'rs_stocks'!B:B,0),7,1,TRUE,"rs_stocks"))</f>
        <v>77</v>
      </c>
    </row>
    <row r="1296" spans="1:35" x14ac:dyDescent="0.3">
      <c r="A1296" s="129" t="s">
        <v>1692</v>
      </c>
      <c r="B1296" s="132">
        <v>-3.14</v>
      </c>
      <c r="C1296" s="132">
        <v>-5.89</v>
      </c>
      <c r="D1296" s="132">
        <v>-0.45</v>
      </c>
      <c r="E1296" s="132">
        <v>-2.4300000000000002</v>
      </c>
      <c r="F1296" s="132">
        <v>0.38</v>
      </c>
      <c r="G1296" s="253" t="s">
        <v>3217</v>
      </c>
      <c r="H1296" s="253" t="s">
        <v>150</v>
      </c>
      <c r="I1296" s="129">
        <v>2.6309999999999998</v>
      </c>
      <c r="J1296" s="129">
        <v>-72</v>
      </c>
      <c r="K1296" s="129">
        <v>-64</v>
      </c>
      <c r="L1296" s="129" t="b">
        <v>0</v>
      </c>
      <c r="M1296" s="129">
        <v>11.638</v>
      </c>
      <c r="N1296" s="129">
        <v>2.9159999999999999</v>
      </c>
      <c r="O1296" s="129">
        <v>3.9910000000000001</v>
      </c>
      <c r="P1296" s="132">
        <v>12.276</v>
      </c>
      <c r="Q1296" s="132">
        <v>0.18099999999999999</v>
      </c>
      <c r="R1296" s="132">
        <v>2.226</v>
      </c>
      <c r="S1296" s="129">
        <v>2.87</v>
      </c>
      <c r="T1296" s="419">
        <v>-26.260999999999999</v>
      </c>
      <c r="U1296" s="129">
        <v>13.27</v>
      </c>
      <c r="V1296" s="129">
        <v>-18</v>
      </c>
      <c r="W1296" s="129">
        <v>-28</v>
      </c>
      <c r="X1296" s="129">
        <v>525</v>
      </c>
      <c r="Y1296" s="129" t="s">
        <v>1692</v>
      </c>
      <c r="Z1296" s="129" t="b">
        <v>1</v>
      </c>
      <c r="AA1296" s="129">
        <v>13.08</v>
      </c>
      <c r="AB1296" s="129" t="b">
        <v>0</v>
      </c>
      <c r="AC1296" s="129">
        <v>42</v>
      </c>
      <c r="AD1296" s="129">
        <v>0.627</v>
      </c>
      <c r="AE1296" s="129" t="s">
        <v>150</v>
      </c>
      <c r="AF1296" s="129" t="s">
        <v>3217</v>
      </c>
      <c r="AG1296" s="129" t="s">
        <v>4629</v>
      </c>
      <c r="AH1296" s="129" t="e" cm="1">
        <f t="array" aca="1" ref="AH1296" ca="1">INDIRECT(ADDRESS(MATCH(AJ1296,'rs_industries'!B:B,0),5,1,TRUE,"rs_industries"))</f>
        <v>#N/A</v>
      </c>
      <c r="AI1296" s="129" t="e" cm="1">
        <f t="array" aca="1" ref="AI1296" ca="1">INDIRECT(ADDRESS(MATCH(A1296,'rs_stocks'!B:B,0),7,1,TRUE,"rs_stocks"))</f>
        <v>#N/A</v>
      </c>
    </row>
    <row r="1297" spans="1:35" x14ac:dyDescent="0.3">
      <c r="A1297" s="129" t="s">
        <v>3022</v>
      </c>
      <c r="B1297" s="132">
        <v>2.35</v>
      </c>
      <c r="C1297" s="132">
        <v>3.79</v>
      </c>
      <c r="D1297" s="132">
        <v>2.4300000000000002</v>
      </c>
      <c r="E1297" s="132">
        <v>19.5</v>
      </c>
      <c r="F1297" s="132">
        <v>11.95</v>
      </c>
      <c r="G1297" s="231" t="s">
        <v>3160</v>
      </c>
      <c r="H1297" s="346" t="s">
        <v>3111</v>
      </c>
      <c r="I1297" s="129">
        <v>0.29299999999999998</v>
      </c>
      <c r="J1297" s="129">
        <v>-53</v>
      </c>
      <c r="K1297" s="129">
        <v>-1</v>
      </c>
      <c r="L1297" s="129" t="b">
        <v>1</v>
      </c>
      <c r="M1297" s="129">
        <v>10.413</v>
      </c>
      <c r="N1297" s="129">
        <v>2.61</v>
      </c>
      <c r="O1297" s="129">
        <v>3.99</v>
      </c>
      <c r="P1297" s="132">
        <v>10.166</v>
      </c>
      <c r="Q1297" s="132">
        <v>0.18099999999999999</v>
      </c>
      <c r="R1297" s="132">
        <v>1.839</v>
      </c>
      <c r="S1297" s="129">
        <v>1.3</v>
      </c>
      <c r="T1297" s="419">
        <v>59.726999999999997</v>
      </c>
      <c r="U1297" s="129">
        <v>40.715000000000003</v>
      </c>
      <c r="V1297" s="129">
        <v>-93</v>
      </c>
      <c r="W1297" s="129">
        <v>-92</v>
      </c>
      <c r="X1297" s="129">
        <v>379</v>
      </c>
      <c r="Y1297" s="129" t="s">
        <v>3022</v>
      </c>
      <c r="Z1297" s="129" t="b">
        <v>1</v>
      </c>
      <c r="AA1297" s="129">
        <v>0</v>
      </c>
      <c r="AB1297" s="129" t="b">
        <v>1</v>
      </c>
      <c r="AC1297" s="129">
        <v>52</v>
      </c>
      <c r="AD1297" s="129">
        <v>0.626</v>
      </c>
      <c r="AE1297" s="129" t="s">
        <v>3111</v>
      </c>
      <c r="AF1297" s="129" t="s">
        <v>3160</v>
      </c>
      <c r="AG1297" s="129" t="s">
        <v>8654</v>
      </c>
      <c r="AH1297" s="129" t="e" cm="1">
        <f t="array" aca="1" ref="AH1297" ca="1">INDIRECT(ADDRESS(MATCH(AJ1297,'rs_industries'!B:B,0),5,1,TRUE,"rs_industries"))</f>
        <v>#N/A</v>
      </c>
      <c r="AI1297" s="129" cm="1">
        <f t="array" aca="1" ref="AI1297" ca="1">INDIRECT(ADDRESS(MATCH(A1297,'rs_stocks'!B:B,0),7,1,TRUE,"rs_stocks"))</f>
        <v>78</v>
      </c>
    </row>
    <row r="1298" spans="1:35" x14ac:dyDescent="0.3">
      <c r="A1298" s="129" t="s">
        <v>1800</v>
      </c>
      <c r="B1298" s="132">
        <v>0.14000000000000001</v>
      </c>
      <c r="C1298" s="132">
        <v>1.0900000000000001</v>
      </c>
      <c r="D1298" s="132">
        <v>1.26</v>
      </c>
      <c r="E1298" s="132">
        <v>1.26</v>
      </c>
      <c r="F1298" s="132">
        <v>-0.56000000000000005</v>
      </c>
      <c r="G1298" s="225" t="s">
        <v>3146</v>
      </c>
      <c r="H1298" s="346" t="s">
        <v>3124</v>
      </c>
      <c r="I1298" s="129">
        <v>1.607</v>
      </c>
      <c r="J1298" s="129">
        <v>-71</v>
      </c>
      <c r="K1298" s="129">
        <v>-47</v>
      </c>
      <c r="L1298" s="129" t="b">
        <v>1</v>
      </c>
      <c r="M1298" s="129">
        <v>2.4319999999999999</v>
      </c>
      <c r="N1298" s="129">
        <v>0.61</v>
      </c>
      <c r="O1298" s="129">
        <v>3.9870000000000001</v>
      </c>
      <c r="P1298" s="132">
        <v>2.5070000000000001</v>
      </c>
      <c r="Q1298" s="132">
        <v>0.182</v>
      </c>
      <c r="R1298" s="132">
        <v>0.45700000000000002</v>
      </c>
      <c r="S1298" s="129">
        <v>0.39</v>
      </c>
      <c r="T1298" s="419">
        <v>-6.0019999999999998</v>
      </c>
      <c r="U1298" s="129">
        <v>42.76</v>
      </c>
      <c r="V1298" s="129">
        <v>-49</v>
      </c>
      <c r="W1298" s="129">
        <v>-39</v>
      </c>
      <c r="X1298" s="129">
        <v>1200</v>
      </c>
      <c r="Y1298" s="129" t="s">
        <v>1800</v>
      </c>
      <c r="Z1298" s="129" t="b">
        <v>1</v>
      </c>
      <c r="AA1298" s="129">
        <v>0</v>
      </c>
      <c r="AB1298" s="129" t="b">
        <v>1</v>
      </c>
      <c r="AC1298" s="129">
        <v>37</v>
      </c>
      <c r="AD1298" s="129">
        <v>0.626</v>
      </c>
      <c r="AE1298" s="129" t="s">
        <v>3124</v>
      </c>
      <c r="AF1298" s="129" t="s">
        <v>3146</v>
      </c>
      <c r="AG1298" s="129" t="s">
        <v>3674</v>
      </c>
      <c r="AH1298" s="129" t="e" cm="1">
        <f t="array" aca="1" ref="AH1298" ca="1">INDIRECT(ADDRESS(MATCH(AJ1298,'rs_industries'!B:B,0),5,1,TRUE,"rs_industries"))</f>
        <v>#N/A</v>
      </c>
      <c r="AI1298" s="129" t="e" cm="1">
        <f t="array" aca="1" ref="AI1298" ca="1">INDIRECT(ADDRESS(MATCH(A1298,'rs_stocks'!B:B,0),7,1,TRUE,"rs_stocks"))</f>
        <v>#N/A</v>
      </c>
    </row>
    <row r="1299" spans="1:35" x14ac:dyDescent="0.3">
      <c r="A1299" s="129" t="s">
        <v>556</v>
      </c>
      <c r="B1299" s="132">
        <v>3.05</v>
      </c>
      <c r="C1299" s="132">
        <v>3.97</v>
      </c>
      <c r="D1299" s="132">
        <v>1.93</v>
      </c>
      <c r="E1299" s="132">
        <v>39.159999999999997</v>
      </c>
      <c r="F1299" s="132">
        <v>37.44</v>
      </c>
      <c r="G1299" s="248" t="s">
        <v>3836</v>
      </c>
      <c r="H1299" s="348" t="s">
        <v>3124</v>
      </c>
      <c r="I1299" s="129">
        <v>12.569000000000001</v>
      </c>
      <c r="J1299" s="129">
        <v>-43</v>
      </c>
      <c r="K1299" s="129">
        <v>-2</v>
      </c>
      <c r="L1299" s="129" t="b">
        <v>1</v>
      </c>
      <c r="M1299" s="129">
        <v>33.014000000000003</v>
      </c>
      <c r="N1299" s="129">
        <v>8.2949999999999999</v>
      </c>
      <c r="O1299" s="129">
        <v>3.98</v>
      </c>
      <c r="P1299" s="132">
        <v>32.201000000000001</v>
      </c>
      <c r="Q1299" s="132">
        <v>0.17</v>
      </c>
      <c r="R1299" s="132">
        <v>5.4640000000000004</v>
      </c>
      <c r="S1299" s="129">
        <v>2.46</v>
      </c>
      <c r="T1299" s="419">
        <v>45.039000000000001</v>
      </c>
      <c r="U1299" s="129">
        <v>405.68</v>
      </c>
      <c r="V1299" s="129">
        <v>-24</v>
      </c>
      <c r="W1299" s="129">
        <v>-27</v>
      </c>
      <c r="X1299" s="129">
        <v>20</v>
      </c>
      <c r="Y1299" s="129" t="s">
        <v>556</v>
      </c>
      <c r="Z1299" s="129" t="b">
        <v>1</v>
      </c>
      <c r="AA1299" s="129">
        <v>0</v>
      </c>
      <c r="AB1299" s="129" t="b">
        <v>1</v>
      </c>
      <c r="AC1299" s="129">
        <v>48</v>
      </c>
      <c r="AD1299" s="129">
        <v>0.626</v>
      </c>
      <c r="AE1299" s="129" t="s">
        <v>3124</v>
      </c>
      <c r="AF1299" s="129" t="s">
        <v>3836</v>
      </c>
      <c r="AG1299" s="129" t="s">
        <v>3837</v>
      </c>
      <c r="AH1299" s="129" t="e" cm="1">
        <f t="array" aca="1" ref="AH1299" ca="1">INDIRECT(ADDRESS(MATCH(AJ1299,'rs_industries'!B:B,0),5,1,TRUE,"rs_industries"))</f>
        <v>#N/A</v>
      </c>
      <c r="AI1299" s="129" cm="1">
        <f t="array" aca="1" ref="AI1299" ca="1">INDIRECT(ADDRESS(MATCH(A1299,'rs_stocks'!B:B,0),7,1,TRUE,"rs_stocks"))</f>
        <v>90</v>
      </c>
    </row>
    <row r="1300" spans="1:35" x14ac:dyDescent="0.3">
      <c r="A1300" s="129" t="s">
        <v>2059</v>
      </c>
      <c r="B1300" s="132">
        <v>0.16</v>
      </c>
      <c r="C1300" s="132">
        <v>-0.99</v>
      </c>
      <c r="D1300" s="132">
        <v>-6.69</v>
      </c>
      <c r="E1300" s="132">
        <v>-1.47</v>
      </c>
      <c r="F1300" s="132">
        <v>3.25</v>
      </c>
      <c r="G1300" s="312" t="s">
        <v>3705</v>
      </c>
      <c r="H1300" s="347" t="s">
        <v>115</v>
      </c>
      <c r="I1300" s="129">
        <v>1.2869999999999999</v>
      </c>
      <c r="J1300" s="129">
        <v>-27</v>
      </c>
      <c r="K1300" s="129">
        <v>-9</v>
      </c>
      <c r="L1300" s="129" t="b">
        <v>0</v>
      </c>
      <c r="M1300" s="129">
        <v>17.161999999999999</v>
      </c>
      <c r="N1300" s="129">
        <v>4.3280000000000003</v>
      </c>
      <c r="O1300" s="129">
        <v>3.9660000000000002</v>
      </c>
      <c r="P1300" s="132">
        <v>18.736999999999998</v>
      </c>
      <c r="Q1300" s="132">
        <v>0.17399999999999999</v>
      </c>
      <c r="R1300" s="132">
        <v>3.2629999999999999</v>
      </c>
      <c r="S1300" s="129">
        <v>2.41</v>
      </c>
      <c r="T1300" s="419">
        <v>-30.968</v>
      </c>
      <c r="U1300" s="129">
        <v>32.1</v>
      </c>
      <c r="V1300" s="129">
        <v>43</v>
      </c>
      <c r="W1300" s="129">
        <v>2</v>
      </c>
      <c r="X1300" s="129">
        <v>258</v>
      </c>
      <c r="Y1300" s="129" t="s">
        <v>2059</v>
      </c>
      <c r="Z1300" s="129" t="b">
        <v>1</v>
      </c>
      <c r="AA1300" s="129">
        <v>0</v>
      </c>
      <c r="AB1300" s="129" t="b">
        <v>0</v>
      </c>
      <c r="AC1300" s="129">
        <v>48</v>
      </c>
      <c r="AD1300" s="129">
        <v>0.626</v>
      </c>
      <c r="AE1300" s="129" t="s">
        <v>115</v>
      </c>
      <c r="AF1300" s="129" t="s">
        <v>3705</v>
      </c>
      <c r="AG1300" s="129" t="s">
        <v>4441</v>
      </c>
      <c r="AH1300" s="129" t="e" cm="1">
        <f t="array" aca="1" ref="AH1300" ca="1">INDIRECT(ADDRESS(MATCH(AJ1300,'rs_industries'!B:B,0),5,1,TRUE,"rs_industries"))</f>
        <v>#N/A</v>
      </c>
      <c r="AI1300" s="129" cm="1">
        <f t="array" aca="1" ref="AI1300" ca="1">INDIRECT(ADDRESS(MATCH(A1300,'rs_stocks'!B:B,0),7,1,TRUE,"rs_stocks"))</f>
        <v>70</v>
      </c>
    </row>
    <row r="1301" spans="1:35" x14ac:dyDescent="0.3">
      <c r="A1301" s="129" t="s">
        <v>211</v>
      </c>
      <c r="B1301" s="132">
        <v>-7.35</v>
      </c>
      <c r="C1301" s="132">
        <v>-20.09</v>
      </c>
      <c r="D1301" s="132">
        <v>-19.82</v>
      </c>
      <c r="E1301" s="132">
        <v>11.06</v>
      </c>
      <c r="F1301" s="132">
        <v>29.49</v>
      </c>
      <c r="G1301" s="231" t="s">
        <v>3276</v>
      </c>
      <c r="H1301" s="346" t="s">
        <v>3140</v>
      </c>
      <c r="I1301" s="129">
        <v>15.423</v>
      </c>
      <c r="J1301" s="129">
        <v>-63</v>
      </c>
      <c r="K1301" s="129">
        <v>-31</v>
      </c>
      <c r="L1301" s="129" t="b">
        <v>0</v>
      </c>
      <c r="M1301" s="129">
        <v>83.872</v>
      </c>
      <c r="N1301" s="129">
        <v>21.155999999999999</v>
      </c>
      <c r="O1301" s="129">
        <v>3.964</v>
      </c>
      <c r="P1301" s="132">
        <v>83.707999999999998</v>
      </c>
      <c r="Q1301" s="132">
        <v>0.159</v>
      </c>
      <c r="R1301" s="132">
        <v>13.292999999999999</v>
      </c>
      <c r="S1301" s="129">
        <v>7.35</v>
      </c>
      <c r="T1301" s="419">
        <v>-144.56700000000001</v>
      </c>
      <c r="U1301" s="129">
        <v>66.17</v>
      </c>
      <c r="V1301" s="129">
        <v>66</v>
      </c>
      <c r="W1301" s="129">
        <v>92</v>
      </c>
      <c r="X1301" s="129">
        <v>41</v>
      </c>
      <c r="Y1301" s="129" t="s">
        <v>211</v>
      </c>
      <c r="Z1301" s="129" t="b">
        <v>1</v>
      </c>
      <c r="AA1301" s="129">
        <v>0</v>
      </c>
      <c r="AB1301" s="129" t="b">
        <v>0</v>
      </c>
      <c r="AC1301" s="129">
        <v>45</v>
      </c>
      <c r="AD1301" s="129">
        <v>0.625</v>
      </c>
      <c r="AE1301" s="129" t="s">
        <v>3140</v>
      </c>
      <c r="AF1301" s="129" t="s">
        <v>3276</v>
      </c>
      <c r="AG1301" s="129" t="s">
        <v>5216</v>
      </c>
      <c r="AH1301" s="129" t="e" cm="1">
        <f t="array" aca="1" ref="AH1301" ca="1">INDIRECT(ADDRESS(MATCH(AJ1301,'rs_industries'!B:B,0),5,1,TRUE,"rs_industries"))</f>
        <v>#N/A</v>
      </c>
      <c r="AI1301" s="129" t="e" cm="1">
        <f t="array" aca="1" ref="AI1301" ca="1">INDIRECT(ADDRESS(MATCH(A1301,'rs_stocks'!B:B,0),7,1,TRUE,"rs_stocks"))</f>
        <v>#N/A</v>
      </c>
    </row>
    <row r="1302" spans="1:35" x14ac:dyDescent="0.3">
      <c r="A1302" s="129" t="s">
        <v>1393</v>
      </c>
      <c r="B1302" s="132">
        <v>-0.18</v>
      </c>
      <c r="C1302" s="132">
        <v>4.84</v>
      </c>
      <c r="D1302" s="132">
        <v>8.34</v>
      </c>
      <c r="E1302" s="132">
        <v>4.57</v>
      </c>
      <c r="F1302" s="132">
        <v>1.75</v>
      </c>
      <c r="G1302" s="225" t="s">
        <v>3193</v>
      </c>
      <c r="H1302" s="346" t="s">
        <v>3111</v>
      </c>
      <c r="I1302" s="129">
        <v>6.7439999999999998</v>
      </c>
      <c r="J1302" s="129">
        <v>-49</v>
      </c>
      <c r="K1302" s="129">
        <v>-7</v>
      </c>
      <c r="L1302" s="129" t="b">
        <v>1</v>
      </c>
      <c r="M1302" s="129">
        <v>15.920999999999999</v>
      </c>
      <c r="N1302" s="129">
        <v>4.0190000000000001</v>
      </c>
      <c r="O1302" s="129">
        <v>3.9609999999999999</v>
      </c>
      <c r="P1302" s="132">
        <v>17.123000000000001</v>
      </c>
      <c r="Q1302" s="132">
        <v>0.184</v>
      </c>
      <c r="R1302" s="132">
        <v>3.1469999999999998</v>
      </c>
      <c r="S1302" s="129">
        <v>2.97</v>
      </c>
      <c r="T1302" s="419">
        <v>55.911000000000001</v>
      </c>
      <c r="U1302" s="129">
        <v>120.57</v>
      </c>
      <c r="V1302" s="129">
        <v>-27</v>
      </c>
      <c r="W1302" s="129">
        <v>-23</v>
      </c>
      <c r="X1302" s="129">
        <v>55</v>
      </c>
      <c r="Y1302" s="129" t="s">
        <v>1393</v>
      </c>
      <c r="Z1302" s="129" t="b">
        <v>0</v>
      </c>
      <c r="AA1302" s="129">
        <v>0</v>
      </c>
      <c r="AB1302" s="129" t="b">
        <v>1</v>
      </c>
      <c r="AC1302" s="129">
        <v>44</v>
      </c>
      <c r="AD1302" s="129">
        <v>0.625</v>
      </c>
      <c r="AE1302" s="129" t="s">
        <v>3111</v>
      </c>
      <c r="AF1302" s="129" t="s">
        <v>3193</v>
      </c>
      <c r="AG1302" s="129" t="s">
        <v>3311</v>
      </c>
      <c r="AH1302" s="129" t="e" cm="1">
        <f t="array" aca="1" ref="AH1302" ca="1">INDIRECT(ADDRESS(MATCH(AJ1302,'rs_industries'!B:B,0),5,1,TRUE,"rs_industries"))</f>
        <v>#N/A</v>
      </c>
      <c r="AI1302" s="129" cm="1">
        <f t="array" aca="1" ref="AI1302" ca="1">INDIRECT(ADDRESS(MATCH(A1302,'rs_stocks'!B:B,0),7,1,TRUE,"rs_stocks"))</f>
        <v>86</v>
      </c>
    </row>
    <row r="1303" spans="1:35" x14ac:dyDescent="0.3">
      <c r="A1303" s="129" t="s">
        <v>2304</v>
      </c>
      <c r="B1303" s="132">
        <v>-4.53</v>
      </c>
      <c r="C1303" s="132">
        <v>-2.82</v>
      </c>
      <c r="D1303" s="132">
        <v>2.2400000000000002</v>
      </c>
      <c r="E1303" s="132">
        <v>-10.71</v>
      </c>
      <c r="F1303" s="132">
        <v>-9.94</v>
      </c>
      <c r="G1303" s="284" t="s">
        <v>3316</v>
      </c>
      <c r="H1303" s="346" t="s">
        <v>31</v>
      </c>
      <c r="I1303" s="129">
        <v>1.371</v>
      </c>
      <c r="J1303" s="129">
        <v>-86</v>
      </c>
      <c r="K1303" s="129">
        <v>-84</v>
      </c>
      <c r="L1303" s="129" t="b">
        <v>0</v>
      </c>
      <c r="M1303" s="129">
        <v>20.254000000000001</v>
      </c>
      <c r="N1303" s="129">
        <v>5.1470000000000002</v>
      </c>
      <c r="O1303" s="129">
        <v>3.9350000000000001</v>
      </c>
      <c r="P1303" s="132">
        <v>24.981999999999999</v>
      </c>
      <c r="Q1303" s="132">
        <v>0.183</v>
      </c>
      <c r="R1303" s="132">
        <v>4.569</v>
      </c>
      <c r="S1303" s="129">
        <v>4.07</v>
      </c>
      <c r="T1303" s="419">
        <v>-37.744999999999997</v>
      </c>
      <c r="U1303" s="129">
        <v>29.27</v>
      </c>
      <c r="V1303" s="129">
        <v>-13</v>
      </c>
      <c r="W1303" s="129">
        <v>-37</v>
      </c>
      <c r="X1303" s="129">
        <v>167</v>
      </c>
      <c r="Y1303" s="129" t="s">
        <v>2304</v>
      </c>
      <c r="Z1303" s="129" t="b">
        <v>0</v>
      </c>
      <c r="AA1303" s="129">
        <v>0</v>
      </c>
      <c r="AB1303" s="129" t="b">
        <v>0</v>
      </c>
      <c r="AC1303" s="129">
        <v>40</v>
      </c>
      <c r="AD1303" s="129">
        <v>0.625</v>
      </c>
      <c r="AE1303" s="129" t="s">
        <v>31</v>
      </c>
      <c r="AF1303" s="129" t="s">
        <v>3316</v>
      </c>
      <c r="AG1303" s="129" t="s">
        <v>5470</v>
      </c>
      <c r="AH1303" s="129" t="e" cm="1">
        <f t="array" aca="1" ref="AH1303" ca="1">INDIRECT(ADDRESS(MATCH(AJ1303,'rs_industries'!B:B,0),5,1,TRUE,"rs_industries"))</f>
        <v>#N/A</v>
      </c>
      <c r="AI1303" s="129" t="e" cm="1">
        <f t="array" aca="1" ref="AI1303" ca="1">INDIRECT(ADDRESS(MATCH(A1303,'rs_stocks'!B:B,0),7,1,TRUE,"rs_stocks"))</f>
        <v>#N/A</v>
      </c>
    </row>
    <row r="1304" spans="1:35" x14ac:dyDescent="0.3">
      <c r="A1304" s="129" t="s">
        <v>659</v>
      </c>
      <c r="B1304" s="132">
        <v>1.1499999999999999</v>
      </c>
      <c r="C1304" s="132">
        <v>-8.59</v>
      </c>
      <c r="D1304" s="132">
        <v>-12.9</v>
      </c>
      <c r="E1304" s="132">
        <v>6.09</v>
      </c>
      <c r="F1304" s="132">
        <v>4.9000000000000004</v>
      </c>
      <c r="G1304" s="298" t="s">
        <v>3705</v>
      </c>
      <c r="H1304" s="352" t="s">
        <v>115</v>
      </c>
      <c r="I1304" s="129">
        <v>6.17</v>
      </c>
      <c r="J1304" s="129">
        <v>-55</v>
      </c>
      <c r="K1304" s="129">
        <v>-20</v>
      </c>
      <c r="L1304" s="129" t="b">
        <v>0</v>
      </c>
      <c r="M1304" s="129">
        <v>28.879000000000001</v>
      </c>
      <c r="N1304" s="129">
        <v>7.343</v>
      </c>
      <c r="O1304" s="129">
        <v>3.9329999999999998</v>
      </c>
      <c r="P1304" s="132">
        <v>31.236000000000001</v>
      </c>
      <c r="Q1304" s="132">
        <v>0.16600000000000001</v>
      </c>
      <c r="R1304" s="132">
        <v>5.1879999999999997</v>
      </c>
      <c r="S1304" s="129">
        <v>2.21</v>
      </c>
      <c r="T1304" s="419">
        <v>85.965999999999994</v>
      </c>
      <c r="U1304" s="129">
        <v>40.44</v>
      </c>
      <c r="V1304" s="129">
        <v>-10</v>
      </c>
      <c r="W1304" s="129">
        <v>-11</v>
      </c>
      <c r="X1304" s="129">
        <v>223</v>
      </c>
      <c r="Y1304" s="129" t="s">
        <v>659</v>
      </c>
      <c r="Z1304" s="129" t="b">
        <v>1</v>
      </c>
      <c r="AA1304" s="129">
        <v>0</v>
      </c>
      <c r="AB1304" s="129" t="b">
        <v>0</v>
      </c>
      <c r="AC1304" s="129">
        <v>50</v>
      </c>
      <c r="AD1304" s="129">
        <v>0.624</v>
      </c>
      <c r="AE1304" s="129" t="s">
        <v>115</v>
      </c>
      <c r="AF1304" s="129" t="s">
        <v>3705</v>
      </c>
      <c r="AG1304" s="129" t="s">
        <v>5611</v>
      </c>
      <c r="AH1304" s="129" t="e" cm="1">
        <f t="array" aca="1" ref="AH1304" ca="1">INDIRECT(ADDRESS(MATCH(AJ1304,'rs_industries'!B:B,0),5,1,TRUE,"rs_industries"))</f>
        <v>#N/A</v>
      </c>
      <c r="AI1304" s="129" t="e" cm="1">
        <f t="array" aca="1" ref="AI1304" ca="1">INDIRECT(ADDRESS(MATCH(A1304,'rs_stocks'!B:B,0),7,1,TRUE,"rs_stocks"))</f>
        <v>#N/A</v>
      </c>
    </row>
    <row r="1305" spans="1:35" x14ac:dyDescent="0.3">
      <c r="A1305" s="129" t="s">
        <v>1249</v>
      </c>
      <c r="B1305" s="132">
        <v>0.19</v>
      </c>
      <c r="C1305" s="132">
        <v>13.64</v>
      </c>
      <c r="D1305" s="132">
        <v>25.53</v>
      </c>
      <c r="E1305" s="132">
        <v>13.78</v>
      </c>
      <c r="F1305" s="132">
        <v>12.25</v>
      </c>
      <c r="G1305" s="323" t="s">
        <v>3340</v>
      </c>
      <c r="H1305" s="347" t="s">
        <v>31</v>
      </c>
      <c r="I1305" s="129">
        <v>8.7390000000000008</v>
      </c>
      <c r="J1305" s="129">
        <v>-73</v>
      </c>
      <c r="K1305" s="129">
        <v>-63</v>
      </c>
      <c r="L1305" s="129" t="b">
        <v>1</v>
      </c>
      <c r="M1305" s="129">
        <v>39.334000000000003</v>
      </c>
      <c r="N1305" s="129">
        <v>10.004</v>
      </c>
      <c r="O1305" s="129">
        <v>3.9319999999999999</v>
      </c>
      <c r="P1305" s="132">
        <v>43.823999999999998</v>
      </c>
      <c r="Q1305" s="132">
        <v>0.184</v>
      </c>
      <c r="R1305" s="132">
        <v>8.0719999999999992</v>
      </c>
      <c r="S1305" s="129">
        <v>2.9</v>
      </c>
      <c r="T1305" s="419">
        <v>-8.1240000000000006</v>
      </c>
      <c r="U1305" s="129">
        <v>144.54</v>
      </c>
      <c r="V1305" s="129">
        <v>-28</v>
      </c>
      <c r="W1305" s="129">
        <v>-45</v>
      </c>
      <c r="X1305" s="129">
        <v>47</v>
      </c>
      <c r="Y1305" s="129" t="s">
        <v>1249</v>
      </c>
      <c r="Z1305" s="129" t="b">
        <v>0</v>
      </c>
      <c r="AA1305" s="129">
        <v>0</v>
      </c>
      <c r="AB1305" s="129" t="b">
        <v>0</v>
      </c>
      <c r="AC1305" s="129">
        <v>48</v>
      </c>
      <c r="AD1305" s="129">
        <v>0.624</v>
      </c>
      <c r="AE1305" s="129" t="s">
        <v>31</v>
      </c>
      <c r="AF1305" s="129" t="s">
        <v>3340</v>
      </c>
      <c r="AG1305" s="129" t="s">
        <v>4877</v>
      </c>
      <c r="AH1305" s="129" t="e" cm="1">
        <f t="array" aca="1" ref="AH1305" ca="1">INDIRECT(ADDRESS(MATCH(AJ1305,'rs_industries'!B:B,0),5,1,TRUE,"rs_industries"))</f>
        <v>#N/A</v>
      </c>
      <c r="AI1305" s="129" t="e" cm="1">
        <f t="array" aca="1" ref="AI1305" ca="1">INDIRECT(ADDRESS(MATCH(A1305,'rs_stocks'!B:B,0),7,1,TRUE,"rs_stocks"))</f>
        <v>#N/A</v>
      </c>
    </row>
    <row r="1306" spans="1:35" x14ac:dyDescent="0.3">
      <c r="A1306" s="129" t="s">
        <v>8848</v>
      </c>
      <c r="B1306" s="132">
        <v>2.27</v>
      </c>
      <c r="C1306" s="132">
        <v>-7.16</v>
      </c>
      <c r="D1306" s="132">
        <v>-3.64</v>
      </c>
      <c r="E1306" s="132">
        <v>-6.69</v>
      </c>
      <c r="F1306" s="132">
        <v>-9.31</v>
      </c>
      <c r="G1306" s="269" t="s">
        <v>3148</v>
      </c>
      <c r="H1306" s="288" t="s">
        <v>3111</v>
      </c>
      <c r="I1306" s="129">
        <v>0.26</v>
      </c>
      <c r="J1306" s="129">
        <v>-46</v>
      </c>
      <c r="K1306" s="129">
        <v>-27</v>
      </c>
      <c r="L1306" s="129" t="b">
        <v>0</v>
      </c>
      <c r="M1306" s="129">
        <v>14.29</v>
      </c>
      <c r="N1306" s="129">
        <v>3.6349999999999998</v>
      </c>
      <c r="O1306" s="129">
        <v>3.9319999999999999</v>
      </c>
      <c r="P1306" s="132">
        <v>15.965999999999999</v>
      </c>
      <c r="Q1306" s="132">
        <v>0.17799999999999999</v>
      </c>
      <c r="R1306" s="132">
        <v>2.839</v>
      </c>
      <c r="S1306" s="129">
        <v>3.75</v>
      </c>
      <c r="T1306" s="419">
        <v>2.3159999999999998</v>
      </c>
      <c r="U1306" s="129">
        <v>46</v>
      </c>
      <c r="V1306" s="129">
        <v>-45</v>
      </c>
      <c r="W1306" s="129">
        <v>-48</v>
      </c>
      <c r="X1306" s="129">
        <v>115</v>
      </c>
      <c r="Y1306" s="129" t="s">
        <v>8848</v>
      </c>
      <c r="Z1306" s="129" t="b">
        <v>1</v>
      </c>
      <c r="AA1306" s="129">
        <v>0</v>
      </c>
      <c r="AB1306" s="129" t="b">
        <v>0</v>
      </c>
      <c r="AC1306" s="129">
        <v>50</v>
      </c>
      <c r="AD1306" s="129">
        <v>0.624</v>
      </c>
      <c r="AE1306" s="129" t="s">
        <v>3111</v>
      </c>
      <c r="AF1306" s="129" t="s">
        <v>3148</v>
      </c>
      <c r="AG1306" s="129" t="s">
        <v>8849</v>
      </c>
      <c r="AH1306" s="129" t="e" cm="1">
        <f t="array" aca="1" ref="AH1306" ca="1">INDIRECT(ADDRESS(MATCH(AJ1306,'rs_industries'!B:B,0),5,1,TRUE,"rs_industries"))</f>
        <v>#N/A</v>
      </c>
      <c r="AI1306" s="129" t="e" cm="1">
        <f t="array" aca="1" ref="AI1306" ca="1">INDIRECT(ADDRESS(MATCH(A1306,'rs_stocks'!B:B,0),7,1,TRUE,"rs_stocks"))</f>
        <v>#N/A</v>
      </c>
    </row>
    <row r="1307" spans="1:35" x14ac:dyDescent="0.3">
      <c r="A1307" s="129" t="s">
        <v>2894</v>
      </c>
      <c r="B1307" s="132">
        <v>-3.47</v>
      </c>
      <c r="C1307" s="132">
        <v>0</v>
      </c>
      <c r="D1307" s="132">
        <v>-4.21</v>
      </c>
      <c r="E1307" s="132">
        <v>11.11</v>
      </c>
      <c r="F1307" s="132">
        <v>3.31</v>
      </c>
      <c r="G1307" s="204" t="s">
        <v>3123</v>
      </c>
      <c r="H1307" s="345" t="s">
        <v>3124</v>
      </c>
      <c r="I1307" s="129">
        <v>0.48099999999999998</v>
      </c>
      <c r="J1307" s="129">
        <v>-95</v>
      </c>
      <c r="K1307" s="129">
        <v>-81</v>
      </c>
      <c r="L1307" s="129" t="b">
        <v>1</v>
      </c>
      <c r="M1307" s="129">
        <v>25.132000000000001</v>
      </c>
      <c r="N1307" s="129">
        <v>6.4089999999999998</v>
      </c>
      <c r="O1307" s="129">
        <v>3.9209999999999998</v>
      </c>
      <c r="P1307" s="132">
        <v>25.454000000000001</v>
      </c>
      <c r="Q1307" s="132">
        <v>0.17899999999999999</v>
      </c>
      <c r="R1307" s="132">
        <v>4.5529999999999999</v>
      </c>
      <c r="S1307" s="129">
        <v>6.32</v>
      </c>
      <c r="T1307" s="419">
        <v>6.3330000000000002</v>
      </c>
      <c r="U1307" s="129">
        <v>2.5</v>
      </c>
      <c r="V1307" s="129">
        <v>-46</v>
      </c>
      <c r="W1307" s="129">
        <v>-54</v>
      </c>
      <c r="X1307" s="129">
        <v>1266</v>
      </c>
      <c r="Y1307" s="129" t="s">
        <v>2894</v>
      </c>
      <c r="Z1307" s="129" t="b">
        <v>1</v>
      </c>
      <c r="AA1307" s="129">
        <v>0</v>
      </c>
      <c r="AB1307" s="129" t="b">
        <v>0</v>
      </c>
      <c r="AC1307" s="129">
        <v>43</v>
      </c>
      <c r="AD1307" s="129">
        <v>0.623</v>
      </c>
      <c r="AE1307" s="129" t="s">
        <v>3124</v>
      </c>
      <c r="AF1307" s="129" t="s">
        <v>3123</v>
      </c>
      <c r="AG1307" s="129" t="s">
        <v>7938</v>
      </c>
      <c r="AH1307" s="129" t="e" cm="1">
        <f t="array" aca="1" ref="AH1307" ca="1">INDIRECT(ADDRESS(MATCH(AJ1307,'rs_industries'!B:B,0),5,1,TRUE,"rs_industries"))</f>
        <v>#N/A</v>
      </c>
      <c r="AI1307" s="129" cm="1">
        <f t="array" aca="1" ref="AI1307" ca="1">INDIRECT(ADDRESS(MATCH(A1307,'rs_stocks'!B:B,0),7,1,TRUE,"rs_stocks"))</f>
        <v>88</v>
      </c>
    </row>
    <row r="1308" spans="1:35" x14ac:dyDescent="0.3">
      <c r="A1308" s="129" t="s">
        <v>2241</v>
      </c>
      <c r="B1308" s="132">
        <v>2.38</v>
      </c>
      <c r="C1308" s="132">
        <v>0.68</v>
      </c>
      <c r="D1308" s="132">
        <v>5.15</v>
      </c>
      <c r="E1308" s="132">
        <v>28.05</v>
      </c>
      <c r="F1308" s="132">
        <v>17.53</v>
      </c>
      <c r="G1308" s="272" t="s">
        <v>3153</v>
      </c>
      <c r="H1308" s="349" t="s">
        <v>3108</v>
      </c>
      <c r="I1308" s="129">
        <v>1.548</v>
      </c>
      <c r="J1308" s="129">
        <v>-56</v>
      </c>
      <c r="K1308" s="129">
        <v>-4</v>
      </c>
      <c r="L1308" s="129" t="b">
        <v>1</v>
      </c>
      <c r="M1308" s="129">
        <v>24.603000000000002</v>
      </c>
      <c r="N1308" s="129">
        <v>6.2809999999999997</v>
      </c>
      <c r="O1308" s="129">
        <v>3.9169999999999998</v>
      </c>
      <c r="P1308" s="132">
        <v>23.821000000000002</v>
      </c>
      <c r="Q1308" s="132">
        <v>0.17699999999999999</v>
      </c>
      <c r="R1308" s="132">
        <v>4.2229999999999999</v>
      </c>
      <c r="S1308" s="129">
        <v>3.01</v>
      </c>
      <c r="T1308" s="419">
        <v>-42.838000000000001</v>
      </c>
      <c r="U1308" s="129">
        <v>38.76</v>
      </c>
      <c r="V1308" s="129">
        <v>-14</v>
      </c>
      <c r="W1308" s="129">
        <v>-28</v>
      </c>
      <c r="X1308" s="129">
        <v>171</v>
      </c>
      <c r="Y1308" s="129" t="s">
        <v>2241</v>
      </c>
      <c r="Z1308" s="129" t="b">
        <v>0</v>
      </c>
      <c r="AA1308" s="129">
        <v>0</v>
      </c>
      <c r="AB1308" s="129" t="b">
        <v>1</v>
      </c>
      <c r="AC1308" s="129">
        <v>43</v>
      </c>
      <c r="AD1308" s="129">
        <v>0.623</v>
      </c>
      <c r="AE1308" s="129" t="s">
        <v>3108</v>
      </c>
      <c r="AF1308" s="129" t="s">
        <v>3153</v>
      </c>
      <c r="AG1308" s="129" t="s">
        <v>3214</v>
      </c>
      <c r="AH1308" s="129" t="e" cm="1">
        <f t="array" aca="1" ref="AH1308" ca="1">INDIRECT(ADDRESS(MATCH(AJ1308,'rs_industries'!B:B,0),5,1,TRUE,"rs_industries"))</f>
        <v>#N/A</v>
      </c>
      <c r="AI1308" s="129" cm="1">
        <f t="array" aca="1" ref="AI1308" ca="1">INDIRECT(ADDRESS(MATCH(A1308,'rs_stocks'!B:B,0),7,1,TRUE,"rs_stocks"))</f>
        <v>81</v>
      </c>
    </row>
    <row r="1309" spans="1:35" x14ac:dyDescent="0.3">
      <c r="A1309" s="129" t="s">
        <v>2182</v>
      </c>
      <c r="B1309" s="132">
        <v>-4.17</v>
      </c>
      <c r="C1309" s="132">
        <v>-2.73</v>
      </c>
      <c r="D1309" s="132">
        <v>-2.13</v>
      </c>
      <c r="E1309" s="132">
        <v>-0.57999999999999996</v>
      </c>
      <c r="F1309" s="132">
        <v>-0.54</v>
      </c>
      <c r="G1309" s="216" t="s">
        <v>3217</v>
      </c>
      <c r="H1309" s="348" t="s">
        <v>150</v>
      </c>
      <c r="I1309" s="129">
        <v>2.198</v>
      </c>
      <c r="J1309" s="129">
        <v>-31</v>
      </c>
      <c r="K1309" s="129">
        <v>-21</v>
      </c>
      <c r="L1309" s="129" t="b">
        <v>0</v>
      </c>
      <c r="M1309" s="129">
        <v>9.4280000000000008</v>
      </c>
      <c r="N1309" s="129">
        <v>2.4079999999999999</v>
      </c>
      <c r="O1309" s="129">
        <v>3.915</v>
      </c>
      <c r="P1309" s="132">
        <v>9.6560000000000006</v>
      </c>
      <c r="Q1309" s="132">
        <v>0.17599999999999999</v>
      </c>
      <c r="R1309" s="132">
        <v>1.7010000000000001</v>
      </c>
      <c r="S1309" s="129">
        <v>1.63</v>
      </c>
      <c r="T1309" s="419">
        <v>-69.319999999999993</v>
      </c>
      <c r="U1309" s="129">
        <v>23.89</v>
      </c>
      <c r="V1309" s="129">
        <v>-12</v>
      </c>
      <c r="W1309" s="129">
        <v>-23</v>
      </c>
      <c r="X1309" s="129">
        <v>513</v>
      </c>
      <c r="Y1309" s="129" t="s">
        <v>2182</v>
      </c>
      <c r="Z1309" s="129" t="b">
        <v>0</v>
      </c>
      <c r="AA1309" s="129">
        <v>0</v>
      </c>
      <c r="AB1309" s="129" t="b">
        <v>0</v>
      </c>
      <c r="AC1309" s="129">
        <v>47</v>
      </c>
      <c r="AD1309" s="129">
        <v>0.623</v>
      </c>
      <c r="AE1309" s="129" t="s">
        <v>150</v>
      </c>
      <c r="AF1309" s="129" t="s">
        <v>3217</v>
      </c>
      <c r="AG1309" s="129" t="s">
        <v>4661</v>
      </c>
      <c r="AH1309" s="129" t="e" cm="1">
        <f t="array" aca="1" ref="AH1309" ca="1">INDIRECT(ADDRESS(MATCH(AJ1309,'rs_industries'!B:B,0),5,1,TRUE,"rs_industries"))</f>
        <v>#N/A</v>
      </c>
      <c r="AI1309" s="129" t="e" cm="1">
        <f t="array" aca="1" ref="AI1309" ca="1">INDIRECT(ADDRESS(MATCH(A1309,'rs_stocks'!B:B,0),7,1,TRUE,"rs_stocks"))</f>
        <v>#N/A</v>
      </c>
    </row>
    <row r="1310" spans="1:35" x14ac:dyDescent="0.3">
      <c r="A1310" s="129" t="s">
        <v>1355</v>
      </c>
      <c r="B1310" s="132">
        <v>-2.93</v>
      </c>
      <c r="C1310" s="132">
        <v>-18.57</v>
      </c>
      <c r="D1310" s="132">
        <v>-12.38</v>
      </c>
      <c r="E1310" s="132">
        <v>-0.09</v>
      </c>
      <c r="F1310" s="132">
        <v>-11.51</v>
      </c>
      <c r="G1310" s="223" t="s">
        <v>3238</v>
      </c>
      <c r="H1310" s="346" t="s">
        <v>24</v>
      </c>
      <c r="I1310" s="129">
        <v>6.8639999999999999</v>
      </c>
      <c r="J1310" s="129">
        <v>-64</v>
      </c>
      <c r="K1310" s="129">
        <v>-61</v>
      </c>
      <c r="L1310" s="129" t="b">
        <v>0</v>
      </c>
      <c r="M1310" s="129">
        <v>28.338000000000001</v>
      </c>
      <c r="N1310" s="129">
        <v>7.2389999999999999</v>
      </c>
      <c r="O1310" s="129">
        <v>3.915</v>
      </c>
      <c r="P1310" s="132">
        <v>32.28</v>
      </c>
      <c r="Q1310" s="132">
        <v>0.17</v>
      </c>
      <c r="R1310" s="132">
        <v>5.4930000000000003</v>
      </c>
      <c r="S1310" s="129">
        <v>3.85</v>
      </c>
      <c r="T1310" s="419">
        <v>-78.941000000000003</v>
      </c>
      <c r="U1310" s="129">
        <v>54.99</v>
      </c>
      <c r="V1310" s="129">
        <v>-35</v>
      </c>
      <c r="W1310" s="129">
        <v>-14</v>
      </c>
      <c r="X1310" s="129">
        <v>94</v>
      </c>
      <c r="Y1310" s="129" t="s">
        <v>1355</v>
      </c>
      <c r="Z1310" s="129" t="b">
        <v>0</v>
      </c>
      <c r="AA1310" s="129">
        <v>0</v>
      </c>
      <c r="AB1310" s="129" t="b">
        <v>0</v>
      </c>
      <c r="AC1310" s="129">
        <v>46</v>
      </c>
      <c r="AD1310" s="129">
        <v>0.623</v>
      </c>
      <c r="AE1310" s="129" t="s">
        <v>24</v>
      </c>
      <c r="AF1310" s="129" t="s">
        <v>3238</v>
      </c>
      <c r="AG1310" s="129" t="s">
        <v>5328</v>
      </c>
      <c r="AH1310" s="129" t="e" cm="1">
        <f t="array" aca="1" ref="AH1310" ca="1">INDIRECT(ADDRESS(MATCH(AJ1310,'rs_industries'!B:B,0),5,1,TRUE,"rs_industries"))</f>
        <v>#N/A</v>
      </c>
      <c r="AI1310" s="129" t="e" cm="1">
        <f t="array" aca="1" ref="AI1310" ca="1">INDIRECT(ADDRESS(MATCH(A1310,'rs_stocks'!B:B,0),7,1,TRUE,"rs_stocks"))</f>
        <v>#N/A</v>
      </c>
    </row>
    <row r="1311" spans="1:35" x14ac:dyDescent="0.3">
      <c r="A1311" s="129" t="s">
        <v>1525</v>
      </c>
      <c r="B1311" s="132">
        <v>-3.56</v>
      </c>
      <c r="C1311" s="132">
        <v>-12.85</v>
      </c>
      <c r="D1311" s="132">
        <v>-3.49</v>
      </c>
      <c r="E1311" s="132">
        <v>10.130000000000001</v>
      </c>
      <c r="F1311" s="132">
        <v>9.14</v>
      </c>
      <c r="G1311" s="269" t="s">
        <v>3716</v>
      </c>
      <c r="H1311" s="288" t="s">
        <v>3108</v>
      </c>
      <c r="I1311" s="129">
        <v>2.4300000000000002</v>
      </c>
      <c r="J1311" s="129">
        <v>-40</v>
      </c>
      <c r="K1311" s="129">
        <v>-14</v>
      </c>
      <c r="L1311" s="129" t="b">
        <v>0</v>
      </c>
      <c r="M1311" s="129">
        <v>22.273</v>
      </c>
      <c r="N1311" s="129">
        <v>5.7089999999999996</v>
      </c>
      <c r="O1311" s="129">
        <v>3.9009999999999998</v>
      </c>
      <c r="P1311" s="132">
        <v>21.552</v>
      </c>
      <c r="Q1311" s="132">
        <v>0.17499999999999999</v>
      </c>
      <c r="R1311" s="132">
        <v>3.7629999999999999</v>
      </c>
      <c r="S1311" s="129">
        <v>2.82</v>
      </c>
      <c r="T1311" s="419">
        <v>-99.494</v>
      </c>
      <c r="U1311" s="129">
        <v>40.69</v>
      </c>
      <c r="V1311" s="129">
        <v>39</v>
      </c>
      <c r="W1311" s="129">
        <v>37</v>
      </c>
      <c r="X1311" s="129">
        <v>174</v>
      </c>
      <c r="Y1311" s="129" t="s">
        <v>1525</v>
      </c>
      <c r="Z1311" s="129" t="b">
        <v>1</v>
      </c>
      <c r="AA1311" s="129">
        <v>0</v>
      </c>
      <c r="AB1311" s="129" t="b">
        <v>0</v>
      </c>
      <c r="AC1311" s="129">
        <v>44</v>
      </c>
      <c r="AD1311" s="129">
        <v>0.622</v>
      </c>
      <c r="AE1311" s="129" t="s">
        <v>3108</v>
      </c>
      <c r="AF1311" s="129" t="s">
        <v>3716</v>
      </c>
      <c r="AG1311" s="129" t="s">
        <v>4652</v>
      </c>
      <c r="AH1311" s="129" t="e" cm="1">
        <f t="array" aca="1" ref="AH1311" ca="1">INDIRECT(ADDRESS(MATCH(AJ1311,'rs_industries'!B:B,0),5,1,TRUE,"rs_industries"))</f>
        <v>#N/A</v>
      </c>
      <c r="AI1311" s="129" cm="1">
        <f t="array" aca="1" ref="AI1311" ca="1">INDIRECT(ADDRESS(MATCH(A1311,'rs_stocks'!B:B,0),7,1,TRUE,"rs_stocks"))</f>
        <v>72</v>
      </c>
    </row>
    <row r="1312" spans="1:35" x14ac:dyDescent="0.3">
      <c r="A1312" s="129" t="s">
        <v>8805</v>
      </c>
      <c r="B1312" s="132">
        <v>-3.79</v>
      </c>
      <c r="C1312" s="132">
        <v>9.01</v>
      </c>
      <c r="D1312" s="132">
        <v>2.42</v>
      </c>
      <c r="E1312" s="132">
        <v>13.39</v>
      </c>
      <c r="F1312" s="132">
        <v>17.05</v>
      </c>
      <c r="G1312" s="227" t="s">
        <v>3324</v>
      </c>
      <c r="H1312" s="346" t="s">
        <v>3108</v>
      </c>
      <c r="I1312" s="129">
        <v>0.32700000000000001</v>
      </c>
      <c r="J1312" s="129">
        <v>-94</v>
      </c>
      <c r="K1312" s="129">
        <v>-92</v>
      </c>
      <c r="L1312" s="129" t="b">
        <v>1</v>
      </c>
      <c r="M1312" s="129">
        <v>28.181999999999999</v>
      </c>
      <c r="N1312" s="129">
        <v>7.2439999999999998</v>
      </c>
      <c r="O1312" s="129">
        <v>3.89</v>
      </c>
      <c r="P1312" s="132">
        <v>30.422999999999998</v>
      </c>
      <c r="Q1312" s="132">
        <v>0.17399999999999999</v>
      </c>
      <c r="R1312" s="132">
        <v>5.3</v>
      </c>
      <c r="S1312" s="129">
        <v>5.45</v>
      </c>
      <c r="T1312" s="419">
        <v>28.881</v>
      </c>
      <c r="U1312" s="129">
        <v>2.54</v>
      </c>
      <c r="V1312" s="129">
        <v>-66</v>
      </c>
      <c r="W1312" s="129">
        <v>-53</v>
      </c>
      <c r="X1312" s="129">
        <v>1444</v>
      </c>
      <c r="Y1312" s="129" t="s">
        <v>8805</v>
      </c>
      <c r="Z1312" s="129" t="b">
        <v>0</v>
      </c>
      <c r="AA1312" s="129">
        <v>0</v>
      </c>
      <c r="AB1312" s="129" t="b">
        <v>0</v>
      </c>
      <c r="AC1312" s="129">
        <v>45</v>
      </c>
      <c r="AD1312" s="129">
        <v>0.622</v>
      </c>
      <c r="AE1312" s="129" t="s">
        <v>3108</v>
      </c>
      <c r="AF1312" s="129" t="s">
        <v>3324</v>
      </c>
      <c r="AG1312" s="129" t="s">
        <v>8806</v>
      </c>
      <c r="AH1312" s="129" t="e" cm="1">
        <f t="array" aca="1" ref="AH1312" ca="1">INDIRECT(ADDRESS(MATCH(AJ1312,'rs_industries'!B:B,0),5,1,TRUE,"rs_industries"))</f>
        <v>#N/A</v>
      </c>
      <c r="AI1312" s="129" t="e" cm="1">
        <f t="array" aca="1" ref="AI1312" ca="1">INDIRECT(ADDRESS(MATCH(A1312,'rs_stocks'!B:B,0),7,1,TRUE,"rs_stocks"))</f>
        <v>#N/A</v>
      </c>
    </row>
    <row r="1313" spans="1:35" x14ac:dyDescent="0.3">
      <c r="A1313" s="129" t="s">
        <v>1723</v>
      </c>
      <c r="B1313" s="132">
        <v>-0.33</v>
      </c>
      <c r="C1313" s="132">
        <v>-6.43</v>
      </c>
      <c r="D1313" s="132">
        <v>-2.42</v>
      </c>
      <c r="E1313" s="132">
        <v>6</v>
      </c>
      <c r="F1313" s="132">
        <v>7.19</v>
      </c>
      <c r="G1313" s="249" t="s">
        <v>3110</v>
      </c>
      <c r="H1313" s="352" t="s">
        <v>3111</v>
      </c>
      <c r="I1313" s="129">
        <v>4.431</v>
      </c>
      <c r="J1313" s="129">
        <v>-22</v>
      </c>
      <c r="K1313" s="129">
        <v>-8</v>
      </c>
      <c r="L1313" s="129" t="b">
        <v>1</v>
      </c>
      <c r="M1313" s="129">
        <v>13.263</v>
      </c>
      <c r="N1313" s="129">
        <v>3.4180000000000001</v>
      </c>
      <c r="O1313" s="129">
        <v>3.88</v>
      </c>
      <c r="P1313" s="132">
        <v>13.090999999999999</v>
      </c>
      <c r="Q1313" s="132">
        <v>0.17100000000000001</v>
      </c>
      <c r="R1313" s="132">
        <v>2.234</v>
      </c>
      <c r="S1313" s="129">
        <v>2.13</v>
      </c>
      <c r="T1313" s="419">
        <v>-80.605999999999995</v>
      </c>
      <c r="U1313" s="129">
        <v>1727.2</v>
      </c>
      <c r="V1313" s="129">
        <v>12</v>
      </c>
      <c r="W1313" s="129">
        <v>21</v>
      </c>
      <c r="X1313" s="129">
        <v>5</v>
      </c>
      <c r="Y1313" s="129" t="s">
        <v>1723</v>
      </c>
      <c r="Z1313" s="129" t="b">
        <v>1</v>
      </c>
      <c r="AA1313" s="129">
        <v>0</v>
      </c>
      <c r="AB1313" s="129" t="b">
        <v>0</v>
      </c>
      <c r="AC1313" s="129">
        <v>46</v>
      </c>
      <c r="AD1313" s="129">
        <v>0.622</v>
      </c>
      <c r="AE1313" s="129" t="s">
        <v>3111</v>
      </c>
      <c r="AF1313" s="129" t="s">
        <v>3110</v>
      </c>
      <c r="AG1313" s="129" t="s">
        <v>4748</v>
      </c>
      <c r="AH1313" s="129" t="e" cm="1">
        <f t="array" aca="1" ref="AH1313" ca="1">INDIRECT(ADDRESS(MATCH(AJ1313,'rs_industries'!B:B,0),5,1,TRUE,"rs_industries"))</f>
        <v>#N/A</v>
      </c>
      <c r="AI1313" s="129" t="e" cm="1">
        <f t="array" aca="1" ref="AI1313" ca="1">INDIRECT(ADDRESS(MATCH(A1313,'rs_stocks'!B:B,0),7,1,TRUE,"rs_stocks"))</f>
        <v>#N/A</v>
      </c>
    </row>
    <row r="1314" spans="1:35" x14ac:dyDescent="0.3">
      <c r="A1314" s="129" t="s">
        <v>5093</v>
      </c>
      <c r="B1314" s="132">
        <v>0.96</v>
      </c>
      <c r="C1314" s="132">
        <v>3.11</v>
      </c>
      <c r="D1314" s="132">
        <v>3.76</v>
      </c>
      <c r="E1314" s="132">
        <v>12.52</v>
      </c>
      <c r="F1314" s="132">
        <v>6.92</v>
      </c>
      <c r="G1314" s="283" t="s">
        <v>3193</v>
      </c>
      <c r="H1314" s="351" t="s">
        <v>3111</v>
      </c>
      <c r="I1314" s="129">
        <v>0.872</v>
      </c>
      <c r="J1314" s="129">
        <v>-41</v>
      </c>
      <c r="K1314" s="129">
        <v>-29</v>
      </c>
      <c r="L1314" s="129" t="b">
        <v>1</v>
      </c>
      <c r="M1314" s="129">
        <v>7.2050000000000001</v>
      </c>
      <c r="N1314" s="129">
        <v>1.865</v>
      </c>
      <c r="O1314" s="129">
        <v>3.8639999999999999</v>
      </c>
      <c r="P1314" s="132">
        <v>7.14</v>
      </c>
      <c r="Q1314" s="132">
        <v>0.17199999999999999</v>
      </c>
      <c r="R1314" s="132">
        <v>1.2310000000000001</v>
      </c>
      <c r="S1314" s="129">
        <v>1.44</v>
      </c>
      <c r="T1314" s="419">
        <v>59.915999999999997</v>
      </c>
      <c r="U1314" s="129">
        <v>11.59</v>
      </c>
      <c r="V1314" s="129">
        <v>-19</v>
      </c>
      <c r="W1314" s="129">
        <v>-9</v>
      </c>
      <c r="X1314" s="129">
        <v>1198</v>
      </c>
      <c r="Y1314" s="129" t="s">
        <v>5093</v>
      </c>
      <c r="Z1314" s="129" t="b">
        <v>0</v>
      </c>
      <c r="AA1314" s="129">
        <v>0</v>
      </c>
      <c r="AB1314" s="129" t="b">
        <v>1</v>
      </c>
      <c r="AC1314" s="129">
        <v>45</v>
      </c>
      <c r="AD1314" s="129">
        <v>0.621</v>
      </c>
      <c r="AE1314" s="129" t="s">
        <v>3111</v>
      </c>
      <c r="AF1314" s="129" t="s">
        <v>3193</v>
      </c>
      <c r="AG1314" s="129" t="s">
        <v>5094</v>
      </c>
      <c r="AH1314" s="129" t="e" cm="1">
        <f t="array" aca="1" ref="AH1314" ca="1">INDIRECT(ADDRESS(MATCH(AJ1314,'rs_industries'!B:B,0),5,1,TRUE,"rs_industries"))</f>
        <v>#N/A</v>
      </c>
      <c r="AI1314" s="129" cm="1">
        <f t="array" aca="1" ref="AI1314" ca="1">INDIRECT(ADDRESS(MATCH(A1314,'rs_stocks'!B:B,0),7,1,TRUE,"rs_stocks"))</f>
        <v>72</v>
      </c>
    </row>
    <row r="1315" spans="1:35" x14ac:dyDescent="0.3">
      <c r="A1315" s="129" t="s">
        <v>8685</v>
      </c>
      <c r="B1315" s="132">
        <v>1.25</v>
      </c>
      <c r="C1315" s="132">
        <v>0.73</v>
      </c>
      <c r="D1315" s="132">
        <v>1.04</v>
      </c>
      <c r="E1315" s="132">
        <v>5.09</v>
      </c>
      <c r="F1315" s="132">
        <v>4.08</v>
      </c>
      <c r="G1315" s="282" t="s">
        <v>3160</v>
      </c>
      <c r="H1315" s="347" t="s">
        <v>3111</v>
      </c>
      <c r="I1315" s="129">
        <v>0.24099999999999999</v>
      </c>
      <c r="J1315" s="129">
        <v>-34</v>
      </c>
      <c r="K1315" s="129">
        <v>-22</v>
      </c>
      <c r="L1315" s="129" t="b">
        <v>1</v>
      </c>
      <c r="M1315" s="129">
        <v>6.3710000000000004</v>
      </c>
      <c r="N1315" s="129">
        <v>1.65</v>
      </c>
      <c r="O1315" s="129">
        <v>3.8620000000000001</v>
      </c>
      <c r="P1315" s="132">
        <v>6.3280000000000003</v>
      </c>
      <c r="Q1315" s="132">
        <v>0.17199999999999999</v>
      </c>
      <c r="R1315" s="132">
        <v>1.091</v>
      </c>
      <c r="S1315" s="129">
        <v>1.02</v>
      </c>
      <c r="T1315" s="419">
        <v>0</v>
      </c>
      <c r="U1315" s="129">
        <v>9.6999999999999993</v>
      </c>
      <c r="V1315" s="129">
        <v>-54</v>
      </c>
      <c r="W1315" s="129">
        <v>-46</v>
      </c>
      <c r="X1315" s="129">
        <v>2020</v>
      </c>
      <c r="Y1315" s="129" t="s">
        <v>8685</v>
      </c>
      <c r="Z1315" s="129" t="b">
        <v>0</v>
      </c>
      <c r="AA1315" s="129">
        <v>0</v>
      </c>
      <c r="AB1315" s="129" t="b">
        <v>1</v>
      </c>
      <c r="AC1315" s="129">
        <v>48</v>
      </c>
      <c r="AD1315" s="129">
        <v>0.621</v>
      </c>
      <c r="AE1315" s="129" t="s">
        <v>3111</v>
      </c>
      <c r="AF1315" s="129" t="s">
        <v>3160</v>
      </c>
      <c r="AG1315" s="129" t="s">
        <v>8686</v>
      </c>
      <c r="AH1315" s="129" t="e" cm="1">
        <f t="array" aca="1" ref="AH1315" ca="1">INDIRECT(ADDRESS(MATCH(AJ1315,'rs_industries'!B:B,0),5,1,TRUE,"rs_industries"))</f>
        <v>#N/A</v>
      </c>
      <c r="AI1315" s="129" t="e" cm="1">
        <f t="array" aca="1" ref="AI1315" ca="1">INDIRECT(ADDRESS(MATCH(A1315,'rs_stocks'!B:B,0),7,1,TRUE,"rs_stocks"))</f>
        <v>#N/A</v>
      </c>
    </row>
    <row r="1316" spans="1:35" x14ac:dyDescent="0.3">
      <c r="A1316" s="129" t="s">
        <v>654</v>
      </c>
      <c r="B1316" s="132">
        <v>2.2799999999999998</v>
      </c>
      <c r="C1316" s="132">
        <v>-0.23</v>
      </c>
      <c r="D1316" s="132">
        <v>-2.59</v>
      </c>
      <c r="E1316" s="132">
        <v>8.2200000000000006</v>
      </c>
      <c r="F1316" s="132">
        <v>2.46</v>
      </c>
      <c r="G1316" s="321" t="s">
        <v>3705</v>
      </c>
      <c r="H1316" s="354" t="s">
        <v>115</v>
      </c>
      <c r="I1316" s="129">
        <v>8.2309999999999999</v>
      </c>
      <c r="J1316" s="129">
        <v>-30</v>
      </c>
      <c r="K1316" s="129">
        <v>-4</v>
      </c>
      <c r="L1316" s="129" t="b">
        <v>1</v>
      </c>
      <c r="M1316" s="129">
        <v>9.625</v>
      </c>
      <c r="N1316" s="129">
        <v>2.4929999999999999</v>
      </c>
      <c r="O1316" s="129">
        <v>3.8610000000000002</v>
      </c>
      <c r="P1316" s="132">
        <v>10.02</v>
      </c>
      <c r="Q1316" s="132">
        <v>0.16900000000000001</v>
      </c>
      <c r="R1316" s="132">
        <v>1.698</v>
      </c>
      <c r="S1316" s="129">
        <v>1.85</v>
      </c>
      <c r="T1316" s="419">
        <v>49.444000000000003</v>
      </c>
      <c r="U1316" s="129">
        <v>35.020000000000003</v>
      </c>
      <c r="V1316" s="129">
        <v>-33</v>
      </c>
      <c r="W1316" s="129">
        <v>-11</v>
      </c>
      <c r="X1316" s="129">
        <v>309</v>
      </c>
      <c r="Y1316" s="129" t="s">
        <v>654</v>
      </c>
      <c r="Z1316" s="129" t="b">
        <v>1</v>
      </c>
      <c r="AA1316" s="129">
        <v>0</v>
      </c>
      <c r="AB1316" s="129" t="b">
        <v>1</v>
      </c>
      <c r="AC1316" s="129">
        <v>51</v>
      </c>
      <c r="AD1316" s="129">
        <v>0.621</v>
      </c>
      <c r="AE1316" s="129" t="s">
        <v>115</v>
      </c>
      <c r="AF1316" s="129" t="s">
        <v>3705</v>
      </c>
      <c r="AG1316" s="129" t="s">
        <v>4073</v>
      </c>
      <c r="AH1316" s="129" t="e" cm="1">
        <f t="array" aca="1" ref="AH1316" ca="1">INDIRECT(ADDRESS(MATCH(AJ1316,'rs_industries'!B:B,0),5,1,TRUE,"rs_industries"))</f>
        <v>#N/A</v>
      </c>
      <c r="AI1316" s="129" cm="1">
        <f t="array" aca="1" ref="AI1316" ca="1">INDIRECT(ADDRESS(MATCH(A1316,'rs_stocks'!B:B,0),7,1,TRUE,"rs_stocks"))</f>
        <v>74</v>
      </c>
    </row>
    <row r="1317" spans="1:35" x14ac:dyDescent="0.3">
      <c r="A1317" s="129" t="s">
        <v>2358</v>
      </c>
      <c r="B1317" s="132">
        <v>-3.61</v>
      </c>
      <c r="C1317" s="132">
        <v>-5.1100000000000003</v>
      </c>
      <c r="D1317" s="132">
        <v>-4.32</v>
      </c>
      <c r="E1317" s="132">
        <v>3.93</v>
      </c>
      <c r="F1317" s="132">
        <v>-1.66</v>
      </c>
      <c r="G1317" s="300" t="s">
        <v>3253</v>
      </c>
      <c r="H1317" s="348" t="s">
        <v>245</v>
      </c>
      <c r="I1317" s="129">
        <v>3.488</v>
      </c>
      <c r="J1317" s="129">
        <v>-37</v>
      </c>
      <c r="K1317" s="129">
        <v>-34</v>
      </c>
      <c r="L1317" s="129" t="b">
        <v>0</v>
      </c>
      <c r="M1317" s="129">
        <v>11.06</v>
      </c>
      <c r="N1317" s="129">
        <v>2.871</v>
      </c>
      <c r="O1317" s="129">
        <v>3.8530000000000002</v>
      </c>
      <c r="P1317" s="132">
        <v>11.54</v>
      </c>
      <c r="Q1317" s="132">
        <v>0.16900000000000001</v>
      </c>
      <c r="R1317" s="132">
        <v>1.946</v>
      </c>
      <c r="S1317" s="129">
        <v>2.09</v>
      </c>
      <c r="T1317" s="419">
        <v>34.628999999999998</v>
      </c>
      <c r="U1317" s="129">
        <v>60.87</v>
      </c>
      <c r="V1317" s="129">
        <v>-21</v>
      </c>
      <c r="W1317" s="129">
        <v>-17</v>
      </c>
      <c r="X1317" s="129">
        <v>157</v>
      </c>
      <c r="Y1317" s="129" t="s">
        <v>2358</v>
      </c>
      <c r="Z1317" s="129" t="b">
        <v>0</v>
      </c>
      <c r="AA1317" s="129">
        <v>0</v>
      </c>
      <c r="AB1317" s="129" t="b">
        <v>0</v>
      </c>
      <c r="AC1317" s="129">
        <v>48</v>
      </c>
      <c r="AD1317" s="129">
        <v>0.621</v>
      </c>
      <c r="AE1317" s="129" t="s">
        <v>245</v>
      </c>
      <c r="AF1317" s="129" t="s">
        <v>3253</v>
      </c>
      <c r="AG1317" s="129" t="s">
        <v>5458</v>
      </c>
      <c r="AH1317" s="129" t="e" cm="1">
        <f t="array" aca="1" ref="AH1317" ca="1">INDIRECT(ADDRESS(MATCH(AJ1317,'rs_industries'!B:B,0),5,1,TRUE,"rs_industries"))</f>
        <v>#N/A</v>
      </c>
      <c r="AI1317" s="129" t="e" cm="1">
        <f t="array" aca="1" ref="AI1317" ca="1">INDIRECT(ADDRESS(MATCH(A1317,'rs_stocks'!B:B,0),7,1,TRUE,"rs_stocks"))</f>
        <v>#N/A</v>
      </c>
    </row>
    <row r="1318" spans="1:35" x14ac:dyDescent="0.3">
      <c r="A1318" s="129" t="s">
        <v>341</v>
      </c>
      <c r="B1318" s="132">
        <v>0.56999999999999995</v>
      </c>
      <c r="C1318" s="132">
        <v>-7.15</v>
      </c>
      <c r="D1318" s="132">
        <v>-9.43</v>
      </c>
      <c r="E1318" s="132">
        <v>16.86</v>
      </c>
      <c r="F1318" s="132">
        <v>7.07</v>
      </c>
      <c r="G1318" s="269" t="s">
        <v>3209</v>
      </c>
      <c r="H1318" s="288" t="s">
        <v>24</v>
      </c>
      <c r="I1318" s="129">
        <v>162.97300000000001</v>
      </c>
      <c r="J1318" s="129">
        <v>-34</v>
      </c>
      <c r="K1318" s="129">
        <v>-13</v>
      </c>
      <c r="L1318" s="129" t="b">
        <v>0</v>
      </c>
      <c r="M1318" s="129">
        <v>20.253</v>
      </c>
      <c r="N1318" s="129">
        <v>5.2629999999999999</v>
      </c>
      <c r="O1318" s="129">
        <v>3.8479999999999999</v>
      </c>
      <c r="P1318" s="132">
        <v>19.937999999999999</v>
      </c>
      <c r="Q1318" s="132">
        <v>0.16500000000000001</v>
      </c>
      <c r="R1318" s="132">
        <v>3.282</v>
      </c>
      <c r="S1318" s="129">
        <v>2.19</v>
      </c>
      <c r="T1318" s="419">
        <v>6.8</v>
      </c>
      <c r="U1318" s="129">
        <v>329.43</v>
      </c>
      <c r="V1318" s="129">
        <v>-56</v>
      </c>
      <c r="W1318" s="129">
        <v>-46</v>
      </c>
      <c r="X1318" s="129">
        <v>27</v>
      </c>
      <c r="Y1318" s="129" t="s">
        <v>341</v>
      </c>
      <c r="Z1318" s="129" t="b">
        <v>1</v>
      </c>
      <c r="AA1318" s="129">
        <v>0</v>
      </c>
      <c r="AB1318" s="129" t="b">
        <v>0</v>
      </c>
      <c r="AC1318" s="129">
        <v>54</v>
      </c>
      <c r="AD1318" s="129">
        <v>0.62</v>
      </c>
      <c r="AE1318" s="129" t="s">
        <v>24</v>
      </c>
      <c r="AF1318" s="129" t="s">
        <v>3209</v>
      </c>
      <c r="AG1318" s="129" t="s">
        <v>4245</v>
      </c>
      <c r="AH1318" s="129" t="e" cm="1">
        <f t="array" aca="1" ref="AH1318" ca="1">INDIRECT(ADDRESS(MATCH(AJ1318,'rs_industries'!B:B,0),5,1,TRUE,"rs_industries"))</f>
        <v>#N/A</v>
      </c>
      <c r="AI1318" s="129" cm="1">
        <f t="array" aca="1" ref="AI1318" ca="1">INDIRECT(ADDRESS(MATCH(A1318,'rs_stocks'!B:B,0),7,1,TRUE,"rs_stocks"))</f>
        <v>77</v>
      </c>
    </row>
    <row r="1319" spans="1:35" x14ac:dyDescent="0.3">
      <c r="A1319" s="129" t="s">
        <v>2385</v>
      </c>
      <c r="B1319" s="132">
        <v>-1.89</v>
      </c>
      <c r="C1319" s="132">
        <v>-3.18</v>
      </c>
      <c r="D1319" s="132">
        <v>-0.99</v>
      </c>
      <c r="E1319" s="132">
        <v>-1.1299999999999999</v>
      </c>
      <c r="F1319" s="132">
        <v>-3.32</v>
      </c>
      <c r="G1319" s="320" t="s">
        <v>150</v>
      </c>
      <c r="H1319" s="345" t="s">
        <v>3111</v>
      </c>
      <c r="I1319" s="129">
        <v>1.46</v>
      </c>
      <c r="J1319" s="129">
        <v>-28</v>
      </c>
      <c r="K1319" s="129">
        <v>-26</v>
      </c>
      <c r="L1319" s="129" t="b">
        <v>0</v>
      </c>
      <c r="M1319" s="129">
        <v>6.8959999999999999</v>
      </c>
      <c r="N1319" s="129">
        <v>1.794</v>
      </c>
      <c r="O1319" s="129">
        <v>3.8439999999999999</v>
      </c>
      <c r="P1319" s="132">
        <v>7.2110000000000003</v>
      </c>
      <c r="Q1319" s="132">
        <v>0.17199999999999999</v>
      </c>
      <c r="R1319" s="132">
        <v>1.2370000000000001</v>
      </c>
      <c r="S1319" s="129">
        <v>1.71</v>
      </c>
      <c r="T1319" s="419">
        <v>-47.423999999999999</v>
      </c>
      <c r="U1319" s="129">
        <v>27.06</v>
      </c>
      <c r="V1319" s="129">
        <v>-25</v>
      </c>
      <c r="W1319" s="129">
        <v>-16</v>
      </c>
      <c r="X1319" s="129">
        <v>431</v>
      </c>
      <c r="Y1319" s="129" t="s">
        <v>2385</v>
      </c>
      <c r="Z1319" s="129" t="b">
        <v>0</v>
      </c>
      <c r="AA1319" s="129">
        <v>0</v>
      </c>
      <c r="AB1319" s="129" t="b">
        <v>0</v>
      </c>
      <c r="AC1319" s="129">
        <v>48</v>
      </c>
      <c r="AD1319" s="129">
        <v>0.62</v>
      </c>
      <c r="AE1319" s="129" t="s">
        <v>3111</v>
      </c>
      <c r="AF1319" s="129" t="s">
        <v>150</v>
      </c>
      <c r="AG1319" s="129" t="s">
        <v>5139</v>
      </c>
      <c r="AH1319" s="129" t="e" cm="1">
        <f t="array" aca="1" ref="AH1319" ca="1">INDIRECT(ADDRESS(MATCH(AJ1319,'rs_industries'!B:B,0),5,1,TRUE,"rs_industries"))</f>
        <v>#N/A</v>
      </c>
      <c r="AI1319" s="129" t="e" cm="1">
        <f t="array" aca="1" ref="AI1319" ca="1">INDIRECT(ADDRESS(MATCH(A1319,'rs_stocks'!B:B,0),7,1,TRUE,"rs_stocks"))</f>
        <v>#N/A</v>
      </c>
    </row>
    <row r="1320" spans="1:35" x14ac:dyDescent="0.3">
      <c r="A1320" s="129" t="s">
        <v>8798</v>
      </c>
      <c r="B1320" s="132">
        <v>0.35</v>
      </c>
      <c r="C1320" s="132">
        <v>1.77</v>
      </c>
      <c r="D1320" s="132">
        <v>3.84</v>
      </c>
      <c r="E1320" s="132">
        <v>2.5</v>
      </c>
      <c r="F1320" s="132">
        <v>4.3499999999999996</v>
      </c>
      <c r="G1320" s="319" t="s">
        <v>3567</v>
      </c>
      <c r="H1320" s="347" t="s">
        <v>150</v>
      </c>
      <c r="I1320" s="129">
        <v>0.252</v>
      </c>
      <c r="J1320" s="129">
        <v>-22</v>
      </c>
      <c r="K1320" s="129">
        <v>-14</v>
      </c>
      <c r="L1320" s="129" t="b">
        <v>1</v>
      </c>
      <c r="M1320" s="129">
        <v>5.2370000000000001</v>
      </c>
      <c r="N1320" s="129">
        <v>1.3680000000000001</v>
      </c>
      <c r="O1320" s="129">
        <v>3.827</v>
      </c>
      <c r="P1320" s="132">
        <v>5.2409999999999997</v>
      </c>
      <c r="Q1320" s="132">
        <v>0.17</v>
      </c>
      <c r="R1320" s="132">
        <v>0.89</v>
      </c>
      <c r="S1320" s="129">
        <v>0.39</v>
      </c>
      <c r="T1320" s="419">
        <v>0</v>
      </c>
      <c r="U1320" s="129">
        <v>71.75</v>
      </c>
      <c r="V1320" s="129">
        <v>-20</v>
      </c>
      <c r="W1320" s="129">
        <v>-23</v>
      </c>
      <c r="X1320" s="129">
        <v>710</v>
      </c>
      <c r="Y1320" s="129" t="s">
        <v>8798</v>
      </c>
      <c r="Z1320" s="129" t="b">
        <v>0</v>
      </c>
      <c r="AA1320" s="129">
        <v>0</v>
      </c>
      <c r="AB1320" s="129" t="b">
        <v>1</v>
      </c>
      <c r="AC1320" s="129">
        <v>28</v>
      </c>
      <c r="AD1320" s="129">
        <v>0.62</v>
      </c>
      <c r="AE1320" s="129" t="s">
        <v>150</v>
      </c>
      <c r="AF1320" s="129" t="s">
        <v>3567</v>
      </c>
      <c r="AG1320" s="129" t="s">
        <v>8799</v>
      </c>
      <c r="AH1320" s="129" t="e" cm="1">
        <f t="array" aca="1" ref="AH1320" ca="1">INDIRECT(ADDRESS(MATCH(AJ1320,'rs_industries'!B:B,0),5,1,TRUE,"rs_industries"))</f>
        <v>#N/A</v>
      </c>
      <c r="AI1320" s="129" t="e" cm="1">
        <f t="array" aca="1" ref="AI1320" ca="1">INDIRECT(ADDRESS(MATCH(A1320,'rs_stocks'!B:B,0),7,1,TRUE,"rs_stocks"))</f>
        <v>#N/A</v>
      </c>
    </row>
    <row r="1321" spans="1:35" x14ac:dyDescent="0.3">
      <c r="A1321" s="129" t="s">
        <v>606</v>
      </c>
      <c r="B1321" s="132">
        <v>5.96</v>
      </c>
      <c r="C1321" s="132">
        <v>0.4</v>
      </c>
      <c r="D1321" s="132">
        <v>-1.17</v>
      </c>
      <c r="E1321" s="132">
        <v>25.14</v>
      </c>
      <c r="F1321" s="132">
        <v>21.03</v>
      </c>
      <c r="G1321" s="262" t="s">
        <v>3221</v>
      </c>
      <c r="H1321" s="349" t="s">
        <v>24</v>
      </c>
      <c r="I1321" s="129">
        <v>8.8040000000000003</v>
      </c>
      <c r="J1321" s="129">
        <v>-67</v>
      </c>
      <c r="K1321" s="129">
        <v>-33</v>
      </c>
      <c r="L1321" s="129" t="b">
        <v>1</v>
      </c>
      <c r="M1321" s="129">
        <v>21.681000000000001</v>
      </c>
      <c r="N1321" s="129">
        <v>5.665</v>
      </c>
      <c r="O1321" s="129">
        <v>3.827</v>
      </c>
      <c r="P1321" s="132">
        <v>20.962</v>
      </c>
      <c r="Q1321" s="132">
        <v>0.16800000000000001</v>
      </c>
      <c r="R1321" s="132">
        <v>3.5209999999999999</v>
      </c>
      <c r="S1321" s="129">
        <v>3.86</v>
      </c>
      <c r="T1321" s="419">
        <v>55.695</v>
      </c>
      <c r="U1321" s="129">
        <v>131.02000000000001</v>
      </c>
      <c r="V1321" s="129">
        <v>-37</v>
      </c>
      <c r="W1321" s="129">
        <v>-42</v>
      </c>
      <c r="X1321" s="129">
        <v>39</v>
      </c>
      <c r="Y1321" s="129" t="s">
        <v>606</v>
      </c>
      <c r="Z1321" s="129" t="b">
        <v>1</v>
      </c>
      <c r="AA1321" s="129">
        <v>0</v>
      </c>
      <c r="AB1321" s="129" t="b">
        <v>1</v>
      </c>
      <c r="AC1321" s="129">
        <v>48</v>
      </c>
      <c r="AD1321" s="129">
        <v>0.61899999999999999</v>
      </c>
      <c r="AE1321" s="129" t="s">
        <v>24</v>
      </c>
      <c r="AF1321" s="129" t="s">
        <v>3221</v>
      </c>
      <c r="AG1321" s="129" t="s">
        <v>3821</v>
      </c>
      <c r="AH1321" s="129" t="e" cm="1">
        <f t="array" aca="1" ref="AH1321" ca="1">INDIRECT(ADDRESS(MATCH(AJ1321,'rs_industries'!B:B,0),5,1,TRUE,"rs_industries"))</f>
        <v>#N/A</v>
      </c>
      <c r="AI1321" s="129" cm="1">
        <f t="array" aca="1" ref="AI1321" ca="1">INDIRECT(ADDRESS(MATCH(A1321,'rs_stocks'!B:B,0),7,1,TRUE,"rs_stocks"))</f>
        <v>85</v>
      </c>
    </row>
    <row r="1322" spans="1:35" x14ac:dyDescent="0.3">
      <c r="A1322" s="129" t="s">
        <v>195</v>
      </c>
      <c r="B1322" s="132">
        <v>-2.46</v>
      </c>
      <c r="C1322" s="132">
        <v>1.89</v>
      </c>
      <c r="D1322" s="132">
        <v>5.26</v>
      </c>
      <c r="E1322" s="132">
        <v>19.239999999999998</v>
      </c>
      <c r="F1322" s="132">
        <v>11.4</v>
      </c>
      <c r="G1322" s="226" t="s">
        <v>3280</v>
      </c>
      <c r="H1322" s="351" t="s">
        <v>3111</v>
      </c>
      <c r="I1322" s="129">
        <v>123.13500000000001</v>
      </c>
      <c r="J1322" s="129">
        <v>-36</v>
      </c>
      <c r="K1322" s="129">
        <v>-4</v>
      </c>
      <c r="L1322" s="129" t="b">
        <v>1</v>
      </c>
      <c r="M1322" s="129">
        <v>14.087999999999999</v>
      </c>
      <c r="N1322" s="129">
        <v>3.6819999999999999</v>
      </c>
      <c r="O1322" s="129">
        <v>3.8260000000000001</v>
      </c>
      <c r="P1322" s="132">
        <v>14.308999999999999</v>
      </c>
      <c r="Q1322" s="132">
        <v>0.16800000000000001</v>
      </c>
      <c r="R1322" s="132">
        <v>2.4020000000000001</v>
      </c>
      <c r="S1322" s="129">
        <v>1.67</v>
      </c>
      <c r="T1322" s="419">
        <v>59.896999999999998</v>
      </c>
      <c r="U1322" s="129">
        <v>10.505000000000001</v>
      </c>
      <c r="V1322" s="129">
        <v>-60</v>
      </c>
      <c r="W1322" s="129">
        <v>-64</v>
      </c>
      <c r="X1322" s="129">
        <v>1140</v>
      </c>
      <c r="Y1322" s="129" t="s">
        <v>195</v>
      </c>
      <c r="Z1322" s="129" t="b">
        <v>1</v>
      </c>
      <c r="AA1322" s="129">
        <v>0</v>
      </c>
      <c r="AB1322" s="129" t="b">
        <v>1</v>
      </c>
      <c r="AC1322" s="129">
        <v>49</v>
      </c>
      <c r="AD1322" s="129">
        <v>0.61899999999999999</v>
      </c>
      <c r="AE1322" s="129" t="s">
        <v>3111</v>
      </c>
      <c r="AF1322" s="129" t="s">
        <v>3280</v>
      </c>
      <c r="AG1322" s="129" t="s">
        <v>4163</v>
      </c>
      <c r="AH1322" s="129" t="e" cm="1">
        <f t="array" aca="1" ref="AH1322" ca="1">INDIRECT(ADDRESS(MATCH(AJ1322,'rs_industries'!B:B,0),5,1,TRUE,"rs_industries"))</f>
        <v>#N/A</v>
      </c>
      <c r="AI1322" s="129" cm="1">
        <f t="array" aca="1" ref="AI1322" ca="1">INDIRECT(ADDRESS(MATCH(A1322,'rs_stocks'!B:B,0),7,1,TRUE,"rs_stocks"))</f>
        <v>79</v>
      </c>
    </row>
    <row r="1323" spans="1:35" x14ac:dyDescent="0.3">
      <c r="A1323" s="129" t="s">
        <v>1020</v>
      </c>
      <c r="B1323" s="132">
        <v>1.63</v>
      </c>
      <c r="C1323" s="132">
        <v>3.78</v>
      </c>
      <c r="D1323" s="132">
        <v>4.25</v>
      </c>
      <c r="E1323" s="132">
        <v>5.23</v>
      </c>
      <c r="F1323" s="132">
        <v>6.74</v>
      </c>
      <c r="G1323" s="298" t="s">
        <v>3376</v>
      </c>
      <c r="H1323" s="352" t="s">
        <v>24</v>
      </c>
      <c r="I1323" s="129">
        <v>137.13999999999999</v>
      </c>
      <c r="J1323" s="129">
        <v>-29</v>
      </c>
      <c r="K1323" s="129">
        <v>-10</v>
      </c>
      <c r="L1323" s="129" t="b">
        <v>1</v>
      </c>
      <c r="M1323" s="129">
        <v>7.4269999999999996</v>
      </c>
      <c r="N1323" s="129">
        <v>1.944</v>
      </c>
      <c r="O1323" s="129">
        <v>3.8210000000000002</v>
      </c>
      <c r="P1323" s="132">
        <v>7.7149999999999999</v>
      </c>
      <c r="Q1323" s="132">
        <v>0.17</v>
      </c>
      <c r="R1323" s="132">
        <v>1.3120000000000001</v>
      </c>
      <c r="S1323" s="129">
        <v>1.5</v>
      </c>
      <c r="T1323" s="419">
        <v>57.753999999999998</v>
      </c>
      <c r="U1323" s="129">
        <v>210.6</v>
      </c>
      <c r="V1323" s="129">
        <v>-35</v>
      </c>
      <c r="W1323" s="129">
        <v>-33</v>
      </c>
      <c r="X1323" s="129">
        <v>63</v>
      </c>
      <c r="Y1323" s="129" t="s">
        <v>1020</v>
      </c>
      <c r="Z1323" s="129" t="b">
        <v>0</v>
      </c>
      <c r="AA1323" s="129">
        <v>0</v>
      </c>
      <c r="AB1323" s="129" t="b">
        <v>1</v>
      </c>
      <c r="AC1323" s="129">
        <v>48</v>
      </c>
      <c r="AD1323" s="129">
        <v>0.61899999999999999</v>
      </c>
      <c r="AE1323" s="129" t="s">
        <v>24</v>
      </c>
      <c r="AF1323" s="129" t="s">
        <v>3376</v>
      </c>
      <c r="AG1323" s="129" t="s">
        <v>4369</v>
      </c>
      <c r="AH1323" s="129" t="e" cm="1">
        <f t="array" aca="1" ref="AH1323" ca="1">INDIRECT(ADDRESS(MATCH(AJ1323,'rs_industries'!B:B,0),5,1,TRUE,"rs_industries"))</f>
        <v>#N/A</v>
      </c>
      <c r="AI1323" s="129" t="e" cm="1">
        <f t="array" aca="1" ref="AI1323" ca="1">INDIRECT(ADDRESS(MATCH(A1323,'rs_stocks'!B:B,0),7,1,TRUE,"rs_stocks"))</f>
        <v>#N/A</v>
      </c>
    </row>
    <row r="1324" spans="1:35" x14ac:dyDescent="0.3">
      <c r="A1324" s="129" t="s">
        <v>1598</v>
      </c>
      <c r="B1324" s="132">
        <v>7.4</v>
      </c>
      <c r="C1324" s="132">
        <v>34.380000000000003</v>
      </c>
      <c r="D1324" s="132">
        <v>48.44</v>
      </c>
      <c r="E1324" s="132">
        <v>26.89</v>
      </c>
      <c r="F1324" s="132">
        <v>37.07</v>
      </c>
      <c r="G1324" s="297" t="s">
        <v>3231</v>
      </c>
      <c r="H1324" s="347" t="s">
        <v>3124</v>
      </c>
      <c r="I1324" s="129">
        <v>3.6779999999999999</v>
      </c>
      <c r="J1324" s="129">
        <v>-91</v>
      </c>
      <c r="K1324" s="129">
        <v>-83</v>
      </c>
      <c r="L1324" s="129" t="b">
        <v>0</v>
      </c>
      <c r="M1324" s="129">
        <v>55.984000000000002</v>
      </c>
      <c r="N1324" s="129">
        <v>14.663</v>
      </c>
      <c r="O1324" s="129">
        <v>3.8180000000000001</v>
      </c>
      <c r="P1324" s="132">
        <v>64.930999999999997</v>
      </c>
      <c r="Q1324" s="132">
        <v>0.17499999999999999</v>
      </c>
      <c r="R1324" s="132">
        <v>11.343</v>
      </c>
      <c r="S1324" s="129">
        <v>5.74</v>
      </c>
      <c r="T1324" s="419">
        <v>80.537999999999997</v>
      </c>
      <c r="U1324" s="129">
        <v>30.06</v>
      </c>
      <c r="V1324" s="129">
        <v>-46</v>
      </c>
      <c r="W1324" s="129">
        <v>-41</v>
      </c>
      <c r="X1324" s="129">
        <v>115</v>
      </c>
      <c r="Y1324" s="129" t="s">
        <v>1598</v>
      </c>
      <c r="Z1324" s="129" t="b">
        <v>0</v>
      </c>
      <c r="AA1324" s="129">
        <v>0</v>
      </c>
      <c r="AB1324" s="129" t="b">
        <v>0</v>
      </c>
      <c r="AC1324" s="129">
        <v>43</v>
      </c>
      <c r="AD1324" s="129">
        <v>0.61899999999999999</v>
      </c>
      <c r="AE1324" s="129" t="s">
        <v>3124</v>
      </c>
      <c r="AF1324" s="129" t="s">
        <v>3231</v>
      </c>
      <c r="AG1324" s="129" t="s">
        <v>5459</v>
      </c>
      <c r="AH1324" s="129" t="e" cm="1">
        <f t="array" aca="1" ref="AH1324" ca="1">INDIRECT(ADDRESS(MATCH(AJ1324,'rs_industries'!B:B,0),5,1,TRUE,"rs_industries"))</f>
        <v>#N/A</v>
      </c>
      <c r="AI1324" s="129" cm="1">
        <f t="array" aca="1" ref="AI1324" ca="1">INDIRECT(ADDRESS(MATCH(A1324,'rs_stocks'!B:B,0),7,1,TRUE,"rs_stocks"))</f>
        <v>83</v>
      </c>
    </row>
    <row r="1325" spans="1:35" x14ac:dyDescent="0.3">
      <c r="A1325" s="129" t="s">
        <v>9178</v>
      </c>
      <c r="B1325" s="132">
        <v>0.54</v>
      </c>
      <c r="C1325" s="132">
        <v>1117.3900000000001</v>
      </c>
      <c r="D1325" s="132">
        <v>489.47</v>
      </c>
      <c r="E1325" s="132">
        <v>15.94</v>
      </c>
      <c r="F1325" s="132">
        <v>46.98</v>
      </c>
      <c r="G1325" s="324" t="s">
        <v>3453</v>
      </c>
      <c r="H1325" s="354" t="s">
        <v>3108</v>
      </c>
      <c r="I1325" s="129">
        <v>0.246</v>
      </c>
      <c r="J1325" s="129">
        <v>-100</v>
      </c>
      <c r="K1325" s="129">
        <v>-100</v>
      </c>
      <c r="L1325" s="129" t="b">
        <v>0</v>
      </c>
      <c r="M1325" s="129">
        <v>313.524</v>
      </c>
      <c r="N1325" s="129">
        <v>82.174999999999997</v>
      </c>
      <c r="O1325" s="129">
        <v>3.8149999999999999</v>
      </c>
      <c r="P1325" s="132">
        <v>260.91500000000002</v>
      </c>
      <c r="Q1325" s="132">
        <v>-5.6000000000000001E-2</v>
      </c>
      <c r="R1325" s="132">
        <v>-14.717000000000001</v>
      </c>
      <c r="S1325" s="129">
        <v>56.68</v>
      </c>
      <c r="T1325" s="419">
        <v>-16.068000000000001</v>
      </c>
      <c r="U1325" s="129">
        <v>0.56000000000000005</v>
      </c>
      <c r="V1325" s="129">
        <v>-66</v>
      </c>
      <c r="W1325" s="129">
        <v>-65</v>
      </c>
      <c r="X1325" s="129">
        <v>630</v>
      </c>
      <c r="Y1325" s="129" t="s">
        <v>9178</v>
      </c>
      <c r="Z1325" s="129" t="b">
        <v>0</v>
      </c>
      <c r="AA1325" s="129">
        <v>0</v>
      </c>
      <c r="AB1325" s="129" t="b">
        <v>0</v>
      </c>
      <c r="AC1325" s="129">
        <v>29</v>
      </c>
      <c r="AD1325" s="129">
        <v>0.61799999999999999</v>
      </c>
      <c r="AE1325" s="129" t="s">
        <v>3108</v>
      </c>
      <c r="AF1325" s="129" t="s">
        <v>3453</v>
      </c>
      <c r="AG1325" s="129" t="s">
        <v>9179</v>
      </c>
      <c r="AH1325" s="129" t="e" cm="1">
        <f t="array" aca="1" ref="AH1325" ca="1">INDIRECT(ADDRESS(MATCH(AJ1325,'rs_industries'!B:B,0),5,1,TRUE,"rs_industries"))</f>
        <v>#N/A</v>
      </c>
      <c r="AI1325" s="129" t="e" cm="1">
        <f t="array" aca="1" ref="AI1325" ca="1">INDIRECT(ADDRESS(MATCH(A1325,'rs_stocks'!B:B,0),7,1,TRUE,"rs_stocks"))</f>
        <v>#N/A</v>
      </c>
    </row>
    <row r="1326" spans="1:35" x14ac:dyDescent="0.3">
      <c r="A1326" s="129" t="s">
        <v>902</v>
      </c>
      <c r="B1326" s="132">
        <v>-2.0499999999999998</v>
      </c>
      <c r="C1326" s="132">
        <v>0.09</v>
      </c>
      <c r="D1326" s="132">
        <v>6.08</v>
      </c>
      <c r="E1326" s="132">
        <v>7.94</v>
      </c>
      <c r="F1326" s="132">
        <v>1.65</v>
      </c>
      <c r="G1326" s="204" t="s">
        <v>3280</v>
      </c>
      <c r="H1326" s="345" t="s">
        <v>3111</v>
      </c>
      <c r="I1326" s="129">
        <v>11.869</v>
      </c>
      <c r="J1326" s="129">
        <v>-37</v>
      </c>
      <c r="K1326" s="129">
        <v>-6</v>
      </c>
      <c r="L1326" s="129" t="b">
        <v>1</v>
      </c>
      <c r="M1326" s="129">
        <v>12.901999999999999</v>
      </c>
      <c r="N1326" s="129">
        <v>3.383</v>
      </c>
      <c r="O1326" s="129">
        <v>3.8130000000000002</v>
      </c>
      <c r="P1326" s="132">
        <v>13.047000000000001</v>
      </c>
      <c r="Q1326" s="132">
        <v>0.17100000000000001</v>
      </c>
      <c r="R1326" s="132">
        <v>2.226</v>
      </c>
      <c r="S1326" s="129">
        <v>1.71</v>
      </c>
      <c r="T1326" s="419">
        <v>-37.433999999999997</v>
      </c>
      <c r="U1326" s="129">
        <v>23.37</v>
      </c>
      <c r="V1326" s="129">
        <v>-38</v>
      </c>
      <c r="W1326" s="129">
        <v>-64</v>
      </c>
      <c r="X1326" s="129">
        <v>499</v>
      </c>
      <c r="Y1326" s="129" t="s">
        <v>902</v>
      </c>
      <c r="Z1326" s="129" t="b">
        <v>0</v>
      </c>
      <c r="AA1326" s="129">
        <v>0</v>
      </c>
      <c r="AB1326" s="129" t="b">
        <v>1</v>
      </c>
      <c r="AC1326" s="129">
        <v>52</v>
      </c>
      <c r="AD1326" s="129">
        <v>0.61799999999999999</v>
      </c>
      <c r="AE1326" s="129" t="s">
        <v>3111</v>
      </c>
      <c r="AF1326" s="129" t="s">
        <v>3280</v>
      </c>
      <c r="AG1326" s="129" t="s">
        <v>4385</v>
      </c>
      <c r="AH1326" s="129" t="e" cm="1">
        <f t="array" aca="1" ref="AH1326" ca="1">INDIRECT(ADDRESS(MATCH(AJ1326,'rs_industries'!B:B,0),5,1,TRUE,"rs_industries"))</f>
        <v>#N/A</v>
      </c>
      <c r="AI1326" s="129" cm="1">
        <f t="array" aca="1" ref="AI1326" ca="1">INDIRECT(ADDRESS(MATCH(A1326,'rs_stocks'!B:B,0),7,1,TRUE,"rs_stocks"))</f>
        <v>74</v>
      </c>
    </row>
    <row r="1327" spans="1:35" x14ac:dyDescent="0.3">
      <c r="A1327" s="129" t="s">
        <v>2045</v>
      </c>
      <c r="B1327" s="132">
        <v>3.13</v>
      </c>
      <c r="C1327" s="132">
        <v>6.67</v>
      </c>
      <c r="D1327" s="132">
        <v>10.45</v>
      </c>
      <c r="E1327" s="132">
        <v>10.02</v>
      </c>
      <c r="F1327" s="132">
        <v>6.87</v>
      </c>
      <c r="G1327" s="225" t="s">
        <v>3193</v>
      </c>
      <c r="H1327" s="346" t="s">
        <v>3111</v>
      </c>
      <c r="I1327" s="129">
        <v>1.3939999999999999</v>
      </c>
      <c r="J1327" s="129">
        <v>-47</v>
      </c>
      <c r="K1327" s="129">
        <v>-33</v>
      </c>
      <c r="L1327" s="129" t="b">
        <v>1</v>
      </c>
      <c r="M1327" s="129">
        <v>11.563000000000001</v>
      </c>
      <c r="N1327" s="129">
        <v>3.04</v>
      </c>
      <c r="O1327" s="129">
        <v>3.8029999999999999</v>
      </c>
      <c r="P1327" s="132">
        <v>11.726000000000001</v>
      </c>
      <c r="Q1327" s="132">
        <v>0.17100000000000001</v>
      </c>
      <c r="R1327" s="132">
        <v>2.0059999999999998</v>
      </c>
      <c r="S1327" s="129">
        <v>1.59</v>
      </c>
      <c r="T1327" s="419">
        <v>-101.01</v>
      </c>
      <c r="U1327" s="129">
        <v>5.6</v>
      </c>
      <c r="V1327" s="129">
        <v>146</v>
      </c>
      <c r="W1327" s="129">
        <v>303</v>
      </c>
      <c r="X1327" s="129">
        <v>2244</v>
      </c>
      <c r="Y1327" s="129" t="s">
        <v>2045</v>
      </c>
      <c r="Z1327" s="129" t="b">
        <v>0</v>
      </c>
      <c r="AA1327" s="129">
        <v>0</v>
      </c>
      <c r="AB1327" s="129" t="b">
        <v>1</v>
      </c>
      <c r="AC1327" s="129">
        <v>41</v>
      </c>
      <c r="AD1327" s="129">
        <v>0.61799999999999999</v>
      </c>
      <c r="AE1327" s="129" t="s">
        <v>3111</v>
      </c>
      <c r="AF1327" s="129" t="s">
        <v>3193</v>
      </c>
      <c r="AG1327" s="129" t="s">
        <v>4764</v>
      </c>
      <c r="AH1327" s="129" t="e" cm="1">
        <f t="array" aca="1" ref="AH1327" ca="1">INDIRECT(ADDRESS(MATCH(AJ1327,'rs_industries'!B:B,0),5,1,TRUE,"rs_industries"))</f>
        <v>#N/A</v>
      </c>
      <c r="AI1327" s="129" t="e" cm="1">
        <f t="array" aca="1" ref="AI1327" ca="1">INDIRECT(ADDRESS(MATCH(A1327,'rs_stocks'!B:B,0),7,1,TRUE,"rs_stocks"))</f>
        <v>#N/A</v>
      </c>
    </row>
    <row r="1328" spans="1:35" x14ac:dyDescent="0.3">
      <c r="A1328" s="129" t="s">
        <v>646</v>
      </c>
      <c r="B1328" s="132">
        <v>4.1399999999999997</v>
      </c>
      <c r="C1328" s="132">
        <v>2.2000000000000002</v>
      </c>
      <c r="D1328" s="132">
        <v>2.37</v>
      </c>
      <c r="E1328" s="132">
        <v>4.5199999999999996</v>
      </c>
      <c r="F1328" s="132">
        <v>1.99</v>
      </c>
      <c r="G1328" s="238" t="s">
        <v>3267</v>
      </c>
      <c r="H1328" s="349" t="s">
        <v>3108</v>
      </c>
      <c r="I1328" s="129">
        <v>9.2710000000000008</v>
      </c>
      <c r="J1328" s="129">
        <v>-32</v>
      </c>
      <c r="K1328" s="129">
        <v>-7</v>
      </c>
      <c r="L1328" s="129" t="b">
        <v>1</v>
      </c>
      <c r="M1328" s="129">
        <v>28.239000000000001</v>
      </c>
      <c r="N1328" s="129">
        <v>7.4450000000000003</v>
      </c>
      <c r="O1328" s="129">
        <v>3.7930000000000001</v>
      </c>
      <c r="P1328" s="132">
        <v>35.805999999999997</v>
      </c>
      <c r="Q1328" s="132">
        <v>0.17</v>
      </c>
      <c r="R1328" s="132">
        <v>6.1029999999999998</v>
      </c>
      <c r="S1328" s="129">
        <v>3</v>
      </c>
      <c r="T1328" s="419">
        <v>62.392000000000003</v>
      </c>
      <c r="U1328" s="129">
        <v>179.75</v>
      </c>
      <c r="V1328" s="129">
        <v>-2</v>
      </c>
      <c r="W1328" s="129">
        <v>-9</v>
      </c>
      <c r="X1328" s="129">
        <v>37</v>
      </c>
      <c r="Y1328" s="129" t="s">
        <v>646</v>
      </c>
      <c r="Z1328" s="129" t="b">
        <v>0</v>
      </c>
      <c r="AA1328" s="129">
        <v>0</v>
      </c>
      <c r="AB1328" s="129" t="b">
        <v>1</v>
      </c>
      <c r="AC1328" s="129">
        <v>56</v>
      </c>
      <c r="AD1328" s="129">
        <v>0.61699999999999999</v>
      </c>
      <c r="AE1328" s="129" t="s">
        <v>3108</v>
      </c>
      <c r="AF1328" s="129" t="s">
        <v>3267</v>
      </c>
      <c r="AG1328" s="129" t="s">
        <v>3615</v>
      </c>
      <c r="AH1328" s="129" t="e" cm="1">
        <f t="array" aca="1" ref="AH1328" ca="1">INDIRECT(ADDRESS(MATCH(AJ1328,'rs_industries'!B:B,0),5,1,TRUE,"rs_industries"))</f>
        <v>#N/A</v>
      </c>
      <c r="AI1328" s="129" cm="1">
        <f t="array" aca="1" ref="AI1328" ca="1">INDIRECT(ADDRESS(MATCH(A1328,'rs_stocks'!B:B,0),7,1,TRUE,"rs_stocks"))</f>
        <v>72</v>
      </c>
    </row>
    <row r="1329" spans="1:35" x14ac:dyDescent="0.3">
      <c r="A1329" s="129" t="s">
        <v>94</v>
      </c>
      <c r="B1329" s="132">
        <v>-1.37</v>
      </c>
      <c r="C1329" s="132">
        <v>0.15</v>
      </c>
      <c r="D1329" s="132">
        <v>1.79</v>
      </c>
      <c r="E1329" s="132">
        <v>4.63</v>
      </c>
      <c r="F1329" s="132">
        <v>-0.4</v>
      </c>
      <c r="G1329" s="224" t="s">
        <v>3236</v>
      </c>
      <c r="H1329" s="348" t="s">
        <v>3111</v>
      </c>
      <c r="I1329" s="129">
        <v>73.215000000000003</v>
      </c>
      <c r="J1329" s="129">
        <v>-42</v>
      </c>
      <c r="K1329" s="129">
        <v>-3</v>
      </c>
      <c r="L1329" s="129" t="b">
        <v>1</v>
      </c>
      <c r="M1329" s="129">
        <v>10.87</v>
      </c>
      <c r="N1329" s="129">
        <v>2.8740000000000001</v>
      </c>
      <c r="O1329" s="129">
        <v>3.7810000000000001</v>
      </c>
      <c r="P1329" s="132">
        <v>11.407999999999999</v>
      </c>
      <c r="Q1329" s="132">
        <v>0.16800000000000001</v>
      </c>
      <c r="R1329" s="132">
        <v>1.919</v>
      </c>
      <c r="S1329" s="129">
        <v>1.48</v>
      </c>
      <c r="T1329" s="419">
        <v>-46.436999999999998</v>
      </c>
      <c r="U1329" s="129">
        <v>400.94</v>
      </c>
      <c r="V1329" s="129">
        <v>-47</v>
      </c>
      <c r="W1329" s="129">
        <v>-47</v>
      </c>
      <c r="X1329" s="129">
        <v>33</v>
      </c>
      <c r="Y1329" s="129" t="s">
        <v>94</v>
      </c>
      <c r="Z1329" s="129" t="b">
        <v>0</v>
      </c>
      <c r="AA1329" s="129">
        <v>0</v>
      </c>
      <c r="AB1329" s="129" t="b">
        <v>1</v>
      </c>
      <c r="AC1329" s="129">
        <v>50</v>
      </c>
      <c r="AD1329" s="129">
        <v>0.61699999999999999</v>
      </c>
      <c r="AE1329" s="129" t="s">
        <v>3111</v>
      </c>
      <c r="AF1329" s="129" t="s">
        <v>3236</v>
      </c>
      <c r="AG1329" s="129" t="s">
        <v>3459</v>
      </c>
      <c r="AH1329" s="129" t="e" cm="1">
        <f t="array" aca="1" ref="AH1329" ca="1">INDIRECT(ADDRESS(MATCH(AJ1329,'rs_industries'!B:B,0),5,1,TRUE,"rs_industries"))</f>
        <v>#N/A</v>
      </c>
      <c r="AI1329" s="129" t="e" cm="1">
        <f t="array" aca="1" ref="AI1329" ca="1">INDIRECT(ADDRESS(MATCH(A1329,'rs_stocks'!B:B,0),7,1,TRUE,"rs_stocks"))</f>
        <v>#N/A</v>
      </c>
    </row>
    <row r="1330" spans="1:35" x14ac:dyDescent="0.3">
      <c r="A1330" s="129" t="s">
        <v>2256</v>
      </c>
      <c r="B1330" s="132">
        <v>-1.83</v>
      </c>
      <c r="C1330" s="132">
        <v>-16.96</v>
      </c>
      <c r="D1330" s="132">
        <v>-16.059999999999999</v>
      </c>
      <c r="E1330" s="132">
        <v>22.63</v>
      </c>
      <c r="F1330" s="132">
        <v>21.87</v>
      </c>
      <c r="G1330" s="253" t="s">
        <v>3391</v>
      </c>
      <c r="H1330" s="253" t="s">
        <v>3108</v>
      </c>
      <c r="I1330" s="129">
        <v>1.2549999999999999</v>
      </c>
      <c r="J1330" s="129">
        <v>-86</v>
      </c>
      <c r="K1330" s="129">
        <v>-80</v>
      </c>
      <c r="L1330" s="129" t="b">
        <v>0</v>
      </c>
      <c r="M1330" s="129">
        <v>47.898000000000003</v>
      </c>
      <c r="N1330" s="129">
        <v>12.678000000000001</v>
      </c>
      <c r="O1330" s="129">
        <v>3.778</v>
      </c>
      <c r="P1330" s="132">
        <v>48.36</v>
      </c>
      <c r="Q1330" s="132">
        <v>0.151</v>
      </c>
      <c r="R1330" s="132">
        <v>7.3019999999999996</v>
      </c>
      <c r="S1330" s="129">
        <v>4.09</v>
      </c>
      <c r="T1330" s="419">
        <v>-33.145000000000003</v>
      </c>
      <c r="U1330" s="129">
        <v>17.72</v>
      </c>
      <c r="V1330" s="129">
        <v>-13</v>
      </c>
      <c r="W1330" s="129">
        <v>-19</v>
      </c>
      <c r="X1330" s="129">
        <v>276</v>
      </c>
      <c r="Y1330" s="129" t="s">
        <v>2256</v>
      </c>
      <c r="Z1330" s="129" t="b">
        <v>1</v>
      </c>
      <c r="AA1330" s="129">
        <v>0</v>
      </c>
      <c r="AB1330" s="129" t="b">
        <v>0</v>
      </c>
      <c r="AC1330" s="129">
        <v>46</v>
      </c>
      <c r="AD1330" s="129">
        <v>0.61699999999999999</v>
      </c>
      <c r="AE1330" s="129" t="s">
        <v>3108</v>
      </c>
      <c r="AF1330" s="129" t="s">
        <v>3391</v>
      </c>
      <c r="AG1330" s="129" t="s">
        <v>4947</v>
      </c>
      <c r="AH1330" s="129" t="e" cm="1">
        <f t="array" aca="1" ref="AH1330" ca="1">INDIRECT(ADDRESS(MATCH(AJ1330,'rs_industries'!B:B,0),5,1,TRUE,"rs_industries"))</f>
        <v>#N/A</v>
      </c>
      <c r="AI1330" s="129" t="e" cm="1">
        <f t="array" aca="1" ref="AI1330" ca="1">INDIRECT(ADDRESS(MATCH(A1330,'rs_stocks'!B:B,0),7,1,TRUE,"rs_stocks"))</f>
        <v>#N/A</v>
      </c>
    </row>
    <row r="1331" spans="1:35" x14ac:dyDescent="0.3">
      <c r="A1331" s="129" t="s">
        <v>3211</v>
      </c>
      <c r="B1331" s="132">
        <v>-1.49</v>
      </c>
      <c r="C1331" s="132">
        <v>1.05</v>
      </c>
      <c r="D1331" s="132">
        <v>-0.38</v>
      </c>
      <c r="E1331" s="132">
        <v>4.33</v>
      </c>
      <c r="F1331" s="132">
        <v>1.73</v>
      </c>
      <c r="G1331" s="255" t="s">
        <v>3160</v>
      </c>
      <c r="H1331" s="347" t="s">
        <v>3111</v>
      </c>
      <c r="I1331" s="129">
        <v>0.91500000000000004</v>
      </c>
      <c r="J1331" s="129">
        <v>-30</v>
      </c>
      <c r="K1331" s="129">
        <v>-16</v>
      </c>
      <c r="L1331" s="129" t="b">
        <v>1</v>
      </c>
      <c r="M1331" s="129">
        <v>5.3849999999999998</v>
      </c>
      <c r="N1331" s="129">
        <v>1.43</v>
      </c>
      <c r="O1331" s="129">
        <v>3.766</v>
      </c>
      <c r="P1331" s="132">
        <v>5.4820000000000002</v>
      </c>
      <c r="Q1331" s="132">
        <v>0.16600000000000001</v>
      </c>
      <c r="R1331" s="132">
        <v>0.90900000000000003</v>
      </c>
      <c r="S1331" s="129">
        <v>0.87</v>
      </c>
      <c r="T1331" s="419">
        <v>10.798999999999999</v>
      </c>
      <c r="U1331" s="129">
        <v>10.61</v>
      </c>
      <c r="V1331" s="129">
        <v>-17</v>
      </c>
      <c r="W1331" s="129">
        <v>-9</v>
      </c>
      <c r="X1331" s="129">
        <v>2159</v>
      </c>
      <c r="Y1331" s="129" t="s">
        <v>3211</v>
      </c>
      <c r="Z1331" s="129" t="b">
        <v>0</v>
      </c>
      <c r="AA1331" s="129">
        <v>0</v>
      </c>
      <c r="AB1331" s="129" t="b">
        <v>1</v>
      </c>
      <c r="AC1331" s="129">
        <v>42</v>
      </c>
      <c r="AD1331" s="129">
        <v>0.61699999999999999</v>
      </c>
      <c r="AE1331" s="129" t="s">
        <v>3111</v>
      </c>
      <c r="AF1331" s="129" t="s">
        <v>3160</v>
      </c>
      <c r="AG1331" s="129" t="s">
        <v>3212</v>
      </c>
      <c r="AH1331" s="129" t="e" cm="1">
        <f t="array" aca="1" ref="AH1331" ca="1">INDIRECT(ADDRESS(MATCH(AJ1331,'rs_industries'!B:B,0),5,1,TRUE,"rs_industries"))</f>
        <v>#N/A</v>
      </c>
      <c r="AI1331" s="129" t="e" cm="1">
        <f t="array" aca="1" ref="AI1331" ca="1">INDIRECT(ADDRESS(MATCH(A1331,'rs_stocks'!B:B,0),7,1,TRUE,"rs_stocks"))</f>
        <v>#N/A</v>
      </c>
    </row>
    <row r="1332" spans="1:35" x14ac:dyDescent="0.3">
      <c r="A1332" s="129" t="s">
        <v>720</v>
      </c>
      <c r="B1332" s="132">
        <v>-2.4700000000000002</v>
      </c>
      <c r="C1332" s="132">
        <v>-8.2200000000000006</v>
      </c>
      <c r="D1332" s="132">
        <v>-11.48</v>
      </c>
      <c r="E1332" s="132">
        <v>1.39</v>
      </c>
      <c r="F1332" s="132">
        <v>-0.11</v>
      </c>
      <c r="G1332" s="254" t="s">
        <v>3148</v>
      </c>
      <c r="H1332" s="348" t="s">
        <v>3111</v>
      </c>
      <c r="I1332" s="129">
        <v>16.667999999999999</v>
      </c>
      <c r="J1332" s="129">
        <v>-45</v>
      </c>
      <c r="K1332" s="129">
        <v>-28</v>
      </c>
      <c r="L1332" s="129" t="b">
        <v>0</v>
      </c>
      <c r="M1332" s="129">
        <v>13.718</v>
      </c>
      <c r="N1332" s="129">
        <v>3.653</v>
      </c>
      <c r="O1332" s="129">
        <v>3.7549999999999999</v>
      </c>
      <c r="P1332" s="132">
        <v>14.555999999999999</v>
      </c>
      <c r="Q1332" s="132">
        <v>0.16</v>
      </c>
      <c r="R1332" s="132">
        <v>2.3279999999999998</v>
      </c>
      <c r="S1332" s="129">
        <v>2.17</v>
      </c>
      <c r="T1332" s="419">
        <v>-101.215</v>
      </c>
      <c r="U1332" s="129">
        <v>18.2</v>
      </c>
      <c r="V1332" s="129">
        <v>-8</v>
      </c>
      <c r="W1332" s="129">
        <v>0</v>
      </c>
      <c r="X1332" s="129">
        <v>506</v>
      </c>
      <c r="Y1332" s="129" t="s">
        <v>720</v>
      </c>
      <c r="Z1332" s="129" t="b">
        <v>1</v>
      </c>
      <c r="AA1332" s="129">
        <v>0</v>
      </c>
      <c r="AB1332" s="129" t="b">
        <v>0</v>
      </c>
      <c r="AC1332" s="129">
        <v>49</v>
      </c>
      <c r="AD1332" s="129">
        <v>0.61599999999999999</v>
      </c>
      <c r="AE1332" s="129" t="s">
        <v>3111</v>
      </c>
      <c r="AF1332" s="129" t="s">
        <v>3148</v>
      </c>
      <c r="AG1332" s="129" t="s">
        <v>4390</v>
      </c>
      <c r="AH1332" s="129" t="e" cm="1">
        <f t="array" aca="1" ref="AH1332" ca="1">INDIRECT(ADDRESS(MATCH(AJ1332,'rs_industries'!B:B,0),5,1,TRUE,"rs_industries"))</f>
        <v>#N/A</v>
      </c>
      <c r="AI1332" s="129" t="e" cm="1">
        <f t="array" aca="1" ref="AI1332" ca="1">INDIRECT(ADDRESS(MATCH(A1332,'rs_stocks'!B:B,0),7,1,TRUE,"rs_stocks"))</f>
        <v>#N/A</v>
      </c>
    </row>
    <row r="1333" spans="1:35" x14ac:dyDescent="0.3">
      <c r="A1333" s="129" t="s">
        <v>5266</v>
      </c>
      <c r="B1333" s="132">
        <v>-5.1100000000000003</v>
      </c>
      <c r="C1333" s="132">
        <v>-1.38</v>
      </c>
      <c r="D1333" s="132">
        <v>-1.43</v>
      </c>
      <c r="E1333" s="132">
        <v>0.78</v>
      </c>
      <c r="F1333" s="132">
        <v>-0.72</v>
      </c>
      <c r="G1333" s="225" t="s">
        <v>3144</v>
      </c>
      <c r="H1333" s="346" t="s">
        <v>3124</v>
      </c>
      <c r="I1333" s="129">
        <v>0.89300000000000002</v>
      </c>
      <c r="J1333" s="129">
        <v>-67</v>
      </c>
      <c r="K1333" s="129">
        <v>-64</v>
      </c>
      <c r="L1333" s="129" t="b">
        <v>0</v>
      </c>
      <c r="M1333" s="129">
        <v>10.244</v>
      </c>
      <c r="N1333" s="129">
        <v>2.73</v>
      </c>
      <c r="O1333" s="129">
        <v>3.7530000000000001</v>
      </c>
      <c r="P1333" s="132">
        <v>10.506</v>
      </c>
      <c r="Q1333" s="132">
        <v>0.16500000000000001</v>
      </c>
      <c r="R1333" s="132">
        <v>1.7330000000000001</v>
      </c>
      <c r="S1333" s="129">
        <v>2.52</v>
      </c>
      <c r="T1333" s="419">
        <v>-92.326999999999998</v>
      </c>
      <c r="U1333" s="129">
        <v>19.309999999999999</v>
      </c>
      <c r="V1333" s="129">
        <v>-3</v>
      </c>
      <c r="W1333" s="129">
        <v>-15</v>
      </c>
      <c r="X1333" s="129">
        <v>410</v>
      </c>
      <c r="Y1333" s="129" t="s">
        <v>5266</v>
      </c>
      <c r="Z1333" s="129" t="b">
        <v>0</v>
      </c>
      <c r="AA1333" s="129">
        <v>0</v>
      </c>
      <c r="AB1333" s="129" t="b">
        <v>0</v>
      </c>
      <c r="AC1333" s="129">
        <v>47</v>
      </c>
      <c r="AD1333" s="129">
        <v>0.61599999999999999</v>
      </c>
      <c r="AE1333" s="129" t="s">
        <v>3124</v>
      </c>
      <c r="AF1333" s="129" t="s">
        <v>3144</v>
      </c>
      <c r="AG1333" s="129" t="s">
        <v>5267</v>
      </c>
      <c r="AH1333" s="129" t="e" cm="1">
        <f t="array" aca="1" ref="AH1333" ca="1">INDIRECT(ADDRESS(MATCH(AJ1333,'rs_industries'!B:B,0),5,1,TRUE,"rs_industries"))</f>
        <v>#N/A</v>
      </c>
      <c r="AI1333" s="129" t="e" cm="1">
        <f t="array" aca="1" ref="AI1333" ca="1">INDIRECT(ADDRESS(MATCH(A1333,'rs_stocks'!B:B,0),7,1,TRUE,"rs_stocks"))</f>
        <v>#N/A</v>
      </c>
    </row>
    <row r="1334" spans="1:35" x14ac:dyDescent="0.3">
      <c r="A1334" s="129" t="s">
        <v>7974</v>
      </c>
      <c r="B1334" s="132">
        <v>0.6</v>
      </c>
      <c r="C1334" s="132">
        <v>-3.61</v>
      </c>
      <c r="D1334" s="132">
        <v>-1.05</v>
      </c>
      <c r="E1334" s="132">
        <v>-6.76</v>
      </c>
      <c r="F1334" s="132">
        <v>-3.57</v>
      </c>
      <c r="G1334" s="290" t="s">
        <v>3148</v>
      </c>
      <c r="H1334" s="350" t="s">
        <v>3111</v>
      </c>
      <c r="I1334" s="129">
        <v>0.38600000000000001</v>
      </c>
      <c r="J1334" s="129">
        <v>-34</v>
      </c>
      <c r="K1334" s="129">
        <v>-23</v>
      </c>
      <c r="L1334" s="129" t="b">
        <v>0</v>
      </c>
      <c r="M1334" s="129">
        <v>9.5850000000000009</v>
      </c>
      <c r="N1334" s="129">
        <v>2.56</v>
      </c>
      <c r="O1334" s="129">
        <v>3.7440000000000002</v>
      </c>
      <c r="P1334" s="132">
        <v>10.29</v>
      </c>
      <c r="Q1334" s="132">
        <v>0.16400000000000001</v>
      </c>
      <c r="R1334" s="132">
        <v>1.6919999999999999</v>
      </c>
      <c r="S1334" s="129">
        <v>2.57</v>
      </c>
      <c r="T1334" s="419">
        <v>-26.102</v>
      </c>
      <c r="U1334" s="129">
        <v>25.36</v>
      </c>
      <c r="V1334" s="129">
        <v>-58</v>
      </c>
      <c r="W1334" s="129">
        <v>-67</v>
      </c>
      <c r="X1334" s="129">
        <v>307</v>
      </c>
      <c r="Y1334" s="129" t="s">
        <v>7974</v>
      </c>
      <c r="Z1334" s="129" t="b">
        <v>0</v>
      </c>
      <c r="AA1334" s="129">
        <v>0</v>
      </c>
      <c r="AB1334" s="129" t="b">
        <v>0</v>
      </c>
      <c r="AC1334" s="129">
        <v>42</v>
      </c>
      <c r="AD1334" s="129">
        <v>0.61599999999999999</v>
      </c>
      <c r="AE1334" s="129" t="s">
        <v>3111</v>
      </c>
      <c r="AF1334" s="129" t="s">
        <v>3148</v>
      </c>
      <c r="AG1334" s="129" t="s">
        <v>7975</v>
      </c>
      <c r="AH1334" s="129" t="e" cm="1">
        <f t="array" aca="1" ref="AH1334" ca="1">INDIRECT(ADDRESS(MATCH(AJ1334,'rs_industries'!B:B,0),5,1,TRUE,"rs_industries"))</f>
        <v>#N/A</v>
      </c>
      <c r="AI1334" s="129" t="e" cm="1">
        <f t="array" aca="1" ref="AI1334" ca="1">INDIRECT(ADDRESS(MATCH(A1334,'rs_stocks'!B:B,0),7,1,TRUE,"rs_stocks"))</f>
        <v>#N/A</v>
      </c>
    </row>
    <row r="1335" spans="1:35" x14ac:dyDescent="0.3">
      <c r="A1335" s="129" t="s">
        <v>2276</v>
      </c>
      <c r="B1335" s="132">
        <v>2.2000000000000002</v>
      </c>
      <c r="C1335" s="132">
        <v>0.28000000000000003</v>
      </c>
      <c r="D1335" s="132">
        <v>2.2000000000000002</v>
      </c>
      <c r="E1335" s="132">
        <v>11.25</v>
      </c>
      <c r="F1335" s="132">
        <v>5.95</v>
      </c>
      <c r="G1335" s="235" t="s">
        <v>3250</v>
      </c>
      <c r="H1335" s="349" t="s">
        <v>3111</v>
      </c>
      <c r="I1335" s="129">
        <v>1.181</v>
      </c>
      <c r="J1335" s="129">
        <v>-47</v>
      </c>
      <c r="K1335" s="129">
        <v>-32</v>
      </c>
      <c r="L1335" s="129" t="b">
        <v>1</v>
      </c>
      <c r="M1335" s="129">
        <v>6.3819999999999997</v>
      </c>
      <c r="N1335" s="129">
        <v>1.7050000000000001</v>
      </c>
      <c r="O1335" s="129">
        <v>3.7440000000000002</v>
      </c>
      <c r="P1335" s="132">
        <v>6.359</v>
      </c>
      <c r="Q1335" s="132">
        <v>0.16300000000000001</v>
      </c>
      <c r="R1335" s="132">
        <v>1.034</v>
      </c>
      <c r="S1335" s="129">
        <v>1.17</v>
      </c>
      <c r="T1335" s="419">
        <v>32.051000000000002</v>
      </c>
      <c r="U1335" s="129">
        <v>10.68</v>
      </c>
      <c r="V1335" s="129">
        <v>-39</v>
      </c>
      <c r="W1335" s="129">
        <v>-20</v>
      </c>
      <c r="X1335" s="129">
        <v>1602</v>
      </c>
      <c r="Y1335" s="129" t="s">
        <v>2276</v>
      </c>
      <c r="Z1335" s="129" t="b">
        <v>0</v>
      </c>
      <c r="AA1335" s="129">
        <v>0</v>
      </c>
      <c r="AB1335" s="129" t="b">
        <v>1</v>
      </c>
      <c r="AC1335" s="129">
        <v>48</v>
      </c>
      <c r="AD1335" s="129">
        <v>0.61499999999999999</v>
      </c>
      <c r="AE1335" s="129" t="s">
        <v>3111</v>
      </c>
      <c r="AF1335" s="129" t="s">
        <v>3250</v>
      </c>
      <c r="AG1335" s="129" t="s">
        <v>4210</v>
      </c>
      <c r="AH1335" s="129" t="e" cm="1">
        <f t="array" aca="1" ref="AH1335" ca="1">INDIRECT(ADDRESS(MATCH(AJ1335,'rs_industries'!B:B,0),5,1,TRUE,"rs_industries"))</f>
        <v>#N/A</v>
      </c>
      <c r="AI1335" s="129" t="e" cm="1">
        <f t="array" aca="1" ref="AI1335" ca="1">INDIRECT(ADDRESS(MATCH(A1335,'rs_stocks'!B:B,0),7,1,TRUE,"rs_stocks"))</f>
        <v>#N/A</v>
      </c>
    </row>
    <row r="1336" spans="1:35" x14ac:dyDescent="0.3">
      <c r="A1336" s="129" t="s">
        <v>2288</v>
      </c>
      <c r="B1336" s="132">
        <v>-3.72</v>
      </c>
      <c r="C1336" s="132">
        <v>-18.329999999999998</v>
      </c>
      <c r="D1336" s="132">
        <v>-0.85</v>
      </c>
      <c r="E1336" s="132">
        <v>-43.41</v>
      </c>
      <c r="F1336" s="132">
        <v>-28.33</v>
      </c>
      <c r="G1336" s="255" t="s">
        <v>3562</v>
      </c>
      <c r="H1336" s="347" t="s">
        <v>48</v>
      </c>
      <c r="I1336" s="129">
        <v>1.56</v>
      </c>
      <c r="J1336" s="129">
        <v>-73</v>
      </c>
      <c r="K1336" s="129">
        <v>-67</v>
      </c>
      <c r="L1336" s="129" t="b">
        <v>0</v>
      </c>
      <c r="M1336" s="129">
        <v>28.199000000000002</v>
      </c>
      <c r="N1336" s="129">
        <v>7.5529999999999999</v>
      </c>
      <c r="O1336" s="129">
        <v>3.7330000000000001</v>
      </c>
      <c r="P1336" s="132">
        <v>47.225000000000001</v>
      </c>
      <c r="Q1336" s="132">
        <v>0.16500000000000001</v>
      </c>
      <c r="R1336" s="132">
        <v>7.7910000000000004</v>
      </c>
      <c r="S1336" s="129">
        <v>6.03</v>
      </c>
      <c r="T1336" s="419">
        <v>-30.831</v>
      </c>
      <c r="U1336" s="129">
        <v>13.99</v>
      </c>
      <c r="V1336" s="129">
        <v>-17</v>
      </c>
      <c r="W1336" s="129">
        <v>-38</v>
      </c>
      <c r="X1336" s="129">
        <v>237</v>
      </c>
      <c r="Y1336" s="129" t="s">
        <v>2288</v>
      </c>
      <c r="Z1336" s="129" t="b">
        <v>0</v>
      </c>
      <c r="AA1336" s="129">
        <v>0</v>
      </c>
      <c r="AB1336" s="129" t="b">
        <v>0</v>
      </c>
      <c r="AC1336" s="129">
        <v>43</v>
      </c>
      <c r="AD1336" s="129">
        <v>0.61499999999999999</v>
      </c>
      <c r="AE1336" s="129" t="s">
        <v>48</v>
      </c>
      <c r="AF1336" s="129" t="s">
        <v>3562</v>
      </c>
      <c r="AG1336" s="129" t="s">
        <v>5429</v>
      </c>
      <c r="AH1336" s="129" t="e" cm="1">
        <f t="array" aca="1" ref="AH1336" ca="1">INDIRECT(ADDRESS(MATCH(AJ1336,'rs_industries'!B:B,0),5,1,TRUE,"rs_industries"))</f>
        <v>#N/A</v>
      </c>
      <c r="AI1336" s="129" t="e" cm="1">
        <f t="array" aca="1" ref="AI1336" ca="1">INDIRECT(ADDRESS(MATCH(A1336,'rs_stocks'!B:B,0),7,1,TRUE,"rs_stocks"))</f>
        <v>#N/A</v>
      </c>
    </row>
    <row r="1337" spans="1:35" x14ac:dyDescent="0.3">
      <c r="A1337" s="129" t="s">
        <v>1824</v>
      </c>
      <c r="B1337" s="132">
        <v>-3.14</v>
      </c>
      <c r="C1337" s="132">
        <v>-8.23</v>
      </c>
      <c r="D1337" s="132">
        <v>-6.37</v>
      </c>
      <c r="E1337" s="132">
        <v>-0.84</v>
      </c>
      <c r="F1337" s="132">
        <v>-0.54</v>
      </c>
      <c r="G1337" s="227" t="s">
        <v>3148</v>
      </c>
      <c r="H1337" s="346" t="s">
        <v>3111</v>
      </c>
      <c r="I1337" s="129">
        <v>4.6970000000000001</v>
      </c>
      <c r="J1337" s="129">
        <v>-29</v>
      </c>
      <c r="K1337" s="129">
        <v>-12</v>
      </c>
      <c r="L1337" s="129" t="b">
        <v>0</v>
      </c>
      <c r="M1337" s="129">
        <v>9.1080000000000005</v>
      </c>
      <c r="N1337" s="129">
        <v>2.4460000000000002</v>
      </c>
      <c r="O1337" s="129">
        <v>3.7240000000000002</v>
      </c>
      <c r="P1337" s="132">
        <v>9.2469999999999999</v>
      </c>
      <c r="Q1337" s="132">
        <v>0.161</v>
      </c>
      <c r="R1337" s="132">
        <v>1.4890000000000001</v>
      </c>
      <c r="S1337" s="129">
        <v>1.91</v>
      </c>
      <c r="T1337" s="419">
        <v>-97.126999999999995</v>
      </c>
      <c r="U1337" s="129">
        <v>12.94</v>
      </c>
      <c r="V1337" s="129">
        <v>1</v>
      </c>
      <c r="W1337" s="129">
        <v>-11</v>
      </c>
      <c r="X1337" s="129">
        <v>809</v>
      </c>
      <c r="Y1337" s="129" t="s">
        <v>1824</v>
      </c>
      <c r="Z1337" s="129" t="b">
        <v>1</v>
      </c>
      <c r="AA1337" s="129">
        <v>0</v>
      </c>
      <c r="AB1337" s="129" t="b">
        <v>0</v>
      </c>
      <c r="AC1337" s="129">
        <v>46</v>
      </c>
      <c r="AD1337" s="129">
        <v>0.61499999999999999</v>
      </c>
      <c r="AE1337" s="129" t="s">
        <v>3111</v>
      </c>
      <c r="AF1337" s="129" t="s">
        <v>3148</v>
      </c>
      <c r="AG1337" s="129" t="s">
        <v>3820</v>
      </c>
      <c r="AH1337" s="129" t="e" cm="1">
        <f t="array" aca="1" ref="AH1337" ca="1">INDIRECT(ADDRESS(MATCH(AJ1337,'rs_industries'!B:B,0),5,1,TRUE,"rs_industries"))</f>
        <v>#N/A</v>
      </c>
      <c r="AI1337" s="129" t="e" cm="1">
        <f t="array" aca="1" ref="AI1337" ca="1">INDIRECT(ADDRESS(MATCH(A1337,'rs_stocks'!B:B,0),7,1,TRUE,"rs_stocks"))</f>
        <v>#N/A</v>
      </c>
    </row>
    <row r="1338" spans="1:35" x14ac:dyDescent="0.3">
      <c r="A1338" s="129" t="s">
        <v>982</v>
      </c>
      <c r="B1338" s="132">
        <v>0.99</v>
      </c>
      <c r="C1338" s="132">
        <v>-4.8600000000000003</v>
      </c>
      <c r="D1338" s="132">
        <v>-8.89</v>
      </c>
      <c r="E1338" s="132">
        <v>7.1</v>
      </c>
      <c r="F1338" s="132">
        <v>5.51</v>
      </c>
      <c r="G1338" s="297" t="s">
        <v>3705</v>
      </c>
      <c r="H1338" s="347" t="s">
        <v>115</v>
      </c>
      <c r="I1338" s="129">
        <v>53.624000000000002</v>
      </c>
      <c r="J1338" s="129">
        <v>-56</v>
      </c>
      <c r="K1338" s="129">
        <v>-20</v>
      </c>
      <c r="L1338" s="129" t="b">
        <v>0</v>
      </c>
      <c r="M1338" s="129">
        <v>19.742999999999999</v>
      </c>
      <c r="N1338" s="129">
        <v>5.3029999999999999</v>
      </c>
      <c r="O1338" s="129">
        <v>3.7229999999999999</v>
      </c>
      <c r="P1338" s="132">
        <v>20.347999999999999</v>
      </c>
      <c r="Q1338" s="132">
        <v>0.155</v>
      </c>
      <c r="R1338" s="132">
        <v>3.15</v>
      </c>
      <c r="S1338" s="129">
        <v>1.87</v>
      </c>
      <c r="T1338" s="419">
        <v>88.338999999999999</v>
      </c>
      <c r="U1338" s="129">
        <v>60.48</v>
      </c>
      <c r="V1338" s="129">
        <v>9</v>
      </c>
      <c r="W1338" s="129">
        <v>10</v>
      </c>
      <c r="X1338" s="129">
        <v>176</v>
      </c>
      <c r="Y1338" s="129" t="s">
        <v>982</v>
      </c>
      <c r="Z1338" s="129" t="b">
        <v>1</v>
      </c>
      <c r="AA1338" s="129">
        <v>0</v>
      </c>
      <c r="AB1338" s="129" t="b">
        <v>0</v>
      </c>
      <c r="AC1338" s="129">
        <v>48</v>
      </c>
      <c r="AD1338" s="129">
        <v>0.61499999999999999</v>
      </c>
      <c r="AE1338" s="129" t="s">
        <v>115</v>
      </c>
      <c r="AF1338" s="129" t="s">
        <v>3705</v>
      </c>
      <c r="AG1338" s="129" t="s">
        <v>5571</v>
      </c>
      <c r="AH1338" s="129" t="e" cm="1">
        <f t="array" aca="1" ref="AH1338" ca="1">INDIRECT(ADDRESS(MATCH(AJ1338,'rs_industries'!B:B,0),5,1,TRUE,"rs_industries"))</f>
        <v>#N/A</v>
      </c>
      <c r="AI1338" s="129" t="e" cm="1">
        <f t="array" aca="1" ref="AI1338" ca="1">INDIRECT(ADDRESS(MATCH(A1338,'rs_stocks'!B:B,0),7,1,TRUE,"rs_stocks"))</f>
        <v>#N/A</v>
      </c>
    </row>
    <row r="1339" spans="1:35" x14ac:dyDescent="0.3">
      <c r="A1339" s="129" t="s">
        <v>8764</v>
      </c>
      <c r="B1339" s="132">
        <v>0.94</v>
      </c>
      <c r="C1339" s="132">
        <v>6.78</v>
      </c>
      <c r="D1339" s="132">
        <v>10.81</v>
      </c>
      <c r="E1339" s="132">
        <v>10.62</v>
      </c>
      <c r="F1339" s="132">
        <v>7.49</v>
      </c>
      <c r="G1339" s="214" t="s">
        <v>3168</v>
      </c>
      <c r="H1339" s="347" t="s">
        <v>3124</v>
      </c>
      <c r="I1339" s="129">
        <v>0.25900000000000001</v>
      </c>
      <c r="J1339" s="129">
        <v>-83</v>
      </c>
      <c r="K1339" s="129">
        <v>-79</v>
      </c>
      <c r="L1339" s="129" t="b">
        <v>1</v>
      </c>
      <c r="M1339" s="129">
        <v>21.452000000000002</v>
      </c>
      <c r="N1339" s="129">
        <v>5.766</v>
      </c>
      <c r="O1339" s="129">
        <v>3.7210000000000001</v>
      </c>
      <c r="P1339" s="132">
        <v>23.529</v>
      </c>
      <c r="Q1339" s="132">
        <v>0.16300000000000001</v>
      </c>
      <c r="R1339" s="132">
        <v>3.83</v>
      </c>
      <c r="S1339" s="129">
        <v>4.1500000000000004</v>
      </c>
      <c r="T1339" s="419">
        <v>78.387</v>
      </c>
      <c r="U1339" s="129">
        <v>6.46</v>
      </c>
      <c r="V1339" s="129">
        <v>48</v>
      </c>
      <c r="W1339" s="129">
        <v>38</v>
      </c>
      <c r="X1339" s="129">
        <v>746</v>
      </c>
      <c r="Y1339" s="129" t="s">
        <v>8764</v>
      </c>
      <c r="Z1339" s="129" t="b">
        <v>0</v>
      </c>
      <c r="AA1339" s="129">
        <v>0</v>
      </c>
      <c r="AB1339" s="129" t="b">
        <v>0</v>
      </c>
      <c r="AC1339" s="129">
        <v>48</v>
      </c>
      <c r="AD1339" s="129">
        <v>0.61399999999999999</v>
      </c>
      <c r="AE1339" s="129" t="s">
        <v>3124</v>
      </c>
      <c r="AF1339" s="129" t="s">
        <v>3168</v>
      </c>
      <c r="AG1339" s="129" t="s">
        <v>8765</v>
      </c>
      <c r="AH1339" s="129" t="e" cm="1">
        <f t="array" aca="1" ref="AH1339" ca="1">INDIRECT(ADDRESS(MATCH(AJ1339,'rs_industries'!B:B,0),5,1,TRUE,"rs_industries"))</f>
        <v>#N/A</v>
      </c>
      <c r="AI1339" s="129" t="e" cm="1">
        <f t="array" aca="1" ref="AI1339" ca="1">INDIRECT(ADDRESS(MATCH(A1339,'rs_stocks'!B:B,0),7,1,TRUE,"rs_stocks"))</f>
        <v>#N/A</v>
      </c>
    </row>
    <row r="1340" spans="1:35" x14ac:dyDescent="0.3">
      <c r="A1340" s="129" t="s">
        <v>2273</v>
      </c>
      <c r="B1340" s="132">
        <v>6.62</v>
      </c>
      <c r="C1340" s="132">
        <v>22.55</v>
      </c>
      <c r="D1340" s="132">
        <v>69.78</v>
      </c>
      <c r="E1340" s="132">
        <v>12.35</v>
      </c>
      <c r="F1340" s="132">
        <v>29.17</v>
      </c>
      <c r="G1340" s="290" t="s">
        <v>3231</v>
      </c>
      <c r="H1340" s="352" t="s">
        <v>3124</v>
      </c>
      <c r="I1340" s="129">
        <v>1.6</v>
      </c>
      <c r="J1340" s="129">
        <v>-84</v>
      </c>
      <c r="K1340" s="129">
        <v>-69</v>
      </c>
      <c r="L1340" s="129" t="b">
        <v>1</v>
      </c>
      <c r="M1340" s="129">
        <v>56.003999999999998</v>
      </c>
      <c r="N1340" s="129">
        <v>15.129</v>
      </c>
      <c r="O1340" s="129">
        <v>3.702</v>
      </c>
      <c r="P1340" s="132">
        <v>73.856999999999999</v>
      </c>
      <c r="Q1340" s="132">
        <v>0.16900000000000001</v>
      </c>
      <c r="R1340" s="132">
        <v>12.461</v>
      </c>
      <c r="S1340" s="129">
        <v>4.26</v>
      </c>
      <c r="T1340" s="419">
        <v>8.4130000000000003</v>
      </c>
      <c r="U1340" s="129">
        <v>8.3699999999999992</v>
      </c>
      <c r="V1340" s="129">
        <v>-40</v>
      </c>
      <c r="W1340" s="129">
        <v>-37</v>
      </c>
      <c r="X1340" s="129">
        <v>560</v>
      </c>
      <c r="Y1340" s="129" t="s">
        <v>2273</v>
      </c>
      <c r="Z1340" s="129" t="b">
        <v>0</v>
      </c>
      <c r="AA1340" s="129">
        <v>0</v>
      </c>
      <c r="AB1340" s="129" t="b">
        <v>0</v>
      </c>
      <c r="AC1340" s="129">
        <v>50</v>
      </c>
      <c r="AD1340" s="129">
        <v>0.61399999999999999</v>
      </c>
      <c r="AE1340" s="129" t="s">
        <v>3124</v>
      </c>
      <c r="AF1340" s="129" t="s">
        <v>3231</v>
      </c>
      <c r="AG1340" s="129" t="s">
        <v>5161</v>
      </c>
      <c r="AH1340" s="129" t="e" cm="1">
        <f t="array" aca="1" ref="AH1340" ca="1">INDIRECT(ADDRESS(MATCH(AJ1340,'rs_industries'!B:B,0),5,1,TRUE,"rs_industries"))</f>
        <v>#N/A</v>
      </c>
      <c r="AI1340" s="129" cm="1">
        <f t="array" aca="1" ref="AI1340" ca="1">INDIRECT(ADDRESS(MATCH(A1340,'rs_stocks'!B:B,0),7,1,TRUE,"rs_stocks"))</f>
        <v>92</v>
      </c>
    </row>
    <row r="1341" spans="1:35" x14ac:dyDescent="0.3">
      <c r="A1341" s="129" t="s">
        <v>1849</v>
      </c>
      <c r="B1341" s="132">
        <v>1.26</v>
      </c>
      <c r="C1341" s="132">
        <v>1.82</v>
      </c>
      <c r="D1341" s="132">
        <v>1.99</v>
      </c>
      <c r="E1341" s="132">
        <v>8.51</v>
      </c>
      <c r="F1341" s="132">
        <v>5.6</v>
      </c>
      <c r="G1341" s="204" t="s">
        <v>3193</v>
      </c>
      <c r="H1341" s="345" t="s">
        <v>3111</v>
      </c>
      <c r="I1341" s="129">
        <v>1.4139999999999999</v>
      </c>
      <c r="J1341" s="129">
        <v>-38</v>
      </c>
      <c r="K1341" s="129">
        <v>-19</v>
      </c>
      <c r="L1341" s="129" t="b">
        <v>1</v>
      </c>
      <c r="M1341" s="129">
        <v>7.0789999999999997</v>
      </c>
      <c r="N1341" s="129">
        <v>1.915</v>
      </c>
      <c r="O1341" s="129">
        <v>3.6970000000000001</v>
      </c>
      <c r="P1341" s="132">
        <v>6.99</v>
      </c>
      <c r="Q1341" s="132">
        <v>0.16</v>
      </c>
      <c r="R1341" s="132">
        <v>1.1220000000000001</v>
      </c>
      <c r="S1341" s="129">
        <v>1.08</v>
      </c>
      <c r="T1341" s="419">
        <v>-4.9880000000000004</v>
      </c>
      <c r="U1341" s="129">
        <v>18.489999999999998</v>
      </c>
      <c r="V1341" s="129">
        <v>-21</v>
      </c>
      <c r="W1341" s="129">
        <v>-17</v>
      </c>
      <c r="X1341" s="129">
        <v>997</v>
      </c>
      <c r="Y1341" s="129" t="s">
        <v>1849</v>
      </c>
      <c r="Z1341" s="129" t="b">
        <v>0</v>
      </c>
      <c r="AA1341" s="129">
        <v>0</v>
      </c>
      <c r="AB1341" s="129" t="b">
        <v>1</v>
      </c>
      <c r="AC1341" s="129">
        <v>50</v>
      </c>
      <c r="AD1341" s="129">
        <v>0.61399999999999999</v>
      </c>
      <c r="AE1341" s="129" t="s">
        <v>3111</v>
      </c>
      <c r="AF1341" s="129" t="s">
        <v>3193</v>
      </c>
      <c r="AG1341" s="129" t="s">
        <v>3590</v>
      </c>
      <c r="AH1341" s="129" t="e" cm="1">
        <f t="array" aca="1" ref="AH1341" ca="1">INDIRECT(ADDRESS(MATCH(AJ1341,'rs_industries'!B:B,0),5,1,TRUE,"rs_industries"))</f>
        <v>#N/A</v>
      </c>
      <c r="AI1341" s="129" cm="1">
        <f t="array" aca="1" ref="AI1341" ca="1">INDIRECT(ADDRESS(MATCH(A1341,'rs_stocks'!B:B,0),7,1,TRUE,"rs_stocks"))</f>
        <v>71</v>
      </c>
    </row>
    <row r="1342" spans="1:35" x14ac:dyDescent="0.3">
      <c r="A1342" s="129" t="s">
        <v>4912</v>
      </c>
      <c r="B1342" s="132">
        <v>-2.63</v>
      </c>
      <c r="C1342" s="132">
        <v>-0.54</v>
      </c>
      <c r="D1342" s="132">
        <v>0</v>
      </c>
      <c r="E1342" s="132">
        <v>-4.1500000000000004</v>
      </c>
      <c r="F1342" s="132">
        <v>1.0900000000000001</v>
      </c>
      <c r="G1342" s="289" t="s">
        <v>3114</v>
      </c>
      <c r="H1342" s="346" t="s">
        <v>31</v>
      </c>
      <c r="I1342" s="129">
        <v>1.103</v>
      </c>
      <c r="J1342" s="129">
        <v>-97</v>
      </c>
      <c r="K1342" s="129">
        <v>-93</v>
      </c>
      <c r="L1342" s="129" t="b">
        <v>0</v>
      </c>
      <c r="M1342" s="129">
        <v>23.327000000000002</v>
      </c>
      <c r="N1342" s="129">
        <v>6.3339999999999996</v>
      </c>
      <c r="O1342" s="129">
        <v>3.6829999999999998</v>
      </c>
      <c r="P1342" s="132">
        <v>25.542000000000002</v>
      </c>
      <c r="Q1342" s="132">
        <v>0.16</v>
      </c>
      <c r="R1342" s="132">
        <v>4.0960000000000001</v>
      </c>
      <c r="S1342" s="129">
        <v>4.99</v>
      </c>
      <c r="T1342" s="419">
        <v>-54.113</v>
      </c>
      <c r="U1342" s="129">
        <v>1.85</v>
      </c>
      <c r="V1342" s="129">
        <v>-86</v>
      </c>
      <c r="W1342" s="129">
        <v>-82</v>
      </c>
      <c r="X1342" s="129">
        <v>2164</v>
      </c>
      <c r="Y1342" s="129" t="s">
        <v>4912</v>
      </c>
      <c r="Z1342" s="129" t="b">
        <v>0</v>
      </c>
      <c r="AA1342" s="129">
        <v>0</v>
      </c>
      <c r="AB1342" s="129" t="b">
        <v>0</v>
      </c>
      <c r="AC1342" s="129">
        <v>42</v>
      </c>
      <c r="AD1342" s="129">
        <v>0.61299999999999999</v>
      </c>
      <c r="AE1342" s="129" t="s">
        <v>31</v>
      </c>
      <c r="AF1342" s="129" t="s">
        <v>3114</v>
      </c>
      <c r="AG1342" s="129" t="s">
        <v>4913</v>
      </c>
      <c r="AH1342" s="129" t="e" cm="1">
        <f t="array" aca="1" ref="AH1342" ca="1">INDIRECT(ADDRESS(MATCH(AJ1342,'rs_industries'!B:B,0),5,1,TRUE,"rs_industries"))</f>
        <v>#N/A</v>
      </c>
      <c r="AI1342" s="129" t="e" cm="1">
        <f t="array" aca="1" ref="AI1342" ca="1">INDIRECT(ADDRESS(MATCH(A1342,'rs_stocks'!B:B,0),7,1,TRUE,"rs_stocks"))</f>
        <v>#N/A</v>
      </c>
    </row>
    <row r="1343" spans="1:35" x14ac:dyDescent="0.3">
      <c r="A1343" s="129" t="s">
        <v>1104</v>
      </c>
      <c r="B1343" s="132">
        <v>1.83</v>
      </c>
      <c r="C1343" s="132">
        <v>-2.1800000000000002</v>
      </c>
      <c r="D1343" s="132">
        <v>0.45</v>
      </c>
      <c r="E1343" s="132">
        <v>6.55</v>
      </c>
      <c r="F1343" s="132">
        <v>5.04</v>
      </c>
      <c r="G1343" s="210" t="s">
        <v>3221</v>
      </c>
      <c r="H1343" s="288" t="s">
        <v>24</v>
      </c>
      <c r="I1343" s="129">
        <v>221.42400000000001</v>
      </c>
      <c r="J1343" s="129">
        <v>-35</v>
      </c>
      <c r="K1343" s="129">
        <v>-13</v>
      </c>
      <c r="L1343" s="129" t="b">
        <v>1</v>
      </c>
      <c r="M1343" s="129">
        <v>9.58</v>
      </c>
      <c r="N1343" s="129">
        <v>2.6040000000000001</v>
      </c>
      <c r="O1343" s="129">
        <v>3.68</v>
      </c>
      <c r="P1343" s="132">
        <v>9.5579999999999998</v>
      </c>
      <c r="Q1343" s="132">
        <v>0.158</v>
      </c>
      <c r="R1343" s="132">
        <v>1.506</v>
      </c>
      <c r="S1343" s="129">
        <v>1.61</v>
      </c>
      <c r="T1343" s="419">
        <v>-10.884</v>
      </c>
      <c r="U1343" s="129">
        <v>580.07500000000005</v>
      </c>
      <c r="V1343" s="129">
        <v>-22</v>
      </c>
      <c r="W1343" s="129">
        <v>-18</v>
      </c>
      <c r="X1343" s="129">
        <v>21</v>
      </c>
      <c r="Y1343" s="129" t="s">
        <v>1104</v>
      </c>
      <c r="Z1343" s="129" t="b">
        <v>1</v>
      </c>
      <c r="AA1343" s="129">
        <v>0</v>
      </c>
      <c r="AB1343" s="129" t="b">
        <v>1</v>
      </c>
      <c r="AC1343" s="129">
        <v>45</v>
      </c>
      <c r="AD1343" s="129">
        <v>0.61299999999999999</v>
      </c>
      <c r="AE1343" s="129" t="s">
        <v>24</v>
      </c>
      <c r="AF1343" s="129" t="s">
        <v>3221</v>
      </c>
      <c r="AG1343" s="129" t="s">
        <v>3983</v>
      </c>
      <c r="AH1343" s="129" t="e" cm="1">
        <f t="array" aca="1" ref="AH1343" ca="1">INDIRECT(ADDRESS(MATCH(AJ1343,'rs_industries'!B:B,0),5,1,TRUE,"rs_industries"))</f>
        <v>#N/A</v>
      </c>
      <c r="AI1343" s="129" t="e" cm="1">
        <f t="array" aca="1" ref="AI1343" ca="1">INDIRECT(ADDRESS(MATCH(A1343,'rs_stocks'!B:B,0),7,1,TRUE,"rs_stocks"))</f>
        <v>#N/A</v>
      </c>
    </row>
    <row r="1344" spans="1:35" x14ac:dyDescent="0.3">
      <c r="A1344" s="129" t="s">
        <v>2339</v>
      </c>
      <c r="B1344" s="132">
        <v>-3.59</v>
      </c>
      <c r="C1344" s="132">
        <v>-2.56</v>
      </c>
      <c r="D1344" s="132">
        <v>1.0900000000000001</v>
      </c>
      <c r="E1344" s="132">
        <v>5.7</v>
      </c>
      <c r="F1344" s="132">
        <v>-0.18</v>
      </c>
      <c r="G1344" s="213" t="s">
        <v>3215</v>
      </c>
      <c r="H1344" s="347" t="s">
        <v>3108</v>
      </c>
      <c r="I1344" s="129">
        <v>4.843</v>
      </c>
      <c r="J1344" s="129">
        <v>-41</v>
      </c>
      <c r="K1344" s="129">
        <v>-28</v>
      </c>
      <c r="L1344" s="129" t="b">
        <v>1</v>
      </c>
      <c r="M1344" s="129">
        <v>12.587</v>
      </c>
      <c r="N1344" s="129">
        <v>3.4329999999999998</v>
      </c>
      <c r="O1344" s="129">
        <v>3.6659999999999999</v>
      </c>
      <c r="P1344" s="132">
        <v>12.9</v>
      </c>
      <c r="Q1344" s="132">
        <v>0.16</v>
      </c>
      <c r="R1344" s="132">
        <v>2.0680000000000001</v>
      </c>
      <c r="S1344" s="129">
        <v>2.16</v>
      </c>
      <c r="T1344" s="419">
        <v>-51.314</v>
      </c>
      <c r="U1344" s="129">
        <v>81.92</v>
      </c>
      <c r="V1344" s="129">
        <v>-19</v>
      </c>
      <c r="W1344" s="129">
        <v>-25</v>
      </c>
      <c r="X1344" s="129">
        <v>112</v>
      </c>
      <c r="Y1344" s="129" t="s">
        <v>2339</v>
      </c>
      <c r="Z1344" s="129" t="b">
        <v>0</v>
      </c>
      <c r="AA1344" s="129">
        <v>0</v>
      </c>
      <c r="AB1344" s="129" t="b">
        <v>0</v>
      </c>
      <c r="AC1344" s="129">
        <v>52</v>
      </c>
      <c r="AD1344" s="129">
        <v>0.61299999999999999</v>
      </c>
      <c r="AE1344" s="129" t="s">
        <v>3108</v>
      </c>
      <c r="AF1344" s="129" t="s">
        <v>3215</v>
      </c>
      <c r="AG1344" s="129" t="s">
        <v>4518</v>
      </c>
      <c r="AH1344" s="129" t="e" cm="1">
        <f t="array" aca="1" ref="AH1344" ca="1">INDIRECT(ADDRESS(MATCH(AJ1344,'rs_industries'!B:B,0),5,1,TRUE,"rs_industries"))</f>
        <v>#N/A</v>
      </c>
      <c r="AI1344" s="129" t="e" cm="1">
        <f t="array" aca="1" ref="AI1344" ca="1">INDIRECT(ADDRESS(MATCH(A1344,'rs_stocks'!B:B,0),7,1,TRUE,"rs_stocks"))</f>
        <v>#N/A</v>
      </c>
    </row>
    <row r="1345" spans="1:35" x14ac:dyDescent="0.3">
      <c r="A1345" s="129" t="s">
        <v>6049</v>
      </c>
      <c r="B1345" s="132">
        <v>0.08</v>
      </c>
      <c r="C1345" s="132">
        <v>-1.85</v>
      </c>
      <c r="D1345" s="132">
        <v>-9.92</v>
      </c>
      <c r="E1345" s="132">
        <v>12.53</v>
      </c>
      <c r="F1345" s="132">
        <v>8.32</v>
      </c>
      <c r="G1345" s="229"/>
      <c r="H1345" s="349"/>
      <c r="I1345" s="129">
        <v>0.35599999999999998</v>
      </c>
      <c r="J1345" s="129">
        <v>-50</v>
      </c>
      <c r="K1345" s="129">
        <v>-33</v>
      </c>
      <c r="L1345" s="129" t="b">
        <v>1</v>
      </c>
      <c r="M1345" s="129">
        <v>22.440999999999999</v>
      </c>
      <c r="N1345" s="129">
        <v>6.1219999999999999</v>
      </c>
      <c r="O1345" s="129">
        <v>3.6659999999999999</v>
      </c>
      <c r="P1345" s="132">
        <v>23.768000000000001</v>
      </c>
      <c r="Q1345" s="132">
        <v>0.15</v>
      </c>
      <c r="R1345" s="132">
        <v>3.57</v>
      </c>
      <c r="S1345" s="129">
        <v>2.44</v>
      </c>
      <c r="T1345" s="419">
        <v>-5.0609999999999999</v>
      </c>
      <c r="U1345" s="129">
        <v>24.34</v>
      </c>
      <c r="V1345" s="129">
        <v>-20</v>
      </c>
      <c r="W1345" s="129">
        <v>-40</v>
      </c>
      <c r="X1345" s="129">
        <v>337</v>
      </c>
      <c r="Y1345" s="129" t="s">
        <v>6049</v>
      </c>
      <c r="Z1345" s="129" t="b">
        <v>1</v>
      </c>
      <c r="AA1345" s="129">
        <v>0</v>
      </c>
      <c r="AB1345" s="129" t="b">
        <v>0</v>
      </c>
      <c r="AC1345" s="129">
        <v>50</v>
      </c>
      <c r="AD1345" s="129">
        <v>0.61299999999999999</v>
      </c>
      <c r="AG1345" s="129" t="s">
        <v>8626</v>
      </c>
      <c r="AH1345" s="129" t="e" cm="1">
        <f t="array" aca="1" ref="AH1345" ca="1">INDIRECT(ADDRESS(MATCH(AJ1345,'rs_industries'!B:B,0),5,1,TRUE,"rs_industries"))</f>
        <v>#N/A</v>
      </c>
      <c r="AI1345" s="129" cm="1">
        <f t="array" aca="1" ref="AI1345" ca="1">INDIRECT(ADDRESS(MATCH(A1345,'rs_stocks'!B:B,0),7,1,TRUE,"rs_stocks"))</f>
        <v>70</v>
      </c>
    </row>
    <row r="1346" spans="1:35" x14ac:dyDescent="0.3">
      <c r="A1346" s="129" t="s">
        <v>7299</v>
      </c>
      <c r="B1346" s="132">
        <v>23.11</v>
      </c>
      <c r="C1346" s="132">
        <v>38.57</v>
      </c>
      <c r="D1346" s="132">
        <v>27.16</v>
      </c>
      <c r="E1346" s="132">
        <v>135.88</v>
      </c>
      <c r="F1346" s="132">
        <v>68.849999999999994</v>
      </c>
      <c r="G1346" s="216" t="s">
        <v>3262</v>
      </c>
      <c r="H1346" s="348" t="s">
        <v>3111</v>
      </c>
      <c r="I1346" s="129">
        <v>1.032</v>
      </c>
      <c r="J1346" s="129">
        <v>-99</v>
      </c>
      <c r="K1346" s="129">
        <v>-93</v>
      </c>
      <c r="L1346" s="129" t="b">
        <v>1</v>
      </c>
      <c r="M1346" s="129">
        <v>63.625999999999998</v>
      </c>
      <c r="N1346" s="129">
        <v>17.414999999999999</v>
      </c>
      <c r="O1346" s="129">
        <v>3.6539999999999999</v>
      </c>
      <c r="P1346" s="132">
        <v>61.905999999999999</v>
      </c>
      <c r="Q1346" s="132">
        <v>0.155</v>
      </c>
      <c r="R1346" s="132">
        <v>9.57</v>
      </c>
      <c r="S1346" s="129">
        <v>9.39</v>
      </c>
      <c r="T1346" s="419">
        <v>0</v>
      </c>
      <c r="U1346" s="129">
        <v>3.09</v>
      </c>
      <c r="V1346" s="129">
        <v>-33</v>
      </c>
      <c r="W1346" s="129">
        <v>3</v>
      </c>
      <c r="X1346" s="129">
        <v>689</v>
      </c>
      <c r="Y1346" s="129" t="s">
        <v>7299</v>
      </c>
      <c r="Z1346" s="129" t="b">
        <v>0</v>
      </c>
      <c r="AA1346" s="129">
        <v>0</v>
      </c>
      <c r="AB1346" s="129" t="b">
        <v>1</v>
      </c>
      <c r="AC1346" s="129">
        <v>38</v>
      </c>
      <c r="AD1346" s="129">
        <v>0.61199999999999999</v>
      </c>
      <c r="AE1346" s="129" t="s">
        <v>3111</v>
      </c>
      <c r="AF1346" s="129" t="s">
        <v>3262</v>
      </c>
      <c r="AG1346" s="129" t="s">
        <v>7300</v>
      </c>
      <c r="AH1346" s="129" t="e" cm="1">
        <f t="array" aca="1" ref="AH1346" ca="1">INDIRECT(ADDRESS(MATCH(AJ1346,'rs_industries'!B:B,0),5,1,TRUE,"rs_industries"))</f>
        <v>#N/A</v>
      </c>
      <c r="AI1346" s="129" t="e" cm="1">
        <f t="array" aca="1" ref="AI1346" ca="1">INDIRECT(ADDRESS(MATCH(A1346,'rs_stocks'!B:B,0),7,1,TRUE,"rs_stocks"))</f>
        <v>#N/A</v>
      </c>
    </row>
    <row r="1347" spans="1:35" x14ac:dyDescent="0.3">
      <c r="A1347" s="129" t="s">
        <v>1169</v>
      </c>
      <c r="B1347" s="132">
        <v>0.9</v>
      </c>
      <c r="C1347" s="132">
        <v>-5.18</v>
      </c>
      <c r="D1347" s="132">
        <v>-5.43</v>
      </c>
      <c r="E1347" s="132">
        <v>5.44</v>
      </c>
      <c r="F1347" s="132">
        <v>2.13</v>
      </c>
      <c r="G1347" s="250" t="s">
        <v>3333</v>
      </c>
      <c r="H1347" s="354" t="s">
        <v>115</v>
      </c>
      <c r="I1347" s="129">
        <v>100.607</v>
      </c>
      <c r="J1347" s="129">
        <v>-40</v>
      </c>
      <c r="K1347" s="129">
        <v>-13</v>
      </c>
      <c r="L1347" s="129" t="b">
        <v>0</v>
      </c>
      <c r="M1347" s="129">
        <v>13.301</v>
      </c>
      <c r="N1347" s="129">
        <v>3.6440000000000001</v>
      </c>
      <c r="O1347" s="129">
        <v>3.65</v>
      </c>
      <c r="P1347" s="132">
        <v>13.52</v>
      </c>
      <c r="Q1347" s="132">
        <v>0.152</v>
      </c>
      <c r="R1347" s="132">
        <v>2.0609999999999999</v>
      </c>
      <c r="S1347" s="129">
        <v>1.8</v>
      </c>
      <c r="T1347" s="419">
        <v>96.034999999999997</v>
      </c>
      <c r="U1347" s="129">
        <v>35.880000000000003</v>
      </c>
      <c r="V1347" s="129">
        <v>22</v>
      </c>
      <c r="W1347" s="129">
        <v>15</v>
      </c>
      <c r="X1347" s="129">
        <v>309</v>
      </c>
      <c r="Y1347" s="129" t="s">
        <v>1169</v>
      </c>
      <c r="Z1347" s="129" t="b">
        <v>1</v>
      </c>
      <c r="AA1347" s="129">
        <v>0</v>
      </c>
      <c r="AB1347" s="129" t="b">
        <v>0</v>
      </c>
      <c r="AC1347" s="129">
        <v>47</v>
      </c>
      <c r="AD1347" s="129">
        <v>0.61199999999999999</v>
      </c>
      <c r="AE1347" s="129" t="s">
        <v>115</v>
      </c>
      <c r="AF1347" s="129" t="s">
        <v>3333</v>
      </c>
      <c r="AG1347" s="129" t="s">
        <v>5521</v>
      </c>
      <c r="AH1347" s="129" t="e" cm="1">
        <f t="array" aca="1" ref="AH1347" ca="1">INDIRECT(ADDRESS(MATCH(AJ1347,'rs_industries'!B:B,0),5,1,TRUE,"rs_industries"))</f>
        <v>#N/A</v>
      </c>
      <c r="AI1347" s="129" t="e" cm="1">
        <f t="array" aca="1" ref="AI1347" ca="1">INDIRECT(ADDRESS(MATCH(A1347,'rs_stocks'!B:B,0),7,1,TRUE,"rs_stocks"))</f>
        <v>#N/A</v>
      </c>
    </row>
    <row r="1348" spans="1:35" x14ac:dyDescent="0.3">
      <c r="A1348" s="129" t="s">
        <v>1535</v>
      </c>
      <c r="B1348" s="132">
        <v>-0.78</v>
      </c>
      <c r="C1348" s="132">
        <v>-5.86</v>
      </c>
      <c r="D1348" s="132">
        <v>-1.03</v>
      </c>
      <c r="E1348" s="132">
        <v>-5.95</v>
      </c>
      <c r="F1348" s="132">
        <v>-4.05</v>
      </c>
      <c r="G1348" s="264" t="s">
        <v>3148</v>
      </c>
      <c r="H1348" s="349" t="s">
        <v>3111</v>
      </c>
      <c r="I1348" s="129">
        <v>3.2429999999999999</v>
      </c>
      <c r="J1348" s="129">
        <v>-50</v>
      </c>
      <c r="K1348" s="129">
        <v>-20</v>
      </c>
      <c r="L1348" s="129" t="b">
        <v>0</v>
      </c>
      <c r="M1348" s="129">
        <v>9.9939999999999998</v>
      </c>
      <c r="N1348" s="129">
        <v>2.742</v>
      </c>
      <c r="O1348" s="129">
        <v>3.645</v>
      </c>
      <c r="P1348" s="132">
        <v>10.913</v>
      </c>
      <c r="Q1348" s="132">
        <v>0.157</v>
      </c>
      <c r="R1348" s="132">
        <v>1.716</v>
      </c>
      <c r="S1348" s="129">
        <v>2.64</v>
      </c>
      <c r="T1348" s="419">
        <v>-52.393999999999998</v>
      </c>
      <c r="U1348" s="129">
        <v>46.93</v>
      </c>
      <c r="V1348" s="129">
        <v>25</v>
      </c>
      <c r="W1348" s="129">
        <v>22</v>
      </c>
      <c r="X1348" s="129">
        <v>161</v>
      </c>
      <c r="Y1348" s="129" t="s">
        <v>1535</v>
      </c>
      <c r="Z1348" s="129" t="b">
        <v>1</v>
      </c>
      <c r="AA1348" s="129">
        <v>0</v>
      </c>
      <c r="AB1348" s="129" t="b">
        <v>0</v>
      </c>
      <c r="AC1348" s="129">
        <v>46</v>
      </c>
      <c r="AD1348" s="129">
        <v>0.61199999999999999</v>
      </c>
      <c r="AE1348" s="129" t="s">
        <v>3111</v>
      </c>
      <c r="AF1348" s="129" t="s">
        <v>3148</v>
      </c>
      <c r="AG1348" s="129" t="s">
        <v>3905</v>
      </c>
      <c r="AH1348" s="129" t="e" cm="1">
        <f t="array" aca="1" ref="AH1348" ca="1">INDIRECT(ADDRESS(MATCH(AJ1348,'rs_industries'!B:B,0),5,1,TRUE,"rs_industries"))</f>
        <v>#N/A</v>
      </c>
      <c r="AI1348" s="129" cm="1">
        <f t="array" aca="1" ref="AI1348" ca="1">INDIRECT(ADDRESS(MATCH(A1348,'rs_stocks'!B:B,0),7,1,TRUE,"rs_stocks"))</f>
        <v>70</v>
      </c>
    </row>
    <row r="1349" spans="1:35" x14ac:dyDescent="0.3">
      <c r="A1349" s="129" t="s">
        <v>2767</v>
      </c>
      <c r="B1349" s="132">
        <v>8.75</v>
      </c>
      <c r="C1349" s="132">
        <v>1.56</v>
      </c>
      <c r="D1349" s="132">
        <v>25.06</v>
      </c>
      <c r="E1349" s="132">
        <v>109.2</v>
      </c>
      <c r="F1349" s="132">
        <v>47.28</v>
      </c>
      <c r="G1349" s="269" t="s">
        <v>3313</v>
      </c>
      <c r="H1349" s="288" t="s">
        <v>115</v>
      </c>
      <c r="I1349" s="129">
        <v>2.048</v>
      </c>
      <c r="J1349" s="129">
        <v>-49</v>
      </c>
      <c r="K1349" s="129">
        <v>-17</v>
      </c>
      <c r="L1349" s="129" t="b">
        <v>0</v>
      </c>
      <c r="M1349" s="129">
        <v>55.988999999999997</v>
      </c>
      <c r="N1349" s="129">
        <v>15.374000000000001</v>
      </c>
      <c r="O1349" s="129">
        <v>3.6419999999999999</v>
      </c>
      <c r="P1349" s="132">
        <v>51.558</v>
      </c>
      <c r="Q1349" s="132">
        <v>0.158</v>
      </c>
      <c r="R1349" s="132">
        <v>8.1560000000000006</v>
      </c>
      <c r="S1349" s="129">
        <v>7.2</v>
      </c>
      <c r="T1349" s="419">
        <v>96.078999999999994</v>
      </c>
      <c r="U1349" s="129">
        <v>170.85</v>
      </c>
      <c r="V1349" s="129">
        <v>20</v>
      </c>
      <c r="W1349" s="129">
        <v>16</v>
      </c>
      <c r="X1349" s="129">
        <v>16</v>
      </c>
      <c r="Y1349" s="129" t="s">
        <v>2767</v>
      </c>
      <c r="Z1349" s="129" t="b">
        <v>0</v>
      </c>
      <c r="AA1349" s="129">
        <v>0</v>
      </c>
      <c r="AB1349" s="129" t="b">
        <v>1</v>
      </c>
      <c r="AC1349" s="129">
        <v>47</v>
      </c>
      <c r="AD1349" s="129">
        <v>0.61099999999999999</v>
      </c>
      <c r="AE1349" s="129" t="s">
        <v>115</v>
      </c>
      <c r="AF1349" s="129" t="s">
        <v>3313</v>
      </c>
      <c r="AG1349" s="129" t="s">
        <v>4873</v>
      </c>
      <c r="AH1349" s="129" t="e" cm="1">
        <f t="array" aca="1" ref="AH1349" ca="1">INDIRECT(ADDRESS(MATCH(AJ1349,'rs_industries'!B:B,0),5,1,TRUE,"rs_industries"))</f>
        <v>#N/A</v>
      </c>
      <c r="AI1349" s="129" cm="1">
        <f t="array" aca="1" ref="AI1349" ca="1">INDIRECT(ADDRESS(MATCH(A1349,'rs_stocks'!B:B,0),7,1,TRUE,"rs_stocks"))</f>
        <v>97</v>
      </c>
    </row>
    <row r="1350" spans="1:35" x14ac:dyDescent="0.3">
      <c r="A1350" s="129" t="s">
        <v>1235</v>
      </c>
      <c r="B1350" s="132">
        <v>-1.84</v>
      </c>
      <c r="C1350" s="132">
        <v>15.07</v>
      </c>
      <c r="D1350" s="132">
        <v>11.73</v>
      </c>
      <c r="E1350" s="132">
        <v>0.08</v>
      </c>
      <c r="F1350" s="132">
        <v>11.73</v>
      </c>
      <c r="G1350" s="332" t="s">
        <v>3340</v>
      </c>
      <c r="H1350" s="353" t="s">
        <v>31</v>
      </c>
      <c r="I1350" s="129">
        <v>20.777000000000001</v>
      </c>
      <c r="J1350" s="129">
        <v>-70</v>
      </c>
      <c r="K1350" s="129">
        <v>-57</v>
      </c>
      <c r="L1350" s="129" t="b">
        <v>1</v>
      </c>
      <c r="M1350" s="129">
        <v>20.062999999999999</v>
      </c>
      <c r="N1350" s="129">
        <v>5.51</v>
      </c>
      <c r="O1350" s="129">
        <v>3.641</v>
      </c>
      <c r="P1350" s="132">
        <v>20.719000000000001</v>
      </c>
      <c r="Q1350" s="132">
        <v>0.159</v>
      </c>
      <c r="R1350" s="132">
        <v>3.2959999999999998</v>
      </c>
      <c r="S1350" s="129">
        <v>1.89</v>
      </c>
      <c r="T1350" s="419">
        <v>-64.543999999999997</v>
      </c>
      <c r="U1350" s="129">
        <v>6.1449999999999996</v>
      </c>
      <c r="V1350" s="129">
        <v>-50</v>
      </c>
      <c r="W1350" s="129">
        <v>-50</v>
      </c>
      <c r="X1350" s="129">
        <v>1721</v>
      </c>
      <c r="Y1350" s="129" t="s">
        <v>1235</v>
      </c>
      <c r="Z1350" s="129" t="b">
        <v>0</v>
      </c>
      <c r="AA1350" s="129">
        <v>0</v>
      </c>
      <c r="AB1350" s="129" t="b">
        <v>1</v>
      </c>
      <c r="AC1350" s="129">
        <v>50</v>
      </c>
      <c r="AD1350" s="129">
        <v>0.61099999999999999</v>
      </c>
      <c r="AE1350" s="129" t="s">
        <v>31</v>
      </c>
      <c r="AF1350" s="129" t="s">
        <v>3340</v>
      </c>
      <c r="AG1350" s="129" t="s">
        <v>4363</v>
      </c>
      <c r="AH1350" s="129" t="e" cm="1">
        <f t="array" aca="1" ref="AH1350" ca="1">INDIRECT(ADDRESS(MATCH(AJ1350,'rs_industries'!B:B,0),5,1,TRUE,"rs_industries"))</f>
        <v>#N/A</v>
      </c>
      <c r="AI1350" s="129" cm="1">
        <f t="array" aca="1" ref="AI1350" ca="1">INDIRECT(ADDRESS(MATCH(A1350,'rs_stocks'!B:B,0),7,1,TRUE,"rs_stocks"))</f>
        <v>76</v>
      </c>
    </row>
    <row r="1351" spans="1:35" x14ac:dyDescent="0.3">
      <c r="A1351" s="129" t="s">
        <v>310</v>
      </c>
      <c r="B1351" s="132">
        <v>4.76</v>
      </c>
      <c r="C1351" s="132">
        <v>-1.18</v>
      </c>
      <c r="D1351" s="132">
        <v>-3.05</v>
      </c>
      <c r="E1351" s="132">
        <v>12.77</v>
      </c>
      <c r="F1351" s="132">
        <v>4.6900000000000004</v>
      </c>
      <c r="G1351" s="303" t="s">
        <v>3148</v>
      </c>
      <c r="H1351" s="349" t="s">
        <v>3111</v>
      </c>
      <c r="I1351" s="129">
        <v>53.802999999999997</v>
      </c>
      <c r="J1351" s="129">
        <v>-52</v>
      </c>
      <c r="K1351" s="129">
        <v>-21</v>
      </c>
      <c r="L1351" s="129" t="b">
        <v>1</v>
      </c>
      <c r="M1351" s="129">
        <v>9.3620000000000001</v>
      </c>
      <c r="N1351" s="129">
        <v>2.5720000000000001</v>
      </c>
      <c r="O1351" s="129">
        <v>3.641</v>
      </c>
      <c r="P1351" s="132">
        <v>9.5370000000000008</v>
      </c>
      <c r="Q1351" s="132">
        <v>0.154</v>
      </c>
      <c r="R1351" s="132">
        <v>1.464</v>
      </c>
      <c r="S1351" s="129">
        <v>1.97</v>
      </c>
      <c r="T1351" s="419">
        <v>38.695999999999998</v>
      </c>
      <c r="U1351" s="129">
        <v>140.875</v>
      </c>
      <c r="V1351" s="129">
        <v>-13</v>
      </c>
      <c r="W1351" s="129">
        <v>1</v>
      </c>
      <c r="X1351" s="129">
        <v>71</v>
      </c>
      <c r="Y1351" s="129" t="s">
        <v>310</v>
      </c>
      <c r="Z1351" s="129" t="b">
        <v>1</v>
      </c>
      <c r="AA1351" s="129">
        <v>0</v>
      </c>
      <c r="AB1351" s="129" t="b">
        <v>1</v>
      </c>
      <c r="AC1351" s="129">
        <v>47</v>
      </c>
      <c r="AD1351" s="129">
        <v>0.61099999999999999</v>
      </c>
      <c r="AE1351" s="129" t="s">
        <v>3111</v>
      </c>
      <c r="AF1351" s="129" t="s">
        <v>3148</v>
      </c>
      <c r="AG1351" s="129" t="s">
        <v>3252</v>
      </c>
      <c r="AH1351" s="129" t="e" cm="1">
        <f t="array" aca="1" ref="AH1351" ca="1">INDIRECT(ADDRESS(MATCH(AJ1351,'rs_industries'!B:B,0),5,1,TRUE,"rs_industries"))</f>
        <v>#N/A</v>
      </c>
      <c r="AI1351" s="129" cm="1">
        <f t="array" aca="1" ref="AI1351" ca="1">INDIRECT(ADDRESS(MATCH(A1351,'rs_stocks'!B:B,0),7,1,TRUE,"rs_stocks"))</f>
        <v>79</v>
      </c>
    </row>
    <row r="1352" spans="1:35" x14ac:dyDescent="0.3">
      <c r="A1352" s="129" t="s">
        <v>859</v>
      </c>
      <c r="B1352" s="132">
        <v>8.35</v>
      </c>
      <c r="C1352" s="132">
        <v>5.86</v>
      </c>
      <c r="D1352" s="132">
        <v>8.43</v>
      </c>
      <c r="E1352" s="132">
        <v>18.52</v>
      </c>
      <c r="F1352" s="132">
        <v>14.65</v>
      </c>
      <c r="G1352" s="298" t="s">
        <v>223</v>
      </c>
      <c r="H1352" s="352" t="s">
        <v>31</v>
      </c>
      <c r="I1352" s="129">
        <v>20.898</v>
      </c>
      <c r="J1352" s="129">
        <v>-58</v>
      </c>
      <c r="K1352" s="129">
        <v>-14</v>
      </c>
      <c r="L1352" s="129" t="b">
        <v>1</v>
      </c>
      <c r="M1352" s="129">
        <v>16.222000000000001</v>
      </c>
      <c r="N1352" s="129">
        <v>4.4630000000000001</v>
      </c>
      <c r="O1352" s="129">
        <v>3.6339999999999999</v>
      </c>
      <c r="P1352" s="132">
        <v>16.361999999999998</v>
      </c>
      <c r="Q1352" s="132">
        <v>0.157</v>
      </c>
      <c r="R1352" s="132">
        <v>2.5670000000000002</v>
      </c>
      <c r="S1352" s="129">
        <v>3.03</v>
      </c>
      <c r="T1352" s="419">
        <v>113.22499999999999</v>
      </c>
      <c r="U1352" s="129">
        <v>99.52</v>
      </c>
      <c r="V1352" s="129">
        <v>-20</v>
      </c>
      <c r="W1352" s="129">
        <v>-2</v>
      </c>
      <c r="X1352" s="129">
        <v>66</v>
      </c>
      <c r="Y1352" s="129" t="s">
        <v>859</v>
      </c>
      <c r="Z1352" s="129" t="b">
        <v>1</v>
      </c>
      <c r="AA1352" s="129">
        <v>0</v>
      </c>
      <c r="AB1352" s="129" t="b">
        <v>1</v>
      </c>
      <c r="AC1352" s="129">
        <v>46</v>
      </c>
      <c r="AD1352" s="129">
        <v>0.61099999999999999</v>
      </c>
      <c r="AE1352" s="129" t="s">
        <v>31</v>
      </c>
      <c r="AF1352" s="129" t="s">
        <v>223</v>
      </c>
      <c r="AG1352" s="129" t="s">
        <v>3290</v>
      </c>
      <c r="AH1352" s="129" t="e" cm="1">
        <f t="array" aca="1" ref="AH1352" ca="1">INDIRECT(ADDRESS(MATCH(AJ1352,'rs_industries'!B:B,0),5,1,TRUE,"rs_industries"))</f>
        <v>#N/A</v>
      </c>
      <c r="AI1352" s="129" cm="1">
        <f t="array" aca="1" ref="AI1352" ca="1">INDIRECT(ADDRESS(MATCH(A1352,'rs_stocks'!B:B,0),7,1,TRUE,"rs_stocks"))</f>
        <v>88</v>
      </c>
    </row>
    <row r="1353" spans="1:35" x14ac:dyDescent="0.3">
      <c r="A1353" s="129" t="s">
        <v>1609</v>
      </c>
      <c r="B1353" s="132">
        <v>6.45</v>
      </c>
      <c r="C1353" s="132">
        <v>18.03</v>
      </c>
      <c r="D1353" s="132">
        <v>45.34</v>
      </c>
      <c r="E1353" s="132">
        <v>47.74</v>
      </c>
      <c r="F1353" s="132">
        <v>50.36</v>
      </c>
      <c r="G1353" s="269" t="s">
        <v>3241</v>
      </c>
      <c r="H1353" s="288" t="s">
        <v>3124</v>
      </c>
      <c r="I1353" s="129">
        <v>2.9119999999999999</v>
      </c>
      <c r="J1353" s="129">
        <v>-94</v>
      </c>
      <c r="K1353" s="129">
        <v>-76</v>
      </c>
      <c r="L1353" s="129" t="b">
        <v>0</v>
      </c>
      <c r="M1353" s="129">
        <v>59.941000000000003</v>
      </c>
      <c r="N1353" s="129">
        <v>16.513000000000002</v>
      </c>
      <c r="O1353" s="129">
        <v>3.63</v>
      </c>
      <c r="P1353" s="132">
        <v>55.707999999999998</v>
      </c>
      <c r="Q1353" s="132">
        <v>0.158</v>
      </c>
      <c r="R1353" s="132">
        <v>8.7850000000000001</v>
      </c>
      <c r="S1353" s="129">
        <v>5.88</v>
      </c>
      <c r="T1353" s="419">
        <v>-15.304</v>
      </c>
      <c r="U1353" s="129">
        <v>50.01</v>
      </c>
      <c r="V1353" s="129">
        <v>-27</v>
      </c>
      <c r="W1353" s="129">
        <v>-26</v>
      </c>
      <c r="X1353" s="129">
        <v>68</v>
      </c>
      <c r="Y1353" s="129" t="s">
        <v>1609</v>
      </c>
      <c r="Z1353" s="129" t="b">
        <v>0</v>
      </c>
      <c r="AA1353" s="129">
        <v>0</v>
      </c>
      <c r="AB1353" s="129" t="b">
        <v>1</v>
      </c>
      <c r="AC1353" s="129">
        <v>45</v>
      </c>
      <c r="AD1353" s="129">
        <v>0.61</v>
      </c>
      <c r="AE1353" s="129" t="s">
        <v>3124</v>
      </c>
      <c r="AF1353" s="129" t="s">
        <v>3241</v>
      </c>
      <c r="AG1353" s="129" t="s">
        <v>3614</v>
      </c>
      <c r="AH1353" s="129" t="e" cm="1">
        <f t="array" aca="1" ref="AH1353" ca="1">INDIRECT(ADDRESS(MATCH(AJ1353,'rs_industries'!B:B,0),5,1,TRUE,"rs_industries"))</f>
        <v>#N/A</v>
      </c>
      <c r="AI1353" s="129" cm="1">
        <f t="array" aca="1" ref="AI1353" ca="1">INDIRECT(ADDRESS(MATCH(A1353,'rs_stocks'!B:B,0),7,1,TRUE,"rs_stocks"))</f>
        <v>98</v>
      </c>
    </row>
    <row r="1354" spans="1:35" x14ac:dyDescent="0.3">
      <c r="A1354" s="129" t="s">
        <v>380</v>
      </c>
      <c r="B1354" s="132">
        <v>-0.09</v>
      </c>
      <c r="C1354" s="132">
        <v>1.67</v>
      </c>
      <c r="D1354" s="132">
        <v>3.16</v>
      </c>
      <c r="E1354" s="132">
        <v>7.62</v>
      </c>
      <c r="F1354" s="132">
        <v>9.86</v>
      </c>
      <c r="G1354" s="225" t="s">
        <v>3225</v>
      </c>
      <c r="H1354" s="346" t="s">
        <v>3111</v>
      </c>
      <c r="I1354" s="129">
        <v>55.722000000000001</v>
      </c>
      <c r="J1354" s="129">
        <v>-19</v>
      </c>
      <c r="K1354" s="129">
        <v>-1</v>
      </c>
      <c r="L1354" s="129" t="b">
        <v>1</v>
      </c>
      <c r="M1354" s="129">
        <v>10.726000000000001</v>
      </c>
      <c r="N1354" s="129">
        <v>2.9569999999999999</v>
      </c>
      <c r="O1354" s="129">
        <v>3.6269999999999998</v>
      </c>
      <c r="P1354" s="132">
        <v>10.651</v>
      </c>
      <c r="Q1354" s="132">
        <v>0.155</v>
      </c>
      <c r="R1354" s="132">
        <v>1.653</v>
      </c>
      <c r="S1354" s="129">
        <v>1.46</v>
      </c>
      <c r="T1354" s="419">
        <v>39.573</v>
      </c>
      <c r="U1354" s="129">
        <v>255</v>
      </c>
      <c r="V1354" s="129">
        <v>-5</v>
      </c>
      <c r="W1354" s="129">
        <v>8</v>
      </c>
      <c r="X1354" s="129">
        <v>53</v>
      </c>
      <c r="Y1354" s="129" t="s">
        <v>380</v>
      </c>
      <c r="Z1354" s="129" t="b">
        <v>0</v>
      </c>
      <c r="AA1354" s="129">
        <v>0</v>
      </c>
      <c r="AB1354" s="129" t="b">
        <v>1</v>
      </c>
      <c r="AC1354" s="129">
        <v>51</v>
      </c>
      <c r="AD1354" s="129">
        <v>0.61</v>
      </c>
      <c r="AE1354" s="129" t="s">
        <v>3111</v>
      </c>
      <c r="AF1354" s="129" t="s">
        <v>3225</v>
      </c>
      <c r="AG1354" s="129" t="s">
        <v>5339</v>
      </c>
      <c r="AH1354" s="129" t="e" cm="1">
        <f t="array" aca="1" ref="AH1354" ca="1">INDIRECT(ADDRESS(MATCH(AJ1354,'rs_industries'!B:B,0),5,1,TRUE,"rs_industries"))</f>
        <v>#N/A</v>
      </c>
      <c r="AI1354" s="129" t="e" cm="1">
        <f t="array" aca="1" ref="AI1354" ca="1">INDIRECT(ADDRESS(MATCH(A1354,'rs_stocks'!B:B,0),7,1,TRUE,"rs_stocks"))</f>
        <v>#N/A</v>
      </c>
    </row>
    <row r="1355" spans="1:35" x14ac:dyDescent="0.3">
      <c r="A1355" s="129" t="s">
        <v>7963</v>
      </c>
      <c r="B1355" s="132">
        <v>7.79</v>
      </c>
      <c r="C1355" s="132">
        <v>46.38</v>
      </c>
      <c r="D1355" s="132">
        <v>133.78</v>
      </c>
      <c r="E1355" s="132">
        <v>92.2</v>
      </c>
      <c r="F1355" s="132">
        <v>46.11</v>
      </c>
      <c r="G1355" s="204" t="s">
        <v>3127</v>
      </c>
      <c r="H1355" s="345" t="s">
        <v>31</v>
      </c>
      <c r="I1355" s="129">
        <v>0.45400000000000001</v>
      </c>
      <c r="J1355" s="129">
        <v>-74</v>
      </c>
      <c r="K1355" s="129">
        <v>0</v>
      </c>
      <c r="L1355" s="129" t="b">
        <v>0</v>
      </c>
      <c r="M1355" s="129">
        <v>93.021000000000001</v>
      </c>
      <c r="N1355" s="129">
        <v>25.667999999999999</v>
      </c>
      <c r="O1355" s="129">
        <v>3.6240000000000001</v>
      </c>
      <c r="P1355" s="132">
        <v>137.64099999999999</v>
      </c>
      <c r="Q1355" s="132">
        <v>0.15</v>
      </c>
      <c r="R1355" s="132">
        <v>20.64</v>
      </c>
      <c r="S1355" s="129">
        <v>6.37</v>
      </c>
      <c r="T1355" s="419">
        <v>121.28400000000001</v>
      </c>
      <c r="U1355" s="129">
        <v>15.78</v>
      </c>
      <c r="V1355" s="129">
        <v>108</v>
      </c>
      <c r="W1355" s="129">
        <v>-8</v>
      </c>
      <c r="X1355" s="129">
        <v>198</v>
      </c>
      <c r="Y1355" s="129" t="s">
        <v>7963</v>
      </c>
      <c r="Z1355" s="129" t="b">
        <v>0</v>
      </c>
      <c r="AA1355" s="129">
        <v>0</v>
      </c>
      <c r="AB1355" s="129" t="b">
        <v>1</v>
      </c>
      <c r="AC1355" s="129">
        <v>43</v>
      </c>
      <c r="AD1355" s="129">
        <v>0.61</v>
      </c>
      <c r="AE1355" s="129" t="s">
        <v>31</v>
      </c>
      <c r="AF1355" s="129" t="s">
        <v>3127</v>
      </c>
      <c r="AG1355" s="129" t="s">
        <v>8899</v>
      </c>
      <c r="AH1355" s="129" t="e" cm="1">
        <f t="array" aca="1" ref="AH1355" ca="1">INDIRECT(ADDRESS(MATCH(AJ1355,'rs_industries'!B:B,0),5,1,TRUE,"rs_industries"))</f>
        <v>#N/A</v>
      </c>
      <c r="AI1355" s="129" cm="1">
        <f t="array" aca="1" ref="AI1355" ca="1">INDIRECT(ADDRESS(MATCH(A1355,'rs_stocks'!B:B,0),7,1,TRUE,"rs_stocks"))</f>
        <v>98</v>
      </c>
    </row>
    <row r="1356" spans="1:35" x14ac:dyDescent="0.3">
      <c r="A1356" s="129" t="s">
        <v>3099</v>
      </c>
      <c r="B1356" s="132">
        <v>-2.3199999999999998</v>
      </c>
      <c r="C1356" s="132">
        <v>12.28</v>
      </c>
      <c r="D1356" s="132">
        <v>-15.37</v>
      </c>
      <c r="E1356" s="132">
        <v>97.12</v>
      </c>
      <c r="F1356" s="132">
        <v>96.15</v>
      </c>
      <c r="G1356" s="204" t="s">
        <v>3241</v>
      </c>
      <c r="H1356" s="345" t="s">
        <v>3124</v>
      </c>
      <c r="I1356" s="129">
        <v>0.373</v>
      </c>
      <c r="J1356" s="129">
        <v>-97</v>
      </c>
      <c r="K1356" s="129">
        <v>-85</v>
      </c>
      <c r="L1356" s="129" t="b">
        <v>1</v>
      </c>
      <c r="M1356" s="129">
        <v>111.678</v>
      </c>
      <c r="N1356" s="129">
        <v>30.966999999999999</v>
      </c>
      <c r="O1356" s="129">
        <v>3.6059999999999999</v>
      </c>
      <c r="P1356" s="132">
        <v>102.30500000000001</v>
      </c>
      <c r="Q1356" s="132">
        <v>0.11799999999999999</v>
      </c>
      <c r="R1356" s="132">
        <v>12.023</v>
      </c>
      <c r="S1356" s="129">
        <v>6.36</v>
      </c>
      <c r="T1356" s="419">
        <v>-37.436</v>
      </c>
      <c r="U1356" s="129">
        <v>23.95</v>
      </c>
      <c r="V1356" s="129">
        <v>-22</v>
      </c>
      <c r="W1356" s="129">
        <v>-4</v>
      </c>
      <c r="X1356" s="129">
        <v>131</v>
      </c>
      <c r="Y1356" s="129" t="s">
        <v>3099</v>
      </c>
      <c r="Z1356" s="129" t="b">
        <v>1</v>
      </c>
      <c r="AA1356" s="129">
        <v>0</v>
      </c>
      <c r="AB1356" s="129" t="b">
        <v>1</v>
      </c>
      <c r="AC1356" s="129">
        <v>51</v>
      </c>
      <c r="AD1356" s="129">
        <v>0.60899999999999999</v>
      </c>
      <c r="AE1356" s="129" t="s">
        <v>3124</v>
      </c>
      <c r="AF1356" s="129" t="s">
        <v>3241</v>
      </c>
      <c r="AG1356" s="129" t="s">
        <v>8638</v>
      </c>
      <c r="AH1356" s="129" t="e" cm="1">
        <f t="array" aca="1" ref="AH1356" ca="1">INDIRECT(ADDRESS(MATCH(AJ1356,'rs_industries'!B:B,0),5,1,TRUE,"rs_industries"))</f>
        <v>#N/A</v>
      </c>
      <c r="AI1356" s="129" cm="1">
        <f t="array" aca="1" ref="AI1356" ca="1">INDIRECT(ADDRESS(MATCH(A1356,'rs_stocks'!B:B,0),7,1,TRUE,"rs_stocks"))</f>
        <v>98</v>
      </c>
    </row>
    <row r="1357" spans="1:35" x14ac:dyDescent="0.3">
      <c r="A1357" s="129" t="s">
        <v>753</v>
      </c>
      <c r="B1357" s="132">
        <v>1.72</v>
      </c>
      <c r="C1357" s="132">
        <v>14.27</v>
      </c>
      <c r="D1357" s="132">
        <v>14.89</v>
      </c>
      <c r="E1357" s="132">
        <v>11.58</v>
      </c>
      <c r="F1357" s="132">
        <v>11.35</v>
      </c>
      <c r="G1357" s="216" t="s">
        <v>3146</v>
      </c>
      <c r="H1357" s="348" t="s">
        <v>3124</v>
      </c>
      <c r="I1357" s="129">
        <v>124.66800000000001</v>
      </c>
      <c r="J1357" s="129">
        <v>-42</v>
      </c>
      <c r="K1357" s="129">
        <v>0</v>
      </c>
      <c r="L1357" s="129" t="b">
        <v>1</v>
      </c>
      <c r="M1357" s="129">
        <v>16.672000000000001</v>
      </c>
      <c r="N1357" s="129">
        <v>4.6280000000000001</v>
      </c>
      <c r="O1357" s="129">
        <v>3.6019999999999999</v>
      </c>
      <c r="P1357" s="132">
        <v>17.343</v>
      </c>
      <c r="Q1357" s="132">
        <v>0.157</v>
      </c>
      <c r="R1357" s="132">
        <v>2.718</v>
      </c>
      <c r="S1357" s="129">
        <v>1.86</v>
      </c>
      <c r="T1357" s="419">
        <v>0.78</v>
      </c>
      <c r="U1357" s="129">
        <v>483.11</v>
      </c>
      <c r="V1357" s="129">
        <v>-24</v>
      </c>
      <c r="W1357" s="129">
        <v>-17</v>
      </c>
      <c r="X1357" s="129">
        <v>22</v>
      </c>
      <c r="Y1357" s="129" t="s">
        <v>753</v>
      </c>
      <c r="Z1357" s="129" t="b">
        <v>0</v>
      </c>
      <c r="AA1357" s="129">
        <v>0</v>
      </c>
      <c r="AB1357" s="129" t="b">
        <v>1</v>
      </c>
      <c r="AC1357" s="129">
        <v>50</v>
      </c>
      <c r="AD1357" s="129">
        <v>0.60899999999999999</v>
      </c>
      <c r="AE1357" s="129" t="s">
        <v>3124</v>
      </c>
      <c r="AF1357" s="129" t="s">
        <v>3146</v>
      </c>
      <c r="AG1357" s="129" t="s">
        <v>4111</v>
      </c>
      <c r="AH1357" s="129" t="e" cm="1">
        <f t="array" aca="1" ref="AH1357" ca="1">INDIRECT(ADDRESS(MATCH(AJ1357,'rs_industries'!B:B,0),5,1,TRUE,"rs_industries"))</f>
        <v>#N/A</v>
      </c>
      <c r="AI1357" s="129" cm="1">
        <f t="array" aca="1" ref="AI1357" ca="1">INDIRECT(ADDRESS(MATCH(A1357,'rs_stocks'!B:B,0),7,1,TRUE,"rs_stocks"))</f>
        <v>88</v>
      </c>
    </row>
    <row r="1358" spans="1:35" x14ac:dyDescent="0.3">
      <c r="A1358" s="129" t="s">
        <v>5255</v>
      </c>
      <c r="B1358" s="132">
        <v>11.87</v>
      </c>
      <c r="C1358" s="132">
        <v>10.17</v>
      </c>
      <c r="D1358" s="132">
        <v>-1.49</v>
      </c>
      <c r="E1358" s="132">
        <v>38.409999999999997</v>
      </c>
      <c r="F1358" s="132">
        <v>39.56</v>
      </c>
      <c r="G1358" s="208" t="s">
        <v>3114</v>
      </c>
      <c r="H1358" s="347" t="s">
        <v>31</v>
      </c>
      <c r="I1358" s="129">
        <v>1.3420000000000001</v>
      </c>
      <c r="J1358" s="129">
        <v>-71</v>
      </c>
      <c r="K1358" s="129">
        <v>-45</v>
      </c>
      <c r="L1358" s="129" t="b">
        <v>0</v>
      </c>
      <c r="M1358" s="129">
        <v>49.149000000000001</v>
      </c>
      <c r="N1358" s="129">
        <v>13.663</v>
      </c>
      <c r="O1358" s="129">
        <v>3.597</v>
      </c>
      <c r="P1358" s="132">
        <v>56.524999999999999</v>
      </c>
      <c r="Q1358" s="132">
        <v>0.13400000000000001</v>
      </c>
      <c r="R1358" s="132">
        <v>7.5860000000000003</v>
      </c>
      <c r="S1358" s="129">
        <v>5.39</v>
      </c>
      <c r="T1358" s="419">
        <v>172.28700000000001</v>
      </c>
      <c r="U1358" s="129">
        <v>15.17</v>
      </c>
      <c r="V1358" s="129">
        <v>606</v>
      </c>
      <c r="W1358" s="129">
        <v>1138</v>
      </c>
      <c r="X1358" s="129">
        <v>244</v>
      </c>
      <c r="Y1358" s="129" t="s">
        <v>5255</v>
      </c>
      <c r="Z1358" s="129" t="b">
        <v>1</v>
      </c>
      <c r="AA1358" s="129">
        <v>0</v>
      </c>
      <c r="AB1358" s="129" t="b">
        <v>0</v>
      </c>
      <c r="AC1358" s="129">
        <v>45</v>
      </c>
      <c r="AD1358" s="129">
        <v>0.60899999999999999</v>
      </c>
      <c r="AE1358" s="129" t="s">
        <v>31</v>
      </c>
      <c r="AF1358" s="129" t="s">
        <v>3114</v>
      </c>
      <c r="AG1358" s="129" t="s">
        <v>5256</v>
      </c>
      <c r="AH1358" s="129" t="e" cm="1">
        <f t="array" aca="1" ref="AH1358" ca="1">INDIRECT(ADDRESS(MATCH(AJ1358,'rs_industries'!B:B,0),5,1,TRUE,"rs_industries"))</f>
        <v>#N/A</v>
      </c>
      <c r="AI1358" s="129" t="e" cm="1">
        <f t="array" aca="1" ref="AI1358" ca="1">INDIRECT(ADDRESS(MATCH(A1358,'rs_stocks'!B:B,0),7,1,TRUE,"rs_stocks"))</f>
        <v>#N/A</v>
      </c>
    </row>
    <row r="1359" spans="1:35" x14ac:dyDescent="0.3">
      <c r="A1359" s="129" t="s">
        <v>1718</v>
      </c>
      <c r="B1359" s="132">
        <v>2.6</v>
      </c>
      <c r="C1359" s="132">
        <v>1.1200000000000001</v>
      </c>
      <c r="D1359" s="132">
        <v>0.68</v>
      </c>
      <c r="E1359" s="132">
        <v>0.37</v>
      </c>
      <c r="F1359" s="132">
        <v>-0.25</v>
      </c>
      <c r="G1359" s="288" t="s">
        <v>3705</v>
      </c>
      <c r="H1359" s="347" t="s">
        <v>115</v>
      </c>
      <c r="I1359" s="129">
        <v>3.4129999999999998</v>
      </c>
      <c r="J1359" s="129">
        <v>-29</v>
      </c>
      <c r="K1359" s="129">
        <v>-18</v>
      </c>
      <c r="L1359" s="129" t="b">
        <v>1</v>
      </c>
      <c r="M1359" s="129">
        <v>8.0380000000000003</v>
      </c>
      <c r="N1359" s="129">
        <v>2.238</v>
      </c>
      <c r="O1359" s="129">
        <v>3.5920000000000001</v>
      </c>
      <c r="P1359" s="132">
        <v>8.74</v>
      </c>
      <c r="Q1359" s="132">
        <v>0.152</v>
      </c>
      <c r="R1359" s="132">
        <v>1.33</v>
      </c>
      <c r="S1359" s="129">
        <v>1.99</v>
      </c>
      <c r="T1359" s="419">
        <v>96.272999999999996</v>
      </c>
      <c r="U1359" s="129">
        <v>16.2</v>
      </c>
      <c r="V1359" s="129">
        <v>-19</v>
      </c>
      <c r="W1359" s="129">
        <v>-25</v>
      </c>
      <c r="X1359" s="129">
        <v>621</v>
      </c>
      <c r="Y1359" s="129" t="s">
        <v>1718</v>
      </c>
      <c r="Z1359" s="129" t="b">
        <v>0</v>
      </c>
      <c r="AA1359" s="129">
        <v>0</v>
      </c>
      <c r="AB1359" s="129" t="b">
        <v>0</v>
      </c>
      <c r="AC1359" s="129">
        <v>50</v>
      </c>
      <c r="AD1359" s="129">
        <v>0.60799999999999998</v>
      </c>
      <c r="AE1359" s="129" t="s">
        <v>115</v>
      </c>
      <c r="AF1359" s="129" t="s">
        <v>3705</v>
      </c>
      <c r="AG1359" s="129" t="s">
        <v>5595</v>
      </c>
      <c r="AH1359" s="129" t="e" cm="1">
        <f t="array" aca="1" ref="AH1359" ca="1">INDIRECT(ADDRESS(MATCH(AJ1359,'rs_industries'!B:B,0),5,1,TRUE,"rs_industries"))</f>
        <v>#N/A</v>
      </c>
      <c r="AI1359" s="129" t="e" cm="1">
        <f t="array" aca="1" ref="AI1359" ca="1">INDIRECT(ADDRESS(MATCH(A1359,'rs_stocks'!B:B,0),7,1,TRUE,"rs_stocks"))</f>
        <v>#N/A</v>
      </c>
    </row>
    <row r="1360" spans="1:35" x14ac:dyDescent="0.3">
      <c r="A1360" s="129" t="s">
        <v>7224</v>
      </c>
      <c r="B1360" s="132">
        <v>2.82</v>
      </c>
      <c r="C1360" s="132">
        <v>0.84</v>
      </c>
      <c r="D1360" s="132">
        <v>-1.64</v>
      </c>
      <c r="E1360" s="132">
        <v>6.18</v>
      </c>
      <c r="F1360" s="132">
        <v>3.26</v>
      </c>
      <c r="G1360" s="224" t="s">
        <v>3250</v>
      </c>
      <c r="H1360" s="348" t="s">
        <v>3111</v>
      </c>
      <c r="I1360" s="129">
        <v>0.57199999999999995</v>
      </c>
      <c r="J1360" s="129">
        <v>-41</v>
      </c>
      <c r="K1360" s="129">
        <v>-28</v>
      </c>
      <c r="L1360" s="129" t="b">
        <v>1</v>
      </c>
      <c r="M1360" s="129">
        <v>5.9930000000000003</v>
      </c>
      <c r="N1360" s="129">
        <v>1.671</v>
      </c>
      <c r="O1360" s="129">
        <v>3.5870000000000002</v>
      </c>
      <c r="P1360" s="132">
        <v>6.0720000000000001</v>
      </c>
      <c r="Q1360" s="132">
        <v>0.151</v>
      </c>
      <c r="R1360" s="132">
        <v>0.91600000000000004</v>
      </c>
      <c r="S1360" s="129">
        <v>1.25</v>
      </c>
      <c r="T1360" s="419">
        <v>99.668000000000006</v>
      </c>
      <c r="U1360" s="129">
        <v>12.03</v>
      </c>
      <c r="V1360" s="129">
        <v>-12</v>
      </c>
      <c r="W1360" s="129">
        <v>14</v>
      </c>
      <c r="X1360" s="129">
        <v>1328</v>
      </c>
      <c r="Y1360" s="129" t="s">
        <v>7224</v>
      </c>
      <c r="Z1360" s="129" t="b">
        <v>1</v>
      </c>
      <c r="AA1360" s="129">
        <v>0</v>
      </c>
      <c r="AB1360" s="129" t="b">
        <v>1</v>
      </c>
      <c r="AC1360" s="129">
        <v>51</v>
      </c>
      <c r="AD1360" s="129">
        <v>0.60799999999999998</v>
      </c>
      <c r="AE1360" s="129" t="s">
        <v>3111</v>
      </c>
      <c r="AF1360" s="129" t="s">
        <v>3250</v>
      </c>
      <c r="AG1360" s="129" t="s">
        <v>7225</v>
      </c>
      <c r="AH1360" s="129" t="e" cm="1">
        <f t="array" aca="1" ref="AH1360" ca="1">INDIRECT(ADDRESS(MATCH(AJ1360,'rs_industries'!B:B,0),5,1,TRUE,"rs_industries"))</f>
        <v>#N/A</v>
      </c>
      <c r="AI1360" s="129" t="e" cm="1">
        <f t="array" aca="1" ref="AI1360" ca="1">INDIRECT(ADDRESS(MATCH(A1360,'rs_stocks'!B:B,0),7,1,TRUE,"rs_stocks"))</f>
        <v>#N/A</v>
      </c>
    </row>
    <row r="1361" spans="1:35" x14ac:dyDescent="0.3">
      <c r="A1361" s="129" t="s">
        <v>3973</v>
      </c>
      <c r="B1361" s="132">
        <v>1.45</v>
      </c>
      <c r="C1361" s="132">
        <v>1.7</v>
      </c>
      <c r="D1361" s="132">
        <v>1.7</v>
      </c>
      <c r="E1361" s="132">
        <v>5.82</v>
      </c>
      <c r="F1361" s="132">
        <v>4.49</v>
      </c>
      <c r="G1361" s="214" t="s">
        <v>3193</v>
      </c>
      <c r="H1361" s="347" t="s">
        <v>3111</v>
      </c>
      <c r="I1361" s="129">
        <v>0.88200000000000001</v>
      </c>
      <c r="J1361" s="129">
        <v>-33</v>
      </c>
      <c r="K1361" s="129">
        <v>-20</v>
      </c>
      <c r="L1361" s="129" t="b">
        <v>1</v>
      </c>
      <c r="M1361" s="129">
        <v>6.2069999999999999</v>
      </c>
      <c r="N1361" s="129">
        <v>1.736</v>
      </c>
      <c r="O1361" s="129">
        <v>3.5750000000000002</v>
      </c>
      <c r="P1361" s="132">
        <v>6.1520000000000001</v>
      </c>
      <c r="Q1361" s="132">
        <v>0.152</v>
      </c>
      <c r="R1361" s="132">
        <v>0.93300000000000005</v>
      </c>
      <c r="S1361" s="129">
        <v>1.1100000000000001</v>
      </c>
      <c r="T1361" s="419">
        <v>-32.362000000000002</v>
      </c>
      <c r="U1361" s="129">
        <v>8.3699999999999992</v>
      </c>
      <c r="V1361" s="129">
        <v>-57</v>
      </c>
      <c r="W1361" s="129">
        <v>-54</v>
      </c>
      <c r="X1361" s="129">
        <v>2157</v>
      </c>
      <c r="Y1361" s="129" t="s">
        <v>3973</v>
      </c>
      <c r="Z1361" s="129" t="b">
        <v>0</v>
      </c>
      <c r="AA1361" s="129">
        <v>0</v>
      </c>
      <c r="AB1361" s="129" t="b">
        <v>1</v>
      </c>
      <c r="AC1361" s="129">
        <v>48</v>
      </c>
      <c r="AD1361" s="129">
        <v>0.60799999999999998</v>
      </c>
      <c r="AE1361" s="129" t="s">
        <v>3111</v>
      </c>
      <c r="AF1361" s="129" t="s">
        <v>3193</v>
      </c>
      <c r="AG1361" s="129" t="s">
        <v>3974</v>
      </c>
      <c r="AH1361" s="129" t="e" cm="1">
        <f t="array" aca="1" ref="AH1361" ca="1">INDIRECT(ADDRESS(MATCH(AJ1361,'rs_industries'!B:B,0),5,1,TRUE,"rs_industries"))</f>
        <v>#N/A</v>
      </c>
      <c r="AI1361" s="129" t="e" cm="1">
        <f t="array" aca="1" ref="AI1361" ca="1">INDIRECT(ADDRESS(MATCH(A1361,'rs_stocks'!B:B,0),7,1,TRUE,"rs_stocks"))</f>
        <v>#N/A</v>
      </c>
    </row>
    <row r="1362" spans="1:35" x14ac:dyDescent="0.3">
      <c r="A1362" s="129" t="s">
        <v>1402</v>
      </c>
      <c r="B1362" s="132">
        <v>-0.32</v>
      </c>
      <c r="C1362" s="132">
        <v>-5.79</v>
      </c>
      <c r="D1362" s="132">
        <v>-8.2899999999999991</v>
      </c>
      <c r="E1362" s="132">
        <v>5.17</v>
      </c>
      <c r="F1362" s="132">
        <v>6.15</v>
      </c>
      <c r="G1362" s="251" t="s">
        <v>3189</v>
      </c>
      <c r="H1362" s="349" t="s">
        <v>3108</v>
      </c>
      <c r="I1362" s="129">
        <v>5.9340000000000002</v>
      </c>
      <c r="J1362" s="129">
        <v>-41</v>
      </c>
      <c r="K1362" s="129">
        <v>-10</v>
      </c>
      <c r="L1362" s="129" t="b">
        <v>1</v>
      </c>
      <c r="M1362" s="129">
        <v>14.154999999999999</v>
      </c>
      <c r="N1362" s="129">
        <v>3.968</v>
      </c>
      <c r="O1362" s="129">
        <v>3.5670000000000002</v>
      </c>
      <c r="P1362" s="132">
        <v>14.128</v>
      </c>
      <c r="Q1362" s="132">
        <v>0.14799999999999999</v>
      </c>
      <c r="R1362" s="132">
        <v>2.0880000000000001</v>
      </c>
      <c r="S1362" s="129">
        <v>2.44</v>
      </c>
      <c r="T1362" s="419">
        <v>43.106999999999999</v>
      </c>
      <c r="U1362" s="129">
        <v>56.11</v>
      </c>
      <c r="V1362" s="129">
        <v>5</v>
      </c>
      <c r="W1362" s="129">
        <v>4</v>
      </c>
      <c r="X1362" s="129">
        <v>146</v>
      </c>
      <c r="Y1362" s="129" t="s">
        <v>1402</v>
      </c>
      <c r="Z1362" s="129" t="b">
        <v>1</v>
      </c>
      <c r="AA1362" s="129">
        <v>0</v>
      </c>
      <c r="AB1362" s="129" t="b">
        <v>0</v>
      </c>
      <c r="AC1362" s="129">
        <v>48</v>
      </c>
      <c r="AD1362" s="129">
        <v>0.60799999999999998</v>
      </c>
      <c r="AE1362" s="129" t="s">
        <v>3108</v>
      </c>
      <c r="AF1362" s="129" t="s">
        <v>3189</v>
      </c>
      <c r="AG1362" s="129" t="s">
        <v>3524</v>
      </c>
      <c r="AH1362" s="129" t="e" cm="1">
        <f t="array" aca="1" ref="AH1362" ca="1">INDIRECT(ADDRESS(MATCH(AJ1362,'rs_industries'!B:B,0),5,1,TRUE,"rs_industries"))</f>
        <v>#N/A</v>
      </c>
      <c r="AI1362" s="129" t="e" cm="1">
        <f t="array" aca="1" ref="AI1362" ca="1">INDIRECT(ADDRESS(MATCH(A1362,'rs_stocks'!B:B,0),7,1,TRUE,"rs_stocks"))</f>
        <v>#N/A</v>
      </c>
    </row>
    <row r="1363" spans="1:35" x14ac:dyDescent="0.3">
      <c r="A1363" s="129" t="s">
        <v>165</v>
      </c>
      <c r="B1363" s="132">
        <v>1.1299999999999999</v>
      </c>
      <c r="C1363" s="132">
        <v>-2.1</v>
      </c>
      <c r="D1363" s="132">
        <v>-7.71</v>
      </c>
      <c r="E1363" s="132">
        <v>11.25</v>
      </c>
      <c r="F1363" s="132">
        <v>8.92</v>
      </c>
      <c r="G1363" s="288" t="s">
        <v>3812</v>
      </c>
      <c r="H1363" s="288" t="s">
        <v>3108</v>
      </c>
      <c r="I1363" s="129">
        <v>51.569000000000003</v>
      </c>
      <c r="J1363" s="129">
        <v>-35</v>
      </c>
      <c r="K1363" s="129">
        <v>-8</v>
      </c>
      <c r="L1363" s="129" t="b">
        <v>1</v>
      </c>
      <c r="M1363" s="129">
        <v>16.053000000000001</v>
      </c>
      <c r="N1363" s="129">
        <v>4.5419999999999998</v>
      </c>
      <c r="O1363" s="129">
        <v>3.5339999999999998</v>
      </c>
      <c r="P1363" s="132">
        <v>16.155000000000001</v>
      </c>
      <c r="Q1363" s="132">
        <v>0.14299999999999999</v>
      </c>
      <c r="R1363" s="132">
        <v>2.3090000000000002</v>
      </c>
      <c r="S1363" s="129">
        <v>1.91</v>
      </c>
      <c r="T1363" s="419">
        <v>-16.632000000000001</v>
      </c>
      <c r="U1363" s="129">
        <v>53.59</v>
      </c>
      <c r="V1363" s="129">
        <v>-41</v>
      </c>
      <c r="W1363" s="129">
        <v>-37</v>
      </c>
      <c r="X1363" s="129">
        <v>195</v>
      </c>
      <c r="Y1363" s="129" t="s">
        <v>165</v>
      </c>
      <c r="Z1363" s="129" t="b">
        <v>1</v>
      </c>
      <c r="AA1363" s="129">
        <v>0</v>
      </c>
      <c r="AB1363" s="129" t="b">
        <v>0</v>
      </c>
      <c r="AC1363" s="129">
        <v>50</v>
      </c>
      <c r="AD1363" s="129">
        <v>0.60699999999999998</v>
      </c>
      <c r="AE1363" s="129" t="s">
        <v>3108</v>
      </c>
      <c r="AF1363" s="129" t="s">
        <v>3812</v>
      </c>
      <c r="AG1363" s="129" t="s">
        <v>4733</v>
      </c>
      <c r="AH1363" s="129" t="e" cm="1">
        <f t="array" aca="1" ref="AH1363" ca="1">INDIRECT(ADDRESS(MATCH(AJ1363,'rs_industries'!B:B,0),5,1,TRUE,"rs_industries"))</f>
        <v>#N/A</v>
      </c>
      <c r="AI1363" s="129" t="e" cm="1">
        <f t="array" aca="1" ref="AI1363" ca="1">INDIRECT(ADDRESS(MATCH(A1363,'rs_stocks'!B:B,0),7,1,TRUE,"rs_stocks"))</f>
        <v>#N/A</v>
      </c>
    </row>
    <row r="1364" spans="1:35" x14ac:dyDescent="0.3">
      <c r="A1364" s="129" t="s">
        <v>7409</v>
      </c>
      <c r="B1364" s="132">
        <v>15.97</v>
      </c>
      <c r="C1364" s="132">
        <v>115.24</v>
      </c>
      <c r="D1364" s="132">
        <v>59.35</v>
      </c>
      <c r="E1364" s="132">
        <v>138.11000000000001</v>
      </c>
      <c r="F1364" s="132">
        <v>174.93</v>
      </c>
      <c r="G1364" s="231" t="s">
        <v>3127</v>
      </c>
      <c r="H1364" s="346" t="s">
        <v>31</v>
      </c>
      <c r="I1364" s="129">
        <v>1.5109999999999999</v>
      </c>
      <c r="J1364" s="129">
        <v>-96</v>
      </c>
      <c r="K1364" s="129">
        <v>-58</v>
      </c>
      <c r="L1364" s="129" t="b">
        <v>0</v>
      </c>
      <c r="M1364" s="129">
        <v>120.334</v>
      </c>
      <c r="N1364" s="129">
        <v>34.235999999999997</v>
      </c>
      <c r="O1364" s="129">
        <v>3.5150000000000001</v>
      </c>
      <c r="P1364" s="132">
        <v>103.04</v>
      </c>
      <c r="Q1364" s="132">
        <v>0.14799999999999999</v>
      </c>
      <c r="R1364" s="132">
        <v>15.273</v>
      </c>
      <c r="S1364" s="129">
        <v>8.66</v>
      </c>
      <c r="T1364" s="419">
        <v>-24.638999999999999</v>
      </c>
      <c r="U1364" s="129">
        <v>10.31</v>
      </c>
      <c r="V1364" s="129">
        <v>-1</v>
      </c>
      <c r="W1364" s="129">
        <v>36</v>
      </c>
      <c r="X1364" s="129">
        <v>223</v>
      </c>
      <c r="Y1364" s="129" t="s">
        <v>7409</v>
      </c>
      <c r="Z1364" s="129" t="b">
        <v>0</v>
      </c>
      <c r="AA1364" s="129">
        <v>0</v>
      </c>
      <c r="AB1364" s="129" t="b">
        <v>1</v>
      </c>
      <c r="AC1364" s="129">
        <v>46</v>
      </c>
      <c r="AD1364" s="129">
        <v>0.60699999999999998</v>
      </c>
      <c r="AE1364" s="129" t="s">
        <v>31</v>
      </c>
      <c r="AF1364" s="129" t="s">
        <v>3127</v>
      </c>
      <c r="AG1364" s="129" t="s">
        <v>7410</v>
      </c>
      <c r="AH1364" s="129" t="e" cm="1">
        <f t="array" aca="1" ref="AH1364" ca="1">INDIRECT(ADDRESS(MATCH(AJ1364,'rs_industries'!B:B,0),5,1,TRUE,"rs_industries"))</f>
        <v>#N/A</v>
      </c>
      <c r="AI1364" s="129" t="e" cm="1">
        <f t="array" aca="1" ref="AI1364" ca="1">INDIRECT(ADDRESS(MATCH(A1364,'rs_stocks'!B:B,0),7,1,TRUE,"rs_stocks"))</f>
        <v>#N/A</v>
      </c>
    </row>
    <row r="1365" spans="1:35" x14ac:dyDescent="0.3">
      <c r="A1365" s="129" t="s">
        <v>8718</v>
      </c>
      <c r="B1365" s="132">
        <v>2.54</v>
      </c>
      <c r="C1365" s="132">
        <v>-1.95</v>
      </c>
      <c r="D1365" s="132">
        <v>0.25</v>
      </c>
      <c r="E1365" s="132">
        <v>3.6</v>
      </c>
      <c r="F1365" s="132">
        <v>0.92</v>
      </c>
      <c r="G1365" s="269" t="s">
        <v>3217</v>
      </c>
      <c r="H1365" s="288" t="s">
        <v>150</v>
      </c>
      <c r="I1365" s="129">
        <v>0.25</v>
      </c>
      <c r="J1365" s="129">
        <v>-59</v>
      </c>
      <c r="K1365" s="129">
        <v>-52</v>
      </c>
      <c r="L1365" s="129" t="b">
        <v>1</v>
      </c>
      <c r="M1365" s="129">
        <v>13.419</v>
      </c>
      <c r="N1365" s="129">
        <v>3.8180000000000001</v>
      </c>
      <c r="O1365" s="129">
        <v>3.5139999999999998</v>
      </c>
      <c r="P1365" s="132">
        <v>14.337</v>
      </c>
      <c r="Q1365" s="132">
        <v>0.14499999999999999</v>
      </c>
      <c r="R1365" s="132">
        <v>2.077</v>
      </c>
      <c r="S1365" s="129">
        <v>2.1800000000000002</v>
      </c>
      <c r="T1365" s="419">
        <v>-22.719000000000001</v>
      </c>
      <c r="U1365" s="129">
        <v>12.09</v>
      </c>
      <c r="V1365" s="129">
        <v>-57</v>
      </c>
      <c r="W1365" s="129">
        <v>-49</v>
      </c>
      <c r="X1365" s="129">
        <v>757</v>
      </c>
      <c r="Y1365" s="129" t="s">
        <v>8718</v>
      </c>
      <c r="Z1365" s="129" t="b">
        <v>0</v>
      </c>
      <c r="AA1365" s="129">
        <v>0</v>
      </c>
      <c r="AB1365" s="129" t="b">
        <v>0</v>
      </c>
      <c r="AC1365" s="129">
        <v>48</v>
      </c>
      <c r="AD1365" s="129">
        <v>0.60699999999999998</v>
      </c>
      <c r="AE1365" s="129" t="s">
        <v>150</v>
      </c>
      <c r="AF1365" s="129" t="s">
        <v>3217</v>
      </c>
      <c r="AG1365" s="129" t="s">
        <v>8719</v>
      </c>
      <c r="AH1365" s="129" t="e" cm="1">
        <f t="array" aca="1" ref="AH1365" ca="1">INDIRECT(ADDRESS(MATCH(AJ1365,'rs_industries'!B:B,0),5,1,TRUE,"rs_industries"))</f>
        <v>#N/A</v>
      </c>
      <c r="AI1365" s="129" t="e" cm="1">
        <f t="array" aca="1" ref="AI1365" ca="1">INDIRECT(ADDRESS(MATCH(A1365,'rs_stocks'!B:B,0),7,1,TRUE,"rs_stocks"))</f>
        <v>#N/A</v>
      </c>
    </row>
    <row r="1366" spans="1:35" x14ac:dyDescent="0.3">
      <c r="A1366" s="129" t="s">
        <v>846</v>
      </c>
      <c r="B1366" s="132">
        <v>9.2799999999999994</v>
      </c>
      <c r="C1366" s="132">
        <v>3.45</v>
      </c>
      <c r="D1366" s="132">
        <v>3.13</v>
      </c>
      <c r="E1366" s="132">
        <v>22.27</v>
      </c>
      <c r="F1366" s="132">
        <v>22</v>
      </c>
      <c r="G1366" s="301" t="s">
        <v>3162</v>
      </c>
      <c r="H1366" s="349" t="s">
        <v>3108</v>
      </c>
      <c r="I1366" s="129">
        <v>14.629</v>
      </c>
      <c r="J1366" s="129">
        <v>-33</v>
      </c>
      <c r="K1366" s="129">
        <v>0</v>
      </c>
      <c r="L1366" s="129" t="b">
        <v>1</v>
      </c>
      <c r="M1366" s="129">
        <v>16.798999999999999</v>
      </c>
      <c r="N1366" s="129">
        <v>4.7809999999999997</v>
      </c>
      <c r="O1366" s="129">
        <v>3.5139999999999998</v>
      </c>
      <c r="P1366" s="132">
        <v>16.744</v>
      </c>
      <c r="Q1366" s="132">
        <v>0.14299999999999999</v>
      </c>
      <c r="R1366" s="132">
        <v>2.3889999999999998</v>
      </c>
      <c r="S1366" s="129">
        <v>2.73</v>
      </c>
      <c r="T1366" s="419">
        <v>297.27199999999999</v>
      </c>
      <c r="U1366" s="129">
        <v>79.12</v>
      </c>
      <c r="V1366" s="129">
        <v>337</v>
      </c>
      <c r="W1366" s="129">
        <v>486</v>
      </c>
      <c r="X1366" s="129">
        <v>92</v>
      </c>
      <c r="Y1366" s="129" t="s">
        <v>846</v>
      </c>
      <c r="Z1366" s="129" t="b">
        <v>1</v>
      </c>
      <c r="AA1366" s="129">
        <v>0</v>
      </c>
      <c r="AB1366" s="129" t="b">
        <v>1</v>
      </c>
      <c r="AC1366" s="129">
        <v>43</v>
      </c>
      <c r="AD1366" s="129">
        <v>0.60599999999999998</v>
      </c>
      <c r="AE1366" s="129" t="s">
        <v>3108</v>
      </c>
      <c r="AF1366" s="129" t="s">
        <v>3162</v>
      </c>
      <c r="AG1366" s="129" t="s">
        <v>5219</v>
      </c>
      <c r="AH1366" s="129" t="e" cm="1">
        <f t="array" aca="1" ref="AH1366" ca="1">INDIRECT(ADDRESS(MATCH(AJ1366,'rs_industries'!B:B,0),5,1,TRUE,"rs_industries"))</f>
        <v>#N/A</v>
      </c>
      <c r="AI1366" s="129" cm="1">
        <f t="array" aca="1" ref="AI1366" ca="1">INDIRECT(ADDRESS(MATCH(A1366,'rs_stocks'!B:B,0),7,1,TRUE,"rs_stocks"))</f>
        <v>80</v>
      </c>
    </row>
    <row r="1367" spans="1:35" x14ac:dyDescent="0.3">
      <c r="A1367" s="129" t="s">
        <v>2254</v>
      </c>
      <c r="B1367" s="132">
        <v>-4.67</v>
      </c>
      <c r="C1367" s="132">
        <v>1.2</v>
      </c>
      <c r="D1367" s="132">
        <v>-0.99</v>
      </c>
      <c r="E1367" s="132">
        <v>6.78</v>
      </c>
      <c r="F1367" s="132">
        <v>3.33</v>
      </c>
      <c r="G1367" s="300" t="s">
        <v>3787</v>
      </c>
      <c r="H1367" s="348" t="s">
        <v>3140</v>
      </c>
      <c r="I1367" s="129">
        <v>2.843</v>
      </c>
      <c r="J1367" s="129">
        <v>-32</v>
      </c>
      <c r="K1367" s="129">
        <v>-10</v>
      </c>
      <c r="L1367" s="129" t="b">
        <v>1</v>
      </c>
      <c r="M1367" s="129">
        <v>11.403</v>
      </c>
      <c r="N1367" s="129">
        <v>3.2629999999999999</v>
      </c>
      <c r="O1367" s="129">
        <v>3.4940000000000002</v>
      </c>
      <c r="P1367" s="132">
        <v>11.491</v>
      </c>
      <c r="Q1367" s="132">
        <v>0.14399999999999999</v>
      </c>
      <c r="R1367" s="132">
        <v>1.649</v>
      </c>
      <c r="S1367" s="129">
        <v>2.5</v>
      </c>
      <c r="T1367" s="419">
        <v>-9.6769999999999996</v>
      </c>
      <c r="U1367" s="129">
        <v>57.97</v>
      </c>
      <c r="V1367" s="129">
        <v>-40</v>
      </c>
      <c r="W1367" s="129">
        <v>-29</v>
      </c>
      <c r="X1367" s="129">
        <v>138</v>
      </c>
      <c r="Y1367" s="129" t="s">
        <v>2254</v>
      </c>
      <c r="Z1367" s="129" t="b">
        <v>1</v>
      </c>
      <c r="AA1367" s="129">
        <v>0</v>
      </c>
      <c r="AB1367" s="129" t="b">
        <v>0</v>
      </c>
      <c r="AC1367" s="129">
        <v>50</v>
      </c>
      <c r="AD1367" s="129">
        <v>0.60599999999999998</v>
      </c>
      <c r="AE1367" s="129" t="s">
        <v>3140</v>
      </c>
      <c r="AF1367" s="129" t="s">
        <v>3787</v>
      </c>
      <c r="AG1367" s="129" t="s">
        <v>3788</v>
      </c>
      <c r="AH1367" s="129" t="e" cm="1">
        <f t="array" aca="1" ref="AH1367" ca="1">INDIRECT(ADDRESS(MATCH(AJ1367,'rs_industries'!B:B,0),5,1,TRUE,"rs_industries"))</f>
        <v>#N/A</v>
      </c>
      <c r="AI1367" s="129" t="e" cm="1">
        <f t="array" aca="1" ref="AI1367" ca="1">INDIRECT(ADDRESS(MATCH(A1367,'rs_stocks'!B:B,0),7,1,TRUE,"rs_stocks"))</f>
        <v>#N/A</v>
      </c>
    </row>
    <row r="1368" spans="1:35" x14ac:dyDescent="0.3">
      <c r="A1368" s="129" t="s">
        <v>2062</v>
      </c>
      <c r="B1368" s="132">
        <v>9.24</v>
      </c>
      <c r="C1368" s="132">
        <v>71.61</v>
      </c>
      <c r="D1368" s="132">
        <v>100.5</v>
      </c>
      <c r="E1368" s="132">
        <v>141.09</v>
      </c>
      <c r="F1368" s="132">
        <v>99.5</v>
      </c>
      <c r="G1368" s="227" t="s">
        <v>3146</v>
      </c>
      <c r="H1368" s="346" t="s">
        <v>3124</v>
      </c>
      <c r="I1368" s="129">
        <v>5.6020000000000003</v>
      </c>
      <c r="J1368" s="129">
        <v>-94</v>
      </c>
      <c r="K1368" s="129">
        <v>-29</v>
      </c>
      <c r="L1368" s="129" t="b">
        <v>1</v>
      </c>
      <c r="M1368" s="129">
        <v>111.39</v>
      </c>
      <c r="N1368" s="129">
        <v>31.998999999999999</v>
      </c>
      <c r="O1368" s="129">
        <v>3.4809999999999999</v>
      </c>
      <c r="P1368" s="132">
        <v>89.96</v>
      </c>
      <c r="Q1368" s="132">
        <v>0.125</v>
      </c>
      <c r="R1368" s="132">
        <v>11.257</v>
      </c>
      <c r="S1368" s="129">
        <v>15.24</v>
      </c>
      <c r="T1368" s="419">
        <v>21.38</v>
      </c>
      <c r="U1368" s="129">
        <v>7.98</v>
      </c>
      <c r="V1368" s="129">
        <v>-77</v>
      </c>
      <c r="W1368" s="129">
        <v>-49</v>
      </c>
      <c r="X1368" s="129">
        <v>164</v>
      </c>
      <c r="Y1368" s="129" t="s">
        <v>2062</v>
      </c>
      <c r="Z1368" s="129" t="b">
        <v>0</v>
      </c>
      <c r="AA1368" s="129">
        <v>0</v>
      </c>
      <c r="AB1368" s="129" t="b">
        <v>0</v>
      </c>
      <c r="AC1368" s="129">
        <v>45</v>
      </c>
      <c r="AD1368" s="129">
        <v>0.60599999999999998</v>
      </c>
      <c r="AE1368" s="129" t="s">
        <v>3124</v>
      </c>
      <c r="AF1368" s="129" t="s">
        <v>3146</v>
      </c>
      <c r="AG1368" s="129" t="s">
        <v>3619</v>
      </c>
      <c r="AH1368" s="129" t="e" cm="1">
        <f t="array" aca="1" ref="AH1368" ca="1">INDIRECT(ADDRESS(MATCH(AJ1368,'rs_industries'!B:B,0),5,1,TRUE,"rs_industries"))</f>
        <v>#N/A</v>
      </c>
      <c r="AI1368" s="129" cm="1">
        <f t="array" aca="1" ref="AI1368" ca="1">INDIRECT(ADDRESS(MATCH(A1368,'rs_stocks'!B:B,0),7,1,TRUE,"rs_stocks"))</f>
        <v>99</v>
      </c>
    </row>
    <row r="1369" spans="1:35" x14ac:dyDescent="0.3">
      <c r="A1369" s="129" t="s">
        <v>7481</v>
      </c>
      <c r="B1369" s="132">
        <v>-0.66</v>
      </c>
      <c r="C1369" s="132">
        <v>-4.5199999999999996</v>
      </c>
      <c r="D1369" s="132">
        <v>-3.31</v>
      </c>
      <c r="E1369" s="132">
        <v>-8.4600000000000009</v>
      </c>
      <c r="F1369" s="132">
        <v>-1.56</v>
      </c>
      <c r="G1369" s="233" t="s">
        <v>3148</v>
      </c>
      <c r="H1369" s="345" t="s">
        <v>3111</v>
      </c>
      <c r="I1369" s="129">
        <v>0.6</v>
      </c>
      <c r="J1369" s="129">
        <v>-26</v>
      </c>
      <c r="K1369" s="129">
        <v>-20</v>
      </c>
      <c r="L1369" s="129" t="b">
        <v>0</v>
      </c>
      <c r="M1369" s="129">
        <v>6.6319999999999997</v>
      </c>
      <c r="N1369" s="129">
        <v>1.9059999999999999</v>
      </c>
      <c r="O1369" s="129">
        <v>3.4790000000000001</v>
      </c>
      <c r="P1369" s="132">
        <v>6.9009999999999998</v>
      </c>
      <c r="Q1369" s="132">
        <v>0.14299999999999999</v>
      </c>
      <c r="R1369" s="132">
        <v>0.99</v>
      </c>
      <c r="S1369" s="129">
        <v>2.2999999999999998</v>
      </c>
      <c r="T1369" s="419">
        <v>-75.900000000000006</v>
      </c>
      <c r="U1369" s="129">
        <v>51.07</v>
      </c>
      <c r="V1369" s="129">
        <v>-31</v>
      </c>
      <c r="W1369" s="129">
        <v>-23</v>
      </c>
      <c r="X1369" s="129">
        <v>170</v>
      </c>
      <c r="Y1369" s="129" t="s">
        <v>7481</v>
      </c>
      <c r="Z1369" s="129" t="b">
        <v>1</v>
      </c>
      <c r="AA1369" s="129">
        <v>0</v>
      </c>
      <c r="AB1369" s="129" t="b">
        <v>0</v>
      </c>
      <c r="AC1369" s="129">
        <v>45</v>
      </c>
      <c r="AD1369" s="129">
        <v>0.60599999999999998</v>
      </c>
      <c r="AE1369" s="129" t="s">
        <v>3111</v>
      </c>
      <c r="AF1369" s="129" t="s">
        <v>3148</v>
      </c>
      <c r="AG1369" s="129" t="s">
        <v>7482</v>
      </c>
      <c r="AH1369" s="129" t="e" cm="1">
        <f t="array" aca="1" ref="AH1369" ca="1">INDIRECT(ADDRESS(MATCH(AJ1369,'rs_industries'!B:B,0),5,1,TRUE,"rs_industries"))</f>
        <v>#N/A</v>
      </c>
      <c r="AI1369" s="129" t="e" cm="1">
        <f t="array" aca="1" ref="AI1369" ca="1">INDIRECT(ADDRESS(MATCH(A1369,'rs_stocks'!B:B,0),7,1,TRUE,"rs_stocks"))</f>
        <v>#N/A</v>
      </c>
    </row>
    <row r="1370" spans="1:35" x14ac:dyDescent="0.3">
      <c r="A1370" s="129" t="s">
        <v>2889</v>
      </c>
      <c r="B1370" s="132">
        <v>0.4</v>
      </c>
      <c r="C1370" s="132">
        <v>-18.88</v>
      </c>
      <c r="D1370" s="132">
        <v>-25.88</v>
      </c>
      <c r="E1370" s="132">
        <v>26</v>
      </c>
      <c r="F1370" s="132">
        <v>30.34</v>
      </c>
      <c r="G1370" s="212" t="s">
        <v>3747</v>
      </c>
      <c r="H1370" s="345" t="s">
        <v>3124</v>
      </c>
      <c r="I1370" s="129">
        <v>0.32500000000000001</v>
      </c>
      <c r="J1370" s="129">
        <v>-96</v>
      </c>
      <c r="K1370" s="129">
        <v>-75</v>
      </c>
      <c r="L1370" s="129" t="b">
        <v>0</v>
      </c>
      <c r="M1370" s="129">
        <v>106.536</v>
      </c>
      <c r="N1370" s="129">
        <v>30.65</v>
      </c>
      <c r="O1370" s="129">
        <v>3.476</v>
      </c>
      <c r="P1370" s="132">
        <v>111.929</v>
      </c>
      <c r="Q1370" s="132">
        <v>0.109</v>
      </c>
      <c r="R1370" s="132">
        <v>12.223000000000001</v>
      </c>
      <c r="S1370" s="129">
        <v>8.81</v>
      </c>
      <c r="T1370" s="419">
        <v>3.0019999999999998</v>
      </c>
      <c r="U1370" s="129">
        <v>7.56</v>
      </c>
      <c r="V1370" s="129">
        <v>13</v>
      </c>
      <c r="W1370" s="129">
        <v>-7</v>
      </c>
      <c r="X1370" s="129">
        <v>300</v>
      </c>
      <c r="Y1370" s="129" t="s">
        <v>2889</v>
      </c>
      <c r="Z1370" s="129" t="b">
        <v>1</v>
      </c>
      <c r="AA1370" s="129">
        <v>0</v>
      </c>
      <c r="AB1370" s="129" t="b">
        <v>0</v>
      </c>
      <c r="AC1370" s="129">
        <v>50</v>
      </c>
      <c r="AD1370" s="129">
        <v>0.60499999999999998</v>
      </c>
      <c r="AE1370" s="129" t="s">
        <v>3124</v>
      </c>
      <c r="AF1370" s="129" t="s">
        <v>3747</v>
      </c>
      <c r="AG1370" s="129" t="s">
        <v>8597</v>
      </c>
      <c r="AH1370" s="129" t="e" cm="1">
        <f t="array" aca="1" ref="AH1370" ca="1">INDIRECT(ADDRESS(MATCH(AJ1370,'rs_industries'!B:B,0),5,1,TRUE,"rs_industries"))</f>
        <v>#N/A</v>
      </c>
      <c r="AI1370" s="129" cm="1">
        <f t="array" aca="1" ref="AI1370" ca="1">INDIRECT(ADDRESS(MATCH(A1370,'rs_stocks'!B:B,0),7,1,TRUE,"rs_stocks"))</f>
        <v>93</v>
      </c>
    </row>
    <row r="1371" spans="1:35" x14ac:dyDescent="0.3">
      <c r="A1371" s="129" t="s">
        <v>8745</v>
      </c>
      <c r="B1371" s="132">
        <v>0.09</v>
      </c>
      <c r="C1371" s="132">
        <v>2.4300000000000002</v>
      </c>
      <c r="D1371" s="132">
        <v>2.14</v>
      </c>
      <c r="E1371" s="132">
        <v>6.82</v>
      </c>
      <c r="F1371" s="132">
        <v>2.91</v>
      </c>
      <c r="G1371" s="272" t="s">
        <v>3282</v>
      </c>
      <c r="H1371" s="349" t="s">
        <v>3111</v>
      </c>
      <c r="I1371" s="129">
        <v>0.214</v>
      </c>
      <c r="J1371" s="129">
        <v>-40</v>
      </c>
      <c r="K1371" s="129">
        <v>-22</v>
      </c>
      <c r="L1371" s="129" t="b">
        <v>1</v>
      </c>
      <c r="M1371" s="129">
        <v>4.84</v>
      </c>
      <c r="N1371" s="129">
        <v>1.393</v>
      </c>
      <c r="O1371" s="129">
        <v>3.4750000000000001</v>
      </c>
      <c r="P1371" s="132">
        <v>4.84</v>
      </c>
      <c r="Q1371" s="132">
        <v>0.14499999999999999</v>
      </c>
      <c r="R1371" s="132">
        <v>0.70099999999999996</v>
      </c>
      <c r="S1371" s="129">
        <v>1.31</v>
      </c>
      <c r="T1371" s="419">
        <v>13.928000000000001</v>
      </c>
      <c r="U1371" s="129">
        <v>10.97</v>
      </c>
      <c r="V1371" s="129">
        <v>-72</v>
      </c>
      <c r="W1371" s="129">
        <v>-61</v>
      </c>
      <c r="X1371" s="129">
        <v>1392</v>
      </c>
      <c r="Y1371" s="129" t="s">
        <v>8745</v>
      </c>
      <c r="Z1371" s="129" t="b">
        <v>0</v>
      </c>
      <c r="AA1371" s="129">
        <v>0</v>
      </c>
      <c r="AB1371" s="129" t="b">
        <v>1</v>
      </c>
      <c r="AC1371" s="129">
        <v>51</v>
      </c>
      <c r="AD1371" s="129">
        <v>0.60499999999999998</v>
      </c>
      <c r="AE1371" s="129" t="s">
        <v>3111</v>
      </c>
      <c r="AF1371" s="129" t="s">
        <v>3282</v>
      </c>
      <c r="AG1371" s="129" t="s">
        <v>8746</v>
      </c>
      <c r="AH1371" s="129" t="e" cm="1">
        <f t="array" aca="1" ref="AH1371" ca="1">INDIRECT(ADDRESS(MATCH(AJ1371,'rs_industries'!B:B,0),5,1,TRUE,"rs_industries"))</f>
        <v>#N/A</v>
      </c>
      <c r="AI1371" s="129" t="e" cm="1">
        <f t="array" aca="1" ref="AI1371" ca="1">INDIRECT(ADDRESS(MATCH(A1371,'rs_stocks'!B:B,0),7,1,TRUE,"rs_stocks"))</f>
        <v>#N/A</v>
      </c>
    </row>
    <row r="1372" spans="1:35" x14ac:dyDescent="0.3">
      <c r="A1372" s="129" t="s">
        <v>207</v>
      </c>
      <c r="B1372" s="132">
        <v>3.74</v>
      </c>
      <c r="C1372" s="132">
        <v>6.76</v>
      </c>
      <c r="D1372" s="132">
        <v>-0.74</v>
      </c>
      <c r="E1372" s="132">
        <v>14.59</v>
      </c>
      <c r="F1372" s="132">
        <v>7.81</v>
      </c>
      <c r="G1372" s="210" t="s">
        <v>3114</v>
      </c>
      <c r="H1372" s="349" t="s">
        <v>31</v>
      </c>
      <c r="I1372" s="129">
        <v>342.34100000000001</v>
      </c>
      <c r="J1372" s="129">
        <v>-41</v>
      </c>
      <c r="K1372" s="129">
        <v>-4</v>
      </c>
      <c r="L1372" s="129" t="b">
        <v>1</v>
      </c>
      <c r="M1372" s="129">
        <v>15.727</v>
      </c>
      <c r="N1372" s="129">
        <v>4.5359999999999996</v>
      </c>
      <c r="O1372" s="129">
        <v>3.4670000000000001</v>
      </c>
      <c r="P1372" s="132">
        <v>16.295000000000002</v>
      </c>
      <c r="Q1372" s="132">
        <v>0.14199999999999999</v>
      </c>
      <c r="R1372" s="132">
        <v>2.31</v>
      </c>
      <c r="S1372" s="129">
        <v>2.04</v>
      </c>
      <c r="T1372" s="419">
        <v>-53.81</v>
      </c>
      <c r="U1372" s="129">
        <v>124.55500000000001</v>
      </c>
      <c r="V1372" s="129">
        <v>-1</v>
      </c>
      <c r="W1372" s="129">
        <v>20</v>
      </c>
      <c r="X1372" s="129">
        <v>78</v>
      </c>
      <c r="Y1372" s="129" t="s">
        <v>207</v>
      </c>
      <c r="Z1372" s="129" t="b">
        <v>0</v>
      </c>
      <c r="AA1372" s="129">
        <v>0</v>
      </c>
      <c r="AB1372" s="129" t="b">
        <v>1</v>
      </c>
      <c r="AC1372" s="129">
        <v>47</v>
      </c>
      <c r="AD1372" s="129">
        <v>0.60499999999999998</v>
      </c>
      <c r="AE1372" s="129" t="s">
        <v>31</v>
      </c>
      <c r="AF1372" s="129" t="s">
        <v>3114</v>
      </c>
      <c r="AG1372" s="129" t="s">
        <v>5153</v>
      </c>
      <c r="AH1372" s="129" t="e" cm="1">
        <f t="array" aca="1" ref="AH1372" ca="1">INDIRECT(ADDRESS(MATCH(AJ1372,'rs_industries'!B:B,0),5,1,TRUE,"rs_industries"))</f>
        <v>#N/A</v>
      </c>
      <c r="AI1372" s="129" t="e" cm="1">
        <f t="array" aca="1" ref="AI1372" ca="1">INDIRECT(ADDRESS(MATCH(A1372,'rs_stocks'!B:B,0),7,1,TRUE,"rs_stocks"))</f>
        <v>#N/A</v>
      </c>
    </row>
    <row r="1373" spans="1:35" x14ac:dyDescent="0.3">
      <c r="A1373" s="129" t="s">
        <v>7293</v>
      </c>
      <c r="B1373" s="132">
        <v>2.29</v>
      </c>
      <c r="C1373" s="132">
        <v>-1.18</v>
      </c>
      <c r="D1373" s="132">
        <v>-8.5399999999999991</v>
      </c>
      <c r="E1373" s="132">
        <v>-4.22</v>
      </c>
      <c r="F1373" s="132">
        <v>-7.91</v>
      </c>
      <c r="G1373" s="323" t="s">
        <v>3705</v>
      </c>
      <c r="H1373" s="347" t="s">
        <v>115</v>
      </c>
      <c r="I1373" s="129">
        <v>0.497</v>
      </c>
      <c r="J1373" s="129">
        <v>-58</v>
      </c>
      <c r="K1373" s="129">
        <v>-53</v>
      </c>
      <c r="L1373" s="129" t="b">
        <v>0</v>
      </c>
      <c r="M1373" s="129">
        <v>17.631</v>
      </c>
      <c r="N1373" s="129">
        <v>5.093</v>
      </c>
      <c r="O1373" s="129">
        <v>3.4620000000000002</v>
      </c>
      <c r="P1373" s="132">
        <v>21.808</v>
      </c>
      <c r="Q1373" s="132">
        <v>0.13600000000000001</v>
      </c>
      <c r="R1373" s="132">
        <v>2.9710000000000001</v>
      </c>
      <c r="S1373" s="129">
        <v>2.48</v>
      </c>
      <c r="T1373" s="419">
        <v>105.54900000000001</v>
      </c>
      <c r="U1373" s="129">
        <v>13.38</v>
      </c>
      <c r="V1373" s="129">
        <v>-26</v>
      </c>
      <c r="W1373" s="129">
        <v>-37</v>
      </c>
      <c r="X1373" s="129">
        <v>603</v>
      </c>
      <c r="Y1373" s="129" t="s">
        <v>7293</v>
      </c>
      <c r="Z1373" s="129" t="b">
        <v>1</v>
      </c>
      <c r="AA1373" s="129">
        <v>0</v>
      </c>
      <c r="AB1373" s="129" t="b">
        <v>0</v>
      </c>
      <c r="AC1373" s="129">
        <v>48</v>
      </c>
      <c r="AD1373" s="129">
        <v>0.60399999999999998</v>
      </c>
      <c r="AE1373" s="129" t="s">
        <v>115</v>
      </c>
      <c r="AF1373" s="129" t="s">
        <v>3705</v>
      </c>
      <c r="AG1373" s="129" t="s">
        <v>7294</v>
      </c>
      <c r="AH1373" s="129" t="e" cm="1">
        <f t="array" aca="1" ref="AH1373" ca="1">INDIRECT(ADDRESS(MATCH(AJ1373,'rs_industries'!B:B,0),5,1,TRUE,"rs_industries"))</f>
        <v>#N/A</v>
      </c>
      <c r="AI1373" s="129" t="e" cm="1">
        <f t="array" aca="1" ref="AI1373" ca="1">INDIRECT(ADDRESS(MATCH(A1373,'rs_stocks'!B:B,0),7,1,TRUE,"rs_stocks"))</f>
        <v>#N/A</v>
      </c>
    </row>
    <row r="1374" spans="1:35" x14ac:dyDescent="0.3">
      <c r="A1374" s="129" t="s">
        <v>1581</v>
      </c>
      <c r="B1374" s="132">
        <v>-3.29</v>
      </c>
      <c r="C1374" s="132">
        <v>-13.07</v>
      </c>
      <c r="D1374" s="132">
        <v>-3.82</v>
      </c>
      <c r="E1374" s="132">
        <v>5.08</v>
      </c>
      <c r="F1374" s="132">
        <v>4.53</v>
      </c>
      <c r="G1374" s="247" t="s">
        <v>3716</v>
      </c>
      <c r="H1374" s="349" t="s">
        <v>3108</v>
      </c>
      <c r="I1374" s="129">
        <v>2.4300000000000002</v>
      </c>
      <c r="J1374" s="129">
        <v>-38</v>
      </c>
      <c r="K1374" s="129">
        <v>-20</v>
      </c>
      <c r="L1374" s="129" t="b">
        <v>0</v>
      </c>
      <c r="M1374" s="129">
        <v>17.363</v>
      </c>
      <c r="N1374" s="129">
        <v>5.0369999999999999</v>
      </c>
      <c r="O1374" s="129">
        <v>3.4470000000000001</v>
      </c>
      <c r="P1374" s="132">
        <v>16.800999999999998</v>
      </c>
      <c r="Q1374" s="132">
        <v>0.14199999999999999</v>
      </c>
      <c r="R1374" s="132">
        <v>2.3889999999999998</v>
      </c>
      <c r="S1374" s="129">
        <v>2.87</v>
      </c>
      <c r="T1374" s="419">
        <v>-97.542000000000002</v>
      </c>
      <c r="U1374" s="129">
        <v>34.97</v>
      </c>
      <c r="V1374" s="129">
        <v>18</v>
      </c>
      <c r="W1374" s="129">
        <v>38</v>
      </c>
      <c r="X1374" s="129">
        <v>199</v>
      </c>
      <c r="Y1374" s="129" t="s">
        <v>1581</v>
      </c>
      <c r="Z1374" s="129" t="b">
        <v>1</v>
      </c>
      <c r="AA1374" s="129">
        <v>34.255000000000003</v>
      </c>
      <c r="AB1374" s="129" t="b">
        <v>0</v>
      </c>
      <c r="AC1374" s="129">
        <v>45</v>
      </c>
      <c r="AD1374" s="129">
        <v>0.60399999999999998</v>
      </c>
      <c r="AE1374" s="129" t="s">
        <v>3108</v>
      </c>
      <c r="AF1374" s="129" t="s">
        <v>3716</v>
      </c>
      <c r="AG1374" s="129" t="s">
        <v>4822</v>
      </c>
      <c r="AH1374" s="129" t="e" cm="1">
        <f t="array" aca="1" ref="AH1374" ca="1">INDIRECT(ADDRESS(MATCH(AJ1374,'rs_industries'!B:B,0),5,1,TRUE,"rs_industries"))</f>
        <v>#N/A</v>
      </c>
      <c r="AI1374" s="129" t="e" cm="1">
        <f t="array" aca="1" ref="AI1374" ca="1">INDIRECT(ADDRESS(MATCH(A1374,'rs_stocks'!B:B,0),7,1,TRUE,"rs_stocks"))</f>
        <v>#N/A</v>
      </c>
    </row>
    <row r="1375" spans="1:35" x14ac:dyDescent="0.3">
      <c r="A1375" s="129" t="s">
        <v>7990</v>
      </c>
      <c r="B1375" s="132">
        <v>-0.13</v>
      </c>
      <c r="C1375" s="132">
        <v>-5.39</v>
      </c>
      <c r="D1375" s="132">
        <v>-1.42</v>
      </c>
      <c r="E1375" s="132">
        <v>-15.45</v>
      </c>
      <c r="F1375" s="132">
        <v>-7.12</v>
      </c>
      <c r="G1375" s="272" t="s">
        <v>3148</v>
      </c>
      <c r="H1375" s="349" t="s">
        <v>3111</v>
      </c>
      <c r="I1375" s="129">
        <v>0.46400000000000002</v>
      </c>
      <c r="J1375" s="129">
        <v>-50</v>
      </c>
      <c r="K1375" s="129">
        <v>-44</v>
      </c>
      <c r="L1375" s="129" t="b">
        <v>0</v>
      </c>
      <c r="M1375" s="129">
        <v>9.1690000000000005</v>
      </c>
      <c r="N1375" s="129">
        <v>2.66</v>
      </c>
      <c r="O1375" s="129">
        <v>3.4470000000000001</v>
      </c>
      <c r="P1375" s="132">
        <v>10.343</v>
      </c>
      <c r="Q1375" s="132">
        <v>0.14299999999999999</v>
      </c>
      <c r="R1375" s="132">
        <v>1.4750000000000001</v>
      </c>
      <c r="S1375" s="129">
        <v>2.39</v>
      </c>
      <c r="T1375" s="419">
        <v>-82.168999999999997</v>
      </c>
      <c r="U1375" s="129">
        <v>15.27</v>
      </c>
      <c r="V1375" s="129">
        <v>7</v>
      </c>
      <c r="W1375" s="129">
        <v>8</v>
      </c>
      <c r="X1375" s="129">
        <v>547</v>
      </c>
      <c r="Y1375" s="129" t="s">
        <v>7990</v>
      </c>
      <c r="Z1375" s="129" t="b">
        <v>0</v>
      </c>
      <c r="AA1375" s="129">
        <v>0</v>
      </c>
      <c r="AB1375" s="129" t="b">
        <v>0</v>
      </c>
      <c r="AC1375" s="129">
        <v>45</v>
      </c>
      <c r="AD1375" s="129">
        <v>0.60399999999999998</v>
      </c>
      <c r="AE1375" s="129" t="s">
        <v>3111</v>
      </c>
      <c r="AF1375" s="129" t="s">
        <v>3148</v>
      </c>
      <c r="AG1375" s="129" t="s">
        <v>7991</v>
      </c>
      <c r="AH1375" s="129" t="e" cm="1">
        <f t="array" aca="1" ref="AH1375" ca="1">INDIRECT(ADDRESS(MATCH(AJ1375,'rs_industries'!B:B,0),5,1,TRUE,"rs_industries"))</f>
        <v>#N/A</v>
      </c>
      <c r="AI1375" s="129" t="e" cm="1">
        <f t="array" aca="1" ref="AI1375" ca="1">INDIRECT(ADDRESS(MATCH(A1375,'rs_stocks'!B:B,0),7,1,TRUE,"rs_stocks"))</f>
        <v>#N/A</v>
      </c>
    </row>
    <row r="1376" spans="1:35" x14ac:dyDescent="0.3">
      <c r="A1376" s="129" t="s">
        <v>7324</v>
      </c>
      <c r="B1376" s="132">
        <v>1.0900000000000001</v>
      </c>
      <c r="C1376" s="132">
        <v>1.65</v>
      </c>
      <c r="D1376" s="132">
        <v>2.02</v>
      </c>
      <c r="E1376" s="132">
        <v>6.11</v>
      </c>
      <c r="F1376" s="132">
        <v>4.51</v>
      </c>
      <c r="G1376" s="222" t="s">
        <v>3160</v>
      </c>
      <c r="H1376" s="349" t="s">
        <v>3111</v>
      </c>
      <c r="I1376" s="129">
        <v>0.55700000000000005</v>
      </c>
      <c r="J1376" s="129">
        <v>-35</v>
      </c>
      <c r="K1376" s="129">
        <v>-17</v>
      </c>
      <c r="L1376" s="129" t="b">
        <v>1</v>
      </c>
      <c r="M1376" s="129">
        <v>6.609</v>
      </c>
      <c r="N1376" s="129">
        <v>1.92</v>
      </c>
      <c r="O1376" s="129">
        <v>3.4420000000000002</v>
      </c>
      <c r="P1376" s="132">
        <v>6.6369999999999996</v>
      </c>
      <c r="Q1376" s="132">
        <v>0.14199999999999999</v>
      </c>
      <c r="R1376" s="132">
        <v>0.94399999999999995</v>
      </c>
      <c r="S1376" s="129">
        <v>0.99</v>
      </c>
      <c r="T1376" s="419">
        <v>-18.116</v>
      </c>
      <c r="U1376" s="129">
        <v>5.56</v>
      </c>
      <c r="V1376" s="129">
        <v>-28</v>
      </c>
      <c r="W1376" s="129">
        <v>-24</v>
      </c>
      <c r="X1376" s="129">
        <v>3623</v>
      </c>
      <c r="Y1376" s="129" t="s">
        <v>7324</v>
      </c>
      <c r="Z1376" s="129" t="b">
        <v>0</v>
      </c>
      <c r="AA1376" s="129">
        <v>0</v>
      </c>
      <c r="AB1376" s="129" t="b">
        <v>1</v>
      </c>
      <c r="AC1376" s="129">
        <v>45</v>
      </c>
      <c r="AD1376" s="129">
        <v>0.60399999999999998</v>
      </c>
      <c r="AE1376" s="129" t="s">
        <v>3111</v>
      </c>
      <c r="AF1376" s="129" t="s">
        <v>3160</v>
      </c>
      <c r="AG1376" s="129" t="s">
        <v>7325</v>
      </c>
      <c r="AH1376" s="129" t="e" cm="1">
        <f t="array" aca="1" ref="AH1376" ca="1">INDIRECT(ADDRESS(MATCH(AJ1376,'rs_industries'!B:B,0),5,1,TRUE,"rs_industries"))</f>
        <v>#N/A</v>
      </c>
      <c r="AI1376" s="129" t="e" cm="1">
        <f t="array" aca="1" ref="AI1376" ca="1">INDIRECT(ADDRESS(MATCH(A1376,'rs_stocks'!B:B,0),7,1,TRUE,"rs_stocks"))</f>
        <v>#N/A</v>
      </c>
    </row>
    <row r="1377" spans="1:35" x14ac:dyDescent="0.3">
      <c r="A1377" s="129" t="s">
        <v>2990</v>
      </c>
      <c r="B1377" s="132">
        <v>3.84</v>
      </c>
      <c r="C1377" s="132">
        <v>-15.36</v>
      </c>
      <c r="D1377" s="132">
        <v>-22.26</v>
      </c>
      <c r="E1377" s="132">
        <v>89.48</v>
      </c>
      <c r="F1377" s="132">
        <v>38.92</v>
      </c>
      <c r="G1377" s="263" t="s">
        <v>3221</v>
      </c>
      <c r="H1377" s="348" t="s">
        <v>3735</v>
      </c>
      <c r="I1377" s="129">
        <v>0.25800000000000001</v>
      </c>
      <c r="J1377" s="129">
        <v>-93</v>
      </c>
      <c r="K1377" s="129">
        <v>-62</v>
      </c>
      <c r="L1377" s="129" t="b">
        <v>1</v>
      </c>
      <c r="M1377" s="129">
        <v>71.838999999999999</v>
      </c>
      <c r="N1377" s="129">
        <v>20.876000000000001</v>
      </c>
      <c r="O1377" s="129">
        <v>3.4409999999999998</v>
      </c>
      <c r="P1377" s="132">
        <v>61.378</v>
      </c>
      <c r="Q1377" s="132">
        <v>0.11700000000000001</v>
      </c>
      <c r="R1377" s="132">
        <v>7.1950000000000003</v>
      </c>
      <c r="S1377" s="129">
        <v>6.62</v>
      </c>
      <c r="T1377" s="419">
        <v>38.588999999999999</v>
      </c>
      <c r="U1377" s="129">
        <v>11.35</v>
      </c>
      <c r="V1377" s="129">
        <v>-1</v>
      </c>
      <c r="W1377" s="129">
        <v>-24</v>
      </c>
      <c r="X1377" s="129">
        <v>266</v>
      </c>
      <c r="Y1377" s="129" t="s">
        <v>2990</v>
      </c>
      <c r="Z1377" s="129" t="b">
        <v>1</v>
      </c>
      <c r="AA1377" s="129">
        <v>0</v>
      </c>
      <c r="AB1377" s="129" t="b">
        <v>0</v>
      </c>
      <c r="AC1377" s="129">
        <v>44</v>
      </c>
      <c r="AD1377" s="129">
        <v>0.60299999999999998</v>
      </c>
      <c r="AE1377" s="129" t="s">
        <v>3735</v>
      </c>
      <c r="AF1377" s="129" t="s">
        <v>3221</v>
      </c>
      <c r="AG1377" s="129" t="s">
        <v>8591</v>
      </c>
      <c r="AH1377" s="129" t="e" cm="1">
        <f t="array" aca="1" ref="AH1377" ca="1">INDIRECT(ADDRESS(MATCH(AJ1377,'rs_industries'!B:B,0),5,1,TRUE,"rs_industries"))</f>
        <v>#N/A</v>
      </c>
      <c r="AI1377" s="129" cm="1">
        <f t="array" aca="1" ref="AI1377" ca="1">INDIRECT(ADDRESS(MATCH(A1377,'rs_stocks'!B:B,0),7,1,TRUE,"rs_stocks"))</f>
        <v>97</v>
      </c>
    </row>
    <row r="1378" spans="1:35" x14ac:dyDescent="0.3">
      <c r="A1378" s="129" t="s">
        <v>250</v>
      </c>
      <c r="B1378" s="132">
        <v>2.75</v>
      </c>
      <c r="C1378" s="132">
        <v>8.0399999999999991</v>
      </c>
      <c r="D1378" s="132">
        <v>5.81</v>
      </c>
      <c r="E1378" s="132">
        <v>12.34</v>
      </c>
      <c r="F1378" s="132">
        <v>8.85</v>
      </c>
      <c r="G1378" s="223" t="s">
        <v>3144</v>
      </c>
      <c r="H1378" s="346" t="s">
        <v>3124</v>
      </c>
      <c r="I1378" s="129">
        <v>148.19999999999999</v>
      </c>
      <c r="J1378" s="129">
        <v>-50</v>
      </c>
      <c r="K1378" s="129">
        <v>0</v>
      </c>
      <c r="L1378" s="129" t="b">
        <v>1</v>
      </c>
      <c r="M1378" s="129">
        <v>9.2780000000000005</v>
      </c>
      <c r="N1378" s="129">
        <v>2.6989999999999998</v>
      </c>
      <c r="O1378" s="129">
        <v>3.4369999999999998</v>
      </c>
      <c r="P1378" s="132">
        <v>9.15</v>
      </c>
      <c r="Q1378" s="132">
        <v>0.14299999999999999</v>
      </c>
      <c r="R1378" s="132">
        <v>1.306</v>
      </c>
      <c r="S1378" s="129">
        <v>2.11</v>
      </c>
      <c r="T1378" s="419">
        <v>2.2629999999999999</v>
      </c>
      <c r="U1378" s="129">
        <v>417.81</v>
      </c>
      <c r="V1378" s="129">
        <v>-57</v>
      </c>
      <c r="W1378" s="129">
        <v>-51</v>
      </c>
      <c r="X1378" s="129">
        <v>22</v>
      </c>
      <c r="Y1378" s="129" t="s">
        <v>250</v>
      </c>
      <c r="Z1378" s="129" t="b">
        <v>1</v>
      </c>
      <c r="AA1378" s="129">
        <v>0</v>
      </c>
      <c r="AB1378" s="129" t="b">
        <v>1</v>
      </c>
      <c r="AC1378" s="129">
        <v>49</v>
      </c>
      <c r="AD1378" s="129">
        <v>0.60299999999999998</v>
      </c>
      <c r="AE1378" s="129" t="s">
        <v>3124</v>
      </c>
      <c r="AF1378" s="129" t="s">
        <v>3144</v>
      </c>
      <c r="AG1378" s="129" t="s">
        <v>3344</v>
      </c>
      <c r="AH1378" s="129" t="e" cm="1">
        <f t="array" aca="1" ref="AH1378" ca="1">INDIRECT(ADDRESS(MATCH(AJ1378,'rs_industries'!B:B,0),5,1,TRUE,"rs_industries"))</f>
        <v>#N/A</v>
      </c>
      <c r="AI1378" s="129" cm="1">
        <f t="array" aca="1" ref="AI1378" ca="1">INDIRECT(ADDRESS(MATCH(A1378,'rs_stocks'!B:B,0),7,1,TRUE,"rs_stocks"))</f>
        <v>84</v>
      </c>
    </row>
    <row r="1379" spans="1:35" x14ac:dyDescent="0.3">
      <c r="A1379" s="129" t="s">
        <v>1659</v>
      </c>
      <c r="B1379" s="132">
        <v>-2.59</v>
      </c>
      <c r="C1379" s="132">
        <v>-0.59</v>
      </c>
      <c r="D1379" s="132">
        <v>0.42</v>
      </c>
      <c r="E1379" s="132">
        <v>1.68</v>
      </c>
      <c r="F1379" s="132">
        <v>-2.0299999999999998</v>
      </c>
      <c r="G1379" s="269" t="s">
        <v>3217</v>
      </c>
      <c r="H1379" s="288" t="s">
        <v>150</v>
      </c>
      <c r="I1379" s="129">
        <v>1.865</v>
      </c>
      <c r="J1379" s="129">
        <v>-46</v>
      </c>
      <c r="K1379" s="129">
        <v>-27</v>
      </c>
      <c r="L1379" s="129" t="b">
        <v>1</v>
      </c>
      <c r="M1379" s="129">
        <v>6.7670000000000003</v>
      </c>
      <c r="N1379" s="129">
        <v>1.97</v>
      </c>
      <c r="O1379" s="129">
        <v>3.4350000000000001</v>
      </c>
      <c r="P1379" s="132">
        <v>7.05</v>
      </c>
      <c r="Q1379" s="132">
        <v>0.14199999999999999</v>
      </c>
      <c r="R1379" s="132">
        <v>0.999</v>
      </c>
      <c r="S1379" s="129">
        <v>2.04</v>
      </c>
      <c r="T1379" s="419">
        <v>-28.917999999999999</v>
      </c>
      <c r="U1379" s="129">
        <v>16.93</v>
      </c>
      <c r="V1379" s="129">
        <v>-25</v>
      </c>
      <c r="W1379" s="129">
        <v>-9</v>
      </c>
      <c r="X1379" s="129">
        <v>578</v>
      </c>
      <c r="Y1379" s="129" t="s">
        <v>1659</v>
      </c>
      <c r="Z1379" s="129" t="b">
        <v>1</v>
      </c>
      <c r="AA1379" s="129">
        <v>0</v>
      </c>
      <c r="AB1379" s="129" t="b">
        <v>0</v>
      </c>
      <c r="AC1379" s="129">
        <v>42</v>
      </c>
      <c r="AD1379" s="129">
        <v>0.60299999999999998</v>
      </c>
      <c r="AE1379" s="129" t="s">
        <v>150</v>
      </c>
      <c r="AF1379" s="129" t="s">
        <v>3217</v>
      </c>
      <c r="AG1379" s="129" t="s">
        <v>3420</v>
      </c>
      <c r="AH1379" s="129" t="e" cm="1">
        <f t="array" aca="1" ref="AH1379" ca="1">INDIRECT(ADDRESS(MATCH(AJ1379,'rs_industries'!B:B,0),5,1,TRUE,"rs_industries"))</f>
        <v>#N/A</v>
      </c>
      <c r="AI1379" s="129" t="e" cm="1">
        <f t="array" aca="1" ref="AI1379" ca="1">INDIRECT(ADDRESS(MATCH(A1379,'rs_stocks'!B:B,0),7,1,TRUE,"rs_stocks"))</f>
        <v>#N/A</v>
      </c>
    </row>
    <row r="1380" spans="1:35" x14ac:dyDescent="0.3">
      <c r="A1380" s="129" t="s">
        <v>2187</v>
      </c>
      <c r="B1380" s="132">
        <v>-1.76</v>
      </c>
      <c r="C1380" s="132">
        <v>-3.19</v>
      </c>
      <c r="D1380" s="132">
        <v>12.27</v>
      </c>
      <c r="E1380" s="132">
        <v>2.4500000000000002</v>
      </c>
      <c r="F1380" s="132">
        <v>1.98</v>
      </c>
      <c r="G1380" s="312"/>
      <c r="H1380" s="347"/>
      <c r="I1380" s="129">
        <v>1.804</v>
      </c>
      <c r="J1380" s="129">
        <v>-62</v>
      </c>
      <c r="K1380" s="129">
        <v>-37</v>
      </c>
      <c r="L1380" s="129" t="b">
        <v>1</v>
      </c>
      <c r="M1380" s="129">
        <v>29.114000000000001</v>
      </c>
      <c r="N1380" s="129">
        <v>8.4849999999999994</v>
      </c>
      <c r="O1380" s="129">
        <v>3.431</v>
      </c>
      <c r="P1380" s="132">
        <v>35.076000000000001</v>
      </c>
      <c r="Q1380" s="132">
        <v>0.14599999999999999</v>
      </c>
      <c r="R1380" s="132">
        <v>5.1349999999999998</v>
      </c>
      <c r="S1380" s="129">
        <v>3.7</v>
      </c>
      <c r="T1380" s="419">
        <v>-16.187999999999999</v>
      </c>
      <c r="U1380" s="129">
        <v>6.68</v>
      </c>
      <c r="V1380" s="129">
        <v>-14</v>
      </c>
      <c r="W1380" s="129">
        <v>-17</v>
      </c>
      <c r="X1380" s="129">
        <v>809</v>
      </c>
      <c r="Y1380" s="129" t="s">
        <v>2187</v>
      </c>
      <c r="Z1380" s="129" t="b">
        <v>0</v>
      </c>
      <c r="AA1380" s="129">
        <v>0</v>
      </c>
      <c r="AB1380" s="129" t="b">
        <v>1</v>
      </c>
      <c r="AC1380" s="129">
        <v>46</v>
      </c>
      <c r="AD1380" s="129">
        <v>0.60199999999999998</v>
      </c>
      <c r="AG1380" s="129" t="s">
        <v>3342</v>
      </c>
      <c r="AH1380" s="129" t="e" cm="1">
        <f t="array" aca="1" ref="AH1380" ca="1">INDIRECT(ADDRESS(MATCH(AJ1380,'rs_industries'!B:B,0),5,1,TRUE,"rs_industries"))</f>
        <v>#N/A</v>
      </c>
      <c r="AI1380" s="129" t="e" cm="1">
        <f t="array" aca="1" ref="AI1380" ca="1">INDIRECT(ADDRESS(MATCH(A1380,'rs_stocks'!B:B,0),7,1,TRUE,"rs_stocks"))</f>
        <v>#N/A</v>
      </c>
    </row>
    <row r="1381" spans="1:35" x14ac:dyDescent="0.3">
      <c r="A1381" s="129" t="s">
        <v>8662</v>
      </c>
      <c r="B1381" s="132">
        <v>0.59</v>
      </c>
      <c r="C1381" s="132">
        <v>-1.1599999999999999</v>
      </c>
      <c r="D1381" s="132">
        <v>-14.14</v>
      </c>
      <c r="E1381" s="132">
        <v>45.3</v>
      </c>
      <c r="F1381" s="132">
        <v>-4.49</v>
      </c>
      <c r="G1381" s="290" t="s">
        <v>3313</v>
      </c>
      <c r="H1381" s="350" t="s">
        <v>115</v>
      </c>
      <c r="I1381" s="129">
        <v>0.30099999999999999</v>
      </c>
      <c r="J1381" s="129">
        <v>-92</v>
      </c>
      <c r="K1381" s="129">
        <v>-88</v>
      </c>
      <c r="L1381" s="129" t="b">
        <v>1</v>
      </c>
      <c r="M1381" s="129">
        <v>27.183</v>
      </c>
      <c r="N1381" s="129">
        <v>7.931</v>
      </c>
      <c r="O1381" s="129">
        <v>3.427</v>
      </c>
      <c r="P1381" s="132">
        <v>30.873999999999999</v>
      </c>
      <c r="Q1381" s="132">
        <v>0.14000000000000001</v>
      </c>
      <c r="R1381" s="132">
        <v>4.3140000000000001</v>
      </c>
      <c r="S1381" s="129">
        <v>5.53</v>
      </c>
      <c r="T1381" s="419">
        <v>42.552999999999997</v>
      </c>
      <c r="U1381" s="129">
        <v>1.7</v>
      </c>
      <c r="V1381" s="129">
        <v>-21</v>
      </c>
      <c r="W1381" s="129">
        <v>-54</v>
      </c>
      <c r="X1381" s="129">
        <v>2127</v>
      </c>
      <c r="Y1381" s="129" t="s">
        <v>8662</v>
      </c>
      <c r="Z1381" s="129" t="b">
        <v>0</v>
      </c>
      <c r="AA1381" s="129">
        <v>0</v>
      </c>
      <c r="AB1381" s="129" t="b">
        <v>0</v>
      </c>
      <c r="AC1381" s="129">
        <v>39</v>
      </c>
      <c r="AD1381" s="129">
        <v>0.60199999999999998</v>
      </c>
      <c r="AE1381" s="129" t="s">
        <v>115</v>
      </c>
      <c r="AF1381" s="129" t="s">
        <v>3313</v>
      </c>
      <c r="AG1381" s="129" t="s">
        <v>8663</v>
      </c>
      <c r="AH1381" s="129" t="e" cm="1">
        <f t="array" aca="1" ref="AH1381" ca="1">INDIRECT(ADDRESS(MATCH(AJ1381,'rs_industries'!B:B,0),5,1,TRUE,"rs_industries"))</f>
        <v>#N/A</v>
      </c>
      <c r="AI1381" s="129" t="e" cm="1">
        <f t="array" aca="1" ref="AI1381" ca="1">INDIRECT(ADDRESS(MATCH(A1381,'rs_stocks'!B:B,0),7,1,TRUE,"rs_stocks"))</f>
        <v>#N/A</v>
      </c>
    </row>
    <row r="1382" spans="1:35" x14ac:dyDescent="0.3">
      <c r="A1382" s="129" t="s">
        <v>7043</v>
      </c>
      <c r="B1382" s="132">
        <v>1.96</v>
      </c>
      <c r="C1382" s="132">
        <v>-26.6</v>
      </c>
      <c r="D1382" s="132">
        <v>-13.87</v>
      </c>
      <c r="E1382" s="132">
        <v>-13.66</v>
      </c>
      <c r="F1382" s="132">
        <v>-11.54</v>
      </c>
      <c r="G1382" s="269" t="s">
        <v>3193</v>
      </c>
      <c r="H1382" s="288" t="s">
        <v>3111</v>
      </c>
      <c r="I1382" s="129">
        <v>0.83499999999999996</v>
      </c>
      <c r="J1382" s="129">
        <v>-81</v>
      </c>
      <c r="K1382" s="129">
        <v>-80</v>
      </c>
      <c r="L1382" s="129" t="b">
        <v>0</v>
      </c>
      <c r="M1382" s="129">
        <v>38.064999999999998</v>
      </c>
      <c r="N1382" s="129">
        <v>11.125999999999999</v>
      </c>
      <c r="O1382" s="129">
        <v>3.4209999999999998</v>
      </c>
      <c r="P1382" s="132">
        <v>39.872999999999998</v>
      </c>
      <c r="Q1382" s="132">
        <v>0.13500000000000001</v>
      </c>
      <c r="R1382" s="132">
        <v>5.3949999999999996</v>
      </c>
      <c r="S1382" s="129">
        <v>5.94</v>
      </c>
      <c r="T1382" s="419">
        <v>54.917999999999999</v>
      </c>
      <c r="U1382" s="129">
        <v>10.43</v>
      </c>
      <c r="V1382" s="129">
        <v>-13</v>
      </c>
      <c r="W1382" s="129">
        <v>37</v>
      </c>
      <c r="X1382" s="129">
        <v>323</v>
      </c>
      <c r="Y1382" s="129" t="s">
        <v>7043</v>
      </c>
      <c r="Z1382" s="129" t="b">
        <v>0</v>
      </c>
      <c r="AA1382" s="129">
        <v>0</v>
      </c>
      <c r="AB1382" s="129" t="b">
        <v>0</v>
      </c>
      <c r="AC1382" s="129">
        <v>43</v>
      </c>
      <c r="AD1382" s="129">
        <v>0.60199999999999998</v>
      </c>
      <c r="AE1382" s="129" t="s">
        <v>3111</v>
      </c>
      <c r="AF1382" s="129" t="s">
        <v>3193</v>
      </c>
      <c r="AG1382" s="129" t="s">
        <v>7044</v>
      </c>
      <c r="AH1382" s="129" t="e" cm="1">
        <f t="array" aca="1" ref="AH1382" ca="1">INDIRECT(ADDRESS(MATCH(AJ1382,'rs_industries'!B:B,0),5,1,TRUE,"rs_industries"))</f>
        <v>#N/A</v>
      </c>
      <c r="AI1382" s="129" t="e" cm="1">
        <f t="array" aca="1" ref="AI1382" ca="1">INDIRECT(ADDRESS(MATCH(A1382,'rs_stocks'!B:B,0),7,1,TRUE,"rs_stocks"))</f>
        <v>#N/A</v>
      </c>
    </row>
    <row r="1383" spans="1:35" x14ac:dyDescent="0.3">
      <c r="A1383" s="129" t="s">
        <v>1660</v>
      </c>
      <c r="B1383" s="132">
        <v>-2.9</v>
      </c>
      <c r="C1383" s="132">
        <v>14.59</v>
      </c>
      <c r="D1383" s="132">
        <v>-4.29</v>
      </c>
      <c r="E1383" s="132">
        <v>40.74</v>
      </c>
      <c r="F1383" s="132">
        <v>34.85</v>
      </c>
      <c r="G1383" s="261" t="s">
        <v>3107</v>
      </c>
      <c r="H1383" s="345" t="s">
        <v>3108</v>
      </c>
      <c r="I1383" s="129">
        <v>10.101000000000001</v>
      </c>
      <c r="J1383" s="129">
        <v>-80</v>
      </c>
      <c r="K1383" s="129">
        <v>-28</v>
      </c>
      <c r="L1383" s="129" t="b">
        <v>0</v>
      </c>
      <c r="M1383" s="129">
        <v>47.313000000000002</v>
      </c>
      <c r="N1383" s="129">
        <v>13.837999999999999</v>
      </c>
      <c r="O1383" s="129">
        <v>3.419</v>
      </c>
      <c r="P1383" s="132">
        <v>49.540999999999997</v>
      </c>
      <c r="Q1383" s="132">
        <v>0.13500000000000001</v>
      </c>
      <c r="R1383" s="132">
        <v>6.6760000000000002</v>
      </c>
      <c r="S1383" s="129">
        <v>5.01</v>
      </c>
      <c r="T1383" s="419">
        <v>46.65</v>
      </c>
      <c r="U1383" s="129">
        <v>26.08</v>
      </c>
      <c r="V1383" s="129">
        <v>-63</v>
      </c>
      <c r="W1383" s="129">
        <v>-37</v>
      </c>
      <c r="X1383" s="129">
        <v>152</v>
      </c>
      <c r="Y1383" s="129" t="s">
        <v>1660</v>
      </c>
      <c r="Z1383" s="129" t="b">
        <v>1</v>
      </c>
      <c r="AA1383" s="129">
        <v>0</v>
      </c>
      <c r="AB1383" s="129" t="b">
        <v>1</v>
      </c>
      <c r="AC1383" s="129">
        <v>45</v>
      </c>
      <c r="AD1383" s="129">
        <v>0.60199999999999998</v>
      </c>
      <c r="AE1383" s="129" t="s">
        <v>3108</v>
      </c>
      <c r="AF1383" s="129" t="s">
        <v>3107</v>
      </c>
      <c r="AG1383" s="129" t="s">
        <v>4158</v>
      </c>
      <c r="AH1383" s="129" t="e" cm="1">
        <f t="array" aca="1" ref="AH1383" ca="1">INDIRECT(ADDRESS(MATCH(AJ1383,'rs_industries'!B:B,0),5,1,TRUE,"rs_industries"))</f>
        <v>#N/A</v>
      </c>
      <c r="AI1383" s="129" cm="1">
        <f t="array" aca="1" ref="AI1383" ca="1">INDIRECT(ADDRESS(MATCH(A1383,'rs_stocks'!B:B,0),7,1,TRUE,"rs_stocks"))</f>
        <v>97</v>
      </c>
    </row>
    <row r="1384" spans="1:35" x14ac:dyDescent="0.3">
      <c r="A1384" s="129" t="s">
        <v>1160</v>
      </c>
      <c r="B1384" s="132">
        <v>-3.11</v>
      </c>
      <c r="C1384" s="132">
        <v>-4.1399999999999997</v>
      </c>
      <c r="D1384" s="132">
        <v>-1.36</v>
      </c>
      <c r="E1384" s="132">
        <v>-6.03</v>
      </c>
      <c r="F1384" s="132">
        <v>-4.55</v>
      </c>
      <c r="G1384" s="308" t="s">
        <v>3217</v>
      </c>
      <c r="H1384" s="348" t="s">
        <v>150</v>
      </c>
      <c r="I1384" s="129">
        <v>45.92</v>
      </c>
      <c r="J1384" s="129">
        <v>-38</v>
      </c>
      <c r="K1384" s="129">
        <v>-30</v>
      </c>
      <c r="L1384" s="129" t="b">
        <v>0</v>
      </c>
      <c r="M1384" s="129">
        <v>6.6680000000000001</v>
      </c>
      <c r="N1384" s="129">
        <v>1.954</v>
      </c>
      <c r="O1384" s="129">
        <v>3.4129999999999998</v>
      </c>
      <c r="P1384" s="132">
        <v>6.9930000000000003</v>
      </c>
      <c r="Q1384" s="132">
        <v>0.14000000000000001</v>
      </c>
      <c r="R1384" s="132">
        <v>0.97799999999999998</v>
      </c>
      <c r="S1384" s="129">
        <v>1.76</v>
      </c>
      <c r="T1384" s="419">
        <v>-63.045999999999999</v>
      </c>
      <c r="U1384" s="129">
        <v>52.734999999999999</v>
      </c>
      <c r="V1384" s="129">
        <v>-36</v>
      </c>
      <c r="W1384" s="129">
        <v>-39</v>
      </c>
      <c r="X1384" s="129">
        <v>215</v>
      </c>
      <c r="Y1384" s="129" t="s">
        <v>1160</v>
      </c>
      <c r="Z1384" s="129" t="b">
        <v>0</v>
      </c>
      <c r="AA1384" s="129">
        <v>0</v>
      </c>
      <c r="AB1384" s="129" t="b">
        <v>0</v>
      </c>
      <c r="AC1384" s="129">
        <v>47</v>
      </c>
      <c r="AD1384" s="129">
        <v>0.60099999999999998</v>
      </c>
      <c r="AE1384" s="129" t="s">
        <v>150</v>
      </c>
      <c r="AF1384" s="129" t="s">
        <v>3217</v>
      </c>
      <c r="AG1384" s="129" t="s">
        <v>4527</v>
      </c>
      <c r="AH1384" s="129" t="e" cm="1">
        <f t="array" aca="1" ref="AH1384" ca="1">INDIRECT(ADDRESS(MATCH(AJ1384,'rs_industries'!B:B,0),5,1,TRUE,"rs_industries"))</f>
        <v>#N/A</v>
      </c>
      <c r="AI1384" s="129" t="e" cm="1">
        <f t="array" aca="1" ref="AI1384" ca="1">INDIRECT(ADDRESS(MATCH(A1384,'rs_stocks'!B:B,0),7,1,TRUE,"rs_stocks"))</f>
        <v>#N/A</v>
      </c>
    </row>
    <row r="1385" spans="1:35" x14ac:dyDescent="0.3">
      <c r="A1385" s="129" t="s">
        <v>1179</v>
      </c>
      <c r="B1385" s="132">
        <v>-1.97</v>
      </c>
      <c r="C1385" s="132">
        <v>-1.21</v>
      </c>
      <c r="D1385" s="132">
        <v>-1.25</v>
      </c>
      <c r="E1385" s="132">
        <v>-0.28999999999999998</v>
      </c>
      <c r="F1385" s="132">
        <v>1.02</v>
      </c>
      <c r="G1385" s="332" t="s">
        <v>3217</v>
      </c>
      <c r="H1385" s="353" t="s">
        <v>150</v>
      </c>
      <c r="I1385" s="129">
        <v>7.6550000000000002</v>
      </c>
      <c r="J1385" s="129">
        <v>-31</v>
      </c>
      <c r="K1385" s="129">
        <v>-16</v>
      </c>
      <c r="L1385" s="129" t="b">
        <v>1</v>
      </c>
      <c r="M1385" s="129">
        <v>7.1740000000000004</v>
      </c>
      <c r="N1385" s="129">
        <v>2.1040000000000001</v>
      </c>
      <c r="O1385" s="129">
        <v>3.4089999999999998</v>
      </c>
      <c r="P1385" s="132">
        <v>7.2670000000000003</v>
      </c>
      <c r="Q1385" s="132">
        <v>0.13900000000000001</v>
      </c>
      <c r="R1385" s="132">
        <v>1.01</v>
      </c>
      <c r="S1385" s="129">
        <v>1.65</v>
      </c>
      <c r="T1385" s="419">
        <v>-40.738999999999997</v>
      </c>
      <c r="U1385" s="129">
        <v>41.75</v>
      </c>
      <c r="V1385" s="129">
        <v>-40</v>
      </c>
      <c r="W1385" s="129">
        <v>-53</v>
      </c>
      <c r="X1385" s="129">
        <v>290</v>
      </c>
      <c r="Y1385" s="129" t="s">
        <v>1179</v>
      </c>
      <c r="Z1385" s="129" t="b">
        <v>0</v>
      </c>
      <c r="AA1385" s="129">
        <v>0</v>
      </c>
      <c r="AB1385" s="129" t="b">
        <v>1</v>
      </c>
      <c r="AC1385" s="129">
        <v>49</v>
      </c>
      <c r="AD1385" s="129">
        <v>0.60099999999999998</v>
      </c>
      <c r="AE1385" s="129" t="s">
        <v>150</v>
      </c>
      <c r="AF1385" s="129" t="s">
        <v>3217</v>
      </c>
      <c r="AG1385" s="129" t="s">
        <v>4247</v>
      </c>
      <c r="AH1385" s="129" t="e" cm="1">
        <f t="array" aca="1" ref="AH1385" ca="1">INDIRECT(ADDRESS(MATCH(AJ1385,'rs_industries'!B:B,0),5,1,TRUE,"rs_industries"))</f>
        <v>#N/A</v>
      </c>
      <c r="AI1385" s="129" t="e" cm="1">
        <f t="array" aca="1" ref="AI1385" ca="1">INDIRECT(ADDRESS(MATCH(A1385,'rs_stocks'!B:B,0),7,1,TRUE,"rs_stocks"))</f>
        <v>#N/A</v>
      </c>
    </row>
    <row r="1386" spans="1:35" x14ac:dyDescent="0.3">
      <c r="A1386" s="129" t="s">
        <v>7256</v>
      </c>
      <c r="B1386" s="132">
        <v>2.66</v>
      </c>
      <c r="C1386" s="132">
        <v>2.81</v>
      </c>
      <c r="D1386" s="132">
        <v>-18.72</v>
      </c>
      <c r="E1386" s="132">
        <v>22.87</v>
      </c>
      <c r="F1386" s="132">
        <v>24.49</v>
      </c>
      <c r="G1386" s="204" t="s">
        <v>3705</v>
      </c>
      <c r="H1386" s="345" t="s">
        <v>115</v>
      </c>
      <c r="I1386" s="129">
        <v>0.59</v>
      </c>
      <c r="J1386" s="129">
        <v>-73</v>
      </c>
      <c r="K1386" s="129">
        <v>-55</v>
      </c>
      <c r="L1386" s="129" t="b">
        <v>1</v>
      </c>
      <c r="M1386" s="129">
        <v>42.798999999999999</v>
      </c>
      <c r="N1386" s="129">
        <v>12.56</v>
      </c>
      <c r="O1386" s="129">
        <v>3.4079999999999999</v>
      </c>
      <c r="P1386" s="132">
        <v>48.387999999999998</v>
      </c>
      <c r="Q1386" s="132">
        <v>0.125</v>
      </c>
      <c r="R1386" s="132">
        <v>6.0439999999999996</v>
      </c>
      <c r="S1386" s="129">
        <v>4.38</v>
      </c>
      <c r="T1386" s="419">
        <v>83.242999999999995</v>
      </c>
      <c r="U1386" s="129">
        <v>27.4</v>
      </c>
      <c r="V1386" s="129">
        <v>-40</v>
      </c>
      <c r="W1386" s="129">
        <v>-31</v>
      </c>
      <c r="X1386" s="129">
        <v>166</v>
      </c>
      <c r="Y1386" s="129" t="s">
        <v>7256</v>
      </c>
      <c r="Z1386" s="129" t="b">
        <v>0</v>
      </c>
      <c r="AA1386" s="129">
        <v>0</v>
      </c>
      <c r="AB1386" s="129" t="b">
        <v>0</v>
      </c>
      <c r="AC1386" s="129">
        <v>44</v>
      </c>
      <c r="AD1386" s="129">
        <v>0.60099999999999998</v>
      </c>
      <c r="AE1386" s="129" t="s">
        <v>115</v>
      </c>
      <c r="AF1386" s="129" t="s">
        <v>3705</v>
      </c>
      <c r="AG1386" s="129" t="s">
        <v>7257</v>
      </c>
      <c r="AH1386" s="129" t="e" cm="1">
        <f t="array" aca="1" ref="AH1386" ca="1">INDIRECT(ADDRESS(MATCH(AJ1386,'rs_industries'!B:B,0),5,1,TRUE,"rs_industries"))</f>
        <v>#N/A</v>
      </c>
      <c r="AI1386" s="129" t="e" cm="1">
        <f t="array" aca="1" ref="AI1386" ca="1">INDIRECT(ADDRESS(MATCH(A1386,'rs_stocks'!B:B,0),7,1,TRUE,"rs_stocks"))</f>
        <v>#N/A</v>
      </c>
    </row>
    <row r="1387" spans="1:35" x14ac:dyDescent="0.3">
      <c r="A1387" s="129" t="s">
        <v>7912</v>
      </c>
      <c r="B1387" s="132">
        <v>0.85</v>
      </c>
      <c r="C1387" s="132">
        <v>0.74</v>
      </c>
      <c r="D1387" s="132">
        <v>1.82</v>
      </c>
      <c r="E1387" s="132">
        <v>7.69</v>
      </c>
      <c r="F1387" s="132">
        <v>4.7300000000000004</v>
      </c>
      <c r="G1387" s="253" t="s">
        <v>3193</v>
      </c>
      <c r="H1387" s="253" t="s">
        <v>3111</v>
      </c>
      <c r="I1387" s="129">
        <v>0.47399999999999998</v>
      </c>
      <c r="J1387" s="129">
        <v>-39</v>
      </c>
      <c r="K1387" s="129">
        <v>-24</v>
      </c>
      <c r="L1387" s="129" t="b">
        <v>1</v>
      </c>
      <c r="M1387" s="129">
        <v>9.5670000000000002</v>
      </c>
      <c r="N1387" s="129">
        <v>2.82</v>
      </c>
      <c r="O1387" s="129">
        <v>3.3929999999999998</v>
      </c>
      <c r="P1387" s="132">
        <v>9.5259999999999998</v>
      </c>
      <c r="Q1387" s="132">
        <v>0.14000000000000001</v>
      </c>
      <c r="R1387" s="132">
        <v>1.331</v>
      </c>
      <c r="S1387" s="129">
        <v>1.51</v>
      </c>
      <c r="T1387" s="419">
        <v>13.907999999999999</v>
      </c>
      <c r="U1387" s="129">
        <v>9.52</v>
      </c>
      <c r="V1387" s="129">
        <v>-13</v>
      </c>
      <c r="W1387" s="129">
        <v>-16</v>
      </c>
      <c r="X1387" s="129">
        <v>1390</v>
      </c>
      <c r="Y1387" s="129" t="s">
        <v>7912</v>
      </c>
      <c r="Z1387" s="129" t="b">
        <v>0</v>
      </c>
      <c r="AA1387" s="129">
        <v>0</v>
      </c>
      <c r="AB1387" s="129" t="b">
        <v>1</v>
      </c>
      <c r="AC1387" s="129">
        <v>50</v>
      </c>
      <c r="AD1387" s="129">
        <v>0.6</v>
      </c>
      <c r="AE1387" s="129" t="s">
        <v>3111</v>
      </c>
      <c r="AF1387" s="129" t="s">
        <v>3193</v>
      </c>
      <c r="AG1387" s="129" t="s">
        <v>7913</v>
      </c>
      <c r="AH1387" s="129" t="e" cm="1">
        <f t="array" aca="1" ref="AH1387" ca="1">INDIRECT(ADDRESS(MATCH(AJ1387,'rs_industries'!B:B,0),5,1,TRUE,"rs_industries"))</f>
        <v>#N/A</v>
      </c>
      <c r="AI1387" s="129" t="e" cm="1">
        <f t="array" aca="1" ref="AI1387" ca="1">INDIRECT(ADDRESS(MATCH(A1387,'rs_stocks'!B:B,0),7,1,TRUE,"rs_stocks"))</f>
        <v>#N/A</v>
      </c>
    </row>
    <row r="1388" spans="1:35" x14ac:dyDescent="0.3">
      <c r="A1388" s="129" t="s">
        <v>833</v>
      </c>
      <c r="B1388" s="132">
        <v>-0.64</v>
      </c>
      <c r="C1388" s="132">
        <v>-1.58</v>
      </c>
      <c r="D1388" s="132">
        <v>1.1000000000000001</v>
      </c>
      <c r="E1388" s="132">
        <v>2.42</v>
      </c>
      <c r="F1388" s="132">
        <v>0.43</v>
      </c>
      <c r="G1388" s="209" t="s">
        <v>3217</v>
      </c>
      <c r="H1388" s="348" t="s">
        <v>150</v>
      </c>
      <c r="I1388" s="129">
        <v>9.8360000000000003</v>
      </c>
      <c r="J1388" s="129">
        <v>-61</v>
      </c>
      <c r="K1388" s="129">
        <v>-48</v>
      </c>
      <c r="L1388" s="129" t="b">
        <v>1</v>
      </c>
      <c r="M1388" s="129">
        <v>9.7940000000000005</v>
      </c>
      <c r="N1388" s="129">
        <v>2.8980000000000001</v>
      </c>
      <c r="O1388" s="129">
        <v>3.379</v>
      </c>
      <c r="P1388" s="132">
        <v>10.146000000000001</v>
      </c>
      <c r="Q1388" s="132">
        <v>0.13800000000000001</v>
      </c>
      <c r="R1388" s="132">
        <v>1.397</v>
      </c>
      <c r="S1388" s="129">
        <v>1.39</v>
      </c>
      <c r="T1388" s="419">
        <v>-31.49</v>
      </c>
      <c r="U1388" s="129">
        <v>19.654</v>
      </c>
      <c r="V1388" s="129">
        <v>-34</v>
      </c>
      <c r="W1388" s="129">
        <v>-37</v>
      </c>
      <c r="X1388" s="129">
        <v>732</v>
      </c>
      <c r="Y1388" s="129" t="s">
        <v>833</v>
      </c>
      <c r="Z1388" s="129" t="b">
        <v>0</v>
      </c>
      <c r="AA1388" s="129">
        <v>0</v>
      </c>
      <c r="AB1388" s="129" t="b">
        <v>0</v>
      </c>
      <c r="AC1388" s="129">
        <v>52</v>
      </c>
      <c r="AD1388" s="129">
        <v>0.6</v>
      </c>
      <c r="AE1388" s="129" t="s">
        <v>150</v>
      </c>
      <c r="AF1388" s="129" t="s">
        <v>3217</v>
      </c>
      <c r="AG1388" s="129" t="s">
        <v>4485</v>
      </c>
      <c r="AH1388" s="129" t="e" cm="1">
        <f t="array" aca="1" ref="AH1388" ca="1">INDIRECT(ADDRESS(MATCH(AJ1388,'rs_industries'!B:B,0),5,1,TRUE,"rs_industries"))</f>
        <v>#N/A</v>
      </c>
      <c r="AI1388" s="129" t="e" cm="1">
        <f t="array" aca="1" ref="AI1388" ca="1">INDIRECT(ADDRESS(MATCH(A1388,'rs_stocks'!B:B,0),7,1,TRUE,"rs_stocks"))</f>
        <v>#N/A</v>
      </c>
    </row>
    <row r="1389" spans="1:35" x14ac:dyDescent="0.3">
      <c r="A1389" s="129" t="s">
        <v>729</v>
      </c>
      <c r="B1389" s="132">
        <v>1.89</v>
      </c>
      <c r="C1389" s="132">
        <v>0.91</v>
      </c>
      <c r="D1389" s="132">
        <v>-10.6</v>
      </c>
      <c r="E1389" s="132">
        <v>19.399999999999999</v>
      </c>
      <c r="F1389" s="132">
        <v>10.47</v>
      </c>
      <c r="G1389" s="225" t="s">
        <v>3280</v>
      </c>
      <c r="H1389" s="346" t="s">
        <v>3111</v>
      </c>
      <c r="I1389" s="129">
        <v>61.302999999999997</v>
      </c>
      <c r="J1389" s="129">
        <v>-45</v>
      </c>
      <c r="K1389" s="129">
        <v>-12</v>
      </c>
      <c r="L1389" s="129" t="b">
        <v>1</v>
      </c>
      <c r="M1389" s="129">
        <v>21.542000000000002</v>
      </c>
      <c r="N1389" s="129">
        <v>6.383</v>
      </c>
      <c r="O1389" s="129">
        <v>3.375</v>
      </c>
      <c r="P1389" s="132">
        <v>21.809000000000001</v>
      </c>
      <c r="Q1389" s="132">
        <v>0.13</v>
      </c>
      <c r="R1389" s="132">
        <v>2.843</v>
      </c>
      <c r="S1389" s="129">
        <v>2.31</v>
      </c>
      <c r="T1389" s="419">
        <v>-55.67</v>
      </c>
      <c r="U1389" s="129">
        <v>10.494999999999999</v>
      </c>
      <c r="V1389" s="129">
        <v>-51</v>
      </c>
      <c r="W1389" s="129">
        <v>-68</v>
      </c>
      <c r="X1389" s="129">
        <v>824</v>
      </c>
      <c r="Y1389" s="129" t="s">
        <v>729</v>
      </c>
      <c r="Z1389" s="129" t="b">
        <v>1</v>
      </c>
      <c r="AA1389" s="129">
        <v>0</v>
      </c>
      <c r="AB1389" s="129" t="b">
        <v>0</v>
      </c>
      <c r="AC1389" s="129">
        <v>51</v>
      </c>
      <c r="AD1389" s="129">
        <v>0.6</v>
      </c>
      <c r="AE1389" s="129" t="s">
        <v>3111</v>
      </c>
      <c r="AF1389" s="129" t="s">
        <v>3280</v>
      </c>
      <c r="AG1389" s="129" t="s">
        <v>4180</v>
      </c>
      <c r="AH1389" s="129" t="e" cm="1">
        <f t="array" aca="1" ref="AH1389" ca="1">INDIRECT(ADDRESS(MATCH(AJ1389,'rs_industries'!B:B,0),5,1,TRUE,"rs_industries"))</f>
        <v>#N/A</v>
      </c>
      <c r="AI1389" s="129" cm="1">
        <f t="array" aca="1" ref="AI1389" ca="1">INDIRECT(ADDRESS(MATCH(A1389,'rs_stocks'!B:B,0),7,1,TRUE,"rs_stocks"))</f>
        <v>83</v>
      </c>
    </row>
    <row r="1390" spans="1:35" x14ac:dyDescent="0.3">
      <c r="A1390" s="129" t="s">
        <v>8741</v>
      </c>
      <c r="B1390" s="132">
        <v>1.31</v>
      </c>
      <c r="C1390" s="132">
        <v>2.34</v>
      </c>
      <c r="D1390" s="132">
        <v>1.85</v>
      </c>
      <c r="E1390" s="132">
        <v>6.58</v>
      </c>
      <c r="F1390" s="132">
        <v>4.7300000000000004</v>
      </c>
      <c r="G1390" s="312" t="s">
        <v>3193</v>
      </c>
      <c r="H1390" s="347" t="s">
        <v>3111</v>
      </c>
      <c r="I1390" s="129">
        <v>0.38500000000000001</v>
      </c>
      <c r="J1390" s="129">
        <v>-34</v>
      </c>
      <c r="K1390" s="129">
        <v>-13</v>
      </c>
      <c r="L1390" s="129" t="b">
        <v>1</v>
      </c>
      <c r="M1390" s="129">
        <v>5.4530000000000003</v>
      </c>
      <c r="N1390" s="129">
        <v>1.6160000000000001</v>
      </c>
      <c r="O1390" s="129">
        <v>3.3740000000000001</v>
      </c>
      <c r="P1390" s="132">
        <v>5.3769999999999998</v>
      </c>
      <c r="Q1390" s="132">
        <v>0.13800000000000001</v>
      </c>
      <c r="R1390" s="132">
        <v>0.74</v>
      </c>
      <c r="S1390" s="129">
        <v>1.0900000000000001</v>
      </c>
      <c r="T1390" s="419">
        <v>23.832000000000001</v>
      </c>
      <c r="U1390" s="129">
        <v>19.27</v>
      </c>
      <c r="V1390" s="129">
        <v>29</v>
      </c>
      <c r="W1390" s="129">
        <v>44</v>
      </c>
      <c r="X1390" s="129">
        <v>953</v>
      </c>
      <c r="Y1390" s="129" t="s">
        <v>8741</v>
      </c>
      <c r="Z1390" s="129" t="b">
        <v>0</v>
      </c>
      <c r="AA1390" s="129">
        <v>0</v>
      </c>
      <c r="AB1390" s="129" t="b">
        <v>1</v>
      </c>
      <c r="AC1390" s="129">
        <v>54</v>
      </c>
      <c r="AD1390" s="129">
        <v>0.6</v>
      </c>
      <c r="AE1390" s="129" t="s">
        <v>3111</v>
      </c>
      <c r="AF1390" s="129" t="s">
        <v>3193</v>
      </c>
      <c r="AG1390" s="129" t="s">
        <v>8742</v>
      </c>
      <c r="AH1390" s="129" t="e" cm="1">
        <f t="array" aca="1" ref="AH1390" ca="1">INDIRECT(ADDRESS(MATCH(AJ1390,'rs_industries'!B:B,0),5,1,TRUE,"rs_industries"))</f>
        <v>#N/A</v>
      </c>
      <c r="AI1390" s="129" t="e" cm="1">
        <f t="array" aca="1" ref="AI1390" ca="1">INDIRECT(ADDRESS(MATCH(A1390,'rs_stocks'!B:B,0),7,1,TRUE,"rs_stocks"))</f>
        <v>#N/A</v>
      </c>
    </row>
    <row r="1391" spans="1:35" x14ac:dyDescent="0.3">
      <c r="A1391" s="129" t="s">
        <v>1862</v>
      </c>
      <c r="B1391" s="132">
        <v>0.84</v>
      </c>
      <c r="C1391" s="132">
        <v>0.71</v>
      </c>
      <c r="D1391" s="132">
        <v>-0.26</v>
      </c>
      <c r="E1391" s="132">
        <v>7.67</v>
      </c>
      <c r="F1391" s="132">
        <v>5.08</v>
      </c>
      <c r="G1391" s="231" t="s">
        <v>3193</v>
      </c>
      <c r="H1391" s="346" t="s">
        <v>3111</v>
      </c>
      <c r="I1391" s="129">
        <v>2.0830000000000002</v>
      </c>
      <c r="J1391" s="129">
        <v>-34</v>
      </c>
      <c r="K1391" s="129">
        <v>-17</v>
      </c>
      <c r="L1391" s="129" t="b">
        <v>1</v>
      </c>
      <c r="M1391" s="129">
        <v>5.5919999999999996</v>
      </c>
      <c r="N1391" s="129">
        <v>1.66</v>
      </c>
      <c r="O1391" s="129">
        <v>3.3690000000000002</v>
      </c>
      <c r="P1391" s="132">
        <v>5.5190000000000001</v>
      </c>
      <c r="Q1391" s="132">
        <v>0.13700000000000001</v>
      </c>
      <c r="R1391" s="132">
        <v>0.754</v>
      </c>
      <c r="S1391" s="129">
        <v>0.99</v>
      </c>
      <c r="T1391" s="419">
        <v>-53.5</v>
      </c>
      <c r="U1391" s="129">
        <v>22.75</v>
      </c>
      <c r="V1391" s="129">
        <v>-57</v>
      </c>
      <c r="W1391" s="129">
        <v>-57</v>
      </c>
      <c r="X1391" s="129">
        <v>891</v>
      </c>
      <c r="Y1391" s="129" t="s">
        <v>1862</v>
      </c>
      <c r="Z1391" s="129" t="b">
        <v>1</v>
      </c>
      <c r="AA1391" s="129">
        <v>0</v>
      </c>
      <c r="AB1391" s="129" t="b">
        <v>1</v>
      </c>
      <c r="AC1391" s="129">
        <v>49</v>
      </c>
      <c r="AD1391" s="129">
        <v>0.59899999999999998</v>
      </c>
      <c r="AE1391" s="129" t="s">
        <v>3111</v>
      </c>
      <c r="AF1391" s="129" t="s">
        <v>3193</v>
      </c>
      <c r="AG1391" s="129" t="s">
        <v>3515</v>
      </c>
      <c r="AH1391" s="129" t="e" cm="1">
        <f t="array" aca="1" ref="AH1391" ca="1">INDIRECT(ADDRESS(MATCH(AJ1391,'rs_industries'!B:B,0),5,1,TRUE,"rs_industries"))</f>
        <v>#N/A</v>
      </c>
      <c r="AI1391" s="129" t="e" cm="1">
        <f t="array" aca="1" ref="AI1391" ca="1">INDIRECT(ADDRESS(MATCH(A1391,'rs_stocks'!B:B,0),7,1,TRUE,"rs_stocks"))</f>
        <v>#N/A</v>
      </c>
    </row>
    <row r="1392" spans="1:35" x14ac:dyDescent="0.3">
      <c r="A1392" s="129" t="s">
        <v>8861</v>
      </c>
      <c r="B1392" s="132">
        <v>-2.25</v>
      </c>
      <c r="C1392" s="132">
        <v>4.55</v>
      </c>
      <c r="D1392" s="132">
        <v>6.64</v>
      </c>
      <c r="E1392" s="132">
        <v>11.56</v>
      </c>
      <c r="F1392" s="132">
        <v>0.36</v>
      </c>
      <c r="G1392" s="282" t="s">
        <v>3225</v>
      </c>
      <c r="H1392" s="347" t="s">
        <v>3111</v>
      </c>
      <c r="I1392" s="129">
        <v>0.31900000000000001</v>
      </c>
      <c r="J1392" s="129">
        <v>-49</v>
      </c>
      <c r="K1392" s="129">
        <v>-31</v>
      </c>
      <c r="L1392" s="129" t="b">
        <v>1</v>
      </c>
      <c r="M1392" s="129">
        <v>11.393000000000001</v>
      </c>
      <c r="N1392" s="129">
        <v>3.3820000000000001</v>
      </c>
      <c r="O1392" s="129">
        <v>3.3690000000000002</v>
      </c>
      <c r="P1392" s="132">
        <v>12.178000000000001</v>
      </c>
      <c r="Q1392" s="132">
        <v>0.13900000000000001</v>
      </c>
      <c r="R1392" s="132">
        <v>1.6910000000000001</v>
      </c>
      <c r="S1392" s="129">
        <v>3.99</v>
      </c>
      <c r="T1392" s="419">
        <v>-78.426000000000002</v>
      </c>
      <c r="U1392" s="129">
        <v>169.57</v>
      </c>
      <c r="V1392" s="129">
        <v>-42</v>
      </c>
      <c r="W1392" s="129">
        <v>-12</v>
      </c>
      <c r="X1392" s="129">
        <v>29</v>
      </c>
      <c r="Y1392" s="129" t="s">
        <v>8861</v>
      </c>
      <c r="Z1392" s="129" t="b">
        <v>0</v>
      </c>
      <c r="AA1392" s="129">
        <v>0</v>
      </c>
      <c r="AB1392" s="129" t="b">
        <v>1</v>
      </c>
      <c r="AC1392" s="129">
        <v>49</v>
      </c>
      <c r="AD1392" s="129">
        <v>0.59899999999999998</v>
      </c>
      <c r="AE1392" s="129" t="s">
        <v>3111</v>
      </c>
      <c r="AF1392" s="129" t="s">
        <v>3225</v>
      </c>
      <c r="AG1392" s="129" t="s">
        <v>8862</v>
      </c>
      <c r="AH1392" s="129" t="e" cm="1">
        <f t="array" aca="1" ref="AH1392" ca="1">INDIRECT(ADDRESS(MATCH(AJ1392,'rs_industries'!B:B,0),5,1,TRUE,"rs_industries"))</f>
        <v>#N/A</v>
      </c>
      <c r="AI1392" s="129" cm="1">
        <f t="array" aca="1" ref="AI1392" ca="1">INDIRECT(ADDRESS(MATCH(A1392,'rs_stocks'!B:B,0),7,1,TRUE,"rs_stocks"))</f>
        <v>76</v>
      </c>
    </row>
    <row r="1393" spans="1:35" x14ac:dyDescent="0.3">
      <c r="A1393" s="129" t="s">
        <v>655</v>
      </c>
      <c r="B1393" s="132">
        <v>0.54</v>
      </c>
      <c r="C1393" s="132">
        <v>-5.0599999999999996</v>
      </c>
      <c r="D1393" s="132">
        <v>-4.12</v>
      </c>
      <c r="E1393" s="132">
        <v>8.5</v>
      </c>
      <c r="F1393" s="132">
        <v>3.12</v>
      </c>
      <c r="G1393" s="262" t="s">
        <v>3221</v>
      </c>
      <c r="H1393" s="349" t="s">
        <v>24</v>
      </c>
      <c r="I1393" s="129">
        <v>7.2320000000000002</v>
      </c>
      <c r="J1393" s="129">
        <v>-24</v>
      </c>
      <c r="K1393" s="129">
        <v>-7</v>
      </c>
      <c r="L1393" s="129" t="b">
        <v>1</v>
      </c>
      <c r="M1393" s="129">
        <v>9.9939999999999998</v>
      </c>
      <c r="N1393" s="129">
        <v>2.9780000000000002</v>
      </c>
      <c r="O1393" s="129">
        <v>3.355</v>
      </c>
      <c r="P1393" s="132">
        <v>9.7129999999999992</v>
      </c>
      <c r="Q1393" s="132">
        <v>0.13500000000000001</v>
      </c>
      <c r="R1393" s="132">
        <v>1.3089999999999999</v>
      </c>
      <c r="S1393" s="129">
        <v>1.99</v>
      </c>
      <c r="T1393" s="419">
        <v>4.8259999999999996</v>
      </c>
      <c r="U1393" s="129">
        <v>187.34</v>
      </c>
      <c r="V1393" s="129">
        <v>-25</v>
      </c>
      <c r="W1393" s="129">
        <v>-33</v>
      </c>
      <c r="X1393" s="129">
        <v>53</v>
      </c>
      <c r="Y1393" s="129" t="s">
        <v>655</v>
      </c>
      <c r="Z1393" s="129" t="b">
        <v>1</v>
      </c>
      <c r="AA1393" s="129">
        <v>0</v>
      </c>
      <c r="AB1393" s="129" t="b">
        <v>0</v>
      </c>
      <c r="AC1393" s="129">
        <v>52</v>
      </c>
      <c r="AD1393" s="129">
        <v>0.59899999999999998</v>
      </c>
      <c r="AE1393" s="129" t="s">
        <v>24</v>
      </c>
      <c r="AF1393" s="129" t="s">
        <v>3221</v>
      </c>
      <c r="AG1393" s="129" t="s">
        <v>3713</v>
      </c>
      <c r="AH1393" s="129" t="e" cm="1">
        <f t="array" aca="1" ref="AH1393" ca="1">INDIRECT(ADDRESS(MATCH(AJ1393,'rs_industries'!B:B,0),5,1,TRUE,"rs_industries"))</f>
        <v>#N/A</v>
      </c>
      <c r="AI1393" s="129" cm="1">
        <f t="array" aca="1" ref="AI1393" ca="1">INDIRECT(ADDRESS(MATCH(A1393,'rs_stocks'!B:B,0),7,1,TRUE,"rs_stocks"))</f>
        <v>74</v>
      </c>
    </row>
    <row r="1394" spans="1:35" x14ac:dyDescent="0.3">
      <c r="A1394" s="129" t="s">
        <v>8006</v>
      </c>
      <c r="B1394" s="132">
        <v>1.9</v>
      </c>
      <c r="C1394" s="132">
        <v>8.7200000000000006</v>
      </c>
      <c r="D1394" s="132">
        <v>13.3</v>
      </c>
      <c r="E1394" s="132">
        <v>4</v>
      </c>
      <c r="F1394" s="132">
        <v>5.55</v>
      </c>
      <c r="G1394" s="290" t="s">
        <v>3146</v>
      </c>
      <c r="H1394" s="350" t="s">
        <v>3124</v>
      </c>
      <c r="I1394" s="129">
        <v>0.52600000000000002</v>
      </c>
      <c r="J1394" s="129">
        <v>-84</v>
      </c>
      <c r="K1394" s="129">
        <v>-55</v>
      </c>
      <c r="L1394" s="129" t="b">
        <v>1</v>
      </c>
      <c r="M1394" s="129">
        <v>24.856999999999999</v>
      </c>
      <c r="N1394" s="129">
        <v>7.41</v>
      </c>
      <c r="O1394" s="129">
        <v>3.3540000000000001</v>
      </c>
      <c r="P1394" s="132">
        <v>28.391999999999999</v>
      </c>
      <c r="Q1394" s="132">
        <v>0.14099999999999999</v>
      </c>
      <c r="R1394" s="132">
        <v>3.992</v>
      </c>
      <c r="S1394" s="129">
        <v>5.08</v>
      </c>
      <c r="T1394" s="419">
        <v>-18.934999999999999</v>
      </c>
      <c r="U1394" s="129">
        <v>15.59</v>
      </c>
      <c r="V1394" s="129">
        <v>-58</v>
      </c>
      <c r="W1394" s="129">
        <v>-53</v>
      </c>
      <c r="X1394" s="129">
        <v>252</v>
      </c>
      <c r="Y1394" s="129" t="s">
        <v>8006</v>
      </c>
      <c r="Z1394" s="129" t="b">
        <v>0</v>
      </c>
      <c r="AA1394" s="129">
        <v>0</v>
      </c>
      <c r="AB1394" s="129" t="b">
        <v>0</v>
      </c>
      <c r="AC1394" s="129">
        <v>45</v>
      </c>
      <c r="AD1394" s="129">
        <v>0.59799999999999998</v>
      </c>
      <c r="AE1394" s="129" t="s">
        <v>3124</v>
      </c>
      <c r="AF1394" s="129" t="s">
        <v>3146</v>
      </c>
      <c r="AG1394" s="129" t="s">
        <v>8007</v>
      </c>
      <c r="AH1394" s="129" t="e" cm="1">
        <f t="array" aca="1" ref="AH1394" ca="1">INDIRECT(ADDRESS(MATCH(AJ1394,'rs_industries'!B:B,0),5,1,TRUE,"rs_industries"))</f>
        <v>#N/A</v>
      </c>
      <c r="AI1394" s="129" t="e" cm="1">
        <f t="array" aca="1" ref="AI1394" ca="1">INDIRECT(ADDRESS(MATCH(A1394,'rs_stocks'!B:B,0),7,1,TRUE,"rs_stocks"))</f>
        <v>#N/A</v>
      </c>
    </row>
    <row r="1395" spans="1:35" x14ac:dyDescent="0.3">
      <c r="A1395" s="129" t="s">
        <v>2905</v>
      </c>
      <c r="B1395" s="132">
        <v>-3.03</v>
      </c>
      <c r="C1395" s="132">
        <v>27.61</v>
      </c>
      <c r="D1395" s="132">
        <v>41.74</v>
      </c>
      <c r="E1395" s="132">
        <v>16.04</v>
      </c>
      <c r="F1395" s="132">
        <v>12.89</v>
      </c>
      <c r="G1395" s="216" t="s">
        <v>3301</v>
      </c>
      <c r="H1395" s="348" t="s">
        <v>3108</v>
      </c>
      <c r="I1395" s="129">
        <v>0.30099999999999999</v>
      </c>
      <c r="J1395" s="129">
        <v>-41</v>
      </c>
      <c r="K1395" s="129">
        <v>-5</v>
      </c>
      <c r="L1395" s="129" t="b">
        <v>1</v>
      </c>
      <c r="M1395" s="129">
        <v>32.94</v>
      </c>
      <c r="N1395" s="129">
        <v>9.8390000000000004</v>
      </c>
      <c r="O1395" s="129">
        <v>3.3479999999999999</v>
      </c>
      <c r="P1395" s="132">
        <v>39.938000000000002</v>
      </c>
      <c r="Q1395" s="132">
        <v>0.14099999999999999</v>
      </c>
      <c r="R1395" s="132">
        <v>5.6150000000000002</v>
      </c>
      <c r="S1395" s="129">
        <v>4.16</v>
      </c>
      <c r="T1395" s="419">
        <v>11.544</v>
      </c>
      <c r="U1395" s="129">
        <v>8.32</v>
      </c>
      <c r="V1395" s="129">
        <v>-54</v>
      </c>
      <c r="W1395" s="129">
        <v>-27</v>
      </c>
      <c r="X1395" s="129">
        <v>577</v>
      </c>
      <c r="Y1395" s="129" t="s">
        <v>2905</v>
      </c>
      <c r="Z1395" s="129" t="b">
        <v>0</v>
      </c>
      <c r="AA1395" s="129">
        <v>0</v>
      </c>
      <c r="AB1395" s="129" t="b">
        <v>1</v>
      </c>
      <c r="AC1395" s="129">
        <v>44</v>
      </c>
      <c r="AD1395" s="129">
        <v>0.59799999999999998</v>
      </c>
      <c r="AE1395" s="129" t="s">
        <v>3108</v>
      </c>
      <c r="AF1395" s="129" t="s">
        <v>3301</v>
      </c>
      <c r="AG1395" s="129" t="s">
        <v>9031</v>
      </c>
      <c r="AH1395" s="129" t="e" cm="1">
        <f t="array" aca="1" ref="AH1395" ca="1">INDIRECT(ADDRESS(MATCH(AJ1395,'rs_industries'!B:B,0),5,1,TRUE,"rs_industries"))</f>
        <v>#N/A</v>
      </c>
      <c r="AI1395" s="129" cm="1">
        <f t="array" aca="1" ref="AI1395" ca="1">INDIRECT(ADDRESS(MATCH(A1395,'rs_stocks'!B:B,0),7,1,TRUE,"rs_stocks"))</f>
        <v>96</v>
      </c>
    </row>
    <row r="1396" spans="1:35" x14ac:dyDescent="0.3">
      <c r="A1396" s="129" t="s">
        <v>7984</v>
      </c>
      <c r="B1396" s="132">
        <v>3.18</v>
      </c>
      <c r="C1396" s="132">
        <v>34.950000000000003</v>
      </c>
      <c r="D1396" s="132">
        <v>57.7</v>
      </c>
      <c r="E1396" s="132">
        <v>40.4</v>
      </c>
      <c r="F1396" s="132">
        <v>31.13</v>
      </c>
      <c r="G1396" s="249" t="s">
        <v>3337</v>
      </c>
      <c r="H1396" s="353" t="s">
        <v>3108</v>
      </c>
      <c r="I1396" s="129">
        <v>0.52</v>
      </c>
      <c r="J1396" s="129">
        <v>-80</v>
      </c>
      <c r="K1396" s="129">
        <v>-64</v>
      </c>
      <c r="L1396" s="129" t="b">
        <v>0</v>
      </c>
      <c r="M1396" s="129">
        <v>49.579000000000001</v>
      </c>
      <c r="N1396" s="129">
        <v>14.834</v>
      </c>
      <c r="O1396" s="129">
        <v>3.3420000000000001</v>
      </c>
      <c r="P1396" s="132">
        <v>52.576999999999998</v>
      </c>
      <c r="Q1396" s="132">
        <v>0.13900000000000001</v>
      </c>
      <c r="R1396" s="132">
        <v>7.2960000000000003</v>
      </c>
      <c r="S1396" s="129">
        <v>3.66</v>
      </c>
      <c r="T1396" s="419">
        <v>64.534000000000006</v>
      </c>
      <c r="U1396" s="129">
        <v>9.73</v>
      </c>
      <c r="V1396" s="129">
        <v>-45</v>
      </c>
      <c r="W1396" s="129">
        <v>-49</v>
      </c>
      <c r="X1396" s="129">
        <v>561</v>
      </c>
      <c r="Y1396" s="129" t="s">
        <v>7984</v>
      </c>
      <c r="Z1396" s="129" t="b">
        <v>0</v>
      </c>
      <c r="AA1396" s="129">
        <v>0</v>
      </c>
      <c r="AB1396" s="129" t="b">
        <v>0</v>
      </c>
      <c r="AC1396" s="129">
        <v>46</v>
      </c>
      <c r="AD1396" s="129">
        <v>0.59799999999999998</v>
      </c>
      <c r="AE1396" s="129" t="s">
        <v>3108</v>
      </c>
      <c r="AF1396" s="129" t="s">
        <v>3337</v>
      </c>
      <c r="AG1396" s="129" t="s">
        <v>7985</v>
      </c>
      <c r="AH1396" s="129" t="e" cm="1">
        <f t="array" aca="1" ref="AH1396" ca="1">INDIRECT(ADDRESS(MATCH(AJ1396,'rs_industries'!B:B,0),5,1,TRUE,"rs_industries"))</f>
        <v>#N/A</v>
      </c>
      <c r="AI1396" s="129" cm="1">
        <f t="array" aca="1" ref="AI1396" ca="1">INDIRECT(ADDRESS(MATCH(A1396,'rs_stocks'!B:B,0),7,1,TRUE,"rs_stocks"))</f>
        <v>89</v>
      </c>
    </row>
    <row r="1397" spans="1:35" x14ac:dyDescent="0.3">
      <c r="A1397" s="129" t="s">
        <v>1582</v>
      </c>
      <c r="B1397" s="132">
        <v>-0.6</v>
      </c>
      <c r="C1397" s="132">
        <v>-7.53</v>
      </c>
      <c r="D1397" s="132">
        <v>-8.76</v>
      </c>
      <c r="E1397" s="132">
        <v>-1.68</v>
      </c>
      <c r="F1397" s="132">
        <v>0.34</v>
      </c>
      <c r="G1397" s="308" t="s">
        <v>3148</v>
      </c>
      <c r="H1397" s="351" t="s">
        <v>3111</v>
      </c>
      <c r="I1397" s="129">
        <v>5.8070000000000004</v>
      </c>
      <c r="J1397" s="129">
        <v>-42</v>
      </c>
      <c r="K1397" s="129">
        <v>-10</v>
      </c>
      <c r="L1397" s="129" t="b">
        <v>0</v>
      </c>
      <c r="M1397" s="129">
        <v>9.0440000000000005</v>
      </c>
      <c r="N1397" s="129">
        <v>2.7210000000000001</v>
      </c>
      <c r="O1397" s="129">
        <v>3.323</v>
      </c>
      <c r="P1397" s="132">
        <v>9.4459999999999997</v>
      </c>
      <c r="Q1397" s="132">
        <v>0.13100000000000001</v>
      </c>
      <c r="R1397" s="132">
        <v>1.2390000000000001</v>
      </c>
      <c r="S1397" s="129">
        <v>2.04</v>
      </c>
      <c r="T1397" s="419">
        <v>-72.328000000000003</v>
      </c>
      <c r="U1397" s="129">
        <v>94.04</v>
      </c>
      <c r="V1397" s="129">
        <v>37</v>
      </c>
      <c r="W1397" s="129">
        <v>31</v>
      </c>
      <c r="X1397" s="129">
        <v>104</v>
      </c>
      <c r="Y1397" s="129" t="s">
        <v>1582</v>
      </c>
      <c r="Z1397" s="129" t="b">
        <v>1</v>
      </c>
      <c r="AA1397" s="129">
        <v>0</v>
      </c>
      <c r="AB1397" s="129" t="b">
        <v>0</v>
      </c>
      <c r="AC1397" s="129">
        <v>42</v>
      </c>
      <c r="AD1397" s="129">
        <v>0.59799999999999998</v>
      </c>
      <c r="AE1397" s="129" t="s">
        <v>3111</v>
      </c>
      <c r="AF1397" s="129" t="s">
        <v>3148</v>
      </c>
      <c r="AG1397" s="129" t="s">
        <v>3438</v>
      </c>
      <c r="AH1397" s="129" t="e" cm="1">
        <f t="array" aca="1" ref="AH1397" ca="1">INDIRECT(ADDRESS(MATCH(AJ1397,'rs_industries'!B:B,0),5,1,TRUE,"rs_industries"))</f>
        <v>#N/A</v>
      </c>
      <c r="AI1397" s="129" t="e" cm="1">
        <f t="array" aca="1" ref="AI1397" ca="1">INDIRECT(ADDRESS(MATCH(A1397,'rs_stocks'!B:B,0),7,1,TRUE,"rs_stocks"))</f>
        <v>#N/A</v>
      </c>
    </row>
    <row r="1398" spans="1:35" x14ac:dyDescent="0.3">
      <c r="A1398" s="129" t="s">
        <v>1291</v>
      </c>
      <c r="B1398" s="132">
        <v>-3.72</v>
      </c>
      <c r="C1398" s="132">
        <v>-10.050000000000001</v>
      </c>
      <c r="D1398" s="132">
        <v>-10.36</v>
      </c>
      <c r="E1398" s="132">
        <v>16.43</v>
      </c>
      <c r="F1398" s="132">
        <v>-4.3600000000000003</v>
      </c>
      <c r="G1398" s="307" t="s">
        <v>3787</v>
      </c>
      <c r="H1398" s="350" t="s">
        <v>3140</v>
      </c>
      <c r="I1398" s="129">
        <v>37.292000000000002</v>
      </c>
      <c r="J1398" s="129">
        <v>-35</v>
      </c>
      <c r="K1398" s="129">
        <v>-23</v>
      </c>
      <c r="L1398" s="129" t="b">
        <v>0</v>
      </c>
      <c r="M1398" s="129">
        <v>9.9380000000000006</v>
      </c>
      <c r="N1398" s="129">
        <v>2.9969999999999999</v>
      </c>
      <c r="O1398" s="129">
        <v>3.3159999999999998</v>
      </c>
      <c r="P1398" s="132">
        <v>8.5129999999999999</v>
      </c>
      <c r="Q1398" s="132">
        <v>0.13100000000000001</v>
      </c>
      <c r="R1398" s="132">
        <v>1.1180000000000001</v>
      </c>
      <c r="S1398" s="129">
        <v>2.33</v>
      </c>
      <c r="T1398" s="419">
        <v>-99.113</v>
      </c>
      <c r="U1398" s="129">
        <v>51.704999999999998</v>
      </c>
      <c r="V1398" s="129">
        <v>53</v>
      </c>
      <c r="W1398" s="129">
        <v>33</v>
      </c>
      <c r="X1398" s="129">
        <v>165</v>
      </c>
      <c r="Y1398" s="129" t="s">
        <v>1291</v>
      </c>
      <c r="Z1398" s="129" t="b">
        <v>1</v>
      </c>
      <c r="AA1398" s="129">
        <v>51.655000000000001</v>
      </c>
      <c r="AB1398" s="129" t="b">
        <v>0</v>
      </c>
      <c r="AC1398" s="129">
        <v>47</v>
      </c>
      <c r="AD1398" s="129">
        <v>0.59699999999999998</v>
      </c>
      <c r="AE1398" s="129" t="s">
        <v>3140</v>
      </c>
      <c r="AF1398" s="129" t="s">
        <v>3787</v>
      </c>
      <c r="AG1398" s="129" t="s">
        <v>5301</v>
      </c>
      <c r="AH1398" s="129" t="e" cm="1">
        <f t="array" aca="1" ref="AH1398" ca="1">INDIRECT(ADDRESS(MATCH(AJ1398,'rs_industries'!B:B,0),5,1,TRUE,"rs_industries"))</f>
        <v>#N/A</v>
      </c>
      <c r="AI1398" s="129" t="e" cm="1">
        <f t="array" aca="1" ref="AI1398" ca="1">INDIRECT(ADDRESS(MATCH(A1398,'rs_stocks'!B:B,0),7,1,TRUE,"rs_stocks"))</f>
        <v>#N/A</v>
      </c>
    </row>
    <row r="1399" spans="1:35" x14ac:dyDescent="0.3">
      <c r="A1399" s="129" t="s">
        <v>812</v>
      </c>
      <c r="B1399" s="132">
        <v>-1.2</v>
      </c>
      <c r="C1399" s="132">
        <v>3.2</v>
      </c>
      <c r="D1399" s="132">
        <v>-4.26</v>
      </c>
      <c r="E1399" s="132">
        <v>8.36</v>
      </c>
      <c r="F1399" s="132">
        <v>4.82</v>
      </c>
      <c r="G1399" s="229" t="s">
        <v>3262</v>
      </c>
      <c r="H1399" s="349" t="s">
        <v>3111</v>
      </c>
      <c r="I1399" s="129">
        <v>25.856999999999999</v>
      </c>
      <c r="J1399" s="129">
        <v>-61</v>
      </c>
      <c r="K1399" s="129">
        <v>-49</v>
      </c>
      <c r="L1399" s="129" t="b">
        <v>1</v>
      </c>
      <c r="M1399" s="129">
        <v>10.813000000000001</v>
      </c>
      <c r="N1399" s="129">
        <v>3.2669999999999999</v>
      </c>
      <c r="O1399" s="129">
        <v>3.31</v>
      </c>
      <c r="P1399" s="132">
        <v>11.071999999999999</v>
      </c>
      <c r="Q1399" s="132">
        <v>0.13100000000000001</v>
      </c>
      <c r="R1399" s="132">
        <v>1.4490000000000001</v>
      </c>
      <c r="S1399" s="129">
        <v>1.61</v>
      </c>
      <c r="T1399" s="419">
        <v>-20.472999999999999</v>
      </c>
      <c r="U1399" s="129">
        <v>115.17</v>
      </c>
      <c r="V1399" s="129">
        <v>-44</v>
      </c>
      <c r="W1399" s="129">
        <v>-50</v>
      </c>
      <c r="X1399" s="129">
        <v>107</v>
      </c>
      <c r="Y1399" s="129" t="s">
        <v>812</v>
      </c>
      <c r="Z1399" s="129" t="b">
        <v>0</v>
      </c>
      <c r="AA1399" s="129">
        <v>0</v>
      </c>
      <c r="AB1399" s="129" t="b">
        <v>1</v>
      </c>
      <c r="AC1399" s="129">
        <v>49</v>
      </c>
      <c r="AD1399" s="129">
        <v>0.59699999999999998</v>
      </c>
      <c r="AE1399" s="129" t="s">
        <v>3111</v>
      </c>
      <c r="AF1399" s="129" t="s">
        <v>3262</v>
      </c>
      <c r="AG1399" s="129" t="s">
        <v>4394</v>
      </c>
      <c r="AH1399" s="129" t="e" cm="1">
        <f t="array" aca="1" ref="AH1399" ca="1">INDIRECT(ADDRESS(MATCH(AJ1399,'rs_industries'!B:B,0),5,1,TRUE,"rs_industries"))</f>
        <v>#N/A</v>
      </c>
      <c r="AI1399" s="129" t="e" cm="1">
        <f t="array" aca="1" ref="AI1399" ca="1">INDIRECT(ADDRESS(MATCH(A1399,'rs_stocks'!B:B,0),7,1,TRUE,"rs_stocks"))</f>
        <v>#N/A</v>
      </c>
    </row>
    <row r="1400" spans="1:35" x14ac:dyDescent="0.3">
      <c r="A1400" s="129" t="s">
        <v>1300</v>
      </c>
      <c r="B1400" s="132">
        <v>-4.7300000000000004</v>
      </c>
      <c r="C1400" s="132">
        <v>0.3</v>
      </c>
      <c r="D1400" s="132">
        <v>1.35</v>
      </c>
      <c r="E1400" s="132">
        <v>0.02</v>
      </c>
      <c r="F1400" s="132">
        <v>2.95</v>
      </c>
      <c r="G1400" s="279" t="s">
        <v>3146</v>
      </c>
      <c r="H1400" s="349" t="s">
        <v>3124</v>
      </c>
      <c r="I1400" s="129">
        <v>159.203</v>
      </c>
      <c r="J1400" s="129">
        <v>-59</v>
      </c>
      <c r="K1400" s="129">
        <v>-54</v>
      </c>
      <c r="L1400" s="129" t="b">
        <v>0</v>
      </c>
      <c r="M1400" s="129">
        <v>11.603999999999999</v>
      </c>
      <c r="N1400" s="129">
        <v>3.5070000000000001</v>
      </c>
      <c r="O1400" s="129">
        <v>3.3090000000000002</v>
      </c>
      <c r="P1400" s="132">
        <v>11.737</v>
      </c>
      <c r="Q1400" s="132">
        <v>0.13400000000000001</v>
      </c>
      <c r="R1400" s="132">
        <v>1.5740000000000001</v>
      </c>
      <c r="S1400" s="129">
        <v>2.27</v>
      </c>
      <c r="T1400" s="419">
        <v>-75.912000000000006</v>
      </c>
      <c r="U1400" s="129">
        <v>28.094999999999999</v>
      </c>
      <c r="V1400" s="129">
        <v>-30</v>
      </c>
      <c r="W1400" s="129">
        <v>-39</v>
      </c>
      <c r="X1400" s="129">
        <v>313</v>
      </c>
      <c r="Y1400" s="129" t="s">
        <v>1300</v>
      </c>
      <c r="Z1400" s="129" t="b">
        <v>0</v>
      </c>
      <c r="AA1400" s="129">
        <v>0</v>
      </c>
      <c r="AB1400" s="129" t="b">
        <v>0</v>
      </c>
      <c r="AC1400" s="129">
        <v>47</v>
      </c>
      <c r="AD1400" s="129">
        <v>0.59699999999999998</v>
      </c>
      <c r="AE1400" s="129" t="s">
        <v>3124</v>
      </c>
      <c r="AF1400" s="129" t="s">
        <v>3146</v>
      </c>
      <c r="AG1400" s="129" t="s">
        <v>5617</v>
      </c>
      <c r="AH1400" s="129" t="e" cm="1">
        <f t="array" aca="1" ref="AH1400" ca="1">INDIRECT(ADDRESS(MATCH(AJ1400,'rs_industries'!B:B,0),5,1,TRUE,"rs_industries"))</f>
        <v>#N/A</v>
      </c>
      <c r="AI1400" s="129" t="e" cm="1">
        <f t="array" aca="1" ref="AI1400" ca="1">INDIRECT(ADDRESS(MATCH(A1400,'rs_stocks'!B:B,0),7,1,TRUE,"rs_stocks"))</f>
        <v>#N/A</v>
      </c>
    </row>
    <row r="1401" spans="1:35" x14ac:dyDescent="0.3">
      <c r="A1401" s="129" t="s">
        <v>2788</v>
      </c>
      <c r="B1401" s="132">
        <v>9.75</v>
      </c>
      <c r="C1401" s="132">
        <v>-1.93</v>
      </c>
      <c r="D1401" s="132">
        <v>19.88</v>
      </c>
      <c r="E1401" s="132">
        <v>18.739999999999998</v>
      </c>
      <c r="F1401" s="132">
        <v>10.58</v>
      </c>
      <c r="G1401" s="306" t="s">
        <v>3209</v>
      </c>
      <c r="H1401" s="288" t="s">
        <v>24</v>
      </c>
      <c r="I1401" s="129">
        <v>1.331</v>
      </c>
      <c r="J1401" s="129">
        <v>-79</v>
      </c>
      <c r="K1401" s="129">
        <v>-24</v>
      </c>
      <c r="L1401" s="129" t="b">
        <v>1</v>
      </c>
      <c r="M1401" s="129">
        <v>30.640999999999998</v>
      </c>
      <c r="N1401" s="129">
        <v>9.2620000000000005</v>
      </c>
      <c r="O1401" s="129">
        <v>3.3079999999999998</v>
      </c>
      <c r="P1401" s="132">
        <v>33.774000000000001</v>
      </c>
      <c r="Q1401" s="132">
        <v>0.13700000000000001</v>
      </c>
      <c r="R1401" s="132">
        <v>4.6280000000000001</v>
      </c>
      <c r="S1401" s="129">
        <v>3.55</v>
      </c>
      <c r="T1401" s="419">
        <v>62.902000000000001</v>
      </c>
      <c r="U1401" s="129">
        <v>76.11</v>
      </c>
      <c r="V1401" s="129">
        <v>44</v>
      </c>
      <c r="W1401" s="129">
        <v>35</v>
      </c>
      <c r="X1401" s="129">
        <v>74</v>
      </c>
      <c r="Y1401" s="129" t="s">
        <v>2788</v>
      </c>
      <c r="Z1401" s="129" t="b">
        <v>0</v>
      </c>
      <c r="AA1401" s="129">
        <v>0</v>
      </c>
      <c r="AB1401" s="129" t="b">
        <v>1</v>
      </c>
      <c r="AC1401" s="129">
        <v>47</v>
      </c>
      <c r="AD1401" s="129">
        <v>0.59599999999999997</v>
      </c>
      <c r="AE1401" s="129" t="s">
        <v>24</v>
      </c>
      <c r="AF1401" s="129" t="s">
        <v>3209</v>
      </c>
      <c r="AG1401" s="129" t="s">
        <v>3210</v>
      </c>
      <c r="AH1401" s="129" t="e" cm="1">
        <f t="array" aca="1" ref="AH1401" ca="1">INDIRECT(ADDRESS(MATCH(AJ1401,'rs_industries'!B:B,0),5,1,TRUE,"rs_industries"))</f>
        <v>#N/A</v>
      </c>
      <c r="AI1401" s="129" cm="1">
        <f t="array" aca="1" ref="AI1401" ca="1">INDIRECT(ADDRESS(MATCH(A1401,'rs_stocks'!B:B,0),7,1,TRUE,"rs_stocks"))</f>
        <v>93</v>
      </c>
    </row>
    <row r="1402" spans="1:35" x14ac:dyDescent="0.3">
      <c r="A1402" s="129" t="s">
        <v>621</v>
      </c>
      <c r="B1402" s="132">
        <v>-1.62</v>
      </c>
      <c r="C1402" s="132">
        <v>-9.01</v>
      </c>
      <c r="D1402" s="132">
        <v>-11.25</v>
      </c>
      <c r="E1402" s="132">
        <v>3.84</v>
      </c>
      <c r="F1402" s="132">
        <v>0.5</v>
      </c>
      <c r="G1402" s="215" t="s">
        <v>3307</v>
      </c>
      <c r="H1402" s="345" t="s">
        <v>24</v>
      </c>
      <c r="I1402" s="129">
        <v>6.032</v>
      </c>
      <c r="J1402" s="129">
        <v>-31</v>
      </c>
      <c r="K1402" s="129">
        <v>-12</v>
      </c>
      <c r="L1402" s="129" t="b">
        <v>0</v>
      </c>
      <c r="M1402" s="129">
        <v>11.9</v>
      </c>
      <c r="N1402" s="129">
        <v>3.6</v>
      </c>
      <c r="O1402" s="129">
        <v>3.3050000000000002</v>
      </c>
      <c r="P1402" s="132">
        <v>12.101000000000001</v>
      </c>
      <c r="Q1402" s="132">
        <v>0.13</v>
      </c>
      <c r="R1402" s="132">
        <v>1.5680000000000001</v>
      </c>
      <c r="S1402" s="129">
        <v>2.2999999999999998</v>
      </c>
      <c r="T1402" s="419">
        <v>-20.867999999999999</v>
      </c>
      <c r="U1402" s="129">
        <v>52.13</v>
      </c>
      <c r="V1402" s="129">
        <v>61</v>
      </c>
      <c r="W1402" s="129">
        <v>76</v>
      </c>
      <c r="X1402" s="129">
        <v>166</v>
      </c>
      <c r="Y1402" s="129" t="s">
        <v>621</v>
      </c>
      <c r="Z1402" s="129" t="b">
        <v>1</v>
      </c>
      <c r="AA1402" s="129">
        <v>0</v>
      </c>
      <c r="AB1402" s="129" t="b">
        <v>0</v>
      </c>
      <c r="AC1402" s="129">
        <v>40</v>
      </c>
      <c r="AD1402" s="129">
        <v>0.59599999999999997</v>
      </c>
      <c r="AE1402" s="129" t="s">
        <v>24</v>
      </c>
      <c r="AF1402" s="129" t="s">
        <v>3307</v>
      </c>
      <c r="AG1402" s="129" t="s">
        <v>4105</v>
      </c>
      <c r="AH1402" s="129" t="e" cm="1">
        <f t="array" aca="1" ref="AH1402" ca="1">INDIRECT(ADDRESS(MATCH(AJ1402,'rs_industries'!B:B,0),5,1,TRUE,"rs_industries"))</f>
        <v>#N/A</v>
      </c>
      <c r="AI1402" s="129" t="e" cm="1">
        <f t="array" aca="1" ref="AI1402" ca="1">INDIRECT(ADDRESS(MATCH(A1402,'rs_stocks'!B:B,0),7,1,TRUE,"rs_stocks"))</f>
        <v>#N/A</v>
      </c>
    </row>
    <row r="1403" spans="1:35" x14ac:dyDescent="0.3">
      <c r="A1403" s="129" t="s">
        <v>2427</v>
      </c>
      <c r="B1403" s="132">
        <v>-1.51</v>
      </c>
      <c r="C1403" s="132">
        <v>-1.74</v>
      </c>
      <c r="D1403" s="132">
        <v>-0.27</v>
      </c>
      <c r="E1403" s="132">
        <v>3.64</v>
      </c>
      <c r="F1403" s="132">
        <v>2.64</v>
      </c>
      <c r="G1403" s="231" t="s">
        <v>3121</v>
      </c>
      <c r="H1403" s="346" t="s">
        <v>245</v>
      </c>
      <c r="I1403" s="129">
        <v>3.3620000000000001</v>
      </c>
      <c r="J1403" s="129">
        <v>-31</v>
      </c>
      <c r="K1403" s="129">
        <v>-26</v>
      </c>
      <c r="L1403" s="129" t="b">
        <v>0</v>
      </c>
      <c r="M1403" s="129">
        <v>6.0579999999999998</v>
      </c>
      <c r="N1403" s="129">
        <v>1.845</v>
      </c>
      <c r="O1403" s="129">
        <v>3.2829999999999999</v>
      </c>
      <c r="P1403" s="132">
        <v>6.077</v>
      </c>
      <c r="Q1403" s="132">
        <v>0.13100000000000001</v>
      </c>
      <c r="R1403" s="132">
        <v>0.79400000000000004</v>
      </c>
      <c r="S1403" s="129">
        <v>2.08</v>
      </c>
      <c r="T1403" s="419">
        <v>9.0090000000000003</v>
      </c>
      <c r="U1403" s="129">
        <v>37.270000000000003</v>
      </c>
      <c r="V1403" s="129">
        <v>-64</v>
      </c>
      <c r="W1403" s="129">
        <v>-56</v>
      </c>
      <c r="X1403" s="129">
        <v>257</v>
      </c>
      <c r="Y1403" s="129" t="s">
        <v>2427</v>
      </c>
      <c r="Z1403" s="129" t="b">
        <v>0</v>
      </c>
      <c r="AA1403" s="129">
        <v>0</v>
      </c>
      <c r="AB1403" s="129" t="b">
        <v>0</v>
      </c>
      <c r="AC1403" s="129">
        <v>49</v>
      </c>
      <c r="AD1403" s="129">
        <v>0.59599999999999997</v>
      </c>
      <c r="AE1403" s="129" t="s">
        <v>245</v>
      </c>
      <c r="AF1403" s="129" t="s">
        <v>3121</v>
      </c>
      <c r="AG1403" s="129" t="s">
        <v>5634</v>
      </c>
      <c r="AH1403" s="129" t="e" cm="1">
        <f t="array" aca="1" ref="AH1403" ca="1">INDIRECT(ADDRESS(MATCH(AJ1403,'rs_industries'!B:B,0),5,1,TRUE,"rs_industries"))</f>
        <v>#N/A</v>
      </c>
      <c r="AI1403" s="129" t="e" cm="1">
        <f t="array" aca="1" ref="AI1403" ca="1">INDIRECT(ADDRESS(MATCH(A1403,'rs_stocks'!B:B,0),7,1,TRUE,"rs_stocks"))</f>
        <v>#N/A</v>
      </c>
    </row>
    <row r="1404" spans="1:35" x14ac:dyDescent="0.3">
      <c r="A1404" s="129" t="s">
        <v>723</v>
      </c>
      <c r="B1404" s="132">
        <v>-0.74</v>
      </c>
      <c r="C1404" s="132">
        <v>-8.5</v>
      </c>
      <c r="D1404" s="132">
        <v>-9.4499999999999993</v>
      </c>
      <c r="E1404" s="132">
        <v>1.87</v>
      </c>
      <c r="F1404" s="132">
        <v>2.02</v>
      </c>
      <c r="G1404" s="227" t="s">
        <v>3148</v>
      </c>
      <c r="H1404" s="346" t="s">
        <v>3111</v>
      </c>
      <c r="I1404" s="129">
        <v>9.8290000000000006</v>
      </c>
      <c r="J1404" s="129">
        <v>-56</v>
      </c>
      <c r="K1404" s="129">
        <v>-24</v>
      </c>
      <c r="L1404" s="129" t="b">
        <v>0</v>
      </c>
      <c r="M1404" s="129">
        <v>11.082000000000001</v>
      </c>
      <c r="N1404" s="129">
        <v>3.3769999999999998</v>
      </c>
      <c r="O1404" s="129">
        <v>3.282</v>
      </c>
      <c r="P1404" s="132">
        <v>11.706</v>
      </c>
      <c r="Q1404" s="132">
        <v>0.128</v>
      </c>
      <c r="R1404" s="132">
        <v>1.4930000000000001</v>
      </c>
      <c r="S1404" s="129">
        <v>1.99</v>
      </c>
      <c r="T1404" s="419">
        <v>-96.742000000000004</v>
      </c>
      <c r="U1404" s="129">
        <v>70.64</v>
      </c>
      <c r="V1404" s="129">
        <v>-26</v>
      </c>
      <c r="W1404" s="129">
        <v>-32</v>
      </c>
      <c r="X1404" s="129">
        <v>142</v>
      </c>
      <c r="Y1404" s="129" t="s">
        <v>723</v>
      </c>
      <c r="Z1404" s="129" t="b">
        <v>1</v>
      </c>
      <c r="AA1404" s="129">
        <v>0</v>
      </c>
      <c r="AB1404" s="129" t="b">
        <v>0</v>
      </c>
      <c r="AC1404" s="129">
        <v>40</v>
      </c>
      <c r="AD1404" s="129">
        <v>0.59499999999999997</v>
      </c>
      <c r="AE1404" s="129" t="s">
        <v>3111</v>
      </c>
      <c r="AF1404" s="129" t="s">
        <v>3148</v>
      </c>
      <c r="AG1404" s="129" t="s">
        <v>3492</v>
      </c>
      <c r="AH1404" s="129" t="e" cm="1">
        <f t="array" aca="1" ref="AH1404" ca="1">INDIRECT(ADDRESS(MATCH(AJ1404,'rs_industries'!B:B,0),5,1,TRUE,"rs_industries"))</f>
        <v>#N/A</v>
      </c>
      <c r="AI1404" s="129" cm="1">
        <f t="array" aca="1" ref="AI1404" ca="1">INDIRECT(ADDRESS(MATCH(A1404,'rs_stocks'!B:B,0),7,1,TRUE,"rs_stocks"))</f>
        <v>72</v>
      </c>
    </row>
    <row r="1405" spans="1:35" x14ac:dyDescent="0.3">
      <c r="A1405" s="129" t="s">
        <v>1736</v>
      </c>
      <c r="B1405" s="132">
        <v>-0.21</v>
      </c>
      <c r="C1405" s="132">
        <v>4.53</v>
      </c>
      <c r="D1405" s="132">
        <v>0.83</v>
      </c>
      <c r="E1405" s="132">
        <v>7.54</v>
      </c>
      <c r="F1405" s="132">
        <v>7.86</v>
      </c>
      <c r="G1405" s="255" t="s">
        <v>3217</v>
      </c>
      <c r="H1405" s="347" t="s">
        <v>150</v>
      </c>
      <c r="I1405" s="129">
        <v>3.0489999999999999</v>
      </c>
      <c r="J1405" s="129">
        <v>-38</v>
      </c>
      <c r="K1405" s="129">
        <v>-16</v>
      </c>
      <c r="L1405" s="129" t="b">
        <v>1</v>
      </c>
      <c r="M1405" s="129">
        <v>7.0739999999999998</v>
      </c>
      <c r="N1405" s="129">
        <v>2.157</v>
      </c>
      <c r="O1405" s="129">
        <v>3.28</v>
      </c>
      <c r="P1405" s="132">
        <v>6.9210000000000003</v>
      </c>
      <c r="Q1405" s="132">
        <v>0.13100000000000001</v>
      </c>
      <c r="R1405" s="132">
        <v>0.90600000000000003</v>
      </c>
      <c r="S1405" s="129">
        <v>1.6</v>
      </c>
      <c r="T1405" s="419">
        <v>-42.954999999999998</v>
      </c>
      <c r="U1405" s="129">
        <v>14.55</v>
      </c>
      <c r="V1405" s="129">
        <v>-7</v>
      </c>
      <c r="W1405" s="129">
        <v>-27</v>
      </c>
      <c r="X1405" s="129">
        <v>859</v>
      </c>
      <c r="Y1405" s="129" t="s">
        <v>1736</v>
      </c>
      <c r="Z1405" s="129" t="b">
        <v>0</v>
      </c>
      <c r="AA1405" s="129">
        <v>0</v>
      </c>
      <c r="AB1405" s="129" t="b">
        <v>1</v>
      </c>
      <c r="AC1405" s="129">
        <v>50</v>
      </c>
      <c r="AD1405" s="129">
        <v>0.59499999999999997</v>
      </c>
      <c r="AE1405" s="129" t="s">
        <v>150</v>
      </c>
      <c r="AF1405" s="129" t="s">
        <v>3217</v>
      </c>
      <c r="AG1405" s="129" t="s">
        <v>4165</v>
      </c>
      <c r="AH1405" s="129" t="e" cm="1">
        <f t="array" aca="1" ref="AH1405" ca="1">INDIRECT(ADDRESS(MATCH(AJ1405,'rs_industries'!B:B,0),5,1,TRUE,"rs_industries"))</f>
        <v>#N/A</v>
      </c>
      <c r="AI1405" s="129" t="e" cm="1">
        <f t="array" aca="1" ref="AI1405" ca="1">INDIRECT(ADDRESS(MATCH(A1405,'rs_stocks'!B:B,0),7,1,TRUE,"rs_stocks"))</f>
        <v>#N/A</v>
      </c>
    </row>
    <row r="1406" spans="1:35" x14ac:dyDescent="0.3">
      <c r="A1406" s="129" t="s">
        <v>7518</v>
      </c>
      <c r="B1406" s="132">
        <v>-2.66</v>
      </c>
      <c r="C1406" s="132">
        <v>-5.93</v>
      </c>
      <c r="D1406" s="132">
        <v>1.03</v>
      </c>
      <c r="E1406" s="132">
        <v>1.23</v>
      </c>
      <c r="F1406" s="132">
        <v>-1.2</v>
      </c>
      <c r="G1406" s="263" t="s">
        <v>3166</v>
      </c>
      <c r="H1406" s="348" t="s">
        <v>245</v>
      </c>
      <c r="I1406" s="129">
        <v>0.52400000000000002</v>
      </c>
      <c r="J1406" s="129">
        <v>-38</v>
      </c>
      <c r="K1406" s="129">
        <v>-32</v>
      </c>
      <c r="L1406" s="129" t="b">
        <v>0</v>
      </c>
      <c r="M1406" s="129">
        <v>9.5169999999999995</v>
      </c>
      <c r="N1406" s="129">
        <v>2.9049999999999998</v>
      </c>
      <c r="O1406" s="129">
        <v>3.2759999999999998</v>
      </c>
      <c r="P1406" s="132">
        <v>9.6999999999999993</v>
      </c>
      <c r="Q1406" s="132">
        <v>0.13100000000000001</v>
      </c>
      <c r="R1406" s="132">
        <v>1.2749999999999999</v>
      </c>
      <c r="S1406" s="129">
        <v>1.66</v>
      </c>
      <c r="T1406" s="419">
        <v>-13.337999999999999</v>
      </c>
      <c r="U1406" s="129">
        <v>36.17</v>
      </c>
      <c r="V1406" s="129">
        <v>-25</v>
      </c>
      <c r="W1406" s="129">
        <v>-29</v>
      </c>
      <c r="X1406" s="129">
        <v>333</v>
      </c>
      <c r="Y1406" s="129" t="s">
        <v>7518</v>
      </c>
      <c r="Z1406" s="129" t="b">
        <v>0</v>
      </c>
      <c r="AA1406" s="129">
        <v>0</v>
      </c>
      <c r="AB1406" s="129" t="b">
        <v>0</v>
      </c>
      <c r="AC1406" s="129">
        <v>42</v>
      </c>
      <c r="AD1406" s="129">
        <v>0.59499999999999997</v>
      </c>
      <c r="AE1406" s="129" t="s">
        <v>245</v>
      </c>
      <c r="AF1406" s="129" t="s">
        <v>3166</v>
      </c>
      <c r="AG1406" s="129" t="s">
        <v>7519</v>
      </c>
      <c r="AH1406" s="129" t="e" cm="1">
        <f t="array" aca="1" ref="AH1406" ca="1">INDIRECT(ADDRESS(MATCH(AJ1406,'rs_industries'!B:B,0),5,1,TRUE,"rs_industries"))</f>
        <v>#N/A</v>
      </c>
      <c r="AI1406" s="129" t="e" cm="1">
        <f t="array" aca="1" ref="AI1406" ca="1">INDIRECT(ADDRESS(MATCH(A1406,'rs_stocks'!B:B,0),7,1,TRUE,"rs_stocks"))</f>
        <v>#N/A</v>
      </c>
    </row>
    <row r="1407" spans="1:35" x14ac:dyDescent="0.3">
      <c r="A1407" s="129" t="s">
        <v>8678</v>
      </c>
      <c r="B1407" s="132">
        <v>8.4</v>
      </c>
      <c r="C1407" s="132">
        <v>20.34</v>
      </c>
      <c r="D1407" s="132">
        <v>15.45</v>
      </c>
      <c r="E1407" s="132">
        <v>55.7</v>
      </c>
      <c r="F1407" s="132">
        <v>46.39</v>
      </c>
      <c r="G1407" s="290" t="s">
        <v>3234</v>
      </c>
      <c r="H1407" s="350" t="s">
        <v>3108</v>
      </c>
      <c r="I1407" s="129">
        <v>0.249</v>
      </c>
      <c r="J1407" s="129">
        <v>-96</v>
      </c>
      <c r="K1407" s="129">
        <v>-92</v>
      </c>
      <c r="L1407" s="129" t="b">
        <v>1</v>
      </c>
      <c r="M1407" s="129">
        <v>35.814999999999998</v>
      </c>
      <c r="N1407" s="129">
        <v>10.94</v>
      </c>
      <c r="O1407" s="129">
        <v>3.274</v>
      </c>
      <c r="P1407" s="132">
        <v>38.72</v>
      </c>
      <c r="Q1407" s="132">
        <v>0.127</v>
      </c>
      <c r="R1407" s="132">
        <v>4.9000000000000004</v>
      </c>
      <c r="S1407" s="129">
        <v>7.95</v>
      </c>
      <c r="T1407" s="419">
        <v>79.716999999999999</v>
      </c>
      <c r="U1407" s="129">
        <v>1.42</v>
      </c>
      <c r="V1407" s="129">
        <v>-46</v>
      </c>
      <c r="W1407" s="129">
        <v>2</v>
      </c>
      <c r="X1407" s="129">
        <v>1771</v>
      </c>
      <c r="Y1407" s="129" t="s">
        <v>8678</v>
      </c>
      <c r="Z1407" s="129" t="b">
        <v>0</v>
      </c>
      <c r="AA1407" s="129">
        <v>0</v>
      </c>
      <c r="AB1407" s="129" t="b">
        <v>0</v>
      </c>
      <c r="AC1407" s="129">
        <v>38</v>
      </c>
      <c r="AD1407" s="129">
        <v>0.59499999999999997</v>
      </c>
      <c r="AE1407" s="129" t="s">
        <v>3108</v>
      </c>
      <c r="AF1407" s="129" t="s">
        <v>3234</v>
      </c>
      <c r="AG1407" s="129" t="s">
        <v>8679</v>
      </c>
      <c r="AH1407" s="129" t="e" cm="1">
        <f t="array" aca="1" ref="AH1407" ca="1">INDIRECT(ADDRESS(MATCH(AJ1407,'rs_industries'!B:B,0),5,1,TRUE,"rs_industries"))</f>
        <v>#N/A</v>
      </c>
      <c r="AI1407" s="129" cm="1">
        <f t="array" aca="1" ref="AI1407" ca="1">INDIRECT(ADDRESS(MATCH(A1407,'rs_stocks'!B:B,0),7,1,TRUE,"rs_stocks"))</f>
        <v>78</v>
      </c>
    </row>
    <row r="1408" spans="1:35" x14ac:dyDescent="0.3">
      <c r="A1408" s="129" t="s">
        <v>8820</v>
      </c>
      <c r="B1408" s="132">
        <v>1.71</v>
      </c>
      <c r="C1408" s="132">
        <v>5.23</v>
      </c>
      <c r="D1408" s="132">
        <v>5.23</v>
      </c>
      <c r="E1408" s="132">
        <v>5.42</v>
      </c>
      <c r="F1408" s="132">
        <v>5.74</v>
      </c>
      <c r="G1408" s="260" t="s">
        <v>3193</v>
      </c>
      <c r="H1408" s="347" t="s">
        <v>3111</v>
      </c>
      <c r="I1408" s="129">
        <v>0.33300000000000002</v>
      </c>
      <c r="J1408" s="129">
        <v>-32</v>
      </c>
      <c r="K1408" s="129">
        <v>-18</v>
      </c>
      <c r="L1408" s="129" t="b">
        <v>1</v>
      </c>
      <c r="M1408" s="129">
        <v>5.5060000000000002</v>
      </c>
      <c r="N1408" s="129">
        <v>1.6910000000000001</v>
      </c>
      <c r="O1408" s="129">
        <v>3.2549999999999999</v>
      </c>
      <c r="P1408" s="132">
        <v>5.59</v>
      </c>
      <c r="Q1408" s="132">
        <v>0.13</v>
      </c>
      <c r="R1408" s="132">
        <v>0.72399999999999998</v>
      </c>
      <c r="S1408" s="129">
        <v>1.1599999999999999</v>
      </c>
      <c r="T1408" s="419">
        <v>14.173999999999999</v>
      </c>
      <c r="U1408" s="129">
        <v>24.33</v>
      </c>
      <c r="V1408" s="129">
        <v>20</v>
      </c>
      <c r="W1408" s="129">
        <v>42</v>
      </c>
      <c r="X1408" s="129">
        <v>708</v>
      </c>
      <c r="Y1408" s="129" t="s">
        <v>8820</v>
      </c>
      <c r="Z1408" s="129" t="b">
        <v>0</v>
      </c>
      <c r="AA1408" s="129">
        <v>0</v>
      </c>
      <c r="AB1408" s="129" t="b">
        <v>0</v>
      </c>
      <c r="AC1408" s="129">
        <v>49</v>
      </c>
      <c r="AD1408" s="129">
        <v>0.59399999999999997</v>
      </c>
      <c r="AE1408" s="129" t="s">
        <v>3111</v>
      </c>
      <c r="AF1408" s="129" t="s">
        <v>3193</v>
      </c>
      <c r="AG1408" s="129" t="s">
        <v>8821</v>
      </c>
      <c r="AH1408" s="129" t="e" cm="1">
        <f t="array" aca="1" ref="AH1408" ca="1">INDIRECT(ADDRESS(MATCH(AJ1408,'rs_industries'!B:B,0),5,1,TRUE,"rs_industries"))</f>
        <v>#N/A</v>
      </c>
      <c r="AI1408" s="129" t="e" cm="1">
        <f t="array" aca="1" ref="AI1408" ca="1">INDIRECT(ADDRESS(MATCH(A1408,'rs_stocks'!B:B,0),7,1,TRUE,"rs_stocks"))</f>
        <v>#N/A</v>
      </c>
    </row>
    <row r="1409" spans="1:35" x14ac:dyDescent="0.3">
      <c r="A1409" s="129" t="s">
        <v>61</v>
      </c>
      <c r="B1409" s="132">
        <v>1.6</v>
      </c>
      <c r="C1409" s="132">
        <v>-9.67</v>
      </c>
      <c r="D1409" s="132">
        <v>-7.9</v>
      </c>
      <c r="E1409" s="132">
        <v>5.68</v>
      </c>
      <c r="F1409" s="132">
        <v>4.4000000000000004</v>
      </c>
      <c r="G1409" s="225" t="s">
        <v>3735</v>
      </c>
      <c r="H1409" s="346" t="s">
        <v>3735</v>
      </c>
      <c r="I1409" s="129">
        <v>40.409999999999997</v>
      </c>
      <c r="J1409" s="129">
        <v>-44</v>
      </c>
      <c r="K1409" s="129">
        <v>-11</v>
      </c>
      <c r="L1409" s="129" t="b">
        <v>0</v>
      </c>
      <c r="M1409" s="129">
        <v>14.254</v>
      </c>
      <c r="N1409" s="129">
        <v>4.3879999999999999</v>
      </c>
      <c r="O1409" s="129">
        <v>3.2490000000000001</v>
      </c>
      <c r="P1409" s="132">
        <v>14.039</v>
      </c>
      <c r="Q1409" s="132">
        <v>0.124</v>
      </c>
      <c r="R1409" s="132">
        <v>1.7410000000000001</v>
      </c>
      <c r="S1409" s="129">
        <v>2.04</v>
      </c>
      <c r="T1409" s="419">
        <v>35.021000000000001</v>
      </c>
      <c r="U1409" s="129">
        <v>200.11</v>
      </c>
      <c r="V1409" s="129">
        <v>-17</v>
      </c>
      <c r="W1409" s="129">
        <v>17</v>
      </c>
      <c r="X1409" s="129">
        <v>48</v>
      </c>
      <c r="Y1409" s="129" t="s">
        <v>61</v>
      </c>
      <c r="Z1409" s="129" t="b">
        <v>1</v>
      </c>
      <c r="AA1409" s="129">
        <v>0</v>
      </c>
      <c r="AB1409" s="129" t="b">
        <v>0</v>
      </c>
      <c r="AC1409" s="129">
        <v>50</v>
      </c>
      <c r="AD1409" s="129">
        <v>0.59399999999999997</v>
      </c>
      <c r="AE1409" s="129" t="s">
        <v>3735</v>
      </c>
      <c r="AF1409" s="129" t="s">
        <v>3735</v>
      </c>
      <c r="AG1409" s="129" t="s">
        <v>3736</v>
      </c>
      <c r="AH1409" s="129" t="e" cm="1">
        <f t="array" aca="1" ref="AH1409" ca="1">INDIRECT(ADDRESS(MATCH(AJ1409,'rs_industries'!B:B,0),5,1,TRUE,"rs_industries"))</f>
        <v>#N/A</v>
      </c>
      <c r="AI1409" s="129" cm="1">
        <f t="array" aca="1" ref="AI1409" ca="1">INDIRECT(ADDRESS(MATCH(A1409,'rs_stocks'!B:B,0),7,1,TRUE,"rs_stocks"))</f>
        <v>75</v>
      </c>
    </row>
    <row r="1410" spans="1:35" x14ac:dyDescent="0.3">
      <c r="A1410" s="129" t="s">
        <v>1207</v>
      </c>
      <c r="B1410" s="132">
        <v>-0.12</v>
      </c>
      <c r="C1410" s="132">
        <v>-8.36</v>
      </c>
      <c r="D1410" s="132">
        <v>-2.64</v>
      </c>
      <c r="E1410" s="132">
        <v>4.45</v>
      </c>
      <c r="F1410" s="132">
        <v>1.65</v>
      </c>
      <c r="G1410" s="223" t="s">
        <v>3146</v>
      </c>
      <c r="H1410" s="346" t="s">
        <v>3124</v>
      </c>
      <c r="I1410" s="129">
        <v>85.74</v>
      </c>
      <c r="J1410" s="129">
        <v>-39</v>
      </c>
      <c r="K1410" s="129">
        <v>-12</v>
      </c>
      <c r="L1410" s="129" t="b">
        <v>0</v>
      </c>
      <c r="M1410" s="129">
        <v>11.574</v>
      </c>
      <c r="N1410" s="129">
        <v>3.5649999999999999</v>
      </c>
      <c r="O1410" s="129">
        <v>3.246</v>
      </c>
      <c r="P1410" s="132">
        <v>10.987</v>
      </c>
      <c r="Q1410" s="132">
        <v>0.128</v>
      </c>
      <c r="R1410" s="132">
        <v>1.409</v>
      </c>
      <c r="S1410" s="129">
        <v>2.04</v>
      </c>
      <c r="T1410" s="419">
        <v>10.662000000000001</v>
      </c>
      <c r="U1410" s="129">
        <v>41.3</v>
      </c>
      <c r="V1410" s="129">
        <v>-46</v>
      </c>
      <c r="W1410" s="129">
        <v>-40</v>
      </c>
      <c r="X1410" s="129">
        <v>236</v>
      </c>
      <c r="Y1410" s="129" t="s">
        <v>1207</v>
      </c>
      <c r="Z1410" s="129" t="b">
        <v>1</v>
      </c>
      <c r="AA1410" s="129">
        <v>0</v>
      </c>
      <c r="AB1410" s="129" t="b">
        <v>0</v>
      </c>
      <c r="AC1410" s="129">
        <v>51</v>
      </c>
      <c r="AD1410" s="129">
        <v>0.59399999999999997</v>
      </c>
      <c r="AE1410" s="129" t="s">
        <v>3124</v>
      </c>
      <c r="AF1410" s="129" t="s">
        <v>3146</v>
      </c>
      <c r="AG1410" s="129" t="s">
        <v>4259</v>
      </c>
      <c r="AH1410" s="129" t="e" cm="1">
        <f t="array" aca="1" ref="AH1410" ca="1">INDIRECT(ADDRESS(MATCH(AJ1410,'rs_industries'!B:B,0),5,1,TRUE,"rs_industries"))</f>
        <v>#N/A</v>
      </c>
      <c r="AI1410" s="129" t="e" cm="1">
        <f t="array" aca="1" ref="AI1410" ca="1">INDIRECT(ADDRESS(MATCH(A1410,'rs_stocks'!B:B,0),7,1,TRUE,"rs_stocks"))</f>
        <v>#N/A</v>
      </c>
    </row>
    <row r="1411" spans="1:35" x14ac:dyDescent="0.3">
      <c r="A1411" s="129" t="s">
        <v>2133</v>
      </c>
      <c r="B1411" s="132">
        <v>0.74</v>
      </c>
      <c r="C1411" s="132">
        <v>-5.86</v>
      </c>
      <c r="D1411" s="132">
        <v>1.1100000000000001</v>
      </c>
      <c r="E1411" s="132">
        <v>-19.47</v>
      </c>
      <c r="F1411" s="132">
        <v>-1.44</v>
      </c>
      <c r="G1411" s="323" t="s">
        <v>3114</v>
      </c>
      <c r="H1411" s="347" t="s">
        <v>31</v>
      </c>
      <c r="I1411" s="129">
        <v>1.623</v>
      </c>
      <c r="J1411" s="129">
        <v>-90</v>
      </c>
      <c r="K1411" s="129">
        <v>-89</v>
      </c>
      <c r="L1411" s="129" t="b">
        <v>0</v>
      </c>
      <c r="M1411" s="129">
        <v>17.234999999999999</v>
      </c>
      <c r="N1411" s="129">
        <v>5.3259999999999996</v>
      </c>
      <c r="O1411" s="129">
        <v>3.2360000000000002</v>
      </c>
      <c r="P1411" s="132">
        <v>18.413</v>
      </c>
      <c r="Q1411" s="132">
        <v>0.126</v>
      </c>
      <c r="R1411" s="132">
        <v>2.3159999999999998</v>
      </c>
      <c r="S1411" s="129">
        <v>5.44</v>
      </c>
      <c r="T1411" s="419">
        <v>33.67</v>
      </c>
      <c r="U1411" s="129">
        <v>2.73</v>
      </c>
      <c r="V1411" s="129">
        <v>-32</v>
      </c>
      <c r="W1411" s="129">
        <v>-50</v>
      </c>
      <c r="X1411" s="129">
        <v>1346</v>
      </c>
      <c r="Y1411" s="129" t="s">
        <v>2133</v>
      </c>
      <c r="Z1411" s="129" t="b">
        <v>0</v>
      </c>
      <c r="AA1411" s="129">
        <v>0</v>
      </c>
      <c r="AB1411" s="129" t="b">
        <v>0</v>
      </c>
      <c r="AC1411" s="129">
        <v>47</v>
      </c>
      <c r="AD1411" s="129">
        <v>0.59299999999999997</v>
      </c>
      <c r="AE1411" s="129" t="s">
        <v>31</v>
      </c>
      <c r="AF1411" s="129" t="s">
        <v>3114</v>
      </c>
      <c r="AG1411" s="129" t="s">
        <v>5477</v>
      </c>
      <c r="AH1411" s="129" t="e" cm="1">
        <f t="array" aca="1" ref="AH1411" ca="1">INDIRECT(ADDRESS(MATCH(AJ1411,'rs_industries'!B:B,0),5,1,TRUE,"rs_industries"))</f>
        <v>#N/A</v>
      </c>
      <c r="AI1411" s="129" t="e" cm="1">
        <f t="array" aca="1" ref="AI1411" ca="1">INDIRECT(ADDRESS(MATCH(A1411,'rs_stocks'!B:B,0),7,1,TRUE,"rs_stocks"))</f>
        <v>#N/A</v>
      </c>
    </row>
    <row r="1412" spans="1:35" x14ac:dyDescent="0.3">
      <c r="A1412" s="129" t="s">
        <v>1839</v>
      </c>
      <c r="B1412" s="132">
        <v>-3.4</v>
      </c>
      <c r="C1412" s="132">
        <v>-8.25</v>
      </c>
      <c r="D1412" s="132">
        <v>-6.81</v>
      </c>
      <c r="E1412" s="132">
        <v>-7.52</v>
      </c>
      <c r="F1412" s="132">
        <v>-5.08</v>
      </c>
      <c r="G1412" s="253" t="s">
        <v>4347</v>
      </c>
      <c r="H1412" s="253" t="s">
        <v>3108</v>
      </c>
      <c r="I1412" s="129">
        <v>3.375</v>
      </c>
      <c r="J1412" s="129">
        <v>-48</v>
      </c>
      <c r="K1412" s="129">
        <v>-43</v>
      </c>
      <c r="L1412" s="129" t="b">
        <v>0</v>
      </c>
      <c r="M1412" s="129">
        <v>8.1120000000000001</v>
      </c>
      <c r="N1412" s="129">
        <v>2.508</v>
      </c>
      <c r="O1412" s="129">
        <v>3.234</v>
      </c>
      <c r="P1412" s="132">
        <v>8.39</v>
      </c>
      <c r="Q1412" s="132">
        <v>0.126</v>
      </c>
      <c r="R1412" s="132">
        <v>1.0589999999999999</v>
      </c>
      <c r="S1412" s="129">
        <v>1.77</v>
      </c>
      <c r="T1412" s="419">
        <v>-96.091999999999999</v>
      </c>
      <c r="U1412" s="129">
        <v>70.37</v>
      </c>
      <c r="V1412" s="129">
        <v>9</v>
      </c>
      <c r="W1412" s="129">
        <v>20</v>
      </c>
      <c r="X1412" s="129">
        <v>160</v>
      </c>
      <c r="Y1412" s="129" t="s">
        <v>1839</v>
      </c>
      <c r="Z1412" s="129" t="b">
        <v>1</v>
      </c>
      <c r="AA1412" s="129">
        <v>0</v>
      </c>
      <c r="AB1412" s="129" t="b">
        <v>0</v>
      </c>
      <c r="AC1412" s="129">
        <v>44</v>
      </c>
      <c r="AD1412" s="129">
        <v>0.59299999999999997</v>
      </c>
      <c r="AE1412" s="129" t="s">
        <v>3108</v>
      </c>
      <c r="AF1412" s="129" t="s">
        <v>4347</v>
      </c>
      <c r="AG1412" s="129" t="s">
        <v>4862</v>
      </c>
      <c r="AH1412" s="129" t="e" cm="1">
        <f t="array" aca="1" ref="AH1412" ca="1">INDIRECT(ADDRESS(MATCH(AJ1412,'rs_industries'!B:B,0),5,1,TRUE,"rs_industries"))</f>
        <v>#N/A</v>
      </c>
      <c r="AI1412" s="129" t="e" cm="1">
        <f t="array" aca="1" ref="AI1412" ca="1">INDIRECT(ADDRESS(MATCH(A1412,'rs_stocks'!B:B,0),7,1,TRUE,"rs_stocks"))</f>
        <v>#N/A</v>
      </c>
    </row>
    <row r="1413" spans="1:35" x14ac:dyDescent="0.3">
      <c r="A1413" s="129" t="s">
        <v>275</v>
      </c>
      <c r="B1413" s="132">
        <v>1.29</v>
      </c>
      <c r="C1413" s="132">
        <v>8.5299999999999994</v>
      </c>
      <c r="D1413" s="132">
        <v>7.56</v>
      </c>
      <c r="E1413" s="132">
        <v>13.18</v>
      </c>
      <c r="F1413" s="132">
        <v>10.49</v>
      </c>
      <c r="G1413" s="282" t="s">
        <v>3107</v>
      </c>
      <c r="H1413" s="347" t="s">
        <v>3108</v>
      </c>
      <c r="I1413" s="129">
        <v>121.197</v>
      </c>
      <c r="J1413" s="129">
        <v>-28</v>
      </c>
      <c r="K1413" s="129">
        <v>-1</v>
      </c>
      <c r="L1413" s="129" t="b">
        <v>1</v>
      </c>
      <c r="M1413" s="129">
        <v>10.101000000000001</v>
      </c>
      <c r="N1413" s="129">
        <v>3.1309999999999998</v>
      </c>
      <c r="O1413" s="129">
        <v>3.226</v>
      </c>
      <c r="P1413" s="132">
        <v>9.7799999999999994</v>
      </c>
      <c r="Q1413" s="132">
        <v>0.128</v>
      </c>
      <c r="R1413" s="132">
        <v>1.2549999999999999</v>
      </c>
      <c r="S1413" s="129">
        <v>1.71</v>
      </c>
      <c r="T1413" s="419">
        <v>-10.936</v>
      </c>
      <c r="U1413" s="129">
        <v>107.24</v>
      </c>
      <c r="V1413" s="129">
        <v>-64</v>
      </c>
      <c r="W1413" s="129">
        <v>-55</v>
      </c>
      <c r="X1413" s="129">
        <v>109</v>
      </c>
      <c r="Y1413" s="129" t="s">
        <v>275</v>
      </c>
      <c r="Z1413" s="129" t="b">
        <v>0</v>
      </c>
      <c r="AA1413" s="129">
        <v>0</v>
      </c>
      <c r="AB1413" s="129" t="b">
        <v>1</v>
      </c>
      <c r="AC1413" s="129">
        <v>50</v>
      </c>
      <c r="AD1413" s="129">
        <v>0.59299999999999997</v>
      </c>
      <c r="AE1413" s="129" t="s">
        <v>3108</v>
      </c>
      <c r="AF1413" s="129" t="s">
        <v>3107</v>
      </c>
      <c r="AG1413" s="129" t="s">
        <v>3930</v>
      </c>
      <c r="AH1413" s="129" t="e" cm="1">
        <f t="array" aca="1" ref="AH1413" ca="1">INDIRECT(ADDRESS(MATCH(AJ1413,'rs_industries'!B:B,0),5,1,TRUE,"rs_industries"))</f>
        <v>#N/A</v>
      </c>
      <c r="AI1413" s="129" cm="1">
        <f t="array" aca="1" ref="AI1413" ca="1">INDIRECT(ADDRESS(MATCH(A1413,'rs_stocks'!B:B,0),7,1,TRUE,"rs_stocks"))</f>
        <v>79</v>
      </c>
    </row>
    <row r="1414" spans="1:35" x14ac:dyDescent="0.3">
      <c r="A1414" s="129" t="s">
        <v>58</v>
      </c>
      <c r="B1414" s="132">
        <v>-0.68</v>
      </c>
      <c r="C1414" s="132">
        <v>-9.57</v>
      </c>
      <c r="D1414" s="132">
        <v>-8.67</v>
      </c>
      <c r="E1414" s="132">
        <v>9.75</v>
      </c>
      <c r="F1414" s="132">
        <v>7.08</v>
      </c>
      <c r="G1414" s="252" t="s">
        <v>3285</v>
      </c>
      <c r="H1414" s="348" t="s">
        <v>24</v>
      </c>
      <c r="I1414" s="129">
        <v>34.496000000000002</v>
      </c>
      <c r="J1414" s="129">
        <v>-33</v>
      </c>
      <c r="K1414" s="129">
        <v>-11</v>
      </c>
      <c r="L1414" s="129" t="b">
        <v>0</v>
      </c>
      <c r="M1414" s="129">
        <v>17.346</v>
      </c>
      <c r="N1414" s="129">
        <v>5.3869999999999996</v>
      </c>
      <c r="O1414" s="129">
        <v>3.22</v>
      </c>
      <c r="P1414" s="132">
        <v>17.437000000000001</v>
      </c>
      <c r="Q1414" s="132">
        <v>0.12</v>
      </c>
      <c r="R1414" s="132">
        <v>2.0920000000000001</v>
      </c>
      <c r="S1414" s="129">
        <v>2.16</v>
      </c>
      <c r="T1414" s="419">
        <v>9.6419999999999995</v>
      </c>
      <c r="U1414" s="129">
        <v>552.02</v>
      </c>
      <c r="V1414" s="129">
        <v>-46</v>
      </c>
      <c r="W1414" s="129">
        <v>-48</v>
      </c>
      <c r="X1414" s="129">
        <v>16</v>
      </c>
      <c r="Y1414" s="129" t="s">
        <v>58</v>
      </c>
      <c r="Z1414" s="129" t="b">
        <v>1</v>
      </c>
      <c r="AA1414" s="129">
        <v>0</v>
      </c>
      <c r="AB1414" s="129" t="b">
        <v>0</v>
      </c>
      <c r="AC1414" s="129">
        <v>52</v>
      </c>
      <c r="AD1414" s="129">
        <v>0.59299999999999997</v>
      </c>
      <c r="AE1414" s="129" t="s">
        <v>24</v>
      </c>
      <c r="AF1414" s="129" t="s">
        <v>3285</v>
      </c>
      <c r="AG1414" s="129" t="s">
        <v>3286</v>
      </c>
      <c r="AH1414" s="129" t="e" cm="1">
        <f t="array" aca="1" ref="AH1414" ca="1">INDIRECT(ADDRESS(MATCH(AJ1414,'rs_industries'!B:B,0),5,1,TRUE,"rs_industries"))</f>
        <v>#N/A</v>
      </c>
      <c r="AI1414" s="129" t="e" cm="1">
        <f t="array" aca="1" ref="AI1414" ca="1">INDIRECT(ADDRESS(MATCH(A1414,'rs_stocks'!B:B,0),7,1,TRUE,"rs_stocks"))</f>
        <v>#N/A</v>
      </c>
    </row>
    <row r="1415" spans="1:35" x14ac:dyDescent="0.3">
      <c r="A1415" s="129" t="s">
        <v>472</v>
      </c>
      <c r="B1415" s="132">
        <v>0.92</v>
      </c>
      <c r="C1415" s="132">
        <v>-7.06</v>
      </c>
      <c r="D1415" s="132">
        <v>-11.95</v>
      </c>
      <c r="E1415" s="132">
        <v>5.96</v>
      </c>
      <c r="F1415" s="132">
        <v>1.72</v>
      </c>
      <c r="G1415" s="282" t="s">
        <v>3333</v>
      </c>
      <c r="H1415" s="347" t="s">
        <v>115</v>
      </c>
      <c r="I1415" s="129">
        <v>131.916</v>
      </c>
      <c r="J1415" s="129">
        <v>-37</v>
      </c>
      <c r="K1415" s="129">
        <v>-16</v>
      </c>
      <c r="L1415" s="129" t="b">
        <v>0</v>
      </c>
      <c r="M1415" s="129">
        <v>20.021999999999998</v>
      </c>
      <c r="N1415" s="129">
        <v>6.2610000000000001</v>
      </c>
      <c r="O1415" s="129">
        <v>3.198</v>
      </c>
      <c r="P1415" s="132">
        <v>21.06</v>
      </c>
      <c r="Q1415" s="132">
        <v>0.11799999999999999</v>
      </c>
      <c r="R1415" s="132">
        <v>2.492</v>
      </c>
      <c r="S1415" s="129">
        <v>1.99</v>
      </c>
      <c r="T1415" s="419">
        <v>57.588000000000001</v>
      </c>
      <c r="U1415" s="129">
        <v>113.3</v>
      </c>
      <c r="V1415" s="129">
        <v>-52</v>
      </c>
      <c r="W1415" s="129">
        <v>-38</v>
      </c>
      <c r="X1415" s="129">
        <v>88</v>
      </c>
      <c r="Y1415" s="129" t="s">
        <v>472</v>
      </c>
      <c r="Z1415" s="129" t="b">
        <v>1</v>
      </c>
      <c r="AA1415" s="129">
        <v>0</v>
      </c>
      <c r="AB1415" s="129" t="b">
        <v>0</v>
      </c>
      <c r="AC1415" s="129">
        <v>40</v>
      </c>
      <c r="AD1415" s="129">
        <v>0.59199999999999997</v>
      </c>
      <c r="AE1415" s="129" t="s">
        <v>115</v>
      </c>
      <c r="AF1415" s="129" t="s">
        <v>3333</v>
      </c>
      <c r="AG1415" s="129" t="s">
        <v>5531</v>
      </c>
      <c r="AH1415" s="129" t="e" cm="1">
        <f t="array" aca="1" ref="AH1415" ca="1">INDIRECT(ADDRESS(MATCH(AJ1415,'rs_industries'!B:B,0),5,1,TRUE,"rs_industries"))</f>
        <v>#N/A</v>
      </c>
      <c r="AI1415" s="129" t="e" cm="1">
        <f t="array" aca="1" ref="AI1415" ca="1">INDIRECT(ADDRESS(MATCH(A1415,'rs_stocks'!B:B,0),7,1,TRUE,"rs_stocks"))</f>
        <v>#N/A</v>
      </c>
    </row>
    <row r="1416" spans="1:35" x14ac:dyDescent="0.3">
      <c r="A1416" s="129" t="s">
        <v>1072</v>
      </c>
      <c r="B1416" s="132">
        <v>2.5499999999999998</v>
      </c>
      <c r="C1416" s="132">
        <v>6.52</v>
      </c>
      <c r="D1416" s="132">
        <v>14.56</v>
      </c>
      <c r="E1416" s="132">
        <v>20.5</v>
      </c>
      <c r="F1416" s="132">
        <v>13.17</v>
      </c>
      <c r="G1416" s="312" t="s">
        <v>3207</v>
      </c>
      <c r="H1416" s="347" t="s">
        <v>3108</v>
      </c>
      <c r="I1416" s="129">
        <v>6.75</v>
      </c>
      <c r="J1416" s="129">
        <v>-62</v>
      </c>
      <c r="K1416" s="129">
        <v>-45</v>
      </c>
      <c r="L1416" s="129" t="b">
        <v>1</v>
      </c>
      <c r="M1416" s="129">
        <v>16.414999999999999</v>
      </c>
      <c r="N1416" s="129">
        <v>5.1509999999999998</v>
      </c>
      <c r="O1416" s="129">
        <v>3.1869999999999998</v>
      </c>
      <c r="P1416" s="132">
        <v>16.623999999999999</v>
      </c>
      <c r="Q1416" s="132">
        <v>0.126</v>
      </c>
      <c r="R1416" s="132">
        <v>2.1030000000000002</v>
      </c>
      <c r="S1416" s="129">
        <v>2.19</v>
      </c>
      <c r="T1416" s="419">
        <v>52.210999999999999</v>
      </c>
      <c r="U1416" s="129">
        <v>7.4349999999999996</v>
      </c>
      <c r="V1416" s="129">
        <v>-7</v>
      </c>
      <c r="W1416" s="129">
        <v>-18</v>
      </c>
      <c r="X1416" s="129">
        <v>1228</v>
      </c>
      <c r="Y1416" s="129" t="s">
        <v>1072</v>
      </c>
      <c r="Z1416" s="129" t="b">
        <v>0</v>
      </c>
      <c r="AA1416" s="129">
        <v>0</v>
      </c>
      <c r="AB1416" s="129" t="b">
        <v>1</v>
      </c>
      <c r="AC1416" s="129">
        <v>54</v>
      </c>
      <c r="AD1416" s="129">
        <v>0.59199999999999997</v>
      </c>
      <c r="AE1416" s="129" t="s">
        <v>3108</v>
      </c>
      <c r="AF1416" s="129" t="s">
        <v>3207</v>
      </c>
      <c r="AG1416" s="129" t="s">
        <v>4919</v>
      </c>
      <c r="AH1416" s="129" t="e" cm="1">
        <f t="array" aca="1" ref="AH1416" ca="1">INDIRECT(ADDRESS(MATCH(AJ1416,'rs_industries'!B:B,0),5,1,TRUE,"rs_industries"))</f>
        <v>#N/A</v>
      </c>
      <c r="AI1416" s="129" cm="1">
        <f t="array" aca="1" ref="AI1416" ca="1">INDIRECT(ADDRESS(MATCH(A1416,'rs_stocks'!B:B,0),7,1,TRUE,"rs_stocks"))</f>
        <v>80</v>
      </c>
    </row>
    <row r="1417" spans="1:35" x14ac:dyDescent="0.3">
      <c r="A1417" s="129" t="s">
        <v>855</v>
      </c>
      <c r="B1417" s="132">
        <v>0.25</v>
      </c>
      <c r="C1417" s="132">
        <v>4.04</v>
      </c>
      <c r="D1417" s="132">
        <v>0</v>
      </c>
      <c r="E1417" s="132">
        <v>3.33</v>
      </c>
      <c r="F1417" s="132">
        <v>0.08</v>
      </c>
      <c r="G1417" s="333" t="s">
        <v>3705</v>
      </c>
      <c r="H1417" s="348" t="s">
        <v>115</v>
      </c>
      <c r="I1417" s="129">
        <v>24.896000000000001</v>
      </c>
      <c r="J1417" s="129">
        <v>-56</v>
      </c>
      <c r="K1417" s="129">
        <v>-38</v>
      </c>
      <c r="L1417" s="129" t="b">
        <v>1</v>
      </c>
      <c r="M1417" s="129">
        <v>12.753</v>
      </c>
      <c r="N1417" s="129">
        <v>4.0049999999999999</v>
      </c>
      <c r="O1417" s="129">
        <v>3.1840000000000002</v>
      </c>
      <c r="P1417" s="132">
        <v>14.268000000000001</v>
      </c>
      <c r="Q1417" s="132">
        <v>0.125</v>
      </c>
      <c r="R1417" s="132">
        <v>1.788</v>
      </c>
      <c r="S1417" s="129">
        <v>2.15</v>
      </c>
      <c r="T1417" s="419">
        <v>46.048000000000002</v>
      </c>
      <c r="U1417" s="129">
        <v>12.11</v>
      </c>
      <c r="V1417" s="129">
        <v>-22</v>
      </c>
      <c r="W1417" s="129">
        <v>-13</v>
      </c>
      <c r="X1417" s="129">
        <v>767</v>
      </c>
      <c r="Y1417" s="129" t="s">
        <v>855</v>
      </c>
      <c r="Z1417" s="129" t="b">
        <v>0</v>
      </c>
      <c r="AA1417" s="129">
        <v>0</v>
      </c>
      <c r="AB1417" s="129" t="b">
        <v>1</v>
      </c>
      <c r="AC1417" s="129">
        <v>49</v>
      </c>
      <c r="AD1417" s="129">
        <v>0.59199999999999997</v>
      </c>
      <c r="AE1417" s="129" t="s">
        <v>115</v>
      </c>
      <c r="AF1417" s="129" t="s">
        <v>3705</v>
      </c>
      <c r="AG1417" s="129" t="s">
        <v>5229</v>
      </c>
      <c r="AH1417" s="129" t="e" cm="1">
        <f t="array" aca="1" ref="AH1417" ca="1">INDIRECT(ADDRESS(MATCH(AJ1417,'rs_industries'!B:B,0),5,1,TRUE,"rs_industries"))</f>
        <v>#N/A</v>
      </c>
      <c r="AI1417" s="129" cm="1">
        <f t="array" aca="1" ref="AI1417" ca="1">INDIRECT(ADDRESS(MATCH(A1417,'rs_stocks'!B:B,0),7,1,TRUE,"rs_stocks"))</f>
        <v>83</v>
      </c>
    </row>
    <row r="1418" spans="1:35" x14ac:dyDescent="0.3">
      <c r="A1418" s="129" t="s">
        <v>1785</v>
      </c>
      <c r="B1418" s="132">
        <v>-2.27</v>
      </c>
      <c r="C1418" s="132">
        <v>-0.74</v>
      </c>
      <c r="D1418" s="132">
        <v>5.46</v>
      </c>
      <c r="E1418" s="132">
        <v>2.38</v>
      </c>
      <c r="F1418" s="132">
        <v>-4.8499999999999996</v>
      </c>
      <c r="G1418" s="217" t="s">
        <v>3187</v>
      </c>
      <c r="H1418" s="349" t="s">
        <v>3108</v>
      </c>
      <c r="I1418" s="129">
        <v>1.9319999999999999</v>
      </c>
      <c r="J1418" s="129">
        <v>-60</v>
      </c>
      <c r="K1418" s="129">
        <v>-52</v>
      </c>
      <c r="L1418" s="129" t="b">
        <v>1</v>
      </c>
      <c r="M1418" s="129">
        <v>16.161000000000001</v>
      </c>
      <c r="N1418" s="129">
        <v>5.077</v>
      </c>
      <c r="O1418" s="129">
        <v>3.1829999999999998</v>
      </c>
      <c r="P1418" s="132">
        <v>18.308</v>
      </c>
      <c r="Q1418" s="132">
        <v>0.128</v>
      </c>
      <c r="R1418" s="132">
        <v>2.3359999999999999</v>
      </c>
      <c r="S1418" s="129">
        <v>2.63</v>
      </c>
      <c r="T1418" s="419">
        <v>-42.832999999999998</v>
      </c>
      <c r="U1418" s="129">
        <v>13.33</v>
      </c>
      <c r="V1418" s="129">
        <v>-27</v>
      </c>
      <c r="W1418" s="129">
        <v>-43</v>
      </c>
      <c r="X1418" s="129">
        <v>571</v>
      </c>
      <c r="Y1418" s="129" t="s">
        <v>1785</v>
      </c>
      <c r="Z1418" s="129" t="b">
        <v>0</v>
      </c>
      <c r="AA1418" s="129">
        <v>0</v>
      </c>
      <c r="AB1418" s="129" t="b">
        <v>0</v>
      </c>
      <c r="AC1418" s="129">
        <v>49</v>
      </c>
      <c r="AD1418" s="129">
        <v>0.59099999999999997</v>
      </c>
      <c r="AE1418" s="129" t="s">
        <v>3108</v>
      </c>
      <c r="AF1418" s="129" t="s">
        <v>3187</v>
      </c>
      <c r="AG1418" s="129" t="s">
        <v>4978</v>
      </c>
      <c r="AH1418" s="129" t="e" cm="1">
        <f t="array" aca="1" ref="AH1418" ca="1">INDIRECT(ADDRESS(MATCH(AJ1418,'rs_industries'!B:B,0),5,1,TRUE,"rs_industries"))</f>
        <v>#N/A</v>
      </c>
      <c r="AI1418" s="129" t="e" cm="1">
        <f t="array" aca="1" ref="AI1418" ca="1">INDIRECT(ADDRESS(MATCH(A1418,'rs_stocks'!B:B,0),7,1,TRUE,"rs_stocks"))</f>
        <v>#N/A</v>
      </c>
    </row>
    <row r="1419" spans="1:35" x14ac:dyDescent="0.3">
      <c r="A1419" s="129" t="s">
        <v>1338</v>
      </c>
      <c r="B1419" s="132">
        <v>-0.65</v>
      </c>
      <c r="C1419" s="132">
        <v>2.12</v>
      </c>
      <c r="D1419" s="132">
        <v>-0.28999999999999998</v>
      </c>
      <c r="E1419" s="132">
        <v>3.77</v>
      </c>
      <c r="F1419" s="132">
        <v>2.79</v>
      </c>
      <c r="G1419" s="231" t="s">
        <v>3267</v>
      </c>
      <c r="H1419" s="346" t="s">
        <v>3205</v>
      </c>
      <c r="I1419" s="129">
        <v>30.684999999999999</v>
      </c>
      <c r="J1419" s="129">
        <v>-27</v>
      </c>
      <c r="K1419" s="129">
        <v>-13</v>
      </c>
      <c r="L1419" s="129" t="b">
        <v>1</v>
      </c>
      <c r="M1419" s="129">
        <v>3.8010000000000002</v>
      </c>
      <c r="N1419" s="129">
        <v>1.194</v>
      </c>
      <c r="O1419" s="129">
        <v>3.1819999999999999</v>
      </c>
      <c r="P1419" s="132">
        <v>3.7370000000000001</v>
      </c>
      <c r="Q1419" s="132">
        <v>0.124</v>
      </c>
      <c r="R1419" s="132">
        <v>0.46400000000000002</v>
      </c>
      <c r="S1419" s="129">
        <v>1.03</v>
      </c>
      <c r="T1419" s="419">
        <v>77.97</v>
      </c>
      <c r="U1419" s="129">
        <v>39.234999999999999</v>
      </c>
      <c r="V1419" s="129">
        <v>-22</v>
      </c>
      <c r="W1419" s="129">
        <v>-27</v>
      </c>
      <c r="X1419" s="129">
        <v>495</v>
      </c>
      <c r="Y1419" s="129" t="s">
        <v>1338</v>
      </c>
      <c r="Z1419" s="129" t="b">
        <v>0</v>
      </c>
      <c r="AA1419" s="129">
        <v>0</v>
      </c>
      <c r="AB1419" s="129" t="b">
        <v>1</v>
      </c>
      <c r="AC1419" s="129">
        <v>51</v>
      </c>
      <c r="AD1419" s="129">
        <v>0.59099999999999997</v>
      </c>
      <c r="AE1419" s="129" t="s">
        <v>3205</v>
      </c>
      <c r="AF1419" s="129" t="s">
        <v>3267</v>
      </c>
      <c r="AG1419" s="129" t="s">
        <v>3925</v>
      </c>
      <c r="AH1419" s="129" t="e" cm="1">
        <f t="array" aca="1" ref="AH1419" ca="1">INDIRECT(ADDRESS(MATCH(AJ1419,'rs_industries'!B:B,0),5,1,TRUE,"rs_industries"))</f>
        <v>#N/A</v>
      </c>
      <c r="AI1419" s="129" t="e" cm="1">
        <f t="array" aca="1" ref="AI1419" ca="1">INDIRECT(ADDRESS(MATCH(A1419,'rs_stocks'!B:B,0),7,1,TRUE,"rs_stocks"))</f>
        <v>#N/A</v>
      </c>
    </row>
    <row r="1420" spans="1:35" x14ac:dyDescent="0.3">
      <c r="A1420" s="129" t="s">
        <v>2964</v>
      </c>
      <c r="B1420" s="132">
        <v>-0.66</v>
      </c>
      <c r="C1420" s="132">
        <v>-7.22</v>
      </c>
      <c r="D1420" s="132">
        <v>-2.88</v>
      </c>
      <c r="E1420" s="132">
        <v>-4.97</v>
      </c>
      <c r="F1420" s="132">
        <v>-5.04</v>
      </c>
      <c r="G1420" s="238" t="s">
        <v>3148</v>
      </c>
      <c r="H1420" s="352" t="s">
        <v>3111</v>
      </c>
      <c r="I1420" s="129">
        <v>0.5</v>
      </c>
      <c r="J1420" s="129">
        <v>-40</v>
      </c>
      <c r="K1420" s="129">
        <v>-11</v>
      </c>
      <c r="L1420" s="129" t="b">
        <v>0</v>
      </c>
      <c r="M1420" s="129">
        <v>8.7859999999999996</v>
      </c>
      <c r="N1420" s="129">
        <v>2.7650000000000001</v>
      </c>
      <c r="O1420" s="129">
        <v>3.1779999999999999</v>
      </c>
      <c r="P1420" s="132">
        <v>9.3049999999999997</v>
      </c>
      <c r="Q1420" s="132">
        <v>0.124</v>
      </c>
      <c r="R1420" s="132">
        <v>1.1519999999999999</v>
      </c>
      <c r="S1420" s="129">
        <v>2.73</v>
      </c>
      <c r="T1420" s="419">
        <v>-50.558999999999997</v>
      </c>
      <c r="U1420" s="129">
        <v>23.91</v>
      </c>
      <c r="V1420" s="129">
        <v>-22</v>
      </c>
      <c r="W1420" s="129">
        <v>-34</v>
      </c>
      <c r="X1420" s="129">
        <v>306</v>
      </c>
      <c r="Y1420" s="129" t="s">
        <v>2964</v>
      </c>
      <c r="Z1420" s="129" t="b">
        <v>1</v>
      </c>
      <c r="AA1420" s="129">
        <v>0</v>
      </c>
      <c r="AB1420" s="129" t="b">
        <v>0</v>
      </c>
      <c r="AC1420" s="129">
        <v>44</v>
      </c>
      <c r="AD1420" s="129">
        <v>0.59099999999999997</v>
      </c>
      <c r="AE1420" s="129" t="s">
        <v>3111</v>
      </c>
      <c r="AF1420" s="129" t="s">
        <v>3148</v>
      </c>
      <c r="AG1420" s="129" t="s">
        <v>7476</v>
      </c>
      <c r="AH1420" s="129" t="e" cm="1">
        <f t="array" aca="1" ref="AH1420" ca="1">INDIRECT(ADDRESS(MATCH(AJ1420,'rs_industries'!B:B,0),5,1,TRUE,"rs_industries"))</f>
        <v>#N/A</v>
      </c>
      <c r="AI1420" s="129" cm="1">
        <f t="array" aca="1" ref="AI1420" ca="1">INDIRECT(ADDRESS(MATCH(A1420,'rs_stocks'!B:B,0),7,1,TRUE,"rs_stocks"))</f>
        <v>73</v>
      </c>
    </row>
    <row r="1421" spans="1:35" x14ac:dyDescent="0.3">
      <c r="A1421" s="129" t="s">
        <v>2170</v>
      </c>
      <c r="B1421" s="132">
        <v>-0.89</v>
      </c>
      <c r="C1421" s="132">
        <v>-1.85</v>
      </c>
      <c r="D1421" s="132">
        <v>-2.94</v>
      </c>
      <c r="E1421" s="132">
        <v>-7.38</v>
      </c>
      <c r="F1421" s="132">
        <v>-1.1100000000000001</v>
      </c>
      <c r="G1421" s="319" t="s">
        <v>3148</v>
      </c>
      <c r="H1421" s="347" t="s">
        <v>3111</v>
      </c>
      <c r="I1421" s="129">
        <v>1.571</v>
      </c>
      <c r="J1421" s="129">
        <v>-47</v>
      </c>
      <c r="K1421" s="129">
        <v>-39</v>
      </c>
      <c r="L1421" s="129" t="b">
        <v>0</v>
      </c>
      <c r="M1421" s="129">
        <v>7.11</v>
      </c>
      <c r="N1421" s="129">
        <v>2.2400000000000002</v>
      </c>
      <c r="O1421" s="129">
        <v>3.1749999999999998</v>
      </c>
      <c r="P1421" s="132">
        <v>7.5949999999999998</v>
      </c>
      <c r="Q1421" s="132">
        <v>0.123</v>
      </c>
      <c r="R1421" s="132">
        <v>0.93400000000000005</v>
      </c>
      <c r="S1421" s="129">
        <v>2</v>
      </c>
      <c r="T1421" s="419">
        <v>-72.289000000000001</v>
      </c>
      <c r="U1421" s="129">
        <v>45.59</v>
      </c>
      <c r="V1421" s="129">
        <v>6</v>
      </c>
      <c r="W1421" s="129">
        <v>34</v>
      </c>
      <c r="X1421" s="129">
        <v>219</v>
      </c>
      <c r="Y1421" s="129" t="s">
        <v>2170</v>
      </c>
      <c r="Z1421" s="129" t="b">
        <v>0</v>
      </c>
      <c r="AA1421" s="129">
        <v>0</v>
      </c>
      <c r="AB1421" s="129" t="b">
        <v>0</v>
      </c>
      <c r="AC1421" s="129">
        <v>43</v>
      </c>
      <c r="AD1421" s="129">
        <v>0.59099999999999997</v>
      </c>
      <c r="AE1421" s="129" t="s">
        <v>3111</v>
      </c>
      <c r="AF1421" s="129" t="s">
        <v>3148</v>
      </c>
      <c r="AG1421" s="129" t="s">
        <v>4827</v>
      </c>
      <c r="AH1421" s="129" t="e" cm="1">
        <f t="array" aca="1" ref="AH1421" ca="1">INDIRECT(ADDRESS(MATCH(AJ1421,'rs_industries'!B:B,0),5,1,TRUE,"rs_industries"))</f>
        <v>#N/A</v>
      </c>
      <c r="AI1421" s="129" t="e" cm="1">
        <f t="array" aca="1" ref="AI1421" ca="1">INDIRECT(ADDRESS(MATCH(A1421,'rs_stocks'!B:B,0),7,1,TRUE,"rs_stocks"))</f>
        <v>#N/A</v>
      </c>
    </row>
    <row r="1422" spans="1:35" x14ac:dyDescent="0.3">
      <c r="A1422" s="129" t="s">
        <v>1619</v>
      </c>
      <c r="B1422" s="132">
        <v>-7.0000000000000007E-2</v>
      </c>
      <c r="C1422" s="132">
        <v>-3.96</v>
      </c>
      <c r="D1422" s="132">
        <v>1.87</v>
      </c>
      <c r="E1422" s="132">
        <v>2.2799999999999998</v>
      </c>
      <c r="F1422" s="132">
        <v>1.46</v>
      </c>
      <c r="G1422" s="225" t="s">
        <v>3193</v>
      </c>
      <c r="H1422" s="346" t="s">
        <v>3111</v>
      </c>
      <c r="I1422" s="129">
        <v>1.7150000000000001</v>
      </c>
      <c r="J1422" s="129">
        <v>-38</v>
      </c>
      <c r="K1422" s="129">
        <v>-26</v>
      </c>
      <c r="L1422" s="129" t="b">
        <v>1</v>
      </c>
      <c r="M1422" s="129">
        <v>4.9580000000000002</v>
      </c>
      <c r="N1422" s="129">
        <v>1.5620000000000001</v>
      </c>
      <c r="O1422" s="129">
        <v>3.1739999999999999</v>
      </c>
      <c r="P1422" s="132">
        <v>5.0309999999999997</v>
      </c>
      <c r="Q1422" s="132">
        <v>0.123</v>
      </c>
      <c r="R1422" s="132">
        <v>0.61899999999999999</v>
      </c>
      <c r="S1422" s="129">
        <v>1.07</v>
      </c>
      <c r="T1422" s="419">
        <v>0</v>
      </c>
      <c r="U1422" s="129">
        <v>15.28</v>
      </c>
      <c r="V1422" s="129">
        <v>-21</v>
      </c>
      <c r="W1422" s="129">
        <v>-33</v>
      </c>
      <c r="X1422" s="129">
        <v>1221</v>
      </c>
      <c r="Y1422" s="129" t="s">
        <v>1619</v>
      </c>
      <c r="Z1422" s="129" t="b">
        <v>1</v>
      </c>
      <c r="AA1422" s="129">
        <v>0</v>
      </c>
      <c r="AB1422" s="129" t="b">
        <v>0</v>
      </c>
      <c r="AC1422" s="129">
        <v>47</v>
      </c>
      <c r="AD1422" s="129">
        <v>0.59</v>
      </c>
      <c r="AE1422" s="129" t="s">
        <v>3111</v>
      </c>
      <c r="AF1422" s="129" t="s">
        <v>3193</v>
      </c>
      <c r="AG1422" s="129" t="s">
        <v>4327</v>
      </c>
      <c r="AH1422" s="129" t="e" cm="1">
        <f t="array" aca="1" ref="AH1422" ca="1">INDIRECT(ADDRESS(MATCH(AJ1422,'rs_industries'!B:B,0),5,1,TRUE,"rs_industries"))</f>
        <v>#N/A</v>
      </c>
      <c r="AI1422" s="129" t="e" cm="1">
        <f t="array" aca="1" ref="AI1422" ca="1">INDIRECT(ADDRESS(MATCH(A1422,'rs_stocks'!B:B,0),7,1,TRUE,"rs_stocks"))</f>
        <v>#N/A</v>
      </c>
    </row>
    <row r="1423" spans="1:35" x14ac:dyDescent="0.3">
      <c r="A1423" s="129" t="s">
        <v>2087</v>
      </c>
      <c r="B1423" s="132">
        <v>2.68</v>
      </c>
      <c r="C1423" s="132">
        <v>-7.68</v>
      </c>
      <c r="D1423" s="132">
        <v>-0.57999999999999996</v>
      </c>
      <c r="E1423" s="132">
        <v>-23.71</v>
      </c>
      <c r="F1423" s="132">
        <v>-2.85</v>
      </c>
      <c r="G1423" s="269" t="s">
        <v>3148</v>
      </c>
      <c r="H1423" s="288" t="s">
        <v>3111</v>
      </c>
      <c r="I1423" s="129">
        <v>3.9279999999999999</v>
      </c>
      <c r="J1423" s="129">
        <v>-66</v>
      </c>
      <c r="K1423" s="129">
        <v>-63</v>
      </c>
      <c r="L1423" s="129" t="b">
        <v>0</v>
      </c>
      <c r="M1423" s="129">
        <v>11.346</v>
      </c>
      <c r="N1423" s="129">
        <v>3.577</v>
      </c>
      <c r="O1423" s="129">
        <v>3.1720000000000002</v>
      </c>
      <c r="P1423" s="132">
        <v>12.651999999999999</v>
      </c>
      <c r="Q1423" s="132">
        <v>0.123</v>
      </c>
      <c r="R1423" s="132">
        <v>1.5589999999999999</v>
      </c>
      <c r="S1423" s="129">
        <v>2.84</v>
      </c>
      <c r="T1423" s="419">
        <v>-31.888999999999999</v>
      </c>
      <c r="U1423" s="129">
        <v>18.760000000000002</v>
      </c>
      <c r="V1423" s="129">
        <v>11</v>
      </c>
      <c r="W1423" s="129">
        <v>15</v>
      </c>
      <c r="X1423" s="129">
        <v>375</v>
      </c>
      <c r="Y1423" s="129" t="s">
        <v>2087</v>
      </c>
      <c r="Z1423" s="129" t="b">
        <v>0</v>
      </c>
      <c r="AA1423" s="129">
        <v>0</v>
      </c>
      <c r="AB1423" s="129" t="b">
        <v>0</v>
      </c>
      <c r="AC1423" s="129">
        <v>44</v>
      </c>
      <c r="AD1423" s="129">
        <v>0.59</v>
      </c>
      <c r="AE1423" s="129" t="s">
        <v>3111</v>
      </c>
      <c r="AF1423" s="129" t="s">
        <v>3148</v>
      </c>
      <c r="AG1423" s="129" t="s">
        <v>5042</v>
      </c>
      <c r="AH1423" s="129" t="e" cm="1">
        <f t="array" aca="1" ref="AH1423" ca="1">INDIRECT(ADDRESS(MATCH(AJ1423,'rs_industries'!B:B,0),5,1,TRUE,"rs_industries"))</f>
        <v>#N/A</v>
      </c>
      <c r="AI1423" s="129" t="e" cm="1">
        <f t="array" aca="1" ref="AI1423" ca="1">INDIRECT(ADDRESS(MATCH(A1423,'rs_stocks'!B:B,0),7,1,TRUE,"rs_stocks"))</f>
        <v>#N/A</v>
      </c>
    </row>
    <row r="1424" spans="1:35" x14ac:dyDescent="0.3">
      <c r="A1424" s="129" t="s">
        <v>1773</v>
      </c>
      <c r="B1424" s="132">
        <v>-2.67</v>
      </c>
      <c r="C1424" s="132">
        <v>-7.77</v>
      </c>
      <c r="D1424" s="132">
        <v>-6.67</v>
      </c>
      <c r="E1424" s="132">
        <v>-0.26</v>
      </c>
      <c r="F1424" s="132">
        <v>1.71</v>
      </c>
      <c r="G1424" s="255" t="s">
        <v>3148</v>
      </c>
      <c r="H1424" s="347" t="s">
        <v>3111</v>
      </c>
      <c r="I1424" s="129">
        <v>5.3620000000000001</v>
      </c>
      <c r="J1424" s="129">
        <v>-54</v>
      </c>
      <c r="K1424" s="129">
        <v>-32</v>
      </c>
      <c r="L1424" s="129" t="b">
        <v>0</v>
      </c>
      <c r="M1424" s="129">
        <v>11.473000000000001</v>
      </c>
      <c r="N1424" s="129">
        <v>3.6219999999999999</v>
      </c>
      <c r="O1424" s="129">
        <v>3.1680000000000001</v>
      </c>
      <c r="P1424" s="132">
        <v>12.161</v>
      </c>
      <c r="Q1424" s="132">
        <v>0.122</v>
      </c>
      <c r="R1424" s="132">
        <v>1.478</v>
      </c>
      <c r="S1424" s="129">
        <v>2.39</v>
      </c>
      <c r="T1424" s="419">
        <v>-97.591999999999999</v>
      </c>
      <c r="U1424" s="129">
        <v>36.615000000000002</v>
      </c>
      <c r="V1424" s="129">
        <v>-40</v>
      </c>
      <c r="W1424" s="129">
        <v>-39</v>
      </c>
      <c r="X1424" s="129">
        <v>228</v>
      </c>
      <c r="Y1424" s="129" t="s">
        <v>1773</v>
      </c>
      <c r="Z1424" s="129" t="b">
        <v>1</v>
      </c>
      <c r="AA1424" s="129">
        <v>0</v>
      </c>
      <c r="AB1424" s="129" t="b">
        <v>0</v>
      </c>
      <c r="AC1424" s="129">
        <v>44</v>
      </c>
      <c r="AD1424" s="129">
        <v>0.59</v>
      </c>
      <c r="AE1424" s="129" t="s">
        <v>3111</v>
      </c>
      <c r="AF1424" s="129" t="s">
        <v>3148</v>
      </c>
      <c r="AG1424" s="129" t="s">
        <v>3789</v>
      </c>
      <c r="AH1424" s="129" t="e" cm="1">
        <f t="array" aca="1" ref="AH1424" ca="1">INDIRECT(ADDRESS(MATCH(AJ1424,'rs_industries'!B:B,0),5,1,TRUE,"rs_industries"))</f>
        <v>#N/A</v>
      </c>
      <c r="AI1424" s="129" t="e" cm="1">
        <f t="array" aca="1" ref="AI1424" ca="1">INDIRECT(ADDRESS(MATCH(A1424,'rs_stocks'!B:B,0),7,1,TRUE,"rs_stocks"))</f>
        <v>#N/A</v>
      </c>
    </row>
    <row r="1425" spans="1:35" x14ac:dyDescent="0.3">
      <c r="A1425" s="129" t="s">
        <v>7969</v>
      </c>
      <c r="B1425" s="132">
        <v>-2.33</v>
      </c>
      <c r="C1425" s="132">
        <v>-6.28</v>
      </c>
      <c r="D1425" s="132">
        <v>1.29</v>
      </c>
      <c r="E1425" s="132">
        <v>-4.0999999999999996</v>
      </c>
      <c r="F1425" s="132">
        <v>-4.07</v>
      </c>
      <c r="G1425" s="225" t="s">
        <v>3148</v>
      </c>
      <c r="H1425" s="346" t="s">
        <v>3111</v>
      </c>
      <c r="I1425" s="129">
        <v>0.42599999999999999</v>
      </c>
      <c r="J1425" s="129">
        <v>-39</v>
      </c>
      <c r="K1425" s="129">
        <v>-18</v>
      </c>
      <c r="L1425" s="129" t="b">
        <v>0</v>
      </c>
      <c r="M1425" s="129">
        <v>8.2289999999999992</v>
      </c>
      <c r="N1425" s="129">
        <v>2.6059999999999999</v>
      </c>
      <c r="O1425" s="129">
        <v>3.1579999999999999</v>
      </c>
      <c r="P1425" s="132">
        <v>8.7639999999999993</v>
      </c>
      <c r="Q1425" s="132">
        <v>0.123</v>
      </c>
      <c r="R1425" s="132">
        <v>1.079</v>
      </c>
      <c r="S1425" s="129">
        <v>2.2000000000000002</v>
      </c>
      <c r="T1425" s="419">
        <v>-35.045000000000002</v>
      </c>
      <c r="U1425" s="129">
        <v>25.96</v>
      </c>
      <c r="V1425" s="129">
        <v>-48</v>
      </c>
      <c r="W1425" s="129">
        <v>-64</v>
      </c>
      <c r="X1425" s="129">
        <v>350</v>
      </c>
      <c r="Y1425" s="129" t="s">
        <v>7969</v>
      </c>
      <c r="Z1425" s="129" t="b">
        <v>0</v>
      </c>
      <c r="AA1425" s="129">
        <v>0</v>
      </c>
      <c r="AB1425" s="129" t="b">
        <v>0</v>
      </c>
      <c r="AC1425" s="129">
        <v>45</v>
      </c>
      <c r="AD1425" s="129">
        <v>0.58899999999999997</v>
      </c>
      <c r="AE1425" s="129" t="s">
        <v>3111</v>
      </c>
      <c r="AF1425" s="129" t="s">
        <v>3148</v>
      </c>
      <c r="AG1425" s="129" t="s">
        <v>7970</v>
      </c>
      <c r="AH1425" s="129" t="e" cm="1">
        <f t="array" aca="1" ref="AH1425" ca="1">INDIRECT(ADDRESS(MATCH(AJ1425,'rs_industries'!B:B,0),5,1,TRUE,"rs_industries"))</f>
        <v>#N/A</v>
      </c>
      <c r="AI1425" s="129" t="e" cm="1">
        <f t="array" aca="1" ref="AI1425" ca="1">INDIRECT(ADDRESS(MATCH(A1425,'rs_stocks'!B:B,0),7,1,TRUE,"rs_stocks"))</f>
        <v>#N/A</v>
      </c>
    </row>
    <row r="1426" spans="1:35" x14ac:dyDescent="0.3">
      <c r="A1426" s="129" t="s">
        <v>1746</v>
      </c>
      <c r="B1426" s="132">
        <v>-1.6</v>
      </c>
      <c r="C1426" s="132">
        <v>-6.63</v>
      </c>
      <c r="D1426" s="132">
        <v>-4.47</v>
      </c>
      <c r="E1426" s="132">
        <v>7.84</v>
      </c>
      <c r="F1426" s="132">
        <v>7.23</v>
      </c>
      <c r="G1426" s="260" t="s">
        <v>3236</v>
      </c>
      <c r="H1426" s="347" t="s">
        <v>3111</v>
      </c>
      <c r="I1426" s="129">
        <v>1.6140000000000001</v>
      </c>
      <c r="J1426" s="129">
        <v>-43</v>
      </c>
      <c r="K1426" s="129">
        <v>-8</v>
      </c>
      <c r="L1426" s="129" t="b">
        <v>0</v>
      </c>
      <c r="M1426" s="129">
        <v>12.898</v>
      </c>
      <c r="N1426" s="129">
        <v>4.0890000000000004</v>
      </c>
      <c r="O1426" s="129">
        <v>3.1539999999999999</v>
      </c>
      <c r="P1426" s="132">
        <v>13.003</v>
      </c>
      <c r="Q1426" s="132">
        <v>0.11799999999999999</v>
      </c>
      <c r="R1426" s="132">
        <v>1.5349999999999999</v>
      </c>
      <c r="S1426" s="129">
        <v>2.09</v>
      </c>
      <c r="T1426" s="419">
        <v>-13.769</v>
      </c>
      <c r="U1426" s="129">
        <v>59.01</v>
      </c>
      <c r="V1426" s="129">
        <v>6</v>
      </c>
      <c r="W1426" s="129">
        <v>-12</v>
      </c>
      <c r="X1426" s="129">
        <v>161</v>
      </c>
      <c r="Y1426" s="129" t="s">
        <v>1746</v>
      </c>
      <c r="Z1426" s="129" t="b">
        <v>1</v>
      </c>
      <c r="AA1426" s="129">
        <v>0</v>
      </c>
      <c r="AB1426" s="129" t="b">
        <v>0</v>
      </c>
      <c r="AC1426" s="129">
        <v>46</v>
      </c>
      <c r="AD1426" s="129">
        <v>0.58899999999999997</v>
      </c>
      <c r="AE1426" s="129" t="s">
        <v>3111</v>
      </c>
      <c r="AF1426" s="129" t="s">
        <v>3236</v>
      </c>
      <c r="AG1426" s="129" t="s">
        <v>4644</v>
      </c>
      <c r="AH1426" s="129" t="e" cm="1">
        <f t="array" aca="1" ref="AH1426" ca="1">INDIRECT(ADDRESS(MATCH(AJ1426,'rs_industries'!B:B,0),5,1,TRUE,"rs_industries"))</f>
        <v>#N/A</v>
      </c>
      <c r="AI1426" s="129" t="e" cm="1">
        <f t="array" aca="1" ref="AI1426" ca="1">INDIRECT(ADDRESS(MATCH(A1426,'rs_stocks'!B:B,0),7,1,TRUE,"rs_stocks"))</f>
        <v>#N/A</v>
      </c>
    </row>
    <row r="1427" spans="1:35" x14ac:dyDescent="0.3">
      <c r="A1427" s="129" t="s">
        <v>804</v>
      </c>
      <c r="B1427" s="132">
        <v>3.25</v>
      </c>
      <c r="C1427" s="132">
        <v>0.08</v>
      </c>
      <c r="D1427" s="132">
        <v>-2.97</v>
      </c>
      <c r="E1427" s="132">
        <v>18.559999999999999</v>
      </c>
      <c r="F1427" s="132">
        <v>7.32</v>
      </c>
      <c r="G1427" s="242" t="s">
        <v>3127</v>
      </c>
      <c r="H1427" s="349" t="s">
        <v>31</v>
      </c>
      <c r="I1427" s="129">
        <v>224.36199999999999</v>
      </c>
      <c r="J1427" s="129">
        <v>-53</v>
      </c>
      <c r="K1427" s="129">
        <v>-3</v>
      </c>
      <c r="L1427" s="129" t="b">
        <v>1</v>
      </c>
      <c r="M1427" s="129">
        <v>10.513</v>
      </c>
      <c r="N1427" s="129">
        <v>3.3340000000000001</v>
      </c>
      <c r="O1427" s="129">
        <v>3.1539999999999999</v>
      </c>
      <c r="P1427" s="132">
        <v>10.387</v>
      </c>
      <c r="Q1427" s="132">
        <v>0.12</v>
      </c>
      <c r="R1427" s="132">
        <v>1.252</v>
      </c>
      <c r="S1427" s="129">
        <v>1.73</v>
      </c>
      <c r="T1427" s="419">
        <v>-27.28</v>
      </c>
      <c r="U1427" s="129">
        <v>190.2</v>
      </c>
      <c r="V1427" s="129">
        <v>-52</v>
      </c>
      <c r="W1427" s="129">
        <v>-43</v>
      </c>
      <c r="X1427" s="129">
        <v>60</v>
      </c>
      <c r="Y1427" s="129" t="s">
        <v>804</v>
      </c>
      <c r="Z1427" s="129" t="b">
        <v>1</v>
      </c>
      <c r="AA1427" s="129">
        <v>0</v>
      </c>
      <c r="AB1427" s="129" t="b">
        <v>1</v>
      </c>
      <c r="AC1427" s="129">
        <v>46</v>
      </c>
      <c r="AD1427" s="129">
        <v>0.58899999999999997</v>
      </c>
      <c r="AE1427" s="129" t="s">
        <v>31</v>
      </c>
      <c r="AF1427" s="129" t="s">
        <v>3127</v>
      </c>
      <c r="AG1427" s="129" t="s">
        <v>3495</v>
      </c>
      <c r="AH1427" s="129" t="e" cm="1">
        <f t="array" aca="1" ref="AH1427" ca="1">INDIRECT(ADDRESS(MATCH(AJ1427,'rs_industries'!B:B,0),5,1,TRUE,"rs_industries"))</f>
        <v>#N/A</v>
      </c>
      <c r="AI1427" s="129" cm="1">
        <f t="array" aca="1" ref="AI1427" ca="1">INDIRECT(ADDRESS(MATCH(A1427,'rs_stocks'!B:B,0),7,1,TRUE,"rs_stocks"))</f>
        <v>79</v>
      </c>
    </row>
    <row r="1428" spans="1:35" x14ac:dyDescent="0.3">
      <c r="A1428" s="129" t="s">
        <v>7827</v>
      </c>
      <c r="B1428" s="132">
        <v>-7.34</v>
      </c>
      <c r="C1428" s="132">
        <v>-1.23</v>
      </c>
      <c r="D1428" s="132">
        <v>-10.45</v>
      </c>
      <c r="E1428" s="132">
        <v>18.809999999999999</v>
      </c>
      <c r="F1428" s="132">
        <v>6.67</v>
      </c>
      <c r="G1428" s="204" t="s">
        <v>3434</v>
      </c>
      <c r="H1428" s="345" t="s">
        <v>24</v>
      </c>
      <c r="I1428" s="129">
        <v>0.28499999999999998</v>
      </c>
      <c r="J1428" s="129">
        <v>-84</v>
      </c>
      <c r="K1428" s="129">
        <v>-75</v>
      </c>
      <c r="L1428" s="129" t="b">
        <v>0</v>
      </c>
      <c r="M1428" s="129">
        <v>19.548999999999999</v>
      </c>
      <c r="N1428" s="129">
        <v>6.2389999999999999</v>
      </c>
      <c r="O1428" s="129">
        <v>3.133</v>
      </c>
      <c r="P1428" s="132">
        <v>19.64</v>
      </c>
      <c r="Q1428" s="132">
        <v>0.11600000000000001</v>
      </c>
      <c r="R1428" s="132">
        <v>2.2789999999999999</v>
      </c>
      <c r="S1428" s="129">
        <v>4.4000000000000004</v>
      </c>
      <c r="T1428" s="419">
        <v>-47.304000000000002</v>
      </c>
      <c r="U1428" s="129">
        <v>2.4</v>
      </c>
      <c r="V1428" s="129">
        <v>-6</v>
      </c>
      <c r="W1428" s="129">
        <v>34</v>
      </c>
      <c r="X1428" s="129">
        <v>1892</v>
      </c>
      <c r="Y1428" s="129" t="s">
        <v>7827</v>
      </c>
      <c r="Z1428" s="129" t="b">
        <v>1</v>
      </c>
      <c r="AA1428" s="129">
        <v>0</v>
      </c>
      <c r="AB1428" s="129" t="b">
        <v>0</v>
      </c>
      <c r="AC1428" s="129">
        <v>42</v>
      </c>
      <c r="AD1428" s="129">
        <v>0.58899999999999997</v>
      </c>
      <c r="AE1428" s="129" t="s">
        <v>24</v>
      </c>
      <c r="AF1428" s="129" t="s">
        <v>3434</v>
      </c>
      <c r="AG1428" s="129" t="s">
        <v>8645</v>
      </c>
      <c r="AH1428" s="129" t="e" cm="1">
        <f t="array" aca="1" ref="AH1428" ca="1">INDIRECT(ADDRESS(MATCH(AJ1428,'rs_industries'!B:B,0),5,1,TRUE,"rs_industries"))</f>
        <v>#N/A</v>
      </c>
      <c r="AI1428" s="129" t="e" cm="1">
        <f t="array" aca="1" ref="AI1428" ca="1">INDIRECT(ADDRESS(MATCH(A1428,'rs_stocks'!B:B,0),7,1,TRUE,"rs_stocks"))</f>
        <v>#N/A</v>
      </c>
    </row>
    <row r="1429" spans="1:35" x14ac:dyDescent="0.3">
      <c r="A1429" s="129" t="s">
        <v>2155</v>
      </c>
      <c r="B1429" s="132">
        <v>1.0900000000000001</v>
      </c>
      <c r="C1429" s="132">
        <v>1.46</v>
      </c>
      <c r="D1429" s="132">
        <v>2.21</v>
      </c>
      <c r="E1429" s="132">
        <v>9.4700000000000006</v>
      </c>
      <c r="F1429" s="132">
        <v>7.35</v>
      </c>
      <c r="G1429" s="204" t="s">
        <v>3193</v>
      </c>
      <c r="H1429" s="345" t="s">
        <v>3111</v>
      </c>
      <c r="I1429" s="129">
        <v>1.6759999999999999</v>
      </c>
      <c r="J1429" s="129">
        <v>-39</v>
      </c>
      <c r="K1429" s="129">
        <v>-26</v>
      </c>
      <c r="L1429" s="129" t="b">
        <v>1</v>
      </c>
      <c r="M1429" s="129">
        <v>7.2320000000000002</v>
      </c>
      <c r="N1429" s="129">
        <v>2.3199999999999998</v>
      </c>
      <c r="O1429" s="129">
        <v>3.117</v>
      </c>
      <c r="P1429" s="132">
        <v>7.1050000000000004</v>
      </c>
      <c r="Q1429" s="132">
        <v>0.11899999999999999</v>
      </c>
      <c r="R1429" s="132">
        <v>0.84699999999999998</v>
      </c>
      <c r="S1429" s="129">
        <v>1.31</v>
      </c>
      <c r="T1429" s="419">
        <v>-41.378999999999998</v>
      </c>
      <c r="U1429" s="129">
        <v>5.55</v>
      </c>
      <c r="V1429" s="129">
        <v>19</v>
      </c>
      <c r="W1429" s="129">
        <v>50</v>
      </c>
      <c r="X1429" s="129">
        <v>2758</v>
      </c>
      <c r="Y1429" s="129" t="s">
        <v>2155</v>
      </c>
      <c r="Z1429" s="129" t="b">
        <v>0</v>
      </c>
      <c r="AA1429" s="129">
        <v>0</v>
      </c>
      <c r="AB1429" s="129" t="b">
        <v>1</v>
      </c>
      <c r="AC1429" s="129">
        <v>52</v>
      </c>
      <c r="AD1429" s="129">
        <v>0.58799999999999997</v>
      </c>
      <c r="AE1429" s="129" t="s">
        <v>3111</v>
      </c>
      <c r="AF1429" s="129" t="s">
        <v>3193</v>
      </c>
      <c r="AG1429" s="129" t="s">
        <v>4840</v>
      </c>
      <c r="AH1429" s="129" t="e" cm="1">
        <f t="array" aca="1" ref="AH1429" ca="1">INDIRECT(ADDRESS(MATCH(AJ1429,'rs_industries'!B:B,0),5,1,TRUE,"rs_industries"))</f>
        <v>#N/A</v>
      </c>
      <c r="AI1429" s="129" t="e" cm="1">
        <f t="array" aca="1" ref="AI1429" ca="1">INDIRECT(ADDRESS(MATCH(A1429,'rs_stocks'!B:B,0),7,1,TRUE,"rs_stocks"))</f>
        <v>#N/A</v>
      </c>
    </row>
    <row r="1430" spans="1:35" x14ac:dyDescent="0.3">
      <c r="A1430" s="129" t="s">
        <v>96</v>
      </c>
      <c r="B1430" s="132">
        <v>0.7</v>
      </c>
      <c r="C1430" s="132">
        <v>2.12</v>
      </c>
      <c r="D1430" s="132">
        <v>-4.2</v>
      </c>
      <c r="E1430" s="132">
        <v>19.16</v>
      </c>
      <c r="F1430" s="132">
        <v>6.2</v>
      </c>
      <c r="G1430" s="324" t="s">
        <v>3453</v>
      </c>
      <c r="H1430" s="354" t="s">
        <v>3108</v>
      </c>
      <c r="I1430" s="129">
        <v>74.39</v>
      </c>
      <c r="J1430" s="129">
        <v>-39</v>
      </c>
      <c r="K1430" s="129">
        <v>-6</v>
      </c>
      <c r="L1430" s="129" t="b">
        <v>1</v>
      </c>
      <c r="M1430" s="129">
        <v>12.430999999999999</v>
      </c>
      <c r="N1430" s="129">
        <v>3.9969999999999999</v>
      </c>
      <c r="O1430" s="129">
        <v>3.11</v>
      </c>
      <c r="P1430" s="132">
        <v>11.561</v>
      </c>
      <c r="Q1430" s="132">
        <v>0.11600000000000001</v>
      </c>
      <c r="R1430" s="132">
        <v>1.3360000000000001</v>
      </c>
      <c r="S1430" s="129">
        <v>1.5</v>
      </c>
      <c r="T1430" s="419">
        <v>10.786</v>
      </c>
      <c r="U1430" s="129">
        <v>413.6</v>
      </c>
      <c r="V1430" s="129">
        <v>-55</v>
      </c>
      <c r="W1430" s="129">
        <v>-62</v>
      </c>
      <c r="X1430" s="129">
        <v>32</v>
      </c>
      <c r="Y1430" s="129" t="s">
        <v>96</v>
      </c>
      <c r="Z1430" s="129" t="b">
        <v>1</v>
      </c>
      <c r="AA1430" s="129">
        <v>0</v>
      </c>
      <c r="AB1430" s="129" t="b">
        <v>1</v>
      </c>
      <c r="AC1430" s="129">
        <v>52</v>
      </c>
      <c r="AD1430" s="129">
        <v>0.58799999999999997</v>
      </c>
      <c r="AE1430" s="129" t="s">
        <v>3108</v>
      </c>
      <c r="AF1430" s="129" t="s">
        <v>3453</v>
      </c>
      <c r="AG1430" s="129" t="s">
        <v>4638</v>
      </c>
      <c r="AH1430" s="129" t="e" cm="1">
        <f t="array" aca="1" ref="AH1430" ca="1">INDIRECT(ADDRESS(MATCH(AJ1430,'rs_industries'!B:B,0),5,1,TRUE,"rs_industries"))</f>
        <v>#N/A</v>
      </c>
      <c r="AI1430" s="129" cm="1">
        <f t="array" aca="1" ref="AI1430" ca="1">INDIRECT(ADDRESS(MATCH(A1430,'rs_stocks'!B:B,0),7,1,TRUE,"rs_stocks"))</f>
        <v>77</v>
      </c>
    </row>
    <row r="1431" spans="1:35" x14ac:dyDescent="0.3">
      <c r="A1431" s="129" t="s">
        <v>5791</v>
      </c>
      <c r="B1431" s="132">
        <v>-8.7200000000000006</v>
      </c>
      <c r="C1431" s="132">
        <v>-11.01</v>
      </c>
      <c r="D1431" s="132">
        <v>-20</v>
      </c>
      <c r="E1431" s="132">
        <v>27.04</v>
      </c>
      <c r="F1431" s="132">
        <v>11.27</v>
      </c>
      <c r="G1431" s="225" t="s">
        <v>3391</v>
      </c>
      <c r="H1431" s="346" t="s">
        <v>3108</v>
      </c>
      <c r="I1431" s="129">
        <v>0.58199999999999996</v>
      </c>
      <c r="J1431" s="129">
        <v>-87</v>
      </c>
      <c r="K1431" s="129">
        <v>-69</v>
      </c>
      <c r="L1431" s="129" t="b">
        <v>0</v>
      </c>
      <c r="M1431" s="129">
        <v>41.088999999999999</v>
      </c>
      <c r="N1431" s="129">
        <v>13.29</v>
      </c>
      <c r="O1431" s="129">
        <v>3.0920000000000001</v>
      </c>
      <c r="P1431" s="132">
        <v>48.201999999999998</v>
      </c>
      <c r="Q1431" s="132">
        <v>9.8000000000000004E-2</v>
      </c>
      <c r="R1431" s="132">
        <v>4.7389999999999999</v>
      </c>
      <c r="S1431" s="129">
        <v>4.9800000000000004</v>
      </c>
      <c r="T1431" s="419">
        <v>-130.02099999999999</v>
      </c>
      <c r="U1431" s="129">
        <v>15.6</v>
      </c>
      <c r="V1431" s="129">
        <v>196</v>
      </c>
      <c r="W1431" s="129">
        <v>126</v>
      </c>
      <c r="X1431" s="129">
        <v>257</v>
      </c>
      <c r="Y1431" s="129" t="s">
        <v>5791</v>
      </c>
      <c r="Z1431" s="129" t="b">
        <v>1</v>
      </c>
      <c r="AA1431" s="129">
        <v>0</v>
      </c>
      <c r="AB1431" s="129" t="b">
        <v>0</v>
      </c>
      <c r="AC1431" s="129">
        <v>45</v>
      </c>
      <c r="AD1431" s="129">
        <v>0.58799999999999997</v>
      </c>
      <c r="AE1431" s="129" t="s">
        <v>3108</v>
      </c>
      <c r="AF1431" s="129" t="s">
        <v>3391</v>
      </c>
      <c r="AG1431" s="129" t="s">
        <v>7189</v>
      </c>
      <c r="AH1431" s="129" t="e" cm="1">
        <f t="array" aca="1" ref="AH1431" ca="1">INDIRECT(ADDRESS(MATCH(AJ1431,'rs_industries'!B:B,0),5,1,TRUE,"rs_industries"))</f>
        <v>#N/A</v>
      </c>
      <c r="AI1431" s="129" t="e" cm="1">
        <f t="array" aca="1" ref="AI1431" ca="1">INDIRECT(ADDRESS(MATCH(A1431,'rs_stocks'!B:B,0),7,1,TRUE,"rs_stocks"))</f>
        <v>#N/A</v>
      </c>
    </row>
    <row r="1432" spans="1:35" x14ac:dyDescent="0.3">
      <c r="A1432" s="129" t="s">
        <v>1907</v>
      </c>
      <c r="B1432" s="132">
        <v>-2.06</v>
      </c>
      <c r="C1432" s="132">
        <v>-6.65</v>
      </c>
      <c r="D1432" s="132">
        <v>-2.52</v>
      </c>
      <c r="E1432" s="132">
        <v>1.64</v>
      </c>
      <c r="F1432" s="132">
        <v>0.49</v>
      </c>
      <c r="G1432" s="290" t="s">
        <v>3131</v>
      </c>
      <c r="H1432" s="350" t="s">
        <v>3111</v>
      </c>
      <c r="I1432" s="129">
        <v>2.7480000000000002</v>
      </c>
      <c r="J1432" s="129">
        <v>-43</v>
      </c>
      <c r="K1432" s="129">
        <v>-10</v>
      </c>
      <c r="L1432" s="129" t="b">
        <v>0</v>
      </c>
      <c r="M1432" s="129">
        <v>9.4670000000000005</v>
      </c>
      <c r="N1432" s="129">
        <v>3.0659999999999998</v>
      </c>
      <c r="O1432" s="129">
        <v>3.0880000000000001</v>
      </c>
      <c r="P1432" s="132">
        <v>9.6229999999999993</v>
      </c>
      <c r="Q1432" s="132">
        <v>0.11700000000000001</v>
      </c>
      <c r="R1432" s="132">
        <v>1.1279999999999999</v>
      </c>
      <c r="S1432" s="129">
        <v>2.2400000000000002</v>
      </c>
      <c r="T1432" s="419">
        <v>-50.505000000000003</v>
      </c>
      <c r="U1432" s="129">
        <v>6.18</v>
      </c>
      <c r="V1432" s="129">
        <v>-24</v>
      </c>
      <c r="W1432" s="129">
        <v>-21</v>
      </c>
      <c r="X1432" s="129">
        <v>1443</v>
      </c>
      <c r="Y1432" s="129" t="s">
        <v>1907</v>
      </c>
      <c r="Z1432" s="129" t="b">
        <v>1</v>
      </c>
      <c r="AA1432" s="129">
        <v>0</v>
      </c>
      <c r="AB1432" s="129" t="b">
        <v>0</v>
      </c>
      <c r="AC1432" s="129">
        <v>38</v>
      </c>
      <c r="AD1432" s="129">
        <v>0.58699999999999997</v>
      </c>
      <c r="AE1432" s="129" t="s">
        <v>3111</v>
      </c>
      <c r="AF1432" s="129" t="s">
        <v>3131</v>
      </c>
      <c r="AG1432" s="129" t="s">
        <v>4887</v>
      </c>
      <c r="AH1432" s="129" t="e" cm="1">
        <f t="array" aca="1" ref="AH1432" ca="1">INDIRECT(ADDRESS(MATCH(AJ1432,'rs_industries'!B:B,0),5,1,TRUE,"rs_industries"))</f>
        <v>#N/A</v>
      </c>
      <c r="AI1432" s="129" t="e" cm="1">
        <f t="array" aca="1" ref="AI1432" ca="1">INDIRECT(ADDRESS(MATCH(A1432,'rs_stocks'!B:B,0),7,1,TRUE,"rs_stocks"))</f>
        <v>#N/A</v>
      </c>
    </row>
    <row r="1433" spans="1:35" x14ac:dyDescent="0.3">
      <c r="A1433" s="129" t="s">
        <v>640</v>
      </c>
      <c r="B1433" s="132">
        <v>-2.87</v>
      </c>
      <c r="C1433" s="132">
        <v>-9.1300000000000008</v>
      </c>
      <c r="D1433" s="132">
        <v>-7.25</v>
      </c>
      <c r="E1433" s="132">
        <v>-7.01</v>
      </c>
      <c r="F1433" s="132">
        <v>-2.0099999999999998</v>
      </c>
      <c r="G1433" s="280" t="s">
        <v>3148</v>
      </c>
      <c r="H1433" s="349" t="s">
        <v>3111</v>
      </c>
      <c r="I1433" s="129">
        <v>6.3789999999999996</v>
      </c>
      <c r="J1433" s="129">
        <v>-85</v>
      </c>
      <c r="K1433" s="129">
        <v>-53</v>
      </c>
      <c r="L1433" s="129" t="b">
        <v>0</v>
      </c>
      <c r="M1433" s="129">
        <v>11.302</v>
      </c>
      <c r="N1433" s="129">
        <v>3.6709999999999998</v>
      </c>
      <c r="O1433" s="129">
        <v>3.0790000000000002</v>
      </c>
      <c r="P1433" s="132">
        <v>12.542999999999999</v>
      </c>
      <c r="Q1433" s="132">
        <v>0.11700000000000001</v>
      </c>
      <c r="R1433" s="132">
        <v>1.466</v>
      </c>
      <c r="S1433" s="129">
        <v>2.89</v>
      </c>
      <c r="T1433" s="419">
        <v>-50.185000000000002</v>
      </c>
      <c r="U1433" s="129">
        <v>57.93</v>
      </c>
      <c r="V1433" s="129">
        <v>-8</v>
      </c>
      <c r="W1433" s="129">
        <v>-10</v>
      </c>
      <c r="X1433" s="129">
        <v>119</v>
      </c>
      <c r="Y1433" s="129" t="s">
        <v>640</v>
      </c>
      <c r="Z1433" s="129" t="b">
        <v>1</v>
      </c>
      <c r="AA1433" s="129">
        <v>0</v>
      </c>
      <c r="AB1433" s="129" t="b">
        <v>0</v>
      </c>
      <c r="AC1433" s="129">
        <v>41</v>
      </c>
      <c r="AD1433" s="129">
        <v>0.58699999999999997</v>
      </c>
      <c r="AE1433" s="129" t="s">
        <v>3111</v>
      </c>
      <c r="AF1433" s="129" t="s">
        <v>3148</v>
      </c>
      <c r="AG1433" s="129" t="s">
        <v>3840</v>
      </c>
      <c r="AH1433" s="129" t="e" cm="1">
        <f t="array" aca="1" ref="AH1433" ca="1">INDIRECT(ADDRESS(MATCH(AJ1433,'rs_industries'!B:B,0),5,1,TRUE,"rs_industries"))</f>
        <v>#N/A</v>
      </c>
      <c r="AI1433" s="129" cm="1">
        <f t="array" aca="1" ref="AI1433" ca="1">INDIRECT(ADDRESS(MATCH(A1433,'rs_stocks'!B:B,0),7,1,TRUE,"rs_stocks"))</f>
        <v>73</v>
      </c>
    </row>
    <row r="1434" spans="1:35" x14ac:dyDescent="0.3">
      <c r="A1434" s="129" t="s">
        <v>7326</v>
      </c>
      <c r="B1434" s="132">
        <v>-0.21</v>
      </c>
      <c r="C1434" s="132">
        <v>1.07</v>
      </c>
      <c r="D1434" s="132">
        <v>-1.98</v>
      </c>
      <c r="E1434" s="132">
        <v>4.79</v>
      </c>
      <c r="F1434" s="132">
        <v>2.62</v>
      </c>
      <c r="G1434" s="204" t="s">
        <v>3250</v>
      </c>
      <c r="H1434" s="345" t="s">
        <v>3111</v>
      </c>
      <c r="I1434" s="129">
        <v>0.55000000000000004</v>
      </c>
      <c r="J1434" s="129">
        <v>-47</v>
      </c>
      <c r="K1434" s="129">
        <v>-34</v>
      </c>
      <c r="L1434" s="129" t="b">
        <v>1</v>
      </c>
      <c r="M1434" s="129">
        <v>5.4260000000000002</v>
      </c>
      <c r="N1434" s="129">
        <v>1.7649999999999999</v>
      </c>
      <c r="O1434" s="129">
        <v>3.0750000000000002</v>
      </c>
      <c r="P1434" s="132">
        <v>5.4880000000000004</v>
      </c>
      <c r="Q1434" s="132">
        <v>0.11600000000000001</v>
      </c>
      <c r="R1434" s="132">
        <v>0.63900000000000001</v>
      </c>
      <c r="S1434" s="129">
        <v>1.1499999999999999</v>
      </c>
      <c r="T1434" s="419">
        <v>-9.2080000000000002</v>
      </c>
      <c r="U1434" s="129">
        <v>9.41</v>
      </c>
      <c r="V1434" s="129">
        <v>-38</v>
      </c>
      <c r="W1434" s="129">
        <v>-45</v>
      </c>
      <c r="X1434" s="129">
        <v>1841</v>
      </c>
      <c r="Y1434" s="129" t="s">
        <v>7326</v>
      </c>
      <c r="Z1434" s="129" t="b">
        <v>0</v>
      </c>
      <c r="AA1434" s="129">
        <v>0</v>
      </c>
      <c r="AB1434" s="129" t="b">
        <v>1</v>
      </c>
      <c r="AC1434" s="129">
        <v>51</v>
      </c>
      <c r="AD1434" s="129">
        <v>0.58699999999999997</v>
      </c>
      <c r="AE1434" s="129" t="s">
        <v>3111</v>
      </c>
      <c r="AF1434" s="129" t="s">
        <v>3250</v>
      </c>
      <c r="AG1434" s="129" t="s">
        <v>7327</v>
      </c>
      <c r="AH1434" s="129" t="e" cm="1">
        <f t="array" aca="1" ref="AH1434" ca="1">INDIRECT(ADDRESS(MATCH(AJ1434,'rs_industries'!B:B,0),5,1,TRUE,"rs_industries"))</f>
        <v>#N/A</v>
      </c>
      <c r="AI1434" s="129" t="e" cm="1">
        <f t="array" aca="1" ref="AI1434" ca="1">INDIRECT(ADDRESS(MATCH(A1434,'rs_stocks'!B:B,0),7,1,TRUE,"rs_stocks"))</f>
        <v>#N/A</v>
      </c>
    </row>
    <row r="1435" spans="1:35" x14ac:dyDescent="0.3">
      <c r="A1435" s="129" t="s">
        <v>7017</v>
      </c>
      <c r="B1435" s="132">
        <v>0.45</v>
      </c>
      <c r="C1435" s="132">
        <v>-3.64</v>
      </c>
      <c r="D1435" s="132">
        <v>6.26</v>
      </c>
      <c r="E1435" s="132">
        <v>-2.15</v>
      </c>
      <c r="F1435" s="132">
        <v>-5.34</v>
      </c>
      <c r="G1435" s="323" t="s">
        <v>3280</v>
      </c>
      <c r="H1435" s="347" t="s">
        <v>3111</v>
      </c>
      <c r="I1435" s="129">
        <v>0.752</v>
      </c>
      <c r="J1435" s="129">
        <v>-47</v>
      </c>
      <c r="K1435" s="129">
        <v>-11</v>
      </c>
      <c r="L1435" s="129" t="b">
        <v>1</v>
      </c>
      <c r="M1435" s="129">
        <v>12.356</v>
      </c>
      <c r="N1435" s="129">
        <v>4.0190000000000001</v>
      </c>
      <c r="O1435" s="129">
        <v>3.0750000000000002</v>
      </c>
      <c r="P1435" s="132">
        <v>14.317</v>
      </c>
      <c r="Q1435" s="132">
        <v>0.11899999999999999</v>
      </c>
      <c r="R1435" s="132">
        <v>1.702</v>
      </c>
      <c r="S1435" s="129">
        <v>2.33</v>
      </c>
      <c r="T1435" s="419">
        <v>-62.74</v>
      </c>
      <c r="U1435" s="129">
        <v>24.63</v>
      </c>
      <c r="V1435" s="129">
        <v>-25</v>
      </c>
      <c r="W1435" s="129">
        <v>-22</v>
      </c>
      <c r="X1435" s="129">
        <v>348</v>
      </c>
      <c r="Y1435" s="129" t="s">
        <v>7017</v>
      </c>
      <c r="Z1435" s="129" t="b">
        <v>1</v>
      </c>
      <c r="AA1435" s="129">
        <v>0</v>
      </c>
      <c r="AB1435" s="129" t="b">
        <v>1</v>
      </c>
      <c r="AC1435" s="129">
        <v>43</v>
      </c>
      <c r="AD1435" s="129">
        <v>0.58699999999999997</v>
      </c>
      <c r="AE1435" s="129" t="s">
        <v>3111</v>
      </c>
      <c r="AF1435" s="129" t="s">
        <v>3280</v>
      </c>
      <c r="AG1435" s="129" t="s">
        <v>7102</v>
      </c>
      <c r="AH1435" s="129" t="e" cm="1">
        <f t="array" aca="1" ref="AH1435" ca="1">INDIRECT(ADDRESS(MATCH(AJ1435,'rs_industries'!B:B,0),5,1,TRUE,"rs_industries"))</f>
        <v>#N/A</v>
      </c>
      <c r="AI1435" s="129" cm="1">
        <f t="array" aca="1" ref="AI1435" ca="1">INDIRECT(ADDRESS(MATCH(A1435,'rs_stocks'!B:B,0),7,1,TRUE,"rs_stocks"))</f>
        <v>82</v>
      </c>
    </row>
    <row r="1436" spans="1:35" x14ac:dyDescent="0.3">
      <c r="A1436" s="129" t="s">
        <v>2230</v>
      </c>
      <c r="B1436" s="132">
        <v>-2.1800000000000002</v>
      </c>
      <c r="C1436" s="132">
        <v>-2.57</v>
      </c>
      <c r="D1436" s="132">
        <v>7.58</v>
      </c>
      <c r="E1436" s="132">
        <v>-13.02</v>
      </c>
      <c r="F1436" s="132">
        <v>-3.09</v>
      </c>
      <c r="G1436" s="216" t="s">
        <v>326</v>
      </c>
      <c r="H1436" s="348" t="s">
        <v>3140</v>
      </c>
      <c r="I1436" s="129">
        <v>3.6739999999999999</v>
      </c>
      <c r="J1436" s="129">
        <v>-34</v>
      </c>
      <c r="K1436" s="129">
        <v>-18</v>
      </c>
      <c r="L1436" s="129" t="b">
        <v>1</v>
      </c>
      <c r="M1436" s="129">
        <v>14.471</v>
      </c>
      <c r="N1436" s="129">
        <v>4.7309999999999999</v>
      </c>
      <c r="O1436" s="129">
        <v>3.0579999999999998</v>
      </c>
      <c r="P1436" s="132">
        <v>16.324000000000002</v>
      </c>
      <c r="Q1436" s="132">
        <v>0.11899999999999999</v>
      </c>
      <c r="R1436" s="132">
        <v>1.9359999999999999</v>
      </c>
      <c r="S1436" s="129">
        <v>2.17</v>
      </c>
      <c r="T1436" s="419">
        <v>-55.082999999999998</v>
      </c>
      <c r="U1436" s="129">
        <v>36.74</v>
      </c>
      <c r="V1436" s="129">
        <v>-9</v>
      </c>
      <c r="W1436" s="129">
        <v>-31</v>
      </c>
      <c r="X1436" s="129">
        <v>250</v>
      </c>
      <c r="Y1436" s="129" t="s">
        <v>2230</v>
      </c>
      <c r="Z1436" s="129" t="b">
        <v>0</v>
      </c>
      <c r="AA1436" s="129">
        <v>0</v>
      </c>
      <c r="AB1436" s="129" t="b">
        <v>0</v>
      </c>
      <c r="AC1436" s="129">
        <v>43</v>
      </c>
      <c r="AD1436" s="129">
        <v>0.58599999999999997</v>
      </c>
      <c r="AE1436" s="129" t="s">
        <v>3140</v>
      </c>
      <c r="AF1436" s="129" t="s">
        <v>326</v>
      </c>
      <c r="AG1436" s="129" t="s">
        <v>4749</v>
      </c>
      <c r="AH1436" s="129" t="e" cm="1">
        <f t="array" aca="1" ref="AH1436" ca="1">INDIRECT(ADDRESS(MATCH(AJ1436,'rs_industries'!B:B,0),5,1,TRUE,"rs_industries"))</f>
        <v>#N/A</v>
      </c>
      <c r="AI1436" s="129" t="e" cm="1">
        <f t="array" aca="1" ref="AI1436" ca="1">INDIRECT(ADDRESS(MATCH(A1436,'rs_stocks'!B:B,0),7,1,TRUE,"rs_stocks"))</f>
        <v>#N/A</v>
      </c>
    </row>
    <row r="1437" spans="1:35" x14ac:dyDescent="0.3">
      <c r="A1437" s="129" t="s">
        <v>8796</v>
      </c>
      <c r="B1437" s="132">
        <v>0.28999999999999998</v>
      </c>
      <c r="C1437" s="132">
        <v>2.5499999999999998</v>
      </c>
      <c r="D1437" s="132">
        <v>2.75</v>
      </c>
      <c r="E1437" s="132">
        <v>5.44</v>
      </c>
      <c r="F1437" s="132">
        <v>2.75</v>
      </c>
      <c r="G1437" s="282" t="s">
        <v>3160</v>
      </c>
      <c r="H1437" s="347" t="s">
        <v>3111</v>
      </c>
      <c r="I1437" s="129">
        <v>0.249</v>
      </c>
      <c r="J1437" s="129">
        <v>-38</v>
      </c>
      <c r="K1437" s="129">
        <v>-25</v>
      </c>
      <c r="L1437" s="129" t="b">
        <v>1</v>
      </c>
      <c r="M1437" s="129">
        <v>4.3449999999999998</v>
      </c>
      <c r="N1437" s="129">
        <v>1.423</v>
      </c>
      <c r="O1437" s="129">
        <v>3.0539999999999998</v>
      </c>
      <c r="P1437" s="132">
        <v>4.3310000000000004</v>
      </c>
      <c r="Q1437" s="132">
        <v>0.11600000000000001</v>
      </c>
      <c r="R1437" s="132">
        <v>0.502</v>
      </c>
      <c r="S1437" s="129">
        <v>1.21</v>
      </c>
      <c r="T1437" s="419">
        <v>31.696000000000002</v>
      </c>
      <c r="U1437" s="129">
        <v>10.47</v>
      </c>
      <c r="V1437" s="129">
        <v>-57</v>
      </c>
      <c r="W1437" s="129">
        <v>-55</v>
      </c>
      <c r="X1437" s="129">
        <v>1584</v>
      </c>
      <c r="Y1437" s="129" t="s">
        <v>8796</v>
      </c>
      <c r="Z1437" s="129" t="b">
        <v>0</v>
      </c>
      <c r="AA1437" s="129">
        <v>0</v>
      </c>
      <c r="AB1437" s="129" t="b">
        <v>1</v>
      </c>
      <c r="AC1437" s="129">
        <v>43</v>
      </c>
      <c r="AD1437" s="129">
        <v>0.58599999999999997</v>
      </c>
      <c r="AE1437" s="129" t="s">
        <v>3111</v>
      </c>
      <c r="AF1437" s="129" t="s">
        <v>3160</v>
      </c>
      <c r="AG1437" s="129" t="s">
        <v>8797</v>
      </c>
      <c r="AH1437" s="129" t="e" cm="1">
        <f t="array" aca="1" ref="AH1437" ca="1">INDIRECT(ADDRESS(MATCH(AJ1437,'rs_industries'!B:B,0),5,1,TRUE,"rs_industries"))</f>
        <v>#N/A</v>
      </c>
      <c r="AI1437" s="129" t="e" cm="1">
        <f t="array" aca="1" ref="AI1437" ca="1">INDIRECT(ADDRESS(MATCH(A1437,'rs_stocks'!B:B,0),7,1,TRUE,"rs_stocks"))</f>
        <v>#N/A</v>
      </c>
    </row>
    <row r="1438" spans="1:35" x14ac:dyDescent="0.3">
      <c r="A1438" s="129" t="s">
        <v>349</v>
      </c>
      <c r="B1438" s="132">
        <v>-7.44</v>
      </c>
      <c r="C1438" s="132">
        <v>-22.29</v>
      </c>
      <c r="D1438" s="132">
        <v>-14</v>
      </c>
      <c r="E1438" s="132">
        <v>-2.79</v>
      </c>
      <c r="F1438" s="132">
        <v>-2.12</v>
      </c>
      <c r="G1438" s="251" t="s">
        <v>3623</v>
      </c>
      <c r="H1438" s="349" t="s">
        <v>31</v>
      </c>
      <c r="I1438" s="129">
        <v>17.053000000000001</v>
      </c>
      <c r="J1438" s="129">
        <v>-70</v>
      </c>
      <c r="K1438" s="129">
        <v>-26</v>
      </c>
      <c r="L1438" s="129" t="b">
        <v>0</v>
      </c>
      <c r="M1438" s="129">
        <v>27.193000000000001</v>
      </c>
      <c r="N1438" s="129">
        <v>8.9329999999999998</v>
      </c>
      <c r="O1438" s="129">
        <v>3.044</v>
      </c>
      <c r="P1438" s="132">
        <v>26.033999999999999</v>
      </c>
      <c r="Q1438" s="132">
        <v>0.112</v>
      </c>
      <c r="R1438" s="132">
        <v>2.9089999999999998</v>
      </c>
      <c r="S1438" s="129">
        <v>5.92</v>
      </c>
      <c r="T1438" s="419">
        <v>21.82</v>
      </c>
      <c r="U1438" s="129">
        <v>30.96</v>
      </c>
      <c r="V1438" s="129">
        <v>-3</v>
      </c>
      <c r="W1438" s="129">
        <v>62</v>
      </c>
      <c r="X1438" s="129">
        <v>109</v>
      </c>
      <c r="Y1438" s="129" t="s">
        <v>349</v>
      </c>
      <c r="Z1438" s="129" t="b">
        <v>1</v>
      </c>
      <c r="AA1438" s="129">
        <v>0</v>
      </c>
      <c r="AB1438" s="129" t="b">
        <v>0</v>
      </c>
      <c r="AC1438" s="129">
        <v>46</v>
      </c>
      <c r="AD1438" s="129">
        <v>0.58599999999999997</v>
      </c>
      <c r="AE1438" s="129" t="s">
        <v>31</v>
      </c>
      <c r="AF1438" s="129" t="s">
        <v>3623</v>
      </c>
      <c r="AG1438" s="129" t="s">
        <v>4196</v>
      </c>
      <c r="AH1438" s="129" t="e" cm="1">
        <f t="array" aca="1" ref="AH1438" ca="1">INDIRECT(ADDRESS(MATCH(AJ1438,'rs_industries'!B:B,0),5,1,TRUE,"rs_industries"))</f>
        <v>#N/A</v>
      </c>
      <c r="AI1438" s="129" t="e" cm="1">
        <f t="array" aca="1" ref="AI1438" ca="1">INDIRECT(ADDRESS(MATCH(A1438,'rs_stocks'!B:B,0),7,1,TRUE,"rs_stocks"))</f>
        <v>#N/A</v>
      </c>
    </row>
    <row r="1439" spans="1:35" x14ac:dyDescent="0.3">
      <c r="A1439" s="129" t="s">
        <v>8941</v>
      </c>
      <c r="B1439" s="132">
        <v>-3.93</v>
      </c>
      <c r="C1439" s="132">
        <v>6.32</v>
      </c>
      <c r="D1439" s="132">
        <v>0.37</v>
      </c>
      <c r="E1439" s="132">
        <v>3.07</v>
      </c>
      <c r="F1439" s="132">
        <v>1.89</v>
      </c>
      <c r="G1439" s="225" t="s">
        <v>3241</v>
      </c>
      <c r="H1439" s="346" t="s">
        <v>3124</v>
      </c>
      <c r="I1439" s="129">
        <v>0.217</v>
      </c>
      <c r="J1439" s="129">
        <v>-77</v>
      </c>
      <c r="K1439" s="129">
        <v>-67</v>
      </c>
      <c r="L1439" s="129" t="b">
        <v>1</v>
      </c>
      <c r="M1439" s="129">
        <v>15.624000000000001</v>
      </c>
      <c r="N1439" s="129">
        <v>5.133</v>
      </c>
      <c r="O1439" s="129">
        <v>3.044</v>
      </c>
      <c r="P1439" s="132">
        <v>16.591000000000001</v>
      </c>
      <c r="Q1439" s="132">
        <v>0.11600000000000001</v>
      </c>
      <c r="R1439" s="132">
        <v>1.927</v>
      </c>
      <c r="S1439" s="129">
        <v>6.46</v>
      </c>
      <c r="T1439" s="419">
        <v>-115.009</v>
      </c>
      <c r="U1439" s="129">
        <v>2.69</v>
      </c>
      <c r="V1439" s="129">
        <v>-3</v>
      </c>
      <c r="W1439" s="129">
        <v>21</v>
      </c>
      <c r="X1439" s="129">
        <v>1150</v>
      </c>
      <c r="Y1439" s="129" t="s">
        <v>8941</v>
      </c>
      <c r="Z1439" s="129" t="b">
        <v>0</v>
      </c>
      <c r="AA1439" s="129">
        <v>0</v>
      </c>
      <c r="AB1439" s="129" t="b">
        <v>0</v>
      </c>
      <c r="AC1439" s="129">
        <v>44</v>
      </c>
      <c r="AD1439" s="129">
        <v>0.58499999999999996</v>
      </c>
      <c r="AE1439" s="129" t="s">
        <v>3124</v>
      </c>
      <c r="AF1439" s="129" t="s">
        <v>3241</v>
      </c>
      <c r="AG1439" s="129" t="s">
        <v>8942</v>
      </c>
      <c r="AH1439" s="129" t="e" cm="1">
        <f t="array" aca="1" ref="AH1439" ca="1">INDIRECT(ADDRESS(MATCH(AJ1439,'rs_industries'!B:B,0),5,1,TRUE,"rs_industries"))</f>
        <v>#N/A</v>
      </c>
      <c r="AI1439" s="129" t="e" cm="1">
        <f t="array" aca="1" ref="AI1439" ca="1">INDIRECT(ADDRESS(MATCH(A1439,'rs_stocks'!B:B,0),7,1,TRUE,"rs_stocks"))</f>
        <v>#N/A</v>
      </c>
    </row>
    <row r="1440" spans="1:35" x14ac:dyDescent="0.3">
      <c r="A1440" s="129" t="s">
        <v>835</v>
      </c>
      <c r="B1440" s="132">
        <v>1.94</v>
      </c>
      <c r="C1440" s="132">
        <v>-6.5</v>
      </c>
      <c r="D1440" s="132">
        <v>-10.58</v>
      </c>
      <c r="E1440" s="132">
        <v>-9.5299999999999994</v>
      </c>
      <c r="F1440" s="132">
        <v>-11.26</v>
      </c>
      <c r="G1440" s="282" t="s">
        <v>3184</v>
      </c>
      <c r="H1440" s="347" t="s">
        <v>24</v>
      </c>
      <c r="I1440" s="129">
        <v>6.9669999999999996</v>
      </c>
      <c r="J1440" s="129">
        <v>-43</v>
      </c>
      <c r="K1440" s="129">
        <v>-29</v>
      </c>
      <c r="L1440" s="129" t="b">
        <v>0</v>
      </c>
      <c r="M1440" s="129">
        <v>14.262</v>
      </c>
      <c r="N1440" s="129">
        <v>4.6879999999999997</v>
      </c>
      <c r="O1440" s="129">
        <v>3.0419999999999998</v>
      </c>
      <c r="P1440" s="132">
        <v>16.870999999999999</v>
      </c>
      <c r="Q1440" s="132">
        <v>0.11</v>
      </c>
      <c r="R1440" s="132">
        <v>1.8580000000000001</v>
      </c>
      <c r="S1440" s="129">
        <v>2.84</v>
      </c>
      <c r="T1440" s="419">
        <v>59</v>
      </c>
      <c r="U1440" s="129">
        <v>17.614999999999998</v>
      </c>
      <c r="V1440" s="129">
        <v>-38</v>
      </c>
      <c r="W1440" s="129">
        <v>-41</v>
      </c>
      <c r="X1440" s="129">
        <v>400</v>
      </c>
      <c r="Y1440" s="129" t="s">
        <v>835</v>
      </c>
      <c r="Z1440" s="129" t="b">
        <v>1</v>
      </c>
      <c r="AA1440" s="129">
        <v>0</v>
      </c>
      <c r="AB1440" s="129" t="b">
        <v>0</v>
      </c>
      <c r="AC1440" s="129">
        <v>48</v>
      </c>
      <c r="AD1440" s="129">
        <v>0.58499999999999996</v>
      </c>
      <c r="AE1440" s="129" t="s">
        <v>24</v>
      </c>
      <c r="AF1440" s="129" t="s">
        <v>3184</v>
      </c>
      <c r="AG1440" s="129" t="s">
        <v>5356</v>
      </c>
      <c r="AH1440" s="129" t="e" cm="1">
        <f t="array" aca="1" ref="AH1440" ca="1">INDIRECT(ADDRESS(MATCH(AJ1440,'rs_industries'!B:B,0),5,1,TRUE,"rs_industries"))</f>
        <v>#N/A</v>
      </c>
      <c r="AI1440" s="129" t="e" cm="1">
        <f t="array" aca="1" ref="AI1440" ca="1">INDIRECT(ADDRESS(MATCH(A1440,'rs_stocks'!B:B,0),7,1,TRUE,"rs_stocks"))</f>
        <v>#N/A</v>
      </c>
    </row>
    <row r="1441" spans="1:35" x14ac:dyDescent="0.3">
      <c r="A1441" s="129" t="s">
        <v>829</v>
      </c>
      <c r="B1441" s="132">
        <v>-2.14</v>
      </c>
      <c r="C1441" s="132">
        <v>7.78</v>
      </c>
      <c r="D1441" s="132">
        <v>0.56999999999999995</v>
      </c>
      <c r="E1441" s="132">
        <v>25.05</v>
      </c>
      <c r="F1441" s="132">
        <v>11.68</v>
      </c>
      <c r="G1441" s="255" t="s">
        <v>3262</v>
      </c>
      <c r="H1441" s="347" t="s">
        <v>3111</v>
      </c>
      <c r="I1441" s="129">
        <v>18.347000000000001</v>
      </c>
      <c r="J1441" s="129">
        <v>-55</v>
      </c>
      <c r="K1441" s="129">
        <v>-7</v>
      </c>
      <c r="L1441" s="129" t="b">
        <v>1</v>
      </c>
      <c r="M1441" s="129">
        <v>14.612</v>
      </c>
      <c r="N1441" s="129">
        <v>4.8170000000000002</v>
      </c>
      <c r="O1441" s="129">
        <v>3.0339999999999998</v>
      </c>
      <c r="P1441" s="132">
        <v>15.872</v>
      </c>
      <c r="Q1441" s="132">
        <v>0.111</v>
      </c>
      <c r="R1441" s="132">
        <v>1.7549999999999999</v>
      </c>
      <c r="S1441" s="129">
        <v>2.14</v>
      </c>
      <c r="T1441" s="419">
        <v>-26.475000000000001</v>
      </c>
      <c r="U1441" s="129">
        <v>6.165</v>
      </c>
      <c r="V1441" s="129">
        <v>-52</v>
      </c>
      <c r="W1441" s="129">
        <v>-67</v>
      </c>
      <c r="X1441" s="129">
        <v>1512</v>
      </c>
      <c r="Y1441" s="129" t="s">
        <v>829</v>
      </c>
      <c r="Z1441" s="129" t="b">
        <v>1</v>
      </c>
      <c r="AA1441" s="129">
        <v>0</v>
      </c>
      <c r="AB1441" s="129" t="b">
        <v>1</v>
      </c>
      <c r="AC1441" s="129">
        <v>54</v>
      </c>
      <c r="AD1441" s="129">
        <v>0.58499999999999996</v>
      </c>
      <c r="AE1441" s="129" t="s">
        <v>3111</v>
      </c>
      <c r="AF1441" s="129" t="s">
        <v>3262</v>
      </c>
      <c r="AG1441" s="129" t="s">
        <v>3594</v>
      </c>
      <c r="AH1441" s="129" t="e" cm="1">
        <f t="array" aca="1" ref="AH1441" ca="1">INDIRECT(ADDRESS(MATCH(AJ1441,'rs_industries'!B:B,0),5,1,TRUE,"rs_industries"))</f>
        <v>#N/A</v>
      </c>
      <c r="AI1441" s="129" cm="1">
        <f t="array" aca="1" ref="AI1441" ca="1">INDIRECT(ADDRESS(MATCH(A1441,'rs_stocks'!B:B,0),7,1,TRUE,"rs_stocks"))</f>
        <v>88</v>
      </c>
    </row>
    <row r="1442" spans="1:35" x14ac:dyDescent="0.3">
      <c r="A1442" s="129" t="s">
        <v>315</v>
      </c>
      <c r="B1442" s="132">
        <v>0.55000000000000004</v>
      </c>
      <c r="C1442" s="132">
        <v>1.41</v>
      </c>
      <c r="D1442" s="132">
        <v>-3.58</v>
      </c>
      <c r="E1442" s="132">
        <v>25.8</v>
      </c>
      <c r="F1442" s="132">
        <v>22.78</v>
      </c>
      <c r="G1442" s="210" t="s">
        <v>3836</v>
      </c>
      <c r="H1442" s="349" t="s">
        <v>3124</v>
      </c>
      <c r="I1442" s="129">
        <v>27.071999999999999</v>
      </c>
      <c r="J1442" s="129">
        <v>-44</v>
      </c>
      <c r="K1442" s="129">
        <v>-6</v>
      </c>
      <c r="L1442" s="129" t="b">
        <v>1</v>
      </c>
      <c r="M1442" s="129">
        <v>21.29</v>
      </c>
      <c r="N1442" s="129">
        <v>7.0670000000000002</v>
      </c>
      <c r="O1442" s="129">
        <v>3.0129999999999999</v>
      </c>
      <c r="P1442" s="132">
        <v>21.558</v>
      </c>
      <c r="Q1442" s="132">
        <v>0.107</v>
      </c>
      <c r="R1442" s="132">
        <v>2.3130000000000002</v>
      </c>
      <c r="S1442" s="129">
        <v>3.02</v>
      </c>
      <c r="T1442" s="419">
        <v>5.8040000000000003</v>
      </c>
      <c r="U1442" s="129">
        <v>319.83999999999997</v>
      </c>
      <c r="V1442" s="129">
        <v>-32</v>
      </c>
      <c r="W1442" s="129">
        <v>-21</v>
      </c>
      <c r="X1442" s="129">
        <v>20</v>
      </c>
      <c r="Y1442" s="129" t="s">
        <v>315</v>
      </c>
      <c r="Z1442" s="129" t="b">
        <v>1</v>
      </c>
      <c r="AA1442" s="129">
        <v>0</v>
      </c>
      <c r="AB1442" s="129" t="b">
        <v>1</v>
      </c>
      <c r="AC1442" s="129">
        <v>45</v>
      </c>
      <c r="AD1442" s="129">
        <v>0.58499999999999996</v>
      </c>
      <c r="AE1442" s="129" t="s">
        <v>3124</v>
      </c>
      <c r="AF1442" s="129" t="s">
        <v>3836</v>
      </c>
      <c r="AG1442" s="129" t="s">
        <v>4750</v>
      </c>
      <c r="AH1442" s="129" t="e" cm="1">
        <f t="array" aca="1" ref="AH1442" ca="1">INDIRECT(ADDRESS(MATCH(AJ1442,'rs_industries'!B:B,0),5,1,TRUE,"rs_industries"))</f>
        <v>#N/A</v>
      </c>
      <c r="AI1442" s="129" cm="1">
        <f t="array" aca="1" ref="AI1442" ca="1">INDIRECT(ADDRESS(MATCH(A1442,'rs_stocks'!B:B,0),7,1,TRUE,"rs_stocks"))</f>
        <v>74</v>
      </c>
    </row>
    <row r="1443" spans="1:35" x14ac:dyDescent="0.3">
      <c r="A1443" s="129" t="s">
        <v>1895</v>
      </c>
      <c r="B1443" s="132">
        <v>5.43</v>
      </c>
      <c r="C1443" s="132">
        <v>7.22</v>
      </c>
      <c r="D1443" s="132">
        <v>3.77</v>
      </c>
      <c r="E1443" s="132">
        <v>35.99</v>
      </c>
      <c r="F1443" s="132">
        <v>22.13</v>
      </c>
      <c r="G1443" s="267" t="s">
        <v>88</v>
      </c>
      <c r="H1443" s="349" t="s">
        <v>31</v>
      </c>
      <c r="I1443" s="129">
        <v>2.1259999999999999</v>
      </c>
      <c r="J1443" s="129">
        <v>-64</v>
      </c>
      <c r="K1443" s="129">
        <v>-27</v>
      </c>
      <c r="L1443" s="129" t="b">
        <v>1</v>
      </c>
      <c r="M1443" s="129">
        <v>15.935</v>
      </c>
      <c r="N1443" s="129">
        <v>5.3170000000000002</v>
      </c>
      <c r="O1443" s="129">
        <v>2.9969999999999999</v>
      </c>
      <c r="P1443" s="132">
        <v>14.904999999999999</v>
      </c>
      <c r="Q1443" s="132">
        <v>0.111</v>
      </c>
      <c r="R1443" s="132">
        <v>1.653</v>
      </c>
      <c r="S1443" s="129">
        <v>4</v>
      </c>
      <c r="T1443" s="419">
        <v>64.992999999999995</v>
      </c>
      <c r="U1443" s="129">
        <v>47.35</v>
      </c>
      <c r="V1443" s="129">
        <v>-15</v>
      </c>
      <c r="W1443" s="129">
        <v>-7</v>
      </c>
      <c r="X1443" s="129">
        <v>105</v>
      </c>
      <c r="Y1443" s="129" t="s">
        <v>1895</v>
      </c>
      <c r="Z1443" s="129" t="b">
        <v>1</v>
      </c>
      <c r="AA1443" s="129">
        <v>0</v>
      </c>
      <c r="AB1443" s="129" t="b">
        <v>1</v>
      </c>
      <c r="AC1443" s="129">
        <v>51</v>
      </c>
      <c r="AD1443" s="129">
        <v>0.58399999999999996</v>
      </c>
      <c r="AE1443" s="129" t="s">
        <v>31</v>
      </c>
      <c r="AF1443" s="129" t="s">
        <v>88</v>
      </c>
      <c r="AG1443" s="129" t="s">
        <v>3842</v>
      </c>
      <c r="AH1443" s="129" t="e" cm="1">
        <f t="array" aca="1" ref="AH1443" ca="1">INDIRECT(ADDRESS(MATCH(AJ1443,'rs_industries'!B:B,0),5,1,TRUE,"rs_industries"))</f>
        <v>#N/A</v>
      </c>
      <c r="AI1443" s="129" cm="1">
        <f t="array" aca="1" ref="AI1443" ca="1">INDIRECT(ADDRESS(MATCH(A1443,'rs_stocks'!B:B,0),7,1,TRUE,"rs_stocks"))</f>
        <v>88</v>
      </c>
    </row>
    <row r="1444" spans="1:35" x14ac:dyDescent="0.3">
      <c r="A1444" s="129" t="s">
        <v>7542</v>
      </c>
      <c r="B1444" s="132">
        <v>-1.19</v>
      </c>
      <c r="C1444" s="132">
        <v>1.41</v>
      </c>
      <c r="D1444" s="132">
        <v>2.11</v>
      </c>
      <c r="E1444" s="132">
        <v>2.16</v>
      </c>
      <c r="F1444" s="132">
        <v>0.63</v>
      </c>
      <c r="G1444" s="214" t="s">
        <v>3135</v>
      </c>
      <c r="H1444" s="347" t="s">
        <v>3108</v>
      </c>
      <c r="I1444" s="129">
        <v>0.54</v>
      </c>
      <c r="J1444" s="129">
        <v>-23</v>
      </c>
      <c r="K1444" s="129">
        <v>-11</v>
      </c>
      <c r="L1444" s="129" t="b">
        <v>1</v>
      </c>
      <c r="M1444" s="129">
        <v>6.6589999999999998</v>
      </c>
      <c r="N1444" s="129">
        <v>2.2370000000000001</v>
      </c>
      <c r="O1444" s="129">
        <v>2.9769999999999999</v>
      </c>
      <c r="P1444" s="132">
        <v>6.8010000000000002</v>
      </c>
      <c r="Q1444" s="132">
        <v>0.111</v>
      </c>
      <c r="R1444" s="132">
        <v>0.75600000000000001</v>
      </c>
      <c r="S1444" s="129">
        <v>1.24</v>
      </c>
      <c r="T1444" s="419">
        <v>-23.228999999999999</v>
      </c>
      <c r="U1444" s="129">
        <v>20.8</v>
      </c>
      <c r="V1444" s="129">
        <v>-46</v>
      </c>
      <c r="W1444" s="129">
        <v>-49</v>
      </c>
      <c r="X1444" s="129">
        <v>774</v>
      </c>
      <c r="Y1444" s="129" t="s">
        <v>7542</v>
      </c>
      <c r="Z1444" s="129" t="b">
        <v>0</v>
      </c>
      <c r="AA1444" s="129">
        <v>0</v>
      </c>
      <c r="AB1444" s="129" t="b">
        <v>0</v>
      </c>
      <c r="AC1444" s="129">
        <v>48</v>
      </c>
      <c r="AD1444" s="129">
        <v>0.58399999999999996</v>
      </c>
      <c r="AE1444" s="129" t="s">
        <v>3108</v>
      </c>
      <c r="AF1444" s="129" t="s">
        <v>3135</v>
      </c>
      <c r="AG1444" s="129" t="s">
        <v>7543</v>
      </c>
      <c r="AH1444" s="129" t="e" cm="1">
        <f t="array" aca="1" ref="AH1444" ca="1">INDIRECT(ADDRESS(MATCH(AJ1444,'rs_industries'!B:B,0),5,1,TRUE,"rs_industries"))</f>
        <v>#N/A</v>
      </c>
      <c r="AI1444" s="129" t="e" cm="1">
        <f t="array" aca="1" ref="AI1444" ca="1">INDIRECT(ADDRESS(MATCH(A1444,'rs_stocks'!B:B,0),7,1,TRUE,"rs_stocks"))</f>
        <v>#N/A</v>
      </c>
    </row>
    <row r="1445" spans="1:35" x14ac:dyDescent="0.3">
      <c r="A1445" s="129" t="s">
        <v>1742</v>
      </c>
      <c r="B1445" s="132">
        <v>1</v>
      </c>
      <c r="C1445" s="132">
        <v>1.31</v>
      </c>
      <c r="D1445" s="132">
        <v>2.09</v>
      </c>
      <c r="E1445" s="132">
        <v>5.69</v>
      </c>
      <c r="F1445" s="132">
        <v>5.69</v>
      </c>
      <c r="G1445" s="312" t="s">
        <v>3193</v>
      </c>
      <c r="H1445" s="347" t="s">
        <v>3111</v>
      </c>
      <c r="I1445" s="129">
        <v>1.5389999999999999</v>
      </c>
      <c r="J1445" s="129">
        <v>-34</v>
      </c>
      <c r="K1445" s="129">
        <v>-22</v>
      </c>
      <c r="L1445" s="129" t="b">
        <v>1</v>
      </c>
      <c r="M1445" s="129">
        <v>4.0419999999999998</v>
      </c>
      <c r="N1445" s="129">
        <v>1.367</v>
      </c>
      <c r="O1445" s="129">
        <v>2.9580000000000002</v>
      </c>
      <c r="P1445" s="132">
        <v>3.96</v>
      </c>
      <c r="Q1445" s="132">
        <v>0.109</v>
      </c>
      <c r="R1445" s="132">
        <v>0.43099999999999999</v>
      </c>
      <c r="S1445" s="129">
        <v>0.94</v>
      </c>
      <c r="T1445" s="419">
        <v>8.0519999999999996</v>
      </c>
      <c r="U1445" s="129">
        <v>13.18</v>
      </c>
      <c r="V1445" s="129">
        <v>-14</v>
      </c>
      <c r="W1445" s="129">
        <v>-25</v>
      </c>
      <c r="X1445" s="129">
        <v>1610</v>
      </c>
      <c r="Y1445" s="129" t="s">
        <v>1742</v>
      </c>
      <c r="Z1445" s="129" t="b">
        <v>0</v>
      </c>
      <c r="AA1445" s="129">
        <v>0</v>
      </c>
      <c r="AB1445" s="129" t="b">
        <v>1</v>
      </c>
      <c r="AC1445" s="129">
        <v>43</v>
      </c>
      <c r="AD1445" s="129">
        <v>0.58399999999999996</v>
      </c>
      <c r="AE1445" s="129" t="s">
        <v>3111</v>
      </c>
      <c r="AF1445" s="129" t="s">
        <v>3193</v>
      </c>
      <c r="AG1445" s="129" t="s">
        <v>4457</v>
      </c>
      <c r="AH1445" s="129" t="e" cm="1">
        <f t="array" aca="1" ref="AH1445" ca="1">INDIRECT(ADDRESS(MATCH(AJ1445,'rs_industries'!B:B,0),5,1,TRUE,"rs_industries"))</f>
        <v>#N/A</v>
      </c>
      <c r="AI1445" s="129" t="e" cm="1">
        <f t="array" aca="1" ref="AI1445" ca="1">INDIRECT(ADDRESS(MATCH(A1445,'rs_stocks'!B:B,0),7,1,TRUE,"rs_stocks"))</f>
        <v>#N/A</v>
      </c>
    </row>
    <row r="1446" spans="1:35" x14ac:dyDescent="0.3">
      <c r="A1446" s="129" t="s">
        <v>1808</v>
      </c>
      <c r="B1446" s="132">
        <v>-1.66</v>
      </c>
      <c r="C1446" s="132">
        <v>-8.0399999999999991</v>
      </c>
      <c r="D1446" s="132">
        <v>-2.89</v>
      </c>
      <c r="E1446" s="132">
        <v>-10.68</v>
      </c>
      <c r="F1446" s="132">
        <v>-3.44</v>
      </c>
      <c r="G1446" s="249" t="s">
        <v>3148</v>
      </c>
      <c r="H1446" s="353" t="s">
        <v>3111</v>
      </c>
      <c r="I1446" s="129">
        <v>2.669</v>
      </c>
      <c r="J1446" s="129">
        <v>-57</v>
      </c>
      <c r="K1446" s="129">
        <v>-50</v>
      </c>
      <c r="L1446" s="129" t="b">
        <v>0</v>
      </c>
      <c r="M1446" s="129">
        <v>9.0079999999999991</v>
      </c>
      <c r="N1446" s="129">
        <v>3.0550000000000002</v>
      </c>
      <c r="O1446" s="129">
        <v>2.9489999999999998</v>
      </c>
      <c r="P1446" s="132">
        <v>9.69</v>
      </c>
      <c r="Q1446" s="132">
        <v>0.108</v>
      </c>
      <c r="R1446" s="132">
        <v>1.0469999999999999</v>
      </c>
      <c r="S1446" s="129">
        <v>2.2000000000000002</v>
      </c>
      <c r="T1446" s="419">
        <v>-110.438</v>
      </c>
      <c r="U1446" s="129">
        <v>25.52</v>
      </c>
      <c r="V1446" s="129">
        <v>-11</v>
      </c>
      <c r="W1446" s="129">
        <v>-16</v>
      </c>
      <c r="X1446" s="129">
        <v>356</v>
      </c>
      <c r="Y1446" s="129" t="s">
        <v>1808</v>
      </c>
      <c r="Z1446" s="129" t="b">
        <v>0</v>
      </c>
      <c r="AA1446" s="129">
        <v>0</v>
      </c>
      <c r="AB1446" s="129" t="b">
        <v>0</v>
      </c>
      <c r="AC1446" s="129">
        <v>47</v>
      </c>
      <c r="AD1446" s="129">
        <v>0.58299999999999996</v>
      </c>
      <c r="AE1446" s="129" t="s">
        <v>3111</v>
      </c>
      <c r="AF1446" s="129" t="s">
        <v>3148</v>
      </c>
      <c r="AG1446" s="129" t="s">
        <v>4671</v>
      </c>
      <c r="AH1446" s="129" t="e" cm="1">
        <f t="array" aca="1" ref="AH1446" ca="1">INDIRECT(ADDRESS(MATCH(AJ1446,'rs_industries'!B:B,0),5,1,TRUE,"rs_industries"))</f>
        <v>#N/A</v>
      </c>
      <c r="AI1446" s="129" t="e" cm="1">
        <f t="array" aca="1" ref="AI1446" ca="1">INDIRECT(ADDRESS(MATCH(A1446,'rs_stocks'!B:B,0),7,1,TRUE,"rs_stocks"))</f>
        <v>#N/A</v>
      </c>
    </row>
    <row r="1447" spans="1:35" x14ac:dyDescent="0.3">
      <c r="A1447" s="129" t="s">
        <v>3025</v>
      </c>
      <c r="B1447" s="132">
        <v>-0.37</v>
      </c>
      <c r="C1447" s="132">
        <v>-9.32</v>
      </c>
      <c r="D1447" s="132">
        <v>-6.74</v>
      </c>
      <c r="E1447" s="132">
        <v>5.83</v>
      </c>
      <c r="F1447" s="132">
        <v>-5.88</v>
      </c>
      <c r="G1447" s="229" t="s">
        <v>3236</v>
      </c>
      <c r="H1447" s="349" t="s">
        <v>3111</v>
      </c>
      <c r="I1447" s="129">
        <v>0.92300000000000004</v>
      </c>
      <c r="J1447" s="129">
        <v>-89</v>
      </c>
      <c r="K1447" s="129">
        <v>-83</v>
      </c>
      <c r="L1447" s="129" t="b">
        <v>0</v>
      </c>
      <c r="M1447" s="129">
        <v>15.589</v>
      </c>
      <c r="N1447" s="129">
        <v>5.2969999999999997</v>
      </c>
      <c r="O1447" s="129">
        <v>2.9430000000000001</v>
      </c>
      <c r="P1447" s="132">
        <v>17.428000000000001</v>
      </c>
      <c r="Q1447" s="132">
        <v>0.109</v>
      </c>
      <c r="R1447" s="132">
        <v>1.893</v>
      </c>
      <c r="S1447" s="129">
        <v>3.61</v>
      </c>
      <c r="T1447" s="419">
        <v>-67.751000000000005</v>
      </c>
      <c r="U1447" s="129">
        <v>8.17</v>
      </c>
      <c r="V1447" s="129">
        <v>-34</v>
      </c>
      <c r="W1447" s="129">
        <v>-62</v>
      </c>
      <c r="X1447" s="129">
        <v>677</v>
      </c>
      <c r="Y1447" s="129" t="s">
        <v>3025</v>
      </c>
      <c r="Z1447" s="129" t="b">
        <v>0</v>
      </c>
      <c r="AA1447" s="129">
        <v>0</v>
      </c>
      <c r="AB1447" s="129" t="b">
        <v>0</v>
      </c>
      <c r="AC1447" s="129">
        <v>39</v>
      </c>
      <c r="AD1447" s="129">
        <v>0.58299999999999996</v>
      </c>
      <c r="AE1447" s="129" t="s">
        <v>3111</v>
      </c>
      <c r="AF1447" s="129" t="s">
        <v>3236</v>
      </c>
      <c r="AG1447" s="129" t="s">
        <v>3648</v>
      </c>
      <c r="AH1447" s="129" t="e" cm="1">
        <f t="array" aca="1" ref="AH1447" ca="1">INDIRECT(ADDRESS(MATCH(AJ1447,'rs_industries'!B:B,0),5,1,TRUE,"rs_industries"))</f>
        <v>#N/A</v>
      </c>
      <c r="AI1447" s="129" t="e" cm="1">
        <f t="array" aca="1" ref="AI1447" ca="1">INDIRECT(ADDRESS(MATCH(A1447,'rs_stocks'!B:B,0),7,1,TRUE,"rs_stocks"))</f>
        <v>#N/A</v>
      </c>
    </row>
    <row r="1448" spans="1:35" x14ac:dyDescent="0.3">
      <c r="A1448" s="129" t="s">
        <v>1506</v>
      </c>
      <c r="B1448" s="132">
        <v>7.38</v>
      </c>
      <c r="C1448" s="132">
        <v>4.75</v>
      </c>
      <c r="D1448" s="132">
        <v>-11.09</v>
      </c>
      <c r="E1448" s="132">
        <v>19.68</v>
      </c>
      <c r="F1448" s="132">
        <v>21.23</v>
      </c>
      <c r="G1448" s="300" t="s">
        <v>3114</v>
      </c>
      <c r="H1448" s="348" t="s">
        <v>31</v>
      </c>
      <c r="I1448" s="129">
        <v>2.4390000000000001</v>
      </c>
      <c r="J1448" s="129">
        <v>-81</v>
      </c>
      <c r="K1448" s="129">
        <v>-46</v>
      </c>
      <c r="L1448" s="129" t="b">
        <v>0</v>
      </c>
      <c r="M1448" s="129">
        <v>44.07</v>
      </c>
      <c r="N1448" s="129">
        <v>14.993</v>
      </c>
      <c r="O1448" s="129">
        <v>2.9390000000000001</v>
      </c>
      <c r="P1448" s="132">
        <v>52.582999999999998</v>
      </c>
      <c r="Q1448" s="132">
        <v>9.0999999999999998E-2</v>
      </c>
      <c r="R1448" s="132">
        <v>4.7779999999999996</v>
      </c>
      <c r="S1448" s="129">
        <v>2.99</v>
      </c>
      <c r="T1448" s="419">
        <v>23.834</v>
      </c>
      <c r="U1448" s="129">
        <v>19.64</v>
      </c>
      <c r="V1448" s="129">
        <v>15</v>
      </c>
      <c r="W1448" s="129">
        <v>-29</v>
      </c>
      <c r="X1448" s="129">
        <v>340</v>
      </c>
      <c r="Y1448" s="129" t="s">
        <v>1506</v>
      </c>
      <c r="Z1448" s="129" t="b">
        <v>1</v>
      </c>
      <c r="AA1448" s="129">
        <v>0</v>
      </c>
      <c r="AB1448" s="129" t="b">
        <v>1</v>
      </c>
      <c r="AC1448" s="129">
        <v>42</v>
      </c>
      <c r="AD1448" s="129">
        <v>0.58299999999999996</v>
      </c>
      <c r="AE1448" s="129" t="s">
        <v>31</v>
      </c>
      <c r="AF1448" s="129" t="s">
        <v>3114</v>
      </c>
      <c r="AG1448" s="129" t="s">
        <v>4951</v>
      </c>
      <c r="AH1448" s="129" t="e" cm="1">
        <f t="array" aca="1" ref="AH1448" ca="1">INDIRECT(ADDRESS(MATCH(AJ1448,'rs_industries'!B:B,0),5,1,TRUE,"rs_industries"))</f>
        <v>#N/A</v>
      </c>
      <c r="AI1448" s="129" cm="1">
        <f t="array" aca="1" ref="AI1448" ca="1">INDIRECT(ADDRESS(MATCH(A1448,'rs_stocks'!B:B,0),7,1,TRUE,"rs_stocks"))</f>
        <v>80</v>
      </c>
    </row>
    <row r="1449" spans="1:35" x14ac:dyDescent="0.3">
      <c r="A1449" s="129" t="s">
        <v>7627</v>
      </c>
      <c r="B1449" s="132">
        <v>11.79</v>
      </c>
      <c r="C1449" s="132">
        <v>20.3</v>
      </c>
      <c r="D1449" s="132">
        <v>53.9</v>
      </c>
      <c r="E1449" s="132">
        <v>46.3</v>
      </c>
      <c r="F1449" s="132">
        <v>40.24</v>
      </c>
      <c r="G1449" s="204" t="s">
        <v>3127</v>
      </c>
      <c r="H1449" s="345" t="s">
        <v>31</v>
      </c>
      <c r="I1449" s="129">
        <v>0.53</v>
      </c>
      <c r="J1449" s="129">
        <v>-96</v>
      </c>
      <c r="K1449" s="129">
        <v>-91</v>
      </c>
      <c r="L1449" s="129" t="b">
        <v>1</v>
      </c>
      <c r="M1449" s="129">
        <v>34.881999999999998</v>
      </c>
      <c r="N1449" s="129">
        <v>11.933</v>
      </c>
      <c r="O1449" s="129">
        <v>2.923</v>
      </c>
      <c r="P1449" s="132">
        <v>36.969000000000001</v>
      </c>
      <c r="Q1449" s="132">
        <v>0.108</v>
      </c>
      <c r="R1449" s="132">
        <v>4.0049999999999999</v>
      </c>
      <c r="S1449" s="129">
        <v>5.59</v>
      </c>
      <c r="T1449" s="419">
        <v>135.74700000000001</v>
      </c>
      <c r="U1449" s="129">
        <v>2.37</v>
      </c>
      <c r="V1449" s="129">
        <v>44</v>
      </c>
      <c r="W1449" s="129">
        <v>41</v>
      </c>
      <c r="X1449" s="129">
        <v>1508</v>
      </c>
      <c r="Y1449" s="129" t="s">
        <v>7627</v>
      </c>
      <c r="Z1449" s="129" t="b">
        <v>0</v>
      </c>
      <c r="AA1449" s="129">
        <v>0</v>
      </c>
      <c r="AB1449" s="129" t="b">
        <v>0</v>
      </c>
      <c r="AC1449" s="129">
        <v>48</v>
      </c>
      <c r="AD1449" s="129">
        <v>0.58299999999999996</v>
      </c>
      <c r="AE1449" s="129" t="s">
        <v>31</v>
      </c>
      <c r="AF1449" s="129" t="s">
        <v>3127</v>
      </c>
      <c r="AG1449" s="129" t="s">
        <v>7924</v>
      </c>
      <c r="AH1449" s="129" t="e" cm="1">
        <f t="array" aca="1" ref="AH1449" ca="1">INDIRECT(ADDRESS(MATCH(AJ1449,'rs_industries'!B:B,0),5,1,TRUE,"rs_industries"))</f>
        <v>#N/A</v>
      </c>
      <c r="AI1449" s="129" cm="1">
        <f t="array" aca="1" ref="AI1449" ca="1">INDIRECT(ADDRESS(MATCH(A1449,'rs_stocks'!B:B,0),7,1,TRUE,"rs_stocks"))</f>
        <v>87</v>
      </c>
    </row>
    <row r="1450" spans="1:35" x14ac:dyDescent="0.3">
      <c r="A1450" s="129" t="s">
        <v>183</v>
      </c>
      <c r="B1450" s="132">
        <v>2.6</v>
      </c>
      <c r="C1450" s="132">
        <v>2.93</v>
      </c>
      <c r="D1450" s="132">
        <v>0.55000000000000004</v>
      </c>
      <c r="E1450" s="132">
        <v>8.3800000000000008</v>
      </c>
      <c r="F1450" s="132">
        <v>5.72</v>
      </c>
      <c r="G1450" s="220" t="s">
        <v>3114</v>
      </c>
      <c r="H1450" s="349" t="s">
        <v>31</v>
      </c>
      <c r="I1450" s="129">
        <v>3172.779</v>
      </c>
      <c r="J1450" s="129">
        <v>-38</v>
      </c>
      <c r="K1450" s="129">
        <v>-1</v>
      </c>
      <c r="L1450" s="129" t="b">
        <v>1</v>
      </c>
      <c r="M1450" s="129">
        <v>6.48</v>
      </c>
      <c r="N1450" s="129">
        <v>2.2189999999999999</v>
      </c>
      <c r="O1450" s="129">
        <v>2.92</v>
      </c>
      <c r="P1450" s="132">
        <v>6.3540000000000001</v>
      </c>
      <c r="Q1450" s="132">
        <v>0.106</v>
      </c>
      <c r="R1450" s="132">
        <v>0.67500000000000004</v>
      </c>
      <c r="S1450" s="129">
        <v>1.59</v>
      </c>
      <c r="T1450" s="419">
        <v>44.723999999999997</v>
      </c>
      <c r="U1450" s="129">
        <v>426.89</v>
      </c>
      <c r="V1450" s="129">
        <v>-51</v>
      </c>
      <c r="W1450" s="129">
        <v>-48</v>
      </c>
      <c r="X1450" s="129">
        <v>29</v>
      </c>
      <c r="Y1450" s="129" t="s">
        <v>183</v>
      </c>
      <c r="Z1450" s="129" t="b">
        <v>1</v>
      </c>
      <c r="AA1450" s="129">
        <v>0</v>
      </c>
      <c r="AB1450" s="129" t="b">
        <v>1</v>
      </c>
      <c r="AC1450" s="129">
        <v>45</v>
      </c>
      <c r="AD1450" s="129">
        <v>0.58199999999999996</v>
      </c>
      <c r="AE1450" s="129" t="s">
        <v>31</v>
      </c>
      <c r="AF1450" s="129" t="s">
        <v>3114</v>
      </c>
      <c r="AG1450" s="129" t="s">
        <v>3390</v>
      </c>
      <c r="AH1450" s="129" t="e" cm="1">
        <f t="array" aca="1" ref="AH1450" ca="1">INDIRECT(ADDRESS(MATCH(AJ1450,'rs_industries'!B:B,0),5,1,TRUE,"rs_industries"))</f>
        <v>#N/A</v>
      </c>
      <c r="AI1450" s="129" cm="1">
        <f t="array" aca="1" ref="AI1450" ca="1">INDIRECT(ADDRESS(MATCH(A1450,'rs_stocks'!B:B,0),7,1,TRUE,"rs_stocks"))</f>
        <v>75</v>
      </c>
    </row>
    <row r="1451" spans="1:35" x14ac:dyDescent="0.3">
      <c r="A1451" s="129" t="s">
        <v>1288</v>
      </c>
      <c r="B1451" s="132">
        <v>-0.89</v>
      </c>
      <c r="C1451" s="132">
        <v>-2.97</v>
      </c>
      <c r="D1451" s="132">
        <v>1.45</v>
      </c>
      <c r="E1451" s="132">
        <v>-0.03</v>
      </c>
      <c r="F1451" s="132">
        <v>-1.43</v>
      </c>
      <c r="G1451" s="271" t="s">
        <v>3121</v>
      </c>
      <c r="H1451" s="349" t="s">
        <v>245</v>
      </c>
      <c r="I1451" s="129">
        <v>19.797000000000001</v>
      </c>
      <c r="J1451" s="129">
        <v>-31</v>
      </c>
      <c r="K1451" s="129">
        <v>-23</v>
      </c>
      <c r="L1451" s="129" t="b">
        <v>1</v>
      </c>
      <c r="M1451" s="129">
        <v>5.6950000000000003</v>
      </c>
      <c r="N1451" s="129">
        <v>1.9530000000000001</v>
      </c>
      <c r="O1451" s="129">
        <v>2.9169999999999998</v>
      </c>
      <c r="P1451" s="132">
        <v>5.8769999999999998</v>
      </c>
      <c r="Q1451" s="132">
        <v>0.107</v>
      </c>
      <c r="R1451" s="132">
        <v>0.627</v>
      </c>
      <c r="S1451" s="129">
        <v>1.53</v>
      </c>
      <c r="T1451" s="419">
        <v>-21.27</v>
      </c>
      <c r="U1451" s="129">
        <v>39.880000000000003</v>
      </c>
      <c r="V1451" s="129">
        <v>-54</v>
      </c>
      <c r="W1451" s="129">
        <v>-56</v>
      </c>
      <c r="X1451" s="129">
        <v>327</v>
      </c>
      <c r="Y1451" s="129" t="s">
        <v>1288</v>
      </c>
      <c r="Z1451" s="129" t="b">
        <v>0</v>
      </c>
      <c r="AA1451" s="129">
        <v>0</v>
      </c>
      <c r="AB1451" s="129" t="b">
        <v>0</v>
      </c>
      <c r="AC1451" s="129">
        <v>46</v>
      </c>
      <c r="AD1451" s="129">
        <v>0.58199999999999996</v>
      </c>
      <c r="AE1451" s="129" t="s">
        <v>245</v>
      </c>
      <c r="AF1451" s="129" t="s">
        <v>3121</v>
      </c>
      <c r="AG1451" s="129" t="s">
        <v>5200</v>
      </c>
      <c r="AH1451" s="129" t="e" cm="1">
        <f t="array" aca="1" ref="AH1451" ca="1">INDIRECT(ADDRESS(MATCH(AJ1451,'rs_industries'!B:B,0),5,1,TRUE,"rs_industries"))</f>
        <v>#N/A</v>
      </c>
      <c r="AI1451" s="129" t="e" cm="1">
        <f t="array" aca="1" ref="AI1451" ca="1">INDIRECT(ADDRESS(MATCH(A1451,'rs_stocks'!B:B,0),7,1,TRUE,"rs_stocks"))</f>
        <v>#N/A</v>
      </c>
    </row>
    <row r="1452" spans="1:35" x14ac:dyDescent="0.3">
      <c r="A1452" s="129" t="s">
        <v>174</v>
      </c>
      <c r="B1452" s="132">
        <v>-1.89</v>
      </c>
      <c r="C1452" s="132">
        <v>-1.05</v>
      </c>
      <c r="D1452" s="132">
        <v>-1.78</v>
      </c>
      <c r="E1452" s="132">
        <v>2.48</v>
      </c>
      <c r="F1452" s="132">
        <v>-0.1</v>
      </c>
      <c r="G1452" s="249" t="s">
        <v>3217</v>
      </c>
      <c r="H1452" s="353" t="s">
        <v>150</v>
      </c>
      <c r="I1452" s="129">
        <v>14.909000000000001</v>
      </c>
      <c r="J1452" s="129">
        <v>-34</v>
      </c>
      <c r="K1452" s="129">
        <v>-18</v>
      </c>
      <c r="L1452" s="129" t="b">
        <v>0</v>
      </c>
      <c r="M1452" s="129">
        <v>5.6</v>
      </c>
      <c r="N1452" s="129">
        <v>1.9219999999999999</v>
      </c>
      <c r="O1452" s="129">
        <v>2.9140000000000001</v>
      </c>
      <c r="P1452" s="132">
        <v>5.7480000000000002</v>
      </c>
      <c r="Q1452" s="132">
        <v>0.105</v>
      </c>
      <c r="R1452" s="132">
        <v>0.60399999999999998</v>
      </c>
      <c r="S1452" s="129">
        <v>1.62</v>
      </c>
      <c r="T1452" s="419">
        <v>7.4249999999999998</v>
      </c>
      <c r="U1452" s="129">
        <v>35.692999999999998</v>
      </c>
      <c r="V1452" s="129">
        <v>-30</v>
      </c>
      <c r="W1452" s="129">
        <v>-32</v>
      </c>
      <c r="X1452" s="129">
        <v>345</v>
      </c>
      <c r="Y1452" s="129" t="s">
        <v>174</v>
      </c>
      <c r="Z1452" s="129" t="b">
        <v>1</v>
      </c>
      <c r="AA1452" s="129">
        <v>0</v>
      </c>
      <c r="AB1452" s="129" t="b">
        <v>0</v>
      </c>
      <c r="AC1452" s="129">
        <v>42</v>
      </c>
      <c r="AD1452" s="129">
        <v>0.58199999999999996</v>
      </c>
      <c r="AE1452" s="129" t="s">
        <v>150</v>
      </c>
      <c r="AF1452" s="129" t="s">
        <v>3217</v>
      </c>
      <c r="AG1452" s="129" t="s">
        <v>4969</v>
      </c>
      <c r="AH1452" s="129" t="e" cm="1">
        <f t="array" aca="1" ref="AH1452" ca="1">INDIRECT(ADDRESS(MATCH(AJ1452,'rs_industries'!B:B,0),5,1,TRUE,"rs_industries"))</f>
        <v>#N/A</v>
      </c>
      <c r="AI1452" s="129" t="e" cm="1">
        <f t="array" aca="1" ref="AI1452" ca="1">INDIRECT(ADDRESS(MATCH(A1452,'rs_stocks'!B:B,0),7,1,TRUE,"rs_stocks"))</f>
        <v>#N/A</v>
      </c>
    </row>
    <row r="1453" spans="1:35" x14ac:dyDescent="0.3">
      <c r="A1453" s="129" t="s">
        <v>1359</v>
      </c>
      <c r="B1453" s="132">
        <v>1.79</v>
      </c>
      <c r="C1453" s="132">
        <v>6.6</v>
      </c>
      <c r="D1453" s="132">
        <v>25.74</v>
      </c>
      <c r="E1453" s="132">
        <v>24.07</v>
      </c>
      <c r="F1453" s="132">
        <v>7.05</v>
      </c>
      <c r="G1453" s="219" t="s">
        <v>3267</v>
      </c>
      <c r="H1453" s="345" t="s">
        <v>245</v>
      </c>
      <c r="I1453" s="129">
        <v>8.5820000000000007</v>
      </c>
      <c r="J1453" s="129">
        <v>-39</v>
      </c>
      <c r="K1453" s="129">
        <v>-4</v>
      </c>
      <c r="L1453" s="129" t="b">
        <v>1</v>
      </c>
      <c r="M1453" s="129">
        <v>30.187000000000001</v>
      </c>
      <c r="N1453" s="129">
        <v>10.362</v>
      </c>
      <c r="O1453" s="129">
        <v>2.9129999999999998</v>
      </c>
      <c r="P1453" s="132">
        <v>32.450000000000003</v>
      </c>
      <c r="Q1453" s="132">
        <v>0.107</v>
      </c>
      <c r="R1453" s="132">
        <v>3.4750000000000001</v>
      </c>
      <c r="S1453" s="129">
        <v>3.61</v>
      </c>
      <c r="T1453" s="419">
        <v>78.566999999999993</v>
      </c>
      <c r="U1453" s="129">
        <v>237.43</v>
      </c>
      <c r="V1453" s="129">
        <v>12</v>
      </c>
      <c r="W1453" s="129">
        <v>-14</v>
      </c>
      <c r="X1453" s="129">
        <v>23</v>
      </c>
      <c r="Y1453" s="129" t="s">
        <v>1359</v>
      </c>
      <c r="Z1453" s="129" t="b">
        <v>0</v>
      </c>
      <c r="AA1453" s="129">
        <v>0</v>
      </c>
      <c r="AB1453" s="129" t="b">
        <v>1</v>
      </c>
      <c r="AC1453" s="129">
        <v>49</v>
      </c>
      <c r="AD1453" s="129">
        <v>0.58099999999999996</v>
      </c>
      <c r="AE1453" s="129" t="s">
        <v>245</v>
      </c>
      <c r="AF1453" s="129" t="s">
        <v>3267</v>
      </c>
      <c r="AG1453" s="129" t="s">
        <v>4304</v>
      </c>
      <c r="AH1453" s="129" t="e" cm="1">
        <f t="array" aca="1" ref="AH1453" ca="1">INDIRECT(ADDRESS(MATCH(AJ1453,'rs_industries'!B:B,0),5,1,TRUE,"rs_industries"))</f>
        <v>#N/A</v>
      </c>
      <c r="AI1453" s="129" cm="1">
        <f t="array" aca="1" ref="AI1453" ca="1">INDIRECT(ADDRESS(MATCH(A1453,'rs_stocks'!B:B,0),7,1,TRUE,"rs_stocks"))</f>
        <v>94</v>
      </c>
    </row>
    <row r="1454" spans="1:35" x14ac:dyDescent="0.3">
      <c r="A1454" s="129" t="s">
        <v>1462</v>
      </c>
      <c r="B1454" s="132">
        <v>0.65</v>
      </c>
      <c r="C1454" s="132">
        <v>6.08</v>
      </c>
      <c r="D1454" s="132">
        <v>10.65</v>
      </c>
      <c r="E1454" s="132">
        <v>7.31</v>
      </c>
      <c r="F1454" s="132">
        <v>10.92</v>
      </c>
      <c r="G1454" s="204" t="s">
        <v>3301</v>
      </c>
      <c r="H1454" s="345" t="s">
        <v>3108</v>
      </c>
      <c r="I1454" s="129">
        <v>4.21</v>
      </c>
      <c r="J1454" s="129">
        <v>-54</v>
      </c>
      <c r="K1454" s="129">
        <v>-4</v>
      </c>
      <c r="L1454" s="129" t="b">
        <v>1</v>
      </c>
      <c r="M1454" s="129">
        <v>14.218999999999999</v>
      </c>
      <c r="N1454" s="129">
        <v>4.891</v>
      </c>
      <c r="O1454" s="129">
        <v>2.907</v>
      </c>
      <c r="P1454" s="132">
        <v>14.669</v>
      </c>
      <c r="Q1454" s="132">
        <v>0.108</v>
      </c>
      <c r="R1454" s="132">
        <v>1.59</v>
      </c>
      <c r="S1454" s="129">
        <v>2.5499999999999998</v>
      </c>
      <c r="T1454" s="419">
        <v>41.731999999999999</v>
      </c>
      <c r="U1454" s="129">
        <v>123.2</v>
      </c>
      <c r="V1454" s="129">
        <v>-32</v>
      </c>
      <c r="W1454" s="129">
        <v>-25</v>
      </c>
      <c r="X1454" s="129">
        <v>63</v>
      </c>
      <c r="Y1454" s="129" t="s">
        <v>1462</v>
      </c>
      <c r="Z1454" s="129" t="b">
        <v>0</v>
      </c>
      <c r="AA1454" s="129">
        <v>0</v>
      </c>
      <c r="AB1454" s="129" t="b">
        <v>1</v>
      </c>
      <c r="AC1454" s="129">
        <v>46</v>
      </c>
      <c r="AD1454" s="129">
        <v>0.58099999999999996</v>
      </c>
      <c r="AE1454" s="129" t="s">
        <v>3108</v>
      </c>
      <c r="AF1454" s="129" t="s">
        <v>3301</v>
      </c>
      <c r="AG1454" s="129" t="s">
        <v>3303</v>
      </c>
      <c r="AH1454" s="129" t="e" cm="1">
        <f t="array" aca="1" ref="AH1454" ca="1">INDIRECT(ADDRESS(MATCH(AJ1454,'rs_industries'!B:B,0),5,1,TRUE,"rs_industries"))</f>
        <v>#N/A</v>
      </c>
      <c r="AI1454" s="129" cm="1">
        <f t="array" aca="1" ref="AI1454" ca="1">INDIRECT(ADDRESS(MATCH(A1454,'rs_stocks'!B:B,0),7,1,TRUE,"rs_stocks"))</f>
        <v>88</v>
      </c>
    </row>
    <row r="1455" spans="1:35" x14ac:dyDescent="0.3">
      <c r="A1455" s="129" t="s">
        <v>123</v>
      </c>
      <c r="B1455" s="132">
        <v>-1.29</v>
      </c>
      <c r="C1455" s="132">
        <v>-11.77</v>
      </c>
      <c r="D1455" s="132">
        <v>-2.82</v>
      </c>
      <c r="E1455" s="132">
        <v>-0.06</v>
      </c>
      <c r="F1455" s="132">
        <v>-4.6900000000000004</v>
      </c>
      <c r="G1455" s="216" t="s">
        <v>3623</v>
      </c>
      <c r="H1455" s="350" t="s">
        <v>31</v>
      </c>
      <c r="I1455" s="129">
        <v>14.77</v>
      </c>
      <c r="J1455" s="129">
        <v>-61</v>
      </c>
      <c r="K1455" s="129">
        <v>-31</v>
      </c>
      <c r="L1455" s="129" t="b">
        <v>0</v>
      </c>
      <c r="M1455" s="129">
        <v>11.717000000000001</v>
      </c>
      <c r="N1455" s="129">
        <v>4.0519999999999996</v>
      </c>
      <c r="O1455" s="129">
        <v>2.8919999999999999</v>
      </c>
      <c r="P1455" s="132">
        <v>11.754</v>
      </c>
      <c r="Q1455" s="132">
        <v>0.104</v>
      </c>
      <c r="R1455" s="132">
        <v>1.226</v>
      </c>
      <c r="S1455" s="129">
        <v>3.12</v>
      </c>
      <c r="T1455" s="419">
        <v>-122.462</v>
      </c>
      <c r="U1455" s="129">
        <v>48.95</v>
      </c>
      <c r="V1455" s="129">
        <v>-24</v>
      </c>
      <c r="W1455" s="129">
        <v>-7</v>
      </c>
      <c r="X1455" s="129">
        <v>130</v>
      </c>
      <c r="Y1455" s="129" t="s">
        <v>123</v>
      </c>
      <c r="Z1455" s="129" t="b">
        <v>1</v>
      </c>
      <c r="AA1455" s="129">
        <v>0</v>
      </c>
      <c r="AB1455" s="129" t="b">
        <v>0</v>
      </c>
      <c r="AC1455" s="129">
        <v>49</v>
      </c>
      <c r="AD1455" s="129">
        <v>0.58099999999999996</v>
      </c>
      <c r="AE1455" s="129" t="s">
        <v>31</v>
      </c>
      <c r="AF1455" s="129" t="s">
        <v>3623</v>
      </c>
      <c r="AG1455" s="129" t="s">
        <v>5348</v>
      </c>
      <c r="AH1455" s="129" t="e" cm="1">
        <f t="array" aca="1" ref="AH1455" ca="1">INDIRECT(ADDRESS(MATCH(AJ1455,'rs_industries'!B:B,0),5,1,TRUE,"rs_industries"))</f>
        <v>#N/A</v>
      </c>
      <c r="AI1455" s="129" t="e" cm="1">
        <f t="array" aca="1" ref="AI1455" ca="1">INDIRECT(ADDRESS(MATCH(A1455,'rs_stocks'!B:B,0),7,1,TRUE,"rs_stocks"))</f>
        <v>#N/A</v>
      </c>
    </row>
    <row r="1456" spans="1:35" x14ac:dyDescent="0.3">
      <c r="A1456" s="129" t="s">
        <v>8844</v>
      </c>
      <c r="B1456" s="132">
        <v>1.5</v>
      </c>
      <c r="C1456" s="132">
        <v>3.4</v>
      </c>
      <c r="D1456" s="132">
        <v>3.66</v>
      </c>
      <c r="E1456" s="132">
        <v>4.46</v>
      </c>
      <c r="F1456" s="132">
        <v>3.93</v>
      </c>
      <c r="G1456" s="291" t="s">
        <v>3193</v>
      </c>
      <c r="H1456" s="352" t="s">
        <v>3111</v>
      </c>
      <c r="I1456" s="129">
        <v>0.40500000000000003</v>
      </c>
      <c r="J1456" s="129">
        <v>-37</v>
      </c>
      <c r="K1456" s="129">
        <v>-25</v>
      </c>
      <c r="L1456" s="129" t="b">
        <v>1</v>
      </c>
      <c r="M1456" s="129">
        <v>3.9780000000000002</v>
      </c>
      <c r="N1456" s="129">
        <v>1.381</v>
      </c>
      <c r="O1456" s="129">
        <v>2.88</v>
      </c>
      <c r="P1456" s="132">
        <v>4.0179999999999998</v>
      </c>
      <c r="Q1456" s="132">
        <v>0.104</v>
      </c>
      <c r="R1456" s="132">
        <v>0.41899999999999998</v>
      </c>
      <c r="S1456" s="129">
        <v>0.91</v>
      </c>
      <c r="T1456" s="419">
        <v>63.290999999999997</v>
      </c>
      <c r="U1456" s="129">
        <v>12.17</v>
      </c>
      <c r="V1456" s="129">
        <v>-42</v>
      </c>
      <c r="W1456" s="129">
        <v>-44</v>
      </c>
      <c r="X1456" s="129">
        <v>1808</v>
      </c>
      <c r="Y1456" s="129" t="s">
        <v>8844</v>
      </c>
      <c r="Z1456" s="129" t="b">
        <v>0</v>
      </c>
      <c r="AA1456" s="129">
        <v>0</v>
      </c>
      <c r="AB1456" s="129" t="b">
        <v>1</v>
      </c>
      <c r="AC1456" s="129">
        <v>46</v>
      </c>
      <c r="AD1456" s="129">
        <v>0.57999999999999996</v>
      </c>
      <c r="AE1456" s="129" t="s">
        <v>3111</v>
      </c>
      <c r="AF1456" s="129" t="s">
        <v>3193</v>
      </c>
      <c r="AG1456" s="129" t="s">
        <v>8845</v>
      </c>
      <c r="AH1456" s="129" t="e" cm="1">
        <f t="array" aca="1" ref="AH1456" ca="1">INDIRECT(ADDRESS(MATCH(AJ1456,'rs_industries'!B:B,0),5,1,TRUE,"rs_industries"))</f>
        <v>#N/A</v>
      </c>
      <c r="AI1456" s="129" cm="1">
        <f t="array" aca="1" ref="AI1456" ca="1">INDIRECT(ADDRESS(MATCH(A1456,'rs_stocks'!B:B,0),7,1,TRUE,"rs_stocks"))</f>
        <v>73</v>
      </c>
    </row>
    <row r="1457" spans="1:35" x14ac:dyDescent="0.3">
      <c r="A1457" s="129" t="s">
        <v>1536</v>
      </c>
      <c r="B1457" s="132">
        <v>0.56000000000000005</v>
      </c>
      <c r="C1457" s="132">
        <v>-4.3499999999999996</v>
      </c>
      <c r="D1457" s="132">
        <v>0.33</v>
      </c>
      <c r="E1457" s="132">
        <v>7.63</v>
      </c>
      <c r="F1457" s="132">
        <v>4.75</v>
      </c>
      <c r="G1457" s="214" t="s">
        <v>3184</v>
      </c>
      <c r="H1457" s="347" t="s">
        <v>24</v>
      </c>
      <c r="I1457" s="129">
        <v>4.1040000000000001</v>
      </c>
      <c r="J1457" s="129">
        <v>-36</v>
      </c>
      <c r="K1457" s="129">
        <v>-5</v>
      </c>
      <c r="L1457" s="129" t="b">
        <v>1</v>
      </c>
      <c r="M1457" s="129">
        <v>11.631</v>
      </c>
      <c r="N1457" s="129">
        <v>4.0519999999999996</v>
      </c>
      <c r="O1457" s="129">
        <v>2.871</v>
      </c>
      <c r="P1457" s="132">
        <v>11.164999999999999</v>
      </c>
      <c r="Q1457" s="132">
        <v>0.10299999999999999</v>
      </c>
      <c r="R1457" s="132">
        <v>1.155</v>
      </c>
      <c r="S1457" s="129">
        <v>2.5</v>
      </c>
      <c r="T1457" s="419">
        <v>39.703000000000003</v>
      </c>
      <c r="U1457" s="129">
        <v>84.47</v>
      </c>
      <c r="V1457" s="129">
        <v>3</v>
      </c>
      <c r="W1457" s="129">
        <v>-1</v>
      </c>
      <c r="X1457" s="129">
        <v>94</v>
      </c>
      <c r="Y1457" s="129" t="s">
        <v>1536</v>
      </c>
      <c r="Z1457" s="129" t="b">
        <v>0</v>
      </c>
      <c r="AA1457" s="129">
        <v>0</v>
      </c>
      <c r="AB1457" s="129" t="b">
        <v>1</v>
      </c>
      <c r="AC1457" s="129">
        <v>46</v>
      </c>
      <c r="AD1457" s="129">
        <v>0.57999999999999996</v>
      </c>
      <c r="AE1457" s="129" t="s">
        <v>24</v>
      </c>
      <c r="AF1457" s="129" t="s">
        <v>3184</v>
      </c>
      <c r="AG1457" s="129" t="s">
        <v>3949</v>
      </c>
      <c r="AH1457" s="129" t="e" cm="1">
        <f t="array" aca="1" ref="AH1457" ca="1">INDIRECT(ADDRESS(MATCH(AJ1457,'rs_industries'!B:B,0),5,1,TRUE,"rs_industries"))</f>
        <v>#N/A</v>
      </c>
      <c r="AI1457" s="129" t="e" cm="1">
        <f t="array" aca="1" ref="AI1457" ca="1">INDIRECT(ADDRESS(MATCH(A1457,'rs_stocks'!B:B,0),7,1,TRUE,"rs_stocks"))</f>
        <v>#N/A</v>
      </c>
    </row>
    <row r="1458" spans="1:35" x14ac:dyDescent="0.3">
      <c r="A1458" s="129" t="s">
        <v>2141</v>
      </c>
      <c r="B1458" s="132">
        <v>-2.09</v>
      </c>
      <c r="C1458" s="132">
        <v>44.64</v>
      </c>
      <c r="D1458" s="132">
        <v>23.72</v>
      </c>
      <c r="E1458" s="132">
        <v>47.91</v>
      </c>
      <c r="F1458" s="132">
        <v>44.48</v>
      </c>
      <c r="G1458" s="251" t="s">
        <v>3298</v>
      </c>
      <c r="H1458" s="349" t="s">
        <v>3108</v>
      </c>
      <c r="I1458" s="129">
        <v>1.833</v>
      </c>
      <c r="J1458" s="129">
        <v>-91</v>
      </c>
      <c r="K1458" s="129">
        <v>-79</v>
      </c>
      <c r="L1458" s="129" t="b">
        <v>0</v>
      </c>
      <c r="M1458" s="129">
        <v>41.530999999999999</v>
      </c>
      <c r="N1458" s="129">
        <v>14.568</v>
      </c>
      <c r="O1458" s="129">
        <v>2.851</v>
      </c>
      <c r="P1458" s="132">
        <v>37.368000000000002</v>
      </c>
      <c r="Q1458" s="132">
        <v>0.10100000000000001</v>
      </c>
      <c r="R1458" s="132">
        <v>3.758</v>
      </c>
      <c r="S1458" s="129">
        <v>5.0999999999999996</v>
      </c>
      <c r="T1458" s="419">
        <v>23.963000000000001</v>
      </c>
      <c r="U1458" s="129">
        <v>13.09</v>
      </c>
      <c r="V1458" s="129">
        <v>-31</v>
      </c>
      <c r="W1458" s="129">
        <v>-49</v>
      </c>
      <c r="X1458" s="129">
        <v>299</v>
      </c>
      <c r="Y1458" s="129" t="s">
        <v>2141</v>
      </c>
      <c r="Z1458" s="129" t="b">
        <v>0</v>
      </c>
      <c r="AA1458" s="129">
        <v>0</v>
      </c>
      <c r="AB1458" s="129" t="b">
        <v>1</v>
      </c>
      <c r="AC1458" s="129">
        <v>45</v>
      </c>
      <c r="AD1458" s="129">
        <v>0.57999999999999996</v>
      </c>
      <c r="AE1458" s="129" t="s">
        <v>3108</v>
      </c>
      <c r="AF1458" s="129" t="s">
        <v>3298</v>
      </c>
      <c r="AG1458" s="129" t="s">
        <v>3841</v>
      </c>
      <c r="AH1458" s="129" t="e" cm="1">
        <f t="array" aca="1" ref="AH1458" ca="1">INDIRECT(ADDRESS(MATCH(AJ1458,'rs_industries'!B:B,0),5,1,TRUE,"rs_industries"))</f>
        <v>#N/A</v>
      </c>
      <c r="AI1458" s="129" cm="1">
        <f t="array" aca="1" ref="AI1458" ca="1">INDIRECT(ADDRESS(MATCH(A1458,'rs_stocks'!B:B,0),7,1,TRUE,"rs_stocks"))</f>
        <v>87</v>
      </c>
    </row>
    <row r="1459" spans="1:35" x14ac:dyDescent="0.3">
      <c r="A1459" s="129" t="s">
        <v>730</v>
      </c>
      <c r="B1459" s="132">
        <v>-3.97</v>
      </c>
      <c r="C1459" s="132">
        <v>2.25</v>
      </c>
      <c r="D1459" s="132">
        <v>10.67</v>
      </c>
      <c r="E1459" s="132">
        <v>17.100000000000001</v>
      </c>
      <c r="F1459" s="132">
        <v>2.83</v>
      </c>
      <c r="G1459" s="286" t="s">
        <v>3236</v>
      </c>
      <c r="H1459" s="348" t="s">
        <v>3111</v>
      </c>
      <c r="I1459" s="129">
        <v>11.769</v>
      </c>
      <c r="J1459" s="129">
        <v>-79</v>
      </c>
      <c r="K1459" s="129">
        <v>-47</v>
      </c>
      <c r="L1459" s="129" t="b">
        <v>1</v>
      </c>
      <c r="M1459" s="129">
        <v>17.122</v>
      </c>
      <c r="N1459" s="129">
        <v>6.0129999999999999</v>
      </c>
      <c r="O1459" s="129">
        <v>2.8479999999999999</v>
      </c>
      <c r="P1459" s="132">
        <v>17.501999999999999</v>
      </c>
      <c r="Q1459" s="132">
        <v>0.10299999999999999</v>
      </c>
      <c r="R1459" s="132">
        <v>1.8089999999999999</v>
      </c>
      <c r="S1459" s="129">
        <v>3.02</v>
      </c>
      <c r="T1459" s="419">
        <v>-41.04</v>
      </c>
      <c r="U1459" s="129">
        <v>7.26</v>
      </c>
      <c r="V1459" s="129">
        <v>-51</v>
      </c>
      <c r="W1459" s="129">
        <v>-58</v>
      </c>
      <c r="X1459" s="129">
        <v>911</v>
      </c>
      <c r="Y1459" s="129" t="s">
        <v>730</v>
      </c>
      <c r="Z1459" s="129" t="b">
        <v>0</v>
      </c>
      <c r="AA1459" s="129">
        <v>0</v>
      </c>
      <c r="AB1459" s="129" t="b">
        <v>1</v>
      </c>
      <c r="AC1459" s="129">
        <v>47</v>
      </c>
      <c r="AD1459" s="129">
        <v>0.57999999999999996</v>
      </c>
      <c r="AE1459" s="129" t="s">
        <v>3111</v>
      </c>
      <c r="AF1459" s="129" t="s">
        <v>3236</v>
      </c>
      <c r="AG1459" s="129" t="s">
        <v>3873</v>
      </c>
      <c r="AH1459" s="129" t="e" cm="1">
        <f t="array" aca="1" ref="AH1459" ca="1">INDIRECT(ADDRESS(MATCH(AJ1459,'rs_industries'!B:B,0),5,1,TRUE,"rs_industries"))</f>
        <v>#N/A</v>
      </c>
      <c r="AI1459" s="129" cm="1">
        <f t="array" aca="1" ref="AI1459" ca="1">INDIRECT(ADDRESS(MATCH(A1459,'rs_stocks'!B:B,0),7,1,TRUE,"rs_stocks"))</f>
        <v>81</v>
      </c>
    </row>
    <row r="1460" spans="1:35" x14ac:dyDescent="0.3">
      <c r="A1460" s="129" t="s">
        <v>2032</v>
      </c>
      <c r="B1460" s="132">
        <v>-2.3199999999999998</v>
      </c>
      <c r="C1460" s="132">
        <v>-5.86</v>
      </c>
      <c r="D1460" s="132">
        <v>0.25</v>
      </c>
      <c r="E1460" s="132">
        <v>0.37</v>
      </c>
      <c r="F1460" s="132">
        <v>-2.67</v>
      </c>
      <c r="G1460" s="238" t="s">
        <v>3221</v>
      </c>
      <c r="H1460" s="352" t="s">
        <v>24</v>
      </c>
      <c r="I1460" s="129">
        <v>1.923</v>
      </c>
      <c r="J1460" s="129">
        <v>-51</v>
      </c>
      <c r="K1460" s="129">
        <v>-42</v>
      </c>
      <c r="L1460" s="129" t="b">
        <v>0</v>
      </c>
      <c r="M1460" s="129">
        <v>7.9870000000000001</v>
      </c>
      <c r="N1460" s="129">
        <v>2.8069999999999999</v>
      </c>
      <c r="O1460" s="129">
        <v>2.8450000000000002</v>
      </c>
      <c r="P1460" s="132">
        <v>8.0719999999999992</v>
      </c>
      <c r="Q1460" s="132">
        <v>0.10199999999999999</v>
      </c>
      <c r="R1460" s="132">
        <v>0.82499999999999996</v>
      </c>
      <c r="S1460" s="129">
        <v>2.15</v>
      </c>
      <c r="T1460" s="419">
        <v>-19.010999999999999</v>
      </c>
      <c r="U1460" s="129">
        <v>24.44</v>
      </c>
      <c r="V1460" s="129">
        <v>-28</v>
      </c>
      <c r="W1460" s="129">
        <v>-43</v>
      </c>
      <c r="X1460" s="129">
        <v>380</v>
      </c>
      <c r="Y1460" s="129" t="s">
        <v>2032</v>
      </c>
      <c r="Z1460" s="129" t="b">
        <v>0</v>
      </c>
      <c r="AA1460" s="129">
        <v>0</v>
      </c>
      <c r="AB1460" s="129" t="b">
        <v>0</v>
      </c>
      <c r="AC1460" s="129">
        <v>46</v>
      </c>
      <c r="AD1460" s="129">
        <v>0.57899999999999996</v>
      </c>
      <c r="AE1460" s="129" t="s">
        <v>24</v>
      </c>
      <c r="AF1460" s="129" t="s">
        <v>3221</v>
      </c>
      <c r="AG1460" s="129" t="s">
        <v>4916</v>
      </c>
      <c r="AH1460" s="129" t="e" cm="1">
        <f t="array" aca="1" ref="AH1460" ca="1">INDIRECT(ADDRESS(MATCH(AJ1460,'rs_industries'!B:B,0),5,1,TRUE,"rs_industries"))</f>
        <v>#N/A</v>
      </c>
      <c r="AI1460" s="129" t="e" cm="1">
        <f t="array" aca="1" ref="AI1460" ca="1">INDIRECT(ADDRESS(MATCH(A1460,'rs_stocks'!B:B,0),7,1,TRUE,"rs_stocks"))</f>
        <v>#N/A</v>
      </c>
    </row>
    <row r="1461" spans="1:35" x14ac:dyDescent="0.3">
      <c r="A1461" s="129" t="s">
        <v>7928</v>
      </c>
      <c r="B1461" s="132">
        <v>-1.84</v>
      </c>
      <c r="C1461" s="132">
        <v>-1.2</v>
      </c>
      <c r="D1461" s="132">
        <v>-5.92</v>
      </c>
      <c r="E1461" s="132">
        <v>0.67</v>
      </c>
      <c r="F1461" s="132">
        <v>1</v>
      </c>
      <c r="G1461" s="238" t="s">
        <v>3217</v>
      </c>
      <c r="H1461" s="352" t="s">
        <v>150</v>
      </c>
      <c r="I1461" s="129">
        <v>0.44400000000000001</v>
      </c>
      <c r="J1461" s="129">
        <v>-87</v>
      </c>
      <c r="K1461" s="129">
        <v>-82</v>
      </c>
      <c r="L1461" s="129" t="b">
        <v>1</v>
      </c>
      <c r="M1461" s="129">
        <v>11.972</v>
      </c>
      <c r="N1461" s="129">
        <v>4.2080000000000002</v>
      </c>
      <c r="O1461" s="129">
        <v>2.8450000000000002</v>
      </c>
      <c r="P1461" s="132">
        <v>12.52</v>
      </c>
      <c r="Q1461" s="132">
        <v>0.10100000000000001</v>
      </c>
      <c r="R1461" s="132">
        <v>1.264</v>
      </c>
      <c r="S1461" s="129">
        <v>1.79</v>
      </c>
      <c r="T1461" s="419">
        <v>-61.69</v>
      </c>
      <c r="U1461" s="129">
        <v>9.06</v>
      </c>
      <c r="V1461" s="129">
        <v>86</v>
      </c>
      <c r="W1461" s="129">
        <v>70</v>
      </c>
      <c r="X1461" s="129">
        <v>1233</v>
      </c>
      <c r="Y1461" s="129" t="s">
        <v>7928</v>
      </c>
      <c r="Z1461" s="129" t="b">
        <v>0</v>
      </c>
      <c r="AA1461" s="129">
        <v>0</v>
      </c>
      <c r="AB1461" s="129" t="b">
        <v>0</v>
      </c>
      <c r="AC1461" s="129">
        <v>49</v>
      </c>
      <c r="AD1461" s="129">
        <v>0.57899999999999996</v>
      </c>
      <c r="AE1461" s="129" t="s">
        <v>150</v>
      </c>
      <c r="AF1461" s="129" t="s">
        <v>3217</v>
      </c>
      <c r="AG1461" s="129" t="s">
        <v>7929</v>
      </c>
      <c r="AH1461" s="129" t="e" cm="1">
        <f t="array" aca="1" ref="AH1461" ca="1">INDIRECT(ADDRESS(MATCH(AJ1461,'rs_industries'!B:B,0),5,1,TRUE,"rs_industries"))</f>
        <v>#N/A</v>
      </c>
      <c r="AI1461" s="129" t="e" cm="1">
        <f t="array" aca="1" ref="AI1461" ca="1">INDIRECT(ADDRESS(MATCH(A1461,'rs_stocks'!B:B,0),7,1,TRUE,"rs_stocks"))</f>
        <v>#N/A</v>
      </c>
    </row>
    <row r="1462" spans="1:35" x14ac:dyDescent="0.3">
      <c r="A1462" s="129" t="s">
        <v>2939</v>
      </c>
      <c r="B1462" s="132">
        <v>-5.52</v>
      </c>
      <c r="C1462" s="132">
        <v>-6.16</v>
      </c>
      <c r="D1462" s="132">
        <v>-4.8600000000000003</v>
      </c>
      <c r="E1462" s="132">
        <v>13.22</v>
      </c>
      <c r="F1462" s="132">
        <v>1.48</v>
      </c>
      <c r="G1462" s="243" t="s">
        <v>3562</v>
      </c>
      <c r="H1462" s="347" t="s">
        <v>48</v>
      </c>
      <c r="I1462" s="129">
        <v>0.439</v>
      </c>
      <c r="J1462" s="129">
        <v>-96</v>
      </c>
      <c r="K1462" s="129">
        <v>-89</v>
      </c>
      <c r="L1462" s="129" t="b">
        <v>0</v>
      </c>
      <c r="M1462" s="129">
        <v>34.228999999999999</v>
      </c>
      <c r="N1462" s="129">
        <v>12.079000000000001</v>
      </c>
      <c r="O1462" s="129">
        <v>2.8340000000000001</v>
      </c>
      <c r="P1462" s="132">
        <v>39.371000000000002</v>
      </c>
      <c r="Q1462" s="132">
        <v>8.8999999999999996E-2</v>
      </c>
      <c r="R1462" s="132">
        <v>3.4990000000000001</v>
      </c>
      <c r="S1462" s="129">
        <v>5.58</v>
      </c>
      <c r="T1462" s="419">
        <v>-78.430999999999997</v>
      </c>
      <c r="U1462" s="129">
        <v>1.37</v>
      </c>
      <c r="V1462" s="129">
        <v>36</v>
      </c>
      <c r="W1462" s="129">
        <v>16</v>
      </c>
      <c r="X1462" s="129">
        <v>2614</v>
      </c>
      <c r="Y1462" s="129" t="s">
        <v>2939</v>
      </c>
      <c r="Z1462" s="129" t="b">
        <v>1</v>
      </c>
      <c r="AA1462" s="129">
        <v>0</v>
      </c>
      <c r="AB1462" s="129" t="b">
        <v>0</v>
      </c>
      <c r="AC1462" s="129">
        <v>41</v>
      </c>
      <c r="AD1462" s="129">
        <v>0.57899999999999996</v>
      </c>
      <c r="AE1462" s="129" t="s">
        <v>48</v>
      </c>
      <c r="AF1462" s="129" t="s">
        <v>3562</v>
      </c>
      <c r="AG1462" s="129" t="s">
        <v>7844</v>
      </c>
      <c r="AH1462" s="129" t="e" cm="1">
        <f t="array" aca="1" ref="AH1462" ca="1">INDIRECT(ADDRESS(MATCH(AJ1462,'rs_industries'!B:B,0),5,1,TRUE,"rs_industries"))</f>
        <v>#N/A</v>
      </c>
      <c r="AI1462" s="129" t="e" cm="1">
        <f t="array" aca="1" ref="AI1462" ca="1">INDIRECT(ADDRESS(MATCH(A1462,'rs_stocks'!B:B,0),7,1,TRUE,"rs_stocks"))</f>
        <v>#N/A</v>
      </c>
    </row>
    <row r="1463" spans="1:35" x14ac:dyDescent="0.3">
      <c r="A1463" s="129" t="s">
        <v>6778</v>
      </c>
      <c r="B1463" s="132">
        <v>-6.38</v>
      </c>
      <c r="C1463" s="132">
        <v>-13.24</v>
      </c>
      <c r="D1463" s="132">
        <v>-19.39</v>
      </c>
      <c r="E1463" s="132">
        <v>-4.53</v>
      </c>
      <c r="F1463" s="132">
        <v>-10.63</v>
      </c>
      <c r="G1463" s="212" t="s">
        <v>3442</v>
      </c>
      <c r="H1463" s="345" t="s">
        <v>31</v>
      </c>
      <c r="I1463" s="129">
        <v>0.54300000000000004</v>
      </c>
      <c r="J1463" s="129">
        <v>-63</v>
      </c>
      <c r="K1463" s="129">
        <v>-50</v>
      </c>
      <c r="L1463" s="129" t="b">
        <v>0</v>
      </c>
      <c r="M1463" s="129">
        <v>19.309999999999999</v>
      </c>
      <c r="N1463" s="129">
        <v>6.8159999999999998</v>
      </c>
      <c r="O1463" s="129">
        <v>2.8330000000000002</v>
      </c>
      <c r="P1463" s="132">
        <v>21.420999999999999</v>
      </c>
      <c r="Q1463" s="132">
        <v>9.7000000000000003E-2</v>
      </c>
      <c r="R1463" s="132">
        <v>2.0880000000000001</v>
      </c>
      <c r="S1463" s="129">
        <v>4.57</v>
      </c>
      <c r="T1463" s="419">
        <v>-130.16399999999999</v>
      </c>
      <c r="U1463" s="129">
        <v>11.6</v>
      </c>
      <c r="V1463" s="129">
        <v>35</v>
      </c>
      <c r="W1463" s="129">
        <v>35</v>
      </c>
      <c r="X1463" s="129">
        <v>377</v>
      </c>
      <c r="Y1463" s="129" t="s">
        <v>6778</v>
      </c>
      <c r="Z1463" s="129" t="b">
        <v>1</v>
      </c>
      <c r="AA1463" s="129">
        <v>0</v>
      </c>
      <c r="AB1463" s="129" t="b">
        <v>0</v>
      </c>
      <c r="AC1463" s="129">
        <v>44</v>
      </c>
      <c r="AD1463" s="129">
        <v>0.57799999999999996</v>
      </c>
      <c r="AE1463" s="129" t="s">
        <v>31</v>
      </c>
      <c r="AF1463" s="129" t="s">
        <v>3442</v>
      </c>
      <c r="AG1463" s="129" t="s">
        <v>7303</v>
      </c>
      <c r="AH1463" s="129" t="e" cm="1">
        <f t="array" aca="1" ref="AH1463" ca="1">INDIRECT(ADDRESS(MATCH(AJ1463,'rs_industries'!B:B,0),5,1,TRUE,"rs_industries"))</f>
        <v>#N/A</v>
      </c>
      <c r="AI1463" s="129" t="e" cm="1">
        <f t="array" aca="1" ref="AI1463" ca="1">INDIRECT(ADDRESS(MATCH(A1463,'rs_stocks'!B:B,0),7,1,TRUE,"rs_stocks"))</f>
        <v>#N/A</v>
      </c>
    </row>
    <row r="1464" spans="1:35" x14ac:dyDescent="0.3">
      <c r="A1464" s="129" t="s">
        <v>1805</v>
      </c>
      <c r="B1464" s="132">
        <v>-2.29</v>
      </c>
      <c r="C1464" s="132">
        <v>-11.76</v>
      </c>
      <c r="D1464" s="132">
        <v>-4.43</v>
      </c>
      <c r="E1464" s="132">
        <v>-6.23</v>
      </c>
      <c r="F1464" s="132">
        <v>-6.4</v>
      </c>
      <c r="G1464" s="227" t="s">
        <v>3148</v>
      </c>
      <c r="H1464" s="346" t="s">
        <v>3111</v>
      </c>
      <c r="I1464" s="129">
        <v>1.998</v>
      </c>
      <c r="J1464" s="129">
        <v>-35</v>
      </c>
      <c r="K1464" s="129">
        <v>-22</v>
      </c>
      <c r="L1464" s="129" t="b">
        <v>0</v>
      </c>
      <c r="M1464" s="129">
        <v>8.9250000000000007</v>
      </c>
      <c r="N1464" s="129">
        <v>3.1509999999999998</v>
      </c>
      <c r="O1464" s="129">
        <v>2.8330000000000002</v>
      </c>
      <c r="P1464" s="132">
        <v>9.1739999999999995</v>
      </c>
      <c r="Q1464" s="132">
        <v>0.10100000000000001</v>
      </c>
      <c r="R1464" s="132">
        <v>0.92300000000000004</v>
      </c>
      <c r="S1464" s="129">
        <v>2.0699999999999998</v>
      </c>
      <c r="T1464" s="419">
        <v>-117.539</v>
      </c>
      <c r="U1464" s="129">
        <v>20.93</v>
      </c>
      <c r="V1464" s="129">
        <v>9</v>
      </c>
      <c r="W1464" s="129">
        <v>26</v>
      </c>
      <c r="X1464" s="129">
        <v>460</v>
      </c>
      <c r="Y1464" s="129" t="s">
        <v>1805</v>
      </c>
      <c r="Z1464" s="129" t="b">
        <v>1</v>
      </c>
      <c r="AA1464" s="129">
        <v>0</v>
      </c>
      <c r="AB1464" s="129" t="b">
        <v>0</v>
      </c>
      <c r="AC1464" s="129">
        <v>40</v>
      </c>
      <c r="AD1464" s="129">
        <v>0.57799999999999996</v>
      </c>
      <c r="AE1464" s="129" t="s">
        <v>3111</v>
      </c>
      <c r="AF1464" s="129" t="s">
        <v>3148</v>
      </c>
      <c r="AG1464" s="129" t="s">
        <v>4250</v>
      </c>
      <c r="AH1464" s="129" t="e" cm="1">
        <f t="array" aca="1" ref="AH1464" ca="1">INDIRECT(ADDRESS(MATCH(AJ1464,'rs_industries'!B:B,0),5,1,TRUE,"rs_industries"))</f>
        <v>#N/A</v>
      </c>
      <c r="AI1464" s="129" t="e" cm="1">
        <f t="array" aca="1" ref="AI1464" ca="1">INDIRECT(ADDRESS(MATCH(A1464,'rs_stocks'!B:B,0),7,1,TRUE,"rs_stocks"))</f>
        <v>#N/A</v>
      </c>
    </row>
    <row r="1465" spans="1:35" x14ac:dyDescent="0.3">
      <c r="A1465" s="129" t="s">
        <v>1931</v>
      </c>
      <c r="B1465" s="132">
        <v>-0.68</v>
      </c>
      <c r="C1465" s="132">
        <v>-4.6500000000000004</v>
      </c>
      <c r="D1465" s="132">
        <v>-2.15</v>
      </c>
      <c r="E1465" s="132">
        <v>-2.19</v>
      </c>
      <c r="F1465" s="132">
        <v>-1.18</v>
      </c>
      <c r="G1465" s="302" t="s">
        <v>3148</v>
      </c>
      <c r="H1465" s="354" t="s">
        <v>3111</v>
      </c>
      <c r="I1465" s="129">
        <v>1.4910000000000001</v>
      </c>
      <c r="J1465" s="129">
        <v>-19</v>
      </c>
      <c r="K1465" s="129">
        <v>-13</v>
      </c>
      <c r="L1465" s="129" t="b">
        <v>0</v>
      </c>
      <c r="M1465" s="129">
        <v>5.1959999999999997</v>
      </c>
      <c r="N1465" s="129">
        <v>1.8360000000000001</v>
      </c>
      <c r="O1465" s="129">
        <v>2.83</v>
      </c>
      <c r="P1465" s="132">
        <v>5.3259999999999996</v>
      </c>
      <c r="Q1465" s="132">
        <v>0.1</v>
      </c>
      <c r="R1465" s="132">
        <v>0.53400000000000003</v>
      </c>
      <c r="S1465" s="129">
        <v>1.75</v>
      </c>
      <c r="T1465" s="419">
        <v>-119.068</v>
      </c>
      <c r="U1465" s="129">
        <v>101</v>
      </c>
      <c r="V1465" s="129">
        <v>87</v>
      </c>
      <c r="W1465" s="129">
        <v>83</v>
      </c>
      <c r="X1465" s="129">
        <v>112</v>
      </c>
      <c r="Y1465" s="129" t="s">
        <v>1931</v>
      </c>
      <c r="Z1465" s="129" t="b">
        <v>1</v>
      </c>
      <c r="AA1465" s="129">
        <v>0</v>
      </c>
      <c r="AB1465" s="129" t="b">
        <v>0</v>
      </c>
      <c r="AC1465" s="129">
        <v>44</v>
      </c>
      <c r="AD1465" s="129">
        <v>0.57799999999999996</v>
      </c>
      <c r="AE1465" s="129" t="s">
        <v>3111</v>
      </c>
      <c r="AF1465" s="129" t="s">
        <v>3148</v>
      </c>
      <c r="AG1465" s="129" t="s">
        <v>4439</v>
      </c>
      <c r="AH1465" s="129" t="e" cm="1">
        <f t="array" aca="1" ref="AH1465" ca="1">INDIRECT(ADDRESS(MATCH(AJ1465,'rs_industries'!B:B,0),5,1,TRUE,"rs_industries"))</f>
        <v>#N/A</v>
      </c>
      <c r="AI1465" s="129" t="e" cm="1">
        <f t="array" aca="1" ref="AI1465" ca="1">INDIRECT(ADDRESS(MATCH(A1465,'rs_stocks'!B:B,0),7,1,TRUE,"rs_stocks"))</f>
        <v>#N/A</v>
      </c>
    </row>
    <row r="1466" spans="1:35" x14ac:dyDescent="0.3">
      <c r="A1466" s="129" t="s">
        <v>563</v>
      </c>
      <c r="B1466" s="132">
        <v>-2.4900000000000002</v>
      </c>
      <c r="C1466" s="132">
        <v>-9.24</v>
      </c>
      <c r="D1466" s="132">
        <v>-9.7799999999999994</v>
      </c>
      <c r="E1466" s="132">
        <v>5.28</v>
      </c>
      <c r="F1466" s="132">
        <v>2.81</v>
      </c>
      <c r="G1466" s="300" t="s">
        <v>3144</v>
      </c>
      <c r="H1466" s="348" t="s">
        <v>3124</v>
      </c>
      <c r="I1466" s="129">
        <v>6.7839999999999998</v>
      </c>
      <c r="J1466" s="129">
        <v>-37</v>
      </c>
      <c r="K1466" s="129">
        <v>-12</v>
      </c>
      <c r="L1466" s="129" t="b">
        <v>0</v>
      </c>
      <c r="M1466" s="129">
        <v>10.903</v>
      </c>
      <c r="N1466" s="129">
        <v>3.8570000000000002</v>
      </c>
      <c r="O1466" s="129">
        <v>2.8260000000000001</v>
      </c>
      <c r="P1466" s="132">
        <v>10.468</v>
      </c>
      <c r="Q1466" s="132">
        <v>9.7000000000000003E-2</v>
      </c>
      <c r="R1466" s="132">
        <v>1.0169999999999999</v>
      </c>
      <c r="S1466" s="129">
        <v>1.98</v>
      </c>
      <c r="T1466" s="419">
        <v>29.902000000000001</v>
      </c>
      <c r="U1466" s="129">
        <v>172.25</v>
      </c>
      <c r="V1466" s="129">
        <v>-38</v>
      </c>
      <c r="W1466" s="129">
        <v>-40</v>
      </c>
      <c r="X1466" s="129">
        <v>58</v>
      </c>
      <c r="Y1466" s="129" t="s">
        <v>563</v>
      </c>
      <c r="Z1466" s="129" t="b">
        <v>1</v>
      </c>
      <c r="AA1466" s="129">
        <v>0</v>
      </c>
      <c r="AB1466" s="129" t="b">
        <v>0</v>
      </c>
      <c r="AC1466" s="129">
        <v>43</v>
      </c>
      <c r="AD1466" s="129">
        <v>0.57799999999999996</v>
      </c>
      <c r="AE1466" s="129" t="s">
        <v>3124</v>
      </c>
      <c r="AF1466" s="129" t="s">
        <v>3144</v>
      </c>
      <c r="AG1466" s="129" t="s">
        <v>4631</v>
      </c>
      <c r="AH1466" s="129" t="e" cm="1">
        <f t="array" aca="1" ref="AH1466" ca="1">INDIRECT(ADDRESS(MATCH(AJ1466,'rs_industries'!B:B,0),5,1,TRUE,"rs_industries"))</f>
        <v>#N/A</v>
      </c>
      <c r="AI1466" s="129" t="e" cm="1">
        <f t="array" aca="1" ref="AI1466" ca="1">INDIRECT(ADDRESS(MATCH(A1466,'rs_stocks'!B:B,0),7,1,TRUE,"rs_stocks"))</f>
        <v>#N/A</v>
      </c>
    </row>
    <row r="1467" spans="1:35" x14ac:dyDescent="0.3">
      <c r="A1467" s="129" t="s">
        <v>7884</v>
      </c>
      <c r="B1467" s="132">
        <v>-0.39</v>
      </c>
      <c r="C1467" s="132">
        <v>-1.1599999999999999</v>
      </c>
      <c r="D1467" s="132">
        <v>-2.29</v>
      </c>
      <c r="E1467" s="132">
        <v>-0.39</v>
      </c>
      <c r="F1467" s="132">
        <v>0.99</v>
      </c>
      <c r="G1467" s="235" t="s">
        <v>3160</v>
      </c>
      <c r="H1467" s="349" t="s">
        <v>3111</v>
      </c>
      <c r="I1467" s="129">
        <v>0.40500000000000003</v>
      </c>
      <c r="J1467" s="129">
        <v>-26</v>
      </c>
      <c r="K1467" s="129">
        <v>-19</v>
      </c>
      <c r="L1467" s="129" t="b">
        <v>0</v>
      </c>
      <c r="M1467" s="129">
        <v>3.4940000000000002</v>
      </c>
      <c r="N1467" s="129">
        <v>1.24</v>
      </c>
      <c r="O1467" s="129">
        <v>2.8170000000000002</v>
      </c>
      <c r="P1467" s="132">
        <v>3.5030000000000001</v>
      </c>
      <c r="Q1467" s="132">
        <v>9.9000000000000005E-2</v>
      </c>
      <c r="R1467" s="132">
        <v>0.34799999999999998</v>
      </c>
      <c r="S1467" s="129">
        <v>1</v>
      </c>
      <c r="T1467" s="419">
        <v>-39.216000000000001</v>
      </c>
      <c r="U1467" s="129">
        <v>5.1100000000000003</v>
      </c>
      <c r="V1467" s="129">
        <v>-12</v>
      </c>
      <c r="W1467" s="129">
        <v>-14</v>
      </c>
      <c r="X1467" s="129">
        <v>3921</v>
      </c>
      <c r="Y1467" s="129" t="s">
        <v>7884</v>
      </c>
      <c r="Z1467" s="129" t="b">
        <v>1</v>
      </c>
      <c r="AA1467" s="129">
        <v>0</v>
      </c>
      <c r="AB1467" s="129" t="b">
        <v>0</v>
      </c>
      <c r="AC1467" s="129">
        <v>41</v>
      </c>
      <c r="AD1467" s="129">
        <v>0.57699999999999996</v>
      </c>
      <c r="AE1467" s="129" t="s">
        <v>3111</v>
      </c>
      <c r="AF1467" s="129" t="s">
        <v>3160</v>
      </c>
      <c r="AG1467" s="129" t="s">
        <v>7885</v>
      </c>
      <c r="AH1467" s="129" t="e" cm="1">
        <f t="array" aca="1" ref="AH1467" ca="1">INDIRECT(ADDRESS(MATCH(AJ1467,'rs_industries'!B:B,0),5,1,TRUE,"rs_industries"))</f>
        <v>#N/A</v>
      </c>
      <c r="AI1467" s="129" t="e" cm="1">
        <f t="array" aca="1" ref="AI1467" ca="1">INDIRECT(ADDRESS(MATCH(A1467,'rs_stocks'!B:B,0),7,1,TRUE,"rs_stocks"))</f>
        <v>#N/A</v>
      </c>
    </row>
    <row r="1468" spans="1:35" x14ac:dyDescent="0.3">
      <c r="A1468" s="129" t="s">
        <v>7423</v>
      </c>
      <c r="B1468" s="132">
        <v>3.03</v>
      </c>
      <c r="C1468" s="132">
        <v>23.28</v>
      </c>
      <c r="D1468" s="132">
        <v>-8.9600000000000009</v>
      </c>
      <c r="E1468" s="132">
        <v>38.340000000000003</v>
      </c>
      <c r="F1468" s="132">
        <v>31.86</v>
      </c>
      <c r="G1468" s="207"/>
      <c r="H1468" s="346"/>
      <c r="I1468" s="129">
        <v>0.89</v>
      </c>
      <c r="J1468" s="129">
        <v>-95</v>
      </c>
      <c r="K1468" s="129">
        <v>-88</v>
      </c>
      <c r="L1468" s="129" t="b">
        <v>1</v>
      </c>
      <c r="M1468" s="129">
        <v>33.770000000000003</v>
      </c>
      <c r="N1468" s="129">
        <v>12.057</v>
      </c>
      <c r="O1468" s="129">
        <v>2.8010000000000002</v>
      </c>
      <c r="P1468" s="132">
        <v>35.968000000000004</v>
      </c>
      <c r="Q1468" s="132">
        <v>9.7000000000000003E-2</v>
      </c>
      <c r="R1468" s="132">
        <v>3.4780000000000002</v>
      </c>
      <c r="S1468" s="129">
        <v>7.36</v>
      </c>
      <c r="T1468" s="419">
        <v>23.454999999999998</v>
      </c>
      <c r="U1468" s="129">
        <v>9.85</v>
      </c>
      <c r="V1468" s="129">
        <v>-12</v>
      </c>
      <c r="W1468" s="129">
        <v>14</v>
      </c>
      <c r="X1468" s="129">
        <v>275</v>
      </c>
      <c r="Y1468" s="129" t="s">
        <v>7423</v>
      </c>
      <c r="Z1468" s="129" t="b">
        <v>0</v>
      </c>
      <c r="AA1468" s="129">
        <v>0</v>
      </c>
      <c r="AB1468" s="129" t="b">
        <v>0</v>
      </c>
      <c r="AC1468" s="129">
        <v>42</v>
      </c>
      <c r="AD1468" s="129">
        <v>0.57699999999999996</v>
      </c>
      <c r="AG1468" s="129" t="s">
        <v>7424</v>
      </c>
      <c r="AH1468" s="129" t="e" cm="1">
        <f t="array" aca="1" ref="AH1468" ca="1">INDIRECT(ADDRESS(MATCH(AJ1468,'rs_industries'!B:B,0),5,1,TRUE,"rs_industries"))</f>
        <v>#N/A</v>
      </c>
      <c r="AI1468" s="129" cm="1">
        <f t="array" aca="1" ref="AI1468" ca="1">INDIRECT(ADDRESS(MATCH(A1468,'rs_stocks'!B:B,0),7,1,TRUE,"rs_stocks"))</f>
        <v>73</v>
      </c>
    </row>
    <row r="1469" spans="1:35" x14ac:dyDescent="0.3">
      <c r="A1469" s="129" t="s">
        <v>778</v>
      </c>
      <c r="B1469" s="132">
        <v>-0.68</v>
      </c>
      <c r="C1469" s="132">
        <v>-5.65</v>
      </c>
      <c r="D1469" s="132">
        <v>-7.89</v>
      </c>
      <c r="E1469" s="132">
        <v>2.59</v>
      </c>
      <c r="F1469" s="132">
        <v>1.92</v>
      </c>
      <c r="G1469" s="319" t="s">
        <v>3225</v>
      </c>
      <c r="H1469" s="347" t="s">
        <v>3111</v>
      </c>
      <c r="I1469" s="129">
        <v>18.568000000000001</v>
      </c>
      <c r="J1469" s="129">
        <v>-31</v>
      </c>
      <c r="K1469" s="129">
        <v>-17</v>
      </c>
      <c r="L1469" s="129" t="b">
        <v>0</v>
      </c>
      <c r="M1469" s="129">
        <v>7.5279999999999996</v>
      </c>
      <c r="N1469" s="129">
        <v>2.6920000000000002</v>
      </c>
      <c r="O1469" s="129">
        <v>2.7959999999999998</v>
      </c>
      <c r="P1469" s="132">
        <v>7.6559999999999997</v>
      </c>
      <c r="Q1469" s="132">
        <v>9.7000000000000003E-2</v>
      </c>
      <c r="R1469" s="132">
        <v>0.74199999999999999</v>
      </c>
      <c r="S1469" s="129">
        <v>1.58</v>
      </c>
      <c r="T1469" s="419">
        <v>-4.0030000000000001</v>
      </c>
      <c r="U1469" s="129">
        <v>79.22</v>
      </c>
      <c r="V1469" s="129">
        <v>-33</v>
      </c>
      <c r="W1469" s="129">
        <v>-27</v>
      </c>
      <c r="X1469" s="129">
        <v>160</v>
      </c>
      <c r="Y1469" s="129" t="s">
        <v>778</v>
      </c>
      <c r="Z1469" s="129" t="b">
        <v>1</v>
      </c>
      <c r="AA1469" s="129">
        <v>0</v>
      </c>
      <c r="AB1469" s="129" t="b">
        <v>0</v>
      </c>
      <c r="AC1469" s="129">
        <v>44</v>
      </c>
      <c r="AD1469" s="129">
        <v>0.57699999999999996</v>
      </c>
      <c r="AE1469" s="129" t="s">
        <v>3111</v>
      </c>
      <c r="AF1469" s="129" t="s">
        <v>3225</v>
      </c>
      <c r="AG1469" s="129" t="s">
        <v>3677</v>
      </c>
      <c r="AH1469" s="129" t="e" cm="1">
        <f t="array" aca="1" ref="AH1469" ca="1">INDIRECT(ADDRESS(MATCH(AJ1469,'rs_industries'!B:B,0),5,1,TRUE,"rs_industries"))</f>
        <v>#N/A</v>
      </c>
      <c r="AI1469" s="129" t="e" cm="1">
        <f t="array" aca="1" ref="AI1469" ca="1">INDIRECT(ADDRESS(MATCH(A1469,'rs_stocks'!B:B,0),7,1,TRUE,"rs_stocks"))</f>
        <v>#N/A</v>
      </c>
    </row>
    <row r="1470" spans="1:35" x14ac:dyDescent="0.3">
      <c r="A1470" s="129" t="s">
        <v>1647</v>
      </c>
      <c r="B1470" s="132">
        <v>-0.27</v>
      </c>
      <c r="C1470" s="132">
        <v>-1.89</v>
      </c>
      <c r="D1470" s="132">
        <v>-3.25</v>
      </c>
      <c r="E1470" s="132">
        <v>4.29</v>
      </c>
      <c r="F1470" s="132">
        <v>1.04</v>
      </c>
      <c r="G1470" s="253" t="s">
        <v>3160</v>
      </c>
      <c r="H1470" s="253" t="s">
        <v>3111</v>
      </c>
      <c r="I1470" s="129">
        <v>1.6539999999999999</v>
      </c>
      <c r="J1470" s="129">
        <v>-40</v>
      </c>
      <c r="K1470" s="129">
        <v>-27</v>
      </c>
      <c r="L1470" s="129" t="b">
        <v>1</v>
      </c>
      <c r="M1470" s="129">
        <v>5.7939999999999996</v>
      </c>
      <c r="N1470" s="129">
        <v>2.0739999999999998</v>
      </c>
      <c r="O1470" s="129">
        <v>2.794</v>
      </c>
      <c r="P1470" s="132">
        <v>5.8289999999999997</v>
      </c>
      <c r="Q1470" s="132">
        <v>9.8000000000000004E-2</v>
      </c>
      <c r="R1470" s="132">
        <v>0.57299999999999995</v>
      </c>
      <c r="S1470" s="129">
        <v>1.36</v>
      </c>
      <c r="T1470" s="419">
        <v>-15.113</v>
      </c>
      <c r="U1470" s="129">
        <v>14.57</v>
      </c>
      <c r="V1470" s="129">
        <v>-42</v>
      </c>
      <c r="W1470" s="129">
        <v>-36</v>
      </c>
      <c r="X1470" s="129">
        <v>1007</v>
      </c>
      <c r="Y1470" s="129" t="s">
        <v>1647</v>
      </c>
      <c r="Z1470" s="129" t="b">
        <v>1</v>
      </c>
      <c r="AA1470" s="129">
        <v>0</v>
      </c>
      <c r="AB1470" s="129" t="b">
        <v>0</v>
      </c>
      <c r="AC1470" s="129">
        <v>46</v>
      </c>
      <c r="AD1470" s="129">
        <v>0.57599999999999996</v>
      </c>
      <c r="AE1470" s="129" t="s">
        <v>3111</v>
      </c>
      <c r="AF1470" s="129" t="s">
        <v>3160</v>
      </c>
      <c r="AG1470" s="129" t="s">
        <v>3733</v>
      </c>
      <c r="AH1470" s="129" t="e" cm="1">
        <f t="array" aca="1" ref="AH1470" ca="1">INDIRECT(ADDRESS(MATCH(AJ1470,'rs_industries'!B:B,0),5,1,TRUE,"rs_industries"))</f>
        <v>#N/A</v>
      </c>
      <c r="AI1470" s="129" t="e" cm="1">
        <f t="array" aca="1" ref="AI1470" ca="1">INDIRECT(ADDRESS(MATCH(A1470,'rs_stocks'!B:B,0),7,1,TRUE,"rs_stocks"))</f>
        <v>#N/A</v>
      </c>
    </row>
    <row r="1471" spans="1:35" x14ac:dyDescent="0.3">
      <c r="A1471" s="129" t="s">
        <v>420</v>
      </c>
      <c r="B1471" s="132">
        <v>-0.26</v>
      </c>
      <c r="C1471" s="132">
        <v>-0.38</v>
      </c>
      <c r="D1471" s="132">
        <v>6.23</v>
      </c>
      <c r="E1471" s="132">
        <v>7.44</v>
      </c>
      <c r="F1471" s="132">
        <v>6.54</v>
      </c>
      <c r="G1471" s="204" t="s">
        <v>3543</v>
      </c>
      <c r="H1471" s="345" t="s">
        <v>3108</v>
      </c>
      <c r="I1471" s="129">
        <v>128.631</v>
      </c>
      <c r="J1471" s="129">
        <v>-40</v>
      </c>
      <c r="K1471" s="129">
        <v>-3</v>
      </c>
      <c r="L1471" s="129" t="b">
        <v>1</v>
      </c>
      <c r="M1471" s="129">
        <v>10.054</v>
      </c>
      <c r="N1471" s="129">
        <v>3.5990000000000002</v>
      </c>
      <c r="O1471" s="129">
        <v>2.7930000000000001</v>
      </c>
      <c r="P1471" s="132">
        <v>10.131</v>
      </c>
      <c r="Q1471" s="132">
        <v>0.1</v>
      </c>
      <c r="R1471" s="132">
        <v>1.0109999999999999</v>
      </c>
      <c r="S1471" s="129">
        <v>1.84</v>
      </c>
      <c r="T1471" s="419">
        <v>-31.213000000000001</v>
      </c>
      <c r="U1471" s="129">
        <v>3791.34</v>
      </c>
      <c r="V1471" s="129">
        <v>-17</v>
      </c>
      <c r="W1471" s="129">
        <v>-31</v>
      </c>
      <c r="X1471" s="129">
        <v>2</v>
      </c>
      <c r="Y1471" s="129" t="s">
        <v>420</v>
      </c>
      <c r="Z1471" s="129" t="b">
        <v>0</v>
      </c>
      <c r="AA1471" s="129">
        <v>0</v>
      </c>
      <c r="AB1471" s="129" t="b">
        <v>1</v>
      </c>
      <c r="AC1471" s="129">
        <v>48</v>
      </c>
      <c r="AD1471" s="129">
        <v>0.57599999999999996</v>
      </c>
      <c r="AE1471" s="129" t="s">
        <v>3108</v>
      </c>
      <c r="AF1471" s="129" t="s">
        <v>3543</v>
      </c>
      <c r="AG1471" s="129" t="s">
        <v>3544</v>
      </c>
      <c r="AH1471" s="129" t="e" cm="1">
        <f t="array" aca="1" ref="AH1471" ca="1">INDIRECT(ADDRESS(MATCH(AJ1471,'rs_industries'!B:B,0),5,1,TRUE,"rs_industries"))</f>
        <v>#N/A</v>
      </c>
      <c r="AI1471" s="129" cm="1">
        <f t="array" aca="1" ref="AI1471" ca="1">INDIRECT(ADDRESS(MATCH(A1471,'rs_stocks'!B:B,0),7,1,TRUE,"rs_stocks"))</f>
        <v>80</v>
      </c>
    </row>
    <row r="1472" spans="1:35" x14ac:dyDescent="0.3">
      <c r="A1472" s="129" t="s">
        <v>2373</v>
      </c>
      <c r="B1472" s="132">
        <v>0.15</v>
      </c>
      <c r="C1472" s="132">
        <v>-10.1</v>
      </c>
      <c r="D1472" s="132">
        <v>-16.54</v>
      </c>
      <c r="E1472" s="132">
        <v>7.62</v>
      </c>
      <c r="F1472" s="132">
        <v>5.31</v>
      </c>
      <c r="G1472" s="228" t="s">
        <v>150</v>
      </c>
      <c r="H1472" s="349" t="s">
        <v>3111</v>
      </c>
      <c r="I1472" s="129">
        <v>3.145</v>
      </c>
      <c r="J1472" s="129">
        <v>-61</v>
      </c>
      <c r="K1472" s="129">
        <v>-52</v>
      </c>
      <c r="L1472" s="129" t="b">
        <v>0</v>
      </c>
      <c r="M1472" s="129">
        <v>18.978000000000002</v>
      </c>
      <c r="N1472" s="129">
        <v>6.8</v>
      </c>
      <c r="O1472" s="129">
        <v>2.7909999999999999</v>
      </c>
      <c r="P1472" s="132">
        <v>19.276</v>
      </c>
      <c r="Q1472" s="132">
        <v>9.1999999999999998E-2</v>
      </c>
      <c r="R1472" s="132">
        <v>1.766</v>
      </c>
      <c r="S1472" s="129">
        <v>3.14</v>
      </c>
      <c r="T1472" s="419">
        <v>30.956</v>
      </c>
      <c r="U1472" s="129">
        <v>89.45</v>
      </c>
      <c r="V1472" s="129">
        <v>-45</v>
      </c>
      <c r="W1472" s="129">
        <v>-37</v>
      </c>
      <c r="X1472" s="129">
        <v>71</v>
      </c>
      <c r="Y1472" s="129" t="s">
        <v>2373</v>
      </c>
      <c r="Z1472" s="129" t="b">
        <v>1</v>
      </c>
      <c r="AA1472" s="129">
        <v>0</v>
      </c>
      <c r="AB1472" s="129" t="b">
        <v>0</v>
      </c>
      <c r="AC1472" s="129">
        <v>48</v>
      </c>
      <c r="AD1472" s="129">
        <v>0.57599999999999996</v>
      </c>
      <c r="AE1472" s="129" t="s">
        <v>3111</v>
      </c>
      <c r="AF1472" s="129" t="s">
        <v>150</v>
      </c>
      <c r="AG1472" s="129" t="s">
        <v>5383</v>
      </c>
      <c r="AH1472" s="129" t="e" cm="1">
        <f t="array" aca="1" ref="AH1472" ca="1">INDIRECT(ADDRESS(MATCH(AJ1472,'rs_industries'!B:B,0),5,1,TRUE,"rs_industries"))</f>
        <v>#N/A</v>
      </c>
      <c r="AI1472" s="129" t="e" cm="1">
        <f t="array" aca="1" ref="AI1472" ca="1">INDIRECT(ADDRESS(MATCH(A1472,'rs_stocks'!B:B,0),7,1,TRUE,"rs_stocks"))</f>
        <v>#N/A</v>
      </c>
    </row>
    <row r="1473" spans="1:35" x14ac:dyDescent="0.3">
      <c r="A1473" s="129" t="s">
        <v>4411</v>
      </c>
      <c r="B1473" s="132">
        <v>-0.59</v>
      </c>
      <c r="C1473" s="132">
        <v>-6.33</v>
      </c>
      <c r="D1473" s="132">
        <v>-5.27</v>
      </c>
      <c r="E1473" s="132">
        <v>0.8</v>
      </c>
      <c r="F1473" s="132">
        <v>0</v>
      </c>
      <c r="G1473" s="249" t="s">
        <v>3217</v>
      </c>
      <c r="H1473" s="353" t="s">
        <v>150</v>
      </c>
      <c r="I1473" s="129">
        <v>1.0629999999999999</v>
      </c>
      <c r="J1473" s="129">
        <v>-51</v>
      </c>
      <c r="K1473" s="129">
        <v>-45</v>
      </c>
      <c r="L1473" s="129" t="b">
        <v>0</v>
      </c>
      <c r="M1473" s="129">
        <v>10.387</v>
      </c>
      <c r="N1473" s="129">
        <v>3.7410000000000001</v>
      </c>
      <c r="O1473" s="129">
        <v>2.7759999999999998</v>
      </c>
      <c r="P1473" s="132">
        <v>11.143000000000001</v>
      </c>
      <c r="Q1473" s="132">
        <v>9.4E-2</v>
      </c>
      <c r="R1473" s="132">
        <v>1.052</v>
      </c>
      <c r="S1473" s="129">
        <v>1.88</v>
      </c>
      <c r="T1473" s="419">
        <v>-42.328000000000003</v>
      </c>
      <c r="U1473" s="129">
        <v>15.1</v>
      </c>
      <c r="V1473" s="129">
        <v>-14</v>
      </c>
      <c r="W1473" s="129">
        <v>-10</v>
      </c>
      <c r="X1473" s="129">
        <v>705</v>
      </c>
      <c r="Y1473" s="129" t="s">
        <v>4411</v>
      </c>
      <c r="Z1473" s="129" t="b">
        <v>1</v>
      </c>
      <c r="AA1473" s="129">
        <v>0</v>
      </c>
      <c r="AB1473" s="129" t="b">
        <v>0</v>
      </c>
      <c r="AC1473" s="129">
        <v>42</v>
      </c>
      <c r="AD1473" s="129">
        <v>0.57599999999999996</v>
      </c>
      <c r="AE1473" s="129" t="s">
        <v>150</v>
      </c>
      <c r="AF1473" s="129" t="s">
        <v>3217</v>
      </c>
      <c r="AG1473" s="129" t="s">
        <v>4412</v>
      </c>
      <c r="AH1473" s="129" t="e" cm="1">
        <f t="array" aca="1" ref="AH1473" ca="1">INDIRECT(ADDRESS(MATCH(AJ1473,'rs_industries'!B:B,0),5,1,TRUE,"rs_industries"))</f>
        <v>#N/A</v>
      </c>
      <c r="AI1473" s="129" t="e" cm="1">
        <f t="array" aca="1" ref="AI1473" ca="1">INDIRECT(ADDRESS(MATCH(A1473,'rs_stocks'!B:B,0),7,1,TRUE,"rs_stocks"))</f>
        <v>#N/A</v>
      </c>
    </row>
    <row r="1474" spans="1:35" x14ac:dyDescent="0.3">
      <c r="A1474" s="129" t="s">
        <v>1812</v>
      </c>
      <c r="B1474" s="132">
        <v>0.27</v>
      </c>
      <c r="C1474" s="132">
        <v>-10.99</v>
      </c>
      <c r="D1474" s="132">
        <v>-13.64</v>
      </c>
      <c r="E1474" s="132">
        <v>34.56</v>
      </c>
      <c r="F1474" s="132">
        <v>16.739999999999998</v>
      </c>
      <c r="G1474" s="271" t="s">
        <v>202</v>
      </c>
      <c r="H1474" s="349" t="s">
        <v>3108</v>
      </c>
      <c r="I1474" s="129">
        <v>3.9009999999999998</v>
      </c>
      <c r="J1474" s="129">
        <v>-71</v>
      </c>
      <c r="K1474" s="129">
        <v>-30</v>
      </c>
      <c r="L1474" s="129" t="b">
        <v>0</v>
      </c>
      <c r="M1474" s="129">
        <v>28.972000000000001</v>
      </c>
      <c r="N1474" s="129">
        <v>10.46</v>
      </c>
      <c r="O1474" s="129">
        <v>2.77</v>
      </c>
      <c r="P1474" s="132">
        <v>29.552</v>
      </c>
      <c r="Q1474" s="132">
        <v>8.5999999999999993E-2</v>
      </c>
      <c r="R1474" s="132">
        <v>2.528</v>
      </c>
      <c r="S1474" s="129">
        <v>3.47</v>
      </c>
      <c r="T1474" s="419">
        <v>-7.8470000000000004</v>
      </c>
      <c r="U1474" s="129">
        <v>91.93</v>
      </c>
      <c r="V1474" s="129">
        <v>-30</v>
      </c>
      <c r="W1474" s="129">
        <v>-32</v>
      </c>
      <c r="X1474" s="129">
        <v>62</v>
      </c>
      <c r="Y1474" s="129" t="s">
        <v>1812</v>
      </c>
      <c r="Z1474" s="129" t="b">
        <v>1</v>
      </c>
      <c r="AA1474" s="129">
        <v>0</v>
      </c>
      <c r="AB1474" s="129" t="b">
        <v>0</v>
      </c>
      <c r="AC1474" s="129">
        <v>45</v>
      </c>
      <c r="AD1474" s="129">
        <v>0.57499999999999996</v>
      </c>
      <c r="AE1474" s="129" t="s">
        <v>3108</v>
      </c>
      <c r="AF1474" s="129" t="s">
        <v>202</v>
      </c>
      <c r="AG1474" s="129" t="s">
        <v>3597</v>
      </c>
      <c r="AH1474" s="129" t="e" cm="1">
        <f t="array" aca="1" ref="AH1474" ca="1">INDIRECT(ADDRESS(MATCH(AJ1474,'rs_industries'!B:B,0),5,1,TRUE,"rs_industries"))</f>
        <v>#N/A</v>
      </c>
      <c r="AI1474" s="129" cm="1">
        <f t="array" aca="1" ref="AI1474" ca="1">INDIRECT(ADDRESS(MATCH(A1474,'rs_stocks'!B:B,0),7,1,TRUE,"rs_stocks"))</f>
        <v>82</v>
      </c>
    </row>
    <row r="1475" spans="1:35" x14ac:dyDescent="0.3">
      <c r="A1475" s="129" t="s">
        <v>9161</v>
      </c>
      <c r="B1475" s="132">
        <v>-2.99</v>
      </c>
      <c r="C1475" s="132">
        <v>33.21</v>
      </c>
      <c r="D1475" s="132">
        <v>40</v>
      </c>
      <c r="E1475" s="132">
        <v>22.89</v>
      </c>
      <c r="F1475" s="132">
        <v>25.26</v>
      </c>
      <c r="G1475" s="204" t="s">
        <v>3301</v>
      </c>
      <c r="H1475" s="345" t="s">
        <v>3108</v>
      </c>
      <c r="I1475" s="129">
        <v>0.245</v>
      </c>
      <c r="J1475" s="129">
        <v>-79</v>
      </c>
      <c r="K1475" s="129">
        <v>-65</v>
      </c>
      <c r="L1475" s="129" t="b">
        <v>1</v>
      </c>
      <c r="M1475" s="129">
        <v>23.443000000000001</v>
      </c>
      <c r="N1475" s="129">
        <v>8.4789999999999992</v>
      </c>
      <c r="O1475" s="129">
        <v>2.7650000000000001</v>
      </c>
      <c r="P1475" s="132">
        <v>23.509</v>
      </c>
      <c r="Q1475" s="132">
        <v>9.7000000000000003E-2</v>
      </c>
      <c r="R1475" s="132">
        <v>2.2789999999999999</v>
      </c>
      <c r="S1475" s="129">
        <v>4.9800000000000004</v>
      </c>
      <c r="T1475" s="419">
        <v>11.257999999999999</v>
      </c>
      <c r="U1475" s="129">
        <v>7.14</v>
      </c>
      <c r="V1475" s="129">
        <v>32</v>
      </c>
      <c r="W1475" s="129">
        <v>130</v>
      </c>
      <c r="X1475" s="129">
        <v>562</v>
      </c>
      <c r="Y1475" s="129" t="s">
        <v>9161</v>
      </c>
      <c r="Z1475" s="129" t="b">
        <v>0</v>
      </c>
      <c r="AA1475" s="129">
        <v>0</v>
      </c>
      <c r="AB1475" s="129" t="b">
        <v>0</v>
      </c>
      <c r="AC1475" s="129">
        <v>41</v>
      </c>
      <c r="AD1475" s="129">
        <v>0.57499999999999996</v>
      </c>
      <c r="AE1475" s="129" t="s">
        <v>3108</v>
      </c>
      <c r="AF1475" s="129" t="s">
        <v>3301</v>
      </c>
      <c r="AG1475" s="129" t="s">
        <v>9162</v>
      </c>
      <c r="AH1475" s="129" t="e" cm="1">
        <f t="array" aca="1" ref="AH1475" ca="1">INDIRECT(ADDRESS(MATCH(AJ1475,'rs_industries'!B:B,0),5,1,TRUE,"rs_industries"))</f>
        <v>#N/A</v>
      </c>
      <c r="AI1475" s="129" cm="1">
        <f t="array" aca="1" ref="AI1475" ca="1">INDIRECT(ADDRESS(MATCH(A1475,'rs_stocks'!B:B,0),7,1,TRUE,"rs_stocks"))</f>
        <v>86</v>
      </c>
    </row>
    <row r="1476" spans="1:35" x14ac:dyDescent="0.3">
      <c r="A1476" s="129" t="s">
        <v>625</v>
      </c>
      <c r="B1476" s="132">
        <v>8.24</v>
      </c>
      <c r="C1476" s="132">
        <v>4.6900000000000004</v>
      </c>
      <c r="D1476" s="132">
        <v>7.39</v>
      </c>
      <c r="E1476" s="132">
        <v>6.95</v>
      </c>
      <c r="F1476" s="132">
        <v>6.92</v>
      </c>
      <c r="G1476" s="225" t="s">
        <v>88</v>
      </c>
      <c r="H1476" s="346" t="s">
        <v>31</v>
      </c>
      <c r="I1476" s="129">
        <v>8.4090000000000007</v>
      </c>
      <c r="J1476" s="129">
        <v>-47</v>
      </c>
      <c r="K1476" s="129">
        <v>-5</v>
      </c>
      <c r="L1476" s="129" t="b">
        <v>1</v>
      </c>
      <c r="M1476" s="129">
        <v>11.840999999999999</v>
      </c>
      <c r="N1476" s="129">
        <v>4.2939999999999996</v>
      </c>
      <c r="O1476" s="129">
        <v>2.7570000000000001</v>
      </c>
      <c r="P1476" s="132">
        <v>12.635</v>
      </c>
      <c r="Q1476" s="132">
        <v>9.6000000000000002E-2</v>
      </c>
      <c r="R1476" s="132">
        <v>1.2110000000000001</v>
      </c>
      <c r="S1476" s="129">
        <v>3.47</v>
      </c>
      <c r="T1476" s="419">
        <v>101.095</v>
      </c>
      <c r="U1476" s="129">
        <v>34.159999999999997</v>
      </c>
      <c r="V1476" s="129">
        <v>34</v>
      </c>
      <c r="W1476" s="129">
        <v>21</v>
      </c>
      <c r="X1476" s="129">
        <v>168</v>
      </c>
      <c r="Y1476" s="129" t="s">
        <v>625</v>
      </c>
      <c r="Z1476" s="129" t="b">
        <v>1</v>
      </c>
      <c r="AA1476" s="129">
        <v>0</v>
      </c>
      <c r="AB1476" s="129" t="b">
        <v>1</v>
      </c>
      <c r="AC1476" s="129">
        <v>47</v>
      </c>
      <c r="AD1476" s="129">
        <v>0.57499999999999996</v>
      </c>
      <c r="AE1476" s="129" t="s">
        <v>31</v>
      </c>
      <c r="AF1476" s="129" t="s">
        <v>88</v>
      </c>
      <c r="AG1476" s="129" t="s">
        <v>3823</v>
      </c>
      <c r="AH1476" s="129" t="e" cm="1">
        <f t="array" aca="1" ref="AH1476" ca="1">INDIRECT(ADDRESS(MATCH(AJ1476,'rs_industries'!B:B,0),5,1,TRUE,"rs_industries"))</f>
        <v>#N/A</v>
      </c>
      <c r="AI1476" s="129" cm="1">
        <f t="array" aca="1" ref="AI1476" ca="1">INDIRECT(ADDRESS(MATCH(A1476,'rs_stocks'!B:B,0),7,1,TRUE,"rs_stocks"))</f>
        <v>82</v>
      </c>
    </row>
    <row r="1477" spans="1:35" x14ac:dyDescent="0.3">
      <c r="A1477" s="129" t="s">
        <v>1585</v>
      </c>
      <c r="B1477" s="132">
        <v>2.0499999999999998</v>
      </c>
      <c r="C1477" s="132">
        <v>-1.23</v>
      </c>
      <c r="D1477" s="132">
        <v>-5.42</v>
      </c>
      <c r="E1477" s="132">
        <v>5.65</v>
      </c>
      <c r="F1477" s="132">
        <v>5.33</v>
      </c>
      <c r="G1477" s="285" t="s">
        <v>3238</v>
      </c>
      <c r="H1477" s="349" t="s">
        <v>24</v>
      </c>
      <c r="I1477" s="129">
        <v>5.782</v>
      </c>
      <c r="J1477" s="129">
        <v>-39</v>
      </c>
      <c r="K1477" s="129">
        <v>-10</v>
      </c>
      <c r="L1477" s="129" t="b">
        <v>1</v>
      </c>
      <c r="M1477" s="129">
        <v>8.2769999999999992</v>
      </c>
      <c r="N1477" s="129">
        <v>3.0070000000000001</v>
      </c>
      <c r="O1477" s="129">
        <v>2.7530000000000001</v>
      </c>
      <c r="P1477" s="132">
        <v>8.2949999999999999</v>
      </c>
      <c r="Q1477" s="132">
        <v>9.2999999999999999E-2</v>
      </c>
      <c r="R1477" s="132">
        <v>0.77500000000000002</v>
      </c>
      <c r="S1477" s="129">
        <v>1.9</v>
      </c>
      <c r="T1477" s="419">
        <v>25.544</v>
      </c>
      <c r="U1477" s="129">
        <v>23.635000000000002</v>
      </c>
      <c r="V1477" s="129">
        <v>-42</v>
      </c>
      <c r="W1477" s="129">
        <v>-43</v>
      </c>
      <c r="X1477" s="129">
        <v>444</v>
      </c>
      <c r="Y1477" s="129" t="s">
        <v>1585</v>
      </c>
      <c r="Z1477" s="129" t="b">
        <v>1</v>
      </c>
      <c r="AA1477" s="129">
        <v>0</v>
      </c>
      <c r="AB1477" s="129" t="b">
        <v>0</v>
      </c>
      <c r="AC1477" s="129">
        <v>47</v>
      </c>
      <c r="AD1477" s="129">
        <v>0.57399999999999995</v>
      </c>
      <c r="AE1477" s="129" t="s">
        <v>24</v>
      </c>
      <c r="AF1477" s="129" t="s">
        <v>3238</v>
      </c>
      <c r="AG1477" s="129" t="s">
        <v>3739</v>
      </c>
      <c r="AH1477" s="129" t="e" cm="1">
        <f t="array" aca="1" ref="AH1477" ca="1">INDIRECT(ADDRESS(MATCH(AJ1477,'rs_industries'!B:B,0),5,1,TRUE,"rs_industries"))</f>
        <v>#N/A</v>
      </c>
      <c r="AI1477" s="129" cm="1">
        <f t="array" aca="1" ref="AI1477" ca="1">INDIRECT(ADDRESS(MATCH(A1477,'rs_stocks'!B:B,0),7,1,TRUE,"rs_stocks"))</f>
        <v>71</v>
      </c>
    </row>
    <row r="1478" spans="1:35" x14ac:dyDescent="0.3">
      <c r="A1478" s="129" t="s">
        <v>366</v>
      </c>
      <c r="B1478" s="132">
        <v>3.21</v>
      </c>
      <c r="C1478" s="132">
        <v>-4.47</v>
      </c>
      <c r="D1478" s="132">
        <v>-9.3800000000000008</v>
      </c>
      <c r="E1478" s="132">
        <v>4</v>
      </c>
      <c r="F1478" s="132">
        <v>4.91</v>
      </c>
      <c r="G1478" s="208" t="s">
        <v>3370</v>
      </c>
      <c r="H1478" s="347" t="s">
        <v>3108</v>
      </c>
      <c r="I1478" s="129">
        <v>62.465000000000003</v>
      </c>
      <c r="J1478" s="129">
        <v>-55</v>
      </c>
      <c r="K1478" s="129">
        <v>-20</v>
      </c>
      <c r="L1478" s="129" t="b">
        <v>0</v>
      </c>
      <c r="M1478" s="129">
        <v>14.231999999999999</v>
      </c>
      <c r="N1478" s="129">
        <v>5.1909999999999998</v>
      </c>
      <c r="O1478" s="129">
        <v>2.742</v>
      </c>
      <c r="P1478" s="132">
        <v>14.869</v>
      </c>
      <c r="Q1478" s="132">
        <v>9.0999999999999998E-2</v>
      </c>
      <c r="R1478" s="132">
        <v>1.349</v>
      </c>
      <c r="S1478" s="129">
        <v>1.89</v>
      </c>
      <c r="T1478" s="419">
        <v>127.595</v>
      </c>
      <c r="U1478" s="129">
        <v>253.84</v>
      </c>
      <c r="V1478" s="129">
        <v>-9</v>
      </c>
      <c r="W1478" s="129">
        <v>-11</v>
      </c>
      <c r="X1478" s="129">
        <v>41</v>
      </c>
      <c r="Y1478" s="129" t="s">
        <v>366</v>
      </c>
      <c r="Z1478" s="129" t="b">
        <v>1</v>
      </c>
      <c r="AA1478" s="129">
        <v>0</v>
      </c>
      <c r="AB1478" s="129" t="b">
        <v>0</v>
      </c>
      <c r="AC1478" s="129">
        <v>48</v>
      </c>
      <c r="AD1478" s="129">
        <v>0.57399999999999995</v>
      </c>
      <c r="AE1478" s="129" t="s">
        <v>3108</v>
      </c>
      <c r="AF1478" s="129" t="s">
        <v>3370</v>
      </c>
      <c r="AG1478" s="129" t="s">
        <v>5283</v>
      </c>
      <c r="AH1478" s="129" t="e" cm="1">
        <f t="array" aca="1" ref="AH1478" ca="1">INDIRECT(ADDRESS(MATCH(AJ1478,'rs_industries'!B:B,0),5,1,TRUE,"rs_industries"))</f>
        <v>#N/A</v>
      </c>
      <c r="AI1478" s="129" t="e" cm="1">
        <f t="array" aca="1" ref="AI1478" ca="1">INDIRECT(ADDRESS(MATCH(A1478,'rs_stocks'!B:B,0),7,1,TRUE,"rs_stocks"))</f>
        <v>#N/A</v>
      </c>
    </row>
    <row r="1479" spans="1:35" x14ac:dyDescent="0.3">
      <c r="A1479" s="129" t="s">
        <v>7823</v>
      </c>
      <c r="B1479" s="132">
        <v>-0.11</v>
      </c>
      <c r="C1479" s="132">
        <v>-0.34</v>
      </c>
      <c r="D1479" s="132">
        <v>-39.28</v>
      </c>
      <c r="E1479" s="132">
        <v>43</v>
      </c>
      <c r="F1479" s="132">
        <v>14.92</v>
      </c>
      <c r="G1479" s="282" t="s">
        <v>3455</v>
      </c>
      <c r="H1479" s="347" t="s">
        <v>31</v>
      </c>
      <c r="I1479" s="129">
        <v>0.45200000000000001</v>
      </c>
      <c r="J1479" s="129">
        <v>-98</v>
      </c>
      <c r="K1479" s="129">
        <v>-94</v>
      </c>
      <c r="L1479" s="129" t="b">
        <v>0</v>
      </c>
      <c r="M1479" s="129">
        <v>106.209</v>
      </c>
      <c r="N1479" s="129">
        <v>38.779000000000003</v>
      </c>
      <c r="O1479" s="129">
        <v>2.7389999999999999</v>
      </c>
      <c r="P1479" s="132">
        <v>163.88800000000001</v>
      </c>
      <c r="Q1479" s="132">
        <v>4.9000000000000002E-2</v>
      </c>
      <c r="R1479" s="132">
        <v>7.9539999999999997</v>
      </c>
      <c r="S1479" s="129">
        <v>7.99</v>
      </c>
      <c r="T1479" s="419">
        <v>8.5570000000000004</v>
      </c>
      <c r="U1479" s="129">
        <v>8.7799999999999994</v>
      </c>
      <c r="V1479" s="129">
        <v>-11</v>
      </c>
      <c r="W1479" s="129">
        <v>-41</v>
      </c>
      <c r="X1479" s="129">
        <v>285</v>
      </c>
      <c r="Y1479" s="129" t="s">
        <v>7823</v>
      </c>
      <c r="Z1479" s="129" t="b">
        <v>1</v>
      </c>
      <c r="AA1479" s="129">
        <v>0</v>
      </c>
      <c r="AB1479" s="129" t="b">
        <v>0</v>
      </c>
      <c r="AC1479" s="129">
        <v>44</v>
      </c>
      <c r="AD1479" s="129">
        <v>0.57399999999999995</v>
      </c>
      <c r="AE1479" s="129" t="s">
        <v>31</v>
      </c>
      <c r="AF1479" s="129" t="s">
        <v>3455</v>
      </c>
      <c r="AG1479" s="129" t="s">
        <v>7824</v>
      </c>
      <c r="AH1479" s="129" t="e" cm="1">
        <f t="array" aca="1" ref="AH1479" ca="1">INDIRECT(ADDRESS(MATCH(AJ1479,'rs_industries'!B:B,0),5,1,TRUE,"rs_industries"))</f>
        <v>#N/A</v>
      </c>
      <c r="AI1479" s="129" t="e" cm="1">
        <f t="array" aca="1" ref="AI1479" ca="1">INDIRECT(ADDRESS(MATCH(A1479,'rs_stocks'!B:B,0),7,1,TRUE,"rs_stocks"))</f>
        <v>#N/A</v>
      </c>
    </row>
    <row r="1480" spans="1:35" x14ac:dyDescent="0.3">
      <c r="A1480" s="129" t="s">
        <v>912</v>
      </c>
      <c r="B1480" s="132">
        <v>1.54</v>
      </c>
      <c r="C1480" s="132">
        <v>-4.04</v>
      </c>
      <c r="D1480" s="132">
        <v>-7.63</v>
      </c>
      <c r="E1480" s="132">
        <v>12.72</v>
      </c>
      <c r="F1480" s="132">
        <v>12.16</v>
      </c>
      <c r="G1480" s="204" t="s">
        <v>3155</v>
      </c>
      <c r="H1480" s="345" t="s">
        <v>3108</v>
      </c>
      <c r="I1480" s="129">
        <v>14.778</v>
      </c>
      <c r="J1480" s="129">
        <v>-33</v>
      </c>
      <c r="K1480" s="129">
        <v>-9</v>
      </c>
      <c r="L1480" s="129" t="b">
        <v>1</v>
      </c>
      <c r="M1480" s="129">
        <v>18.081</v>
      </c>
      <c r="N1480" s="129">
        <v>6.63</v>
      </c>
      <c r="O1480" s="129">
        <v>2.7269999999999999</v>
      </c>
      <c r="P1480" s="132">
        <v>18.933</v>
      </c>
      <c r="Q1480" s="132">
        <v>8.6999999999999994E-2</v>
      </c>
      <c r="R1480" s="132">
        <v>1.6539999999999999</v>
      </c>
      <c r="S1480" s="129">
        <v>1.96</v>
      </c>
      <c r="T1480" s="419">
        <v>31.434000000000001</v>
      </c>
      <c r="U1480" s="129">
        <v>146.05000000000001</v>
      </c>
      <c r="V1480" s="129">
        <v>-16</v>
      </c>
      <c r="W1480" s="129">
        <v>-25</v>
      </c>
      <c r="X1480" s="129">
        <v>69</v>
      </c>
      <c r="Y1480" s="129" t="s">
        <v>912</v>
      </c>
      <c r="Z1480" s="129" t="b">
        <v>1</v>
      </c>
      <c r="AA1480" s="129">
        <v>0</v>
      </c>
      <c r="AB1480" s="129" t="b">
        <v>0</v>
      </c>
      <c r="AC1480" s="129">
        <v>47</v>
      </c>
      <c r="AD1480" s="129">
        <v>0.57399999999999995</v>
      </c>
      <c r="AE1480" s="129" t="s">
        <v>3108</v>
      </c>
      <c r="AF1480" s="129" t="s">
        <v>3155</v>
      </c>
      <c r="AG1480" s="129" t="s">
        <v>3537</v>
      </c>
      <c r="AH1480" s="129" t="e" cm="1">
        <f t="array" aca="1" ref="AH1480" ca="1">INDIRECT(ADDRESS(MATCH(AJ1480,'rs_industries'!B:B,0),5,1,TRUE,"rs_industries"))</f>
        <v>#N/A</v>
      </c>
      <c r="AI1480" s="129" cm="1">
        <f t="array" aca="1" ref="AI1480" ca="1">INDIRECT(ADDRESS(MATCH(A1480,'rs_stocks'!B:B,0),7,1,TRUE,"rs_stocks"))</f>
        <v>72</v>
      </c>
    </row>
    <row r="1481" spans="1:35" x14ac:dyDescent="0.3">
      <c r="A1481" s="129" t="s">
        <v>1335</v>
      </c>
      <c r="B1481" s="132">
        <v>-4.4000000000000004</v>
      </c>
      <c r="C1481" s="132">
        <v>-6.6</v>
      </c>
      <c r="D1481" s="132">
        <v>-3.53</v>
      </c>
      <c r="E1481" s="132">
        <v>-0.1</v>
      </c>
      <c r="F1481" s="132">
        <v>-3.61</v>
      </c>
      <c r="G1481" s="298" t="s">
        <v>4657</v>
      </c>
      <c r="H1481" s="352" t="s">
        <v>3140</v>
      </c>
      <c r="I1481" s="129">
        <v>38.884</v>
      </c>
      <c r="J1481" s="129">
        <v>-35</v>
      </c>
      <c r="K1481" s="129">
        <v>-31</v>
      </c>
      <c r="L1481" s="129" t="b">
        <v>0</v>
      </c>
      <c r="M1481" s="129">
        <v>8.2720000000000002</v>
      </c>
      <c r="N1481" s="129">
        <v>3.0390000000000001</v>
      </c>
      <c r="O1481" s="129">
        <v>2.722</v>
      </c>
      <c r="P1481" s="132">
        <v>8.3780000000000001</v>
      </c>
      <c r="Q1481" s="132">
        <v>9.4E-2</v>
      </c>
      <c r="R1481" s="132">
        <v>0.78900000000000003</v>
      </c>
      <c r="S1481" s="129">
        <v>2.2799999999999998</v>
      </c>
      <c r="T1481" s="419">
        <v>-109.956</v>
      </c>
      <c r="U1481" s="129">
        <v>191.27</v>
      </c>
      <c r="V1481" s="129">
        <v>-21</v>
      </c>
      <c r="W1481" s="129">
        <v>-32</v>
      </c>
      <c r="X1481" s="129">
        <v>45</v>
      </c>
      <c r="Y1481" s="129" t="s">
        <v>1335</v>
      </c>
      <c r="Z1481" s="129" t="b">
        <v>0</v>
      </c>
      <c r="AA1481" s="129">
        <v>0</v>
      </c>
      <c r="AB1481" s="129" t="b">
        <v>0</v>
      </c>
      <c r="AC1481" s="129">
        <v>43</v>
      </c>
      <c r="AD1481" s="129">
        <v>0.57299999999999995</v>
      </c>
      <c r="AE1481" s="129" t="s">
        <v>3140</v>
      </c>
      <c r="AF1481" s="129" t="s">
        <v>4657</v>
      </c>
      <c r="AG1481" s="129" t="s">
        <v>5235</v>
      </c>
      <c r="AH1481" s="129" t="e" cm="1">
        <f t="array" aca="1" ref="AH1481" ca="1">INDIRECT(ADDRESS(MATCH(AJ1481,'rs_industries'!B:B,0),5,1,TRUE,"rs_industries"))</f>
        <v>#N/A</v>
      </c>
      <c r="AI1481" s="129" t="e" cm="1">
        <f t="array" aca="1" ref="AI1481" ca="1">INDIRECT(ADDRESS(MATCH(A1481,'rs_stocks'!B:B,0),7,1,TRUE,"rs_stocks"))</f>
        <v>#N/A</v>
      </c>
    </row>
    <row r="1482" spans="1:35" x14ac:dyDescent="0.3">
      <c r="A1482" s="129" t="s">
        <v>2303</v>
      </c>
      <c r="B1482" s="132">
        <v>-0.76</v>
      </c>
      <c r="C1482" s="132">
        <v>-3.77</v>
      </c>
      <c r="D1482" s="132">
        <v>-4.0199999999999996</v>
      </c>
      <c r="E1482" s="132">
        <v>10.84</v>
      </c>
      <c r="F1482" s="132">
        <v>6.16</v>
      </c>
      <c r="G1482" s="288" t="s">
        <v>3155</v>
      </c>
      <c r="H1482" s="347" t="s">
        <v>3108</v>
      </c>
      <c r="I1482" s="129">
        <v>1.532</v>
      </c>
      <c r="J1482" s="129">
        <v>-48</v>
      </c>
      <c r="K1482" s="129">
        <v>-32</v>
      </c>
      <c r="L1482" s="129" t="b">
        <v>1</v>
      </c>
      <c r="M1482" s="129">
        <v>14.009</v>
      </c>
      <c r="N1482" s="129">
        <v>5.1470000000000002</v>
      </c>
      <c r="O1482" s="129">
        <v>2.722</v>
      </c>
      <c r="P1482" s="132">
        <v>14.978999999999999</v>
      </c>
      <c r="Q1482" s="132">
        <v>0.09</v>
      </c>
      <c r="R1482" s="132">
        <v>1.343</v>
      </c>
      <c r="S1482" s="129">
        <v>2.13</v>
      </c>
      <c r="T1482" s="419">
        <v>19.684999999999999</v>
      </c>
      <c r="U1482" s="129">
        <v>14.31</v>
      </c>
      <c r="V1482" s="129">
        <v>-4</v>
      </c>
      <c r="W1482" s="129">
        <v>-7</v>
      </c>
      <c r="X1482" s="129">
        <v>656</v>
      </c>
      <c r="Y1482" s="129" t="s">
        <v>2303</v>
      </c>
      <c r="Z1482" s="129" t="b">
        <v>1</v>
      </c>
      <c r="AA1482" s="129">
        <v>0</v>
      </c>
      <c r="AB1482" s="129" t="b">
        <v>0</v>
      </c>
      <c r="AC1482" s="129">
        <v>39</v>
      </c>
      <c r="AD1482" s="129">
        <v>0.57299999999999995</v>
      </c>
      <c r="AE1482" s="129" t="s">
        <v>3108</v>
      </c>
      <c r="AF1482" s="129" t="s">
        <v>3155</v>
      </c>
      <c r="AG1482" s="129" t="s">
        <v>3862</v>
      </c>
      <c r="AH1482" s="129" t="e" cm="1">
        <f t="array" aca="1" ref="AH1482" ca="1">INDIRECT(ADDRESS(MATCH(AJ1482,'rs_industries'!B:B,0),5,1,TRUE,"rs_industries"))</f>
        <v>#N/A</v>
      </c>
      <c r="AI1482" s="129" t="e" cm="1">
        <f t="array" aca="1" ref="AI1482" ca="1">INDIRECT(ADDRESS(MATCH(A1482,'rs_stocks'!B:B,0),7,1,TRUE,"rs_stocks"))</f>
        <v>#N/A</v>
      </c>
    </row>
    <row r="1483" spans="1:35" x14ac:dyDescent="0.3">
      <c r="A1483" s="129" t="s">
        <v>7328</v>
      </c>
      <c r="B1483" s="132">
        <v>-6.66</v>
      </c>
      <c r="C1483" s="132">
        <v>0.87</v>
      </c>
      <c r="D1483" s="132">
        <v>1.2</v>
      </c>
      <c r="E1483" s="132">
        <v>13.25</v>
      </c>
      <c r="F1483" s="132">
        <v>6.09</v>
      </c>
      <c r="G1483" s="225" t="s">
        <v>3385</v>
      </c>
      <c r="H1483" s="346" t="s">
        <v>24</v>
      </c>
      <c r="I1483" s="129">
        <v>0.64700000000000002</v>
      </c>
      <c r="J1483" s="129">
        <v>-63</v>
      </c>
      <c r="K1483" s="129">
        <v>-15</v>
      </c>
      <c r="L1483" s="129" t="b">
        <v>1</v>
      </c>
      <c r="M1483" s="129">
        <v>20.402000000000001</v>
      </c>
      <c r="N1483" s="129">
        <v>7.5279999999999996</v>
      </c>
      <c r="O1483" s="129">
        <v>2.71</v>
      </c>
      <c r="P1483" s="132">
        <v>18.774000000000001</v>
      </c>
      <c r="Q1483" s="132">
        <v>9.4E-2</v>
      </c>
      <c r="R1483" s="132">
        <v>1.7609999999999999</v>
      </c>
      <c r="S1483" s="129">
        <v>3.62</v>
      </c>
      <c r="T1483" s="419">
        <v>-11.855</v>
      </c>
      <c r="U1483" s="129">
        <v>18.63</v>
      </c>
      <c r="V1483" s="129">
        <v>-26</v>
      </c>
      <c r="W1483" s="129">
        <v>-38</v>
      </c>
      <c r="X1483" s="129">
        <v>296</v>
      </c>
      <c r="Y1483" s="129" t="s">
        <v>7328</v>
      </c>
      <c r="Z1483" s="129" t="b">
        <v>0</v>
      </c>
      <c r="AA1483" s="129">
        <v>0</v>
      </c>
      <c r="AB1483" s="129" t="b">
        <v>0</v>
      </c>
      <c r="AC1483" s="129">
        <v>45</v>
      </c>
      <c r="AD1483" s="129">
        <v>0.57299999999999995</v>
      </c>
      <c r="AE1483" s="129" t="s">
        <v>24</v>
      </c>
      <c r="AF1483" s="129" t="s">
        <v>3385</v>
      </c>
      <c r="AG1483" s="129" t="s">
        <v>7329</v>
      </c>
      <c r="AH1483" s="129" t="e" cm="1">
        <f t="array" aca="1" ref="AH1483" ca="1">INDIRECT(ADDRESS(MATCH(AJ1483,'rs_industries'!B:B,0),5,1,TRUE,"rs_industries"))</f>
        <v>#N/A</v>
      </c>
      <c r="AI1483" s="129" t="e" cm="1">
        <f t="array" aca="1" ref="AI1483" ca="1">INDIRECT(ADDRESS(MATCH(A1483,'rs_stocks'!B:B,0),7,1,TRUE,"rs_stocks"))</f>
        <v>#N/A</v>
      </c>
    </row>
    <row r="1484" spans="1:35" x14ac:dyDescent="0.3">
      <c r="A1484" s="129" t="s">
        <v>2437</v>
      </c>
      <c r="B1484" s="132">
        <v>-3.67</v>
      </c>
      <c r="C1484" s="132">
        <v>-6.86</v>
      </c>
      <c r="D1484" s="132">
        <v>-3.04</v>
      </c>
      <c r="E1484" s="132">
        <v>-4.71</v>
      </c>
      <c r="F1484" s="132">
        <v>-2.81</v>
      </c>
      <c r="G1484" s="341" t="s">
        <v>3253</v>
      </c>
      <c r="H1484" s="347" t="s">
        <v>245</v>
      </c>
      <c r="I1484" s="129">
        <v>1.3819999999999999</v>
      </c>
      <c r="J1484" s="129">
        <v>-40</v>
      </c>
      <c r="K1484" s="129">
        <v>-39</v>
      </c>
      <c r="L1484" s="129" t="b">
        <v>0</v>
      </c>
      <c r="M1484" s="129">
        <v>7.6760000000000002</v>
      </c>
      <c r="N1484" s="129">
        <v>2.8380000000000001</v>
      </c>
      <c r="O1484" s="129">
        <v>2.7050000000000001</v>
      </c>
      <c r="P1484" s="132">
        <v>7.9580000000000002</v>
      </c>
      <c r="Q1484" s="132">
        <v>9.1999999999999998E-2</v>
      </c>
      <c r="R1484" s="132">
        <v>0.73199999999999998</v>
      </c>
      <c r="S1484" s="129">
        <v>1.99</v>
      </c>
      <c r="T1484" s="419">
        <v>-18.126000000000001</v>
      </c>
      <c r="U1484" s="129">
        <v>35.99</v>
      </c>
      <c r="V1484" s="129">
        <v>-18</v>
      </c>
      <c r="W1484" s="129">
        <v>-20</v>
      </c>
      <c r="X1484" s="129">
        <v>278</v>
      </c>
      <c r="Y1484" s="129" t="s">
        <v>2437</v>
      </c>
      <c r="Z1484" s="129" t="b">
        <v>0</v>
      </c>
      <c r="AA1484" s="129">
        <v>0</v>
      </c>
      <c r="AB1484" s="129" t="b">
        <v>0</v>
      </c>
      <c r="AC1484" s="129">
        <v>46</v>
      </c>
      <c r="AD1484" s="129">
        <v>0.57199999999999995</v>
      </c>
      <c r="AE1484" s="129" t="s">
        <v>245</v>
      </c>
      <c r="AF1484" s="129" t="s">
        <v>3253</v>
      </c>
      <c r="AG1484" s="129" t="s">
        <v>5330</v>
      </c>
      <c r="AH1484" s="129" t="e" cm="1">
        <f t="array" aca="1" ref="AH1484" ca="1">INDIRECT(ADDRESS(MATCH(AJ1484,'rs_industries'!B:B,0),5,1,TRUE,"rs_industries"))</f>
        <v>#N/A</v>
      </c>
      <c r="AI1484" s="129" t="e" cm="1">
        <f t="array" aca="1" ref="AI1484" ca="1">INDIRECT(ADDRESS(MATCH(A1484,'rs_stocks'!B:B,0),7,1,TRUE,"rs_stocks"))</f>
        <v>#N/A</v>
      </c>
    </row>
    <row r="1485" spans="1:35" x14ac:dyDescent="0.3">
      <c r="A1485" s="129" t="s">
        <v>1574</v>
      </c>
      <c r="B1485" s="132">
        <v>4.0999999999999996</v>
      </c>
      <c r="C1485" s="132">
        <v>-1.5</v>
      </c>
      <c r="D1485" s="132">
        <v>27.76</v>
      </c>
      <c r="E1485" s="132">
        <v>3.16</v>
      </c>
      <c r="F1485" s="132">
        <v>13.54</v>
      </c>
      <c r="G1485" s="296" t="s">
        <v>88</v>
      </c>
      <c r="H1485" s="304" t="s">
        <v>31</v>
      </c>
      <c r="I1485" s="129">
        <v>2.774</v>
      </c>
      <c r="J1485" s="129">
        <v>-78</v>
      </c>
      <c r="K1485" s="129">
        <v>-64</v>
      </c>
      <c r="L1485" s="129" t="b">
        <v>1</v>
      </c>
      <c r="M1485" s="129">
        <v>40.448999999999998</v>
      </c>
      <c r="N1485" s="129">
        <v>15.016</v>
      </c>
      <c r="O1485" s="129">
        <v>2.694</v>
      </c>
      <c r="P1485" s="132">
        <v>44.832999999999998</v>
      </c>
      <c r="Q1485" s="132">
        <v>9.1999999999999998E-2</v>
      </c>
      <c r="R1485" s="132">
        <v>4.1219999999999999</v>
      </c>
      <c r="S1485" s="129">
        <v>4.76</v>
      </c>
      <c r="T1485" s="419">
        <v>41.774000000000001</v>
      </c>
      <c r="U1485" s="129">
        <v>121.3</v>
      </c>
      <c r="V1485" s="129">
        <v>21</v>
      </c>
      <c r="W1485" s="129">
        <v>-12</v>
      </c>
      <c r="X1485" s="129">
        <v>34</v>
      </c>
      <c r="Y1485" s="129" t="s">
        <v>1574</v>
      </c>
      <c r="Z1485" s="129" t="b">
        <v>0</v>
      </c>
      <c r="AA1485" s="129">
        <v>0</v>
      </c>
      <c r="AB1485" s="129" t="b">
        <v>0</v>
      </c>
      <c r="AC1485" s="129">
        <v>43</v>
      </c>
      <c r="AD1485" s="129">
        <v>0.57199999999999995</v>
      </c>
      <c r="AE1485" s="129" t="s">
        <v>31</v>
      </c>
      <c r="AF1485" s="129" t="s">
        <v>88</v>
      </c>
      <c r="AG1485" s="129" t="s">
        <v>5058</v>
      </c>
      <c r="AH1485" s="129" t="e" cm="1">
        <f t="array" aca="1" ref="AH1485" ca="1">INDIRECT(ADDRESS(MATCH(AJ1485,'rs_industries'!B:B,0),5,1,TRUE,"rs_industries"))</f>
        <v>#N/A</v>
      </c>
      <c r="AI1485" s="129" cm="1">
        <f t="array" aca="1" ref="AI1485" ca="1">INDIRECT(ADDRESS(MATCH(A1485,'rs_stocks'!B:B,0),7,1,TRUE,"rs_stocks"))</f>
        <v>77</v>
      </c>
    </row>
    <row r="1486" spans="1:35" x14ac:dyDescent="0.3">
      <c r="A1486" s="129" t="s">
        <v>2411</v>
      </c>
      <c r="B1486" s="132">
        <v>-0.69</v>
      </c>
      <c r="C1486" s="132">
        <v>1.72</v>
      </c>
      <c r="D1486" s="132">
        <v>9.44</v>
      </c>
      <c r="E1486" s="132">
        <v>4.7300000000000004</v>
      </c>
      <c r="F1486" s="132">
        <v>2.74</v>
      </c>
      <c r="G1486" s="310" t="s">
        <v>3168</v>
      </c>
      <c r="H1486" s="349" t="s">
        <v>3124</v>
      </c>
      <c r="I1486" s="129">
        <v>4.7770000000000001</v>
      </c>
      <c r="J1486" s="129">
        <v>-29</v>
      </c>
      <c r="K1486" s="129">
        <v>-4</v>
      </c>
      <c r="L1486" s="129" t="b">
        <v>1</v>
      </c>
      <c r="M1486" s="129">
        <v>12.526</v>
      </c>
      <c r="N1486" s="129">
        <v>4.6609999999999996</v>
      </c>
      <c r="O1486" s="129">
        <v>2.6880000000000002</v>
      </c>
      <c r="P1486" s="132">
        <v>13.101000000000001</v>
      </c>
      <c r="Q1486" s="132">
        <v>9.4E-2</v>
      </c>
      <c r="R1486" s="132">
        <v>1.2310000000000001</v>
      </c>
      <c r="S1486" s="129">
        <v>1.62</v>
      </c>
      <c r="T1486" s="419">
        <v>-11.996</v>
      </c>
      <c r="U1486" s="129">
        <v>82.22</v>
      </c>
      <c r="V1486" s="129">
        <v>-8</v>
      </c>
      <c r="W1486" s="129">
        <v>-39</v>
      </c>
      <c r="X1486" s="129">
        <v>149</v>
      </c>
      <c r="Y1486" s="129" t="s">
        <v>2411</v>
      </c>
      <c r="Z1486" s="129" t="b">
        <v>0</v>
      </c>
      <c r="AA1486" s="129">
        <v>0</v>
      </c>
      <c r="AB1486" s="129" t="b">
        <v>1</v>
      </c>
      <c r="AC1486" s="129">
        <v>47</v>
      </c>
      <c r="AD1486" s="129">
        <v>0.57199999999999995</v>
      </c>
      <c r="AE1486" s="129" t="s">
        <v>3124</v>
      </c>
      <c r="AF1486" s="129" t="s">
        <v>3168</v>
      </c>
      <c r="AG1486" s="129" t="s">
        <v>3586</v>
      </c>
      <c r="AH1486" s="129" t="e" cm="1">
        <f t="array" aca="1" ref="AH1486" ca="1">INDIRECT(ADDRESS(MATCH(AJ1486,'rs_industries'!B:B,0),5,1,TRUE,"rs_industries"))</f>
        <v>#N/A</v>
      </c>
      <c r="AI1486" s="129" cm="1">
        <f t="array" aca="1" ref="AI1486" ca="1">INDIRECT(ADDRESS(MATCH(A1486,'rs_stocks'!B:B,0),7,1,TRUE,"rs_stocks"))</f>
        <v>71</v>
      </c>
    </row>
    <row r="1487" spans="1:35" x14ac:dyDescent="0.3">
      <c r="A1487" s="129" t="s">
        <v>9157</v>
      </c>
      <c r="B1487" s="132">
        <v>5.91</v>
      </c>
      <c r="C1487" s="132">
        <v>34.200000000000003</v>
      </c>
      <c r="D1487" s="132">
        <v>98.08</v>
      </c>
      <c r="E1487" s="132">
        <v>18.05</v>
      </c>
      <c r="F1487" s="132">
        <v>38.26</v>
      </c>
      <c r="G1487" s="298" t="s">
        <v>3305</v>
      </c>
      <c r="H1487" s="352" t="s">
        <v>3124</v>
      </c>
      <c r="I1487" s="129">
        <v>0.21299999999999999</v>
      </c>
      <c r="J1487" s="129">
        <v>-97</v>
      </c>
      <c r="K1487" s="129">
        <v>-94</v>
      </c>
      <c r="L1487" s="129" t="b">
        <v>1</v>
      </c>
      <c r="M1487" s="129">
        <v>57.94</v>
      </c>
      <c r="N1487" s="129">
        <v>21.596</v>
      </c>
      <c r="O1487" s="129">
        <v>2.6829999999999998</v>
      </c>
      <c r="P1487" s="132">
        <v>67.765000000000001</v>
      </c>
      <c r="Q1487" s="132">
        <v>8.7999999999999995E-2</v>
      </c>
      <c r="R1487" s="132">
        <v>5.9889999999999999</v>
      </c>
      <c r="S1487" s="129">
        <v>8.86</v>
      </c>
      <c r="T1487" s="419">
        <v>-104.13800000000001</v>
      </c>
      <c r="U1487" s="129">
        <v>4.12</v>
      </c>
      <c r="V1487" s="129">
        <v>26</v>
      </c>
      <c r="W1487" s="129">
        <v>-34</v>
      </c>
      <c r="X1487" s="129">
        <v>548</v>
      </c>
      <c r="Y1487" s="129" t="s">
        <v>9157</v>
      </c>
      <c r="Z1487" s="129" t="b">
        <v>0</v>
      </c>
      <c r="AA1487" s="129">
        <v>0</v>
      </c>
      <c r="AB1487" s="129" t="b">
        <v>0</v>
      </c>
      <c r="AC1487" s="129">
        <v>47</v>
      </c>
      <c r="AD1487" s="129">
        <v>0.57199999999999995</v>
      </c>
      <c r="AE1487" s="129" t="s">
        <v>3124</v>
      </c>
      <c r="AF1487" s="129" t="s">
        <v>3305</v>
      </c>
      <c r="AG1487" s="129" t="s">
        <v>9158</v>
      </c>
      <c r="AH1487" s="129" t="e" cm="1">
        <f t="array" aca="1" ref="AH1487" ca="1">INDIRECT(ADDRESS(MATCH(AJ1487,'rs_industries'!B:B,0),5,1,TRUE,"rs_industries"))</f>
        <v>#N/A</v>
      </c>
      <c r="AI1487" s="129" t="e" cm="1">
        <f t="array" aca="1" ref="AI1487" ca="1">INDIRECT(ADDRESS(MATCH(A1487,'rs_stocks'!B:B,0),7,1,TRUE,"rs_stocks"))</f>
        <v>#N/A</v>
      </c>
    </row>
    <row r="1488" spans="1:35" x14ac:dyDescent="0.3">
      <c r="A1488" s="129" t="s">
        <v>8730</v>
      </c>
      <c r="B1488" s="132">
        <v>0.89</v>
      </c>
      <c r="C1488" s="132">
        <v>2.2599999999999998</v>
      </c>
      <c r="D1488" s="132">
        <v>3.31</v>
      </c>
      <c r="E1488" s="132">
        <v>7.61</v>
      </c>
      <c r="F1488" s="132">
        <v>3.31</v>
      </c>
      <c r="G1488" s="204" t="s">
        <v>3193</v>
      </c>
      <c r="H1488" s="345" t="s">
        <v>3111</v>
      </c>
      <c r="I1488" s="129">
        <v>0.20599999999999999</v>
      </c>
      <c r="J1488" s="129">
        <v>-47</v>
      </c>
      <c r="K1488" s="129">
        <v>-31</v>
      </c>
      <c r="L1488" s="129" t="b">
        <v>1</v>
      </c>
      <c r="M1488" s="129">
        <v>4.085</v>
      </c>
      <c r="N1488" s="129">
        <v>1.5229999999999999</v>
      </c>
      <c r="O1488" s="129">
        <v>2.6819999999999999</v>
      </c>
      <c r="P1488" s="132">
        <v>4.0259999999999998</v>
      </c>
      <c r="Q1488" s="132">
        <v>9.1999999999999998E-2</v>
      </c>
      <c r="R1488" s="132">
        <v>0.36899999999999999</v>
      </c>
      <c r="S1488" s="129">
        <v>1.05</v>
      </c>
      <c r="T1488" s="419">
        <v>52.798000000000002</v>
      </c>
      <c r="U1488" s="129">
        <v>9.0500000000000007</v>
      </c>
      <c r="V1488" s="129">
        <v>-30</v>
      </c>
      <c r="W1488" s="129">
        <v>-28</v>
      </c>
      <c r="X1488" s="129">
        <v>2111</v>
      </c>
      <c r="Y1488" s="129" t="s">
        <v>8730</v>
      </c>
      <c r="Z1488" s="129" t="b">
        <v>0</v>
      </c>
      <c r="AA1488" s="129">
        <v>0</v>
      </c>
      <c r="AB1488" s="129" t="b">
        <v>1</v>
      </c>
      <c r="AC1488" s="129">
        <v>50</v>
      </c>
      <c r="AD1488" s="129">
        <v>0.57099999999999995</v>
      </c>
      <c r="AE1488" s="129" t="s">
        <v>3111</v>
      </c>
      <c r="AF1488" s="129" t="s">
        <v>3193</v>
      </c>
      <c r="AG1488" s="129" t="s">
        <v>8731</v>
      </c>
      <c r="AH1488" s="129" t="e" cm="1">
        <f t="array" aca="1" ref="AH1488" ca="1">INDIRECT(ADDRESS(MATCH(AJ1488,'rs_industries'!B:B,0),5,1,TRUE,"rs_industries"))</f>
        <v>#N/A</v>
      </c>
      <c r="AI1488" s="129" t="e" cm="1">
        <f t="array" aca="1" ref="AI1488" ca="1">INDIRECT(ADDRESS(MATCH(A1488,'rs_stocks'!B:B,0),7,1,TRUE,"rs_stocks"))</f>
        <v>#N/A</v>
      </c>
    </row>
    <row r="1489" spans="1:35" x14ac:dyDescent="0.3">
      <c r="A1489" s="129" t="s">
        <v>810</v>
      </c>
      <c r="B1489" s="132">
        <v>3.5</v>
      </c>
      <c r="C1489" s="132">
        <v>19.670000000000002</v>
      </c>
      <c r="D1489" s="132">
        <v>13.61</v>
      </c>
      <c r="E1489" s="132">
        <v>7.08</v>
      </c>
      <c r="F1489" s="132">
        <v>19.05</v>
      </c>
      <c r="G1489" s="238" t="s">
        <v>3442</v>
      </c>
      <c r="H1489" s="352" t="s">
        <v>31</v>
      </c>
      <c r="I1489" s="129">
        <v>15.726000000000001</v>
      </c>
      <c r="J1489" s="129">
        <v>-69</v>
      </c>
      <c r="K1489" s="129">
        <v>-27</v>
      </c>
      <c r="L1489" s="129" t="b">
        <v>1</v>
      </c>
      <c r="M1489" s="129">
        <v>17.434999999999999</v>
      </c>
      <c r="N1489" s="129">
        <v>6.5540000000000003</v>
      </c>
      <c r="O1489" s="129">
        <v>2.66</v>
      </c>
      <c r="P1489" s="132">
        <v>16.303000000000001</v>
      </c>
      <c r="Q1489" s="132">
        <v>0.09</v>
      </c>
      <c r="R1489" s="132">
        <v>1.47</v>
      </c>
      <c r="S1489" s="129">
        <v>1.96</v>
      </c>
      <c r="T1489" s="419">
        <v>14.615</v>
      </c>
      <c r="U1489" s="129">
        <v>101.43</v>
      </c>
      <c r="V1489" s="129">
        <v>-40</v>
      </c>
      <c r="W1489" s="129">
        <v>-49</v>
      </c>
      <c r="X1489" s="129">
        <v>100</v>
      </c>
      <c r="Y1489" s="129" t="s">
        <v>810</v>
      </c>
      <c r="Z1489" s="129" t="b">
        <v>0</v>
      </c>
      <c r="AA1489" s="129">
        <v>0</v>
      </c>
      <c r="AB1489" s="129" t="b">
        <v>1</v>
      </c>
      <c r="AC1489" s="129">
        <v>56</v>
      </c>
      <c r="AD1489" s="129">
        <v>0.57099999999999995</v>
      </c>
      <c r="AE1489" s="129" t="s">
        <v>31</v>
      </c>
      <c r="AF1489" s="129" t="s">
        <v>3442</v>
      </c>
      <c r="AG1489" s="129" t="s">
        <v>4497</v>
      </c>
      <c r="AH1489" s="129" t="e" cm="1">
        <f t="array" aca="1" ref="AH1489" ca="1">INDIRECT(ADDRESS(MATCH(AJ1489,'rs_industries'!B:B,0),5,1,TRUE,"rs_industries"))</f>
        <v>#N/A</v>
      </c>
      <c r="AI1489" s="129" cm="1">
        <f t="array" aca="1" ref="AI1489" ca="1">INDIRECT(ADDRESS(MATCH(A1489,'rs_stocks'!B:B,0),7,1,TRUE,"rs_stocks"))</f>
        <v>86</v>
      </c>
    </row>
    <row r="1490" spans="1:35" x14ac:dyDescent="0.3">
      <c r="A1490" s="129" t="s">
        <v>1744</v>
      </c>
      <c r="B1490" s="132">
        <v>-1.45</v>
      </c>
      <c r="C1490" s="132">
        <v>-3.98</v>
      </c>
      <c r="D1490" s="132">
        <v>-1.1000000000000001</v>
      </c>
      <c r="E1490" s="132">
        <v>-7.19</v>
      </c>
      <c r="F1490" s="132">
        <v>-3.14</v>
      </c>
      <c r="G1490" s="204" t="s">
        <v>3148</v>
      </c>
      <c r="H1490" s="345" t="s">
        <v>3111</v>
      </c>
      <c r="I1490" s="129">
        <v>1.077</v>
      </c>
      <c r="J1490" s="129">
        <v>-66</v>
      </c>
      <c r="K1490" s="129">
        <v>-55</v>
      </c>
      <c r="L1490" s="129" t="b">
        <v>0</v>
      </c>
      <c r="M1490" s="129">
        <v>7.2329999999999997</v>
      </c>
      <c r="N1490" s="129">
        <v>2.7250000000000001</v>
      </c>
      <c r="O1490" s="129">
        <v>2.6539999999999999</v>
      </c>
      <c r="P1490" s="132">
        <v>7.8090000000000002</v>
      </c>
      <c r="Q1490" s="132">
        <v>0.09</v>
      </c>
      <c r="R1490" s="132">
        <v>0.70299999999999996</v>
      </c>
      <c r="S1490" s="129">
        <v>2.4700000000000002</v>
      </c>
      <c r="T1490" s="419">
        <v>-75.959999999999994</v>
      </c>
      <c r="U1490" s="129">
        <v>19.760000000000002</v>
      </c>
      <c r="V1490" s="129">
        <v>-2</v>
      </c>
      <c r="W1490" s="129">
        <v>-22</v>
      </c>
      <c r="X1490" s="129">
        <v>410</v>
      </c>
      <c r="Y1490" s="129" t="s">
        <v>1744</v>
      </c>
      <c r="Z1490" s="129" t="b">
        <v>0</v>
      </c>
      <c r="AA1490" s="129">
        <v>0</v>
      </c>
      <c r="AB1490" s="129" t="b">
        <v>0</v>
      </c>
      <c r="AC1490" s="129">
        <v>43</v>
      </c>
      <c r="AD1490" s="129">
        <v>0.57099999999999995</v>
      </c>
      <c r="AE1490" s="129" t="s">
        <v>3111</v>
      </c>
      <c r="AF1490" s="129" t="s">
        <v>3148</v>
      </c>
      <c r="AG1490" s="129" t="s">
        <v>4594</v>
      </c>
      <c r="AH1490" s="129" t="e" cm="1">
        <f t="array" aca="1" ref="AH1490" ca="1">INDIRECT(ADDRESS(MATCH(AJ1490,'rs_industries'!B:B,0),5,1,TRUE,"rs_industries"))</f>
        <v>#N/A</v>
      </c>
      <c r="AI1490" s="129" t="e" cm="1">
        <f t="array" aca="1" ref="AI1490" ca="1">INDIRECT(ADDRESS(MATCH(A1490,'rs_stocks'!B:B,0),7,1,TRUE,"rs_stocks"))</f>
        <v>#N/A</v>
      </c>
    </row>
    <row r="1491" spans="1:35" x14ac:dyDescent="0.3">
      <c r="A1491" s="129" t="s">
        <v>3087</v>
      </c>
      <c r="B1491" s="132">
        <v>0.86</v>
      </c>
      <c r="C1491" s="132">
        <v>-11.85</v>
      </c>
      <c r="D1491" s="132">
        <v>-12.68</v>
      </c>
      <c r="E1491" s="132">
        <v>60.37</v>
      </c>
      <c r="F1491" s="132">
        <v>35.81</v>
      </c>
      <c r="G1491" s="333" t="s">
        <v>3221</v>
      </c>
      <c r="H1491" s="348" t="s">
        <v>24</v>
      </c>
      <c r="I1491" s="129">
        <v>1.1519999999999999</v>
      </c>
      <c r="J1491" s="129">
        <v>-92</v>
      </c>
      <c r="K1491" s="129">
        <v>-73</v>
      </c>
      <c r="L1491" s="129" t="b">
        <v>0</v>
      </c>
      <c r="M1491" s="129">
        <v>45.122</v>
      </c>
      <c r="N1491" s="129">
        <v>17.007999999999999</v>
      </c>
      <c r="O1491" s="129">
        <v>2.653</v>
      </c>
      <c r="P1491" s="132">
        <v>47.156999999999996</v>
      </c>
      <c r="Q1491" s="132">
        <v>7.0000000000000007E-2</v>
      </c>
      <c r="R1491" s="132">
        <v>3.3109999999999999</v>
      </c>
      <c r="S1491" s="129">
        <v>5.53</v>
      </c>
      <c r="T1491" s="419">
        <v>-46.305999999999997</v>
      </c>
      <c r="U1491" s="129">
        <v>17.559999999999999</v>
      </c>
      <c r="V1491" s="129">
        <v>-29</v>
      </c>
      <c r="W1491" s="129">
        <v>-44</v>
      </c>
      <c r="X1491" s="129">
        <v>205</v>
      </c>
      <c r="Y1491" s="129" t="s">
        <v>3087</v>
      </c>
      <c r="Z1491" s="129" t="b">
        <v>1</v>
      </c>
      <c r="AA1491" s="129">
        <v>0</v>
      </c>
      <c r="AB1491" s="129" t="b">
        <v>0</v>
      </c>
      <c r="AC1491" s="129">
        <v>46</v>
      </c>
      <c r="AD1491" s="129">
        <v>0.56999999999999995</v>
      </c>
      <c r="AE1491" s="129" t="s">
        <v>24</v>
      </c>
      <c r="AF1491" s="129" t="s">
        <v>3221</v>
      </c>
      <c r="AG1491" s="129" t="s">
        <v>3745</v>
      </c>
      <c r="AH1491" s="129" t="e" cm="1">
        <f t="array" aca="1" ref="AH1491" ca="1">INDIRECT(ADDRESS(MATCH(AJ1491,'rs_industries'!B:B,0),5,1,TRUE,"rs_industries"))</f>
        <v>#N/A</v>
      </c>
      <c r="AI1491" s="129" cm="1">
        <f t="array" aca="1" ref="AI1491" ca="1">INDIRECT(ADDRESS(MATCH(A1491,'rs_stocks'!B:B,0),7,1,TRUE,"rs_stocks"))</f>
        <v>93</v>
      </c>
    </row>
    <row r="1492" spans="1:35" x14ac:dyDescent="0.3">
      <c r="A1492" s="129" t="s">
        <v>7919</v>
      </c>
      <c r="B1492" s="132">
        <v>1.71</v>
      </c>
      <c r="C1492" s="132">
        <v>-6.9</v>
      </c>
      <c r="D1492" s="132">
        <v>11.65</v>
      </c>
      <c r="E1492" s="132">
        <v>10.41</v>
      </c>
      <c r="F1492" s="132">
        <v>2.06</v>
      </c>
      <c r="G1492" s="261" t="s">
        <v>3142</v>
      </c>
      <c r="H1492" s="345" t="s">
        <v>3108</v>
      </c>
      <c r="I1492" s="129">
        <v>0.22900000000000001</v>
      </c>
      <c r="J1492" s="129">
        <v>-70</v>
      </c>
      <c r="K1492" s="129">
        <v>-41</v>
      </c>
      <c r="L1492" s="129" t="b">
        <v>1</v>
      </c>
      <c r="M1492" s="129">
        <v>16.27</v>
      </c>
      <c r="N1492" s="129">
        <v>6.133</v>
      </c>
      <c r="O1492" s="129">
        <v>2.653</v>
      </c>
      <c r="P1492" s="132">
        <v>16.489000000000001</v>
      </c>
      <c r="Q1492" s="132">
        <v>0.09</v>
      </c>
      <c r="R1492" s="132">
        <v>1.486</v>
      </c>
      <c r="S1492" s="129">
        <v>3.87</v>
      </c>
      <c r="T1492" s="419">
        <v>0</v>
      </c>
      <c r="U1492" s="129">
        <v>2.97</v>
      </c>
      <c r="V1492" s="129">
        <v>45</v>
      </c>
      <c r="W1492" s="129">
        <v>20</v>
      </c>
      <c r="X1492" s="129">
        <v>1742</v>
      </c>
      <c r="Y1492" s="129" t="s">
        <v>7919</v>
      </c>
      <c r="Z1492" s="129" t="b">
        <v>0</v>
      </c>
      <c r="AA1492" s="129">
        <v>0</v>
      </c>
      <c r="AB1492" s="129" t="b">
        <v>1</v>
      </c>
      <c r="AC1492" s="129">
        <v>46</v>
      </c>
      <c r="AD1492" s="129">
        <v>0.56999999999999995</v>
      </c>
      <c r="AE1492" s="129" t="s">
        <v>3108</v>
      </c>
      <c r="AF1492" s="129" t="s">
        <v>3142</v>
      </c>
      <c r="AG1492" s="129" t="s">
        <v>8783</v>
      </c>
      <c r="AH1492" s="129" t="e" cm="1">
        <f t="array" aca="1" ref="AH1492" ca="1">INDIRECT(ADDRESS(MATCH(AJ1492,'rs_industries'!B:B,0),5,1,TRUE,"rs_industries"))</f>
        <v>#N/A</v>
      </c>
      <c r="AI1492" s="129" t="e" cm="1">
        <f t="array" aca="1" ref="AI1492" ca="1">INDIRECT(ADDRESS(MATCH(A1492,'rs_stocks'!B:B,0),7,1,TRUE,"rs_stocks"))</f>
        <v>#N/A</v>
      </c>
    </row>
    <row r="1493" spans="1:35" x14ac:dyDescent="0.3">
      <c r="A1493" s="129" t="s">
        <v>8871</v>
      </c>
      <c r="B1493" s="132">
        <v>8.1</v>
      </c>
      <c r="C1493" s="132">
        <v>1.07</v>
      </c>
      <c r="D1493" s="132">
        <v>6.03</v>
      </c>
      <c r="E1493" s="132">
        <v>3.37</v>
      </c>
      <c r="F1493" s="132">
        <v>3.04</v>
      </c>
      <c r="G1493" s="299" t="s">
        <v>3775</v>
      </c>
      <c r="H1493" s="349" t="s">
        <v>3111</v>
      </c>
      <c r="I1493" s="129">
        <v>0.311</v>
      </c>
      <c r="J1493" s="129">
        <v>-59</v>
      </c>
      <c r="K1493" s="129">
        <v>-46</v>
      </c>
      <c r="L1493" s="129" t="b">
        <v>1</v>
      </c>
      <c r="M1493" s="129">
        <v>10.122</v>
      </c>
      <c r="N1493" s="129">
        <v>3.839</v>
      </c>
      <c r="O1493" s="129">
        <v>2.637</v>
      </c>
      <c r="P1493" s="132">
        <v>11.353999999999999</v>
      </c>
      <c r="Q1493" s="132">
        <v>8.8999999999999996E-2</v>
      </c>
      <c r="R1493" s="132">
        <v>1.0109999999999999</v>
      </c>
      <c r="S1493" s="129">
        <v>4.37</v>
      </c>
      <c r="T1493" s="419">
        <v>266.42399999999998</v>
      </c>
      <c r="U1493" s="129">
        <v>22.7</v>
      </c>
      <c r="V1493" s="129">
        <v>616</v>
      </c>
      <c r="W1493" s="129">
        <v>1214</v>
      </c>
      <c r="X1493" s="129">
        <v>201</v>
      </c>
      <c r="Y1493" s="129" t="s">
        <v>8871</v>
      </c>
      <c r="Z1493" s="129" t="b">
        <v>0</v>
      </c>
      <c r="AA1493" s="129">
        <v>0</v>
      </c>
      <c r="AB1493" s="129" t="b">
        <v>0</v>
      </c>
      <c r="AC1493" s="129">
        <v>50</v>
      </c>
      <c r="AD1493" s="129">
        <v>0.56999999999999995</v>
      </c>
      <c r="AE1493" s="129" t="s">
        <v>3111</v>
      </c>
      <c r="AF1493" s="129" t="s">
        <v>3775</v>
      </c>
      <c r="AG1493" s="129" t="s">
        <v>8872</v>
      </c>
      <c r="AH1493" s="129" t="e" cm="1">
        <f t="array" aca="1" ref="AH1493" ca="1">INDIRECT(ADDRESS(MATCH(AJ1493,'rs_industries'!B:B,0),5,1,TRUE,"rs_industries"))</f>
        <v>#N/A</v>
      </c>
      <c r="AI1493" s="129" cm="1">
        <f t="array" aca="1" ref="AI1493" ca="1">INDIRECT(ADDRESS(MATCH(A1493,'rs_stocks'!B:B,0),7,1,TRUE,"rs_stocks"))</f>
        <v>70</v>
      </c>
    </row>
    <row r="1494" spans="1:35" x14ac:dyDescent="0.3">
      <c r="A1494" s="129" t="s">
        <v>180</v>
      </c>
      <c r="B1494" s="132">
        <v>2.54</v>
      </c>
      <c r="C1494" s="132">
        <v>-6.36</v>
      </c>
      <c r="D1494" s="132">
        <v>-4.6399999999999997</v>
      </c>
      <c r="E1494" s="132">
        <v>12.83</v>
      </c>
      <c r="F1494" s="132">
        <v>5.05</v>
      </c>
      <c r="G1494" s="282" t="s">
        <v>3184</v>
      </c>
      <c r="H1494" s="347" t="s">
        <v>24</v>
      </c>
      <c r="I1494" s="129">
        <v>67.543000000000006</v>
      </c>
      <c r="J1494" s="129">
        <v>-29</v>
      </c>
      <c r="K1494" s="129">
        <v>-7</v>
      </c>
      <c r="L1494" s="129" t="b">
        <v>1</v>
      </c>
      <c r="M1494" s="129">
        <v>8.2289999999999992</v>
      </c>
      <c r="N1494" s="129">
        <v>3.121</v>
      </c>
      <c r="O1494" s="129">
        <v>2.6360000000000001</v>
      </c>
      <c r="P1494" s="132">
        <v>7.4459999999999997</v>
      </c>
      <c r="Q1494" s="132">
        <v>8.5999999999999993E-2</v>
      </c>
      <c r="R1494" s="132">
        <v>0.64300000000000002</v>
      </c>
      <c r="S1494" s="129">
        <v>2.11</v>
      </c>
      <c r="T1494" s="419">
        <v>84.171000000000006</v>
      </c>
      <c r="U1494" s="129">
        <v>525.46</v>
      </c>
      <c r="V1494" s="129">
        <v>-11</v>
      </c>
      <c r="W1494" s="129">
        <v>-7</v>
      </c>
      <c r="X1494" s="129">
        <v>18</v>
      </c>
      <c r="Y1494" s="129" t="s">
        <v>180</v>
      </c>
      <c r="Z1494" s="129" t="b">
        <v>1</v>
      </c>
      <c r="AA1494" s="129">
        <v>0</v>
      </c>
      <c r="AB1494" s="129" t="b">
        <v>0</v>
      </c>
      <c r="AC1494" s="129">
        <v>45</v>
      </c>
      <c r="AD1494" s="129">
        <v>0.56999999999999995</v>
      </c>
      <c r="AE1494" s="129" t="s">
        <v>24</v>
      </c>
      <c r="AF1494" s="129" t="s">
        <v>3184</v>
      </c>
      <c r="AG1494" s="129" t="s">
        <v>3360</v>
      </c>
      <c r="AH1494" s="129" t="e" cm="1">
        <f t="array" aca="1" ref="AH1494" ca="1">INDIRECT(ADDRESS(MATCH(AJ1494,'rs_industries'!B:B,0),5,1,TRUE,"rs_industries"))</f>
        <v>#N/A</v>
      </c>
      <c r="AI1494" s="129" cm="1">
        <f t="array" aca="1" ref="AI1494" ca="1">INDIRECT(ADDRESS(MATCH(A1494,'rs_stocks'!B:B,0),7,1,TRUE,"rs_stocks"))</f>
        <v>79</v>
      </c>
    </row>
    <row r="1495" spans="1:35" x14ac:dyDescent="0.3">
      <c r="A1495" s="129" t="s">
        <v>8967</v>
      </c>
      <c r="B1495" s="132">
        <v>-0.24</v>
      </c>
      <c r="C1495" s="132">
        <v>-4.1399999999999997</v>
      </c>
      <c r="D1495" s="132">
        <v>2.94</v>
      </c>
      <c r="E1495" s="132">
        <v>-9.8699999999999992</v>
      </c>
      <c r="F1495" s="132">
        <v>-4.49</v>
      </c>
      <c r="G1495" s="328" t="s">
        <v>3148</v>
      </c>
      <c r="H1495" s="349" t="s">
        <v>3111</v>
      </c>
      <c r="I1495" s="129">
        <v>0.34399999999999997</v>
      </c>
      <c r="J1495" s="129">
        <v>-46</v>
      </c>
      <c r="K1495" s="129">
        <v>-40</v>
      </c>
      <c r="L1495" s="129" t="b">
        <v>0</v>
      </c>
      <c r="M1495" s="129">
        <v>8.077</v>
      </c>
      <c r="N1495" s="129">
        <v>3.0710000000000002</v>
      </c>
      <c r="O1495" s="129">
        <v>2.63</v>
      </c>
      <c r="P1495" s="132">
        <v>8.5809999999999995</v>
      </c>
      <c r="Q1495" s="132">
        <v>8.8999999999999996E-2</v>
      </c>
      <c r="R1495" s="132">
        <v>0.76500000000000001</v>
      </c>
      <c r="S1495" s="129">
        <v>2.66</v>
      </c>
      <c r="T1495" s="419">
        <v>-61.953000000000003</v>
      </c>
      <c r="U1495" s="129">
        <v>20.63</v>
      </c>
      <c r="V1495" s="129">
        <v>-74</v>
      </c>
      <c r="W1495" s="129">
        <v>-57</v>
      </c>
      <c r="X1495" s="129">
        <v>364</v>
      </c>
      <c r="Y1495" s="129" t="s">
        <v>8967</v>
      </c>
      <c r="Z1495" s="129" t="b">
        <v>0</v>
      </c>
      <c r="AA1495" s="129">
        <v>0</v>
      </c>
      <c r="AB1495" s="129" t="b">
        <v>0</v>
      </c>
      <c r="AC1495" s="129">
        <v>40</v>
      </c>
      <c r="AD1495" s="129">
        <v>0.56899999999999995</v>
      </c>
      <c r="AE1495" s="129" t="s">
        <v>3111</v>
      </c>
      <c r="AF1495" s="129" t="s">
        <v>3148</v>
      </c>
      <c r="AG1495" s="129" t="s">
        <v>8968</v>
      </c>
      <c r="AH1495" s="129" t="e" cm="1">
        <f t="array" aca="1" ref="AH1495" ca="1">INDIRECT(ADDRESS(MATCH(AJ1495,'rs_industries'!B:B,0),5,1,TRUE,"rs_industries"))</f>
        <v>#N/A</v>
      </c>
      <c r="AI1495" s="129" t="e" cm="1">
        <f t="array" aca="1" ref="AI1495" ca="1">INDIRECT(ADDRESS(MATCH(A1495,'rs_stocks'!B:B,0),7,1,TRUE,"rs_stocks"))</f>
        <v>#N/A</v>
      </c>
    </row>
    <row r="1496" spans="1:35" x14ac:dyDescent="0.3">
      <c r="A1496" s="129" t="s">
        <v>2457</v>
      </c>
      <c r="B1496" s="132">
        <v>-1.91</v>
      </c>
      <c r="C1496" s="132">
        <v>-4.33</v>
      </c>
      <c r="D1496" s="132">
        <v>7.65</v>
      </c>
      <c r="E1496" s="132">
        <v>5.0199999999999996</v>
      </c>
      <c r="F1496" s="132">
        <v>-5.81</v>
      </c>
      <c r="G1496" s="225" t="s">
        <v>3146</v>
      </c>
      <c r="H1496" s="346" t="s">
        <v>3124</v>
      </c>
      <c r="I1496" s="129">
        <v>2.569</v>
      </c>
      <c r="J1496" s="129">
        <v>-93</v>
      </c>
      <c r="K1496" s="129">
        <v>-71</v>
      </c>
      <c r="L1496" s="129" t="b">
        <v>0</v>
      </c>
      <c r="M1496" s="129">
        <v>21.463000000000001</v>
      </c>
      <c r="N1496" s="129">
        <v>8.1630000000000003</v>
      </c>
      <c r="O1496" s="129">
        <v>2.629</v>
      </c>
      <c r="P1496" s="132">
        <v>25.79</v>
      </c>
      <c r="Q1496" s="132">
        <v>8.7999999999999995E-2</v>
      </c>
      <c r="R1496" s="132">
        <v>2.2650000000000001</v>
      </c>
      <c r="S1496" s="129">
        <v>4.82</v>
      </c>
      <c r="T1496" s="419">
        <v>6.5229999999999997</v>
      </c>
      <c r="U1496" s="129">
        <v>15.9</v>
      </c>
      <c r="V1496" s="129">
        <v>19</v>
      </c>
      <c r="W1496" s="129">
        <v>-28</v>
      </c>
      <c r="X1496" s="129">
        <v>260</v>
      </c>
      <c r="Y1496" s="129" t="s">
        <v>2457</v>
      </c>
      <c r="Z1496" s="129" t="b">
        <v>0</v>
      </c>
      <c r="AA1496" s="129">
        <v>0</v>
      </c>
      <c r="AB1496" s="129" t="b">
        <v>0</v>
      </c>
      <c r="AC1496" s="129">
        <v>43</v>
      </c>
      <c r="AD1496" s="129">
        <v>0.56899999999999995</v>
      </c>
      <c r="AE1496" s="129" t="s">
        <v>3124</v>
      </c>
      <c r="AF1496" s="129" t="s">
        <v>3146</v>
      </c>
      <c r="AG1496" s="129" t="s">
        <v>4025</v>
      </c>
      <c r="AH1496" s="129" t="e" cm="1">
        <f t="array" aca="1" ref="AH1496" ca="1">INDIRECT(ADDRESS(MATCH(AJ1496,'rs_industries'!B:B,0),5,1,TRUE,"rs_industries"))</f>
        <v>#N/A</v>
      </c>
      <c r="AI1496" s="129" t="e" cm="1">
        <f t="array" aca="1" ref="AI1496" ca="1">INDIRECT(ADDRESS(MATCH(A1496,'rs_stocks'!B:B,0),7,1,TRUE,"rs_stocks"))</f>
        <v>#N/A</v>
      </c>
    </row>
    <row r="1497" spans="1:35" x14ac:dyDescent="0.3">
      <c r="A1497" s="129" t="s">
        <v>3033</v>
      </c>
      <c r="B1497" s="132">
        <v>-5.12</v>
      </c>
      <c r="C1497" s="132">
        <v>-29.39</v>
      </c>
      <c r="D1497" s="132">
        <v>-26.8</v>
      </c>
      <c r="E1497" s="132">
        <v>53.55</v>
      </c>
      <c r="F1497" s="132">
        <v>42.19</v>
      </c>
      <c r="G1497" s="231" t="s">
        <v>3142</v>
      </c>
      <c r="H1497" s="346" t="s">
        <v>150</v>
      </c>
      <c r="I1497" s="129">
        <v>1.347</v>
      </c>
      <c r="J1497" s="129">
        <v>-100</v>
      </c>
      <c r="K1497" s="129">
        <v>-96</v>
      </c>
      <c r="L1497" s="129" t="b">
        <v>0</v>
      </c>
      <c r="M1497" s="129">
        <v>80.369</v>
      </c>
      <c r="N1497" s="129">
        <v>30.710999999999999</v>
      </c>
      <c r="O1497" s="129">
        <v>2.617</v>
      </c>
      <c r="P1497" s="132">
        <v>66.492000000000004</v>
      </c>
      <c r="Q1497" s="132">
        <v>6.4000000000000001E-2</v>
      </c>
      <c r="R1497" s="132">
        <v>4.2649999999999997</v>
      </c>
      <c r="S1497" s="129">
        <v>6.71</v>
      </c>
      <c r="T1497" s="419">
        <v>-8.6110000000000007</v>
      </c>
      <c r="U1497" s="129">
        <v>5.19</v>
      </c>
      <c r="V1497" s="129">
        <v>-68</v>
      </c>
      <c r="W1497" s="129">
        <v>-72</v>
      </c>
      <c r="X1497" s="129">
        <v>574</v>
      </c>
      <c r="Y1497" s="129" t="s">
        <v>3033</v>
      </c>
      <c r="Z1497" s="129" t="b">
        <v>1</v>
      </c>
      <c r="AA1497" s="129">
        <v>0</v>
      </c>
      <c r="AB1497" s="129" t="b">
        <v>0</v>
      </c>
      <c r="AC1497" s="129">
        <v>39</v>
      </c>
      <c r="AD1497" s="129">
        <v>0.56899999999999995</v>
      </c>
      <c r="AE1497" s="129" t="s">
        <v>150</v>
      </c>
      <c r="AF1497" s="129" t="s">
        <v>3142</v>
      </c>
      <c r="AG1497" s="129" t="s">
        <v>4326</v>
      </c>
      <c r="AH1497" s="129" t="e" cm="1">
        <f t="array" aca="1" ref="AH1497" ca="1">INDIRECT(ADDRESS(MATCH(AJ1497,'rs_industries'!B:B,0),5,1,TRUE,"rs_industries"))</f>
        <v>#N/A</v>
      </c>
      <c r="AI1497" s="129" cm="1">
        <f t="array" aca="1" ref="AI1497" ca="1">INDIRECT(ADDRESS(MATCH(A1497,'rs_stocks'!B:B,0),7,1,TRUE,"rs_stocks"))</f>
        <v>90</v>
      </c>
    </row>
    <row r="1498" spans="1:35" x14ac:dyDescent="0.3">
      <c r="A1498" s="129" t="s">
        <v>1806</v>
      </c>
      <c r="B1498" s="132">
        <v>2.39</v>
      </c>
      <c r="C1498" s="132">
        <v>-2.1800000000000002</v>
      </c>
      <c r="D1498" s="132">
        <v>-7.08</v>
      </c>
      <c r="E1498" s="132">
        <v>13.47</v>
      </c>
      <c r="F1498" s="132">
        <v>8.3800000000000008</v>
      </c>
      <c r="G1498" s="225" t="s">
        <v>3155</v>
      </c>
      <c r="H1498" s="346" t="s">
        <v>3108</v>
      </c>
      <c r="I1498" s="129">
        <v>3.173</v>
      </c>
      <c r="J1498" s="129">
        <v>-51</v>
      </c>
      <c r="K1498" s="129">
        <v>-33</v>
      </c>
      <c r="L1498" s="129" t="b">
        <v>1</v>
      </c>
      <c r="M1498" s="129">
        <v>12.259</v>
      </c>
      <c r="N1498" s="129">
        <v>4.694</v>
      </c>
      <c r="O1498" s="129">
        <v>2.6110000000000002</v>
      </c>
      <c r="P1498" s="132">
        <v>12.548999999999999</v>
      </c>
      <c r="Q1498" s="132">
        <v>8.3000000000000004E-2</v>
      </c>
      <c r="R1498" s="132">
        <v>1.044</v>
      </c>
      <c r="S1498" s="129">
        <v>2.29</v>
      </c>
      <c r="T1498" s="419">
        <v>47.05</v>
      </c>
      <c r="U1498" s="129">
        <v>44.47</v>
      </c>
      <c r="V1498" s="129">
        <v>-8</v>
      </c>
      <c r="W1498" s="129">
        <v>-4</v>
      </c>
      <c r="X1498" s="129">
        <v>196</v>
      </c>
      <c r="Y1498" s="129" t="s">
        <v>1806</v>
      </c>
      <c r="Z1498" s="129" t="b">
        <v>1</v>
      </c>
      <c r="AA1498" s="129">
        <v>0</v>
      </c>
      <c r="AB1498" s="129" t="b">
        <v>0</v>
      </c>
      <c r="AC1498" s="129">
        <v>51</v>
      </c>
      <c r="AD1498" s="129">
        <v>0.56799999999999995</v>
      </c>
      <c r="AE1498" s="129" t="s">
        <v>3108</v>
      </c>
      <c r="AF1498" s="129" t="s">
        <v>3155</v>
      </c>
      <c r="AG1498" s="129" t="s">
        <v>3552</v>
      </c>
      <c r="AH1498" s="129" t="e" cm="1">
        <f t="array" aca="1" ref="AH1498" ca="1">INDIRECT(ADDRESS(MATCH(AJ1498,'rs_industries'!B:B,0),5,1,TRUE,"rs_industries"))</f>
        <v>#N/A</v>
      </c>
      <c r="AI1498" s="129" t="e" cm="1">
        <f t="array" aca="1" ref="AI1498" ca="1">INDIRECT(ADDRESS(MATCH(A1498,'rs_stocks'!B:B,0),7,1,TRUE,"rs_stocks"))</f>
        <v>#N/A</v>
      </c>
    </row>
    <row r="1499" spans="1:35" x14ac:dyDescent="0.3">
      <c r="A1499" s="129" t="s">
        <v>2048</v>
      </c>
      <c r="B1499" s="132">
        <v>7.71</v>
      </c>
      <c r="C1499" s="132">
        <v>7.27</v>
      </c>
      <c r="D1499" s="132">
        <v>12.96</v>
      </c>
      <c r="E1499" s="132">
        <v>11.69</v>
      </c>
      <c r="F1499" s="132">
        <v>9.81</v>
      </c>
      <c r="G1499" s="243" t="s">
        <v>3127</v>
      </c>
      <c r="H1499" s="347" t="s">
        <v>31</v>
      </c>
      <c r="I1499" s="129">
        <v>2.7069999999999999</v>
      </c>
      <c r="J1499" s="129">
        <v>-75</v>
      </c>
      <c r="K1499" s="129">
        <v>-46</v>
      </c>
      <c r="L1499" s="129" t="b">
        <v>1</v>
      </c>
      <c r="M1499" s="129">
        <v>9.1440000000000001</v>
      </c>
      <c r="N1499" s="129">
        <v>3.5049999999999999</v>
      </c>
      <c r="O1499" s="129">
        <v>2.609</v>
      </c>
      <c r="P1499" s="132">
        <v>9.1690000000000005</v>
      </c>
      <c r="Q1499" s="132">
        <v>8.7999999999999995E-2</v>
      </c>
      <c r="R1499" s="132">
        <v>0.80600000000000005</v>
      </c>
      <c r="S1499" s="129">
        <v>3.06</v>
      </c>
      <c r="T1499" s="419">
        <v>-26.414999999999999</v>
      </c>
      <c r="U1499" s="129">
        <v>25.98</v>
      </c>
      <c r="V1499" s="129">
        <v>30</v>
      </c>
      <c r="W1499" s="129">
        <v>29</v>
      </c>
      <c r="X1499" s="129">
        <v>251</v>
      </c>
      <c r="Y1499" s="129" t="s">
        <v>2048</v>
      </c>
      <c r="Z1499" s="129" t="b">
        <v>0</v>
      </c>
      <c r="AA1499" s="129">
        <v>0</v>
      </c>
      <c r="AB1499" s="129" t="b">
        <v>1</v>
      </c>
      <c r="AC1499" s="129">
        <v>45</v>
      </c>
      <c r="AD1499" s="129">
        <v>0.56799999999999995</v>
      </c>
      <c r="AE1499" s="129" t="s">
        <v>31</v>
      </c>
      <c r="AF1499" s="129" t="s">
        <v>3127</v>
      </c>
      <c r="AG1499" s="129" t="s">
        <v>3584</v>
      </c>
      <c r="AH1499" s="129" t="e" cm="1">
        <f t="array" aca="1" ref="AH1499" ca="1">INDIRECT(ADDRESS(MATCH(AJ1499,'rs_industries'!B:B,0),5,1,TRUE,"rs_industries"))</f>
        <v>#N/A</v>
      </c>
      <c r="AI1499" s="129" cm="1">
        <f t="array" aca="1" ref="AI1499" ca="1">INDIRECT(ADDRESS(MATCH(A1499,'rs_stocks'!B:B,0),7,1,TRUE,"rs_stocks"))</f>
        <v>82</v>
      </c>
    </row>
    <row r="1500" spans="1:35" x14ac:dyDescent="0.3">
      <c r="A1500" s="129" t="s">
        <v>1021</v>
      </c>
      <c r="B1500" s="132">
        <v>2.0699999999999998</v>
      </c>
      <c r="C1500" s="132">
        <v>46.96</v>
      </c>
      <c r="D1500" s="132">
        <v>41.02</v>
      </c>
      <c r="E1500" s="132">
        <v>17.690000000000001</v>
      </c>
      <c r="F1500" s="132">
        <v>26.76</v>
      </c>
      <c r="G1500" s="335" t="s">
        <v>3391</v>
      </c>
      <c r="H1500" s="354" t="s">
        <v>3108</v>
      </c>
      <c r="I1500" s="129">
        <v>9.9039999999999999</v>
      </c>
      <c r="J1500" s="129">
        <v>-87</v>
      </c>
      <c r="K1500" s="129">
        <v>-81</v>
      </c>
      <c r="L1500" s="129" t="b">
        <v>1</v>
      </c>
      <c r="M1500" s="129">
        <v>26.463999999999999</v>
      </c>
      <c r="N1500" s="129">
        <v>10.144</v>
      </c>
      <c r="O1500" s="129">
        <v>2.609</v>
      </c>
      <c r="P1500" s="132">
        <v>24.727</v>
      </c>
      <c r="Q1500" s="132">
        <v>8.4000000000000005E-2</v>
      </c>
      <c r="R1500" s="132">
        <v>2.0870000000000002</v>
      </c>
      <c r="S1500" s="129">
        <v>5.19</v>
      </c>
      <c r="T1500" s="419">
        <v>-5.0990000000000002</v>
      </c>
      <c r="U1500" s="129">
        <v>22.69</v>
      </c>
      <c r="V1500" s="129">
        <v>-46</v>
      </c>
      <c r="W1500" s="129">
        <v>-15</v>
      </c>
      <c r="X1500" s="129">
        <v>169</v>
      </c>
      <c r="Y1500" s="129" t="s">
        <v>1021</v>
      </c>
      <c r="Z1500" s="129" t="b">
        <v>0</v>
      </c>
      <c r="AA1500" s="129">
        <v>0</v>
      </c>
      <c r="AB1500" s="129" t="b">
        <v>0</v>
      </c>
      <c r="AC1500" s="129">
        <v>46</v>
      </c>
      <c r="AD1500" s="129">
        <v>0.56799999999999995</v>
      </c>
      <c r="AE1500" s="129" t="s">
        <v>3108</v>
      </c>
      <c r="AF1500" s="129" t="s">
        <v>3391</v>
      </c>
      <c r="AG1500" s="129" t="s">
        <v>5183</v>
      </c>
      <c r="AH1500" s="129" t="e" cm="1">
        <f t="array" aca="1" ref="AH1500" ca="1">INDIRECT(ADDRESS(MATCH(AJ1500,'rs_industries'!B:B,0),5,1,TRUE,"rs_industries"))</f>
        <v>#N/A</v>
      </c>
      <c r="AI1500" s="129" t="e" cm="1">
        <f t="array" aca="1" ref="AI1500" ca="1">INDIRECT(ADDRESS(MATCH(A1500,'rs_stocks'!B:B,0),7,1,TRUE,"rs_stocks"))</f>
        <v>#N/A</v>
      </c>
    </row>
    <row r="1501" spans="1:35" x14ac:dyDescent="0.3">
      <c r="A1501" s="129" t="s">
        <v>765</v>
      </c>
      <c r="B1501" s="132">
        <v>0.18</v>
      </c>
      <c r="C1501" s="132">
        <v>5.3</v>
      </c>
      <c r="D1501" s="132">
        <v>2.61</v>
      </c>
      <c r="E1501" s="132">
        <v>6.52</v>
      </c>
      <c r="F1501" s="132">
        <v>5.98</v>
      </c>
      <c r="G1501" s="225" t="s">
        <v>3148</v>
      </c>
      <c r="H1501" s="346" t="s">
        <v>3111</v>
      </c>
      <c r="I1501" s="129">
        <v>101.285</v>
      </c>
      <c r="J1501" s="129">
        <v>-34</v>
      </c>
      <c r="K1501" s="129">
        <v>-2</v>
      </c>
      <c r="L1501" s="129" t="b">
        <v>1</v>
      </c>
      <c r="M1501" s="129">
        <v>12.972</v>
      </c>
      <c r="N1501" s="129">
        <v>4.9740000000000002</v>
      </c>
      <c r="O1501" s="129">
        <v>2.6080000000000001</v>
      </c>
      <c r="P1501" s="132">
        <v>13.971</v>
      </c>
      <c r="Q1501" s="132">
        <v>8.5999999999999993E-2</v>
      </c>
      <c r="R1501" s="132">
        <v>1.2030000000000001</v>
      </c>
      <c r="S1501" s="129">
        <v>1.62</v>
      </c>
      <c r="T1501" s="419">
        <v>-68.100999999999999</v>
      </c>
      <c r="U1501" s="129">
        <v>31.274999999999999</v>
      </c>
      <c r="V1501" s="129">
        <v>-43</v>
      </c>
      <c r="W1501" s="129">
        <v>-56</v>
      </c>
      <c r="X1501" s="129">
        <v>394</v>
      </c>
      <c r="Y1501" s="129" t="s">
        <v>765</v>
      </c>
      <c r="Z1501" s="129" t="b">
        <v>1</v>
      </c>
      <c r="AA1501" s="129">
        <v>0</v>
      </c>
      <c r="AB1501" s="129" t="b">
        <v>1</v>
      </c>
      <c r="AC1501" s="129">
        <v>48</v>
      </c>
      <c r="AD1501" s="129">
        <v>0.56799999999999995</v>
      </c>
      <c r="AE1501" s="129" t="s">
        <v>3111</v>
      </c>
      <c r="AF1501" s="129" t="s">
        <v>3148</v>
      </c>
      <c r="AG1501" s="129" t="s">
        <v>4021</v>
      </c>
      <c r="AH1501" s="129" t="e" cm="1">
        <f t="array" aca="1" ref="AH1501" ca="1">INDIRECT(ADDRESS(MATCH(AJ1501,'rs_industries'!B:B,0),5,1,TRUE,"rs_industries"))</f>
        <v>#N/A</v>
      </c>
      <c r="AI1501" s="129" cm="1">
        <f t="array" aca="1" ref="AI1501" ca="1">INDIRECT(ADDRESS(MATCH(A1501,'rs_stocks'!B:B,0),7,1,TRUE,"rs_stocks"))</f>
        <v>77</v>
      </c>
    </row>
    <row r="1502" spans="1:35" x14ac:dyDescent="0.3">
      <c r="A1502" s="129" t="s">
        <v>2968</v>
      </c>
      <c r="B1502" s="132">
        <v>-0.43</v>
      </c>
      <c r="C1502" s="132">
        <v>4.79</v>
      </c>
      <c r="D1502" s="132">
        <v>-2.81</v>
      </c>
      <c r="E1502" s="132">
        <v>17.850000000000001</v>
      </c>
      <c r="F1502" s="132">
        <v>13.6</v>
      </c>
      <c r="G1502" s="277" t="s">
        <v>3198</v>
      </c>
      <c r="H1502" s="348" t="s">
        <v>24</v>
      </c>
      <c r="I1502" s="129">
        <v>0.55900000000000005</v>
      </c>
      <c r="J1502" s="129">
        <v>-50</v>
      </c>
      <c r="K1502" s="129">
        <v>-7</v>
      </c>
      <c r="L1502" s="129" t="b">
        <v>1</v>
      </c>
      <c r="M1502" s="129">
        <v>12.624000000000001</v>
      </c>
      <c r="N1502" s="129">
        <v>4.8540000000000001</v>
      </c>
      <c r="O1502" s="129">
        <v>2.601</v>
      </c>
      <c r="P1502" s="132">
        <v>12.347</v>
      </c>
      <c r="Q1502" s="132">
        <v>8.4000000000000005E-2</v>
      </c>
      <c r="R1502" s="132">
        <v>1.0389999999999999</v>
      </c>
      <c r="S1502" s="129">
        <v>3.09</v>
      </c>
      <c r="T1502" s="419">
        <v>102.926</v>
      </c>
      <c r="U1502" s="129">
        <v>27.99</v>
      </c>
      <c r="V1502" s="129">
        <v>9</v>
      </c>
      <c r="W1502" s="129">
        <v>-3</v>
      </c>
      <c r="X1502" s="129">
        <v>231</v>
      </c>
      <c r="Y1502" s="129" t="s">
        <v>2968</v>
      </c>
      <c r="Z1502" s="129" t="b">
        <v>1</v>
      </c>
      <c r="AA1502" s="129">
        <v>0</v>
      </c>
      <c r="AB1502" s="129" t="b">
        <v>1</v>
      </c>
      <c r="AC1502" s="129">
        <v>49</v>
      </c>
      <c r="AD1502" s="129">
        <v>0.56699999999999995</v>
      </c>
      <c r="AE1502" s="129" t="s">
        <v>24</v>
      </c>
      <c r="AF1502" s="129" t="s">
        <v>3198</v>
      </c>
      <c r="AG1502" s="129" t="s">
        <v>7226</v>
      </c>
      <c r="AH1502" s="129" t="e" cm="1">
        <f t="array" aca="1" ref="AH1502" ca="1">INDIRECT(ADDRESS(MATCH(AJ1502,'rs_industries'!B:B,0),5,1,TRUE,"rs_industries"))</f>
        <v>#N/A</v>
      </c>
      <c r="AI1502" s="129" cm="1">
        <f t="array" aca="1" ref="AI1502" ca="1">INDIRECT(ADDRESS(MATCH(A1502,'rs_stocks'!B:B,0),7,1,TRUE,"rs_stocks"))</f>
        <v>86</v>
      </c>
    </row>
    <row r="1503" spans="1:35" x14ac:dyDescent="0.3">
      <c r="A1503" s="129" t="s">
        <v>7943</v>
      </c>
      <c r="B1503" s="132">
        <v>-0.28999999999999998</v>
      </c>
      <c r="C1503" s="132">
        <v>4.3899999999999997</v>
      </c>
      <c r="D1503" s="132">
        <v>3.44</v>
      </c>
      <c r="E1503" s="132">
        <v>6.67</v>
      </c>
      <c r="F1503" s="132">
        <v>3.86</v>
      </c>
      <c r="G1503" s="238" t="s">
        <v>3160</v>
      </c>
      <c r="H1503" s="352" t="s">
        <v>3111</v>
      </c>
      <c r="I1503" s="129">
        <v>0.49</v>
      </c>
      <c r="J1503" s="129">
        <v>-44</v>
      </c>
      <c r="K1503" s="129">
        <v>-29</v>
      </c>
      <c r="L1503" s="129" t="b">
        <v>1</v>
      </c>
      <c r="M1503" s="129">
        <v>4.1360000000000001</v>
      </c>
      <c r="N1503" s="129">
        <v>1.6</v>
      </c>
      <c r="O1503" s="129">
        <v>2.585</v>
      </c>
      <c r="P1503" s="132">
        <v>4.0709999999999997</v>
      </c>
      <c r="Q1503" s="132">
        <v>8.5999999999999993E-2</v>
      </c>
      <c r="R1503" s="132">
        <v>0.34899999999999998</v>
      </c>
      <c r="S1503" s="129">
        <v>1.1399999999999999</v>
      </c>
      <c r="T1503" s="419">
        <v>34.276000000000003</v>
      </c>
      <c r="U1503" s="129">
        <v>10.23</v>
      </c>
      <c r="V1503" s="129">
        <v>-25</v>
      </c>
      <c r="W1503" s="129">
        <v>12</v>
      </c>
      <c r="X1503" s="129">
        <v>1713</v>
      </c>
      <c r="Y1503" s="129" t="s">
        <v>7943</v>
      </c>
      <c r="Z1503" s="129" t="b">
        <v>0</v>
      </c>
      <c r="AA1503" s="129">
        <v>0</v>
      </c>
      <c r="AB1503" s="129" t="b">
        <v>1</v>
      </c>
      <c r="AC1503" s="129">
        <v>48</v>
      </c>
      <c r="AD1503" s="129">
        <v>0.56699999999999995</v>
      </c>
      <c r="AE1503" s="129" t="s">
        <v>3111</v>
      </c>
      <c r="AF1503" s="129" t="s">
        <v>3160</v>
      </c>
      <c r="AG1503" s="129" t="s">
        <v>7944</v>
      </c>
      <c r="AH1503" s="129" t="e" cm="1">
        <f t="array" aca="1" ref="AH1503" ca="1">INDIRECT(ADDRESS(MATCH(AJ1503,'rs_industries'!B:B,0),5,1,TRUE,"rs_industries"))</f>
        <v>#N/A</v>
      </c>
      <c r="AI1503" s="129" t="e" cm="1">
        <f t="array" aca="1" ref="AI1503" ca="1">INDIRECT(ADDRESS(MATCH(A1503,'rs_stocks'!B:B,0),7,1,TRUE,"rs_stocks"))</f>
        <v>#N/A</v>
      </c>
    </row>
    <row r="1504" spans="1:35" x14ac:dyDescent="0.3">
      <c r="A1504" s="129" t="s">
        <v>7931</v>
      </c>
      <c r="B1504" s="132">
        <v>-3.85</v>
      </c>
      <c r="C1504" s="132">
        <v>-14.64</v>
      </c>
      <c r="D1504" s="132">
        <v>-7.01</v>
      </c>
      <c r="E1504" s="132">
        <v>-7.79</v>
      </c>
      <c r="F1504" s="132">
        <v>-7.44</v>
      </c>
      <c r="G1504" s="239" t="s">
        <v>3166</v>
      </c>
      <c r="H1504" s="349" t="s">
        <v>245</v>
      </c>
      <c r="I1504" s="129">
        <v>0.35199999999999998</v>
      </c>
      <c r="J1504" s="129">
        <v>-46</v>
      </c>
      <c r="K1504" s="129">
        <v>-45</v>
      </c>
      <c r="L1504" s="129" t="b">
        <v>0</v>
      </c>
      <c r="M1504" s="129">
        <v>11.736000000000001</v>
      </c>
      <c r="N1504" s="129">
        <v>4.5419999999999998</v>
      </c>
      <c r="O1504" s="129">
        <v>2.5840000000000001</v>
      </c>
      <c r="P1504" s="132">
        <v>11.795999999999999</v>
      </c>
      <c r="Q1504" s="132">
        <v>8.5000000000000006E-2</v>
      </c>
      <c r="R1504" s="132">
        <v>0.999</v>
      </c>
      <c r="S1504" s="129">
        <v>3.44</v>
      </c>
      <c r="T1504" s="419">
        <v>8.48</v>
      </c>
      <c r="U1504" s="129">
        <v>34.229999999999997</v>
      </c>
      <c r="V1504" s="129">
        <v>-63</v>
      </c>
      <c r="W1504" s="129">
        <v>-21</v>
      </c>
      <c r="X1504" s="129">
        <v>169</v>
      </c>
      <c r="Y1504" s="129" t="s">
        <v>7931</v>
      </c>
      <c r="Z1504" s="129" t="b">
        <v>0</v>
      </c>
      <c r="AA1504" s="129">
        <v>0</v>
      </c>
      <c r="AB1504" s="129" t="b">
        <v>0</v>
      </c>
      <c r="AC1504" s="129">
        <v>46</v>
      </c>
      <c r="AD1504" s="129">
        <v>0.56699999999999995</v>
      </c>
      <c r="AE1504" s="129" t="s">
        <v>245</v>
      </c>
      <c r="AF1504" s="129" t="s">
        <v>3166</v>
      </c>
      <c r="AG1504" s="129" t="s">
        <v>7932</v>
      </c>
      <c r="AH1504" s="129" t="e" cm="1">
        <f t="array" aca="1" ref="AH1504" ca="1">INDIRECT(ADDRESS(MATCH(AJ1504,'rs_industries'!B:B,0),5,1,TRUE,"rs_industries"))</f>
        <v>#N/A</v>
      </c>
      <c r="AI1504" s="129" t="e" cm="1">
        <f t="array" aca="1" ref="AI1504" ca="1">INDIRECT(ADDRESS(MATCH(A1504,'rs_stocks'!B:B,0),7,1,TRUE,"rs_stocks"))</f>
        <v>#N/A</v>
      </c>
    </row>
    <row r="1505" spans="1:35" x14ac:dyDescent="0.3">
      <c r="A1505" s="129" t="s">
        <v>557</v>
      </c>
      <c r="B1505" s="132">
        <v>0.24</v>
      </c>
      <c r="C1505" s="132">
        <v>0.96</v>
      </c>
      <c r="D1505" s="132">
        <v>-3.11</v>
      </c>
      <c r="E1505" s="132">
        <v>18.559999999999999</v>
      </c>
      <c r="F1505" s="132">
        <v>13.83</v>
      </c>
      <c r="G1505" s="231" t="s">
        <v>54</v>
      </c>
      <c r="H1505" s="346" t="s">
        <v>3108</v>
      </c>
      <c r="I1505" s="129">
        <v>10.337999999999999</v>
      </c>
      <c r="J1505" s="129">
        <v>-50</v>
      </c>
      <c r="K1505" s="129">
        <v>-5</v>
      </c>
      <c r="L1505" s="129" t="b">
        <v>1</v>
      </c>
      <c r="M1505" s="129">
        <v>12.948</v>
      </c>
      <c r="N1505" s="129">
        <v>5.0679999999999996</v>
      </c>
      <c r="O1505" s="129">
        <v>2.5550000000000002</v>
      </c>
      <c r="P1505" s="132">
        <v>12.337</v>
      </c>
      <c r="Q1505" s="132">
        <v>0.08</v>
      </c>
      <c r="R1505" s="132">
        <v>0.98499999999999999</v>
      </c>
      <c r="S1505" s="129">
        <v>2.86</v>
      </c>
      <c r="T1505" s="419">
        <v>31.498999999999999</v>
      </c>
      <c r="U1505" s="129">
        <v>37.69</v>
      </c>
      <c r="V1505" s="129">
        <v>71</v>
      </c>
      <c r="W1505" s="129">
        <v>98</v>
      </c>
      <c r="X1505" s="129">
        <v>185</v>
      </c>
      <c r="Y1505" s="129" t="s">
        <v>557</v>
      </c>
      <c r="Z1505" s="129" t="b">
        <v>1</v>
      </c>
      <c r="AA1505" s="129">
        <v>0</v>
      </c>
      <c r="AB1505" s="129" t="b">
        <v>1</v>
      </c>
      <c r="AC1505" s="129">
        <v>47</v>
      </c>
      <c r="AD1505" s="129">
        <v>0.56599999999999995</v>
      </c>
      <c r="AE1505" s="129" t="s">
        <v>3108</v>
      </c>
      <c r="AF1505" s="129" t="s">
        <v>54</v>
      </c>
      <c r="AG1505" s="129" t="s">
        <v>3768</v>
      </c>
      <c r="AH1505" s="129" t="e" cm="1">
        <f t="array" aca="1" ref="AH1505" ca="1">INDIRECT(ADDRESS(MATCH(AJ1505,'rs_industries'!B:B,0),5,1,TRUE,"rs_industries"))</f>
        <v>#N/A</v>
      </c>
      <c r="AI1505" s="129" cm="1">
        <f t="array" aca="1" ref="AI1505" ca="1">INDIRECT(ADDRESS(MATCH(A1505,'rs_stocks'!B:B,0),7,1,TRUE,"rs_stocks"))</f>
        <v>82</v>
      </c>
    </row>
    <row r="1506" spans="1:35" x14ac:dyDescent="0.3">
      <c r="A1506" s="129" t="s">
        <v>631</v>
      </c>
      <c r="B1506" s="132">
        <v>-0.12</v>
      </c>
      <c r="C1506" s="132">
        <v>-20.21</v>
      </c>
      <c r="D1506" s="132">
        <v>-13.48</v>
      </c>
      <c r="E1506" s="132">
        <v>0.75</v>
      </c>
      <c r="F1506" s="132">
        <v>-5.54</v>
      </c>
      <c r="G1506" s="216" t="s">
        <v>3127</v>
      </c>
      <c r="H1506" s="348" t="s">
        <v>31</v>
      </c>
      <c r="I1506" s="129">
        <v>13.423</v>
      </c>
      <c r="J1506" s="129">
        <v>-69</v>
      </c>
      <c r="K1506" s="129">
        <v>-27</v>
      </c>
      <c r="L1506" s="129" t="b">
        <v>0</v>
      </c>
      <c r="M1506" s="129">
        <v>21.45</v>
      </c>
      <c r="N1506" s="129">
        <v>8.4060000000000006</v>
      </c>
      <c r="O1506" s="129">
        <v>2.552</v>
      </c>
      <c r="P1506" s="132">
        <v>19.241</v>
      </c>
      <c r="Q1506" s="132">
        <v>7.9000000000000001E-2</v>
      </c>
      <c r="R1506" s="132">
        <v>1.524</v>
      </c>
      <c r="S1506" s="129">
        <v>5.53</v>
      </c>
      <c r="T1506" s="419">
        <v>51.944000000000003</v>
      </c>
      <c r="U1506" s="129">
        <v>53.92</v>
      </c>
      <c r="V1506" s="129">
        <v>-53</v>
      </c>
      <c r="W1506" s="129">
        <v>-21</v>
      </c>
      <c r="X1506" s="129">
        <v>67</v>
      </c>
      <c r="Y1506" s="129" t="s">
        <v>631</v>
      </c>
      <c r="Z1506" s="129" t="b">
        <v>1</v>
      </c>
      <c r="AA1506" s="129">
        <v>0</v>
      </c>
      <c r="AB1506" s="129" t="b">
        <v>0</v>
      </c>
      <c r="AC1506" s="129">
        <v>49</v>
      </c>
      <c r="AD1506" s="129">
        <v>0.56599999999999995</v>
      </c>
      <c r="AE1506" s="129" t="s">
        <v>31</v>
      </c>
      <c r="AF1506" s="129" t="s">
        <v>3127</v>
      </c>
      <c r="AG1506" s="129" t="s">
        <v>3129</v>
      </c>
      <c r="AH1506" s="129" t="e" cm="1">
        <f t="array" aca="1" ref="AH1506" ca="1">INDIRECT(ADDRESS(MATCH(AJ1506,'rs_industries'!B:B,0),5,1,TRUE,"rs_industries"))</f>
        <v>#N/A</v>
      </c>
      <c r="AI1506" s="129" cm="1">
        <f t="array" aca="1" ref="AI1506" ca="1">INDIRECT(ADDRESS(MATCH(A1506,'rs_stocks'!B:B,0),7,1,TRUE,"rs_stocks"))</f>
        <v>83</v>
      </c>
    </row>
    <row r="1507" spans="1:35" x14ac:dyDescent="0.3">
      <c r="A1507" s="129" t="s">
        <v>1189</v>
      </c>
      <c r="B1507" s="132">
        <v>-4.74</v>
      </c>
      <c r="C1507" s="132">
        <v>-15.84</v>
      </c>
      <c r="D1507" s="132">
        <v>-9.4700000000000006</v>
      </c>
      <c r="E1507" s="132">
        <v>-5.8</v>
      </c>
      <c r="F1507" s="132">
        <v>-6.42</v>
      </c>
      <c r="G1507" s="225" t="s">
        <v>3267</v>
      </c>
      <c r="H1507" s="346" t="s">
        <v>3205</v>
      </c>
      <c r="I1507" s="129">
        <v>55.11</v>
      </c>
      <c r="J1507" s="129">
        <v>-29</v>
      </c>
      <c r="K1507" s="129">
        <v>-26</v>
      </c>
      <c r="L1507" s="129" t="b">
        <v>0</v>
      </c>
      <c r="M1507" s="129">
        <v>10.351000000000001</v>
      </c>
      <c r="N1507" s="129">
        <v>4.0590000000000002</v>
      </c>
      <c r="O1507" s="129">
        <v>2.5510000000000002</v>
      </c>
      <c r="P1507" s="132">
        <v>10.368</v>
      </c>
      <c r="Q1507" s="132">
        <v>8.2000000000000003E-2</v>
      </c>
      <c r="R1507" s="132">
        <v>0.84699999999999998</v>
      </c>
      <c r="S1507" s="129">
        <v>3.16</v>
      </c>
      <c r="T1507" s="419">
        <v>-56.838999999999999</v>
      </c>
      <c r="U1507" s="129">
        <v>16.975000000000001</v>
      </c>
      <c r="V1507" s="129">
        <v>-36</v>
      </c>
      <c r="W1507" s="129">
        <v>-23</v>
      </c>
      <c r="X1507" s="129">
        <v>372</v>
      </c>
      <c r="Y1507" s="129" t="s">
        <v>1189</v>
      </c>
      <c r="Z1507" s="129" t="b">
        <v>1</v>
      </c>
      <c r="AA1507" s="129">
        <v>0</v>
      </c>
      <c r="AB1507" s="129" t="b">
        <v>0</v>
      </c>
      <c r="AC1507" s="129">
        <v>43</v>
      </c>
      <c r="AD1507" s="129">
        <v>0.56599999999999995</v>
      </c>
      <c r="AE1507" s="129" t="s">
        <v>3205</v>
      </c>
      <c r="AF1507" s="129" t="s">
        <v>3267</v>
      </c>
      <c r="AG1507" s="129" t="s">
        <v>4677</v>
      </c>
      <c r="AH1507" s="129" t="e" cm="1">
        <f t="array" aca="1" ref="AH1507" ca="1">INDIRECT(ADDRESS(MATCH(AJ1507,'rs_industries'!B:B,0),5,1,TRUE,"rs_industries"))</f>
        <v>#N/A</v>
      </c>
      <c r="AI1507" s="129" t="e" cm="1">
        <f t="array" aca="1" ref="AI1507" ca="1">INDIRECT(ADDRESS(MATCH(A1507,'rs_stocks'!B:B,0),7,1,TRUE,"rs_stocks"))</f>
        <v>#N/A</v>
      </c>
    </row>
    <row r="1508" spans="1:35" x14ac:dyDescent="0.3">
      <c r="A1508" s="129" t="s">
        <v>2421</v>
      </c>
      <c r="B1508" s="132">
        <v>2.79</v>
      </c>
      <c r="C1508" s="132">
        <v>3.32</v>
      </c>
      <c r="D1508" s="132">
        <v>4.96</v>
      </c>
      <c r="E1508" s="132">
        <v>16.170000000000002</v>
      </c>
      <c r="F1508" s="132">
        <v>19.14</v>
      </c>
      <c r="G1508" s="282" t="s">
        <v>3168</v>
      </c>
      <c r="H1508" s="347" t="s">
        <v>3124</v>
      </c>
      <c r="I1508" s="129">
        <v>2.6960000000000002</v>
      </c>
      <c r="J1508" s="129">
        <v>-69</v>
      </c>
      <c r="K1508" s="129">
        <v>-57</v>
      </c>
      <c r="L1508" s="129" t="b">
        <v>1</v>
      </c>
      <c r="M1508" s="129">
        <v>12.526</v>
      </c>
      <c r="N1508" s="129">
        <v>4.9249999999999998</v>
      </c>
      <c r="O1508" s="129">
        <v>2.544</v>
      </c>
      <c r="P1508" s="132">
        <v>12.093</v>
      </c>
      <c r="Q1508" s="132">
        <v>8.3000000000000004E-2</v>
      </c>
      <c r="R1508" s="132">
        <v>1.004</v>
      </c>
      <c r="S1508" s="129">
        <v>3.47</v>
      </c>
      <c r="T1508" s="419">
        <v>-39.326000000000001</v>
      </c>
      <c r="U1508" s="129">
        <v>110.66</v>
      </c>
      <c r="V1508" s="129">
        <v>-14</v>
      </c>
      <c r="W1508" s="129">
        <v>-17</v>
      </c>
      <c r="X1508" s="129">
        <v>52</v>
      </c>
      <c r="Y1508" s="129" t="s">
        <v>2421</v>
      </c>
      <c r="Z1508" s="129" t="b">
        <v>0</v>
      </c>
      <c r="AA1508" s="129">
        <v>0</v>
      </c>
      <c r="AB1508" s="129" t="b">
        <v>0</v>
      </c>
      <c r="AC1508" s="129">
        <v>50</v>
      </c>
      <c r="AD1508" s="129">
        <v>0.56499999999999995</v>
      </c>
      <c r="AE1508" s="129" t="s">
        <v>3124</v>
      </c>
      <c r="AF1508" s="129" t="s">
        <v>3168</v>
      </c>
      <c r="AG1508" s="129" t="s">
        <v>5412</v>
      </c>
      <c r="AH1508" s="129" t="e" cm="1">
        <f t="array" aca="1" ref="AH1508" ca="1">INDIRECT(ADDRESS(MATCH(AJ1508,'rs_industries'!B:B,0),5,1,TRUE,"rs_industries"))</f>
        <v>#N/A</v>
      </c>
      <c r="AI1508" s="129" t="e" cm="1">
        <f t="array" aca="1" ref="AI1508" ca="1">INDIRECT(ADDRESS(MATCH(A1508,'rs_stocks'!B:B,0),7,1,TRUE,"rs_stocks"))</f>
        <v>#N/A</v>
      </c>
    </row>
    <row r="1509" spans="1:35" x14ac:dyDescent="0.3">
      <c r="A1509" s="129" t="s">
        <v>7076</v>
      </c>
      <c r="B1509" s="132">
        <v>1.06</v>
      </c>
      <c r="C1509" s="132">
        <v>4.1900000000000004</v>
      </c>
      <c r="D1509" s="132">
        <v>5.77</v>
      </c>
      <c r="E1509" s="132">
        <v>0.06</v>
      </c>
      <c r="F1509" s="132">
        <v>1.9</v>
      </c>
      <c r="G1509" s="230" t="s">
        <v>3262</v>
      </c>
      <c r="H1509" s="347" t="s">
        <v>3111</v>
      </c>
      <c r="I1509" s="129">
        <v>0.73399999999999999</v>
      </c>
      <c r="J1509" s="129">
        <v>-32</v>
      </c>
      <c r="K1509" s="129">
        <v>-26</v>
      </c>
      <c r="L1509" s="129" t="b">
        <v>1</v>
      </c>
      <c r="M1509" s="129">
        <v>5.1509999999999998</v>
      </c>
      <c r="N1509" s="129">
        <v>2.0350000000000001</v>
      </c>
      <c r="O1509" s="129">
        <v>2.5310000000000001</v>
      </c>
      <c r="P1509" s="132">
        <v>5.2850000000000001</v>
      </c>
      <c r="Q1509" s="132">
        <v>8.3000000000000004E-2</v>
      </c>
      <c r="R1509" s="132">
        <v>0.437</v>
      </c>
      <c r="S1509" s="129">
        <v>1.91</v>
      </c>
      <c r="T1509" s="419">
        <v>9.1519999999999992</v>
      </c>
      <c r="U1509" s="129">
        <v>34.299999999999997</v>
      </c>
      <c r="V1509" s="129">
        <v>-34</v>
      </c>
      <c r="W1509" s="129">
        <v>-47</v>
      </c>
      <c r="X1509" s="129">
        <v>305</v>
      </c>
      <c r="Y1509" s="129" t="s">
        <v>7076</v>
      </c>
      <c r="Z1509" s="129" t="b">
        <v>0</v>
      </c>
      <c r="AA1509" s="129">
        <v>0</v>
      </c>
      <c r="AB1509" s="129" t="b">
        <v>0</v>
      </c>
      <c r="AC1509" s="129">
        <v>47</v>
      </c>
      <c r="AD1509" s="129">
        <v>0.56499999999999995</v>
      </c>
      <c r="AE1509" s="129" t="s">
        <v>3111</v>
      </c>
      <c r="AF1509" s="129" t="s">
        <v>3262</v>
      </c>
      <c r="AG1509" s="129" t="s">
        <v>7077</v>
      </c>
      <c r="AH1509" s="129" t="e" cm="1">
        <f t="array" aca="1" ref="AH1509" ca="1">INDIRECT(ADDRESS(MATCH(AJ1509,'rs_industries'!B:B,0),5,1,TRUE,"rs_industries"))</f>
        <v>#N/A</v>
      </c>
      <c r="AI1509" s="129" t="e" cm="1">
        <f t="array" aca="1" ref="AI1509" ca="1">INDIRECT(ADDRESS(MATCH(A1509,'rs_stocks'!B:B,0),7,1,TRUE,"rs_stocks"))</f>
        <v>#N/A</v>
      </c>
    </row>
    <row r="1510" spans="1:35" x14ac:dyDescent="0.3">
      <c r="A1510" s="129" t="s">
        <v>999</v>
      </c>
      <c r="B1510" s="132">
        <v>-0.9</v>
      </c>
      <c r="C1510" s="132">
        <v>-1.79</v>
      </c>
      <c r="D1510" s="132">
        <v>7.62</v>
      </c>
      <c r="E1510" s="132">
        <v>0.04</v>
      </c>
      <c r="F1510" s="132">
        <v>-6.15</v>
      </c>
      <c r="G1510" s="204" t="s">
        <v>3241</v>
      </c>
      <c r="H1510" s="345" t="s">
        <v>3124</v>
      </c>
      <c r="I1510" s="129">
        <v>163.40199999999999</v>
      </c>
      <c r="J1510" s="129">
        <v>-27</v>
      </c>
      <c r="K1510" s="129">
        <v>-6</v>
      </c>
      <c r="L1510" s="129" t="b">
        <v>1</v>
      </c>
      <c r="M1510" s="129">
        <v>13.194000000000001</v>
      </c>
      <c r="N1510" s="129">
        <v>5.2279999999999998</v>
      </c>
      <c r="O1510" s="129">
        <v>2.524</v>
      </c>
      <c r="P1510" s="132">
        <v>15.189</v>
      </c>
      <c r="Q1510" s="132">
        <v>8.4000000000000005E-2</v>
      </c>
      <c r="R1510" s="132">
        <v>1.2749999999999999</v>
      </c>
      <c r="S1510" s="129">
        <v>1.94</v>
      </c>
      <c r="T1510" s="419">
        <v>-7.0069999999999997</v>
      </c>
      <c r="U1510" s="129">
        <v>304.60700000000003</v>
      </c>
      <c r="V1510" s="129">
        <v>-42</v>
      </c>
      <c r="W1510" s="129">
        <v>-49</v>
      </c>
      <c r="X1510" s="129">
        <v>33</v>
      </c>
      <c r="Y1510" s="129" t="s">
        <v>999</v>
      </c>
      <c r="Z1510" s="129" t="b">
        <v>0</v>
      </c>
      <c r="AA1510" s="129">
        <v>0</v>
      </c>
      <c r="AB1510" s="129" t="b">
        <v>1</v>
      </c>
      <c r="AC1510" s="129">
        <v>37</v>
      </c>
      <c r="AD1510" s="129">
        <v>0.56499999999999995</v>
      </c>
      <c r="AE1510" s="129" t="s">
        <v>3124</v>
      </c>
      <c r="AF1510" s="129" t="s">
        <v>3241</v>
      </c>
      <c r="AG1510" s="129" t="s">
        <v>4367</v>
      </c>
      <c r="AH1510" s="129" t="e" cm="1">
        <f t="array" aca="1" ref="AH1510" ca="1">INDIRECT(ADDRESS(MATCH(AJ1510,'rs_industries'!B:B,0),5,1,TRUE,"rs_industries"))</f>
        <v>#N/A</v>
      </c>
      <c r="AI1510" s="129" cm="1">
        <f t="array" aca="1" ref="AI1510" ca="1">INDIRECT(ADDRESS(MATCH(A1510,'rs_stocks'!B:B,0),7,1,TRUE,"rs_stocks"))</f>
        <v>80</v>
      </c>
    </row>
    <row r="1511" spans="1:35" x14ac:dyDescent="0.3">
      <c r="A1511" s="129" t="s">
        <v>129</v>
      </c>
      <c r="B1511" s="132">
        <v>8.4</v>
      </c>
      <c r="C1511" s="132">
        <v>9.27</v>
      </c>
      <c r="D1511" s="132">
        <v>1.88</v>
      </c>
      <c r="E1511" s="132">
        <v>27.32</v>
      </c>
      <c r="F1511" s="132">
        <v>20.2</v>
      </c>
      <c r="G1511" s="249" t="s">
        <v>3221</v>
      </c>
      <c r="H1511" s="349" t="s">
        <v>31</v>
      </c>
      <c r="I1511" s="129">
        <v>132.072</v>
      </c>
      <c r="J1511" s="129">
        <v>-57</v>
      </c>
      <c r="K1511" s="129">
        <v>0</v>
      </c>
      <c r="L1511" s="129" t="b">
        <v>1</v>
      </c>
      <c r="M1511" s="129">
        <v>11.292</v>
      </c>
      <c r="N1511" s="129">
        <v>4.4749999999999996</v>
      </c>
      <c r="O1511" s="129">
        <v>2.524</v>
      </c>
      <c r="P1511" s="132">
        <v>10.898999999999999</v>
      </c>
      <c r="Q1511" s="132">
        <v>0.08</v>
      </c>
      <c r="R1511" s="132">
        <v>0.874</v>
      </c>
      <c r="S1511" s="129">
        <v>3.08</v>
      </c>
      <c r="T1511" s="419">
        <v>122.092</v>
      </c>
      <c r="U1511" s="129">
        <v>1000.275</v>
      </c>
      <c r="V1511" s="129">
        <v>-19</v>
      </c>
      <c r="W1511" s="129">
        <v>-13</v>
      </c>
      <c r="X1511" s="129">
        <v>6</v>
      </c>
      <c r="Y1511" s="129" t="s">
        <v>129</v>
      </c>
      <c r="Z1511" s="129" t="b">
        <v>1</v>
      </c>
      <c r="AA1511" s="129">
        <v>0</v>
      </c>
      <c r="AB1511" s="129" t="b">
        <v>1</v>
      </c>
      <c r="AC1511" s="129">
        <v>46</v>
      </c>
      <c r="AD1511" s="129">
        <v>0.56499999999999995</v>
      </c>
      <c r="AE1511" s="129" t="s">
        <v>31</v>
      </c>
      <c r="AF1511" s="129" t="s">
        <v>3221</v>
      </c>
      <c r="AG1511" s="129" t="s">
        <v>3374</v>
      </c>
      <c r="AH1511" s="129" t="e" cm="1">
        <f t="array" aca="1" ref="AH1511" ca="1">INDIRECT(ADDRESS(MATCH(AJ1511,'rs_industries'!B:B,0),5,1,TRUE,"rs_industries"))</f>
        <v>#N/A</v>
      </c>
      <c r="AI1511" s="129" cm="1">
        <f t="array" aca="1" ref="AI1511" ca="1">INDIRECT(ADDRESS(MATCH(A1511,'rs_stocks'!B:B,0),7,1,TRUE,"rs_stocks"))</f>
        <v>89</v>
      </c>
    </row>
    <row r="1512" spans="1:35" x14ac:dyDescent="0.3">
      <c r="A1512" s="129" t="s">
        <v>622</v>
      </c>
      <c r="B1512" s="132">
        <v>5.34</v>
      </c>
      <c r="C1512" s="132">
        <v>-1.89</v>
      </c>
      <c r="D1512" s="132">
        <v>-5.4</v>
      </c>
      <c r="E1512" s="132">
        <v>3.1</v>
      </c>
      <c r="F1512" s="132">
        <v>3.55</v>
      </c>
      <c r="G1512" s="211" t="s">
        <v>3705</v>
      </c>
      <c r="H1512" s="348" t="s">
        <v>115</v>
      </c>
      <c r="I1512" s="129">
        <v>6.4569999999999999</v>
      </c>
      <c r="J1512" s="129">
        <v>-38</v>
      </c>
      <c r="K1512" s="129">
        <v>-16</v>
      </c>
      <c r="L1512" s="129" t="b">
        <v>0</v>
      </c>
      <c r="M1512" s="129">
        <v>12.510999999999999</v>
      </c>
      <c r="N1512" s="129">
        <v>4.9930000000000003</v>
      </c>
      <c r="O1512" s="129">
        <v>2.5059999999999998</v>
      </c>
      <c r="P1512" s="132">
        <v>13.069000000000001</v>
      </c>
      <c r="Q1512" s="132">
        <v>7.8E-2</v>
      </c>
      <c r="R1512" s="132">
        <v>1.0149999999999999</v>
      </c>
      <c r="S1512" s="129">
        <v>3.24</v>
      </c>
      <c r="T1512" s="419">
        <v>176.864</v>
      </c>
      <c r="U1512" s="129">
        <v>45.19</v>
      </c>
      <c r="V1512" s="129">
        <v>228</v>
      </c>
      <c r="W1512" s="129">
        <v>341</v>
      </c>
      <c r="X1512" s="129">
        <v>136</v>
      </c>
      <c r="Y1512" s="129" t="s">
        <v>622</v>
      </c>
      <c r="Z1512" s="129" t="b">
        <v>1</v>
      </c>
      <c r="AA1512" s="129">
        <v>0</v>
      </c>
      <c r="AB1512" s="129" t="b">
        <v>0</v>
      </c>
      <c r="AC1512" s="129">
        <v>46</v>
      </c>
      <c r="AD1512" s="129">
        <v>0.56399999999999995</v>
      </c>
      <c r="AE1512" s="129" t="s">
        <v>115</v>
      </c>
      <c r="AF1512" s="129" t="s">
        <v>3705</v>
      </c>
      <c r="AG1512" s="129" t="s">
        <v>5497</v>
      </c>
      <c r="AH1512" s="129" t="e" cm="1">
        <f t="array" aca="1" ref="AH1512" ca="1">INDIRECT(ADDRESS(MATCH(AJ1512,'rs_industries'!B:B,0),5,1,TRUE,"rs_industries"))</f>
        <v>#N/A</v>
      </c>
      <c r="AI1512" s="129" t="e" cm="1">
        <f t="array" aca="1" ref="AI1512" ca="1">INDIRECT(ADDRESS(MATCH(A1512,'rs_stocks'!B:B,0),7,1,TRUE,"rs_stocks"))</f>
        <v>#N/A</v>
      </c>
    </row>
    <row r="1513" spans="1:35" x14ac:dyDescent="0.3">
      <c r="A1513" s="129" t="s">
        <v>8687</v>
      </c>
      <c r="B1513" s="132">
        <v>-0.65</v>
      </c>
      <c r="C1513" s="132">
        <v>-2.66</v>
      </c>
      <c r="D1513" s="132">
        <v>-3.87</v>
      </c>
      <c r="E1513" s="132">
        <v>2.67</v>
      </c>
      <c r="F1513" s="132">
        <v>-0.77</v>
      </c>
      <c r="G1513" s="327" t="s">
        <v>3193</v>
      </c>
      <c r="H1513" s="351" t="s">
        <v>3111</v>
      </c>
      <c r="I1513" s="129">
        <v>0.23</v>
      </c>
      <c r="J1513" s="129">
        <v>-27</v>
      </c>
      <c r="K1513" s="129">
        <v>-17</v>
      </c>
      <c r="L1513" s="129" t="b">
        <v>0</v>
      </c>
      <c r="M1513" s="129">
        <v>3.7170000000000001</v>
      </c>
      <c r="N1513" s="129">
        <v>1.4850000000000001</v>
      </c>
      <c r="O1513" s="129">
        <v>2.504</v>
      </c>
      <c r="P1513" s="132">
        <v>3.76</v>
      </c>
      <c r="Q1513" s="132">
        <v>0.08</v>
      </c>
      <c r="R1513" s="132">
        <v>0.30099999999999999</v>
      </c>
      <c r="S1513" s="129">
        <v>1.25</v>
      </c>
      <c r="T1513" s="419">
        <v>-83.247</v>
      </c>
      <c r="U1513" s="129">
        <v>7.69</v>
      </c>
      <c r="V1513" s="129">
        <v>135</v>
      </c>
      <c r="W1513" s="129">
        <v>147</v>
      </c>
      <c r="X1513" s="129">
        <v>2081</v>
      </c>
      <c r="Y1513" s="129" t="s">
        <v>8687</v>
      </c>
      <c r="Z1513" s="129" t="b">
        <v>0</v>
      </c>
      <c r="AA1513" s="129">
        <v>0</v>
      </c>
      <c r="AB1513" s="129" t="b">
        <v>0</v>
      </c>
      <c r="AC1513" s="129">
        <v>47</v>
      </c>
      <c r="AD1513" s="129">
        <v>0.56399999999999995</v>
      </c>
      <c r="AE1513" s="129" t="s">
        <v>3111</v>
      </c>
      <c r="AF1513" s="129" t="s">
        <v>3193</v>
      </c>
      <c r="AG1513" s="129" t="s">
        <v>8688</v>
      </c>
      <c r="AH1513" s="129" t="e" cm="1">
        <f t="array" aca="1" ref="AH1513" ca="1">INDIRECT(ADDRESS(MATCH(AJ1513,'rs_industries'!B:B,0),5,1,TRUE,"rs_industries"))</f>
        <v>#N/A</v>
      </c>
      <c r="AI1513" s="129" t="e" cm="1">
        <f t="array" aca="1" ref="AI1513" ca="1">INDIRECT(ADDRESS(MATCH(A1513,'rs_stocks'!B:B,0),7,1,TRUE,"rs_stocks"))</f>
        <v>#N/A</v>
      </c>
    </row>
    <row r="1514" spans="1:35" x14ac:dyDescent="0.3">
      <c r="A1514" s="129" t="s">
        <v>8578</v>
      </c>
      <c r="B1514" s="132">
        <v>-1.29</v>
      </c>
      <c r="C1514" s="132">
        <v>-15.47</v>
      </c>
      <c r="D1514" s="132">
        <v>-19.05</v>
      </c>
      <c r="E1514" s="132">
        <v>12.5</v>
      </c>
      <c r="F1514" s="132">
        <v>11.68</v>
      </c>
      <c r="G1514" s="323"/>
      <c r="H1514" s="347"/>
      <c r="I1514" s="129">
        <v>0.25800000000000001</v>
      </c>
      <c r="J1514" s="129">
        <v>-82</v>
      </c>
      <c r="K1514" s="129">
        <v>-77</v>
      </c>
      <c r="L1514" s="129" t="b">
        <v>0</v>
      </c>
      <c r="M1514" s="129">
        <v>39.14</v>
      </c>
      <c r="N1514" s="129">
        <v>15.637</v>
      </c>
      <c r="O1514" s="129">
        <v>2.5030000000000001</v>
      </c>
      <c r="P1514" s="132">
        <v>37.67</v>
      </c>
      <c r="Q1514" s="132">
        <v>6.7000000000000004E-2</v>
      </c>
      <c r="R1514" s="132">
        <v>2.5230000000000001</v>
      </c>
      <c r="S1514" s="129">
        <v>7.25</v>
      </c>
      <c r="T1514" s="419">
        <v>27.050999999999998</v>
      </c>
      <c r="U1514" s="129">
        <v>1.53</v>
      </c>
      <c r="V1514" s="129">
        <v>-65</v>
      </c>
      <c r="W1514" s="129">
        <v>-30</v>
      </c>
      <c r="X1514" s="129">
        <v>1803</v>
      </c>
      <c r="Y1514" s="129" t="s">
        <v>8578</v>
      </c>
      <c r="Z1514" s="129" t="b">
        <v>1</v>
      </c>
      <c r="AA1514" s="129">
        <v>0</v>
      </c>
      <c r="AB1514" s="129" t="b">
        <v>0</v>
      </c>
      <c r="AC1514" s="129">
        <v>41</v>
      </c>
      <c r="AD1514" s="129">
        <v>0.56399999999999995</v>
      </c>
      <c r="AG1514" s="129" t="s">
        <v>8579</v>
      </c>
      <c r="AH1514" s="129" t="e" cm="1">
        <f t="array" aca="1" ref="AH1514" ca="1">INDIRECT(ADDRESS(MATCH(AJ1514,'rs_industries'!B:B,0),5,1,TRUE,"rs_industries"))</f>
        <v>#N/A</v>
      </c>
      <c r="AI1514" s="129" t="e" cm="1">
        <f t="array" aca="1" ref="AI1514" ca="1">INDIRECT(ADDRESS(MATCH(A1514,'rs_stocks'!B:B,0),7,1,TRUE,"rs_stocks"))</f>
        <v>#N/A</v>
      </c>
    </row>
    <row r="1515" spans="1:35" x14ac:dyDescent="0.3">
      <c r="A1515" s="129" t="s">
        <v>2099</v>
      </c>
      <c r="B1515" s="132">
        <v>0.59</v>
      </c>
      <c r="C1515" s="132">
        <v>1.1499999999999999</v>
      </c>
      <c r="D1515" s="132">
        <v>-1.55</v>
      </c>
      <c r="E1515" s="132">
        <v>14.12</v>
      </c>
      <c r="F1515" s="132">
        <v>10.050000000000001</v>
      </c>
      <c r="G1515" s="221" t="s">
        <v>3250</v>
      </c>
      <c r="H1515" s="349" t="s">
        <v>3111</v>
      </c>
      <c r="I1515" s="129">
        <v>2.5489999999999999</v>
      </c>
      <c r="J1515" s="129">
        <v>-41</v>
      </c>
      <c r="K1515" s="129">
        <v>-8</v>
      </c>
      <c r="L1515" s="129" t="b">
        <v>1</v>
      </c>
      <c r="M1515" s="129">
        <v>11.182</v>
      </c>
      <c r="N1515" s="129">
        <v>4.49</v>
      </c>
      <c r="O1515" s="129">
        <v>2.4910000000000001</v>
      </c>
      <c r="P1515" s="132">
        <v>11.382</v>
      </c>
      <c r="Q1515" s="132">
        <v>7.5999999999999998E-2</v>
      </c>
      <c r="R1515" s="132">
        <v>0.86899999999999999</v>
      </c>
      <c r="S1515" s="129">
        <v>0.7</v>
      </c>
      <c r="T1515" s="419">
        <v>-8.2949999999999999</v>
      </c>
      <c r="U1515" s="129">
        <v>34.26</v>
      </c>
      <c r="V1515" s="129">
        <v>129</v>
      </c>
      <c r="W1515" s="129">
        <v>67</v>
      </c>
      <c r="X1515" s="129">
        <v>829</v>
      </c>
      <c r="Y1515" s="129" t="s">
        <v>2099</v>
      </c>
      <c r="Z1515" s="129" t="b">
        <v>1</v>
      </c>
      <c r="AA1515" s="129">
        <v>0</v>
      </c>
      <c r="AB1515" s="129" t="b">
        <v>1</v>
      </c>
      <c r="AC1515" s="129">
        <v>51</v>
      </c>
      <c r="AD1515" s="129">
        <v>0.56299999999999994</v>
      </c>
      <c r="AE1515" s="129" t="s">
        <v>3111</v>
      </c>
      <c r="AF1515" s="129" t="s">
        <v>3250</v>
      </c>
      <c r="AG1515" s="129" t="s">
        <v>3251</v>
      </c>
      <c r="AH1515" s="129" t="e" cm="1">
        <f t="array" aca="1" ref="AH1515" ca="1">INDIRECT(ADDRESS(MATCH(AJ1515,'rs_industries'!B:B,0),5,1,TRUE,"rs_industries"))</f>
        <v>#N/A</v>
      </c>
      <c r="AI1515" s="129" cm="1">
        <f t="array" aca="1" ref="AI1515" ca="1">INDIRECT(ADDRESS(MATCH(A1515,'rs_stocks'!B:B,0),7,1,TRUE,"rs_stocks"))</f>
        <v>71</v>
      </c>
    </row>
    <row r="1516" spans="1:35" x14ac:dyDescent="0.3">
      <c r="A1516" s="129" t="s">
        <v>2314</v>
      </c>
      <c r="B1516" s="132">
        <v>1.25</v>
      </c>
      <c r="C1516" s="132">
        <v>9.7200000000000006</v>
      </c>
      <c r="D1516" s="132">
        <v>5.5</v>
      </c>
      <c r="E1516" s="132">
        <v>-0.61</v>
      </c>
      <c r="F1516" s="132">
        <v>0.03</v>
      </c>
      <c r="G1516" s="214"/>
      <c r="H1516" s="347"/>
      <c r="I1516" s="129">
        <v>1.835</v>
      </c>
      <c r="J1516" s="129">
        <v>-70</v>
      </c>
      <c r="K1516" s="129">
        <v>-65</v>
      </c>
      <c r="L1516" s="129" t="b">
        <v>1</v>
      </c>
      <c r="M1516" s="129">
        <v>10.19</v>
      </c>
      <c r="N1516" s="129">
        <v>4.1239999999999997</v>
      </c>
      <c r="O1516" s="129">
        <v>2.4710000000000001</v>
      </c>
      <c r="P1516" s="132">
        <v>10.689</v>
      </c>
      <c r="Q1516" s="132">
        <v>0.08</v>
      </c>
      <c r="R1516" s="132">
        <v>0.85</v>
      </c>
      <c r="S1516" s="129">
        <v>3.1</v>
      </c>
      <c r="T1516" s="419">
        <v>50.478000000000002</v>
      </c>
      <c r="U1516" s="129">
        <v>30.71</v>
      </c>
      <c r="V1516" s="129">
        <v>-30</v>
      </c>
      <c r="W1516" s="129">
        <v>-49</v>
      </c>
      <c r="X1516" s="129">
        <v>210</v>
      </c>
      <c r="Y1516" s="129" t="s">
        <v>2314</v>
      </c>
      <c r="Z1516" s="129" t="b">
        <v>0</v>
      </c>
      <c r="AA1516" s="129">
        <v>0</v>
      </c>
      <c r="AB1516" s="129" t="b">
        <v>0</v>
      </c>
      <c r="AC1516" s="129">
        <v>44</v>
      </c>
      <c r="AD1516" s="129">
        <v>0.56299999999999994</v>
      </c>
      <c r="AG1516" s="129" t="s">
        <v>5563</v>
      </c>
      <c r="AH1516" s="129" t="e" cm="1">
        <f t="array" aca="1" ref="AH1516" ca="1">INDIRECT(ADDRESS(MATCH(AJ1516,'rs_industries'!B:B,0),5,1,TRUE,"rs_industries"))</f>
        <v>#N/A</v>
      </c>
      <c r="AI1516" s="129" t="e" cm="1">
        <f t="array" aca="1" ref="AI1516" ca="1">INDIRECT(ADDRESS(MATCH(A1516,'rs_stocks'!B:B,0),7,1,TRUE,"rs_stocks"))</f>
        <v>#N/A</v>
      </c>
    </row>
    <row r="1517" spans="1:35" x14ac:dyDescent="0.3">
      <c r="A1517" s="129" t="s">
        <v>8642</v>
      </c>
      <c r="B1517" s="132">
        <v>4.3099999999999996</v>
      </c>
      <c r="C1517" s="132">
        <v>-2.89</v>
      </c>
      <c r="D1517" s="132">
        <v>-8.75</v>
      </c>
      <c r="E1517" s="132">
        <v>5.58</v>
      </c>
      <c r="F1517" s="132">
        <v>0</v>
      </c>
      <c r="G1517" s="298" t="s">
        <v>3705</v>
      </c>
      <c r="H1517" s="352" t="s">
        <v>115</v>
      </c>
      <c r="I1517" s="129">
        <v>0.24</v>
      </c>
      <c r="J1517" s="129">
        <v>-66</v>
      </c>
      <c r="K1517" s="129">
        <v>-41</v>
      </c>
      <c r="L1517" s="129" t="b">
        <v>0</v>
      </c>
      <c r="M1517" s="129">
        <v>19.187999999999999</v>
      </c>
      <c r="N1517" s="129">
        <v>7.7969999999999997</v>
      </c>
      <c r="O1517" s="129">
        <v>2.4609999999999999</v>
      </c>
      <c r="P1517" s="132">
        <v>19.716999999999999</v>
      </c>
      <c r="Q1517" s="132">
        <v>7.2999999999999995E-2</v>
      </c>
      <c r="R1517" s="132">
        <v>1.446</v>
      </c>
      <c r="S1517" s="129">
        <v>3.66</v>
      </c>
      <c r="T1517" s="419">
        <v>121.786</v>
      </c>
      <c r="U1517" s="129">
        <v>6.05</v>
      </c>
      <c r="V1517" s="129">
        <v>-37</v>
      </c>
      <c r="W1517" s="129">
        <v>-47</v>
      </c>
      <c r="X1517" s="129">
        <v>902</v>
      </c>
      <c r="Y1517" s="129" t="s">
        <v>8642</v>
      </c>
      <c r="Z1517" s="129" t="b">
        <v>1</v>
      </c>
      <c r="AA1517" s="129">
        <v>0</v>
      </c>
      <c r="AB1517" s="129" t="b">
        <v>0</v>
      </c>
      <c r="AC1517" s="129">
        <v>44</v>
      </c>
      <c r="AD1517" s="129">
        <v>0.56299999999999994</v>
      </c>
      <c r="AE1517" s="129" t="s">
        <v>115</v>
      </c>
      <c r="AF1517" s="129" t="s">
        <v>3705</v>
      </c>
      <c r="AG1517" s="129" t="s">
        <v>8643</v>
      </c>
      <c r="AH1517" s="129" t="e" cm="1">
        <f t="array" aca="1" ref="AH1517" ca="1">INDIRECT(ADDRESS(MATCH(AJ1517,'rs_industries'!B:B,0),5,1,TRUE,"rs_industries"))</f>
        <v>#N/A</v>
      </c>
      <c r="AI1517" s="129" t="e" cm="1">
        <f t="array" aca="1" ref="AI1517" ca="1">INDIRECT(ADDRESS(MATCH(A1517,'rs_stocks'!B:B,0),7,1,TRUE,"rs_stocks"))</f>
        <v>#N/A</v>
      </c>
    </row>
    <row r="1518" spans="1:35" x14ac:dyDescent="0.3">
      <c r="A1518" s="129" t="s">
        <v>1379</v>
      </c>
      <c r="B1518" s="132">
        <v>-3.89</v>
      </c>
      <c r="C1518" s="132">
        <v>2.2000000000000002</v>
      </c>
      <c r="D1518" s="132">
        <v>4.45</v>
      </c>
      <c r="E1518" s="132">
        <v>11.37</v>
      </c>
      <c r="F1518" s="132">
        <v>8.51</v>
      </c>
      <c r="G1518" s="280" t="s">
        <v>3238</v>
      </c>
      <c r="H1518" s="349" t="s">
        <v>24</v>
      </c>
      <c r="I1518" s="129">
        <v>5.6059999999999999</v>
      </c>
      <c r="J1518" s="129">
        <v>-59</v>
      </c>
      <c r="K1518" s="129">
        <v>-45</v>
      </c>
      <c r="L1518" s="129" t="b">
        <v>1</v>
      </c>
      <c r="M1518" s="129">
        <v>15.523</v>
      </c>
      <c r="N1518" s="129">
        <v>6.3339999999999996</v>
      </c>
      <c r="O1518" s="129">
        <v>2.4510000000000001</v>
      </c>
      <c r="P1518" s="132">
        <v>14.875999999999999</v>
      </c>
      <c r="Q1518" s="132">
        <v>7.8E-2</v>
      </c>
      <c r="R1518" s="132">
        <v>1.159</v>
      </c>
      <c r="S1518" s="129">
        <v>2.4900000000000002</v>
      </c>
      <c r="T1518" s="419">
        <v>-18.754000000000001</v>
      </c>
      <c r="U1518" s="129">
        <v>38.5</v>
      </c>
      <c r="V1518" s="129">
        <v>-48</v>
      </c>
      <c r="W1518" s="129">
        <v>-52</v>
      </c>
      <c r="X1518" s="129">
        <v>208</v>
      </c>
      <c r="Y1518" s="129" t="s">
        <v>1379</v>
      </c>
      <c r="Z1518" s="129" t="b">
        <v>0</v>
      </c>
      <c r="AA1518" s="129">
        <v>0</v>
      </c>
      <c r="AB1518" s="129" t="b">
        <v>0</v>
      </c>
      <c r="AC1518" s="129">
        <v>49</v>
      </c>
      <c r="AD1518" s="129">
        <v>0.56299999999999994</v>
      </c>
      <c r="AE1518" s="129" t="s">
        <v>24</v>
      </c>
      <c r="AF1518" s="129" t="s">
        <v>3238</v>
      </c>
      <c r="AG1518" s="129" t="s">
        <v>3971</v>
      </c>
      <c r="AH1518" s="129" t="e" cm="1">
        <f t="array" aca="1" ref="AH1518" ca="1">INDIRECT(ADDRESS(MATCH(AJ1518,'rs_industries'!B:B,0),5,1,TRUE,"rs_industries"))</f>
        <v>#N/A</v>
      </c>
      <c r="AI1518" s="129" t="e" cm="1">
        <f t="array" aca="1" ref="AI1518" ca="1">INDIRECT(ADDRESS(MATCH(A1518,'rs_stocks'!B:B,0),7,1,TRUE,"rs_stocks"))</f>
        <v>#N/A</v>
      </c>
    </row>
    <row r="1519" spans="1:35" x14ac:dyDescent="0.3">
      <c r="A1519" s="129" t="s">
        <v>1587</v>
      </c>
      <c r="B1519" s="132">
        <v>1.37</v>
      </c>
      <c r="C1519" s="132">
        <v>-7.87</v>
      </c>
      <c r="D1519" s="132">
        <v>-5</v>
      </c>
      <c r="E1519" s="132">
        <v>10.79</v>
      </c>
      <c r="F1519" s="132">
        <v>8.9499999999999993</v>
      </c>
      <c r="G1519" s="268" t="s">
        <v>3221</v>
      </c>
      <c r="H1519" s="350" t="s">
        <v>24</v>
      </c>
      <c r="I1519" s="129">
        <v>1.9490000000000001</v>
      </c>
      <c r="J1519" s="129">
        <v>-33</v>
      </c>
      <c r="K1519" s="129">
        <v>-10</v>
      </c>
      <c r="L1519" s="129" t="b">
        <v>0</v>
      </c>
      <c r="M1519" s="129">
        <v>12.65</v>
      </c>
      <c r="N1519" s="129">
        <v>5.22</v>
      </c>
      <c r="O1519" s="129">
        <v>2.423</v>
      </c>
      <c r="P1519" s="132">
        <v>12.49</v>
      </c>
      <c r="Q1519" s="132">
        <v>7.1999999999999995E-2</v>
      </c>
      <c r="R1519" s="132">
        <v>0.9</v>
      </c>
      <c r="S1519" s="129">
        <v>2.4</v>
      </c>
      <c r="T1519" s="419">
        <v>80.463999999999999</v>
      </c>
      <c r="U1519" s="129">
        <v>164.45</v>
      </c>
      <c r="V1519" s="129">
        <v>59</v>
      </c>
      <c r="W1519" s="129">
        <v>20</v>
      </c>
      <c r="X1519" s="129">
        <v>50</v>
      </c>
      <c r="Y1519" s="129" t="s">
        <v>1587</v>
      </c>
      <c r="Z1519" s="129" t="b">
        <v>1</v>
      </c>
      <c r="AA1519" s="129">
        <v>0</v>
      </c>
      <c r="AB1519" s="129" t="b">
        <v>0</v>
      </c>
      <c r="AC1519" s="129">
        <v>48</v>
      </c>
      <c r="AD1519" s="129">
        <v>0.56200000000000006</v>
      </c>
      <c r="AE1519" s="129" t="s">
        <v>24</v>
      </c>
      <c r="AF1519" s="129" t="s">
        <v>3221</v>
      </c>
      <c r="AG1519" s="129" t="s">
        <v>5048</v>
      </c>
      <c r="AH1519" s="129" t="e" cm="1">
        <f t="array" aca="1" ref="AH1519" ca="1">INDIRECT(ADDRESS(MATCH(AJ1519,'rs_industries'!B:B,0),5,1,TRUE,"rs_industries"))</f>
        <v>#N/A</v>
      </c>
      <c r="AI1519" s="129" t="e" cm="1">
        <f t="array" aca="1" ref="AI1519" ca="1">INDIRECT(ADDRESS(MATCH(A1519,'rs_stocks'!B:B,0),7,1,TRUE,"rs_stocks"))</f>
        <v>#N/A</v>
      </c>
    </row>
    <row r="1520" spans="1:35" x14ac:dyDescent="0.3">
      <c r="A1520" s="129" t="s">
        <v>373</v>
      </c>
      <c r="B1520" s="132">
        <v>0.31</v>
      </c>
      <c r="C1520" s="132">
        <v>-5.64</v>
      </c>
      <c r="D1520" s="132">
        <v>-8.5</v>
      </c>
      <c r="E1520" s="132">
        <v>1.1499999999999999</v>
      </c>
      <c r="F1520" s="132">
        <v>2.4300000000000002</v>
      </c>
      <c r="G1520" s="253" t="s">
        <v>3221</v>
      </c>
      <c r="H1520" s="253" t="s">
        <v>24</v>
      </c>
      <c r="I1520" s="129">
        <v>11.954000000000001</v>
      </c>
      <c r="J1520" s="129">
        <v>-43</v>
      </c>
      <c r="K1520" s="129">
        <v>-9</v>
      </c>
      <c r="L1520" s="129" t="b">
        <v>0</v>
      </c>
      <c r="M1520" s="129">
        <v>8.8119999999999994</v>
      </c>
      <c r="N1520" s="129">
        <v>3.6389999999999998</v>
      </c>
      <c r="O1520" s="129">
        <v>2.4209999999999998</v>
      </c>
      <c r="P1520" s="132">
        <v>8.7669999999999995</v>
      </c>
      <c r="Q1520" s="132">
        <v>7.2999999999999995E-2</v>
      </c>
      <c r="R1520" s="132">
        <v>0.64100000000000001</v>
      </c>
      <c r="S1520" s="129">
        <v>1.82</v>
      </c>
      <c r="T1520" s="419">
        <v>28.713999999999999</v>
      </c>
      <c r="U1520" s="129">
        <v>81.504999999999995</v>
      </c>
      <c r="V1520" s="129">
        <v>-61</v>
      </c>
      <c r="W1520" s="129">
        <v>-56</v>
      </c>
      <c r="X1520" s="129">
        <v>135</v>
      </c>
      <c r="Y1520" s="129" t="s">
        <v>373</v>
      </c>
      <c r="Z1520" s="129" t="b">
        <v>1</v>
      </c>
      <c r="AA1520" s="129">
        <v>0</v>
      </c>
      <c r="AB1520" s="129" t="b">
        <v>0</v>
      </c>
      <c r="AC1520" s="129">
        <v>54</v>
      </c>
      <c r="AD1520" s="129">
        <v>0.56200000000000006</v>
      </c>
      <c r="AE1520" s="129" t="s">
        <v>24</v>
      </c>
      <c r="AF1520" s="129" t="s">
        <v>3221</v>
      </c>
      <c r="AG1520" s="129" t="s">
        <v>3784</v>
      </c>
      <c r="AH1520" s="129" t="e" cm="1">
        <f t="array" aca="1" ref="AH1520" ca="1">INDIRECT(ADDRESS(MATCH(AJ1520,'rs_industries'!B:B,0),5,1,TRUE,"rs_industries"))</f>
        <v>#N/A</v>
      </c>
      <c r="AI1520" s="129" t="e" cm="1">
        <f t="array" aca="1" ref="AI1520" ca="1">INDIRECT(ADDRESS(MATCH(A1520,'rs_stocks'!B:B,0),7,1,TRUE,"rs_stocks"))</f>
        <v>#N/A</v>
      </c>
    </row>
    <row r="1521" spans="1:35" x14ac:dyDescent="0.3">
      <c r="A1521" s="129" t="s">
        <v>1575</v>
      </c>
      <c r="B1521" s="132">
        <v>-0.22</v>
      </c>
      <c r="C1521" s="132">
        <v>-4.97</v>
      </c>
      <c r="D1521" s="132">
        <v>0.19</v>
      </c>
      <c r="E1521" s="132">
        <v>3.42</v>
      </c>
      <c r="F1521" s="132">
        <v>-2.1800000000000002</v>
      </c>
      <c r="G1521" s="210" t="s">
        <v>3148</v>
      </c>
      <c r="H1521" s="349" t="s">
        <v>3111</v>
      </c>
      <c r="I1521" s="129">
        <v>1.696</v>
      </c>
      <c r="J1521" s="129">
        <v>-25</v>
      </c>
      <c r="K1521" s="129">
        <v>-7</v>
      </c>
      <c r="L1521" s="129" t="b">
        <v>0</v>
      </c>
      <c r="M1521" s="129">
        <v>6.492</v>
      </c>
      <c r="N1521" s="129">
        <v>2.6909999999999998</v>
      </c>
      <c r="O1521" s="129">
        <v>2.4119999999999999</v>
      </c>
      <c r="P1521" s="132">
        <v>6.6929999999999996</v>
      </c>
      <c r="Q1521" s="132">
        <v>7.4999999999999997E-2</v>
      </c>
      <c r="R1521" s="132">
        <v>0.505</v>
      </c>
      <c r="S1521" s="129">
        <v>1.81</v>
      </c>
      <c r="T1521" s="419">
        <v>-78.424999999999997</v>
      </c>
      <c r="U1521" s="129">
        <v>35.97</v>
      </c>
      <c r="V1521" s="129">
        <v>8</v>
      </c>
      <c r="W1521" s="129">
        <v>27</v>
      </c>
      <c r="X1521" s="129">
        <v>307</v>
      </c>
      <c r="Y1521" s="129" t="s">
        <v>1575</v>
      </c>
      <c r="Z1521" s="129" t="b">
        <v>1</v>
      </c>
      <c r="AA1521" s="129">
        <v>0</v>
      </c>
      <c r="AB1521" s="129" t="b">
        <v>0</v>
      </c>
      <c r="AC1521" s="129">
        <v>39</v>
      </c>
      <c r="AD1521" s="129">
        <v>0.56200000000000006</v>
      </c>
      <c r="AE1521" s="129" t="s">
        <v>3111</v>
      </c>
      <c r="AF1521" s="129" t="s">
        <v>3148</v>
      </c>
      <c r="AG1521" s="129" t="s">
        <v>3851</v>
      </c>
      <c r="AH1521" s="129" t="e" cm="1">
        <f t="array" aca="1" ref="AH1521" ca="1">INDIRECT(ADDRESS(MATCH(AJ1521,'rs_industries'!B:B,0),5,1,TRUE,"rs_industries"))</f>
        <v>#N/A</v>
      </c>
      <c r="AI1521" s="129" t="e" cm="1">
        <f t="array" aca="1" ref="AI1521" ca="1">INDIRECT(ADDRESS(MATCH(A1521,'rs_stocks'!B:B,0),7,1,TRUE,"rs_stocks"))</f>
        <v>#N/A</v>
      </c>
    </row>
    <row r="1522" spans="1:35" x14ac:dyDescent="0.3">
      <c r="A1522" s="129" t="s">
        <v>944</v>
      </c>
      <c r="B1522" s="132">
        <v>0.04</v>
      </c>
      <c r="C1522" s="132">
        <v>2.99</v>
      </c>
      <c r="D1522" s="132">
        <v>4.63</v>
      </c>
      <c r="E1522" s="132">
        <v>7.54</v>
      </c>
      <c r="F1522" s="132">
        <v>5.97</v>
      </c>
      <c r="G1522" s="255" t="s">
        <v>3162</v>
      </c>
      <c r="H1522" s="347" t="s">
        <v>3108</v>
      </c>
      <c r="I1522" s="129">
        <v>84.281999999999996</v>
      </c>
      <c r="J1522" s="129">
        <v>-28</v>
      </c>
      <c r="K1522" s="129">
        <v>-1</v>
      </c>
      <c r="L1522" s="129" t="b">
        <v>1</v>
      </c>
      <c r="M1522" s="129">
        <v>6.2949999999999999</v>
      </c>
      <c r="N1522" s="129">
        <v>2.6139999999999999</v>
      </c>
      <c r="O1522" s="129">
        <v>2.4079999999999999</v>
      </c>
      <c r="P1522" s="132">
        <v>6.165</v>
      </c>
      <c r="Q1522" s="132">
        <v>7.4999999999999997E-2</v>
      </c>
      <c r="R1522" s="132">
        <v>0.46400000000000002</v>
      </c>
      <c r="S1522" s="129">
        <v>1.1100000000000001</v>
      </c>
      <c r="T1522" s="419">
        <v>-20.140999999999998</v>
      </c>
      <c r="U1522" s="129">
        <v>44.76</v>
      </c>
      <c r="V1522" s="129">
        <v>-33</v>
      </c>
      <c r="W1522" s="129">
        <v>-42</v>
      </c>
      <c r="X1522" s="129">
        <v>402</v>
      </c>
      <c r="Y1522" s="129" t="s">
        <v>944</v>
      </c>
      <c r="Z1522" s="129" t="b">
        <v>1</v>
      </c>
      <c r="AA1522" s="129">
        <v>0</v>
      </c>
      <c r="AB1522" s="129" t="b">
        <v>1</v>
      </c>
      <c r="AC1522" s="129">
        <v>47</v>
      </c>
      <c r="AD1522" s="129">
        <v>0.56100000000000005</v>
      </c>
      <c r="AE1522" s="129" t="s">
        <v>3108</v>
      </c>
      <c r="AF1522" s="129" t="s">
        <v>3162</v>
      </c>
      <c r="AG1522" s="129" t="s">
        <v>3192</v>
      </c>
      <c r="AH1522" s="129" t="e" cm="1">
        <f t="array" aca="1" ref="AH1522" ca="1">INDIRECT(ADDRESS(MATCH(AJ1522,'rs_industries'!B:B,0),5,1,TRUE,"rs_industries"))</f>
        <v>#N/A</v>
      </c>
      <c r="AI1522" s="129" cm="1">
        <f t="array" aca="1" ref="AI1522" ca="1">INDIRECT(ADDRESS(MATCH(A1522,'rs_stocks'!B:B,0),7,1,TRUE,"rs_stocks"))</f>
        <v>78</v>
      </c>
    </row>
    <row r="1523" spans="1:35" x14ac:dyDescent="0.3">
      <c r="A1523" s="129" t="s">
        <v>6991</v>
      </c>
      <c r="B1523" s="132">
        <v>2.92</v>
      </c>
      <c r="C1523" s="132">
        <v>-19.47</v>
      </c>
      <c r="D1523" s="132">
        <v>-8.16</v>
      </c>
      <c r="E1523" s="132">
        <v>5.67</v>
      </c>
      <c r="F1523" s="132">
        <v>1.25</v>
      </c>
      <c r="G1523" s="303" t="s">
        <v>3376</v>
      </c>
      <c r="H1523" s="349" t="s">
        <v>24</v>
      </c>
      <c r="I1523" s="129">
        <v>0.49399999999999999</v>
      </c>
      <c r="J1523" s="129">
        <v>-97</v>
      </c>
      <c r="K1523" s="129">
        <v>-94</v>
      </c>
      <c r="L1523" s="129" t="b">
        <v>0</v>
      </c>
      <c r="M1523" s="129">
        <v>26.858000000000001</v>
      </c>
      <c r="N1523" s="129">
        <v>11.196</v>
      </c>
      <c r="O1523" s="129">
        <v>2.399</v>
      </c>
      <c r="P1523" s="132">
        <v>22.434999999999999</v>
      </c>
      <c r="Q1523" s="132">
        <v>7.0999999999999994E-2</v>
      </c>
      <c r="R1523" s="132">
        <v>1.583</v>
      </c>
      <c r="S1523" s="129">
        <v>7.32</v>
      </c>
      <c r="T1523" s="419">
        <v>52.904000000000003</v>
      </c>
      <c r="U1523" s="129">
        <v>0.87</v>
      </c>
      <c r="V1523" s="129">
        <v>2</v>
      </c>
      <c r="W1523" s="129">
        <v>-8</v>
      </c>
      <c r="X1523" s="129">
        <v>3139</v>
      </c>
      <c r="Y1523" s="129" t="s">
        <v>6991</v>
      </c>
      <c r="Z1523" s="129" t="b">
        <v>0</v>
      </c>
      <c r="AA1523" s="129">
        <v>0</v>
      </c>
      <c r="AB1523" s="129" t="b">
        <v>0</v>
      </c>
      <c r="AC1523" s="129">
        <v>45</v>
      </c>
      <c r="AD1523" s="129">
        <v>0.56100000000000005</v>
      </c>
      <c r="AE1523" s="129" t="s">
        <v>24</v>
      </c>
      <c r="AF1523" s="129" t="s">
        <v>3376</v>
      </c>
      <c r="AG1523" s="129" t="s">
        <v>7408</v>
      </c>
      <c r="AH1523" s="129" t="e" cm="1">
        <f t="array" aca="1" ref="AH1523" ca="1">INDIRECT(ADDRESS(MATCH(AJ1523,'rs_industries'!B:B,0),5,1,TRUE,"rs_industries"))</f>
        <v>#N/A</v>
      </c>
      <c r="AI1523" s="129" t="e" cm="1">
        <f t="array" aca="1" ref="AI1523" ca="1">INDIRECT(ADDRESS(MATCH(A1523,'rs_stocks'!B:B,0),7,1,TRUE,"rs_stocks"))</f>
        <v>#N/A</v>
      </c>
    </row>
    <row r="1524" spans="1:35" x14ac:dyDescent="0.3">
      <c r="A1524" s="129" t="s">
        <v>7899</v>
      </c>
      <c r="B1524" s="132">
        <v>-0.08</v>
      </c>
      <c r="C1524" s="132">
        <v>1.37</v>
      </c>
      <c r="D1524" s="132">
        <v>-0.08</v>
      </c>
      <c r="E1524" s="132">
        <v>6.28</v>
      </c>
      <c r="F1524" s="132">
        <v>3.13</v>
      </c>
      <c r="G1524" s="287" t="s">
        <v>3160</v>
      </c>
      <c r="H1524" s="350" t="s">
        <v>3111</v>
      </c>
      <c r="I1524" s="129">
        <v>0.48499999999999999</v>
      </c>
      <c r="J1524" s="129">
        <v>-37</v>
      </c>
      <c r="K1524" s="129">
        <v>-26</v>
      </c>
      <c r="L1524" s="129" t="b">
        <v>1</v>
      </c>
      <c r="M1524" s="129">
        <v>3.5139999999999998</v>
      </c>
      <c r="N1524" s="129">
        <v>1.4650000000000001</v>
      </c>
      <c r="O1524" s="129">
        <v>2.399</v>
      </c>
      <c r="P1524" s="132">
        <v>3.4670000000000001</v>
      </c>
      <c r="Q1524" s="132">
        <v>7.3999999999999996E-2</v>
      </c>
      <c r="R1524" s="132">
        <v>0.25800000000000001</v>
      </c>
      <c r="S1524" s="129">
        <v>0.85</v>
      </c>
      <c r="T1524" s="419">
        <v>-89.462999999999994</v>
      </c>
      <c r="U1524" s="129">
        <v>11.85</v>
      </c>
      <c r="V1524" s="129">
        <v>41</v>
      </c>
      <c r="W1524" s="129">
        <v>39</v>
      </c>
      <c r="X1524" s="129">
        <v>1988</v>
      </c>
      <c r="Y1524" s="129" t="s">
        <v>7899</v>
      </c>
      <c r="Z1524" s="129" t="b">
        <v>0</v>
      </c>
      <c r="AA1524" s="129">
        <v>0</v>
      </c>
      <c r="AB1524" s="129" t="b">
        <v>1</v>
      </c>
      <c r="AC1524" s="129">
        <v>43</v>
      </c>
      <c r="AD1524" s="129">
        <v>0.56100000000000005</v>
      </c>
      <c r="AE1524" s="129" t="s">
        <v>3111</v>
      </c>
      <c r="AF1524" s="129" t="s">
        <v>3160</v>
      </c>
      <c r="AG1524" s="129" t="s">
        <v>7900</v>
      </c>
      <c r="AH1524" s="129" t="e" cm="1">
        <f t="array" aca="1" ref="AH1524" ca="1">INDIRECT(ADDRESS(MATCH(AJ1524,'rs_industries'!B:B,0),5,1,TRUE,"rs_industries"))</f>
        <v>#N/A</v>
      </c>
      <c r="AI1524" s="129" t="e" cm="1">
        <f t="array" aca="1" ref="AI1524" ca="1">INDIRECT(ADDRESS(MATCH(A1524,'rs_stocks'!B:B,0),7,1,TRUE,"rs_stocks"))</f>
        <v>#N/A</v>
      </c>
    </row>
    <row r="1525" spans="1:35" x14ac:dyDescent="0.3">
      <c r="A1525" s="129" t="s">
        <v>8914</v>
      </c>
      <c r="B1525" s="132">
        <v>-0.65</v>
      </c>
      <c r="C1525" s="132">
        <v>-3.45</v>
      </c>
      <c r="D1525" s="132">
        <v>1.4</v>
      </c>
      <c r="E1525" s="132">
        <v>-3.67</v>
      </c>
      <c r="F1525" s="132">
        <v>-0.8</v>
      </c>
      <c r="G1525" s="269" t="s">
        <v>3280</v>
      </c>
      <c r="H1525" s="288" t="s">
        <v>3111</v>
      </c>
      <c r="I1525" s="129">
        <v>0.23200000000000001</v>
      </c>
      <c r="J1525" s="129">
        <v>-35</v>
      </c>
      <c r="K1525" s="129">
        <v>-15</v>
      </c>
      <c r="L1525" s="129" t="b">
        <v>1</v>
      </c>
      <c r="M1525" s="129">
        <v>9.1150000000000002</v>
      </c>
      <c r="N1525" s="129">
        <v>3.8069999999999999</v>
      </c>
      <c r="O1525" s="129">
        <v>2.395</v>
      </c>
      <c r="P1525" s="132">
        <v>9.4979999999999993</v>
      </c>
      <c r="Q1525" s="132">
        <v>7.4999999999999997E-2</v>
      </c>
      <c r="R1525" s="132">
        <v>0.71099999999999997</v>
      </c>
      <c r="S1525" s="129">
        <v>3.01</v>
      </c>
      <c r="T1525" s="419">
        <v>7.6630000000000003</v>
      </c>
      <c r="U1525" s="129">
        <v>26.01</v>
      </c>
      <c r="V1525" s="129">
        <v>-56</v>
      </c>
      <c r="W1525" s="129">
        <v>-65</v>
      </c>
      <c r="X1525" s="129">
        <v>255</v>
      </c>
      <c r="Y1525" s="129" t="s">
        <v>8914</v>
      </c>
      <c r="Z1525" s="129" t="b">
        <v>0</v>
      </c>
      <c r="AA1525" s="129">
        <v>0</v>
      </c>
      <c r="AB1525" s="129" t="b">
        <v>1</v>
      </c>
      <c r="AC1525" s="129">
        <v>46</v>
      </c>
      <c r="AD1525" s="129">
        <v>0.56100000000000005</v>
      </c>
      <c r="AE1525" s="129" t="s">
        <v>3111</v>
      </c>
      <c r="AF1525" s="129" t="s">
        <v>3280</v>
      </c>
      <c r="AG1525" s="129" t="s">
        <v>8915</v>
      </c>
      <c r="AH1525" s="129" t="e" cm="1">
        <f t="array" aca="1" ref="AH1525" ca="1">INDIRECT(ADDRESS(MATCH(AJ1525,'rs_industries'!B:B,0),5,1,TRUE,"rs_industries"))</f>
        <v>#N/A</v>
      </c>
      <c r="AI1525" s="129" t="e" cm="1">
        <f t="array" aca="1" ref="AI1525" ca="1">INDIRECT(ADDRESS(MATCH(A1525,'rs_stocks'!B:B,0),7,1,TRUE,"rs_stocks"))</f>
        <v>#N/A</v>
      </c>
    </row>
    <row r="1526" spans="1:35" x14ac:dyDescent="0.3">
      <c r="A1526" s="129" t="s">
        <v>1873</v>
      </c>
      <c r="B1526" s="132">
        <v>-0.52</v>
      </c>
      <c r="C1526" s="132">
        <v>-8.25</v>
      </c>
      <c r="D1526" s="132">
        <v>-5.44</v>
      </c>
      <c r="E1526" s="132">
        <v>-3.8</v>
      </c>
      <c r="F1526" s="132">
        <v>-1.85</v>
      </c>
      <c r="G1526" s="210" t="s">
        <v>3148</v>
      </c>
      <c r="H1526" s="349" t="s">
        <v>3111</v>
      </c>
      <c r="I1526" s="129">
        <v>4.577</v>
      </c>
      <c r="J1526" s="129">
        <v>-30</v>
      </c>
      <c r="K1526" s="129">
        <v>-20</v>
      </c>
      <c r="L1526" s="129" t="b">
        <v>0</v>
      </c>
      <c r="M1526" s="129">
        <v>5.9880000000000004</v>
      </c>
      <c r="N1526" s="129">
        <v>2.5350000000000001</v>
      </c>
      <c r="O1526" s="129">
        <v>2.3620000000000001</v>
      </c>
      <c r="P1526" s="132">
        <v>5.98</v>
      </c>
      <c r="Q1526" s="132">
        <v>7.1999999999999995E-2</v>
      </c>
      <c r="R1526" s="132">
        <v>0.42799999999999999</v>
      </c>
      <c r="S1526" s="129">
        <v>1.88</v>
      </c>
      <c r="T1526" s="419">
        <v>-51.27</v>
      </c>
      <c r="U1526" s="129">
        <v>22.79</v>
      </c>
      <c r="V1526" s="129">
        <v>-31</v>
      </c>
      <c r="W1526" s="129">
        <v>-23</v>
      </c>
      <c r="X1526" s="129">
        <v>466</v>
      </c>
      <c r="Y1526" s="129" t="s">
        <v>1873</v>
      </c>
      <c r="Z1526" s="129" t="b">
        <v>1</v>
      </c>
      <c r="AA1526" s="129">
        <v>0</v>
      </c>
      <c r="AB1526" s="129" t="b">
        <v>0</v>
      </c>
      <c r="AC1526" s="129">
        <v>48</v>
      </c>
      <c r="AD1526" s="129">
        <v>0.56000000000000005</v>
      </c>
      <c r="AE1526" s="129" t="s">
        <v>3111</v>
      </c>
      <c r="AF1526" s="129" t="s">
        <v>3148</v>
      </c>
      <c r="AG1526" s="129" t="s">
        <v>4357</v>
      </c>
      <c r="AH1526" s="129" t="e" cm="1">
        <f t="array" aca="1" ref="AH1526" ca="1">INDIRECT(ADDRESS(MATCH(AJ1526,'rs_industries'!B:B,0),5,1,TRUE,"rs_industries"))</f>
        <v>#N/A</v>
      </c>
      <c r="AI1526" s="129" t="e" cm="1">
        <f t="array" aca="1" ref="AI1526" ca="1">INDIRECT(ADDRESS(MATCH(A1526,'rs_stocks'!B:B,0),7,1,TRUE,"rs_stocks"))</f>
        <v>#N/A</v>
      </c>
    </row>
    <row r="1527" spans="1:35" x14ac:dyDescent="0.3">
      <c r="A1527" s="129" t="s">
        <v>2089</v>
      </c>
      <c r="B1527" s="132">
        <v>-2.69</v>
      </c>
      <c r="C1527" s="132">
        <v>-7.04</v>
      </c>
      <c r="D1527" s="132">
        <v>-0.56000000000000005</v>
      </c>
      <c r="E1527" s="132">
        <v>-5.45</v>
      </c>
      <c r="F1527" s="132">
        <v>-7.21</v>
      </c>
      <c r="G1527" s="252" t="s">
        <v>3888</v>
      </c>
      <c r="H1527" s="348" t="s">
        <v>48</v>
      </c>
      <c r="I1527" s="129">
        <v>2.4790000000000001</v>
      </c>
      <c r="J1527" s="129">
        <v>-78</v>
      </c>
      <c r="K1527" s="129">
        <v>-74</v>
      </c>
      <c r="L1527" s="129" t="b">
        <v>0</v>
      </c>
      <c r="M1527" s="129">
        <v>16.763999999999999</v>
      </c>
      <c r="N1527" s="129">
        <v>7.125</v>
      </c>
      <c r="O1527" s="129">
        <v>2.3530000000000002</v>
      </c>
      <c r="P1527" s="132">
        <v>18.189</v>
      </c>
      <c r="Q1527" s="132">
        <v>7.1999999999999995E-2</v>
      </c>
      <c r="R1527" s="132">
        <v>1.3069999999999999</v>
      </c>
      <c r="S1527" s="129">
        <v>4.49</v>
      </c>
      <c r="T1527" s="419">
        <v>23.030999999999999</v>
      </c>
      <c r="U1527" s="129">
        <v>14.994999999999999</v>
      </c>
      <c r="V1527" s="129">
        <v>-22</v>
      </c>
      <c r="W1527" s="129">
        <v>-38</v>
      </c>
      <c r="X1527" s="129">
        <v>297</v>
      </c>
      <c r="Y1527" s="129" t="s">
        <v>2089</v>
      </c>
      <c r="Z1527" s="129" t="b">
        <v>0</v>
      </c>
      <c r="AA1527" s="129">
        <v>0</v>
      </c>
      <c r="AB1527" s="129" t="b">
        <v>0</v>
      </c>
      <c r="AC1527" s="129">
        <v>40</v>
      </c>
      <c r="AD1527" s="129">
        <v>0.56000000000000005</v>
      </c>
      <c r="AE1527" s="129" t="s">
        <v>48</v>
      </c>
      <c r="AF1527" s="129" t="s">
        <v>3888</v>
      </c>
      <c r="AG1527" s="129" t="s">
        <v>5230</v>
      </c>
      <c r="AH1527" s="129" t="e" cm="1">
        <f t="array" aca="1" ref="AH1527" ca="1">INDIRECT(ADDRESS(MATCH(AJ1527,'rs_industries'!B:B,0),5,1,TRUE,"rs_industries"))</f>
        <v>#N/A</v>
      </c>
      <c r="AI1527" s="129" t="e" cm="1">
        <f t="array" aca="1" ref="AI1527" ca="1">INDIRECT(ADDRESS(MATCH(A1527,'rs_stocks'!B:B,0),7,1,TRUE,"rs_stocks"))</f>
        <v>#N/A</v>
      </c>
    </row>
    <row r="1528" spans="1:35" x14ac:dyDescent="0.3">
      <c r="A1528" s="129" t="s">
        <v>1553</v>
      </c>
      <c r="B1528" s="132">
        <v>-5.66</v>
      </c>
      <c r="C1528" s="132">
        <v>0.65</v>
      </c>
      <c r="D1528" s="132">
        <v>7.21</v>
      </c>
      <c r="E1528" s="132">
        <v>5.51</v>
      </c>
      <c r="F1528" s="132">
        <v>3.69</v>
      </c>
      <c r="G1528" s="288" t="s">
        <v>3193</v>
      </c>
      <c r="H1528" s="347" t="s">
        <v>3111</v>
      </c>
      <c r="I1528" s="129">
        <v>4.0389999999999997</v>
      </c>
      <c r="J1528" s="129">
        <v>-38</v>
      </c>
      <c r="K1528" s="129">
        <v>-6</v>
      </c>
      <c r="L1528" s="129" t="b">
        <v>1</v>
      </c>
      <c r="M1528" s="129">
        <v>10.635999999999999</v>
      </c>
      <c r="N1528" s="129">
        <v>4.5430000000000001</v>
      </c>
      <c r="O1528" s="129">
        <v>2.3410000000000002</v>
      </c>
      <c r="P1528" s="132">
        <v>10.487</v>
      </c>
      <c r="Q1528" s="132">
        <v>7.1999999999999995E-2</v>
      </c>
      <c r="R1528" s="132">
        <v>0.75700000000000001</v>
      </c>
      <c r="S1528" s="129">
        <v>2.23</v>
      </c>
      <c r="T1528" s="419">
        <v>-128.51</v>
      </c>
      <c r="U1528" s="129">
        <v>101.92</v>
      </c>
      <c r="V1528" s="129">
        <v>17</v>
      </c>
      <c r="W1528" s="129">
        <v>2</v>
      </c>
      <c r="X1528" s="129">
        <v>88</v>
      </c>
      <c r="Y1528" s="129" t="s">
        <v>1553</v>
      </c>
      <c r="Z1528" s="129" t="b">
        <v>0</v>
      </c>
      <c r="AA1528" s="129">
        <v>0</v>
      </c>
      <c r="AB1528" s="129" t="b">
        <v>1</v>
      </c>
      <c r="AC1528" s="129">
        <v>45</v>
      </c>
      <c r="AD1528" s="129">
        <v>0.56000000000000005</v>
      </c>
      <c r="AE1528" s="129" t="s">
        <v>3111</v>
      </c>
      <c r="AF1528" s="129" t="s">
        <v>3193</v>
      </c>
      <c r="AG1528" s="129" t="s">
        <v>3857</v>
      </c>
      <c r="AH1528" s="129" t="e" cm="1">
        <f t="array" aca="1" ref="AH1528" ca="1">INDIRECT(ADDRESS(MATCH(AJ1528,'rs_industries'!B:B,0),5,1,TRUE,"rs_industries"))</f>
        <v>#N/A</v>
      </c>
      <c r="AI1528" s="129" cm="1">
        <f t="array" aca="1" ref="AI1528" ca="1">INDIRECT(ADDRESS(MATCH(A1528,'rs_stocks'!B:B,0),7,1,TRUE,"rs_stocks"))</f>
        <v>78</v>
      </c>
    </row>
    <row r="1529" spans="1:35" x14ac:dyDescent="0.3">
      <c r="A1529" s="129" t="s">
        <v>958</v>
      </c>
      <c r="B1529" s="132">
        <v>-2.81</v>
      </c>
      <c r="C1529" s="132">
        <v>-8.51</v>
      </c>
      <c r="D1529" s="132">
        <v>-17.14</v>
      </c>
      <c r="E1529" s="132">
        <v>9.74</v>
      </c>
      <c r="F1529" s="132">
        <v>3.24</v>
      </c>
      <c r="G1529" s="230" t="s">
        <v>3307</v>
      </c>
      <c r="H1529" s="347" t="s">
        <v>24</v>
      </c>
      <c r="I1529" s="129">
        <v>19.433</v>
      </c>
      <c r="J1529" s="129">
        <v>-32</v>
      </c>
      <c r="K1529" s="129">
        <v>-17</v>
      </c>
      <c r="L1529" s="129" t="b">
        <v>0</v>
      </c>
      <c r="M1529" s="129">
        <v>14.363</v>
      </c>
      <c r="N1529" s="129">
        <v>6.1479999999999997</v>
      </c>
      <c r="O1529" s="129">
        <v>2.3359999999999999</v>
      </c>
      <c r="P1529" s="132">
        <v>14.757</v>
      </c>
      <c r="Q1529" s="132">
        <v>6.7000000000000004E-2</v>
      </c>
      <c r="R1529" s="132">
        <v>0.98299999999999998</v>
      </c>
      <c r="S1529" s="129">
        <v>2.5299999999999998</v>
      </c>
      <c r="T1529" s="419">
        <v>-59.018999999999998</v>
      </c>
      <c r="U1529" s="129">
        <v>123.67</v>
      </c>
      <c r="V1529" s="129">
        <v>16</v>
      </c>
      <c r="W1529" s="129">
        <v>31</v>
      </c>
      <c r="X1529" s="129">
        <v>63</v>
      </c>
      <c r="Y1529" s="129" t="s">
        <v>958</v>
      </c>
      <c r="Z1529" s="129" t="b">
        <v>1</v>
      </c>
      <c r="AA1529" s="129">
        <v>0</v>
      </c>
      <c r="AB1529" s="129" t="b">
        <v>0</v>
      </c>
      <c r="AC1529" s="129">
        <v>48</v>
      </c>
      <c r="AD1529" s="129">
        <v>0.55900000000000005</v>
      </c>
      <c r="AE1529" s="129" t="s">
        <v>24</v>
      </c>
      <c r="AF1529" s="129" t="s">
        <v>3307</v>
      </c>
      <c r="AG1529" s="129" t="s">
        <v>4297</v>
      </c>
      <c r="AH1529" s="129" t="e" cm="1">
        <f t="array" aca="1" ref="AH1529" ca="1">INDIRECT(ADDRESS(MATCH(AJ1529,'rs_industries'!B:B,0),5,1,TRUE,"rs_industries"))</f>
        <v>#N/A</v>
      </c>
      <c r="AI1529" s="129" t="e" cm="1">
        <f t="array" aca="1" ref="AI1529" ca="1">INDIRECT(ADDRESS(MATCH(A1529,'rs_stocks'!B:B,0),7,1,TRUE,"rs_stocks"))</f>
        <v>#N/A</v>
      </c>
    </row>
    <row r="1530" spans="1:35" x14ac:dyDescent="0.3">
      <c r="A1530" s="129" t="s">
        <v>1193</v>
      </c>
      <c r="B1530" s="132">
        <v>1.73</v>
      </c>
      <c r="C1530" s="132">
        <v>-11.12</v>
      </c>
      <c r="D1530" s="132">
        <v>-8.5500000000000007</v>
      </c>
      <c r="E1530" s="132">
        <v>2.0299999999999998</v>
      </c>
      <c r="F1530" s="132">
        <v>0.05</v>
      </c>
      <c r="G1530" s="225" t="s">
        <v>3611</v>
      </c>
      <c r="H1530" s="346" t="s">
        <v>24</v>
      </c>
      <c r="I1530" s="129">
        <v>38.835999999999999</v>
      </c>
      <c r="J1530" s="129">
        <v>-44</v>
      </c>
      <c r="K1530" s="129">
        <v>-26</v>
      </c>
      <c r="L1530" s="129" t="b">
        <v>0</v>
      </c>
      <c r="M1530" s="129">
        <v>12.138</v>
      </c>
      <c r="N1530" s="129">
        <v>5.2210000000000001</v>
      </c>
      <c r="O1530" s="129">
        <v>2.3250000000000002</v>
      </c>
      <c r="P1530" s="132">
        <v>11.634</v>
      </c>
      <c r="Q1530" s="132">
        <v>6.8000000000000005E-2</v>
      </c>
      <c r="R1530" s="132">
        <v>0.79400000000000004</v>
      </c>
      <c r="S1530" s="129">
        <v>2.69</v>
      </c>
      <c r="T1530" s="419">
        <v>3.629</v>
      </c>
      <c r="U1530" s="129">
        <v>133.11000000000001</v>
      </c>
      <c r="V1530" s="129">
        <v>-60</v>
      </c>
      <c r="W1530" s="129">
        <v>-38</v>
      </c>
      <c r="X1530" s="129">
        <v>55</v>
      </c>
      <c r="Y1530" s="129" t="s">
        <v>1193</v>
      </c>
      <c r="Z1530" s="129" t="b">
        <v>1</v>
      </c>
      <c r="AA1530" s="129">
        <v>0</v>
      </c>
      <c r="AB1530" s="129" t="b">
        <v>0</v>
      </c>
      <c r="AC1530" s="129">
        <v>47</v>
      </c>
      <c r="AD1530" s="129">
        <v>0.55900000000000005</v>
      </c>
      <c r="AE1530" s="129" t="s">
        <v>24</v>
      </c>
      <c r="AF1530" s="129" t="s">
        <v>3611</v>
      </c>
      <c r="AG1530" s="129" t="s">
        <v>4088</v>
      </c>
      <c r="AH1530" s="129" t="e" cm="1">
        <f t="array" aca="1" ref="AH1530" ca="1">INDIRECT(ADDRESS(MATCH(AJ1530,'rs_industries'!B:B,0),5,1,TRUE,"rs_industries"))</f>
        <v>#N/A</v>
      </c>
      <c r="AI1530" s="129" t="e" cm="1">
        <f t="array" aca="1" ref="AI1530" ca="1">INDIRECT(ADDRESS(MATCH(A1530,'rs_stocks'!B:B,0),7,1,TRUE,"rs_stocks"))</f>
        <v>#N/A</v>
      </c>
    </row>
    <row r="1531" spans="1:35" x14ac:dyDescent="0.3">
      <c r="A1531" s="129" t="s">
        <v>7041</v>
      </c>
      <c r="B1531" s="132">
        <v>-1.46</v>
      </c>
      <c r="C1531" s="132">
        <v>-16.41</v>
      </c>
      <c r="D1531" s="132">
        <v>-14.29</v>
      </c>
      <c r="E1531" s="132">
        <v>3.05</v>
      </c>
      <c r="F1531" s="132">
        <v>3.85</v>
      </c>
      <c r="G1531" s="280" t="s">
        <v>3114</v>
      </c>
      <c r="H1531" s="349" t="s">
        <v>31</v>
      </c>
      <c r="I1531" s="129">
        <v>0.67400000000000004</v>
      </c>
      <c r="J1531" s="129">
        <v>-97</v>
      </c>
      <c r="K1531" s="129">
        <v>-96</v>
      </c>
      <c r="L1531" s="129" t="b">
        <v>0</v>
      </c>
      <c r="M1531" s="129">
        <v>25.81</v>
      </c>
      <c r="N1531" s="129">
        <v>11.112</v>
      </c>
      <c r="O1531" s="129">
        <v>2.323</v>
      </c>
      <c r="P1531" s="132">
        <v>25.754999999999999</v>
      </c>
      <c r="Q1531" s="132">
        <v>6.5000000000000002E-2</v>
      </c>
      <c r="R1531" s="132">
        <v>1.6830000000000001</v>
      </c>
      <c r="S1531" s="129">
        <v>6.27</v>
      </c>
      <c r="T1531" s="419">
        <v>29.550999999999998</v>
      </c>
      <c r="U1531" s="129">
        <v>2.7</v>
      </c>
      <c r="V1531" s="129">
        <v>-36</v>
      </c>
      <c r="W1531" s="129">
        <v>-43</v>
      </c>
      <c r="X1531" s="129">
        <v>1182</v>
      </c>
      <c r="Y1531" s="129" t="s">
        <v>7041</v>
      </c>
      <c r="Z1531" s="129" t="b">
        <v>0</v>
      </c>
      <c r="AA1531" s="129">
        <v>0</v>
      </c>
      <c r="AB1531" s="129" t="b">
        <v>0</v>
      </c>
      <c r="AC1531" s="129">
        <v>40</v>
      </c>
      <c r="AD1531" s="129">
        <v>0.55900000000000005</v>
      </c>
      <c r="AE1531" s="129" t="s">
        <v>31</v>
      </c>
      <c r="AF1531" s="129" t="s">
        <v>3114</v>
      </c>
      <c r="AG1531" s="129" t="s">
        <v>7042</v>
      </c>
      <c r="AH1531" s="129" t="e" cm="1">
        <f t="array" aca="1" ref="AH1531" ca="1">INDIRECT(ADDRESS(MATCH(AJ1531,'rs_industries'!B:B,0),5,1,TRUE,"rs_industries"))</f>
        <v>#N/A</v>
      </c>
      <c r="AI1531" s="129" t="e" cm="1">
        <f t="array" aca="1" ref="AI1531" ca="1">INDIRECT(ADDRESS(MATCH(A1531,'rs_stocks'!B:B,0),7,1,TRUE,"rs_stocks"))</f>
        <v>#N/A</v>
      </c>
    </row>
    <row r="1532" spans="1:35" x14ac:dyDescent="0.3">
      <c r="A1532" s="129" t="s">
        <v>610</v>
      </c>
      <c r="B1532" s="132">
        <v>-0.83</v>
      </c>
      <c r="C1532" s="132">
        <v>-9.73</v>
      </c>
      <c r="D1532" s="132">
        <v>-10.86</v>
      </c>
      <c r="E1532" s="132">
        <v>4.78</v>
      </c>
      <c r="F1532" s="132">
        <v>-2.6</v>
      </c>
      <c r="G1532" s="284" t="s">
        <v>3453</v>
      </c>
      <c r="H1532" s="346" t="s">
        <v>3108</v>
      </c>
      <c r="I1532" s="129">
        <v>7.2789999999999999</v>
      </c>
      <c r="J1532" s="129">
        <v>-49</v>
      </c>
      <c r="K1532" s="129">
        <v>-20</v>
      </c>
      <c r="L1532" s="129" t="b">
        <v>0</v>
      </c>
      <c r="M1532" s="129">
        <v>10.343</v>
      </c>
      <c r="N1532" s="129">
        <v>4.4610000000000003</v>
      </c>
      <c r="O1532" s="129">
        <v>2.3180000000000001</v>
      </c>
      <c r="P1532" s="132">
        <v>10.488</v>
      </c>
      <c r="Q1532" s="132">
        <v>6.7000000000000004E-2</v>
      </c>
      <c r="R1532" s="132">
        <v>0.70699999999999996</v>
      </c>
      <c r="S1532" s="129">
        <v>2.36</v>
      </c>
      <c r="T1532" s="419">
        <v>-6.9480000000000004</v>
      </c>
      <c r="U1532" s="129">
        <v>109.79</v>
      </c>
      <c r="V1532" s="129">
        <v>-40</v>
      </c>
      <c r="W1532" s="129">
        <v>-50</v>
      </c>
      <c r="X1532" s="129">
        <v>77</v>
      </c>
      <c r="Y1532" s="129" t="s">
        <v>610</v>
      </c>
      <c r="Z1532" s="129" t="b">
        <v>1</v>
      </c>
      <c r="AA1532" s="129">
        <v>0</v>
      </c>
      <c r="AB1532" s="129" t="b">
        <v>0</v>
      </c>
      <c r="AC1532" s="129">
        <v>51</v>
      </c>
      <c r="AD1532" s="129">
        <v>0.55900000000000005</v>
      </c>
      <c r="AE1532" s="129" t="s">
        <v>3108</v>
      </c>
      <c r="AF1532" s="129" t="s">
        <v>3453</v>
      </c>
      <c r="AG1532" s="129" t="s">
        <v>3465</v>
      </c>
      <c r="AH1532" s="129" t="e" cm="1">
        <f t="array" aca="1" ref="AH1532" ca="1">INDIRECT(ADDRESS(MATCH(AJ1532,'rs_industries'!B:B,0),5,1,TRUE,"rs_industries"))</f>
        <v>#N/A</v>
      </c>
      <c r="AI1532" s="129" t="e" cm="1">
        <f t="array" aca="1" ref="AI1532" ca="1">INDIRECT(ADDRESS(MATCH(A1532,'rs_stocks'!B:B,0),7,1,TRUE,"rs_stocks"))</f>
        <v>#N/A</v>
      </c>
    </row>
    <row r="1533" spans="1:35" x14ac:dyDescent="0.3">
      <c r="A1533" s="129" t="s">
        <v>1341</v>
      </c>
      <c r="B1533" s="132">
        <v>-2.74</v>
      </c>
      <c r="C1533" s="132">
        <v>3.94</v>
      </c>
      <c r="D1533" s="132">
        <v>1.98</v>
      </c>
      <c r="E1533" s="132">
        <v>8.83</v>
      </c>
      <c r="F1533" s="132">
        <v>-1.07</v>
      </c>
      <c r="G1533" s="210" t="s">
        <v>3267</v>
      </c>
      <c r="H1533" s="288" t="s">
        <v>3205</v>
      </c>
      <c r="I1533" s="129">
        <v>127.968</v>
      </c>
      <c r="J1533" s="129">
        <v>-45</v>
      </c>
      <c r="K1533" s="129">
        <v>-28</v>
      </c>
      <c r="L1533" s="129" t="b">
        <v>1</v>
      </c>
      <c r="M1533" s="129">
        <v>6.0259999999999998</v>
      </c>
      <c r="N1533" s="129">
        <v>2.6</v>
      </c>
      <c r="O1533" s="129">
        <v>2.3180000000000001</v>
      </c>
      <c r="P1533" s="132">
        <v>6.2489999999999997</v>
      </c>
      <c r="Q1533" s="132">
        <v>7.0000000000000007E-2</v>
      </c>
      <c r="R1533" s="132">
        <v>0.44</v>
      </c>
      <c r="S1533" s="129">
        <v>1.78</v>
      </c>
      <c r="T1533" s="419">
        <v>-79.489999999999995</v>
      </c>
      <c r="U1533" s="129">
        <v>17.847000000000001</v>
      </c>
      <c r="V1533" s="129">
        <v>-21</v>
      </c>
      <c r="W1533" s="129">
        <v>-13</v>
      </c>
      <c r="X1533" s="129">
        <v>629</v>
      </c>
      <c r="Y1533" s="129" t="s">
        <v>1341</v>
      </c>
      <c r="Z1533" s="129" t="b">
        <v>0</v>
      </c>
      <c r="AA1533" s="129">
        <v>0</v>
      </c>
      <c r="AB1533" s="129" t="b">
        <v>1</v>
      </c>
      <c r="AC1533" s="129">
        <v>47</v>
      </c>
      <c r="AD1533" s="129">
        <v>0.55800000000000005</v>
      </c>
      <c r="AE1533" s="129" t="s">
        <v>3205</v>
      </c>
      <c r="AF1533" s="129" t="s">
        <v>3267</v>
      </c>
      <c r="AG1533" s="129" t="s">
        <v>1342</v>
      </c>
      <c r="AH1533" s="129" t="e" cm="1">
        <f t="array" aca="1" ref="AH1533" ca="1">INDIRECT(ADDRESS(MATCH(AJ1533,'rs_industries'!B:B,0),5,1,TRUE,"rs_industries"))</f>
        <v>#N/A</v>
      </c>
      <c r="AI1533" s="129" t="e" cm="1">
        <f t="array" aca="1" ref="AI1533" ca="1">INDIRECT(ADDRESS(MATCH(A1533,'rs_stocks'!B:B,0),7,1,TRUE,"rs_stocks"))</f>
        <v>#N/A</v>
      </c>
    </row>
    <row r="1534" spans="1:35" x14ac:dyDescent="0.3">
      <c r="A1534" s="129" t="s">
        <v>1747</v>
      </c>
      <c r="B1534" s="132">
        <v>-0.87</v>
      </c>
      <c r="C1534" s="132">
        <v>-6.57</v>
      </c>
      <c r="D1534" s="132">
        <v>-2.9</v>
      </c>
      <c r="E1534" s="132">
        <v>-10.95</v>
      </c>
      <c r="F1534" s="132">
        <v>-4.53</v>
      </c>
      <c r="G1534" s="253" t="s">
        <v>3705</v>
      </c>
      <c r="H1534" s="253" t="s">
        <v>115</v>
      </c>
      <c r="I1534" s="129">
        <v>2.6829999999999998</v>
      </c>
      <c r="J1534" s="129">
        <v>-59</v>
      </c>
      <c r="K1534" s="129">
        <v>-33</v>
      </c>
      <c r="L1534" s="129" t="b">
        <v>0</v>
      </c>
      <c r="M1534" s="129">
        <v>7.8369999999999997</v>
      </c>
      <c r="N1534" s="129">
        <v>3.387</v>
      </c>
      <c r="O1534" s="129">
        <v>2.3140000000000001</v>
      </c>
      <c r="P1534" s="132">
        <v>8.5549999999999997</v>
      </c>
      <c r="Q1534" s="132">
        <v>6.9000000000000006E-2</v>
      </c>
      <c r="R1534" s="132">
        <v>0.58599999999999997</v>
      </c>
      <c r="S1534" s="129">
        <v>3.47</v>
      </c>
      <c r="T1534" s="419">
        <v>86.075999999999993</v>
      </c>
      <c r="U1534" s="129">
        <v>5.69</v>
      </c>
      <c r="V1534" s="129">
        <v>15</v>
      </c>
      <c r="W1534" s="129">
        <v>-19</v>
      </c>
      <c r="X1534" s="129">
        <v>1012</v>
      </c>
      <c r="Y1534" s="129" t="s">
        <v>1747</v>
      </c>
      <c r="Z1534" s="129" t="b">
        <v>0</v>
      </c>
      <c r="AA1534" s="129">
        <v>0</v>
      </c>
      <c r="AB1534" s="129" t="b">
        <v>0</v>
      </c>
      <c r="AC1534" s="129">
        <v>47</v>
      </c>
      <c r="AD1534" s="129">
        <v>0.55800000000000005</v>
      </c>
      <c r="AE1534" s="129" t="s">
        <v>115</v>
      </c>
      <c r="AF1534" s="129" t="s">
        <v>3705</v>
      </c>
      <c r="AG1534" s="129" t="s">
        <v>5615</v>
      </c>
      <c r="AH1534" s="129" t="e" cm="1">
        <f t="array" aca="1" ref="AH1534" ca="1">INDIRECT(ADDRESS(MATCH(AJ1534,'rs_industries'!B:B,0),5,1,TRUE,"rs_industries"))</f>
        <v>#N/A</v>
      </c>
      <c r="AI1534" s="129" t="e" cm="1">
        <f t="array" aca="1" ref="AI1534" ca="1">INDIRECT(ADDRESS(MATCH(A1534,'rs_stocks'!B:B,0),7,1,TRUE,"rs_stocks"))</f>
        <v>#N/A</v>
      </c>
    </row>
    <row r="1535" spans="1:35" x14ac:dyDescent="0.3">
      <c r="A1535" s="129" t="s">
        <v>1666</v>
      </c>
      <c r="B1535" s="132">
        <v>-2.82</v>
      </c>
      <c r="C1535" s="132">
        <v>-19.84</v>
      </c>
      <c r="D1535" s="132">
        <v>-14.66</v>
      </c>
      <c r="E1535" s="132">
        <v>-16.41</v>
      </c>
      <c r="F1535" s="132">
        <v>-9.7100000000000009</v>
      </c>
      <c r="G1535" s="323" t="s">
        <v>3148</v>
      </c>
      <c r="H1535" s="347" t="s">
        <v>3111</v>
      </c>
      <c r="I1535" s="129">
        <v>4.3390000000000004</v>
      </c>
      <c r="J1535" s="129">
        <v>-38</v>
      </c>
      <c r="K1535" s="129">
        <v>-26</v>
      </c>
      <c r="L1535" s="129" t="b">
        <v>0</v>
      </c>
      <c r="M1535" s="129">
        <v>12.102</v>
      </c>
      <c r="N1535" s="129">
        <v>5.2480000000000002</v>
      </c>
      <c r="O1535" s="129">
        <v>2.306</v>
      </c>
      <c r="P1535" s="132">
        <v>11.887</v>
      </c>
      <c r="Q1535" s="132">
        <v>6.7000000000000004E-2</v>
      </c>
      <c r="R1535" s="132">
        <v>0.79100000000000004</v>
      </c>
      <c r="S1535" s="129">
        <v>3.54</v>
      </c>
      <c r="T1535" s="419">
        <v>-0.73699999999999999</v>
      </c>
      <c r="U1535" s="129">
        <v>38.299999999999997</v>
      </c>
      <c r="V1535" s="129">
        <v>-25</v>
      </c>
      <c r="W1535" s="129">
        <v>33</v>
      </c>
      <c r="X1535" s="129">
        <v>147</v>
      </c>
      <c r="Y1535" s="129" t="s">
        <v>1666</v>
      </c>
      <c r="Z1535" s="129" t="b">
        <v>1</v>
      </c>
      <c r="AA1535" s="129">
        <v>0</v>
      </c>
      <c r="AB1535" s="129" t="b">
        <v>0</v>
      </c>
      <c r="AC1535" s="129">
        <v>47</v>
      </c>
      <c r="AD1535" s="129">
        <v>0.55800000000000005</v>
      </c>
      <c r="AE1535" s="129" t="s">
        <v>3111</v>
      </c>
      <c r="AF1535" s="129" t="s">
        <v>3148</v>
      </c>
      <c r="AG1535" s="129" t="s">
        <v>4415</v>
      </c>
      <c r="AH1535" s="129" t="e" cm="1">
        <f t="array" aca="1" ref="AH1535" ca="1">INDIRECT(ADDRESS(MATCH(AJ1535,'rs_industries'!B:B,0),5,1,TRUE,"rs_industries"))</f>
        <v>#N/A</v>
      </c>
      <c r="AI1535" s="129" t="e" cm="1">
        <f t="array" aca="1" ref="AI1535" ca="1">INDIRECT(ADDRESS(MATCH(A1535,'rs_stocks'!B:B,0),7,1,TRUE,"rs_stocks"))</f>
        <v>#N/A</v>
      </c>
    </row>
    <row r="1536" spans="1:35" x14ac:dyDescent="0.3">
      <c r="A1536" s="129" t="s">
        <v>379</v>
      </c>
      <c r="B1536" s="132">
        <v>22.63</v>
      </c>
      <c r="C1536" s="132">
        <v>16.829999999999998</v>
      </c>
      <c r="D1536" s="132">
        <v>17.260000000000002</v>
      </c>
      <c r="E1536" s="132">
        <v>32.369999999999997</v>
      </c>
      <c r="F1536" s="132">
        <v>25.18</v>
      </c>
      <c r="G1536" s="290" t="s">
        <v>3114</v>
      </c>
      <c r="H1536" s="350" t="s">
        <v>31</v>
      </c>
      <c r="I1536" s="129">
        <v>91.197999999999993</v>
      </c>
      <c r="J1536" s="129">
        <v>-68</v>
      </c>
      <c r="K1536" s="129">
        <v>0</v>
      </c>
      <c r="L1536" s="129" t="b">
        <v>0</v>
      </c>
      <c r="M1536" s="129">
        <v>12.709</v>
      </c>
      <c r="N1536" s="129">
        <v>5.5170000000000003</v>
      </c>
      <c r="O1536" s="129">
        <v>2.3029999999999999</v>
      </c>
      <c r="P1536" s="132">
        <v>11.542999999999999</v>
      </c>
      <c r="Q1536" s="132">
        <v>6.9000000000000006E-2</v>
      </c>
      <c r="R1536" s="132">
        <v>0.79700000000000004</v>
      </c>
      <c r="S1536" s="129">
        <v>4.57</v>
      </c>
      <c r="T1536" s="419">
        <v>149.64599999999999</v>
      </c>
      <c r="U1536" s="129">
        <v>374.745</v>
      </c>
      <c r="V1536" s="129">
        <v>109</v>
      </c>
      <c r="W1536" s="129">
        <v>268</v>
      </c>
      <c r="X1536" s="129">
        <v>11</v>
      </c>
      <c r="Y1536" s="129" t="s">
        <v>379</v>
      </c>
      <c r="Z1536" s="129" t="b">
        <v>1</v>
      </c>
      <c r="AA1536" s="129">
        <v>0</v>
      </c>
      <c r="AB1536" s="129" t="b">
        <v>1</v>
      </c>
      <c r="AC1536" s="129">
        <v>46</v>
      </c>
      <c r="AD1536" s="129">
        <v>0.55700000000000005</v>
      </c>
      <c r="AE1536" s="129" t="s">
        <v>31</v>
      </c>
      <c r="AF1536" s="129" t="s">
        <v>3114</v>
      </c>
      <c r="AG1536" s="129" t="s">
        <v>3115</v>
      </c>
      <c r="AH1536" s="129" t="e" cm="1">
        <f t="array" aca="1" ref="AH1536" ca="1">INDIRECT(ADDRESS(MATCH(AJ1536,'rs_industries'!B:B,0),5,1,TRUE,"rs_industries"))</f>
        <v>#N/A</v>
      </c>
      <c r="AI1536" s="129" cm="1">
        <f t="array" aca="1" ref="AI1536" ca="1">INDIRECT(ADDRESS(MATCH(A1536,'rs_stocks'!B:B,0),7,1,TRUE,"rs_stocks"))</f>
        <v>96</v>
      </c>
    </row>
    <row r="1537" spans="1:35" x14ac:dyDescent="0.3">
      <c r="A1537" s="129" t="s">
        <v>9040</v>
      </c>
      <c r="B1537" s="132">
        <v>-2.27</v>
      </c>
      <c r="C1537" s="132">
        <v>1.75</v>
      </c>
      <c r="D1537" s="132">
        <v>4.04</v>
      </c>
      <c r="E1537" s="132">
        <v>-6.3</v>
      </c>
      <c r="F1537" s="132">
        <v>-2.85</v>
      </c>
      <c r="G1537" s="263" t="s">
        <v>3148</v>
      </c>
      <c r="H1537" s="348" t="s">
        <v>3111</v>
      </c>
      <c r="I1537" s="129">
        <v>0.20399999999999999</v>
      </c>
      <c r="J1537" s="129">
        <v>-55</v>
      </c>
      <c r="K1537" s="129">
        <v>-40</v>
      </c>
      <c r="L1537" s="129" t="b">
        <v>1</v>
      </c>
      <c r="M1537" s="129">
        <v>7.98</v>
      </c>
      <c r="N1537" s="129">
        <v>3.4710000000000001</v>
      </c>
      <c r="O1537" s="129">
        <v>2.2989999999999999</v>
      </c>
      <c r="P1537" s="132">
        <v>8.7530000000000001</v>
      </c>
      <c r="Q1537" s="132">
        <v>7.0000000000000007E-2</v>
      </c>
      <c r="R1537" s="132">
        <v>0.61299999999999999</v>
      </c>
      <c r="S1537" s="129">
        <v>2.48</v>
      </c>
      <c r="T1537" s="419">
        <v>-52.100999999999999</v>
      </c>
      <c r="U1537" s="129">
        <v>11.6</v>
      </c>
      <c r="V1537" s="129">
        <v>-32</v>
      </c>
      <c r="W1537" s="129">
        <v>-34</v>
      </c>
      <c r="X1537" s="129">
        <v>694</v>
      </c>
      <c r="Y1537" s="129" t="s">
        <v>9040</v>
      </c>
      <c r="Z1537" s="129" t="b">
        <v>0</v>
      </c>
      <c r="AA1537" s="129">
        <v>0</v>
      </c>
      <c r="AB1537" s="129" t="b">
        <v>1</v>
      </c>
      <c r="AC1537" s="129">
        <v>43</v>
      </c>
      <c r="AD1537" s="129">
        <v>0.55700000000000005</v>
      </c>
      <c r="AE1537" s="129" t="s">
        <v>3111</v>
      </c>
      <c r="AF1537" s="129" t="s">
        <v>3148</v>
      </c>
      <c r="AG1537" s="129" t="s">
        <v>9041</v>
      </c>
      <c r="AH1537" s="129" t="e" cm="1">
        <f t="array" aca="1" ref="AH1537" ca="1">INDIRECT(ADDRESS(MATCH(AJ1537,'rs_industries'!B:B,0),5,1,TRUE,"rs_industries"))</f>
        <v>#N/A</v>
      </c>
      <c r="AI1537" s="129" t="e" cm="1">
        <f t="array" aca="1" ref="AI1537" ca="1">INDIRECT(ADDRESS(MATCH(A1537,'rs_stocks'!B:B,0),7,1,TRUE,"rs_stocks"))</f>
        <v>#N/A</v>
      </c>
    </row>
    <row r="1538" spans="1:35" x14ac:dyDescent="0.3">
      <c r="A1538" s="129" t="s">
        <v>1958</v>
      </c>
      <c r="B1538" s="132">
        <v>-2.86</v>
      </c>
      <c r="C1538" s="132">
        <v>-10.86</v>
      </c>
      <c r="D1538" s="132">
        <v>-9.39</v>
      </c>
      <c r="E1538" s="132">
        <v>0.71</v>
      </c>
      <c r="F1538" s="132">
        <v>-4.68</v>
      </c>
      <c r="G1538" s="231" t="s">
        <v>3225</v>
      </c>
      <c r="H1538" s="346" t="s">
        <v>3111</v>
      </c>
      <c r="I1538" s="129">
        <v>3.9830000000000001</v>
      </c>
      <c r="J1538" s="129">
        <v>-37</v>
      </c>
      <c r="K1538" s="129">
        <v>-17</v>
      </c>
      <c r="L1538" s="129" t="b">
        <v>0</v>
      </c>
      <c r="M1538" s="129">
        <v>11.409000000000001</v>
      </c>
      <c r="N1538" s="129">
        <v>4.97</v>
      </c>
      <c r="O1538" s="129">
        <v>2.2949999999999999</v>
      </c>
      <c r="P1538" s="132">
        <v>10.913</v>
      </c>
      <c r="Q1538" s="132">
        <v>6.8000000000000005E-2</v>
      </c>
      <c r="R1538" s="132">
        <v>0.74</v>
      </c>
      <c r="S1538" s="129">
        <v>2.54</v>
      </c>
      <c r="T1538" s="419">
        <v>-31.702000000000002</v>
      </c>
      <c r="U1538" s="129">
        <v>232.63</v>
      </c>
      <c r="V1538" s="129">
        <v>12</v>
      </c>
      <c r="W1538" s="129">
        <v>29</v>
      </c>
      <c r="X1538" s="129">
        <v>33</v>
      </c>
      <c r="Y1538" s="129" t="s">
        <v>1958</v>
      </c>
      <c r="Z1538" s="129" t="b">
        <v>1</v>
      </c>
      <c r="AA1538" s="129">
        <v>0</v>
      </c>
      <c r="AB1538" s="129" t="b">
        <v>0</v>
      </c>
      <c r="AC1538" s="129">
        <v>44</v>
      </c>
      <c r="AD1538" s="129">
        <v>0.55700000000000005</v>
      </c>
      <c r="AE1538" s="129" t="s">
        <v>3111</v>
      </c>
      <c r="AF1538" s="129" t="s">
        <v>3225</v>
      </c>
      <c r="AG1538" s="129" t="s">
        <v>3957</v>
      </c>
      <c r="AH1538" s="129" t="e" cm="1">
        <f t="array" aca="1" ref="AH1538" ca="1">INDIRECT(ADDRESS(MATCH(AJ1538,'rs_industries'!B:B,0),5,1,TRUE,"rs_industries"))</f>
        <v>#N/A</v>
      </c>
      <c r="AI1538" s="129" t="e" cm="1">
        <f t="array" aca="1" ref="AI1538" ca="1">INDIRECT(ADDRESS(MATCH(A1538,'rs_stocks'!B:B,0),7,1,TRUE,"rs_stocks"))</f>
        <v>#N/A</v>
      </c>
    </row>
    <row r="1539" spans="1:35" x14ac:dyDescent="0.3">
      <c r="A1539" s="129" t="s">
        <v>1969</v>
      </c>
      <c r="B1539" s="132">
        <v>1.18</v>
      </c>
      <c r="C1539" s="132">
        <v>-2.93</v>
      </c>
      <c r="D1539" s="132">
        <v>-3.07</v>
      </c>
      <c r="E1539" s="132">
        <v>8.3000000000000007</v>
      </c>
      <c r="F1539" s="132">
        <v>-2.61</v>
      </c>
      <c r="G1539" s="242" t="s">
        <v>3110</v>
      </c>
      <c r="H1539" s="349" t="s">
        <v>3111</v>
      </c>
      <c r="I1539" s="129">
        <v>3.7959999999999998</v>
      </c>
      <c r="J1539" s="129">
        <v>-54</v>
      </c>
      <c r="K1539" s="129">
        <v>-30</v>
      </c>
      <c r="L1539" s="129" t="b">
        <v>1</v>
      </c>
      <c r="M1539" s="129">
        <v>5.6159999999999997</v>
      </c>
      <c r="N1539" s="129">
        <v>2.4630000000000001</v>
      </c>
      <c r="O1539" s="129">
        <v>2.2799999999999998</v>
      </c>
      <c r="P1539" s="132">
        <v>5.9219999999999997</v>
      </c>
      <c r="Q1539" s="132">
        <v>6.7000000000000004E-2</v>
      </c>
      <c r="R1539" s="132">
        <v>0.39900000000000002</v>
      </c>
      <c r="S1539" s="129">
        <v>2.2799999999999998</v>
      </c>
      <c r="T1539" s="419">
        <v>17.864000000000001</v>
      </c>
      <c r="U1539" s="129">
        <v>58.97</v>
      </c>
      <c r="V1539" s="129">
        <v>-23</v>
      </c>
      <c r="W1539" s="129">
        <v>-31</v>
      </c>
      <c r="X1539" s="129">
        <v>148</v>
      </c>
      <c r="Y1539" s="129" t="s">
        <v>1969</v>
      </c>
      <c r="Z1539" s="129" t="b">
        <v>1</v>
      </c>
      <c r="AA1539" s="129">
        <v>0</v>
      </c>
      <c r="AB1539" s="129" t="b">
        <v>1</v>
      </c>
      <c r="AC1539" s="129">
        <v>47</v>
      </c>
      <c r="AD1539" s="129">
        <v>0.55700000000000005</v>
      </c>
      <c r="AE1539" s="129" t="s">
        <v>3111</v>
      </c>
      <c r="AF1539" s="129" t="s">
        <v>3110</v>
      </c>
      <c r="AG1539" s="129" t="s">
        <v>1970</v>
      </c>
      <c r="AH1539" s="129" t="e" cm="1">
        <f t="array" aca="1" ref="AH1539" ca="1">INDIRECT(ADDRESS(MATCH(AJ1539,'rs_industries'!B:B,0),5,1,TRUE,"rs_industries"))</f>
        <v>#N/A</v>
      </c>
      <c r="AI1539" s="129" cm="1">
        <f t="array" aca="1" ref="AI1539" ca="1">INDIRECT(ADDRESS(MATCH(A1539,'rs_stocks'!B:B,0),7,1,TRUE,"rs_stocks"))</f>
        <v>78</v>
      </c>
    </row>
    <row r="1540" spans="1:35" x14ac:dyDescent="0.3">
      <c r="A1540" s="129" t="s">
        <v>8904</v>
      </c>
      <c r="B1540" s="132">
        <v>-4.6900000000000004</v>
      </c>
      <c r="C1540" s="132">
        <v>1.55</v>
      </c>
      <c r="D1540" s="132">
        <v>23.65</v>
      </c>
      <c r="E1540" s="132">
        <v>3.8</v>
      </c>
      <c r="F1540" s="132">
        <v>2.29</v>
      </c>
      <c r="G1540" s="206" t="s">
        <v>3107</v>
      </c>
      <c r="H1540" s="345" t="s">
        <v>3108</v>
      </c>
      <c r="I1540" s="129">
        <v>0.372</v>
      </c>
      <c r="J1540" s="129">
        <v>-76</v>
      </c>
      <c r="K1540" s="129">
        <v>-67</v>
      </c>
      <c r="L1540" s="129" t="b">
        <v>1</v>
      </c>
      <c r="M1540" s="129">
        <v>21.518000000000001</v>
      </c>
      <c r="N1540" s="129">
        <v>9.4489999999999998</v>
      </c>
      <c r="O1540" s="129">
        <v>2.2770000000000001</v>
      </c>
      <c r="P1540" s="132">
        <v>23.853000000000002</v>
      </c>
      <c r="Q1540" s="132">
        <v>6.9000000000000006E-2</v>
      </c>
      <c r="R1540" s="132">
        <v>1.657</v>
      </c>
      <c r="S1540" s="129">
        <v>4.2699999999999996</v>
      </c>
      <c r="T1540" s="419">
        <v>-57.618000000000002</v>
      </c>
      <c r="U1540" s="129">
        <v>18.3</v>
      </c>
      <c r="V1540" s="129">
        <v>28</v>
      </c>
      <c r="W1540" s="129">
        <v>80</v>
      </c>
      <c r="X1540" s="129">
        <v>256</v>
      </c>
      <c r="Y1540" s="129" t="s">
        <v>8904</v>
      </c>
      <c r="Z1540" s="129" t="b">
        <v>0</v>
      </c>
      <c r="AA1540" s="129">
        <v>0</v>
      </c>
      <c r="AB1540" s="129" t="b">
        <v>0</v>
      </c>
      <c r="AC1540" s="129">
        <v>39</v>
      </c>
      <c r="AD1540" s="129">
        <v>0.55600000000000005</v>
      </c>
      <c r="AE1540" s="129" t="s">
        <v>3108</v>
      </c>
      <c r="AF1540" s="129" t="s">
        <v>3107</v>
      </c>
      <c r="AG1540" s="129" t="s">
        <v>8905</v>
      </c>
      <c r="AH1540" s="129" t="e" cm="1">
        <f t="array" aca="1" ref="AH1540" ca="1">INDIRECT(ADDRESS(MATCH(AJ1540,'rs_industries'!B:B,0),5,1,TRUE,"rs_industries"))</f>
        <v>#N/A</v>
      </c>
      <c r="AI1540" s="129" cm="1">
        <f t="array" aca="1" ref="AI1540" ca="1">INDIRECT(ADDRESS(MATCH(A1540,'rs_stocks'!B:B,0),7,1,TRUE,"rs_stocks"))</f>
        <v>70</v>
      </c>
    </row>
    <row r="1541" spans="1:35" x14ac:dyDescent="0.3">
      <c r="A1541" s="129" t="s">
        <v>29</v>
      </c>
      <c r="B1541" s="132">
        <v>-0.93</v>
      </c>
      <c r="C1541" s="132">
        <v>5.19</v>
      </c>
      <c r="D1541" s="132">
        <v>13.24</v>
      </c>
      <c r="E1541" s="132">
        <v>2.08</v>
      </c>
      <c r="F1541" s="132">
        <v>3.05</v>
      </c>
      <c r="G1541" s="206" t="s">
        <v>3316</v>
      </c>
      <c r="H1541" s="345" t="s">
        <v>31</v>
      </c>
      <c r="I1541" s="129">
        <v>2951.6610000000001</v>
      </c>
      <c r="J1541" s="129">
        <v>-31</v>
      </c>
      <c r="K1541" s="129">
        <v>-3</v>
      </c>
      <c r="L1541" s="129" t="b">
        <v>1</v>
      </c>
      <c r="M1541" s="129">
        <v>10.602</v>
      </c>
      <c r="N1541" s="129">
        <v>4.7169999999999996</v>
      </c>
      <c r="O1541" s="129">
        <v>2.2480000000000002</v>
      </c>
      <c r="P1541" s="132">
        <v>11.010999999999999</v>
      </c>
      <c r="Q1541" s="132">
        <v>6.8000000000000005E-2</v>
      </c>
      <c r="R1541" s="132">
        <v>0.74299999999999999</v>
      </c>
      <c r="S1541" s="129">
        <v>1.6</v>
      </c>
      <c r="T1541" s="419">
        <v>-140.626</v>
      </c>
      <c r="U1541" s="129">
        <v>192.55</v>
      </c>
      <c r="V1541" s="129">
        <v>47</v>
      </c>
      <c r="W1541" s="129">
        <v>37</v>
      </c>
      <c r="X1541" s="129">
        <v>64</v>
      </c>
      <c r="Y1541" s="129" t="s">
        <v>29</v>
      </c>
      <c r="Z1541" s="129" t="b">
        <v>0</v>
      </c>
      <c r="AA1541" s="129">
        <v>0</v>
      </c>
      <c r="AB1541" s="129" t="b">
        <v>1</v>
      </c>
      <c r="AC1541" s="129">
        <v>48</v>
      </c>
      <c r="AD1541" s="129">
        <v>0.55600000000000005</v>
      </c>
      <c r="AE1541" s="129" t="s">
        <v>31</v>
      </c>
      <c r="AF1541" s="129" t="s">
        <v>3316</v>
      </c>
      <c r="AG1541" s="129" t="s">
        <v>4762</v>
      </c>
      <c r="AH1541" s="129" t="e" cm="1">
        <f t="array" aca="1" ref="AH1541" ca="1">INDIRECT(ADDRESS(MATCH(AJ1541,'rs_industries'!B:B,0),5,1,TRUE,"rs_industries"))</f>
        <v>#N/A</v>
      </c>
      <c r="AI1541" s="129" t="e" cm="1">
        <f t="array" aca="1" ref="AI1541" ca="1">INDIRECT(ADDRESS(MATCH(A1541,'rs_stocks'!B:B,0),7,1,TRUE,"rs_stocks"))</f>
        <v>#N/A</v>
      </c>
    </row>
    <row r="1542" spans="1:35" x14ac:dyDescent="0.3">
      <c r="A1542" s="129" t="s">
        <v>1784</v>
      </c>
      <c r="B1542" s="132">
        <v>-2.4900000000000002</v>
      </c>
      <c r="C1542" s="132">
        <v>-3.22</v>
      </c>
      <c r="D1542" s="132">
        <v>-6.27</v>
      </c>
      <c r="E1542" s="132">
        <v>3.39</v>
      </c>
      <c r="F1542" s="132">
        <v>-3.05</v>
      </c>
      <c r="G1542" s="251" t="s">
        <v>3193</v>
      </c>
      <c r="H1542" s="349" t="s">
        <v>3111</v>
      </c>
      <c r="I1542" s="129">
        <v>2.9809999999999999</v>
      </c>
      <c r="J1542" s="129">
        <v>-54</v>
      </c>
      <c r="K1542" s="129">
        <v>-25</v>
      </c>
      <c r="L1542" s="129" t="b">
        <v>0</v>
      </c>
      <c r="M1542" s="129">
        <v>7.1470000000000002</v>
      </c>
      <c r="N1542" s="129">
        <v>3.2090000000000001</v>
      </c>
      <c r="O1542" s="129">
        <v>2.2269999999999999</v>
      </c>
      <c r="P1542" s="132">
        <v>7.1139999999999999</v>
      </c>
      <c r="Q1542" s="132">
        <v>6.4000000000000001E-2</v>
      </c>
      <c r="R1542" s="132">
        <v>0.45600000000000002</v>
      </c>
      <c r="S1542" s="129">
        <v>2.13</v>
      </c>
      <c r="T1542" s="419">
        <v>-13.201000000000001</v>
      </c>
      <c r="U1542" s="129">
        <v>42.64</v>
      </c>
      <c r="V1542" s="129">
        <v>-10</v>
      </c>
      <c r="W1542" s="129">
        <v>-17</v>
      </c>
      <c r="X1542" s="129">
        <v>220</v>
      </c>
      <c r="Y1542" s="129" t="s">
        <v>1784</v>
      </c>
      <c r="Z1542" s="129" t="b">
        <v>1</v>
      </c>
      <c r="AA1542" s="129">
        <v>0</v>
      </c>
      <c r="AB1542" s="129" t="b">
        <v>0</v>
      </c>
      <c r="AC1542" s="129">
        <v>44</v>
      </c>
      <c r="AD1542" s="129">
        <v>0.55600000000000005</v>
      </c>
      <c r="AE1542" s="129" t="s">
        <v>3111</v>
      </c>
      <c r="AF1542" s="129" t="s">
        <v>3193</v>
      </c>
      <c r="AG1542" s="129" t="s">
        <v>4050</v>
      </c>
      <c r="AH1542" s="129" t="e" cm="1">
        <f t="array" aca="1" ref="AH1542" ca="1">INDIRECT(ADDRESS(MATCH(AJ1542,'rs_industries'!B:B,0),5,1,TRUE,"rs_industries"))</f>
        <v>#N/A</v>
      </c>
      <c r="AI1542" s="129" t="e" cm="1">
        <f t="array" aca="1" ref="AI1542" ca="1">INDIRECT(ADDRESS(MATCH(A1542,'rs_stocks'!B:B,0),7,1,TRUE,"rs_stocks"))</f>
        <v>#N/A</v>
      </c>
    </row>
    <row r="1543" spans="1:35" x14ac:dyDescent="0.3">
      <c r="A1543" s="129" t="s">
        <v>7544</v>
      </c>
      <c r="B1543" s="132">
        <v>-0.89</v>
      </c>
      <c r="C1543" s="132">
        <v>1.85</v>
      </c>
      <c r="D1543" s="132">
        <v>2.36</v>
      </c>
      <c r="E1543" s="132">
        <v>-18.71</v>
      </c>
      <c r="F1543" s="132">
        <v>-13.34</v>
      </c>
      <c r="G1543" s="211" t="s">
        <v>3285</v>
      </c>
      <c r="H1543" s="349" t="s">
        <v>24</v>
      </c>
      <c r="I1543" s="129">
        <v>0.71499999999999997</v>
      </c>
      <c r="J1543" s="129">
        <v>-78</v>
      </c>
      <c r="K1543" s="129">
        <v>-48</v>
      </c>
      <c r="L1543" s="129" t="b">
        <v>0</v>
      </c>
      <c r="M1543" s="129">
        <v>13.637</v>
      </c>
      <c r="N1543" s="129">
        <v>6.133</v>
      </c>
      <c r="O1543" s="129">
        <v>2.2240000000000002</v>
      </c>
      <c r="P1543" s="132">
        <v>17.190000000000001</v>
      </c>
      <c r="Q1543" s="132">
        <v>6.6000000000000003E-2</v>
      </c>
      <c r="R1543" s="132">
        <v>1.1379999999999999</v>
      </c>
      <c r="S1543" s="129">
        <v>5.79</v>
      </c>
      <c r="T1543" s="419">
        <v>44.033999999999999</v>
      </c>
      <c r="U1543" s="129">
        <v>44.7</v>
      </c>
      <c r="V1543" s="129">
        <v>-18</v>
      </c>
      <c r="W1543" s="129">
        <v>-24</v>
      </c>
      <c r="X1543" s="129">
        <v>77</v>
      </c>
      <c r="Y1543" s="129" t="s">
        <v>7544</v>
      </c>
      <c r="Z1543" s="129" t="b">
        <v>0</v>
      </c>
      <c r="AA1543" s="129">
        <v>0</v>
      </c>
      <c r="AB1543" s="129" t="b">
        <v>0</v>
      </c>
      <c r="AC1543" s="129">
        <v>40</v>
      </c>
      <c r="AD1543" s="129">
        <v>0.55500000000000005</v>
      </c>
      <c r="AE1543" s="129" t="s">
        <v>24</v>
      </c>
      <c r="AF1543" s="129" t="s">
        <v>3285</v>
      </c>
      <c r="AG1543" s="129" t="s">
        <v>7545</v>
      </c>
      <c r="AH1543" s="129" t="e" cm="1">
        <f t="array" aca="1" ref="AH1543" ca="1">INDIRECT(ADDRESS(MATCH(AJ1543,'rs_industries'!B:B,0),5,1,TRUE,"rs_industries"))</f>
        <v>#N/A</v>
      </c>
      <c r="AI1543" s="129" t="e" cm="1">
        <f t="array" aca="1" ref="AI1543" ca="1">INDIRECT(ADDRESS(MATCH(A1543,'rs_stocks'!B:B,0),7,1,TRUE,"rs_stocks"))</f>
        <v>#N/A</v>
      </c>
    </row>
    <row r="1544" spans="1:35" x14ac:dyDescent="0.3">
      <c r="A1544" s="129" t="s">
        <v>8689</v>
      </c>
      <c r="B1544" s="132">
        <v>0.56000000000000005</v>
      </c>
      <c r="C1544" s="132">
        <v>0.91</v>
      </c>
      <c r="D1544" s="132">
        <v>0.98</v>
      </c>
      <c r="E1544" s="132">
        <v>4.96</v>
      </c>
      <c r="F1544" s="132">
        <v>2.86</v>
      </c>
      <c r="G1544" s="310" t="s">
        <v>3193</v>
      </c>
      <c r="H1544" s="349" t="s">
        <v>3111</v>
      </c>
      <c r="I1544" s="129">
        <v>0.28899999999999998</v>
      </c>
      <c r="J1544" s="129">
        <v>-32</v>
      </c>
      <c r="K1544" s="129">
        <v>-18</v>
      </c>
      <c r="L1544" s="129" t="b">
        <v>1</v>
      </c>
      <c r="M1544" s="129">
        <v>2.3919999999999999</v>
      </c>
      <c r="N1544" s="129">
        <v>1.0780000000000001</v>
      </c>
      <c r="O1544" s="129">
        <v>2.2200000000000002</v>
      </c>
      <c r="P1544" s="132">
        <v>2.3860000000000001</v>
      </c>
      <c r="Q1544" s="132">
        <v>6.4000000000000001E-2</v>
      </c>
      <c r="R1544" s="132">
        <v>0.153</v>
      </c>
      <c r="S1544" s="129">
        <v>0.82</v>
      </c>
      <c r="T1544" s="419">
        <v>-16.920000000000002</v>
      </c>
      <c r="U1544" s="129">
        <v>14.4</v>
      </c>
      <c r="V1544" s="129">
        <v>-44</v>
      </c>
      <c r="W1544" s="129">
        <v>-59</v>
      </c>
      <c r="X1544" s="129">
        <v>1692</v>
      </c>
      <c r="Y1544" s="129" t="s">
        <v>8689</v>
      </c>
      <c r="Z1544" s="129" t="b">
        <v>1</v>
      </c>
      <c r="AA1544" s="129">
        <v>0</v>
      </c>
      <c r="AB1544" s="129" t="b">
        <v>1</v>
      </c>
      <c r="AC1544" s="129">
        <v>48</v>
      </c>
      <c r="AD1544" s="129">
        <v>0.55500000000000005</v>
      </c>
      <c r="AE1544" s="129" t="s">
        <v>3111</v>
      </c>
      <c r="AF1544" s="129" t="s">
        <v>3193</v>
      </c>
      <c r="AG1544" s="129" t="s">
        <v>8690</v>
      </c>
      <c r="AH1544" s="129" t="e" cm="1">
        <f t="array" aca="1" ref="AH1544" ca="1">INDIRECT(ADDRESS(MATCH(AJ1544,'rs_industries'!B:B,0),5,1,TRUE,"rs_industries"))</f>
        <v>#N/A</v>
      </c>
      <c r="AI1544" s="129" cm="1">
        <f t="array" aca="1" ref="AI1544" ca="1">INDIRECT(ADDRESS(MATCH(A1544,'rs_stocks'!B:B,0),7,1,TRUE,"rs_stocks"))</f>
        <v>70</v>
      </c>
    </row>
    <row r="1545" spans="1:35" x14ac:dyDescent="0.3">
      <c r="A1545" s="129" t="s">
        <v>7386</v>
      </c>
      <c r="B1545" s="132">
        <v>-8.42</v>
      </c>
      <c r="C1545" s="132">
        <v>-2.97</v>
      </c>
      <c r="D1545" s="132">
        <v>-3.58</v>
      </c>
      <c r="E1545" s="132">
        <v>-4.34</v>
      </c>
      <c r="F1545" s="132">
        <v>-3.61</v>
      </c>
      <c r="G1545" s="284" t="s">
        <v>3144</v>
      </c>
      <c r="H1545" s="346" t="s">
        <v>24</v>
      </c>
      <c r="I1545" s="129">
        <v>0.747</v>
      </c>
      <c r="J1545" s="129">
        <v>-28</v>
      </c>
      <c r="K1545" s="129">
        <v>-24</v>
      </c>
      <c r="L1545" s="129" t="b">
        <v>0</v>
      </c>
      <c r="M1545" s="129">
        <v>7.0350000000000001</v>
      </c>
      <c r="N1545" s="129">
        <v>3.1779999999999999</v>
      </c>
      <c r="O1545" s="129">
        <v>2.2130000000000001</v>
      </c>
      <c r="P1545" s="132">
        <v>7.0309999999999997</v>
      </c>
      <c r="Q1545" s="132">
        <v>6.4000000000000001E-2</v>
      </c>
      <c r="R1545" s="132">
        <v>0.44700000000000001</v>
      </c>
      <c r="S1545" s="129">
        <v>3.33</v>
      </c>
      <c r="T1545" s="419">
        <v>-153.417</v>
      </c>
      <c r="U1545" s="129">
        <v>36.630000000000003</v>
      </c>
      <c r="V1545" s="129">
        <v>495</v>
      </c>
      <c r="W1545" s="129">
        <v>-37</v>
      </c>
      <c r="X1545" s="129">
        <v>164</v>
      </c>
      <c r="Y1545" s="129" t="s">
        <v>7386</v>
      </c>
      <c r="Z1545" s="129" t="b">
        <v>0</v>
      </c>
      <c r="AA1545" s="129">
        <v>0</v>
      </c>
      <c r="AB1545" s="129" t="b">
        <v>0</v>
      </c>
      <c r="AC1545" s="129">
        <v>33</v>
      </c>
      <c r="AD1545" s="129">
        <v>0.55500000000000005</v>
      </c>
      <c r="AE1545" s="129" t="s">
        <v>24</v>
      </c>
      <c r="AF1545" s="129" t="s">
        <v>3144</v>
      </c>
      <c r="AG1545" s="129" t="s">
        <v>7387</v>
      </c>
      <c r="AH1545" s="129" t="e" cm="1">
        <f t="array" aca="1" ref="AH1545" ca="1">INDIRECT(ADDRESS(MATCH(AJ1545,'rs_industries'!B:B,0),5,1,TRUE,"rs_industries"))</f>
        <v>#N/A</v>
      </c>
      <c r="AI1545" s="129" t="e" cm="1">
        <f t="array" aca="1" ref="AI1545" ca="1">INDIRECT(ADDRESS(MATCH(A1545,'rs_stocks'!B:B,0),7,1,TRUE,"rs_stocks"))</f>
        <v>#N/A</v>
      </c>
    </row>
    <row r="1546" spans="1:35" x14ac:dyDescent="0.3">
      <c r="A1546" s="129" t="s">
        <v>1200</v>
      </c>
      <c r="B1546" s="132">
        <v>-1.67</v>
      </c>
      <c r="C1546" s="132">
        <v>6.71</v>
      </c>
      <c r="D1546" s="132">
        <v>5.05</v>
      </c>
      <c r="E1546" s="132">
        <v>0.3</v>
      </c>
      <c r="F1546" s="132">
        <v>3.5</v>
      </c>
      <c r="G1546" s="252" t="s">
        <v>3241</v>
      </c>
      <c r="H1546" s="348" t="s">
        <v>3124</v>
      </c>
      <c r="I1546" s="129">
        <v>23.574000000000002</v>
      </c>
      <c r="J1546" s="129">
        <v>-81</v>
      </c>
      <c r="K1546" s="129">
        <v>-78</v>
      </c>
      <c r="L1546" s="129" t="b">
        <v>1</v>
      </c>
      <c r="M1546" s="129">
        <v>8.4429999999999996</v>
      </c>
      <c r="N1546" s="129">
        <v>3.8159999999999998</v>
      </c>
      <c r="O1546" s="129">
        <v>2.2130000000000001</v>
      </c>
      <c r="P1546" s="132">
        <v>8.4410000000000007</v>
      </c>
      <c r="Q1546" s="132">
        <v>6.5000000000000002E-2</v>
      </c>
      <c r="R1546" s="132">
        <v>0.54600000000000004</v>
      </c>
      <c r="S1546" s="129">
        <v>3.8</v>
      </c>
      <c r="T1546" s="419">
        <v>-67.838999999999999</v>
      </c>
      <c r="U1546" s="129">
        <v>97.82</v>
      </c>
      <c r="V1546" s="129">
        <v>-45</v>
      </c>
      <c r="W1546" s="129">
        <v>-32</v>
      </c>
      <c r="X1546" s="129">
        <v>53</v>
      </c>
      <c r="Y1546" s="129" t="s">
        <v>1200</v>
      </c>
      <c r="Z1546" s="129" t="b">
        <v>0</v>
      </c>
      <c r="AA1546" s="129">
        <v>0</v>
      </c>
      <c r="AB1546" s="129" t="b">
        <v>0</v>
      </c>
      <c r="AC1546" s="129">
        <v>43</v>
      </c>
      <c r="AD1546" s="129">
        <v>0.55500000000000005</v>
      </c>
      <c r="AE1546" s="129" t="s">
        <v>3124</v>
      </c>
      <c r="AF1546" s="129" t="s">
        <v>3241</v>
      </c>
      <c r="AG1546" s="129" t="s">
        <v>5307</v>
      </c>
      <c r="AH1546" s="129" t="e" cm="1">
        <f t="array" aca="1" ref="AH1546" ca="1">INDIRECT(ADDRESS(MATCH(AJ1546,'rs_industries'!B:B,0),5,1,TRUE,"rs_industries"))</f>
        <v>#N/A</v>
      </c>
      <c r="AI1546" s="129" t="e" cm="1">
        <f t="array" aca="1" ref="AI1546" ca="1">INDIRECT(ADDRESS(MATCH(A1546,'rs_stocks'!B:B,0),7,1,TRUE,"rs_stocks"))</f>
        <v>#N/A</v>
      </c>
    </row>
    <row r="1547" spans="1:35" x14ac:dyDescent="0.3">
      <c r="A1547" s="129" t="s">
        <v>7316</v>
      </c>
      <c r="B1547" s="132">
        <v>-0.49</v>
      </c>
      <c r="C1547" s="132">
        <v>-4.9000000000000004</v>
      </c>
      <c r="D1547" s="132">
        <v>-6.22</v>
      </c>
      <c r="E1547" s="132">
        <v>2.42</v>
      </c>
      <c r="F1547" s="132">
        <v>1.71</v>
      </c>
      <c r="G1547" s="315" t="s">
        <v>223</v>
      </c>
      <c r="H1547" s="348" t="s">
        <v>31</v>
      </c>
      <c r="I1547" s="129">
        <v>0.52300000000000002</v>
      </c>
      <c r="J1547" s="129">
        <v>-31</v>
      </c>
      <c r="K1547" s="129">
        <v>-13</v>
      </c>
      <c r="L1547" s="129" t="b">
        <v>0</v>
      </c>
      <c r="M1547" s="129">
        <v>8.1980000000000004</v>
      </c>
      <c r="N1547" s="129">
        <v>3.7559999999999998</v>
      </c>
      <c r="O1547" s="129">
        <v>2.1829999999999998</v>
      </c>
      <c r="P1547" s="132">
        <v>8.0540000000000003</v>
      </c>
      <c r="Q1547" s="132">
        <v>6.0999999999999999E-2</v>
      </c>
      <c r="R1547" s="132">
        <v>0.49399999999999999</v>
      </c>
      <c r="S1547" s="129">
        <v>2.5499999999999998</v>
      </c>
      <c r="T1547" s="419">
        <v>13.462999999999999</v>
      </c>
      <c r="U1547" s="129">
        <v>26.22</v>
      </c>
      <c r="V1547" s="129">
        <v>59</v>
      </c>
      <c r="W1547" s="129">
        <v>70</v>
      </c>
      <c r="X1547" s="129">
        <v>299</v>
      </c>
      <c r="Y1547" s="129" t="s">
        <v>7316</v>
      </c>
      <c r="Z1547" s="129" t="b">
        <v>1</v>
      </c>
      <c r="AA1547" s="129">
        <v>25.56</v>
      </c>
      <c r="AB1547" s="129" t="b">
        <v>0</v>
      </c>
      <c r="AC1547" s="129">
        <v>42</v>
      </c>
      <c r="AD1547" s="129">
        <v>0.55400000000000005</v>
      </c>
      <c r="AE1547" s="129" t="s">
        <v>31</v>
      </c>
      <c r="AF1547" s="129" t="s">
        <v>223</v>
      </c>
      <c r="AG1547" s="129" t="s">
        <v>7317</v>
      </c>
      <c r="AH1547" s="129" t="e" cm="1">
        <f t="array" aca="1" ref="AH1547" ca="1">INDIRECT(ADDRESS(MATCH(AJ1547,'rs_industries'!B:B,0),5,1,TRUE,"rs_industries"))</f>
        <v>#N/A</v>
      </c>
      <c r="AI1547" s="129" t="e" cm="1">
        <f t="array" aca="1" ref="AI1547" ca="1">INDIRECT(ADDRESS(MATCH(A1547,'rs_stocks'!B:B,0),7,1,TRUE,"rs_stocks"))</f>
        <v>#N/A</v>
      </c>
    </row>
    <row r="1548" spans="1:35" x14ac:dyDescent="0.3">
      <c r="A1548" s="129" t="s">
        <v>1888</v>
      </c>
      <c r="B1548" s="132">
        <v>-1.81</v>
      </c>
      <c r="C1548" s="132">
        <v>-2.56</v>
      </c>
      <c r="D1548" s="132">
        <v>0.39</v>
      </c>
      <c r="E1548" s="132">
        <v>5.54</v>
      </c>
      <c r="F1548" s="132">
        <v>-2.84</v>
      </c>
      <c r="G1548" s="206" t="s">
        <v>150</v>
      </c>
      <c r="H1548" s="345" t="s">
        <v>3111</v>
      </c>
      <c r="I1548" s="129">
        <v>2.3559999999999999</v>
      </c>
      <c r="J1548" s="129">
        <v>-72</v>
      </c>
      <c r="K1548" s="129">
        <v>-56</v>
      </c>
      <c r="L1548" s="129" t="b">
        <v>1</v>
      </c>
      <c r="M1548" s="129">
        <v>11.279</v>
      </c>
      <c r="N1548" s="129">
        <v>5.1710000000000003</v>
      </c>
      <c r="O1548" s="129">
        <v>2.181</v>
      </c>
      <c r="P1548" s="132">
        <v>12.061999999999999</v>
      </c>
      <c r="Q1548" s="132">
        <v>6.3E-2</v>
      </c>
      <c r="R1548" s="132">
        <v>0.75800000000000001</v>
      </c>
      <c r="S1548" s="129">
        <v>3.6</v>
      </c>
      <c r="T1548" s="419">
        <v>2.7</v>
      </c>
      <c r="U1548" s="129">
        <v>10.28</v>
      </c>
      <c r="V1548" s="129">
        <v>-52</v>
      </c>
      <c r="W1548" s="129">
        <v>-56</v>
      </c>
      <c r="X1548" s="129">
        <v>539</v>
      </c>
      <c r="Y1548" s="129" t="s">
        <v>1888</v>
      </c>
      <c r="Z1548" s="129" t="b">
        <v>0</v>
      </c>
      <c r="AA1548" s="129">
        <v>0</v>
      </c>
      <c r="AB1548" s="129" t="b">
        <v>0</v>
      </c>
      <c r="AC1548" s="129">
        <v>44</v>
      </c>
      <c r="AD1548" s="129">
        <v>0.55400000000000005</v>
      </c>
      <c r="AE1548" s="129" t="s">
        <v>3111</v>
      </c>
      <c r="AF1548" s="129" t="s">
        <v>150</v>
      </c>
      <c r="AG1548" s="129" t="s">
        <v>3724</v>
      </c>
      <c r="AH1548" s="129" t="e" cm="1">
        <f t="array" aca="1" ref="AH1548" ca="1">INDIRECT(ADDRESS(MATCH(AJ1548,'rs_industries'!B:B,0),5,1,TRUE,"rs_industries"))</f>
        <v>#N/A</v>
      </c>
      <c r="AI1548" s="129" t="e" cm="1">
        <f t="array" aca="1" ref="AI1548" ca="1">INDIRECT(ADDRESS(MATCH(A1548,'rs_stocks'!B:B,0),7,1,TRUE,"rs_stocks"))</f>
        <v>#N/A</v>
      </c>
    </row>
    <row r="1549" spans="1:35" x14ac:dyDescent="0.3">
      <c r="A1549" s="129" t="s">
        <v>1147</v>
      </c>
      <c r="B1549" s="132">
        <v>-1.64</v>
      </c>
      <c r="C1549" s="132">
        <v>-3.1</v>
      </c>
      <c r="D1549" s="132">
        <v>-1.84</v>
      </c>
      <c r="E1549" s="132">
        <v>12.09</v>
      </c>
      <c r="F1549" s="132">
        <v>10.31</v>
      </c>
      <c r="G1549" s="277" t="s">
        <v>326</v>
      </c>
      <c r="H1549" s="348" t="s">
        <v>3140</v>
      </c>
      <c r="I1549" s="129">
        <v>6.27</v>
      </c>
      <c r="J1549" s="129">
        <v>-19</v>
      </c>
      <c r="K1549" s="129">
        <v>-3</v>
      </c>
      <c r="L1549" s="129" t="b">
        <v>1</v>
      </c>
      <c r="M1549" s="129">
        <v>4.3879999999999999</v>
      </c>
      <c r="N1549" s="129">
        <v>2.0139999999999998</v>
      </c>
      <c r="O1549" s="129">
        <v>2.1789999999999998</v>
      </c>
      <c r="P1549" s="132">
        <v>4.0620000000000003</v>
      </c>
      <c r="Q1549" s="132">
        <v>6.2E-2</v>
      </c>
      <c r="R1549" s="132">
        <v>0.252</v>
      </c>
      <c r="S1549" s="129">
        <v>1.68</v>
      </c>
      <c r="T1549" s="419">
        <v>-26.748999999999999</v>
      </c>
      <c r="U1549" s="129">
        <v>103.495</v>
      </c>
      <c r="V1549" s="129">
        <v>-29</v>
      </c>
      <c r="W1549" s="129">
        <v>-45</v>
      </c>
      <c r="X1549" s="129">
        <v>115</v>
      </c>
      <c r="Y1549" s="129" t="s">
        <v>1147</v>
      </c>
      <c r="Z1549" s="129" t="b">
        <v>1</v>
      </c>
      <c r="AA1549" s="129">
        <v>0</v>
      </c>
      <c r="AB1549" s="129" t="b">
        <v>0</v>
      </c>
      <c r="AC1549" s="129">
        <v>44</v>
      </c>
      <c r="AD1549" s="129">
        <v>0.55400000000000005</v>
      </c>
      <c r="AE1549" s="129" t="s">
        <v>3140</v>
      </c>
      <c r="AF1549" s="129" t="s">
        <v>326</v>
      </c>
      <c r="AG1549" s="129" t="s">
        <v>3727</v>
      </c>
      <c r="AH1549" s="129" t="e" cm="1">
        <f t="array" aca="1" ref="AH1549" ca="1">INDIRECT(ADDRESS(MATCH(AJ1549,'rs_industries'!B:B,0),5,1,TRUE,"rs_industries"))</f>
        <v>#N/A</v>
      </c>
      <c r="AI1549" s="129" t="e" cm="1">
        <f t="array" aca="1" ref="AI1549" ca="1">INDIRECT(ADDRESS(MATCH(A1549,'rs_stocks'!B:B,0),7,1,TRUE,"rs_stocks"))</f>
        <v>#N/A</v>
      </c>
    </row>
    <row r="1550" spans="1:35" x14ac:dyDescent="0.3">
      <c r="A1550" s="129" t="s">
        <v>616</v>
      </c>
      <c r="B1550" s="132">
        <v>-0.12</v>
      </c>
      <c r="C1550" s="132">
        <v>3.7</v>
      </c>
      <c r="D1550" s="132">
        <v>8.68</v>
      </c>
      <c r="E1550" s="132">
        <v>7.0000000000000007E-2</v>
      </c>
      <c r="F1550" s="132">
        <v>0.76</v>
      </c>
      <c r="G1550" s="316" t="s">
        <v>3193</v>
      </c>
      <c r="H1550" s="345" t="s">
        <v>3111</v>
      </c>
      <c r="I1550" s="129">
        <v>5.7709999999999999</v>
      </c>
      <c r="J1550" s="129">
        <v>-28</v>
      </c>
      <c r="K1550" s="129">
        <v>-12</v>
      </c>
      <c r="L1550" s="129" t="b">
        <v>1</v>
      </c>
      <c r="M1550" s="129">
        <v>6.6139999999999999</v>
      </c>
      <c r="N1550" s="129">
        <v>3.0369999999999999</v>
      </c>
      <c r="O1550" s="129">
        <v>2.1779999999999999</v>
      </c>
      <c r="P1550" s="132">
        <v>7.1959999999999997</v>
      </c>
      <c r="Q1550" s="132">
        <v>6.3E-2</v>
      </c>
      <c r="R1550" s="132">
        <v>0.45600000000000002</v>
      </c>
      <c r="S1550" s="129">
        <v>0.94</v>
      </c>
      <c r="T1550" s="419">
        <v>-7.7560000000000002</v>
      </c>
      <c r="U1550" s="129">
        <v>20.605</v>
      </c>
      <c r="V1550" s="129">
        <v>-14</v>
      </c>
      <c r="W1550" s="129">
        <v>-17</v>
      </c>
      <c r="X1550" s="129">
        <v>1034</v>
      </c>
      <c r="Y1550" s="129" t="s">
        <v>616</v>
      </c>
      <c r="Z1550" s="129" t="b">
        <v>0</v>
      </c>
      <c r="AA1550" s="129">
        <v>0</v>
      </c>
      <c r="AB1550" s="129" t="b">
        <v>1</v>
      </c>
      <c r="AC1550" s="129">
        <v>50</v>
      </c>
      <c r="AD1550" s="129">
        <v>0.55300000000000005</v>
      </c>
      <c r="AE1550" s="129" t="s">
        <v>3111</v>
      </c>
      <c r="AF1550" s="129" t="s">
        <v>3193</v>
      </c>
      <c r="AG1550" s="129" t="s">
        <v>4137</v>
      </c>
      <c r="AH1550" s="129" t="e" cm="1">
        <f t="array" aca="1" ref="AH1550" ca="1">INDIRECT(ADDRESS(MATCH(AJ1550,'rs_industries'!B:B,0),5,1,TRUE,"rs_industries"))</f>
        <v>#N/A</v>
      </c>
      <c r="AI1550" s="129" cm="1">
        <f t="array" aca="1" ref="AI1550" ca="1">INDIRECT(ADDRESS(MATCH(A1550,'rs_stocks'!B:B,0),7,1,TRUE,"rs_stocks"))</f>
        <v>72</v>
      </c>
    </row>
    <row r="1551" spans="1:35" x14ac:dyDescent="0.3">
      <c r="A1551" s="129" t="s">
        <v>2367</v>
      </c>
      <c r="B1551" s="132">
        <v>-3.26</v>
      </c>
      <c r="C1551" s="132">
        <v>22.56</v>
      </c>
      <c r="D1551" s="132">
        <v>29.11</v>
      </c>
      <c r="E1551" s="132">
        <v>13.19</v>
      </c>
      <c r="F1551" s="132">
        <v>23.48</v>
      </c>
      <c r="G1551" s="204" t="s">
        <v>3241</v>
      </c>
      <c r="H1551" s="345" t="s">
        <v>3124</v>
      </c>
      <c r="I1551" s="129">
        <v>1.3460000000000001</v>
      </c>
      <c r="J1551" s="129">
        <v>-79</v>
      </c>
      <c r="K1551" s="129">
        <v>-67</v>
      </c>
      <c r="L1551" s="129" t="b">
        <v>1</v>
      </c>
      <c r="M1551" s="129">
        <v>27.222000000000001</v>
      </c>
      <c r="N1551" s="129">
        <v>12.667999999999999</v>
      </c>
      <c r="O1551" s="129">
        <v>2.149</v>
      </c>
      <c r="P1551" s="132">
        <v>24.337</v>
      </c>
      <c r="Q1551" s="132">
        <v>5.8000000000000003E-2</v>
      </c>
      <c r="R1551" s="132">
        <v>1.403</v>
      </c>
      <c r="S1551" s="129">
        <v>5.85</v>
      </c>
      <c r="T1551" s="419">
        <v>55.103999999999999</v>
      </c>
      <c r="U1551" s="129">
        <v>6.52</v>
      </c>
      <c r="V1551" s="129">
        <v>-4</v>
      </c>
      <c r="W1551" s="129">
        <v>-18</v>
      </c>
      <c r="X1551" s="129">
        <v>524</v>
      </c>
      <c r="Y1551" s="129" t="s">
        <v>2367</v>
      </c>
      <c r="Z1551" s="129" t="b">
        <v>0</v>
      </c>
      <c r="AA1551" s="129">
        <v>0</v>
      </c>
      <c r="AB1551" s="129" t="b">
        <v>0</v>
      </c>
      <c r="AC1551" s="129">
        <v>38</v>
      </c>
      <c r="AD1551" s="129">
        <v>0.55300000000000005</v>
      </c>
      <c r="AE1551" s="129" t="s">
        <v>3124</v>
      </c>
      <c r="AF1551" s="129" t="s">
        <v>3241</v>
      </c>
      <c r="AG1551" s="129" t="s">
        <v>5285</v>
      </c>
      <c r="AH1551" s="129" t="e" cm="1">
        <f t="array" aca="1" ref="AH1551" ca="1">INDIRECT(ADDRESS(MATCH(AJ1551,'rs_industries'!B:B,0),5,1,TRUE,"rs_industries"))</f>
        <v>#N/A</v>
      </c>
      <c r="AI1551" s="129" t="e" cm="1">
        <f t="array" aca="1" ref="AI1551" ca="1">INDIRECT(ADDRESS(MATCH(A1551,'rs_stocks'!B:B,0),7,1,TRUE,"rs_stocks"))</f>
        <v>#N/A</v>
      </c>
    </row>
    <row r="1552" spans="1:35" x14ac:dyDescent="0.3">
      <c r="A1552" s="129" t="s">
        <v>7488</v>
      </c>
      <c r="B1552" s="132">
        <v>0.09</v>
      </c>
      <c r="C1552" s="132">
        <v>-1.04</v>
      </c>
      <c r="D1552" s="132">
        <v>1.7</v>
      </c>
      <c r="E1552" s="132">
        <v>-3.56</v>
      </c>
      <c r="F1552" s="132">
        <v>1.24</v>
      </c>
      <c r="G1552" s="308" t="s">
        <v>3236</v>
      </c>
      <c r="H1552" s="351" t="s">
        <v>3111</v>
      </c>
      <c r="I1552" s="129">
        <v>0.76</v>
      </c>
      <c r="J1552" s="129">
        <v>-32</v>
      </c>
      <c r="K1552" s="129">
        <v>-20</v>
      </c>
      <c r="L1552" s="129" t="b">
        <v>1</v>
      </c>
      <c r="M1552" s="129">
        <v>2.2309999999999999</v>
      </c>
      <c r="N1552" s="129">
        <v>1.0389999999999999</v>
      </c>
      <c r="O1552" s="129">
        <v>2.1480000000000001</v>
      </c>
      <c r="P1552" s="132">
        <v>2.234</v>
      </c>
      <c r="Q1552" s="132">
        <v>0.06</v>
      </c>
      <c r="R1552" s="132">
        <v>0.13500000000000001</v>
      </c>
      <c r="S1552" s="129">
        <v>1.0900000000000001</v>
      </c>
      <c r="T1552" s="419">
        <v>0</v>
      </c>
      <c r="U1552" s="129">
        <v>11.39</v>
      </c>
      <c r="V1552" s="129">
        <v>-10</v>
      </c>
      <c r="W1552" s="129">
        <v>-53</v>
      </c>
      <c r="X1552" s="129">
        <v>1616</v>
      </c>
      <c r="Y1552" s="129" t="s">
        <v>7488</v>
      </c>
      <c r="Z1552" s="129" t="b">
        <v>1</v>
      </c>
      <c r="AA1552" s="129">
        <v>0</v>
      </c>
      <c r="AB1552" s="129" t="b">
        <v>1</v>
      </c>
      <c r="AC1552" s="129">
        <v>46</v>
      </c>
      <c r="AD1552" s="129">
        <v>0.55300000000000005</v>
      </c>
      <c r="AE1552" s="129" t="s">
        <v>3111</v>
      </c>
      <c r="AF1552" s="129" t="s">
        <v>3236</v>
      </c>
      <c r="AG1552" s="129" t="s">
        <v>7489</v>
      </c>
      <c r="AH1552" s="129" t="e" cm="1">
        <f t="array" aca="1" ref="AH1552" ca="1">INDIRECT(ADDRESS(MATCH(AJ1552,'rs_industries'!B:B,0),5,1,TRUE,"rs_industries"))</f>
        <v>#N/A</v>
      </c>
      <c r="AI1552" s="129" t="e" cm="1">
        <f t="array" aca="1" ref="AI1552" ca="1">INDIRECT(ADDRESS(MATCH(A1552,'rs_stocks'!B:B,0),7,1,TRUE,"rs_stocks"))</f>
        <v>#N/A</v>
      </c>
    </row>
    <row r="1553" spans="1:35" x14ac:dyDescent="0.3">
      <c r="A1553" s="129" t="s">
        <v>2365</v>
      </c>
      <c r="B1553" s="132">
        <v>13.17</v>
      </c>
      <c r="C1553" s="132">
        <v>17.5</v>
      </c>
      <c r="D1553" s="132">
        <v>17.29</v>
      </c>
      <c r="E1553" s="132">
        <v>38.44</v>
      </c>
      <c r="F1553" s="132">
        <v>16.3</v>
      </c>
      <c r="G1553" s="232" t="s">
        <v>3146</v>
      </c>
      <c r="H1553" s="345" t="s">
        <v>3124</v>
      </c>
      <c r="I1553" s="129">
        <v>1.946</v>
      </c>
      <c r="J1553" s="129">
        <v>-86</v>
      </c>
      <c r="K1553" s="129">
        <v>-33</v>
      </c>
      <c r="L1553" s="129" t="b">
        <v>1</v>
      </c>
      <c r="M1553" s="129">
        <v>18.399000000000001</v>
      </c>
      <c r="N1553" s="129">
        <v>8.59</v>
      </c>
      <c r="O1553" s="129">
        <v>2.1419999999999999</v>
      </c>
      <c r="P1553" s="132">
        <v>16.088000000000001</v>
      </c>
      <c r="Q1553" s="132">
        <v>0.06</v>
      </c>
      <c r="R1553" s="132">
        <v>0.95799999999999996</v>
      </c>
      <c r="S1553" s="129">
        <v>5.1100000000000003</v>
      </c>
      <c r="T1553" s="419">
        <v>-96.108000000000004</v>
      </c>
      <c r="U1553" s="129">
        <v>33.17</v>
      </c>
      <c r="V1553" s="129">
        <v>37</v>
      </c>
      <c r="W1553" s="129">
        <v>73</v>
      </c>
      <c r="X1553" s="129">
        <v>117</v>
      </c>
      <c r="Y1553" s="129" t="s">
        <v>2365</v>
      </c>
      <c r="Z1553" s="129" t="b">
        <v>0</v>
      </c>
      <c r="AA1553" s="129">
        <v>0</v>
      </c>
      <c r="AB1553" s="129" t="b">
        <v>1</v>
      </c>
      <c r="AC1553" s="129">
        <v>43</v>
      </c>
      <c r="AD1553" s="129">
        <v>0.55300000000000005</v>
      </c>
      <c r="AE1553" s="129" t="s">
        <v>3124</v>
      </c>
      <c r="AF1553" s="129" t="s">
        <v>3146</v>
      </c>
      <c r="AG1553" s="129" t="s">
        <v>3256</v>
      </c>
      <c r="AH1553" s="129" t="e" cm="1">
        <f t="array" aca="1" ref="AH1553" ca="1">INDIRECT(ADDRESS(MATCH(AJ1553,'rs_industries'!B:B,0),5,1,TRUE,"rs_industries"))</f>
        <v>#N/A</v>
      </c>
      <c r="AI1553" s="129" cm="1">
        <f t="array" aca="1" ref="AI1553" ca="1">INDIRECT(ADDRESS(MATCH(A1553,'rs_stocks'!B:B,0),7,1,TRUE,"rs_stocks"))</f>
        <v>89</v>
      </c>
    </row>
    <row r="1554" spans="1:35" x14ac:dyDescent="0.3">
      <c r="A1554" s="129" t="s">
        <v>2341</v>
      </c>
      <c r="B1554" s="132">
        <v>-3.09</v>
      </c>
      <c r="C1554" s="132">
        <v>-8.68</v>
      </c>
      <c r="D1554" s="132">
        <v>-16.12</v>
      </c>
      <c r="E1554" s="132">
        <v>5.35</v>
      </c>
      <c r="F1554" s="132">
        <v>3.68</v>
      </c>
      <c r="G1554" s="247" t="s">
        <v>3217</v>
      </c>
      <c r="H1554" s="349" t="s">
        <v>150</v>
      </c>
      <c r="I1554" s="129">
        <v>2.2879999999999998</v>
      </c>
      <c r="J1554" s="129">
        <v>-71</v>
      </c>
      <c r="K1554" s="129">
        <v>-53</v>
      </c>
      <c r="L1554" s="129" t="b">
        <v>0</v>
      </c>
      <c r="M1554" s="129">
        <v>18.402000000000001</v>
      </c>
      <c r="N1554" s="129">
        <v>8.6170000000000009</v>
      </c>
      <c r="O1554" s="129">
        <v>2.1360000000000001</v>
      </c>
      <c r="P1554" s="132">
        <v>19.805</v>
      </c>
      <c r="Q1554" s="132">
        <v>5.2999999999999999E-2</v>
      </c>
      <c r="R1554" s="132">
        <v>1.052</v>
      </c>
      <c r="S1554" s="129">
        <v>3</v>
      </c>
      <c r="T1554" s="419">
        <v>-2.4169999999999998</v>
      </c>
      <c r="U1554" s="129">
        <v>13.79</v>
      </c>
      <c r="V1554" s="129">
        <v>-29</v>
      </c>
      <c r="W1554" s="129">
        <v>-26</v>
      </c>
      <c r="X1554" s="129">
        <v>483</v>
      </c>
      <c r="Y1554" s="129" t="s">
        <v>2341</v>
      </c>
      <c r="Z1554" s="129" t="b">
        <v>1</v>
      </c>
      <c r="AA1554" s="129">
        <v>0</v>
      </c>
      <c r="AB1554" s="129" t="b">
        <v>0</v>
      </c>
      <c r="AC1554" s="129">
        <v>36</v>
      </c>
      <c r="AD1554" s="129">
        <v>0.55200000000000005</v>
      </c>
      <c r="AE1554" s="129" t="s">
        <v>150</v>
      </c>
      <c r="AF1554" s="129" t="s">
        <v>3217</v>
      </c>
      <c r="AG1554" s="129" t="s">
        <v>4019</v>
      </c>
      <c r="AH1554" s="129" t="e" cm="1">
        <f t="array" aca="1" ref="AH1554" ca="1">INDIRECT(ADDRESS(MATCH(AJ1554,'rs_industries'!B:B,0),5,1,TRUE,"rs_industries"))</f>
        <v>#N/A</v>
      </c>
      <c r="AI1554" s="129" t="e" cm="1">
        <f t="array" aca="1" ref="AI1554" ca="1">INDIRECT(ADDRESS(MATCH(A1554,'rs_stocks'!B:B,0),7,1,TRUE,"rs_stocks"))</f>
        <v>#N/A</v>
      </c>
    </row>
    <row r="1555" spans="1:35" x14ac:dyDescent="0.3">
      <c r="A1555" s="129" t="s">
        <v>1175</v>
      </c>
      <c r="B1555" s="132">
        <v>-2.88</v>
      </c>
      <c r="C1555" s="132">
        <v>-8.2799999999999994</v>
      </c>
      <c r="D1555" s="132">
        <v>-7.61</v>
      </c>
      <c r="E1555" s="132">
        <v>-8.25</v>
      </c>
      <c r="F1555" s="132">
        <v>-2.41</v>
      </c>
      <c r="G1555" s="217" t="s">
        <v>3221</v>
      </c>
      <c r="H1555" s="349" t="s">
        <v>24</v>
      </c>
      <c r="I1555" s="129">
        <v>64.447000000000003</v>
      </c>
      <c r="J1555" s="129">
        <v>-23</v>
      </c>
      <c r="K1555" s="129">
        <v>-21</v>
      </c>
      <c r="L1555" s="129" t="b">
        <v>0</v>
      </c>
      <c r="M1555" s="129">
        <v>5.2430000000000003</v>
      </c>
      <c r="N1555" s="129">
        <v>2.476</v>
      </c>
      <c r="O1555" s="129">
        <v>2.1179999999999999</v>
      </c>
      <c r="P1555" s="132">
        <v>5.0999999999999996</v>
      </c>
      <c r="Q1555" s="132">
        <v>5.8000000000000003E-2</v>
      </c>
      <c r="R1555" s="132">
        <v>0.29599999999999999</v>
      </c>
      <c r="S1555" s="129">
        <v>1.42</v>
      </c>
      <c r="T1555" s="419">
        <v>-73.917000000000002</v>
      </c>
      <c r="U1555" s="129">
        <v>435.48</v>
      </c>
      <c r="V1555" s="129">
        <v>-30</v>
      </c>
      <c r="W1555" s="129">
        <v>-14</v>
      </c>
      <c r="X1555" s="129">
        <v>32</v>
      </c>
      <c r="Y1555" s="129" t="s">
        <v>1175</v>
      </c>
      <c r="Z1555" s="129" t="b">
        <v>1</v>
      </c>
      <c r="AA1555" s="129">
        <v>0</v>
      </c>
      <c r="AB1555" s="129" t="b">
        <v>0</v>
      </c>
      <c r="AC1555" s="129">
        <v>47</v>
      </c>
      <c r="AD1555" s="129">
        <v>0.55200000000000005</v>
      </c>
      <c r="AE1555" s="129" t="s">
        <v>24</v>
      </c>
      <c r="AF1555" s="129" t="s">
        <v>3221</v>
      </c>
      <c r="AG1555" s="129" t="s">
        <v>5389</v>
      </c>
      <c r="AH1555" s="129" t="e" cm="1">
        <f t="array" aca="1" ref="AH1555" ca="1">INDIRECT(ADDRESS(MATCH(AJ1555,'rs_industries'!B:B,0),5,1,TRUE,"rs_industries"))</f>
        <v>#N/A</v>
      </c>
      <c r="AI1555" s="129" t="e" cm="1">
        <f t="array" aca="1" ref="AI1555" ca="1">INDIRECT(ADDRESS(MATCH(A1555,'rs_stocks'!B:B,0),7,1,TRUE,"rs_stocks"))</f>
        <v>#N/A</v>
      </c>
    </row>
    <row r="1556" spans="1:35" x14ac:dyDescent="0.3">
      <c r="A1556" s="129" t="s">
        <v>2029</v>
      </c>
      <c r="B1556" s="132">
        <v>-6.09</v>
      </c>
      <c r="C1556" s="132">
        <v>-4.33</v>
      </c>
      <c r="D1556" s="132">
        <v>14.24</v>
      </c>
      <c r="E1556" s="132">
        <v>-11</v>
      </c>
      <c r="F1556" s="132">
        <v>-5.73</v>
      </c>
      <c r="G1556" s="215" t="s">
        <v>150</v>
      </c>
      <c r="H1556" s="348" t="s">
        <v>3111</v>
      </c>
      <c r="I1556" s="129">
        <v>1.361</v>
      </c>
      <c r="J1556" s="129">
        <v>-68</v>
      </c>
      <c r="K1556" s="129">
        <v>-62</v>
      </c>
      <c r="L1556" s="129" t="b">
        <v>0</v>
      </c>
      <c r="M1556" s="129">
        <v>16.387</v>
      </c>
      <c r="N1556" s="129">
        <v>7.782</v>
      </c>
      <c r="O1556" s="129">
        <v>2.1059999999999999</v>
      </c>
      <c r="P1556" s="132">
        <v>19.98</v>
      </c>
      <c r="Q1556" s="132">
        <v>0.06</v>
      </c>
      <c r="R1556" s="132">
        <v>1.1990000000000001</v>
      </c>
      <c r="S1556" s="129">
        <v>3.04</v>
      </c>
      <c r="T1556" s="419">
        <v>-50.744</v>
      </c>
      <c r="U1556" s="129">
        <v>9.7100000000000009</v>
      </c>
      <c r="V1556" s="129">
        <v>-16</v>
      </c>
      <c r="W1556" s="129">
        <v>-41</v>
      </c>
      <c r="X1556" s="129">
        <v>676</v>
      </c>
      <c r="Y1556" s="129" t="s">
        <v>2029</v>
      </c>
      <c r="Z1556" s="129" t="b">
        <v>0</v>
      </c>
      <c r="AA1556" s="129">
        <v>0</v>
      </c>
      <c r="AB1556" s="129" t="b">
        <v>0</v>
      </c>
      <c r="AC1556" s="129">
        <v>45</v>
      </c>
      <c r="AD1556" s="129">
        <v>0.55200000000000005</v>
      </c>
      <c r="AE1556" s="129" t="s">
        <v>3111</v>
      </c>
      <c r="AF1556" s="129" t="s">
        <v>150</v>
      </c>
      <c r="AG1556" s="129" t="s">
        <v>5578</v>
      </c>
      <c r="AH1556" s="129" t="e" cm="1">
        <f t="array" aca="1" ref="AH1556" ca="1">INDIRECT(ADDRESS(MATCH(AJ1556,'rs_industries'!B:B,0),5,1,TRUE,"rs_industries"))</f>
        <v>#N/A</v>
      </c>
      <c r="AI1556" s="129" t="e" cm="1">
        <f t="array" aca="1" ref="AI1556" ca="1">INDIRECT(ADDRESS(MATCH(A1556,'rs_stocks'!B:B,0),7,1,TRUE,"rs_stocks"))</f>
        <v>#N/A</v>
      </c>
    </row>
    <row r="1557" spans="1:35" x14ac:dyDescent="0.3">
      <c r="A1557" s="129" t="s">
        <v>2803</v>
      </c>
      <c r="B1557" s="132">
        <v>0.37</v>
      </c>
      <c r="C1557" s="132">
        <v>7.71</v>
      </c>
      <c r="D1557" s="132">
        <v>-16.149999999999999</v>
      </c>
      <c r="E1557" s="132">
        <v>5.83</v>
      </c>
      <c r="F1557" s="132">
        <v>7.07</v>
      </c>
      <c r="G1557" s="319" t="s">
        <v>3267</v>
      </c>
      <c r="H1557" s="347" t="s">
        <v>245</v>
      </c>
      <c r="I1557" s="129">
        <v>1.2769999999999999</v>
      </c>
      <c r="J1557" s="129">
        <v>-75</v>
      </c>
      <c r="K1557" s="129">
        <v>-52</v>
      </c>
      <c r="L1557" s="129" t="b">
        <v>1</v>
      </c>
      <c r="M1557" s="129">
        <v>15.862</v>
      </c>
      <c r="N1557" s="129">
        <v>7.569</v>
      </c>
      <c r="O1557" s="129">
        <v>2.0960000000000001</v>
      </c>
      <c r="P1557" s="132">
        <v>16.245000000000001</v>
      </c>
      <c r="Q1557" s="132">
        <v>5.7000000000000002E-2</v>
      </c>
      <c r="R1557" s="132">
        <v>0.92900000000000005</v>
      </c>
      <c r="S1557" s="129">
        <v>4.99</v>
      </c>
      <c r="T1557" s="419">
        <v>14.7</v>
      </c>
      <c r="U1557" s="129">
        <v>5.45</v>
      </c>
      <c r="V1557" s="129">
        <v>-38</v>
      </c>
      <c r="W1557" s="129">
        <v>-43</v>
      </c>
      <c r="X1557" s="129">
        <v>735</v>
      </c>
      <c r="Y1557" s="129" t="s">
        <v>2803</v>
      </c>
      <c r="Z1557" s="129" t="b">
        <v>0</v>
      </c>
      <c r="AA1557" s="129">
        <v>0</v>
      </c>
      <c r="AB1557" s="129" t="b">
        <v>1</v>
      </c>
      <c r="AC1557" s="129">
        <v>46</v>
      </c>
      <c r="AD1557" s="129">
        <v>0.55100000000000005</v>
      </c>
      <c r="AE1557" s="129" t="s">
        <v>245</v>
      </c>
      <c r="AF1557" s="129" t="s">
        <v>3267</v>
      </c>
      <c r="AG1557" s="129" t="s">
        <v>3698</v>
      </c>
      <c r="AH1557" s="129" t="e" cm="1">
        <f t="array" aca="1" ref="AH1557" ca="1">INDIRECT(ADDRESS(MATCH(AJ1557,'rs_industries'!B:B,0),5,1,TRUE,"rs_industries"))</f>
        <v>#N/A</v>
      </c>
      <c r="AI1557" s="129" cm="1">
        <f t="array" aca="1" ref="AI1557" ca="1">INDIRECT(ADDRESS(MATCH(A1557,'rs_stocks'!B:B,0),7,1,TRUE,"rs_stocks"))</f>
        <v>82</v>
      </c>
    </row>
    <row r="1558" spans="1:35" x14ac:dyDescent="0.3">
      <c r="A1558" s="129" t="s">
        <v>46</v>
      </c>
      <c r="B1558" s="132">
        <v>-1.24</v>
      </c>
      <c r="C1558" s="132">
        <v>-9.08</v>
      </c>
      <c r="D1558" s="132">
        <v>-8.2799999999999994</v>
      </c>
      <c r="E1558" s="132">
        <v>9.8800000000000008</v>
      </c>
      <c r="F1558" s="132">
        <v>7.38</v>
      </c>
      <c r="G1558" s="310" t="s">
        <v>3285</v>
      </c>
      <c r="H1558" s="349" t="s">
        <v>24</v>
      </c>
      <c r="I1558" s="129">
        <v>32.713000000000001</v>
      </c>
      <c r="J1558" s="129">
        <v>-33</v>
      </c>
      <c r="K1558" s="129">
        <v>-10</v>
      </c>
      <c r="L1558" s="129" t="b">
        <v>0</v>
      </c>
      <c r="M1558" s="129">
        <v>9.8689999999999998</v>
      </c>
      <c r="N1558" s="129">
        <v>4.7270000000000003</v>
      </c>
      <c r="O1558" s="129">
        <v>2.0880000000000001</v>
      </c>
      <c r="P1558" s="132">
        <v>9.6890000000000001</v>
      </c>
      <c r="Q1558" s="132">
        <v>5.5E-2</v>
      </c>
      <c r="R1558" s="132">
        <v>0.52900000000000003</v>
      </c>
      <c r="S1558" s="129">
        <v>2.04</v>
      </c>
      <c r="T1558" s="419">
        <v>-4.66</v>
      </c>
      <c r="U1558" s="129">
        <v>247.35499999999999</v>
      </c>
      <c r="V1558" s="129">
        <v>-34</v>
      </c>
      <c r="W1558" s="129">
        <v>-40</v>
      </c>
      <c r="X1558" s="129">
        <v>39</v>
      </c>
      <c r="Y1558" s="129" t="s">
        <v>46</v>
      </c>
      <c r="Z1558" s="129" t="b">
        <v>1</v>
      </c>
      <c r="AA1558" s="129">
        <v>0</v>
      </c>
      <c r="AB1558" s="129" t="b">
        <v>0</v>
      </c>
      <c r="AC1558" s="129">
        <v>49</v>
      </c>
      <c r="AD1558" s="129">
        <v>0.55100000000000005</v>
      </c>
      <c r="AE1558" s="129" t="s">
        <v>24</v>
      </c>
      <c r="AF1558" s="129" t="s">
        <v>3285</v>
      </c>
      <c r="AG1558" s="129" t="s">
        <v>3838</v>
      </c>
      <c r="AH1558" s="129" t="e" cm="1">
        <f t="array" aca="1" ref="AH1558" ca="1">INDIRECT(ADDRESS(MATCH(AJ1558,'rs_industries'!B:B,0),5,1,TRUE,"rs_industries"))</f>
        <v>#N/A</v>
      </c>
      <c r="AI1558" s="129" t="e" cm="1">
        <f t="array" aca="1" ref="AI1558" ca="1">INDIRECT(ADDRESS(MATCH(A1558,'rs_stocks'!B:B,0),7,1,TRUE,"rs_stocks"))</f>
        <v>#N/A</v>
      </c>
    </row>
    <row r="1559" spans="1:35" x14ac:dyDescent="0.3">
      <c r="A1559" s="129" t="s">
        <v>2114</v>
      </c>
      <c r="B1559" s="132">
        <v>-2.96</v>
      </c>
      <c r="C1559" s="132">
        <v>-1.42</v>
      </c>
      <c r="D1559" s="132">
        <v>4.0599999999999996</v>
      </c>
      <c r="E1559" s="132">
        <v>-7.53</v>
      </c>
      <c r="F1559" s="132">
        <v>-4.3</v>
      </c>
      <c r="G1559" s="231" t="s">
        <v>3217</v>
      </c>
      <c r="H1559" s="346" t="s">
        <v>150</v>
      </c>
      <c r="I1559" s="129">
        <v>1.2250000000000001</v>
      </c>
      <c r="J1559" s="129">
        <v>-60</v>
      </c>
      <c r="K1559" s="129">
        <v>-54</v>
      </c>
      <c r="L1559" s="129" t="b">
        <v>0</v>
      </c>
      <c r="M1559" s="129">
        <v>4.7709999999999999</v>
      </c>
      <c r="N1559" s="129">
        <v>2.2949999999999999</v>
      </c>
      <c r="O1559" s="129">
        <v>2.0790000000000002</v>
      </c>
      <c r="P1559" s="132">
        <v>5.0970000000000004</v>
      </c>
      <c r="Q1559" s="132">
        <v>5.7000000000000002E-2</v>
      </c>
      <c r="R1559" s="132">
        <v>0.29199999999999998</v>
      </c>
      <c r="S1559" s="129">
        <v>1.98</v>
      </c>
      <c r="T1559" s="419">
        <v>-55.651000000000003</v>
      </c>
      <c r="U1559" s="129">
        <v>11.79</v>
      </c>
      <c r="V1559" s="129">
        <v>-20</v>
      </c>
      <c r="W1559" s="129">
        <v>-22</v>
      </c>
      <c r="X1559" s="129">
        <v>856</v>
      </c>
      <c r="Y1559" s="129" t="s">
        <v>2114</v>
      </c>
      <c r="Z1559" s="129" t="b">
        <v>0</v>
      </c>
      <c r="AA1559" s="129">
        <v>0</v>
      </c>
      <c r="AB1559" s="129" t="b">
        <v>0</v>
      </c>
      <c r="AC1559" s="129">
        <v>43</v>
      </c>
      <c r="AD1559" s="129">
        <v>0.55100000000000005</v>
      </c>
      <c r="AE1559" s="129" t="s">
        <v>150</v>
      </c>
      <c r="AF1559" s="129" t="s">
        <v>3217</v>
      </c>
      <c r="AG1559" s="129" t="s">
        <v>4678</v>
      </c>
      <c r="AH1559" s="129" t="e" cm="1">
        <f t="array" aca="1" ref="AH1559" ca="1">INDIRECT(ADDRESS(MATCH(AJ1559,'rs_industries'!B:B,0),5,1,TRUE,"rs_industries"))</f>
        <v>#N/A</v>
      </c>
      <c r="AI1559" s="129" t="e" cm="1">
        <f t="array" aca="1" ref="AI1559" ca="1">INDIRECT(ADDRESS(MATCH(A1559,'rs_stocks'!B:B,0),7,1,TRUE,"rs_stocks"))</f>
        <v>#N/A</v>
      </c>
    </row>
    <row r="1560" spans="1:35" x14ac:dyDescent="0.3">
      <c r="A1560" s="129" t="s">
        <v>7179</v>
      </c>
      <c r="B1560" s="132">
        <v>1.91</v>
      </c>
      <c r="C1560" s="132">
        <v>-14.03</v>
      </c>
      <c r="D1560" s="132">
        <v>-10.27</v>
      </c>
      <c r="E1560" s="132">
        <v>-0.37</v>
      </c>
      <c r="F1560" s="132">
        <v>3.7</v>
      </c>
      <c r="G1560" s="214" t="s">
        <v>3114</v>
      </c>
      <c r="H1560" s="347" t="s">
        <v>31</v>
      </c>
      <c r="I1560" s="129">
        <v>0.52400000000000002</v>
      </c>
      <c r="J1560" s="129">
        <v>-67</v>
      </c>
      <c r="K1560" s="129">
        <v>-57</v>
      </c>
      <c r="L1560" s="129" t="b">
        <v>0</v>
      </c>
      <c r="M1560" s="129">
        <v>13.4</v>
      </c>
      <c r="N1560" s="129">
        <v>6.4530000000000003</v>
      </c>
      <c r="O1560" s="129">
        <v>2.077</v>
      </c>
      <c r="P1560" s="132">
        <v>12.303000000000001</v>
      </c>
      <c r="Q1560" s="132">
        <v>5.3999999999999999E-2</v>
      </c>
      <c r="R1560" s="132">
        <v>0.66300000000000003</v>
      </c>
      <c r="S1560" s="129">
        <v>2.87</v>
      </c>
      <c r="T1560" s="419">
        <v>114.342</v>
      </c>
      <c r="U1560" s="129">
        <v>10.66</v>
      </c>
      <c r="V1560" s="129">
        <v>0</v>
      </c>
      <c r="W1560" s="129">
        <v>-12</v>
      </c>
      <c r="X1560" s="129">
        <v>653</v>
      </c>
      <c r="Y1560" s="129" t="s">
        <v>7179</v>
      </c>
      <c r="Z1560" s="129" t="b">
        <v>1</v>
      </c>
      <c r="AA1560" s="129">
        <v>0</v>
      </c>
      <c r="AB1560" s="129" t="b">
        <v>0</v>
      </c>
      <c r="AC1560" s="129">
        <v>44</v>
      </c>
      <c r="AD1560" s="129">
        <v>0.55000000000000004</v>
      </c>
      <c r="AE1560" s="129" t="s">
        <v>31</v>
      </c>
      <c r="AF1560" s="129" t="s">
        <v>3114</v>
      </c>
      <c r="AG1560" s="129" t="s">
        <v>7180</v>
      </c>
      <c r="AH1560" s="129" t="e" cm="1">
        <f t="array" aca="1" ref="AH1560" ca="1">INDIRECT(ADDRESS(MATCH(AJ1560,'rs_industries'!B:B,0),5,1,TRUE,"rs_industries"))</f>
        <v>#N/A</v>
      </c>
      <c r="AI1560" s="129" t="e" cm="1">
        <f t="array" aca="1" ref="AI1560" ca="1">INDIRECT(ADDRESS(MATCH(A1560,'rs_stocks'!B:B,0),7,1,TRUE,"rs_stocks"))</f>
        <v>#N/A</v>
      </c>
    </row>
    <row r="1561" spans="1:35" x14ac:dyDescent="0.3">
      <c r="A1561" s="129" t="s">
        <v>929</v>
      </c>
      <c r="B1561" s="132">
        <v>-3.58</v>
      </c>
      <c r="C1561" s="132">
        <v>-11.99</v>
      </c>
      <c r="D1561" s="132">
        <v>-11.69</v>
      </c>
      <c r="E1561" s="132">
        <v>-3.31</v>
      </c>
      <c r="F1561" s="132">
        <v>-2.31</v>
      </c>
      <c r="G1561" s="212" t="s">
        <v>3238</v>
      </c>
      <c r="H1561" s="345" t="s">
        <v>24</v>
      </c>
      <c r="I1561" s="129">
        <v>13.407999999999999</v>
      </c>
      <c r="J1561" s="129">
        <v>-67</v>
      </c>
      <c r="K1561" s="129">
        <v>-65</v>
      </c>
      <c r="L1561" s="129" t="b">
        <v>0</v>
      </c>
      <c r="M1561" s="129">
        <v>12.156000000000001</v>
      </c>
      <c r="N1561" s="129">
        <v>5.8550000000000004</v>
      </c>
      <c r="O1561" s="129">
        <v>2.0760000000000001</v>
      </c>
      <c r="P1561" s="132">
        <v>12.36</v>
      </c>
      <c r="Q1561" s="132">
        <v>5.5E-2</v>
      </c>
      <c r="R1561" s="132">
        <v>0.68100000000000005</v>
      </c>
      <c r="S1561" s="129">
        <v>3.75</v>
      </c>
      <c r="T1561" s="419">
        <v>-20.084</v>
      </c>
      <c r="U1561" s="129">
        <v>114.08</v>
      </c>
      <c r="V1561" s="129">
        <v>-31</v>
      </c>
      <c r="W1561" s="129">
        <v>-37</v>
      </c>
      <c r="X1561" s="129">
        <v>46</v>
      </c>
      <c r="Y1561" s="129" t="s">
        <v>929</v>
      </c>
      <c r="Z1561" s="129" t="b">
        <v>0</v>
      </c>
      <c r="AA1561" s="129">
        <v>0</v>
      </c>
      <c r="AB1561" s="129" t="b">
        <v>0</v>
      </c>
      <c r="AC1561" s="129">
        <v>50</v>
      </c>
      <c r="AD1561" s="129">
        <v>0.55000000000000004</v>
      </c>
      <c r="AE1561" s="129" t="s">
        <v>24</v>
      </c>
      <c r="AF1561" s="129" t="s">
        <v>3238</v>
      </c>
      <c r="AG1561" s="129" t="s">
        <v>5471</v>
      </c>
      <c r="AH1561" s="129" t="e" cm="1">
        <f t="array" aca="1" ref="AH1561" ca="1">INDIRECT(ADDRESS(MATCH(AJ1561,'rs_industries'!B:B,0),5,1,TRUE,"rs_industries"))</f>
        <v>#N/A</v>
      </c>
      <c r="AI1561" s="129" t="e" cm="1">
        <f t="array" aca="1" ref="AI1561" ca="1">INDIRECT(ADDRESS(MATCH(A1561,'rs_stocks'!B:B,0),7,1,TRUE,"rs_stocks"))</f>
        <v>#N/A</v>
      </c>
    </row>
    <row r="1562" spans="1:35" x14ac:dyDescent="0.3">
      <c r="A1562" s="129" t="s">
        <v>172</v>
      </c>
      <c r="B1562" s="132">
        <v>0.82</v>
      </c>
      <c r="C1562" s="132">
        <v>-2.84</v>
      </c>
      <c r="D1562" s="132">
        <v>-8.14</v>
      </c>
      <c r="E1562" s="132">
        <v>8.5</v>
      </c>
      <c r="F1562" s="132">
        <v>6.47</v>
      </c>
      <c r="G1562" s="218" t="s">
        <v>54</v>
      </c>
      <c r="H1562" s="346" t="s">
        <v>3108</v>
      </c>
      <c r="I1562" s="129">
        <v>12.811999999999999</v>
      </c>
      <c r="J1562" s="129">
        <v>-49</v>
      </c>
      <c r="K1562" s="129">
        <v>-10</v>
      </c>
      <c r="L1562" s="129" t="b">
        <v>1</v>
      </c>
      <c r="M1562" s="129">
        <v>9.2240000000000002</v>
      </c>
      <c r="N1562" s="129">
        <v>4.4450000000000003</v>
      </c>
      <c r="O1562" s="129">
        <v>2.0750000000000002</v>
      </c>
      <c r="P1562" s="132">
        <v>9.1069999999999993</v>
      </c>
      <c r="Q1562" s="132">
        <v>5.5E-2</v>
      </c>
      <c r="R1562" s="132">
        <v>0.5</v>
      </c>
      <c r="S1562" s="129">
        <v>2.97</v>
      </c>
      <c r="T1562" s="419">
        <v>4.9349999999999996</v>
      </c>
      <c r="U1562" s="129">
        <v>402.68</v>
      </c>
      <c r="V1562" s="129">
        <v>-23</v>
      </c>
      <c r="W1562" s="129">
        <v>-33</v>
      </c>
      <c r="X1562" s="129">
        <v>16</v>
      </c>
      <c r="Y1562" s="129" t="s">
        <v>172</v>
      </c>
      <c r="Z1562" s="129" t="b">
        <v>1</v>
      </c>
      <c r="AA1562" s="129">
        <v>0</v>
      </c>
      <c r="AB1562" s="129" t="b">
        <v>0</v>
      </c>
      <c r="AC1562" s="129">
        <v>48</v>
      </c>
      <c r="AD1562" s="129">
        <v>0.55000000000000004</v>
      </c>
      <c r="AE1562" s="129" t="s">
        <v>3108</v>
      </c>
      <c r="AF1562" s="129" t="s">
        <v>54</v>
      </c>
      <c r="AG1562" s="129" t="s">
        <v>3345</v>
      </c>
      <c r="AH1562" s="129" t="e" cm="1">
        <f t="array" aca="1" ref="AH1562" ca="1">INDIRECT(ADDRESS(MATCH(AJ1562,'rs_industries'!B:B,0),5,1,TRUE,"rs_industries"))</f>
        <v>#N/A</v>
      </c>
      <c r="AI1562" s="129" cm="1">
        <f t="array" aca="1" ref="AI1562" ca="1">INDIRECT(ADDRESS(MATCH(A1562,'rs_stocks'!B:B,0),7,1,TRUE,"rs_stocks"))</f>
        <v>86</v>
      </c>
    </row>
    <row r="1563" spans="1:35" x14ac:dyDescent="0.3">
      <c r="A1563" s="129" t="s">
        <v>7431</v>
      </c>
      <c r="B1563" s="132">
        <v>2.2200000000000002</v>
      </c>
      <c r="C1563" s="132">
        <v>0.28000000000000003</v>
      </c>
      <c r="D1563" s="132">
        <v>1.64</v>
      </c>
      <c r="E1563" s="132">
        <v>-1.45</v>
      </c>
      <c r="F1563" s="132">
        <v>1.21</v>
      </c>
      <c r="G1563" s="233" t="s">
        <v>3250</v>
      </c>
      <c r="H1563" s="345" t="s">
        <v>3111</v>
      </c>
      <c r="I1563" s="129">
        <v>0.52400000000000002</v>
      </c>
      <c r="J1563" s="129">
        <v>-31</v>
      </c>
      <c r="K1563" s="129">
        <v>-17</v>
      </c>
      <c r="L1563" s="129" t="b">
        <v>1</v>
      </c>
      <c r="M1563" s="129">
        <v>2.8559999999999999</v>
      </c>
      <c r="N1563" s="129">
        <v>1.381</v>
      </c>
      <c r="O1563" s="129">
        <v>2.0670000000000002</v>
      </c>
      <c r="P1563" s="132">
        <v>3.0129999999999999</v>
      </c>
      <c r="Q1563" s="132">
        <v>5.6000000000000001E-2</v>
      </c>
      <c r="R1563" s="132">
        <v>0.16900000000000001</v>
      </c>
      <c r="S1563" s="129">
        <v>1.38</v>
      </c>
      <c r="T1563" s="419">
        <v>-5.0739999999999998</v>
      </c>
      <c r="U1563" s="129">
        <v>14.26</v>
      </c>
      <c r="V1563" s="129">
        <v>-13</v>
      </c>
      <c r="W1563" s="129">
        <v>-13</v>
      </c>
      <c r="X1563" s="129">
        <v>1014</v>
      </c>
      <c r="Y1563" s="129" t="s">
        <v>7431</v>
      </c>
      <c r="Z1563" s="129" t="b">
        <v>1</v>
      </c>
      <c r="AA1563" s="129">
        <v>0</v>
      </c>
      <c r="AB1563" s="129" t="b">
        <v>1</v>
      </c>
      <c r="AC1563" s="129">
        <v>45</v>
      </c>
      <c r="AD1563" s="129">
        <v>0.55000000000000004</v>
      </c>
      <c r="AE1563" s="129" t="s">
        <v>3111</v>
      </c>
      <c r="AF1563" s="129" t="s">
        <v>3250</v>
      </c>
      <c r="AG1563" s="129" t="s">
        <v>7432</v>
      </c>
      <c r="AH1563" s="129" t="e" cm="1">
        <f t="array" aca="1" ref="AH1563" ca="1">INDIRECT(ADDRESS(MATCH(AJ1563,'rs_industries'!B:B,0),5,1,TRUE,"rs_industries"))</f>
        <v>#N/A</v>
      </c>
      <c r="AI1563" s="129" cm="1">
        <f t="array" aca="1" ref="AI1563" ca="1">INDIRECT(ADDRESS(MATCH(A1563,'rs_stocks'!B:B,0),7,1,TRUE,"rs_stocks"))</f>
        <v>72</v>
      </c>
    </row>
    <row r="1564" spans="1:35" x14ac:dyDescent="0.3">
      <c r="A1564" s="129" t="s">
        <v>1880</v>
      </c>
      <c r="B1564" s="132">
        <v>-1</v>
      </c>
      <c r="C1564" s="132">
        <v>-7.2</v>
      </c>
      <c r="D1564" s="132">
        <v>-5.5</v>
      </c>
      <c r="E1564" s="132">
        <v>-9.16</v>
      </c>
      <c r="F1564" s="132">
        <v>-5.36</v>
      </c>
      <c r="G1564" s="290" t="s">
        <v>3148</v>
      </c>
      <c r="H1564" s="350" t="s">
        <v>3111</v>
      </c>
      <c r="I1564" s="129">
        <v>1.319</v>
      </c>
      <c r="J1564" s="129">
        <v>-35</v>
      </c>
      <c r="K1564" s="129">
        <v>-27</v>
      </c>
      <c r="L1564" s="129" t="b">
        <v>0</v>
      </c>
      <c r="M1564" s="129">
        <v>5.0369999999999999</v>
      </c>
      <c r="N1564" s="129">
        <v>2.448</v>
      </c>
      <c r="O1564" s="129">
        <v>2.0569999999999999</v>
      </c>
      <c r="P1564" s="132">
        <v>5.3049999999999997</v>
      </c>
      <c r="Q1564" s="132">
        <v>5.6000000000000001E-2</v>
      </c>
      <c r="R1564" s="132">
        <v>0.29499999999999998</v>
      </c>
      <c r="S1564" s="129">
        <v>2.11</v>
      </c>
      <c r="T1564" s="419">
        <v>-143.38200000000001</v>
      </c>
      <c r="U1564" s="129">
        <v>12.89</v>
      </c>
      <c r="V1564" s="129">
        <v>32</v>
      </c>
      <c r="W1564" s="129">
        <v>30</v>
      </c>
      <c r="X1564" s="129">
        <v>735</v>
      </c>
      <c r="Y1564" s="129" t="s">
        <v>1880</v>
      </c>
      <c r="Z1564" s="129" t="b">
        <v>1</v>
      </c>
      <c r="AA1564" s="129">
        <v>0</v>
      </c>
      <c r="AB1564" s="129" t="b">
        <v>0</v>
      </c>
      <c r="AC1564" s="129">
        <v>42</v>
      </c>
      <c r="AD1564" s="129">
        <v>0.54900000000000004</v>
      </c>
      <c r="AE1564" s="129" t="s">
        <v>3111</v>
      </c>
      <c r="AF1564" s="129" t="s">
        <v>3148</v>
      </c>
      <c r="AG1564" s="129" t="s">
        <v>4612</v>
      </c>
      <c r="AH1564" s="129" t="e" cm="1">
        <f t="array" aca="1" ref="AH1564" ca="1">INDIRECT(ADDRESS(MATCH(AJ1564,'rs_industries'!B:B,0),5,1,TRUE,"rs_industries"))</f>
        <v>#N/A</v>
      </c>
      <c r="AI1564" s="129" t="e" cm="1">
        <f t="array" aca="1" ref="AI1564" ca="1">INDIRECT(ADDRESS(MATCH(A1564,'rs_stocks'!B:B,0),7,1,TRUE,"rs_stocks"))</f>
        <v>#N/A</v>
      </c>
    </row>
    <row r="1565" spans="1:35" x14ac:dyDescent="0.3">
      <c r="A1565" s="129" t="s">
        <v>8631</v>
      </c>
      <c r="B1565" s="132">
        <v>-1.9</v>
      </c>
      <c r="C1565" s="132">
        <v>-9.51</v>
      </c>
      <c r="D1565" s="132">
        <v>-14.37</v>
      </c>
      <c r="E1565" s="132">
        <v>7.95</v>
      </c>
      <c r="F1565" s="132">
        <v>5.21</v>
      </c>
      <c r="G1565" s="225" t="s">
        <v>3385</v>
      </c>
      <c r="H1565" s="346" t="s">
        <v>3108</v>
      </c>
      <c r="I1565" s="129">
        <v>0.25600000000000001</v>
      </c>
      <c r="J1565" s="129">
        <v>-68</v>
      </c>
      <c r="K1565" s="129">
        <v>-31</v>
      </c>
      <c r="L1565" s="129" t="b">
        <v>0</v>
      </c>
      <c r="M1565" s="129">
        <v>12.577999999999999</v>
      </c>
      <c r="N1565" s="129">
        <v>6.1440000000000001</v>
      </c>
      <c r="O1565" s="129">
        <v>2.0470000000000002</v>
      </c>
      <c r="P1565" s="132">
        <v>12.532999999999999</v>
      </c>
      <c r="Q1565" s="132">
        <v>5.1999999999999998E-2</v>
      </c>
      <c r="R1565" s="132">
        <v>0.64900000000000002</v>
      </c>
      <c r="S1565" s="129">
        <v>3.33</v>
      </c>
      <c r="T1565" s="419">
        <v>-10.885</v>
      </c>
      <c r="U1565" s="129">
        <v>8.2799999999999994</v>
      </c>
      <c r="V1565" s="129">
        <v>11</v>
      </c>
      <c r="W1565" s="129">
        <v>-23</v>
      </c>
      <c r="X1565" s="129">
        <v>725</v>
      </c>
      <c r="Y1565" s="129" t="s">
        <v>8631</v>
      </c>
      <c r="Z1565" s="129" t="b">
        <v>1</v>
      </c>
      <c r="AA1565" s="129">
        <v>0</v>
      </c>
      <c r="AB1565" s="129" t="b">
        <v>0</v>
      </c>
      <c r="AC1565" s="129">
        <v>45</v>
      </c>
      <c r="AD1565" s="129">
        <v>0.54900000000000004</v>
      </c>
      <c r="AE1565" s="129" t="s">
        <v>3108</v>
      </c>
      <c r="AF1565" s="129" t="s">
        <v>3385</v>
      </c>
      <c r="AG1565" s="129" t="s">
        <v>8632</v>
      </c>
      <c r="AH1565" s="129" t="e" cm="1">
        <f t="array" aca="1" ref="AH1565" ca="1">INDIRECT(ADDRESS(MATCH(AJ1565,'rs_industries'!B:B,0),5,1,TRUE,"rs_industries"))</f>
        <v>#N/A</v>
      </c>
      <c r="AI1565" s="129" cm="1">
        <f t="array" aca="1" ref="AI1565" ca="1">INDIRECT(ADDRESS(MATCH(A1565,'rs_stocks'!B:B,0),7,1,TRUE,"rs_stocks"))</f>
        <v>78</v>
      </c>
    </row>
    <row r="1566" spans="1:35" x14ac:dyDescent="0.3">
      <c r="A1566" s="129" t="s">
        <v>1966</v>
      </c>
      <c r="B1566" s="132">
        <v>1</v>
      </c>
      <c r="C1566" s="132">
        <v>8.9499999999999993</v>
      </c>
      <c r="D1566" s="132">
        <v>19.21</v>
      </c>
      <c r="E1566" s="132">
        <v>10.76</v>
      </c>
      <c r="F1566" s="132">
        <v>10.79</v>
      </c>
      <c r="G1566" s="231" t="s">
        <v>4027</v>
      </c>
      <c r="H1566" s="346" t="s">
        <v>3735</v>
      </c>
      <c r="I1566" s="129">
        <v>2.9289999999999998</v>
      </c>
      <c r="J1566" s="129">
        <v>-52</v>
      </c>
      <c r="K1566" s="129">
        <v>-1</v>
      </c>
      <c r="L1566" s="129" t="b">
        <v>1</v>
      </c>
      <c r="M1566" s="129">
        <v>10.881</v>
      </c>
      <c r="N1566" s="129">
        <v>5.3369999999999997</v>
      </c>
      <c r="O1566" s="129">
        <v>2.0390000000000001</v>
      </c>
      <c r="P1566" s="132">
        <v>10.8</v>
      </c>
      <c r="Q1566" s="132">
        <v>5.6000000000000001E-2</v>
      </c>
      <c r="R1566" s="132">
        <v>0.6</v>
      </c>
      <c r="S1566" s="129">
        <v>1.59</v>
      </c>
      <c r="T1566" s="419">
        <v>-67.849999999999994</v>
      </c>
      <c r="U1566" s="129">
        <v>116.05</v>
      </c>
      <c r="V1566" s="129">
        <v>55</v>
      </c>
      <c r="W1566" s="129">
        <v>24</v>
      </c>
      <c r="X1566" s="129">
        <v>108</v>
      </c>
      <c r="Y1566" s="129" t="s">
        <v>1966</v>
      </c>
      <c r="Z1566" s="129" t="b">
        <v>0</v>
      </c>
      <c r="AA1566" s="129">
        <v>0</v>
      </c>
      <c r="AB1566" s="129" t="b">
        <v>1</v>
      </c>
      <c r="AC1566" s="129">
        <v>50</v>
      </c>
      <c r="AD1566" s="129">
        <v>0.54900000000000004</v>
      </c>
      <c r="AE1566" s="129" t="s">
        <v>3735</v>
      </c>
      <c r="AF1566" s="129" t="s">
        <v>4027</v>
      </c>
      <c r="AG1566" s="129" t="s">
        <v>4028</v>
      </c>
      <c r="AH1566" s="129" t="e" cm="1">
        <f t="array" aca="1" ref="AH1566" ca="1">INDIRECT(ADDRESS(MATCH(AJ1566,'rs_industries'!B:B,0),5,1,TRUE,"rs_industries"))</f>
        <v>#N/A</v>
      </c>
      <c r="AI1566" s="129" cm="1">
        <f t="array" aca="1" ref="AI1566" ca="1">INDIRECT(ADDRESS(MATCH(A1566,'rs_stocks'!B:B,0),7,1,TRUE,"rs_stocks"))</f>
        <v>82</v>
      </c>
    </row>
    <row r="1567" spans="1:35" x14ac:dyDescent="0.3">
      <c r="A1567" s="129" t="s">
        <v>8757</v>
      </c>
      <c r="B1567" s="132">
        <v>-1.05</v>
      </c>
      <c r="C1567" s="132">
        <v>-1.05</v>
      </c>
      <c r="D1567" s="132">
        <v>-1.57</v>
      </c>
      <c r="E1567" s="132">
        <v>2.4500000000000002</v>
      </c>
      <c r="F1567" s="132">
        <v>-0.26</v>
      </c>
      <c r="G1567" s="204" t="s">
        <v>3160</v>
      </c>
      <c r="H1567" s="345" t="s">
        <v>3111</v>
      </c>
      <c r="I1567" s="129">
        <v>0.32200000000000001</v>
      </c>
      <c r="J1567" s="129">
        <v>-54</v>
      </c>
      <c r="K1567" s="129">
        <v>-45</v>
      </c>
      <c r="L1567" s="129" t="b">
        <v>1</v>
      </c>
      <c r="M1567" s="129">
        <v>4.3869999999999996</v>
      </c>
      <c r="N1567" s="129">
        <v>2.1659999999999999</v>
      </c>
      <c r="O1567" s="129">
        <v>2.0259999999999998</v>
      </c>
      <c r="P1567" s="132">
        <v>4.3710000000000004</v>
      </c>
      <c r="Q1567" s="132">
        <v>5.3999999999999999E-2</v>
      </c>
      <c r="R1567" s="132">
        <v>0.23599999999999999</v>
      </c>
      <c r="S1567" s="129">
        <v>1.87</v>
      </c>
      <c r="T1567" s="419">
        <v>-14.205</v>
      </c>
      <c r="U1567" s="129">
        <v>3.77</v>
      </c>
      <c r="V1567" s="129">
        <v>-33</v>
      </c>
      <c r="W1567" s="129">
        <v>-24</v>
      </c>
      <c r="X1567" s="129">
        <v>2840</v>
      </c>
      <c r="Y1567" s="129" t="s">
        <v>8757</v>
      </c>
      <c r="Z1567" s="129" t="b">
        <v>0</v>
      </c>
      <c r="AA1567" s="129">
        <v>0</v>
      </c>
      <c r="AB1567" s="129" t="b">
        <v>0</v>
      </c>
      <c r="AC1567" s="129">
        <v>42</v>
      </c>
      <c r="AD1567" s="129">
        <v>0.54800000000000004</v>
      </c>
      <c r="AE1567" s="129" t="s">
        <v>3111</v>
      </c>
      <c r="AF1567" s="129" t="s">
        <v>3160</v>
      </c>
      <c r="AG1567" s="129" t="s">
        <v>8758</v>
      </c>
      <c r="AH1567" s="129" t="e" cm="1">
        <f t="array" aca="1" ref="AH1567" ca="1">INDIRECT(ADDRESS(MATCH(AJ1567,'rs_industries'!B:B,0),5,1,TRUE,"rs_industries"))</f>
        <v>#N/A</v>
      </c>
      <c r="AI1567" s="129" t="e" cm="1">
        <f t="array" aca="1" ref="AI1567" ca="1">INDIRECT(ADDRESS(MATCH(A1567,'rs_stocks'!B:B,0),7,1,TRUE,"rs_stocks"))</f>
        <v>#N/A</v>
      </c>
    </row>
    <row r="1568" spans="1:35" x14ac:dyDescent="0.3">
      <c r="A1568" s="129" t="s">
        <v>1678</v>
      </c>
      <c r="B1568" s="132">
        <v>-2.8</v>
      </c>
      <c r="C1568" s="132">
        <v>-1.27</v>
      </c>
      <c r="D1568" s="132">
        <v>-6.6</v>
      </c>
      <c r="E1568" s="132">
        <v>0.24</v>
      </c>
      <c r="F1568" s="132">
        <v>-7.01</v>
      </c>
      <c r="G1568" s="296" t="s">
        <v>3193</v>
      </c>
      <c r="H1568" s="349" t="s">
        <v>3111</v>
      </c>
      <c r="I1568" s="129">
        <v>3.4449999999999998</v>
      </c>
      <c r="J1568" s="129">
        <v>-50</v>
      </c>
      <c r="K1568" s="129">
        <v>-28</v>
      </c>
      <c r="L1568" s="129" t="b">
        <v>0</v>
      </c>
      <c r="M1568" s="129">
        <v>5.7220000000000004</v>
      </c>
      <c r="N1568" s="129">
        <v>2.8279999999999998</v>
      </c>
      <c r="O1568" s="129">
        <v>2.024</v>
      </c>
      <c r="P1568" s="132">
        <v>5.8289999999999997</v>
      </c>
      <c r="Q1568" s="132">
        <v>5.3999999999999999E-2</v>
      </c>
      <c r="R1568" s="132">
        <v>0.314</v>
      </c>
      <c r="S1568" s="129">
        <v>2.4900000000000002</v>
      </c>
      <c r="T1568" s="419">
        <v>-6.3150000000000004</v>
      </c>
      <c r="U1568" s="129">
        <v>38.19</v>
      </c>
      <c r="V1568" s="129">
        <v>-44</v>
      </c>
      <c r="W1568" s="129">
        <v>-28</v>
      </c>
      <c r="X1568" s="129">
        <v>210</v>
      </c>
      <c r="Y1568" s="129" t="s">
        <v>1678</v>
      </c>
      <c r="Z1568" s="129" t="b">
        <v>1</v>
      </c>
      <c r="AA1568" s="129">
        <v>0</v>
      </c>
      <c r="AB1568" s="129" t="b">
        <v>0</v>
      </c>
      <c r="AC1568" s="129">
        <v>43</v>
      </c>
      <c r="AD1568" s="129">
        <v>0.54800000000000004</v>
      </c>
      <c r="AE1568" s="129" t="s">
        <v>3111</v>
      </c>
      <c r="AF1568" s="129" t="s">
        <v>3193</v>
      </c>
      <c r="AG1568" s="129" t="s">
        <v>3678</v>
      </c>
      <c r="AH1568" s="129" t="e" cm="1">
        <f t="array" aca="1" ref="AH1568" ca="1">INDIRECT(ADDRESS(MATCH(AJ1568,'rs_industries'!B:B,0),5,1,TRUE,"rs_industries"))</f>
        <v>#N/A</v>
      </c>
      <c r="AI1568" s="129" cm="1">
        <f t="array" aca="1" ref="AI1568" ca="1">INDIRECT(ADDRESS(MATCH(A1568,'rs_stocks'!B:B,0),7,1,TRUE,"rs_stocks"))</f>
        <v>75</v>
      </c>
    </row>
    <row r="1569" spans="1:35" x14ac:dyDescent="0.3">
      <c r="A1569" s="129" t="s">
        <v>1281</v>
      </c>
      <c r="B1569" s="132">
        <v>3.32</v>
      </c>
      <c r="C1569" s="132">
        <v>-5.94</v>
      </c>
      <c r="D1569" s="132">
        <v>-8.34</v>
      </c>
      <c r="E1569" s="132">
        <v>12.32</v>
      </c>
      <c r="F1569" s="132">
        <v>12.94</v>
      </c>
      <c r="G1569" s="204" t="s">
        <v>3434</v>
      </c>
      <c r="H1569" s="345" t="s">
        <v>24</v>
      </c>
      <c r="I1569" s="129">
        <v>21.538</v>
      </c>
      <c r="J1569" s="129">
        <v>-59</v>
      </c>
      <c r="K1569" s="129">
        <v>-13</v>
      </c>
      <c r="L1569" s="129" t="b">
        <v>0</v>
      </c>
      <c r="M1569" s="129">
        <v>14.988</v>
      </c>
      <c r="N1569" s="129">
        <v>7.4429999999999996</v>
      </c>
      <c r="O1569" s="129">
        <v>2.0139999999999998</v>
      </c>
      <c r="P1569" s="132">
        <v>14.813000000000001</v>
      </c>
      <c r="Q1569" s="132">
        <v>4.9000000000000002E-2</v>
      </c>
      <c r="R1569" s="132">
        <v>0.72599999999999998</v>
      </c>
      <c r="S1569" s="129">
        <v>2.2599999999999998</v>
      </c>
      <c r="T1569" s="419">
        <v>75.972999999999999</v>
      </c>
      <c r="U1569" s="129">
        <v>285.39999999999998</v>
      </c>
      <c r="V1569" s="129">
        <v>-13</v>
      </c>
      <c r="W1569" s="129">
        <v>-31</v>
      </c>
      <c r="X1569" s="129">
        <v>31</v>
      </c>
      <c r="Y1569" s="129" t="s">
        <v>1281</v>
      </c>
      <c r="Z1569" s="129" t="b">
        <v>1</v>
      </c>
      <c r="AA1569" s="129">
        <v>0</v>
      </c>
      <c r="AB1569" s="129" t="b">
        <v>0</v>
      </c>
      <c r="AC1569" s="129">
        <v>45</v>
      </c>
      <c r="AD1569" s="129">
        <v>0.54800000000000004</v>
      </c>
      <c r="AE1569" s="129" t="s">
        <v>24</v>
      </c>
      <c r="AF1569" s="129" t="s">
        <v>3434</v>
      </c>
      <c r="AG1569" s="129" t="s">
        <v>3435</v>
      </c>
      <c r="AH1569" s="129" t="e" cm="1">
        <f t="array" aca="1" ref="AH1569" ca="1">INDIRECT(ADDRESS(MATCH(AJ1569,'rs_industries'!B:B,0),5,1,TRUE,"rs_industries"))</f>
        <v>#N/A</v>
      </c>
      <c r="AI1569" s="129" cm="1">
        <f t="array" aca="1" ref="AI1569" ca="1">INDIRECT(ADDRESS(MATCH(A1569,'rs_stocks'!B:B,0),7,1,TRUE,"rs_stocks"))</f>
        <v>77</v>
      </c>
    </row>
    <row r="1570" spans="1:35" x14ac:dyDescent="0.3">
      <c r="A1570" s="129" t="s">
        <v>8963</v>
      </c>
      <c r="B1570" s="132">
        <v>1</v>
      </c>
      <c r="C1570" s="132">
        <v>-1.07</v>
      </c>
      <c r="D1570" s="132">
        <v>9.1</v>
      </c>
      <c r="E1570" s="132">
        <v>-0.76</v>
      </c>
      <c r="F1570" s="132">
        <v>-2.71</v>
      </c>
      <c r="G1570" s="231" t="s">
        <v>3148</v>
      </c>
      <c r="H1570" s="346" t="s">
        <v>3111</v>
      </c>
      <c r="I1570" s="129">
        <v>0.38100000000000001</v>
      </c>
      <c r="J1570" s="129">
        <v>-37</v>
      </c>
      <c r="K1570" s="129">
        <v>-27</v>
      </c>
      <c r="L1570" s="129" t="b">
        <v>1</v>
      </c>
      <c r="M1570" s="129">
        <v>9.2789999999999999</v>
      </c>
      <c r="N1570" s="129">
        <v>4.617</v>
      </c>
      <c r="O1570" s="129">
        <v>2.0099999999999998</v>
      </c>
      <c r="P1570" s="132">
        <v>10.113</v>
      </c>
      <c r="Q1570" s="132">
        <v>5.3999999999999999E-2</v>
      </c>
      <c r="R1570" s="132">
        <v>0.54900000000000004</v>
      </c>
      <c r="S1570" s="129">
        <v>2.34</v>
      </c>
      <c r="T1570" s="419">
        <v>46.100999999999999</v>
      </c>
      <c r="U1570" s="129">
        <v>22.29</v>
      </c>
      <c r="V1570" s="129">
        <v>-36</v>
      </c>
      <c r="W1570" s="129">
        <v>-19</v>
      </c>
      <c r="X1570" s="129">
        <v>384</v>
      </c>
      <c r="Y1570" s="129" t="s">
        <v>8963</v>
      </c>
      <c r="Z1570" s="129" t="b">
        <v>0</v>
      </c>
      <c r="AA1570" s="129">
        <v>0</v>
      </c>
      <c r="AB1570" s="129" t="b">
        <v>0</v>
      </c>
      <c r="AC1570" s="129">
        <v>44</v>
      </c>
      <c r="AD1570" s="129">
        <v>0.54800000000000004</v>
      </c>
      <c r="AE1570" s="129" t="s">
        <v>3111</v>
      </c>
      <c r="AF1570" s="129" t="s">
        <v>3148</v>
      </c>
      <c r="AG1570" s="129" t="s">
        <v>8964</v>
      </c>
      <c r="AH1570" s="129" t="e" cm="1">
        <f t="array" aca="1" ref="AH1570" ca="1">INDIRECT(ADDRESS(MATCH(AJ1570,'rs_industries'!B:B,0),5,1,TRUE,"rs_industries"))</f>
        <v>#N/A</v>
      </c>
      <c r="AI1570" s="129" t="e" cm="1">
        <f t="array" aca="1" ref="AI1570" ca="1">INDIRECT(ADDRESS(MATCH(A1570,'rs_stocks'!B:B,0),7,1,TRUE,"rs_stocks"))</f>
        <v>#N/A</v>
      </c>
    </row>
    <row r="1571" spans="1:35" x14ac:dyDescent="0.3">
      <c r="A1571" s="129" t="s">
        <v>2079</v>
      </c>
      <c r="B1571" s="132">
        <v>-5.31</v>
      </c>
      <c r="C1571" s="132">
        <v>-9.5</v>
      </c>
      <c r="D1571" s="132">
        <v>-17.71</v>
      </c>
      <c r="E1571" s="132">
        <v>11.16</v>
      </c>
      <c r="F1571" s="132">
        <v>-0.27</v>
      </c>
      <c r="G1571" s="234" t="s">
        <v>3241</v>
      </c>
      <c r="H1571" s="349" t="s">
        <v>3124</v>
      </c>
      <c r="I1571" s="129">
        <v>2.1160000000000001</v>
      </c>
      <c r="J1571" s="129">
        <v>-74</v>
      </c>
      <c r="K1571" s="129">
        <v>-36</v>
      </c>
      <c r="L1571" s="129" t="b">
        <v>0</v>
      </c>
      <c r="M1571" s="129">
        <v>10.419</v>
      </c>
      <c r="N1571" s="129">
        <v>5.226</v>
      </c>
      <c r="O1571" s="129">
        <v>1.994</v>
      </c>
      <c r="P1571" s="132">
        <v>10.167</v>
      </c>
      <c r="Q1571" s="132">
        <v>5.0999999999999997E-2</v>
      </c>
      <c r="R1571" s="132">
        <v>0.52100000000000002</v>
      </c>
      <c r="S1571" s="129">
        <v>4.29</v>
      </c>
      <c r="T1571" s="419">
        <v>-45.54</v>
      </c>
      <c r="U1571" s="129">
        <v>43.53</v>
      </c>
      <c r="V1571" s="129">
        <v>41</v>
      </c>
      <c r="W1571" s="129">
        <v>22</v>
      </c>
      <c r="X1571" s="129">
        <v>107</v>
      </c>
      <c r="Y1571" s="129" t="s">
        <v>2079</v>
      </c>
      <c r="Z1571" s="129" t="b">
        <v>1</v>
      </c>
      <c r="AA1571" s="129">
        <v>0</v>
      </c>
      <c r="AB1571" s="129" t="b">
        <v>0</v>
      </c>
      <c r="AC1571" s="129">
        <v>46</v>
      </c>
      <c r="AD1571" s="129">
        <v>0.54700000000000004</v>
      </c>
      <c r="AE1571" s="129" t="s">
        <v>3124</v>
      </c>
      <c r="AF1571" s="129" t="s">
        <v>3241</v>
      </c>
      <c r="AG1571" s="129" t="s">
        <v>4401</v>
      </c>
      <c r="AH1571" s="129" t="e" cm="1">
        <f t="array" aca="1" ref="AH1571" ca="1">INDIRECT(ADDRESS(MATCH(AJ1571,'rs_industries'!B:B,0),5,1,TRUE,"rs_industries"))</f>
        <v>#N/A</v>
      </c>
      <c r="AI1571" s="129" cm="1">
        <f t="array" aca="1" ref="AI1571" ca="1">INDIRECT(ADDRESS(MATCH(A1571,'rs_stocks'!B:B,0),7,1,TRUE,"rs_stocks"))</f>
        <v>75</v>
      </c>
    </row>
    <row r="1572" spans="1:35" x14ac:dyDescent="0.3">
      <c r="A1572" s="129" t="s">
        <v>564</v>
      </c>
      <c r="B1572" s="132">
        <v>0.45</v>
      </c>
      <c r="C1572" s="132">
        <v>-2.39</v>
      </c>
      <c r="D1572" s="132">
        <v>-3.87</v>
      </c>
      <c r="E1572" s="132">
        <v>-0.47</v>
      </c>
      <c r="F1572" s="132">
        <v>-0.87</v>
      </c>
      <c r="G1572" s="217" t="s">
        <v>3271</v>
      </c>
      <c r="H1572" s="349" t="s">
        <v>48</v>
      </c>
      <c r="I1572" s="129">
        <v>7.1180000000000003</v>
      </c>
      <c r="J1572" s="129">
        <v>-30</v>
      </c>
      <c r="K1572" s="129">
        <v>-10</v>
      </c>
      <c r="L1572" s="129" t="b">
        <v>0</v>
      </c>
      <c r="M1572" s="129">
        <v>5.2679999999999998</v>
      </c>
      <c r="N1572" s="129">
        <v>2.6509999999999998</v>
      </c>
      <c r="O1572" s="129">
        <v>1.9870000000000001</v>
      </c>
      <c r="P1572" s="132">
        <v>5.2939999999999996</v>
      </c>
      <c r="Q1572" s="132">
        <v>5.1999999999999998E-2</v>
      </c>
      <c r="R1572" s="132">
        <v>0.27500000000000002</v>
      </c>
      <c r="S1572" s="129">
        <v>2.21</v>
      </c>
      <c r="T1572" s="419">
        <v>57.259</v>
      </c>
      <c r="U1572" s="129">
        <v>115.26</v>
      </c>
      <c r="V1572" s="129">
        <v>-10</v>
      </c>
      <c r="W1572" s="129">
        <v>-20</v>
      </c>
      <c r="X1572" s="129">
        <v>78</v>
      </c>
      <c r="Y1572" s="129" t="s">
        <v>564</v>
      </c>
      <c r="Z1572" s="129" t="b">
        <v>1</v>
      </c>
      <c r="AA1572" s="129">
        <v>0</v>
      </c>
      <c r="AB1572" s="129" t="b">
        <v>0</v>
      </c>
      <c r="AC1572" s="129">
        <v>51</v>
      </c>
      <c r="AD1572" s="129">
        <v>0.54700000000000004</v>
      </c>
      <c r="AE1572" s="129" t="s">
        <v>48</v>
      </c>
      <c r="AF1572" s="129" t="s">
        <v>3271</v>
      </c>
      <c r="AG1572" s="129" t="s">
        <v>4317</v>
      </c>
      <c r="AH1572" s="129" t="e" cm="1">
        <f t="array" aca="1" ref="AH1572" ca="1">INDIRECT(ADDRESS(MATCH(AJ1572,'rs_industries'!B:B,0),5,1,TRUE,"rs_industries"))</f>
        <v>#N/A</v>
      </c>
      <c r="AI1572" s="129" t="e" cm="1">
        <f t="array" aca="1" ref="AI1572" ca="1">INDIRECT(ADDRESS(MATCH(A1572,'rs_stocks'!B:B,0),7,1,TRUE,"rs_stocks"))</f>
        <v>#N/A</v>
      </c>
    </row>
    <row r="1573" spans="1:35" x14ac:dyDescent="0.3">
      <c r="A1573" s="129" t="s">
        <v>463</v>
      </c>
      <c r="B1573" s="132">
        <v>-0.24</v>
      </c>
      <c r="C1573" s="132">
        <v>-9.66</v>
      </c>
      <c r="D1573" s="132">
        <v>-8.82</v>
      </c>
      <c r="E1573" s="132">
        <v>-3.38</v>
      </c>
      <c r="F1573" s="132">
        <v>-6.4</v>
      </c>
      <c r="G1573" s="208" t="s">
        <v>3221</v>
      </c>
      <c r="H1573" s="347" t="s">
        <v>24</v>
      </c>
      <c r="I1573" s="129">
        <v>101.54600000000001</v>
      </c>
      <c r="J1573" s="129">
        <v>-34</v>
      </c>
      <c r="K1573" s="129">
        <v>-17</v>
      </c>
      <c r="L1573" s="129" t="b">
        <v>0</v>
      </c>
      <c r="M1573" s="129">
        <v>8.0380000000000003</v>
      </c>
      <c r="N1573" s="129">
        <v>4.0469999999999997</v>
      </c>
      <c r="O1573" s="129">
        <v>1.986</v>
      </c>
      <c r="P1573" s="132">
        <v>8.5649999999999995</v>
      </c>
      <c r="Q1573" s="132">
        <v>5.0999999999999997E-2</v>
      </c>
      <c r="R1573" s="132">
        <v>0.434</v>
      </c>
      <c r="S1573" s="129">
        <v>1.88</v>
      </c>
      <c r="T1573" s="419">
        <v>-1.2290000000000001</v>
      </c>
      <c r="U1573" s="129">
        <v>368.495</v>
      </c>
      <c r="V1573" s="129">
        <v>-46</v>
      </c>
      <c r="W1573" s="129">
        <v>-48</v>
      </c>
      <c r="X1573" s="129">
        <v>28</v>
      </c>
      <c r="Y1573" s="129" t="s">
        <v>463</v>
      </c>
      <c r="Z1573" s="129" t="b">
        <v>1</v>
      </c>
      <c r="AA1573" s="129">
        <v>0</v>
      </c>
      <c r="AB1573" s="129" t="b">
        <v>0</v>
      </c>
      <c r="AC1573" s="129">
        <v>45</v>
      </c>
      <c r="AD1573" s="129">
        <v>0.54700000000000004</v>
      </c>
      <c r="AE1573" s="129" t="s">
        <v>24</v>
      </c>
      <c r="AF1573" s="129" t="s">
        <v>3221</v>
      </c>
      <c r="AG1573" s="129" t="s">
        <v>4948</v>
      </c>
      <c r="AH1573" s="129" t="e" cm="1">
        <f t="array" aca="1" ref="AH1573" ca="1">INDIRECT(ADDRESS(MATCH(AJ1573,'rs_industries'!B:B,0),5,1,TRUE,"rs_industries"))</f>
        <v>#N/A</v>
      </c>
      <c r="AI1573" s="129" t="e" cm="1">
        <f t="array" aca="1" ref="AI1573" ca="1">INDIRECT(ADDRESS(MATCH(A1573,'rs_stocks'!B:B,0),7,1,TRUE,"rs_stocks"))</f>
        <v>#N/A</v>
      </c>
    </row>
    <row r="1574" spans="1:35" x14ac:dyDescent="0.3">
      <c r="A1574" s="129" t="s">
        <v>437</v>
      </c>
      <c r="B1574" s="132">
        <v>7.3</v>
      </c>
      <c r="C1574" s="132">
        <v>10.97</v>
      </c>
      <c r="D1574" s="132">
        <v>16.62</v>
      </c>
      <c r="E1574" s="132">
        <v>27.61</v>
      </c>
      <c r="F1574" s="132">
        <v>26.94</v>
      </c>
      <c r="G1574" s="216" t="s">
        <v>88</v>
      </c>
      <c r="H1574" s="348" t="s">
        <v>31</v>
      </c>
      <c r="I1574" s="129">
        <v>37.944000000000003</v>
      </c>
      <c r="J1574" s="129">
        <v>-46</v>
      </c>
      <c r="K1574" s="129">
        <v>0</v>
      </c>
      <c r="L1574" s="129" t="b">
        <v>1</v>
      </c>
      <c r="M1574" s="129">
        <v>13.914</v>
      </c>
      <c r="N1574" s="129">
        <v>7.0449999999999999</v>
      </c>
      <c r="O1574" s="129">
        <v>1.9750000000000001</v>
      </c>
      <c r="P1574" s="132">
        <v>12.554</v>
      </c>
      <c r="Q1574" s="132">
        <v>5.1999999999999998E-2</v>
      </c>
      <c r="R1574" s="132">
        <v>0.65300000000000002</v>
      </c>
      <c r="S1574" s="129">
        <v>3.21</v>
      </c>
      <c r="T1574" s="419">
        <v>111.645</v>
      </c>
      <c r="U1574" s="129">
        <v>779.58</v>
      </c>
      <c r="V1574" s="129">
        <v>1</v>
      </c>
      <c r="W1574" s="129">
        <v>-6</v>
      </c>
      <c r="X1574" s="129">
        <v>7</v>
      </c>
      <c r="Y1574" s="129" t="s">
        <v>437</v>
      </c>
      <c r="Z1574" s="129" t="b">
        <v>0</v>
      </c>
      <c r="AA1574" s="129">
        <v>0</v>
      </c>
      <c r="AB1574" s="129" t="b">
        <v>1</v>
      </c>
      <c r="AC1574" s="129">
        <v>47</v>
      </c>
      <c r="AD1574" s="129">
        <v>0.54600000000000004</v>
      </c>
      <c r="AE1574" s="129" t="s">
        <v>31</v>
      </c>
      <c r="AF1574" s="129" t="s">
        <v>88</v>
      </c>
      <c r="AG1574" s="129" t="s">
        <v>3751</v>
      </c>
      <c r="AH1574" s="129" t="e" cm="1">
        <f t="array" aca="1" ref="AH1574" ca="1">INDIRECT(ADDRESS(MATCH(AJ1574,'rs_industries'!B:B,0),5,1,TRUE,"rs_industries"))</f>
        <v>#N/A</v>
      </c>
      <c r="AI1574" s="129" cm="1">
        <f t="array" aca="1" ref="AI1574" ca="1">INDIRECT(ADDRESS(MATCH(A1574,'rs_stocks'!B:B,0),7,1,TRUE,"rs_stocks"))</f>
        <v>88</v>
      </c>
    </row>
    <row r="1575" spans="1:35" x14ac:dyDescent="0.3">
      <c r="A1575" s="129" t="s">
        <v>1244</v>
      </c>
      <c r="B1575" s="132">
        <v>-1.55</v>
      </c>
      <c r="C1575" s="132">
        <v>0.15</v>
      </c>
      <c r="D1575" s="132">
        <v>1.2</v>
      </c>
      <c r="E1575" s="132">
        <v>4.62</v>
      </c>
      <c r="F1575" s="132">
        <v>1.67</v>
      </c>
      <c r="G1575" s="231" t="s">
        <v>3170</v>
      </c>
      <c r="H1575" s="346" t="s">
        <v>3124</v>
      </c>
      <c r="I1575" s="129">
        <v>68.275999999999996</v>
      </c>
      <c r="J1575" s="129">
        <v>-40</v>
      </c>
      <c r="K1575" s="129">
        <v>-35</v>
      </c>
      <c r="L1575" s="129" t="b">
        <v>1</v>
      </c>
      <c r="M1575" s="129">
        <v>4.875</v>
      </c>
      <c r="N1575" s="129">
        <v>2.4689999999999999</v>
      </c>
      <c r="O1575" s="129">
        <v>1.974</v>
      </c>
      <c r="P1575" s="132">
        <v>4.7889999999999997</v>
      </c>
      <c r="Q1575" s="132">
        <v>5.1999999999999998E-2</v>
      </c>
      <c r="R1575" s="132">
        <v>0.249</v>
      </c>
      <c r="S1575" s="129">
        <v>1.3</v>
      </c>
      <c r="T1575" s="419">
        <v>-69.113</v>
      </c>
      <c r="U1575" s="129">
        <v>30.715</v>
      </c>
      <c r="V1575" s="129">
        <v>14</v>
      </c>
      <c r="W1575" s="129">
        <v>21</v>
      </c>
      <c r="X1575" s="129">
        <v>502</v>
      </c>
      <c r="Y1575" s="129" t="s">
        <v>1244</v>
      </c>
      <c r="Z1575" s="129" t="b">
        <v>0</v>
      </c>
      <c r="AA1575" s="129">
        <v>0</v>
      </c>
      <c r="AB1575" s="129" t="b">
        <v>0</v>
      </c>
      <c r="AC1575" s="129">
        <v>44</v>
      </c>
      <c r="AD1575" s="129">
        <v>0.54600000000000004</v>
      </c>
      <c r="AE1575" s="129" t="s">
        <v>3124</v>
      </c>
      <c r="AF1575" s="129" t="s">
        <v>3170</v>
      </c>
      <c r="AG1575" s="129" t="s">
        <v>5381</v>
      </c>
      <c r="AH1575" s="129" t="e" cm="1">
        <f t="array" aca="1" ref="AH1575" ca="1">INDIRECT(ADDRESS(MATCH(AJ1575,'rs_industries'!B:B,0),5,1,TRUE,"rs_industries"))</f>
        <v>#N/A</v>
      </c>
      <c r="AI1575" s="129" t="e" cm="1">
        <f t="array" aca="1" ref="AI1575" ca="1">INDIRECT(ADDRESS(MATCH(A1575,'rs_stocks'!B:B,0),7,1,TRUE,"rs_stocks"))</f>
        <v>#N/A</v>
      </c>
    </row>
    <row r="1576" spans="1:35" x14ac:dyDescent="0.3">
      <c r="A1576" s="129" t="s">
        <v>2360</v>
      </c>
      <c r="B1576" s="132">
        <v>2.02</v>
      </c>
      <c r="C1576" s="132">
        <v>-1.61</v>
      </c>
      <c r="D1576" s="132">
        <v>3.78</v>
      </c>
      <c r="E1576" s="132">
        <v>11.91</v>
      </c>
      <c r="F1576" s="132">
        <v>7.47</v>
      </c>
      <c r="G1576" s="225" t="s">
        <v>3649</v>
      </c>
      <c r="H1576" s="346" t="s">
        <v>3108</v>
      </c>
      <c r="I1576" s="129">
        <v>2.2490000000000001</v>
      </c>
      <c r="J1576" s="129">
        <v>-44</v>
      </c>
      <c r="K1576" s="129">
        <v>-29</v>
      </c>
      <c r="L1576" s="129" t="b">
        <v>1</v>
      </c>
      <c r="M1576" s="129">
        <v>8.7159999999999993</v>
      </c>
      <c r="N1576" s="129">
        <v>4.4370000000000003</v>
      </c>
      <c r="O1576" s="129">
        <v>1.9650000000000001</v>
      </c>
      <c r="P1576" s="132">
        <v>8.4510000000000005</v>
      </c>
      <c r="Q1576" s="132">
        <v>5.0999999999999997E-2</v>
      </c>
      <c r="R1576" s="132">
        <v>0.433</v>
      </c>
      <c r="S1576" s="129">
        <v>3</v>
      </c>
      <c r="T1576" s="419">
        <v>9.1050000000000004</v>
      </c>
      <c r="U1576" s="129">
        <v>43.88</v>
      </c>
      <c r="V1576" s="129">
        <v>-27</v>
      </c>
      <c r="W1576" s="129">
        <v>-56</v>
      </c>
      <c r="X1576" s="129">
        <v>151</v>
      </c>
      <c r="Y1576" s="129" t="s">
        <v>2360</v>
      </c>
      <c r="Z1576" s="129" t="b">
        <v>0</v>
      </c>
      <c r="AA1576" s="129">
        <v>0</v>
      </c>
      <c r="AB1576" s="129" t="b">
        <v>1</v>
      </c>
      <c r="AC1576" s="129">
        <v>43</v>
      </c>
      <c r="AD1576" s="129">
        <v>0.54600000000000004</v>
      </c>
      <c r="AE1576" s="129" t="s">
        <v>3108</v>
      </c>
      <c r="AF1576" s="129" t="s">
        <v>3649</v>
      </c>
      <c r="AG1576" s="129" t="s">
        <v>4126</v>
      </c>
      <c r="AH1576" s="129" t="e" cm="1">
        <f t="array" aca="1" ref="AH1576" ca="1">INDIRECT(ADDRESS(MATCH(AJ1576,'rs_industries'!B:B,0),5,1,TRUE,"rs_industries"))</f>
        <v>#N/A</v>
      </c>
      <c r="AI1576" s="129" t="e" cm="1">
        <f t="array" aca="1" ref="AI1576" ca="1">INDIRECT(ADDRESS(MATCH(A1576,'rs_stocks'!B:B,0),7,1,TRUE,"rs_stocks"))</f>
        <v>#N/A</v>
      </c>
    </row>
    <row r="1577" spans="1:35" x14ac:dyDescent="0.3">
      <c r="A1577" s="129" t="s">
        <v>666</v>
      </c>
      <c r="B1577" s="132">
        <v>3.6</v>
      </c>
      <c r="C1577" s="132">
        <v>-6.32</v>
      </c>
      <c r="D1577" s="132">
        <v>-11.19</v>
      </c>
      <c r="E1577" s="132">
        <v>11.94</v>
      </c>
      <c r="F1577" s="132">
        <v>10.84</v>
      </c>
      <c r="G1577" s="287" t="s">
        <v>3705</v>
      </c>
      <c r="H1577" s="350" t="s">
        <v>115</v>
      </c>
      <c r="I1577" s="129">
        <v>7.4779999999999998</v>
      </c>
      <c r="J1577" s="129">
        <v>-42</v>
      </c>
      <c r="K1577" s="129">
        <v>-18</v>
      </c>
      <c r="L1577" s="129" t="b">
        <v>0</v>
      </c>
      <c r="M1577" s="129">
        <v>14.472</v>
      </c>
      <c r="N1577" s="129">
        <v>7.4240000000000004</v>
      </c>
      <c r="O1577" s="129">
        <v>1.9490000000000001</v>
      </c>
      <c r="P1577" s="132">
        <v>14.922000000000001</v>
      </c>
      <c r="Q1577" s="132">
        <v>4.5999999999999999E-2</v>
      </c>
      <c r="R1577" s="132">
        <v>0.67900000000000005</v>
      </c>
      <c r="S1577" s="129">
        <v>2.92</v>
      </c>
      <c r="T1577" s="419">
        <v>107.539</v>
      </c>
      <c r="U1577" s="129">
        <v>59.93</v>
      </c>
      <c r="V1577" s="129">
        <v>-6</v>
      </c>
      <c r="W1577" s="129">
        <v>15</v>
      </c>
      <c r="X1577" s="129">
        <v>114</v>
      </c>
      <c r="Y1577" s="129" t="s">
        <v>666</v>
      </c>
      <c r="Z1577" s="129" t="b">
        <v>1</v>
      </c>
      <c r="AA1577" s="129">
        <v>0</v>
      </c>
      <c r="AB1577" s="129" t="b">
        <v>0</v>
      </c>
      <c r="AC1577" s="129">
        <v>57</v>
      </c>
      <c r="AD1577" s="129">
        <v>0.54600000000000004</v>
      </c>
      <c r="AE1577" s="129" t="s">
        <v>115</v>
      </c>
      <c r="AF1577" s="129" t="s">
        <v>3705</v>
      </c>
      <c r="AG1577" s="129" t="s">
        <v>5522</v>
      </c>
      <c r="AH1577" s="129" t="e" cm="1">
        <f t="array" aca="1" ref="AH1577" ca="1">INDIRECT(ADDRESS(MATCH(AJ1577,'rs_industries'!B:B,0),5,1,TRUE,"rs_industries"))</f>
        <v>#N/A</v>
      </c>
      <c r="AI1577" s="129" t="e" cm="1">
        <f t="array" aca="1" ref="AI1577" ca="1">INDIRECT(ADDRESS(MATCH(A1577,'rs_stocks'!B:B,0),7,1,TRUE,"rs_stocks"))</f>
        <v>#N/A</v>
      </c>
    </row>
    <row r="1578" spans="1:35" x14ac:dyDescent="0.3">
      <c r="A1578" s="129" t="s">
        <v>2483</v>
      </c>
      <c r="B1578" s="132">
        <v>-2.42</v>
      </c>
      <c r="C1578" s="132">
        <v>0.83</v>
      </c>
      <c r="D1578" s="132">
        <v>-15.5</v>
      </c>
      <c r="E1578" s="132">
        <v>128.19999999999999</v>
      </c>
      <c r="F1578" s="132">
        <v>87.8</v>
      </c>
      <c r="G1578" s="222" t="s">
        <v>3236</v>
      </c>
      <c r="H1578" s="349" t="s">
        <v>3111</v>
      </c>
      <c r="I1578" s="129">
        <v>3.5779999999999998</v>
      </c>
      <c r="J1578" s="129">
        <v>-96</v>
      </c>
      <c r="K1578" s="129">
        <v>-61</v>
      </c>
      <c r="L1578" s="129" t="b">
        <v>0</v>
      </c>
      <c r="M1578" s="129">
        <v>66.772000000000006</v>
      </c>
      <c r="N1578" s="129">
        <v>34.441000000000003</v>
      </c>
      <c r="O1578" s="129">
        <v>1.9390000000000001</v>
      </c>
      <c r="P1578" s="132">
        <v>63.165999999999997</v>
      </c>
      <c r="Q1578" s="132">
        <v>2.1000000000000001E-2</v>
      </c>
      <c r="R1578" s="132">
        <v>1.298</v>
      </c>
      <c r="S1578" s="129">
        <v>9.64</v>
      </c>
      <c r="T1578" s="419">
        <v>7.9320000000000004</v>
      </c>
      <c r="U1578" s="129">
        <v>15.7</v>
      </c>
      <c r="V1578" s="129">
        <v>-24</v>
      </c>
      <c r="W1578" s="129">
        <v>-22</v>
      </c>
      <c r="X1578" s="129">
        <v>132</v>
      </c>
      <c r="Y1578" s="129" t="s">
        <v>2483</v>
      </c>
      <c r="Z1578" s="129" t="b">
        <v>1</v>
      </c>
      <c r="AA1578" s="129">
        <v>0</v>
      </c>
      <c r="AB1578" s="129" t="b">
        <v>0</v>
      </c>
      <c r="AC1578" s="129">
        <v>40</v>
      </c>
      <c r="AD1578" s="129">
        <v>0.54500000000000004</v>
      </c>
      <c r="AE1578" s="129" t="s">
        <v>3111</v>
      </c>
      <c r="AF1578" s="129" t="s">
        <v>3236</v>
      </c>
      <c r="AG1578" s="129" t="s">
        <v>4428</v>
      </c>
      <c r="AH1578" s="129" t="e" cm="1">
        <f t="array" aca="1" ref="AH1578" ca="1">INDIRECT(ADDRESS(MATCH(AJ1578,'rs_industries'!B:B,0),5,1,TRUE,"rs_industries"))</f>
        <v>#N/A</v>
      </c>
      <c r="AI1578" s="129" cm="1">
        <f t="array" aca="1" ref="AI1578" ca="1">INDIRECT(ADDRESS(MATCH(A1578,'rs_stocks'!B:B,0),7,1,TRUE,"rs_stocks"))</f>
        <v>99</v>
      </c>
    </row>
    <row r="1579" spans="1:35" x14ac:dyDescent="0.3">
      <c r="A1579" s="129" t="s">
        <v>1798</v>
      </c>
      <c r="B1579" s="132">
        <v>0.15</v>
      </c>
      <c r="C1579" s="132">
        <v>-2.63</v>
      </c>
      <c r="D1579" s="132">
        <v>-5.03</v>
      </c>
      <c r="E1579" s="132">
        <v>1.63</v>
      </c>
      <c r="F1579" s="132">
        <v>-3.75</v>
      </c>
      <c r="G1579" s="222" t="s">
        <v>3148</v>
      </c>
      <c r="H1579" s="349" t="s">
        <v>3111</v>
      </c>
      <c r="I1579" s="129">
        <v>3.915</v>
      </c>
      <c r="J1579" s="129">
        <v>-51</v>
      </c>
      <c r="K1579" s="129">
        <v>-28</v>
      </c>
      <c r="L1579" s="129" t="b">
        <v>0</v>
      </c>
      <c r="M1579" s="129">
        <v>4.5129999999999999</v>
      </c>
      <c r="N1579" s="129">
        <v>2.3279999999999998</v>
      </c>
      <c r="O1579" s="129">
        <v>1.9379999999999999</v>
      </c>
      <c r="P1579" s="132">
        <v>4.62</v>
      </c>
      <c r="Q1579" s="132">
        <v>4.9000000000000002E-2</v>
      </c>
      <c r="R1579" s="132">
        <v>0.22900000000000001</v>
      </c>
      <c r="S1579" s="129">
        <v>2.41</v>
      </c>
      <c r="T1579" s="419">
        <v>-29.510999999999999</v>
      </c>
      <c r="U1579" s="129">
        <v>80.31</v>
      </c>
      <c r="V1579" s="129">
        <v>14</v>
      </c>
      <c r="W1579" s="129">
        <v>-34</v>
      </c>
      <c r="X1579" s="129">
        <v>103</v>
      </c>
      <c r="Y1579" s="129" t="s">
        <v>1798</v>
      </c>
      <c r="Z1579" s="129" t="b">
        <v>1</v>
      </c>
      <c r="AA1579" s="129">
        <v>0</v>
      </c>
      <c r="AB1579" s="129" t="b">
        <v>0</v>
      </c>
      <c r="AC1579" s="129">
        <v>46</v>
      </c>
      <c r="AD1579" s="129">
        <v>0.54500000000000004</v>
      </c>
      <c r="AE1579" s="129" t="s">
        <v>3111</v>
      </c>
      <c r="AF1579" s="129" t="s">
        <v>3148</v>
      </c>
      <c r="AG1579" s="129" t="s">
        <v>3561</v>
      </c>
      <c r="AH1579" s="129" t="e" cm="1">
        <f t="array" aca="1" ref="AH1579" ca="1">INDIRECT(ADDRESS(MATCH(AJ1579,'rs_industries'!B:B,0),5,1,TRUE,"rs_industries"))</f>
        <v>#N/A</v>
      </c>
      <c r="AI1579" s="129" cm="1">
        <f t="array" aca="1" ref="AI1579" ca="1">INDIRECT(ADDRESS(MATCH(A1579,'rs_stocks'!B:B,0),7,1,TRUE,"rs_stocks"))</f>
        <v>70</v>
      </c>
    </row>
    <row r="1580" spans="1:35" x14ac:dyDescent="0.3">
      <c r="A1580" s="129" t="s">
        <v>8766</v>
      </c>
      <c r="B1580" s="132">
        <v>-4</v>
      </c>
      <c r="C1580" s="132">
        <v>2.35</v>
      </c>
      <c r="D1580" s="132">
        <v>-0.41</v>
      </c>
      <c r="E1580" s="132">
        <v>6.43</v>
      </c>
      <c r="F1580" s="132">
        <v>3</v>
      </c>
      <c r="G1580" s="298" t="s">
        <v>3241</v>
      </c>
      <c r="H1580" s="352" t="s">
        <v>3124</v>
      </c>
      <c r="I1580" s="129">
        <v>0.314</v>
      </c>
      <c r="J1580" s="129">
        <v>-91</v>
      </c>
      <c r="K1580" s="129">
        <v>-76</v>
      </c>
      <c r="L1580" s="129" t="b">
        <v>1</v>
      </c>
      <c r="M1580" s="129">
        <v>10.342000000000001</v>
      </c>
      <c r="N1580" s="129">
        <v>5.4050000000000002</v>
      </c>
      <c r="O1580" s="129">
        <v>1.9139999999999999</v>
      </c>
      <c r="P1580" s="132">
        <v>10.648</v>
      </c>
      <c r="Q1580" s="132">
        <v>4.7E-2</v>
      </c>
      <c r="R1580" s="132">
        <v>0.505</v>
      </c>
      <c r="S1580" s="129">
        <v>7.97</v>
      </c>
      <c r="T1580" s="419">
        <v>-39.216000000000001</v>
      </c>
      <c r="U1580" s="129">
        <v>4.8</v>
      </c>
      <c r="V1580" s="129">
        <v>-41</v>
      </c>
      <c r="W1580" s="129">
        <v>16</v>
      </c>
      <c r="X1580" s="129">
        <v>522</v>
      </c>
      <c r="Y1580" s="129" t="s">
        <v>8766</v>
      </c>
      <c r="Z1580" s="129" t="b">
        <v>1</v>
      </c>
      <c r="AA1580" s="129">
        <v>0</v>
      </c>
      <c r="AB1580" s="129" t="b">
        <v>0</v>
      </c>
      <c r="AC1580" s="129">
        <v>40</v>
      </c>
      <c r="AD1580" s="129">
        <v>0.54500000000000004</v>
      </c>
      <c r="AE1580" s="129" t="s">
        <v>3124</v>
      </c>
      <c r="AF1580" s="129" t="s">
        <v>3241</v>
      </c>
      <c r="AG1580" s="129" t="s">
        <v>8767</v>
      </c>
      <c r="AH1580" s="129" t="e" cm="1">
        <f t="array" aca="1" ref="AH1580" ca="1">INDIRECT(ADDRESS(MATCH(AJ1580,'rs_industries'!B:B,0),5,1,TRUE,"rs_industries"))</f>
        <v>#N/A</v>
      </c>
      <c r="AI1580" s="129" cm="1">
        <f t="array" aca="1" ref="AI1580" ca="1">INDIRECT(ADDRESS(MATCH(A1580,'rs_stocks'!B:B,0),7,1,TRUE,"rs_stocks"))</f>
        <v>85</v>
      </c>
    </row>
    <row r="1581" spans="1:35" x14ac:dyDescent="0.3">
      <c r="A1581" s="129" t="s">
        <v>2211</v>
      </c>
      <c r="B1581" s="132">
        <v>-2.62</v>
      </c>
      <c r="C1581" s="132">
        <v>-1.53</v>
      </c>
      <c r="D1581" s="132">
        <v>-6.41</v>
      </c>
      <c r="E1581" s="132">
        <v>3.52</v>
      </c>
      <c r="F1581" s="132">
        <v>2.64</v>
      </c>
      <c r="G1581" s="214" t="s">
        <v>3193</v>
      </c>
      <c r="H1581" s="347" t="s">
        <v>3111</v>
      </c>
      <c r="I1581" s="129">
        <v>4.9470000000000001</v>
      </c>
      <c r="J1581" s="129">
        <v>-41</v>
      </c>
      <c r="K1581" s="129">
        <v>-18</v>
      </c>
      <c r="L1581" s="129" t="b">
        <v>0</v>
      </c>
      <c r="M1581" s="129">
        <v>4.6210000000000004</v>
      </c>
      <c r="N1581" s="129">
        <v>2.4159999999999999</v>
      </c>
      <c r="O1581" s="129">
        <v>1.913</v>
      </c>
      <c r="P1581" s="132">
        <v>4.5049999999999999</v>
      </c>
      <c r="Q1581" s="132">
        <v>4.8000000000000001E-2</v>
      </c>
      <c r="R1581" s="132">
        <v>0.215</v>
      </c>
      <c r="S1581" s="129">
        <v>1.67</v>
      </c>
      <c r="T1581" s="419">
        <v>-14.304</v>
      </c>
      <c r="U1581" s="129">
        <v>155.26</v>
      </c>
      <c r="V1581" s="129">
        <v>-8</v>
      </c>
      <c r="W1581" s="129">
        <v>-18</v>
      </c>
      <c r="X1581" s="129">
        <v>77</v>
      </c>
      <c r="Y1581" s="129" t="s">
        <v>2211</v>
      </c>
      <c r="Z1581" s="129" t="b">
        <v>1</v>
      </c>
      <c r="AA1581" s="129">
        <v>0</v>
      </c>
      <c r="AB1581" s="129" t="b">
        <v>0</v>
      </c>
      <c r="AC1581" s="129">
        <v>44</v>
      </c>
      <c r="AD1581" s="129">
        <v>0.54400000000000004</v>
      </c>
      <c r="AE1581" s="129" t="s">
        <v>3111</v>
      </c>
      <c r="AF1581" s="129" t="s">
        <v>3193</v>
      </c>
      <c r="AG1581" s="129" t="s">
        <v>3486</v>
      </c>
      <c r="AH1581" s="129" t="e" cm="1">
        <f t="array" aca="1" ref="AH1581" ca="1">INDIRECT(ADDRESS(MATCH(AJ1581,'rs_industries'!B:B,0),5,1,TRUE,"rs_industries"))</f>
        <v>#N/A</v>
      </c>
      <c r="AI1581" s="129" t="e" cm="1">
        <f t="array" aca="1" ref="AI1581" ca="1">INDIRECT(ADDRESS(MATCH(A1581,'rs_stocks'!B:B,0),7,1,TRUE,"rs_stocks"))</f>
        <v>#N/A</v>
      </c>
    </row>
    <row r="1582" spans="1:35" x14ac:dyDescent="0.3">
      <c r="A1582" s="129" t="s">
        <v>7994</v>
      </c>
      <c r="B1582" s="132">
        <v>-12.56</v>
      </c>
      <c r="C1582" s="132">
        <v>64.430000000000007</v>
      </c>
      <c r="D1582" s="132">
        <v>53.32</v>
      </c>
      <c r="E1582" s="132">
        <v>44.29</v>
      </c>
      <c r="F1582" s="132">
        <v>36.409999999999997</v>
      </c>
      <c r="G1582" s="340" t="s">
        <v>3168</v>
      </c>
      <c r="H1582" s="352" t="s">
        <v>3124</v>
      </c>
      <c r="I1582" s="129">
        <v>0.68799999999999994</v>
      </c>
      <c r="J1582" s="129">
        <v>-97</v>
      </c>
      <c r="K1582" s="129">
        <v>-72</v>
      </c>
      <c r="L1582" s="129" t="b">
        <v>1</v>
      </c>
      <c r="M1582" s="129">
        <v>38.723999999999997</v>
      </c>
      <c r="N1582" s="129">
        <v>20.361000000000001</v>
      </c>
      <c r="O1582" s="129">
        <v>1.9019999999999999</v>
      </c>
      <c r="P1582" s="132">
        <v>26.358000000000001</v>
      </c>
      <c r="Q1582" s="132">
        <v>3.4000000000000002E-2</v>
      </c>
      <c r="R1582" s="132">
        <v>0.90600000000000003</v>
      </c>
      <c r="S1582" s="129">
        <v>11.69</v>
      </c>
      <c r="T1582" s="419">
        <v>-9.0760000000000005</v>
      </c>
      <c r="U1582" s="129">
        <v>12.25</v>
      </c>
      <c r="V1582" s="129">
        <v>-57</v>
      </c>
      <c r="W1582" s="129">
        <v>-42</v>
      </c>
      <c r="X1582" s="129">
        <v>139</v>
      </c>
      <c r="Y1582" s="129" t="s">
        <v>7994</v>
      </c>
      <c r="Z1582" s="129" t="b">
        <v>0</v>
      </c>
      <c r="AA1582" s="129">
        <v>0</v>
      </c>
      <c r="AB1582" s="129" t="b">
        <v>1</v>
      </c>
      <c r="AC1582" s="129">
        <v>40</v>
      </c>
      <c r="AD1582" s="129">
        <v>0.54400000000000004</v>
      </c>
      <c r="AE1582" s="129" t="s">
        <v>3124</v>
      </c>
      <c r="AF1582" s="129" t="s">
        <v>3168</v>
      </c>
      <c r="AG1582" s="129" t="s">
        <v>7995</v>
      </c>
      <c r="AH1582" s="129" t="e" cm="1">
        <f t="array" aca="1" ref="AH1582" ca="1">INDIRECT(ADDRESS(MATCH(AJ1582,'rs_industries'!B:B,0),5,1,TRUE,"rs_industries"))</f>
        <v>#N/A</v>
      </c>
      <c r="AI1582" s="129" cm="1">
        <f t="array" aca="1" ref="AI1582" ca="1">INDIRECT(ADDRESS(MATCH(A1582,'rs_stocks'!B:B,0),7,1,TRUE,"rs_stocks"))</f>
        <v>95</v>
      </c>
    </row>
    <row r="1583" spans="1:35" x14ac:dyDescent="0.3">
      <c r="A1583" s="129" t="s">
        <v>7070</v>
      </c>
      <c r="B1583" s="132">
        <v>0.41</v>
      </c>
      <c r="C1583" s="132">
        <v>-1.21</v>
      </c>
      <c r="D1583" s="132">
        <v>2.13</v>
      </c>
      <c r="E1583" s="132">
        <v>-6.21</v>
      </c>
      <c r="F1583" s="132">
        <v>-9.81</v>
      </c>
      <c r="G1583" s="215" t="s">
        <v>3313</v>
      </c>
      <c r="H1583" s="348" t="s">
        <v>31</v>
      </c>
      <c r="I1583" s="129">
        <v>0.54900000000000004</v>
      </c>
      <c r="J1583" s="129">
        <v>-45</v>
      </c>
      <c r="K1583" s="129">
        <v>-29</v>
      </c>
      <c r="L1583" s="129" t="b">
        <v>0</v>
      </c>
      <c r="M1583" s="129">
        <v>6.7480000000000002</v>
      </c>
      <c r="N1583" s="129">
        <v>3.5510000000000002</v>
      </c>
      <c r="O1583" s="129">
        <v>1.901</v>
      </c>
      <c r="P1583" s="132">
        <v>7.952</v>
      </c>
      <c r="Q1583" s="132">
        <v>4.8000000000000001E-2</v>
      </c>
      <c r="R1583" s="132">
        <v>0.38600000000000001</v>
      </c>
      <c r="S1583" s="129">
        <v>2.57</v>
      </c>
      <c r="T1583" s="419">
        <v>28.244</v>
      </c>
      <c r="U1583" s="129">
        <v>22.06</v>
      </c>
      <c r="V1583" s="129">
        <v>-27</v>
      </c>
      <c r="W1583" s="129">
        <v>-44</v>
      </c>
      <c r="X1583" s="129">
        <v>353</v>
      </c>
      <c r="Y1583" s="129" t="s">
        <v>7070</v>
      </c>
      <c r="Z1583" s="129" t="b">
        <v>0</v>
      </c>
      <c r="AA1583" s="129">
        <v>0</v>
      </c>
      <c r="AB1583" s="129" t="b">
        <v>0</v>
      </c>
      <c r="AC1583" s="129">
        <v>43</v>
      </c>
      <c r="AD1583" s="129">
        <v>0.54400000000000004</v>
      </c>
      <c r="AE1583" s="129" t="s">
        <v>31</v>
      </c>
      <c r="AF1583" s="129" t="s">
        <v>3313</v>
      </c>
      <c r="AG1583" s="129" t="s">
        <v>7071</v>
      </c>
      <c r="AH1583" s="129" t="e" cm="1">
        <f t="array" aca="1" ref="AH1583" ca="1">INDIRECT(ADDRESS(MATCH(AJ1583,'rs_industries'!B:B,0),5,1,TRUE,"rs_industries"))</f>
        <v>#N/A</v>
      </c>
      <c r="AI1583" s="129" t="e" cm="1">
        <f t="array" aca="1" ref="AI1583" ca="1">INDIRECT(ADDRESS(MATCH(A1583,'rs_stocks'!B:B,0),7,1,TRUE,"rs_stocks"))</f>
        <v>#N/A</v>
      </c>
    </row>
    <row r="1584" spans="1:35" x14ac:dyDescent="0.3">
      <c r="A1584" s="129" t="s">
        <v>7775</v>
      </c>
      <c r="B1584" s="132">
        <v>-2.09</v>
      </c>
      <c r="C1584" s="132">
        <v>-4.88</v>
      </c>
      <c r="D1584" s="132">
        <v>-6.02</v>
      </c>
      <c r="E1584" s="132">
        <v>-6.21</v>
      </c>
      <c r="F1584" s="132">
        <v>-6.59</v>
      </c>
      <c r="G1584" s="214" t="s">
        <v>3787</v>
      </c>
      <c r="H1584" s="347" t="s">
        <v>3140</v>
      </c>
      <c r="I1584" s="129">
        <v>0.46600000000000003</v>
      </c>
      <c r="J1584" s="129">
        <v>-50</v>
      </c>
      <c r="K1584" s="129">
        <v>-44</v>
      </c>
      <c r="L1584" s="129" t="b">
        <v>0</v>
      </c>
      <c r="M1584" s="129">
        <v>4.0220000000000002</v>
      </c>
      <c r="N1584" s="129">
        <v>2.1219999999999999</v>
      </c>
      <c r="O1584" s="129">
        <v>1.8959999999999999</v>
      </c>
      <c r="P1584" s="132">
        <v>4.1790000000000003</v>
      </c>
      <c r="Q1584" s="132">
        <v>4.8000000000000001E-2</v>
      </c>
      <c r="R1584" s="132">
        <v>0.19900000000000001</v>
      </c>
      <c r="S1584" s="129">
        <v>2.88</v>
      </c>
      <c r="T1584" s="419">
        <v>-37.091999999999999</v>
      </c>
      <c r="U1584" s="129">
        <v>4.68</v>
      </c>
      <c r="V1584" s="129">
        <v>-31</v>
      </c>
      <c r="W1584" s="129">
        <v>-36</v>
      </c>
      <c r="X1584" s="129">
        <v>1483</v>
      </c>
      <c r="Y1584" s="129" t="s">
        <v>7775</v>
      </c>
      <c r="Z1584" s="129" t="b">
        <v>0</v>
      </c>
      <c r="AA1584" s="129">
        <v>0</v>
      </c>
      <c r="AB1584" s="129" t="b">
        <v>0</v>
      </c>
      <c r="AC1584" s="129">
        <v>38</v>
      </c>
      <c r="AD1584" s="129">
        <v>0.54400000000000004</v>
      </c>
      <c r="AE1584" s="129" t="s">
        <v>3140</v>
      </c>
      <c r="AF1584" s="129" t="s">
        <v>3787</v>
      </c>
      <c r="AG1584" s="129" t="s">
        <v>7776</v>
      </c>
      <c r="AH1584" s="129" t="e" cm="1">
        <f t="array" aca="1" ref="AH1584" ca="1">INDIRECT(ADDRESS(MATCH(AJ1584,'rs_industries'!B:B,0),5,1,TRUE,"rs_industries"))</f>
        <v>#N/A</v>
      </c>
      <c r="AI1584" s="129" t="e" cm="1">
        <f t="array" aca="1" ref="AI1584" ca="1">INDIRECT(ADDRESS(MATCH(A1584,'rs_stocks'!B:B,0),7,1,TRUE,"rs_stocks"))</f>
        <v>#N/A</v>
      </c>
    </row>
    <row r="1585" spans="1:35" x14ac:dyDescent="0.3">
      <c r="A1585" s="129" t="s">
        <v>1017</v>
      </c>
      <c r="B1585" s="132">
        <v>0.91</v>
      </c>
      <c r="C1585" s="132">
        <v>-1.46</v>
      </c>
      <c r="D1585" s="132">
        <v>-4.72</v>
      </c>
      <c r="E1585" s="132">
        <v>-1.5</v>
      </c>
      <c r="F1585" s="132">
        <v>-5.44</v>
      </c>
      <c r="G1585" s="220" t="s">
        <v>3241</v>
      </c>
      <c r="H1585" s="349" t="s">
        <v>3124</v>
      </c>
      <c r="I1585" s="129">
        <v>13.555999999999999</v>
      </c>
      <c r="J1585" s="129">
        <v>-46</v>
      </c>
      <c r="K1585" s="129">
        <v>-6</v>
      </c>
      <c r="L1585" s="129" t="b">
        <v>0</v>
      </c>
      <c r="M1585" s="129">
        <v>4.6849999999999996</v>
      </c>
      <c r="N1585" s="129">
        <v>2.4950000000000001</v>
      </c>
      <c r="O1585" s="129">
        <v>1.8779999999999999</v>
      </c>
      <c r="P1585" s="132">
        <v>4.9660000000000002</v>
      </c>
      <c r="Q1585" s="132">
        <v>4.7E-2</v>
      </c>
      <c r="R1585" s="132">
        <v>0.23100000000000001</v>
      </c>
      <c r="S1585" s="129">
        <v>3.11</v>
      </c>
      <c r="T1585" s="419">
        <v>-6.4530000000000003</v>
      </c>
      <c r="U1585" s="129">
        <v>134.69999999999999</v>
      </c>
      <c r="V1585" s="129">
        <v>-49</v>
      </c>
      <c r="W1585" s="129">
        <v>-40</v>
      </c>
      <c r="X1585" s="129">
        <v>47</v>
      </c>
      <c r="Y1585" s="129" t="s">
        <v>1017</v>
      </c>
      <c r="Z1585" s="129" t="b">
        <v>1</v>
      </c>
      <c r="AA1585" s="129">
        <v>0</v>
      </c>
      <c r="AB1585" s="129" t="b">
        <v>0</v>
      </c>
      <c r="AC1585" s="129">
        <v>43</v>
      </c>
      <c r="AD1585" s="129">
        <v>0.54300000000000004</v>
      </c>
      <c r="AE1585" s="129" t="s">
        <v>3124</v>
      </c>
      <c r="AF1585" s="129" t="s">
        <v>3241</v>
      </c>
      <c r="AG1585" s="129" t="s">
        <v>3635</v>
      </c>
      <c r="AH1585" s="129" t="e" cm="1">
        <f t="array" aca="1" ref="AH1585" ca="1">INDIRECT(ADDRESS(MATCH(AJ1585,'rs_industries'!B:B,0),5,1,TRUE,"rs_industries"))</f>
        <v>#N/A</v>
      </c>
      <c r="AI1585" s="129" cm="1">
        <f t="array" aca="1" ref="AI1585" ca="1">INDIRECT(ADDRESS(MATCH(A1585,'rs_stocks'!B:B,0),7,1,TRUE,"rs_stocks"))</f>
        <v>75</v>
      </c>
    </row>
    <row r="1586" spans="1:35" x14ac:dyDescent="0.3">
      <c r="A1586" s="129" t="s">
        <v>1896</v>
      </c>
      <c r="B1586" s="132">
        <v>2.25</v>
      </c>
      <c r="C1586" s="132">
        <v>2.25</v>
      </c>
      <c r="D1586" s="132">
        <v>13.57</v>
      </c>
      <c r="E1586" s="132">
        <v>-2.93</v>
      </c>
      <c r="F1586" s="132">
        <v>-0.41</v>
      </c>
      <c r="G1586" s="204" t="s">
        <v>3121</v>
      </c>
      <c r="H1586" s="345" t="s">
        <v>245</v>
      </c>
      <c r="I1586" s="129">
        <v>2.2250000000000001</v>
      </c>
      <c r="J1586" s="129">
        <v>-48</v>
      </c>
      <c r="K1586" s="129">
        <v>-38</v>
      </c>
      <c r="L1586" s="129" t="b">
        <v>1</v>
      </c>
      <c r="M1586" s="129">
        <v>8.9909999999999997</v>
      </c>
      <c r="N1586" s="129">
        <v>4.7889999999999997</v>
      </c>
      <c r="O1586" s="129">
        <v>1.877</v>
      </c>
      <c r="P1586" s="132">
        <v>9.73</v>
      </c>
      <c r="Q1586" s="132">
        <v>4.8000000000000001E-2</v>
      </c>
      <c r="R1586" s="132">
        <v>0.46400000000000002</v>
      </c>
      <c r="S1586" s="129">
        <v>2.46</v>
      </c>
      <c r="T1586" s="419">
        <v>55.835000000000001</v>
      </c>
      <c r="U1586" s="129">
        <v>7.28</v>
      </c>
      <c r="V1586" s="129">
        <v>-20</v>
      </c>
      <c r="W1586" s="129">
        <v>-36</v>
      </c>
      <c r="X1586" s="129">
        <v>1116</v>
      </c>
      <c r="Y1586" s="129" t="s">
        <v>1896</v>
      </c>
      <c r="Z1586" s="129" t="b">
        <v>0</v>
      </c>
      <c r="AA1586" s="129">
        <v>0</v>
      </c>
      <c r="AB1586" s="129" t="b">
        <v>0</v>
      </c>
      <c r="AC1586" s="129">
        <v>48</v>
      </c>
      <c r="AD1586" s="129">
        <v>0.54300000000000004</v>
      </c>
      <c r="AE1586" s="129" t="s">
        <v>245</v>
      </c>
      <c r="AF1586" s="129" t="s">
        <v>3121</v>
      </c>
      <c r="AG1586" s="129" t="s">
        <v>5495</v>
      </c>
      <c r="AH1586" s="129" t="e" cm="1">
        <f t="array" aca="1" ref="AH1586" ca="1">INDIRECT(ADDRESS(MATCH(AJ1586,'rs_industries'!B:B,0),5,1,TRUE,"rs_industries"))</f>
        <v>#N/A</v>
      </c>
      <c r="AI1586" s="129" t="e" cm="1">
        <f t="array" aca="1" ref="AI1586" ca="1">INDIRECT(ADDRESS(MATCH(A1586,'rs_stocks'!B:B,0),7,1,TRUE,"rs_stocks"))</f>
        <v>#N/A</v>
      </c>
    </row>
    <row r="1587" spans="1:35" x14ac:dyDescent="0.3">
      <c r="A1587" s="129" t="s">
        <v>7563</v>
      </c>
      <c r="B1587" s="132">
        <v>-6.63</v>
      </c>
      <c r="C1587" s="132">
        <v>-4.8600000000000003</v>
      </c>
      <c r="D1587" s="132">
        <v>7.65</v>
      </c>
      <c r="E1587" s="132">
        <v>1.1499999999999999</v>
      </c>
      <c r="F1587" s="132">
        <v>-4.8600000000000003</v>
      </c>
      <c r="G1587" s="284" t="s">
        <v>3162</v>
      </c>
      <c r="H1587" s="346" t="s">
        <v>3108</v>
      </c>
      <c r="I1587" s="129">
        <v>0.72</v>
      </c>
      <c r="J1587" s="129">
        <v>-70</v>
      </c>
      <c r="K1587" s="129">
        <v>-58</v>
      </c>
      <c r="L1587" s="129" t="b">
        <v>1</v>
      </c>
      <c r="M1587" s="129">
        <v>12.03</v>
      </c>
      <c r="N1587" s="129">
        <v>6.4160000000000004</v>
      </c>
      <c r="O1587" s="129">
        <v>1.875</v>
      </c>
      <c r="P1587" s="132">
        <v>12.381</v>
      </c>
      <c r="Q1587" s="132">
        <v>4.7E-2</v>
      </c>
      <c r="R1587" s="132">
        <v>0.57799999999999996</v>
      </c>
      <c r="S1587" s="129">
        <v>4.83</v>
      </c>
      <c r="T1587" s="419">
        <v>29.393999999999998</v>
      </c>
      <c r="U1587" s="129">
        <v>3.52</v>
      </c>
      <c r="V1587" s="129">
        <v>3</v>
      </c>
      <c r="W1587" s="129">
        <v>18</v>
      </c>
      <c r="X1587" s="129">
        <v>1175</v>
      </c>
      <c r="Y1587" s="129" t="s">
        <v>7563</v>
      </c>
      <c r="Z1587" s="129" t="b">
        <v>0</v>
      </c>
      <c r="AA1587" s="129">
        <v>0</v>
      </c>
      <c r="AB1587" s="129" t="b">
        <v>1</v>
      </c>
      <c r="AC1587" s="129">
        <v>36</v>
      </c>
      <c r="AD1587" s="129">
        <v>0.54300000000000004</v>
      </c>
      <c r="AE1587" s="129" t="s">
        <v>3108</v>
      </c>
      <c r="AF1587" s="129" t="s">
        <v>3162</v>
      </c>
      <c r="AG1587" s="129" t="s">
        <v>7564</v>
      </c>
      <c r="AH1587" s="129" t="e" cm="1">
        <f t="array" aca="1" ref="AH1587" ca="1">INDIRECT(ADDRESS(MATCH(AJ1587,'rs_industries'!B:B,0),5,1,TRUE,"rs_industries"))</f>
        <v>#N/A</v>
      </c>
      <c r="AI1587" s="129" t="e" cm="1">
        <f t="array" aca="1" ref="AI1587" ca="1">INDIRECT(ADDRESS(MATCH(A1587,'rs_stocks'!B:B,0),7,1,TRUE,"rs_stocks"))</f>
        <v>#N/A</v>
      </c>
    </row>
    <row r="1588" spans="1:35" x14ac:dyDescent="0.3">
      <c r="A1588" s="129" t="s">
        <v>6017</v>
      </c>
      <c r="B1588" s="132">
        <v>-1.57</v>
      </c>
      <c r="C1588" s="132">
        <v>-7.14</v>
      </c>
      <c r="D1588" s="132">
        <v>-6.32</v>
      </c>
      <c r="E1588" s="132">
        <v>-5.32</v>
      </c>
      <c r="F1588" s="132">
        <v>-4.26</v>
      </c>
      <c r="G1588" s="227" t="s">
        <v>3148</v>
      </c>
      <c r="H1588" s="346" t="s">
        <v>3111</v>
      </c>
      <c r="I1588" s="129">
        <v>0.72</v>
      </c>
      <c r="J1588" s="129">
        <v>-55</v>
      </c>
      <c r="K1588" s="129">
        <v>-41</v>
      </c>
      <c r="L1588" s="129" t="b">
        <v>0</v>
      </c>
      <c r="M1588" s="129">
        <v>5.1929999999999996</v>
      </c>
      <c r="N1588" s="129">
        <v>2.7730000000000001</v>
      </c>
      <c r="O1588" s="129">
        <v>1.873</v>
      </c>
      <c r="P1588" s="132">
        <v>5.4169999999999998</v>
      </c>
      <c r="Q1588" s="132">
        <v>4.5999999999999999E-2</v>
      </c>
      <c r="R1588" s="132">
        <v>0.251</v>
      </c>
      <c r="S1588" s="129">
        <v>2.2799999999999998</v>
      </c>
      <c r="T1588" s="419">
        <v>-84.12</v>
      </c>
      <c r="U1588" s="129">
        <v>21.34</v>
      </c>
      <c r="V1588" s="129">
        <v>-30</v>
      </c>
      <c r="W1588" s="129">
        <v>-29</v>
      </c>
      <c r="X1588" s="129">
        <v>410</v>
      </c>
      <c r="Y1588" s="129" t="s">
        <v>6017</v>
      </c>
      <c r="Z1588" s="129" t="b">
        <v>1</v>
      </c>
      <c r="AA1588" s="129">
        <v>0</v>
      </c>
      <c r="AB1588" s="129" t="b">
        <v>0</v>
      </c>
      <c r="AC1588" s="129">
        <v>41</v>
      </c>
      <c r="AD1588" s="129">
        <v>0.54200000000000004</v>
      </c>
      <c r="AE1588" s="129" t="s">
        <v>3111</v>
      </c>
      <c r="AF1588" s="129" t="s">
        <v>3148</v>
      </c>
      <c r="AG1588" s="129" t="s">
        <v>6018</v>
      </c>
      <c r="AH1588" s="129" t="e" cm="1">
        <f t="array" aca="1" ref="AH1588" ca="1">INDIRECT(ADDRESS(MATCH(AJ1588,'rs_industries'!B:B,0),5,1,TRUE,"rs_industries"))</f>
        <v>#N/A</v>
      </c>
      <c r="AI1588" s="129" t="e" cm="1">
        <f t="array" aca="1" ref="AI1588" ca="1">INDIRECT(ADDRESS(MATCH(A1588,'rs_stocks'!B:B,0),7,1,TRUE,"rs_stocks"))</f>
        <v>#N/A</v>
      </c>
    </row>
    <row r="1589" spans="1:35" x14ac:dyDescent="0.3">
      <c r="A1589" s="129" t="s">
        <v>737</v>
      </c>
      <c r="B1589" s="132">
        <v>-1.06</v>
      </c>
      <c r="C1589" s="132">
        <v>-3.09</v>
      </c>
      <c r="D1589" s="132">
        <v>-5.6</v>
      </c>
      <c r="E1589" s="132">
        <v>4.5</v>
      </c>
      <c r="F1589" s="132">
        <v>3.18</v>
      </c>
      <c r="G1589" s="225" t="s">
        <v>3193</v>
      </c>
      <c r="H1589" s="346" t="s">
        <v>3111</v>
      </c>
      <c r="I1589" s="129">
        <v>12.494</v>
      </c>
      <c r="J1589" s="129">
        <v>-50</v>
      </c>
      <c r="K1589" s="129">
        <v>-17</v>
      </c>
      <c r="L1589" s="129" t="b">
        <v>0</v>
      </c>
      <c r="M1589" s="129">
        <v>7.1449999999999996</v>
      </c>
      <c r="N1589" s="129">
        <v>3.8290000000000002</v>
      </c>
      <c r="O1589" s="129">
        <v>1.8660000000000001</v>
      </c>
      <c r="P1589" s="132">
        <v>7.4580000000000002</v>
      </c>
      <c r="Q1589" s="132">
        <v>4.4999999999999998E-2</v>
      </c>
      <c r="R1589" s="132">
        <v>0.33300000000000002</v>
      </c>
      <c r="S1589" s="129">
        <v>1.77</v>
      </c>
      <c r="T1589" s="419">
        <v>24.827000000000002</v>
      </c>
      <c r="U1589" s="129">
        <v>289.16000000000003</v>
      </c>
      <c r="V1589" s="129">
        <v>-44</v>
      </c>
      <c r="W1589" s="129">
        <v>-33</v>
      </c>
      <c r="X1589" s="129">
        <v>39</v>
      </c>
      <c r="Y1589" s="129" t="s">
        <v>737</v>
      </c>
      <c r="Z1589" s="129" t="b">
        <v>1</v>
      </c>
      <c r="AA1589" s="129">
        <v>0</v>
      </c>
      <c r="AB1589" s="129" t="b">
        <v>0</v>
      </c>
      <c r="AC1589" s="129">
        <v>42</v>
      </c>
      <c r="AD1589" s="129">
        <v>0.54200000000000004</v>
      </c>
      <c r="AE1589" s="129" t="s">
        <v>3111</v>
      </c>
      <c r="AF1589" s="129" t="s">
        <v>3193</v>
      </c>
      <c r="AG1589" s="129" t="s">
        <v>4292</v>
      </c>
      <c r="AH1589" s="129" t="e" cm="1">
        <f t="array" aca="1" ref="AH1589" ca="1">INDIRECT(ADDRESS(MATCH(AJ1589,'rs_industries'!B:B,0),5,1,TRUE,"rs_industries"))</f>
        <v>#N/A</v>
      </c>
      <c r="AI1589" s="129" t="e" cm="1">
        <f t="array" aca="1" ref="AI1589" ca="1">INDIRECT(ADDRESS(MATCH(A1589,'rs_stocks'!B:B,0),7,1,TRUE,"rs_stocks"))</f>
        <v>#N/A</v>
      </c>
    </row>
    <row r="1590" spans="1:35" x14ac:dyDescent="0.3">
      <c r="A1590" s="129" t="s">
        <v>926</v>
      </c>
      <c r="B1590" s="132">
        <v>22.39</v>
      </c>
      <c r="C1590" s="132">
        <v>13.45</v>
      </c>
      <c r="D1590" s="132">
        <v>13.96</v>
      </c>
      <c r="E1590" s="132">
        <v>18.02</v>
      </c>
      <c r="F1590" s="132">
        <v>16.43</v>
      </c>
      <c r="G1590" s="249" t="s">
        <v>3114</v>
      </c>
      <c r="H1590" s="353" t="s">
        <v>31</v>
      </c>
      <c r="I1590" s="129">
        <v>10.932</v>
      </c>
      <c r="J1590" s="129">
        <v>-60</v>
      </c>
      <c r="K1590" s="129">
        <v>0</v>
      </c>
      <c r="L1590" s="129" t="b">
        <v>1</v>
      </c>
      <c r="M1590" s="129">
        <v>7.8</v>
      </c>
      <c r="N1590" s="129">
        <v>4.21</v>
      </c>
      <c r="O1590" s="129">
        <v>1.853</v>
      </c>
      <c r="P1590" s="132">
        <v>7.1139999999999999</v>
      </c>
      <c r="Q1590" s="132">
        <v>4.5999999999999999E-2</v>
      </c>
      <c r="R1590" s="132">
        <v>0.32500000000000001</v>
      </c>
      <c r="S1590" s="129">
        <v>3.42</v>
      </c>
      <c r="T1590" s="419">
        <v>49.975000000000001</v>
      </c>
      <c r="U1590" s="129">
        <v>132.24199999999999</v>
      </c>
      <c r="V1590" s="129">
        <v>-40</v>
      </c>
      <c r="W1590" s="129">
        <v>4</v>
      </c>
      <c r="X1590" s="129">
        <v>44</v>
      </c>
      <c r="Y1590" s="129" t="s">
        <v>926</v>
      </c>
      <c r="Z1590" s="129" t="b">
        <v>1</v>
      </c>
      <c r="AA1590" s="129">
        <v>0</v>
      </c>
      <c r="AB1590" s="129" t="b">
        <v>1</v>
      </c>
      <c r="AC1590" s="129">
        <v>44</v>
      </c>
      <c r="AD1590" s="129">
        <v>0.54200000000000004</v>
      </c>
      <c r="AE1590" s="129" t="s">
        <v>31</v>
      </c>
      <c r="AF1590" s="129" t="s">
        <v>3114</v>
      </c>
      <c r="AG1590" s="129" t="s">
        <v>3246</v>
      </c>
      <c r="AH1590" s="129" t="e" cm="1">
        <f t="array" aca="1" ref="AH1590" ca="1">INDIRECT(ADDRESS(MATCH(AJ1590,'rs_industries'!B:B,0),5,1,TRUE,"rs_industries"))</f>
        <v>#N/A</v>
      </c>
      <c r="AI1590" s="129" cm="1">
        <f t="array" aca="1" ref="AI1590" ca="1">INDIRECT(ADDRESS(MATCH(A1590,'rs_stocks'!B:B,0),7,1,TRUE,"rs_stocks"))</f>
        <v>90</v>
      </c>
    </row>
    <row r="1591" spans="1:35" x14ac:dyDescent="0.3">
      <c r="A1591" s="129" t="s">
        <v>7398</v>
      </c>
      <c r="B1591" s="132">
        <v>1.02</v>
      </c>
      <c r="C1591" s="132">
        <v>2.59</v>
      </c>
      <c r="D1591" s="132">
        <v>4.43</v>
      </c>
      <c r="E1591" s="132">
        <v>6.56</v>
      </c>
      <c r="F1591" s="132">
        <v>3.23</v>
      </c>
      <c r="G1591" s="208" t="s">
        <v>3160</v>
      </c>
      <c r="H1591" s="347" t="s">
        <v>3111</v>
      </c>
      <c r="I1591" s="129">
        <v>0.54800000000000004</v>
      </c>
      <c r="J1591" s="129">
        <v>-44</v>
      </c>
      <c r="K1591" s="129">
        <v>-30</v>
      </c>
      <c r="L1591" s="129" t="b">
        <v>1</v>
      </c>
      <c r="M1591" s="129">
        <v>3.347</v>
      </c>
      <c r="N1591" s="129">
        <v>1.8169999999999999</v>
      </c>
      <c r="O1591" s="129">
        <v>1.8420000000000001</v>
      </c>
      <c r="P1591" s="132">
        <v>3.2850000000000001</v>
      </c>
      <c r="Q1591" s="132">
        <v>4.4999999999999998E-2</v>
      </c>
      <c r="R1591" s="132">
        <v>0.14899999999999999</v>
      </c>
      <c r="S1591" s="129">
        <v>1.02</v>
      </c>
      <c r="T1591" s="419">
        <v>29.556999999999999</v>
      </c>
      <c r="U1591" s="129">
        <v>9.91</v>
      </c>
      <c r="V1591" s="129">
        <v>-50</v>
      </c>
      <c r="W1591" s="129">
        <v>-62</v>
      </c>
      <c r="X1591" s="129">
        <v>1970</v>
      </c>
      <c r="Y1591" s="129" t="s">
        <v>7398</v>
      </c>
      <c r="Z1591" s="129" t="b">
        <v>0</v>
      </c>
      <c r="AA1591" s="129">
        <v>0</v>
      </c>
      <c r="AB1591" s="129" t="b">
        <v>1</v>
      </c>
      <c r="AC1591" s="129">
        <v>46</v>
      </c>
      <c r="AD1591" s="129">
        <v>0.54200000000000004</v>
      </c>
      <c r="AE1591" s="129" t="s">
        <v>3111</v>
      </c>
      <c r="AF1591" s="129" t="s">
        <v>3160</v>
      </c>
      <c r="AG1591" s="129" t="s">
        <v>7399</v>
      </c>
      <c r="AH1591" s="129" t="e" cm="1">
        <f t="array" aca="1" ref="AH1591" ca="1">INDIRECT(ADDRESS(MATCH(AJ1591,'rs_industries'!B:B,0),5,1,TRUE,"rs_industries"))</f>
        <v>#N/A</v>
      </c>
      <c r="AI1591" s="129" t="e" cm="1">
        <f t="array" aca="1" ref="AI1591" ca="1">INDIRECT(ADDRESS(MATCH(A1591,'rs_stocks'!B:B,0),7,1,TRUE,"rs_stocks"))</f>
        <v>#N/A</v>
      </c>
    </row>
    <row r="1592" spans="1:35" x14ac:dyDescent="0.3">
      <c r="A1592" s="129" t="s">
        <v>994</v>
      </c>
      <c r="B1592" s="132">
        <v>-1.44</v>
      </c>
      <c r="C1592" s="132">
        <v>-9.35</v>
      </c>
      <c r="D1592" s="132">
        <v>-11.75</v>
      </c>
      <c r="E1592" s="132">
        <v>3.56</v>
      </c>
      <c r="F1592" s="132">
        <v>-3.53</v>
      </c>
      <c r="G1592" s="233" t="s">
        <v>3148</v>
      </c>
      <c r="H1592" s="345" t="s">
        <v>3111</v>
      </c>
      <c r="I1592" s="129">
        <v>12.888999999999999</v>
      </c>
      <c r="J1592" s="129">
        <v>-67</v>
      </c>
      <c r="K1592" s="129">
        <v>-49</v>
      </c>
      <c r="L1592" s="129" t="b">
        <v>0</v>
      </c>
      <c r="M1592" s="129">
        <v>6.5289999999999999</v>
      </c>
      <c r="N1592" s="129">
        <v>3.5459999999999998</v>
      </c>
      <c r="O1592" s="129">
        <v>1.841</v>
      </c>
      <c r="P1592" s="132">
        <v>6.7119999999999997</v>
      </c>
      <c r="Q1592" s="132">
        <v>4.3999999999999997E-2</v>
      </c>
      <c r="R1592" s="132">
        <v>0.29399999999999998</v>
      </c>
      <c r="S1592" s="129">
        <v>2.57</v>
      </c>
      <c r="T1592" s="419">
        <v>-73.864000000000004</v>
      </c>
      <c r="U1592" s="129">
        <v>13.67</v>
      </c>
      <c r="V1592" s="129">
        <v>-18</v>
      </c>
      <c r="W1592" s="129">
        <v>-4</v>
      </c>
      <c r="X1592" s="129">
        <v>568</v>
      </c>
      <c r="Y1592" s="129" t="s">
        <v>994</v>
      </c>
      <c r="Z1592" s="129" t="b">
        <v>1</v>
      </c>
      <c r="AA1592" s="129">
        <v>0</v>
      </c>
      <c r="AB1592" s="129" t="b">
        <v>0</v>
      </c>
      <c r="AC1592" s="129">
        <v>43</v>
      </c>
      <c r="AD1592" s="129">
        <v>0.54100000000000004</v>
      </c>
      <c r="AE1592" s="129" t="s">
        <v>3111</v>
      </c>
      <c r="AF1592" s="129" t="s">
        <v>3148</v>
      </c>
      <c r="AG1592" s="129" t="s">
        <v>3569</v>
      </c>
      <c r="AH1592" s="129" t="e" cm="1">
        <f t="array" aca="1" ref="AH1592" ca="1">INDIRECT(ADDRESS(MATCH(AJ1592,'rs_industries'!B:B,0),5,1,TRUE,"rs_industries"))</f>
        <v>#N/A</v>
      </c>
      <c r="AI1592" s="129" t="e" cm="1">
        <f t="array" aca="1" ref="AI1592" ca="1">INDIRECT(ADDRESS(MATCH(A1592,'rs_stocks'!B:B,0),7,1,TRUE,"rs_stocks"))</f>
        <v>#N/A</v>
      </c>
    </row>
    <row r="1593" spans="1:35" x14ac:dyDescent="0.3">
      <c r="A1593" s="129" t="s">
        <v>1178</v>
      </c>
      <c r="B1593" s="132">
        <v>-1.61</v>
      </c>
      <c r="C1593" s="132">
        <v>-8.26</v>
      </c>
      <c r="D1593" s="132">
        <v>-7.67</v>
      </c>
      <c r="E1593" s="132">
        <v>2.14</v>
      </c>
      <c r="F1593" s="132">
        <v>-0.16</v>
      </c>
      <c r="G1593" s="230" t="s">
        <v>4281</v>
      </c>
      <c r="H1593" s="347" t="s">
        <v>3108</v>
      </c>
      <c r="I1593" s="129">
        <v>19.841999999999999</v>
      </c>
      <c r="J1593" s="129">
        <v>-32</v>
      </c>
      <c r="K1593" s="129">
        <v>-24</v>
      </c>
      <c r="L1593" s="129" t="b">
        <v>0</v>
      </c>
      <c r="M1593" s="129">
        <v>7.7409999999999997</v>
      </c>
      <c r="N1593" s="129">
        <v>4.2370000000000001</v>
      </c>
      <c r="O1593" s="129">
        <v>1.827</v>
      </c>
      <c r="P1593" s="132">
        <v>7.3879999999999999</v>
      </c>
      <c r="Q1593" s="132">
        <v>4.2999999999999997E-2</v>
      </c>
      <c r="R1593" s="132">
        <v>0.318</v>
      </c>
      <c r="S1593" s="129">
        <v>1.93</v>
      </c>
      <c r="T1593" s="419">
        <v>-100.252</v>
      </c>
      <c r="U1593" s="129">
        <v>142.44</v>
      </c>
      <c r="V1593" s="129">
        <v>-20</v>
      </c>
      <c r="W1593" s="129">
        <v>-18</v>
      </c>
      <c r="X1593" s="129">
        <v>72</v>
      </c>
      <c r="Y1593" s="129" t="s">
        <v>1178</v>
      </c>
      <c r="Z1593" s="129" t="b">
        <v>1</v>
      </c>
      <c r="AA1593" s="129">
        <v>0</v>
      </c>
      <c r="AB1593" s="129" t="b">
        <v>0</v>
      </c>
      <c r="AC1593" s="129">
        <v>39</v>
      </c>
      <c r="AD1593" s="129">
        <v>0.54100000000000004</v>
      </c>
      <c r="AE1593" s="129" t="s">
        <v>3108</v>
      </c>
      <c r="AF1593" s="129" t="s">
        <v>4281</v>
      </c>
      <c r="AG1593" s="129" t="s">
        <v>5159</v>
      </c>
      <c r="AH1593" s="129" t="e" cm="1">
        <f t="array" aca="1" ref="AH1593" ca="1">INDIRECT(ADDRESS(MATCH(AJ1593,'rs_industries'!B:B,0),5,1,TRUE,"rs_industries"))</f>
        <v>#N/A</v>
      </c>
      <c r="AI1593" s="129" t="e" cm="1">
        <f t="array" aca="1" ref="AI1593" ca="1">INDIRECT(ADDRESS(MATCH(A1593,'rs_stocks'!B:B,0),7,1,TRUE,"rs_stocks"))</f>
        <v>#N/A</v>
      </c>
    </row>
    <row r="1594" spans="1:35" x14ac:dyDescent="0.3">
      <c r="A1594" s="129" t="s">
        <v>7510</v>
      </c>
      <c r="B1594" s="132">
        <v>0.23</v>
      </c>
      <c r="C1594" s="132">
        <v>2.09</v>
      </c>
      <c r="D1594" s="132">
        <v>2.09</v>
      </c>
      <c r="E1594" s="132">
        <v>-4.1399999999999997</v>
      </c>
      <c r="F1594" s="132">
        <v>1.38</v>
      </c>
      <c r="G1594" s="279" t="s">
        <v>3267</v>
      </c>
      <c r="H1594" s="349" t="s">
        <v>3205</v>
      </c>
      <c r="I1594" s="129">
        <v>0.52200000000000002</v>
      </c>
      <c r="J1594" s="129">
        <v>-78</v>
      </c>
      <c r="K1594" s="129">
        <v>-54</v>
      </c>
      <c r="L1594" s="129" t="b">
        <v>1</v>
      </c>
      <c r="M1594" s="129">
        <v>1.508</v>
      </c>
      <c r="N1594" s="129">
        <v>0.82699999999999996</v>
      </c>
      <c r="O1594" s="129">
        <v>1.8220000000000001</v>
      </c>
      <c r="P1594" s="132">
        <v>1.506</v>
      </c>
      <c r="Q1594" s="132">
        <v>4.3999999999999997E-2</v>
      </c>
      <c r="R1594" s="132">
        <v>6.7000000000000004E-2</v>
      </c>
      <c r="S1594" s="129">
        <v>0.7</v>
      </c>
      <c r="T1594" s="419">
        <v>32.573</v>
      </c>
      <c r="U1594" s="129">
        <v>4.4000000000000004</v>
      </c>
      <c r="V1594" s="129">
        <v>-15</v>
      </c>
      <c r="W1594" s="129">
        <v>5</v>
      </c>
      <c r="X1594" s="129">
        <v>6514</v>
      </c>
      <c r="Y1594" s="129" t="s">
        <v>7510</v>
      </c>
      <c r="Z1594" s="129" t="b">
        <v>1</v>
      </c>
      <c r="AA1594" s="129">
        <v>0</v>
      </c>
      <c r="AB1594" s="129" t="b">
        <v>1</v>
      </c>
      <c r="AC1594" s="129">
        <v>33</v>
      </c>
      <c r="AD1594" s="129">
        <v>0.54100000000000004</v>
      </c>
      <c r="AE1594" s="129" t="s">
        <v>3205</v>
      </c>
      <c r="AF1594" s="129" t="s">
        <v>3267</v>
      </c>
      <c r="AG1594" s="129" t="s">
        <v>7511</v>
      </c>
      <c r="AH1594" s="129" t="e" cm="1">
        <f t="array" aca="1" ref="AH1594" ca="1">INDIRECT(ADDRESS(MATCH(AJ1594,'rs_industries'!B:B,0),5,1,TRUE,"rs_industries"))</f>
        <v>#N/A</v>
      </c>
      <c r="AI1594" s="129" t="e" cm="1">
        <f t="array" aca="1" ref="AI1594" ca="1">INDIRECT(ADDRESS(MATCH(A1594,'rs_stocks'!B:B,0),7,1,TRUE,"rs_stocks"))</f>
        <v>#N/A</v>
      </c>
    </row>
    <row r="1595" spans="1:35" x14ac:dyDescent="0.3">
      <c r="A1595" s="129" t="s">
        <v>1819</v>
      </c>
      <c r="B1595" s="132">
        <v>-1.65</v>
      </c>
      <c r="C1595" s="132">
        <v>-5.5</v>
      </c>
      <c r="D1595" s="132">
        <v>-3.73</v>
      </c>
      <c r="E1595" s="132">
        <v>-2.39</v>
      </c>
      <c r="F1595" s="132">
        <v>-4.6399999999999997</v>
      </c>
      <c r="G1595" s="230" t="s">
        <v>3148</v>
      </c>
      <c r="H1595" s="347" t="s">
        <v>3111</v>
      </c>
      <c r="I1595" s="129">
        <v>1.2130000000000001</v>
      </c>
      <c r="J1595" s="129">
        <v>-32</v>
      </c>
      <c r="K1595" s="129">
        <v>-16</v>
      </c>
      <c r="L1595" s="129" t="b">
        <v>0</v>
      </c>
      <c r="M1595" s="129">
        <v>3.9609999999999999</v>
      </c>
      <c r="N1595" s="129">
        <v>2.1739999999999999</v>
      </c>
      <c r="O1595" s="129">
        <v>1.8220000000000001</v>
      </c>
      <c r="P1595" s="132">
        <v>4.1580000000000004</v>
      </c>
      <c r="Q1595" s="132">
        <v>4.3999999999999997E-2</v>
      </c>
      <c r="R1595" s="132">
        <v>0.184</v>
      </c>
      <c r="S1595" s="129">
        <v>2.0699999999999998</v>
      </c>
      <c r="T1595" s="419">
        <v>-117.88800000000001</v>
      </c>
      <c r="U1595" s="129">
        <v>49.52</v>
      </c>
      <c r="V1595" s="129">
        <v>-3</v>
      </c>
      <c r="W1595" s="129">
        <v>-2</v>
      </c>
      <c r="X1595" s="129">
        <v>194</v>
      </c>
      <c r="Y1595" s="129" t="s">
        <v>1819</v>
      </c>
      <c r="Z1595" s="129" t="b">
        <v>1</v>
      </c>
      <c r="AA1595" s="129">
        <v>0</v>
      </c>
      <c r="AB1595" s="129" t="b">
        <v>0</v>
      </c>
      <c r="AC1595" s="129">
        <v>45</v>
      </c>
      <c r="AD1595" s="129">
        <v>0.54</v>
      </c>
      <c r="AE1595" s="129" t="s">
        <v>3111</v>
      </c>
      <c r="AF1595" s="129" t="s">
        <v>3148</v>
      </c>
      <c r="AG1595" s="129" t="s">
        <v>4104</v>
      </c>
      <c r="AH1595" s="129" t="e" cm="1">
        <f t="array" aca="1" ref="AH1595" ca="1">INDIRECT(ADDRESS(MATCH(AJ1595,'rs_industries'!B:B,0),5,1,TRUE,"rs_industries"))</f>
        <v>#N/A</v>
      </c>
      <c r="AI1595" s="129" t="e" cm="1">
        <f t="array" aca="1" ref="AI1595" ca="1">INDIRECT(ADDRESS(MATCH(A1595,'rs_stocks'!B:B,0),7,1,TRUE,"rs_stocks"))</f>
        <v>#N/A</v>
      </c>
    </row>
    <row r="1596" spans="1:35" x14ac:dyDescent="0.3">
      <c r="A1596" s="129" t="s">
        <v>1526</v>
      </c>
      <c r="B1596" s="132">
        <v>-1.03</v>
      </c>
      <c r="C1596" s="132">
        <v>3.12</v>
      </c>
      <c r="D1596" s="132">
        <v>3.93</v>
      </c>
      <c r="E1596" s="132">
        <v>2.5099999999999998</v>
      </c>
      <c r="F1596" s="132">
        <v>-0.63</v>
      </c>
      <c r="G1596" s="217" t="s">
        <v>3221</v>
      </c>
      <c r="H1596" s="349" t="s">
        <v>31</v>
      </c>
      <c r="I1596" s="129">
        <v>3.9430000000000001</v>
      </c>
      <c r="J1596" s="129">
        <v>-44</v>
      </c>
      <c r="K1596" s="129">
        <v>-16</v>
      </c>
      <c r="L1596" s="129" t="b">
        <v>1</v>
      </c>
      <c r="M1596" s="129">
        <v>7.9560000000000004</v>
      </c>
      <c r="N1596" s="129">
        <v>4.4489999999999998</v>
      </c>
      <c r="O1596" s="129">
        <v>1.788</v>
      </c>
      <c r="P1596" s="132">
        <v>8.0869999999999997</v>
      </c>
      <c r="Q1596" s="132">
        <v>4.2999999999999997E-2</v>
      </c>
      <c r="R1596" s="132">
        <v>0.35</v>
      </c>
      <c r="S1596" s="129">
        <v>2.64</v>
      </c>
      <c r="T1596" s="419">
        <v>-2.5219999999999998</v>
      </c>
      <c r="U1596" s="129">
        <v>105.32</v>
      </c>
      <c r="V1596" s="129">
        <v>-23</v>
      </c>
      <c r="W1596" s="129">
        <v>-40</v>
      </c>
      <c r="X1596" s="129">
        <v>72</v>
      </c>
      <c r="Y1596" s="129" t="s">
        <v>1526</v>
      </c>
      <c r="Z1596" s="129" t="b">
        <v>0</v>
      </c>
      <c r="AA1596" s="129">
        <v>0</v>
      </c>
      <c r="AB1596" s="129" t="b">
        <v>1</v>
      </c>
      <c r="AC1596" s="129">
        <v>47</v>
      </c>
      <c r="AD1596" s="129">
        <v>0.54</v>
      </c>
      <c r="AE1596" s="129" t="s">
        <v>31</v>
      </c>
      <c r="AF1596" s="129" t="s">
        <v>3221</v>
      </c>
      <c r="AG1596" s="129" t="s">
        <v>4675</v>
      </c>
      <c r="AH1596" s="129" t="e" cm="1">
        <f t="array" aca="1" ref="AH1596" ca="1">INDIRECT(ADDRESS(MATCH(AJ1596,'rs_industries'!B:B,0),5,1,TRUE,"rs_industries"))</f>
        <v>#N/A</v>
      </c>
      <c r="AI1596" s="129" t="e" cm="1">
        <f t="array" aca="1" ref="AI1596" ca="1">INDIRECT(ADDRESS(MATCH(A1596,'rs_stocks'!B:B,0),7,1,TRUE,"rs_stocks"))</f>
        <v>#N/A</v>
      </c>
    </row>
    <row r="1597" spans="1:35" x14ac:dyDescent="0.3">
      <c r="A1597" s="129" t="s">
        <v>996</v>
      </c>
      <c r="B1597" s="132">
        <v>-0.59</v>
      </c>
      <c r="C1597" s="132">
        <v>-6.86</v>
      </c>
      <c r="D1597" s="132">
        <v>-4.5199999999999996</v>
      </c>
      <c r="E1597" s="132">
        <v>-4.97</v>
      </c>
      <c r="F1597" s="132">
        <v>-4.91</v>
      </c>
      <c r="G1597" s="214" t="s">
        <v>3705</v>
      </c>
      <c r="H1597" s="347" t="s">
        <v>115</v>
      </c>
      <c r="I1597" s="129">
        <v>49.078000000000003</v>
      </c>
      <c r="J1597" s="129">
        <v>-37</v>
      </c>
      <c r="K1597" s="129">
        <v>-11</v>
      </c>
      <c r="L1597" s="129" t="b">
        <v>0</v>
      </c>
      <c r="M1597" s="129">
        <v>4.6760000000000002</v>
      </c>
      <c r="N1597" s="129">
        <v>2.6240000000000001</v>
      </c>
      <c r="O1597" s="129">
        <v>1.782</v>
      </c>
      <c r="P1597" s="132">
        <v>4.79</v>
      </c>
      <c r="Q1597" s="132">
        <v>4.2000000000000003E-2</v>
      </c>
      <c r="R1597" s="132">
        <v>0.19900000000000001</v>
      </c>
      <c r="S1597" s="129">
        <v>1.68</v>
      </c>
      <c r="T1597" s="419">
        <v>31.268000000000001</v>
      </c>
      <c r="U1597" s="129">
        <v>30.4</v>
      </c>
      <c r="V1597" s="129">
        <v>-60</v>
      </c>
      <c r="W1597" s="129">
        <v>-58</v>
      </c>
      <c r="X1597" s="129">
        <v>390</v>
      </c>
      <c r="Y1597" s="129" t="s">
        <v>996</v>
      </c>
      <c r="Z1597" s="129" t="b">
        <v>1</v>
      </c>
      <c r="AA1597" s="129">
        <v>0</v>
      </c>
      <c r="AB1597" s="129" t="b">
        <v>0</v>
      </c>
      <c r="AC1597" s="129">
        <v>49</v>
      </c>
      <c r="AD1597" s="129">
        <v>0.54</v>
      </c>
      <c r="AE1597" s="129" t="s">
        <v>115</v>
      </c>
      <c r="AF1597" s="129" t="s">
        <v>3705</v>
      </c>
      <c r="AG1597" s="129" t="s">
        <v>5305</v>
      </c>
      <c r="AH1597" s="129" t="e" cm="1">
        <f t="array" aca="1" ref="AH1597" ca="1">INDIRECT(ADDRESS(MATCH(AJ1597,'rs_industries'!B:B,0),5,1,TRUE,"rs_industries"))</f>
        <v>#N/A</v>
      </c>
      <c r="AI1597" s="129" t="e" cm="1">
        <f t="array" aca="1" ref="AI1597" ca="1">INDIRECT(ADDRESS(MATCH(A1597,'rs_stocks'!B:B,0),7,1,TRUE,"rs_stocks"))</f>
        <v>#N/A</v>
      </c>
    </row>
    <row r="1598" spans="1:35" x14ac:dyDescent="0.3">
      <c r="A1598" s="129" t="s">
        <v>2176</v>
      </c>
      <c r="B1598" s="132">
        <v>27.85</v>
      </c>
      <c r="C1598" s="132">
        <v>16.88</v>
      </c>
      <c r="D1598" s="132">
        <v>11.12</v>
      </c>
      <c r="E1598" s="132">
        <v>31.87</v>
      </c>
      <c r="F1598" s="132">
        <v>22.26</v>
      </c>
      <c r="G1598" s="204" t="s">
        <v>3127</v>
      </c>
      <c r="H1598" s="345" t="s">
        <v>31</v>
      </c>
      <c r="I1598" s="129">
        <v>2.2269999999999999</v>
      </c>
      <c r="J1598" s="129">
        <v>-67</v>
      </c>
      <c r="K1598" s="129">
        <v>-35</v>
      </c>
      <c r="L1598" s="129" t="b">
        <v>1</v>
      </c>
      <c r="M1598" s="129">
        <v>8.3870000000000005</v>
      </c>
      <c r="N1598" s="129">
        <v>4.7149999999999999</v>
      </c>
      <c r="O1598" s="129">
        <v>1.7789999999999999</v>
      </c>
      <c r="P1598" s="132">
        <v>7.4349999999999996</v>
      </c>
      <c r="Q1598" s="132">
        <v>4.2000000000000003E-2</v>
      </c>
      <c r="R1598" s="132">
        <v>0.31</v>
      </c>
      <c r="S1598" s="129">
        <v>4.1500000000000004</v>
      </c>
      <c r="T1598" s="419">
        <v>-46.71</v>
      </c>
      <c r="U1598" s="129">
        <v>36.08</v>
      </c>
      <c r="V1598" s="129">
        <v>-14</v>
      </c>
      <c r="W1598" s="129">
        <v>44</v>
      </c>
      <c r="X1598" s="129">
        <v>133</v>
      </c>
      <c r="Y1598" s="129" t="s">
        <v>2176</v>
      </c>
      <c r="Z1598" s="129" t="b">
        <v>0</v>
      </c>
      <c r="AA1598" s="129">
        <v>0</v>
      </c>
      <c r="AB1598" s="129" t="b">
        <v>1</v>
      </c>
      <c r="AC1598" s="129">
        <v>48</v>
      </c>
      <c r="AD1598" s="129">
        <v>0.54</v>
      </c>
      <c r="AE1598" s="129" t="s">
        <v>31</v>
      </c>
      <c r="AF1598" s="129" t="s">
        <v>3127</v>
      </c>
      <c r="AG1598" s="129" t="s">
        <v>3470</v>
      </c>
      <c r="AH1598" s="129" t="e" cm="1">
        <f t="array" aca="1" ref="AH1598" ca="1">INDIRECT(ADDRESS(MATCH(AJ1598,'rs_industries'!B:B,0),5,1,TRUE,"rs_industries"))</f>
        <v>#N/A</v>
      </c>
      <c r="AI1598" s="129" cm="1">
        <f t="array" aca="1" ref="AI1598" ca="1">INDIRECT(ADDRESS(MATCH(A1598,'rs_stocks'!B:B,0),7,1,TRUE,"rs_stocks"))</f>
        <v>82</v>
      </c>
    </row>
    <row r="1599" spans="1:35" x14ac:dyDescent="0.3">
      <c r="A1599" s="129" t="s">
        <v>7870</v>
      </c>
      <c r="B1599" s="132">
        <v>0.45</v>
      </c>
      <c r="C1599" s="132">
        <v>-0.8</v>
      </c>
      <c r="D1599" s="132">
        <v>0.72</v>
      </c>
      <c r="E1599" s="132">
        <v>3.93</v>
      </c>
      <c r="F1599" s="132">
        <v>1.37</v>
      </c>
      <c r="G1599" s="340" t="s">
        <v>3262</v>
      </c>
      <c r="H1599" s="352" t="s">
        <v>3111</v>
      </c>
      <c r="I1599" s="129">
        <v>0.42699999999999999</v>
      </c>
      <c r="J1599" s="129">
        <v>-50</v>
      </c>
      <c r="K1599" s="129">
        <v>-36</v>
      </c>
      <c r="L1599" s="129" t="b">
        <v>1</v>
      </c>
      <c r="M1599" s="129">
        <v>2.0459999999999998</v>
      </c>
      <c r="N1599" s="129">
        <v>1.1499999999999999</v>
      </c>
      <c r="O1599" s="129">
        <v>1.7789999999999999</v>
      </c>
      <c r="P1599" s="132">
        <v>2.0579999999999998</v>
      </c>
      <c r="Q1599" s="132">
        <v>4.2000000000000003E-2</v>
      </c>
      <c r="R1599" s="132">
        <v>8.5999999999999993E-2</v>
      </c>
      <c r="S1599" s="129">
        <v>0.9</v>
      </c>
      <c r="T1599" s="419">
        <v>19.899999999999999</v>
      </c>
      <c r="U1599" s="129">
        <v>11.12</v>
      </c>
      <c r="V1599" s="129">
        <v>-21</v>
      </c>
      <c r="W1599" s="129">
        <v>-28</v>
      </c>
      <c r="X1599" s="129">
        <v>1990</v>
      </c>
      <c r="Y1599" s="129" t="s">
        <v>7870</v>
      </c>
      <c r="Z1599" s="129" t="b">
        <v>1</v>
      </c>
      <c r="AA1599" s="129">
        <v>0</v>
      </c>
      <c r="AB1599" s="129" t="b">
        <v>1</v>
      </c>
      <c r="AC1599" s="129">
        <v>45</v>
      </c>
      <c r="AD1599" s="129">
        <v>0.53900000000000003</v>
      </c>
      <c r="AE1599" s="129" t="s">
        <v>3111</v>
      </c>
      <c r="AF1599" s="129" t="s">
        <v>3262</v>
      </c>
      <c r="AG1599" s="129" t="s">
        <v>7871</v>
      </c>
      <c r="AH1599" s="129" t="e" cm="1">
        <f t="array" aca="1" ref="AH1599" ca="1">INDIRECT(ADDRESS(MATCH(AJ1599,'rs_industries'!B:B,0),5,1,TRUE,"rs_industries"))</f>
        <v>#N/A</v>
      </c>
      <c r="AI1599" s="129" t="e" cm="1">
        <f t="array" aca="1" ref="AI1599" ca="1">INDIRECT(ADDRESS(MATCH(A1599,'rs_stocks'!B:B,0),7,1,TRUE,"rs_stocks"))</f>
        <v>#N/A</v>
      </c>
    </row>
    <row r="1600" spans="1:35" x14ac:dyDescent="0.3">
      <c r="A1600" s="129" t="s">
        <v>2868</v>
      </c>
      <c r="B1600" s="132">
        <v>-9.92</v>
      </c>
      <c r="C1600" s="132">
        <v>-12.74</v>
      </c>
      <c r="D1600" s="132">
        <v>-13.77</v>
      </c>
      <c r="E1600" s="132">
        <v>35.119999999999997</v>
      </c>
      <c r="F1600" s="132">
        <v>13.96</v>
      </c>
      <c r="G1600" s="290" t="s">
        <v>5102</v>
      </c>
      <c r="H1600" s="350" t="s">
        <v>3124</v>
      </c>
      <c r="I1600" s="129">
        <v>0.27900000000000003</v>
      </c>
      <c r="J1600" s="129">
        <v>-91</v>
      </c>
      <c r="K1600" s="129">
        <v>-38</v>
      </c>
      <c r="L1600" s="129" t="b">
        <v>0</v>
      </c>
      <c r="M1600" s="129">
        <v>19.748999999999999</v>
      </c>
      <c r="N1600" s="129">
        <v>11.138999999999999</v>
      </c>
      <c r="O1600" s="129">
        <v>1.7729999999999999</v>
      </c>
      <c r="P1600" s="132">
        <v>16.094999999999999</v>
      </c>
      <c r="Q1600" s="132">
        <v>3.7999999999999999E-2</v>
      </c>
      <c r="R1600" s="132">
        <v>0.61499999999999999</v>
      </c>
      <c r="S1600" s="129">
        <v>7.84</v>
      </c>
      <c r="T1600" s="419">
        <v>-17.367000000000001</v>
      </c>
      <c r="U1600" s="129">
        <v>8.08</v>
      </c>
      <c r="V1600" s="129">
        <v>113</v>
      </c>
      <c r="W1600" s="129">
        <v>100</v>
      </c>
      <c r="X1600" s="129">
        <v>315</v>
      </c>
      <c r="Y1600" s="129" t="s">
        <v>2868</v>
      </c>
      <c r="Z1600" s="129" t="b">
        <v>1</v>
      </c>
      <c r="AA1600" s="129">
        <v>0</v>
      </c>
      <c r="AB1600" s="129" t="b">
        <v>0</v>
      </c>
      <c r="AC1600" s="129">
        <v>47</v>
      </c>
      <c r="AD1600" s="129">
        <v>0.53900000000000003</v>
      </c>
      <c r="AE1600" s="129" t="s">
        <v>3124</v>
      </c>
      <c r="AF1600" s="129" t="s">
        <v>5102</v>
      </c>
      <c r="AG1600" s="129" t="s">
        <v>8624</v>
      </c>
      <c r="AH1600" s="129" t="e" cm="1">
        <f t="array" aca="1" ref="AH1600" ca="1">INDIRECT(ADDRESS(MATCH(AJ1600,'rs_industries'!B:B,0),5,1,TRUE,"rs_industries"))</f>
        <v>#N/A</v>
      </c>
      <c r="AI1600" s="129" cm="1">
        <f t="array" aca="1" ref="AI1600" ca="1">INDIRECT(ADDRESS(MATCH(A1600,'rs_stocks'!B:B,0),7,1,TRUE,"rs_stocks"))</f>
        <v>98</v>
      </c>
    </row>
    <row r="1601" spans="1:35" x14ac:dyDescent="0.3">
      <c r="A1601" s="129" t="s">
        <v>637</v>
      </c>
      <c r="B1601" s="132">
        <v>-1.72</v>
      </c>
      <c r="C1601" s="132">
        <v>3.89</v>
      </c>
      <c r="D1601" s="132">
        <v>-0.08</v>
      </c>
      <c r="E1601" s="132">
        <v>24.63</v>
      </c>
      <c r="F1601" s="132">
        <v>16.739999999999998</v>
      </c>
      <c r="G1601" s="229" t="s">
        <v>3142</v>
      </c>
      <c r="H1601" s="349" t="s">
        <v>3108</v>
      </c>
      <c r="I1601" s="129">
        <v>5.2869999999999999</v>
      </c>
      <c r="J1601" s="129">
        <v>-77</v>
      </c>
      <c r="K1601" s="129">
        <v>-59</v>
      </c>
      <c r="L1601" s="129" t="b">
        <v>0</v>
      </c>
      <c r="M1601" s="129">
        <v>17.175000000000001</v>
      </c>
      <c r="N1601" s="129">
        <v>9.7379999999999995</v>
      </c>
      <c r="O1601" s="129">
        <v>1.764</v>
      </c>
      <c r="P1601" s="132">
        <v>18.838999999999999</v>
      </c>
      <c r="Q1601" s="132">
        <v>3.5999999999999997E-2</v>
      </c>
      <c r="R1601" s="132">
        <v>0.68100000000000005</v>
      </c>
      <c r="S1601" s="129">
        <v>2.75</v>
      </c>
      <c r="T1601" s="419">
        <v>-81.23</v>
      </c>
      <c r="U1601" s="129">
        <v>12.55</v>
      </c>
      <c r="V1601" s="129">
        <v>-28</v>
      </c>
      <c r="W1601" s="129">
        <v>-42</v>
      </c>
      <c r="X1601" s="129">
        <v>580</v>
      </c>
      <c r="Y1601" s="129" t="s">
        <v>637</v>
      </c>
      <c r="Z1601" s="129" t="b">
        <v>0</v>
      </c>
      <c r="AA1601" s="129">
        <v>0</v>
      </c>
      <c r="AB1601" s="129" t="b">
        <v>0</v>
      </c>
      <c r="AC1601" s="129">
        <v>38</v>
      </c>
      <c r="AD1601" s="129">
        <v>0.53900000000000003</v>
      </c>
      <c r="AE1601" s="129" t="s">
        <v>3108</v>
      </c>
      <c r="AF1601" s="129" t="s">
        <v>3142</v>
      </c>
      <c r="AG1601" s="129" t="s">
        <v>5534</v>
      </c>
      <c r="AH1601" s="129" t="e" cm="1">
        <f t="array" aca="1" ref="AH1601" ca="1">INDIRECT(ADDRESS(MATCH(AJ1601,'rs_industries'!B:B,0),5,1,TRUE,"rs_industries"))</f>
        <v>#N/A</v>
      </c>
      <c r="AI1601" s="129" t="e" cm="1">
        <f t="array" aca="1" ref="AI1601" ca="1">INDIRECT(ADDRESS(MATCH(A1601,'rs_stocks'!B:B,0),7,1,TRUE,"rs_stocks"))</f>
        <v>#N/A</v>
      </c>
    </row>
    <row r="1602" spans="1:35" x14ac:dyDescent="0.3">
      <c r="A1602" s="129" t="s">
        <v>7964</v>
      </c>
      <c r="B1602" s="132">
        <v>5.34</v>
      </c>
      <c r="C1602" s="132">
        <v>16.100000000000001</v>
      </c>
      <c r="D1602" s="132">
        <v>11.61</v>
      </c>
      <c r="E1602" s="132">
        <v>7.45</v>
      </c>
      <c r="F1602" s="132">
        <v>-2.09</v>
      </c>
      <c r="G1602" s="229" t="s">
        <v>3123</v>
      </c>
      <c r="H1602" s="349" t="s">
        <v>3124</v>
      </c>
      <c r="I1602" s="129">
        <v>0.52100000000000002</v>
      </c>
      <c r="J1602" s="129">
        <v>-88</v>
      </c>
      <c r="K1602" s="129">
        <v>-77</v>
      </c>
      <c r="L1602" s="129" t="b">
        <v>1</v>
      </c>
      <c r="M1602" s="129">
        <v>18.969000000000001</v>
      </c>
      <c r="N1602" s="129">
        <v>10.775</v>
      </c>
      <c r="O1602" s="129">
        <v>1.7609999999999999</v>
      </c>
      <c r="P1602" s="132">
        <v>26.332000000000001</v>
      </c>
      <c r="Q1602" s="132">
        <v>4.1000000000000002E-2</v>
      </c>
      <c r="R1602" s="132">
        <v>1.0880000000000001</v>
      </c>
      <c r="S1602" s="129">
        <v>5.09</v>
      </c>
      <c r="T1602" s="419">
        <v>-10.471</v>
      </c>
      <c r="U1602" s="129">
        <v>3.75</v>
      </c>
      <c r="V1602" s="129">
        <v>-46</v>
      </c>
      <c r="W1602" s="129">
        <v>-49</v>
      </c>
      <c r="X1602" s="129">
        <v>1047</v>
      </c>
      <c r="Y1602" s="129" t="s">
        <v>7964</v>
      </c>
      <c r="Z1602" s="129" t="b">
        <v>0</v>
      </c>
      <c r="AA1602" s="129">
        <v>0</v>
      </c>
      <c r="AB1602" s="129" t="b">
        <v>0</v>
      </c>
      <c r="AC1602" s="129">
        <v>46</v>
      </c>
      <c r="AD1602" s="129">
        <v>0.53800000000000003</v>
      </c>
      <c r="AE1602" s="129" t="s">
        <v>3124</v>
      </c>
      <c r="AF1602" s="129" t="s">
        <v>3123</v>
      </c>
      <c r="AG1602" s="129" t="s">
        <v>7965</v>
      </c>
      <c r="AH1602" s="129" t="e" cm="1">
        <f t="array" aca="1" ref="AH1602" ca="1">INDIRECT(ADDRESS(MATCH(AJ1602,'rs_industries'!B:B,0),5,1,TRUE,"rs_industries"))</f>
        <v>#N/A</v>
      </c>
      <c r="AI1602" s="129" cm="1">
        <f t="array" aca="1" ref="AI1602" ca="1">INDIRECT(ADDRESS(MATCH(A1602,'rs_stocks'!B:B,0),7,1,TRUE,"rs_stocks"))</f>
        <v>84</v>
      </c>
    </row>
    <row r="1603" spans="1:35" x14ac:dyDescent="0.3">
      <c r="A1603" s="129" t="s">
        <v>6976</v>
      </c>
      <c r="B1603" s="132">
        <v>-5.83</v>
      </c>
      <c r="C1603" s="132">
        <v>-7.97</v>
      </c>
      <c r="D1603" s="132">
        <v>-11.92</v>
      </c>
      <c r="E1603" s="132">
        <v>8.94</v>
      </c>
      <c r="F1603" s="132">
        <v>-5.92</v>
      </c>
      <c r="G1603" s="204" t="s">
        <v>3221</v>
      </c>
      <c r="H1603" s="345" t="s">
        <v>24</v>
      </c>
      <c r="I1603" s="129">
        <v>0.71199999999999997</v>
      </c>
      <c r="J1603" s="129">
        <v>-60</v>
      </c>
      <c r="K1603" s="129">
        <v>-52</v>
      </c>
      <c r="L1603" s="129" t="b">
        <v>0</v>
      </c>
      <c r="M1603" s="129">
        <v>7.532</v>
      </c>
      <c r="N1603" s="129">
        <v>4.3010000000000002</v>
      </c>
      <c r="O1603" s="129">
        <v>1.7509999999999999</v>
      </c>
      <c r="P1603" s="132">
        <v>7.3689999999999998</v>
      </c>
      <c r="Q1603" s="132">
        <v>0.04</v>
      </c>
      <c r="R1603" s="132">
        <v>0.29299999999999998</v>
      </c>
      <c r="S1603" s="129">
        <v>4.28</v>
      </c>
      <c r="T1603" s="419">
        <v>-92.918999999999997</v>
      </c>
      <c r="U1603" s="129">
        <v>19.87</v>
      </c>
      <c r="V1603" s="129">
        <v>23</v>
      </c>
      <c r="W1603" s="129">
        <v>-1</v>
      </c>
      <c r="X1603" s="129">
        <v>235</v>
      </c>
      <c r="Y1603" s="129" t="s">
        <v>6976</v>
      </c>
      <c r="Z1603" s="129" t="b">
        <v>1</v>
      </c>
      <c r="AA1603" s="129">
        <v>0</v>
      </c>
      <c r="AB1603" s="129" t="b">
        <v>0</v>
      </c>
      <c r="AC1603" s="129">
        <v>46</v>
      </c>
      <c r="AD1603" s="129">
        <v>0.53800000000000003</v>
      </c>
      <c r="AE1603" s="129" t="s">
        <v>24</v>
      </c>
      <c r="AF1603" s="129" t="s">
        <v>3221</v>
      </c>
      <c r="AG1603" s="129" t="s">
        <v>6977</v>
      </c>
      <c r="AH1603" s="129" t="e" cm="1">
        <f t="array" aca="1" ref="AH1603" ca="1">INDIRECT(ADDRESS(MATCH(AJ1603,'rs_industries'!B:B,0),5,1,TRUE,"rs_industries"))</f>
        <v>#N/A</v>
      </c>
      <c r="AI1603" s="129" t="e" cm="1">
        <f t="array" aca="1" ref="AI1603" ca="1">INDIRECT(ADDRESS(MATCH(A1603,'rs_stocks'!B:B,0),7,1,TRUE,"rs_stocks"))</f>
        <v>#N/A</v>
      </c>
    </row>
    <row r="1604" spans="1:35" x14ac:dyDescent="0.3">
      <c r="A1604" s="129" t="s">
        <v>1992</v>
      </c>
      <c r="B1604" s="132">
        <v>-2.75</v>
      </c>
      <c r="C1604" s="132">
        <v>-9.49</v>
      </c>
      <c r="D1604" s="132">
        <v>-3.02</v>
      </c>
      <c r="E1604" s="132">
        <v>14.24</v>
      </c>
      <c r="F1604" s="132">
        <v>-3.81</v>
      </c>
      <c r="G1604" s="231" t="s">
        <v>3127</v>
      </c>
      <c r="H1604" s="346" t="s">
        <v>31</v>
      </c>
      <c r="I1604" s="129">
        <v>1.746</v>
      </c>
      <c r="J1604" s="129">
        <v>-90</v>
      </c>
      <c r="K1604" s="129">
        <v>-81</v>
      </c>
      <c r="L1604" s="129" t="b">
        <v>0</v>
      </c>
      <c r="M1604" s="129">
        <v>16.03</v>
      </c>
      <c r="N1604" s="129">
        <v>9.1649999999999991</v>
      </c>
      <c r="O1604" s="129">
        <v>1.7490000000000001</v>
      </c>
      <c r="P1604" s="132">
        <v>14.769</v>
      </c>
      <c r="Q1604" s="132">
        <v>0.04</v>
      </c>
      <c r="R1604" s="132">
        <v>0.58699999999999997</v>
      </c>
      <c r="S1604" s="129">
        <v>5.44</v>
      </c>
      <c r="T1604" s="419">
        <v>-36.439</v>
      </c>
      <c r="U1604" s="129">
        <v>3.53</v>
      </c>
      <c r="V1604" s="129">
        <v>-7</v>
      </c>
      <c r="W1604" s="129">
        <v>-32</v>
      </c>
      <c r="X1604" s="129">
        <v>1041</v>
      </c>
      <c r="Y1604" s="129" t="s">
        <v>1992</v>
      </c>
      <c r="Z1604" s="129" t="b">
        <v>0</v>
      </c>
      <c r="AA1604" s="129">
        <v>0</v>
      </c>
      <c r="AB1604" s="129" t="b">
        <v>0</v>
      </c>
      <c r="AC1604" s="129">
        <v>39</v>
      </c>
      <c r="AD1604" s="129">
        <v>0.53800000000000003</v>
      </c>
      <c r="AE1604" s="129" t="s">
        <v>31</v>
      </c>
      <c r="AF1604" s="129" t="s">
        <v>3127</v>
      </c>
      <c r="AG1604" s="129" t="s">
        <v>3863</v>
      </c>
      <c r="AH1604" s="129" t="e" cm="1">
        <f t="array" aca="1" ref="AH1604" ca="1">INDIRECT(ADDRESS(MATCH(AJ1604,'rs_industries'!B:B,0),5,1,TRUE,"rs_industries"))</f>
        <v>#N/A</v>
      </c>
      <c r="AI1604" s="129" t="e" cm="1">
        <f t="array" aca="1" ref="AI1604" ca="1">INDIRECT(ADDRESS(MATCH(A1604,'rs_stocks'!B:B,0),7,1,TRUE,"rs_stocks"))</f>
        <v>#N/A</v>
      </c>
    </row>
    <row r="1605" spans="1:35" x14ac:dyDescent="0.3">
      <c r="A1605" s="129" t="s">
        <v>7583</v>
      </c>
      <c r="B1605" s="132">
        <v>-6.27</v>
      </c>
      <c r="C1605" s="132">
        <v>27.49</v>
      </c>
      <c r="D1605" s="132">
        <v>42.57</v>
      </c>
      <c r="E1605" s="132">
        <v>-2.54</v>
      </c>
      <c r="F1605" s="132">
        <v>-7.96</v>
      </c>
      <c r="G1605" s="212" t="s">
        <v>3516</v>
      </c>
      <c r="H1605" s="345" t="s">
        <v>3205</v>
      </c>
      <c r="I1605" s="129">
        <v>0.74399999999999999</v>
      </c>
      <c r="J1605" s="129">
        <v>-87</v>
      </c>
      <c r="K1605" s="129">
        <v>-79</v>
      </c>
      <c r="L1605" s="129" t="b">
        <v>1</v>
      </c>
      <c r="M1605" s="129">
        <v>22.542000000000002</v>
      </c>
      <c r="N1605" s="129">
        <v>12.896000000000001</v>
      </c>
      <c r="O1605" s="129">
        <v>1.748</v>
      </c>
      <c r="P1605" s="132">
        <v>29.890999999999998</v>
      </c>
      <c r="Q1605" s="132">
        <v>3.7999999999999999E-2</v>
      </c>
      <c r="R1605" s="132">
        <v>1.1279999999999999</v>
      </c>
      <c r="S1605" s="129">
        <v>5.69</v>
      </c>
      <c r="T1605" s="419">
        <v>-38.51</v>
      </c>
      <c r="U1605" s="129">
        <v>16.88</v>
      </c>
      <c r="V1605" s="129">
        <v>46</v>
      </c>
      <c r="W1605" s="129">
        <v>16</v>
      </c>
      <c r="X1605" s="129">
        <v>208</v>
      </c>
      <c r="Y1605" s="129" t="s">
        <v>7583</v>
      </c>
      <c r="Z1605" s="129" t="b">
        <v>0</v>
      </c>
      <c r="AA1605" s="129">
        <v>0</v>
      </c>
      <c r="AB1605" s="129" t="b">
        <v>0</v>
      </c>
      <c r="AC1605" s="129">
        <v>46</v>
      </c>
      <c r="AD1605" s="129">
        <v>0.53800000000000003</v>
      </c>
      <c r="AE1605" s="129" t="s">
        <v>3205</v>
      </c>
      <c r="AF1605" s="129" t="s">
        <v>3516</v>
      </c>
      <c r="AG1605" s="129" t="s">
        <v>7584</v>
      </c>
      <c r="AH1605" s="129" t="e" cm="1">
        <f t="array" aca="1" ref="AH1605" ca="1">INDIRECT(ADDRESS(MATCH(AJ1605,'rs_industries'!B:B,0),5,1,TRUE,"rs_industries"))</f>
        <v>#N/A</v>
      </c>
      <c r="AI1605" s="129" cm="1">
        <f t="array" aca="1" ref="AI1605" ca="1">INDIRECT(ADDRESS(MATCH(A1605,'rs_stocks'!B:B,0),7,1,TRUE,"rs_stocks"))</f>
        <v>88</v>
      </c>
    </row>
    <row r="1606" spans="1:35" x14ac:dyDescent="0.3">
      <c r="A1606" s="129" t="s">
        <v>465</v>
      </c>
      <c r="B1606" s="132">
        <v>1.89</v>
      </c>
      <c r="C1606" s="132">
        <v>-6.91</v>
      </c>
      <c r="D1606" s="132">
        <v>-13.57</v>
      </c>
      <c r="E1606" s="132">
        <v>3.6</v>
      </c>
      <c r="F1606" s="132">
        <v>-2.6</v>
      </c>
      <c r="G1606" s="269" t="s">
        <v>5260</v>
      </c>
      <c r="H1606" s="288" t="s">
        <v>115</v>
      </c>
      <c r="I1606" s="129">
        <v>30.552</v>
      </c>
      <c r="J1606" s="129">
        <v>-46</v>
      </c>
      <c r="K1606" s="129">
        <v>-20</v>
      </c>
      <c r="L1606" s="129" t="b">
        <v>0</v>
      </c>
      <c r="M1606" s="129">
        <v>9.5269999999999992</v>
      </c>
      <c r="N1606" s="129">
        <v>5.4539999999999997</v>
      </c>
      <c r="O1606" s="129">
        <v>1.7470000000000001</v>
      </c>
      <c r="P1606" s="132">
        <v>9.7469999999999999</v>
      </c>
      <c r="Q1606" s="132">
        <v>3.9E-2</v>
      </c>
      <c r="R1606" s="132">
        <v>0.375</v>
      </c>
      <c r="S1606" s="129">
        <v>2.64</v>
      </c>
      <c r="T1606" s="419">
        <v>47.164999999999999</v>
      </c>
      <c r="U1606" s="129">
        <v>34.51</v>
      </c>
      <c r="V1606" s="129">
        <v>-25</v>
      </c>
      <c r="W1606" s="129">
        <v>-8</v>
      </c>
      <c r="X1606" s="129">
        <v>219</v>
      </c>
      <c r="Y1606" s="129" t="s">
        <v>465</v>
      </c>
      <c r="Z1606" s="129" t="b">
        <v>1</v>
      </c>
      <c r="AA1606" s="129">
        <v>0</v>
      </c>
      <c r="AB1606" s="129" t="b">
        <v>0</v>
      </c>
      <c r="AC1606" s="129">
        <v>47</v>
      </c>
      <c r="AD1606" s="129">
        <v>0.53700000000000003</v>
      </c>
      <c r="AE1606" s="129" t="s">
        <v>115</v>
      </c>
      <c r="AF1606" s="129" t="s">
        <v>5260</v>
      </c>
      <c r="AG1606" s="129" t="s">
        <v>5597</v>
      </c>
      <c r="AH1606" s="129" t="e" cm="1">
        <f t="array" aca="1" ref="AH1606" ca="1">INDIRECT(ADDRESS(MATCH(AJ1606,'rs_industries'!B:B,0),5,1,TRUE,"rs_industries"))</f>
        <v>#N/A</v>
      </c>
      <c r="AI1606" s="129" t="e" cm="1">
        <f t="array" aca="1" ref="AI1606" ca="1">INDIRECT(ADDRESS(MATCH(A1606,'rs_stocks'!B:B,0),7,1,TRUE,"rs_stocks"))</f>
        <v>#N/A</v>
      </c>
    </row>
    <row r="1607" spans="1:35" x14ac:dyDescent="0.3">
      <c r="A1607" s="129" t="s">
        <v>2447</v>
      </c>
      <c r="B1607" s="132">
        <v>-5.93</v>
      </c>
      <c r="C1607" s="132">
        <v>-6.64</v>
      </c>
      <c r="D1607" s="132">
        <v>-3.14</v>
      </c>
      <c r="E1607" s="132">
        <v>6.09</v>
      </c>
      <c r="F1607" s="132">
        <v>-7.35</v>
      </c>
      <c r="G1607" s="214" t="s">
        <v>3382</v>
      </c>
      <c r="H1607" s="347" t="s">
        <v>245</v>
      </c>
      <c r="I1607" s="129">
        <v>4.875</v>
      </c>
      <c r="J1607" s="129">
        <v>-58</v>
      </c>
      <c r="K1607" s="129">
        <v>-52</v>
      </c>
      <c r="L1607" s="129" t="b">
        <v>0</v>
      </c>
      <c r="M1607" s="129">
        <v>5.3310000000000004</v>
      </c>
      <c r="N1607" s="129">
        <v>3.0590000000000002</v>
      </c>
      <c r="O1607" s="129">
        <v>1.742</v>
      </c>
      <c r="P1607" s="132">
        <v>4.9029999999999996</v>
      </c>
      <c r="Q1607" s="132">
        <v>0.04</v>
      </c>
      <c r="R1607" s="132">
        <v>0.19700000000000001</v>
      </c>
      <c r="S1607" s="129">
        <v>2.81</v>
      </c>
      <c r="T1607" s="419">
        <v>0.76600000000000001</v>
      </c>
      <c r="U1607" s="129">
        <v>23.254999999999999</v>
      </c>
      <c r="V1607" s="129">
        <v>-39</v>
      </c>
      <c r="W1607" s="129">
        <v>-9</v>
      </c>
      <c r="X1607" s="129">
        <v>306</v>
      </c>
      <c r="Y1607" s="129" t="s">
        <v>2447</v>
      </c>
      <c r="Z1607" s="129" t="b">
        <v>0</v>
      </c>
      <c r="AA1607" s="129">
        <v>0</v>
      </c>
      <c r="AB1607" s="129" t="b">
        <v>0</v>
      </c>
      <c r="AC1607" s="129">
        <v>50</v>
      </c>
      <c r="AD1607" s="129">
        <v>0.53700000000000003</v>
      </c>
      <c r="AE1607" s="129" t="s">
        <v>245</v>
      </c>
      <c r="AF1607" s="129" t="s">
        <v>3382</v>
      </c>
      <c r="AG1607" s="129" t="s">
        <v>4478</v>
      </c>
      <c r="AH1607" s="129" t="e" cm="1">
        <f t="array" aca="1" ref="AH1607" ca="1">INDIRECT(ADDRESS(MATCH(AJ1607,'rs_industries'!B:B,0),5,1,TRUE,"rs_industries"))</f>
        <v>#N/A</v>
      </c>
      <c r="AI1607" s="129" t="e" cm="1">
        <f t="array" aca="1" ref="AI1607" ca="1">INDIRECT(ADDRESS(MATCH(A1607,'rs_stocks'!B:B,0),7,1,TRUE,"rs_stocks"))</f>
        <v>#N/A</v>
      </c>
    </row>
    <row r="1608" spans="1:35" x14ac:dyDescent="0.3">
      <c r="A1608" s="129" t="s">
        <v>2942</v>
      </c>
      <c r="B1608" s="132">
        <v>-3.13</v>
      </c>
      <c r="C1608" s="132">
        <v>-10.96</v>
      </c>
      <c r="D1608" s="132">
        <v>-8.8000000000000007</v>
      </c>
      <c r="E1608" s="132">
        <v>-4.05</v>
      </c>
      <c r="F1608" s="132">
        <v>-5.26</v>
      </c>
      <c r="G1608" s="307" t="s">
        <v>3144</v>
      </c>
      <c r="H1608" s="350" t="s">
        <v>24</v>
      </c>
      <c r="I1608" s="129">
        <v>0.316</v>
      </c>
      <c r="J1608" s="129">
        <v>-76</v>
      </c>
      <c r="K1608" s="129">
        <v>-41</v>
      </c>
      <c r="L1608" s="129" t="b">
        <v>0</v>
      </c>
      <c r="M1608" s="129">
        <v>7.4859999999999998</v>
      </c>
      <c r="N1608" s="129">
        <v>4.2969999999999997</v>
      </c>
      <c r="O1608" s="129">
        <v>1.742</v>
      </c>
      <c r="P1608" s="132">
        <v>7.5780000000000003</v>
      </c>
      <c r="Q1608" s="132">
        <v>0.04</v>
      </c>
      <c r="R1608" s="132">
        <v>0.30199999999999999</v>
      </c>
      <c r="S1608" s="129">
        <v>3.9</v>
      </c>
      <c r="T1608" s="419">
        <v>18.077000000000002</v>
      </c>
      <c r="U1608" s="129">
        <v>24.14</v>
      </c>
      <c r="V1608" s="129">
        <v>63</v>
      </c>
      <c r="W1608" s="129">
        <v>82</v>
      </c>
      <c r="X1608" s="129">
        <v>212</v>
      </c>
      <c r="Y1608" s="129" t="s">
        <v>2942</v>
      </c>
      <c r="Z1608" s="129" t="b">
        <v>1</v>
      </c>
      <c r="AA1608" s="129">
        <v>0</v>
      </c>
      <c r="AB1608" s="129" t="b">
        <v>0</v>
      </c>
      <c r="AC1608" s="129">
        <v>48</v>
      </c>
      <c r="AD1608" s="129">
        <v>0.53700000000000003</v>
      </c>
      <c r="AE1608" s="129" t="s">
        <v>24</v>
      </c>
      <c r="AF1608" s="129" t="s">
        <v>3144</v>
      </c>
      <c r="AG1608" s="129" t="s">
        <v>8768</v>
      </c>
      <c r="AH1608" s="129" t="e" cm="1">
        <f t="array" aca="1" ref="AH1608" ca="1">INDIRECT(ADDRESS(MATCH(AJ1608,'rs_industries'!B:B,0),5,1,TRUE,"rs_industries"))</f>
        <v>#N/A</v>
      </c>
      <c r="AI1608" s="129" cm="1">
        <f t="array" aca="1" ref="AI1608" ca="1">INDIRECT(ADDRESS(MATCH(A1608,'rs_stocks'!B:B,0),7,1,TRUE,"rs_stocks"))</f>
        <v>75</v>
      </c>
    </row>
    <row r="1609" spans="1:35" x14ac:dyDescent="0.3">
      <c r="A1609" s="129" t="s">
        <v>2083</v>
      </c>
      <c r="B1609" s="132">
        <v>-2.97</v>
      </c>
      <c r="C1609" s="132">
        <v>-8.15</v>
      </c>
      <c r="D1609" s="132">
        <v>-8.15</v>
      </c>
      <c r="E1609" s="132">
        <v>-9.17</v>
      </c>
      <c r="F1609" s="132">
        <v>-4.41</v>
      </c>
      <c r="G1609" s="245" t="s">
        <v>3148</v>
      </c>
      <c r="H1609" s="349" t="s">
        <v>3111</v>
      </c>
      <c r="I1609" s="129">
        <v>2.2890000000000001</v>
      </c>
      <c r="J1609" s="129">
        <v>-54</v>
      </c>
      <c r="K1609" s="129">
        <v>-47</v>
      </c>
      <c r="L1609" s="129" t="b">
        <v>0</v>
      </c>
      <c r="M1609" s="129">
        <v>5.6820000000000004</v>
      </c>
      <c r="N1609" s="129">
        <v>3.2650000000000001</v>
      </c>
      <c r="O1609" s="129">
        <v>1.74</v>
      </c>
      <c r="P1609" s="132">
        <v>5.75</v>
      </c>
      <c r="Q1609" s="132">
        <v>0.04</v>
      </c>
      <c r="R1609" s="132">
        <v>0.23100000000000001</v>
      </c>
      <c r="S1609" s="129">
        <v>2.4</v>
      </c>
      <c r="T1609" s="419">
        <v>-154.49600000000001</v>
      </c>
      <c r="U1609" s="129">
        <v>43.38</v>
      </c>
      <c r="V1609" s="129">
        <v>-30</v>
      </c>
      <c r="W1609" s="129">
        <v>-20</v>
      </c>
      <c r="X1609" s="129">
        <v>191</v>
      </c>
      <c r="Y1609" s="129" t="s">
        <v>2083</v>
      </c>
      <c r="Z1609" s="129" t="b">
        <v>0</v>
      </c>
      <c r="AA1609" s="129">
        <v>0</v>
      </c>
      <c r="AB1609" s="129" t="b">
        <v>0</v>
      </c>
      <c r="AC1609" s="129">
        <v>40</v>
      </c>
      <c r="AD1609" s="129">
        <v>0.53600000000000003</v>
      </c>
      <c r="AE1609" s="129" t="s">
        <v>3111</v>
      </c>
      <c r="AF1609" s="129" t="s">
        <v>3148</v>
      </c>
      <c r="AG1609" s="129" t="s">
        <v>4712</v>
      </c>
      <c r="AH1609" s="129" t="e" cm="1">
        <f t="array" aca="1" ref="AH1609" ca="1">INDIRECT(ADDRESS(MATCH(AJ1609,'rs_industries'!B:B,0),5,1,TRUE,"rs_industries"))</f>
        <v>#N/A</v>
      </c>
      <c r="AI1609" s="129" t="e" cm="1">
        <f t="array" aca="1" ref="AI1609" ca="1">INDIRECT(ADDRESS(MATCH(A1609,'rs_stocks'!B:B,0),7,1,TRUE,"rs_stocks"))</f>
        <v>#N/A</v>
      </c>
    </row>
    <row r="1610" spans="1:35" x14ac:dyDescent="0.3">
      <c r="A1610" s="129" t="s">
        <v>316</v>
      </c>
      <c r="B1610" s="132">
        <v>3</v>
      </c>
      <c r="C1610" s="132">
        <v>-5.43</v>
      </c>
      <c r="D1610" s="132">
        <v>-6.64</v>
      </c>
      <c r="E1610" s="132">
        <v>14.35</v>
      </c>
      <c r="F1610" s="132">
        <v>8.23</v>
      </c>
      <c r="G1610" s="323" t="s">
        <v>47</v>
      </c>
      <c r="H1610" s="347" t="s">
        <v>24</v>
      </c>
      <c r="I1610" s="129">
        <v>54.27</v>
      </c>
      <c r="J1610" s="129">
        <v>-42</v>
      </c>
      <c r="K1610" s="129">
        <v>-9</v>
      </c>
      <c r="L1610" s="129" t="b">
        <v>1</v>
      </c>
      <c r="M1610" s="129">
        <v>8.82</v>
      </c>
      <c r="N1610" s="129">
        <v>5.1369999999999996</v>
      </c>
      <c r="O1610" s="129">
        <v>1.7170000000000001</v>
      </c>
      <c r="P1610" s="132">
        <v>8.8460000000000001</v>
      </c>
      <c r="Q1610" s="132">
        <v>3.6999999999999998E-2</v>
      </c>
      <c r="R1610" s="132">
        <v>0.33200000000000002</v>
      </c>
      <c r="S1610" s="129">
        <v>2.86</v>
      </c>
      <c r="T1610" s="419">
        <v>61.942999999999998</v>
      </c>
      <c r="U1610" s="129">
        <v>79.224999999999994</v>
      </c>
      <c r="V1610" s="129">
        <v>-43</v>
      </c>
      <c r="W1610" s="129">
        <v>11</v>
      </c>
      <c r="X1610" s="129">
        <v>88</v>
      </c>
      <c r="Y1610" s="129" t="s">
        <v>316</v>
      </c>
      <c r="Z1610" s="129" t="b">
        <v>1</v>
      </c>
      <c r="AA1610" s="129">
        <v>0</v>
      </c>
      <c r="AB1610" s="129" t="b">
        <v>0</v>
      </c>
      <c r="AC1610" s="129">
        <v>46</v>
      </c>
      <c r="AD1610" s="129">
        <v>0.53600000000000003</v>
      </c>
      <c r="AE1610" s="129" t="s">
        <v>24</v>
      </c>
      <c r="AF1610" s="129" t="s">
        <v>47</v>
      </c>
      <c r="AG1610" s="129" t="s">
        <v>3243</v>
      </c>
      <c r="AH1610" s="129" t="e" cm="1">
        <f t="array" aca="1" ref="AH1610" ca="1">INDIRECT(ADDRESS(MATCH(AJ1610,'rs_industries'!B:B,0),5,1,TRUE,"rs_industries"))</f>
        <v>#N/A</v>
      </c>
      <c r="AI1610" s="129" cm="1">
        <f t="array" aca="1" ref="AI1610" ca="1">INDIRECT(ADDRESS(MATCH(A1610,'rs_stocks'!B:B,0),7,1,TRUE,"rs_stocks"))</f>
        <v>85</v>
      </c>
    </row>
    <row r="1611" spans="1:35" x14ac:dyDescent="0.3">
      <c r="A1611" s="129" t="s">
        <v>2786</v>
      </c>
      <c r="B1611" s="132">
        <v>0</v>
      </c>
      <c r="C1611" s="132">
        <v>2.1800000000000002</v>
      </c>
      <c r="D1611" s="132">
        <v>4.8</v>
      </c>
      <c r="E1611" s="132">
        <v>-0.69</v>
      </c>
      <c r="F1611" s="132">
        <v>-2.15</v>
      </c>
      <c r="G1611" s="282" t="s">
        <v>3146</v>
      </c>
      <c r="H1611" s="347" t="s">
        <v>3124</v>
      </c>
      <c r="I1611" s="129">
        <v>0.995</v>
      </c>
      <c r="J1611" s="129">
        <v>-47</v>
      </c>
      <c r="K1611" s="129">
        <v>-21</v>
      </c>
      <c r="L1611" s="129" t="b">
        <v>1</v>
      </c>
      <c r="M1611" s="129">
        <v>5.1619999999999999</v>
      </c>
      <c r="N1611" s="129">
        <v>3.044</v>
      </c>
      <c r="O1611" s="129">
        <v>1.696</v>
      </c>
      <c r="P1611" s="132">
        <v>5.5090000000000003</v>
      </c>
      <c r="Q1611" s="132">
        <v>3.9E-2</v>
      </c>
      <c r="R1611" s="132">
        <v>0.216</v>
      </c>
      <c r="S1611" s="129">
        <v>2.27</v>
      </c>
      <c r="T1611" s="419">
        <v>-55.325000000000003</v>
      </c>
      <c r="U1611" s="129">
        <v>15.94</v>
      </c>
      <c r="V1611" s="129">
        <v>16</v>
      </c>
      <c r="W1611" s="129">
        <v>-9</v>
      </c>
      <c r="X1611" s="129">
        <v>553</v>
      </c>
      <c r="Y1611" s="129" t="s">
        <v>2786</v>
      </c>
      <c r="Z1611" s="129" t="b">
        <v>0</v>
      </c>
      <c r="AA1611" s="129">
        <v>0</v>
      </c>
      <c r="AB1611" s="129" t="b">
        <v>1</v>
      </c>
      <c r="AC1611" s="129">
        <v>43</v>
      </c>
      <c r="AD1611" s="129">
        <v>0.53600000000000003</v>
      </c>
      <c r="AE1611" s="129" t="s">
        <v>3124</v>
      </c>
      <c r="AF1611" s="129" t="s">
        <v>3146</v>
      </c>
      <c r="AG1611" s="129" t="s">
        <v>3688</v>
      </c>
      <c r="AH1611" s="129" t="e" cm="1">
        <f t="array" aca="1" ref="AH1611" ca="1">INDIRECT(ADDRESS(MATCH(AJ1611,'rs_industries'!B:B,0),5,1,TRUE,"rs_industries"))</f>
        <v>#N/A</v>
      </c>
      <c r="AI1611" s="129" cm="1">
        <f t="array" aca="1" ref="AI1611" ca="1">INDIRECT(ADDRESS(MATCH(A1611,'rs_stocks'!B:B,0),7,1,TRUE,"rs_stocks"))</f>
        <v>73</v>
      </c>
    </row>
    <row r="1612" spans="1:35" x14ac:dyDescent="0.3">
      <c r="A1612" s="129" t="s">
        <v>645</v>
      </c>
      <c r="B1612" s="132">
        <v>1.37</v>
      </c>
      <c r="C1612" s="132">
        <v>-4.17</v>
      </c>
      <c r="D1612" s="132">
        <v>-9.5</v>
      </c>
      <c r="E1612" s="132">
        <v>13.83</v>
      </c>
      <c r="F1612" s="132">
        <v>14.96</v>
      </c>
      <c r="G1612" s="302" t="s">
        <v>3127</v>
      </c>
      <c r="H1612" s="354" t="s">
        <v>31</v>
      </c>
      <c r="I1612" s="129">
        <v>8</v>
      </c>
      <c r="J1612" s="129">
        <v>-33</v>
      </c>
      <c r="K1612" s="129">
        <v>-11</v>
      </c>
      <c r="L1612" s="129" t="b">
        <v>1</v>
      </c>
      <c r="M1612" s="129">
        <v>11.686</v>
      </c>
      <c r="N1612" s="129">
        <v>6.9820000000000002</v>
      </c>
      <c r="O1612" s="129">
        <v>1.6739999999999999</v>
      </c>
      <c r="P1612" s="132">
        <v>12.218</v>
      </c>
      <c r="Q1612" s="132">
        <v>3.3000000000000002E-2</v>
      </c>
      <c r="R1612" s="132">
        <v>0.40699999999999997</v>
      </c>
      <c r="S1612" s="129">
        <v>2.44</v>
      </c>
      <c r="T1612" s="419">
        <v>42.456000000000003</v>
      </c>
      <c r="U1612" s="129">
        <v>75.3</v>
      </c>
      <c r="V1612" s="129">
        <v>-30</v>
      </c>
      <c r="W1612" s="129">
        <v>-30</v>
      </c>
      <c r="X1612" s="129">
        <v>108</v>
      </c>
      <c r="Y1612" s="129" t="s">
        <v>645</v>
      </c>
      <c r="Z1612" s="129" t="b">
        <v>1</v>
      </c>
      <c r="AA1612" s="129">
        <v>0</v>
      </c>
      <c r="AB1612" s="129" t="b">
        <v>0</v>
      </c>
      <c r="AC1612" s="129">
        <v>49</v>
      </c>
      <c r="AD1612" s="129">
        <v>0.53500000000000003</v>
      </c>
      <c r="AE1612" s="129" t="s">
        <v>31</v>
      </c>
      <c r="AF1612" s="129" t="s">
        <v>3127</v>
      </c>
      <c r="AG1612" s="129" t="s">
        <v>3810</v>
      </c>
      <c r="AH1612" s="129" t="e" cm="1">
        <f t="array" aca="1" ref="AH1612" ca="1">INDIRECT(ADDRESS(MATCH(AJ1612,'rs_industries'!B:B,0),5,1,TRUE,"rs_industries"))</f>
        <v>#N/A</v>
      </c>
      <c r="AI1612" s="129" cm="1">
        <f t="array" aca="1" ref="AI1612" ca="1">INDIRECT(ADDRESS(MATCH(A1612,'rs_stocks'!B:B,0),7,1,TRUE,"rs_stocks"))</f>
        <v>81</v>
      </c>
    </row>
    <row r="1613" spans="1:35" x14ac:dyDescent="0.3">
      <c r="A1613" s="129" t="s">
        <v>1702</v>
      </c>
      <c r="B1613" s="132">
        <v>-1.29</v>
      </c>
      <c r="C1613" s="132">
        <v>-4.18</v>
      </c>
      <c r="D1613" s="132">
        <v>0.66</v>
      </c>
      <c r="E1613" s="132">
        <v>0.22</v>
      </c>
      <c r="F1613" s="132">
        <v>-3.38</v>
      </c>
      <c r="G1613" s="246" t="s">
        <v>3217</v>
      </c>
      <c r="H1613" s="349" t="s">
        <v>150</v>
      </c>
      <c r="I1613" s="129">
        <v>1.087</v>
      </c>
      <c r="J1613" s="129">
        <v>-65</v>
      </c>
      <c r="K1613" s="129">
        <v>-60</v>
      </c>
      <c r="L1613" s="129" t="b">
        <v>0</v>
      </c>
      <c r="M1613" s="129">
        <v>4.6269999999999998</v>
      </c>
      <c r="N1613" s="129">
        <v>2.78</v>
      </c>
      <c r="O1613" s="129">
        <v>1.6639999999999999</v>
      </c>
      <c r="P1613" s="132">
        <v>4.8630000000000004</v>
      </c>
      <c r="Q1613" s="132">
        <v>3.6999999999999998E-2</v>
      </c>
      <c r="R1613" s="132">
        <v>0.17899999999999999</v>
      </c>
      <c r="S1613" s="129">
        <v>2.95</v>
      </c>
      <c r="T1613" s="419">
        <v>36.981999999999999</v>
      </c>
      <c r="U1613" s="129">
        <v>4.58</v>
      </c>
      <c r="V1613" s="129">
        <v>8</v>
      </c>
      <c r="W1613" s="129">
        <v>32</v>
      </c>
      <c r="X1613" s="129">
        <v>1479</v>
      </c>
      <c r="Y1613" s="129" t="s">
        <v>1702</v>
      </c>
      <c r="Z1613" s="129" t="b">
        <v>1</v>
      </c>
      <c r="AA1613" s="129">
        <v>0</v>
      </c>
      <c r="AB1613" s="129" t="b">
        <v>0</v>
      </c>
      <c r="AC1613" s="129">
        <v>45</v>
      </c>
      <c r="AD1613" s="129">
        <v>0.53500000000000003</v>
      </c>
      <c r="AE1613" s="129" t="s">
        <v>150</v>
      </c>
      <c r="AF1613" s="129" t="s">
        <v>3217</v>
      </c>
      <c r="AG1613" s="129" t="s">
        <v>4934</v>
      </c>
      <c r="AH1613" s="129" t="e" cm="1">
        <f t="array" aca="1" ref="AH1613" ca="1">INDIRECT(ADDRESS(MATCH(AJ1613,'rs_industries'!B:B,0),5,1,TRUE,"rs_industries"))</f>
        <v>#N/A</v>
      </c>
      <c r="AI1613" s="129" t="e" cm="1">
        <f t="array" aca="1" ref="AI1613" ca="1">INDIRECT(ADDRESS(MATCH(A1613,'rs_stocks'!B:B,0),7,1,TRUE,"rs_stocks"))</f>
        <v>#N/A</v>
      </c>
    </row>
    <row r="1614" spans="1:35" x14ac:dyDescent="0.3">
      <c r="A1614" s="129" t="s">
        <v>7357</v>
      </c>
      <c r="B1614" s="132">
        <v>-7.0000000000000007E-2</v>
      </c>
      <c r="C1614" s="132">
        <v>-2.29</v>
      </c>
      <c r="D1614" s="132">
        <v>0.12</v>
      </c>
      <c r="E1614" s="132">
        <v>2.96</v>
      </c>
      <c r="F1614" s="132">
        <v>-0.43</v>
      </c>
      <c r="G1614" s="284" t="s">
        <v>150</v>
      </c>
      <c r="H1614" s="346" t="s">
        <v>3111</v>
      </c>
      <c r="I1614" s="129">
        <v>0.56899999999999995</v>
      </c>
      <c r="J1614" s="129">
        <v>-19</v>
      </c>
      <c r="K1614" s="129">
        <v>-8</v>
      </c>
      <c r="L1614" s="129" t="b">
        <v>0</v>
      </c>
      <c r="M1614" s="129">
        <v>2.7309999999999999</v>
      </c>
      <c r="N1614" s="129">
        <v>1.65</v>
      </c>
      <c r="O1614" s="129">
        <v>1.655</v>
      </c>
      <c r="P1614" s="132">
        <v>2.6560000000000001</v>
      </c>
      <c r="Q1614" s="132">
        <v>3.6999999999999998E-2</v>
      </c>
      <c r="R1614" s="132">
        <v>9.7000000000000003E-2</v>
      </c>
      <c r="S1614" s="129">
        <v>2.29</v>
      </c>
      <c r="T1614" s="419">
        <v>7.2930000000000001</v>
      </c>
      <c r="U1614" s="129">
        <v>29.92</v>
      </c>
      <c r="V1614" s="129">
        <v>-14</v>
      </c>
      <c r="W1614" s="129">
        <v>-25</v>
      </c>
      <c r="X1614" s="129">
        <v>291</v>
      </c>
      <c r="Y1614" s="129" t="s">
        <v>7357</v>
      </c>
      <c r="Z1614" s="129" t="b">
        <v>1</v>
      </c>
      <c r="AA1614" s="129">
        <v>0</v>
      </c>
      <c r="AB1614" s="129" t="b">
        <v>0</v>
      </c>
      <c r="AC1614" s="129">
        <v>48</v>
      </c>
      <c r="AD1614" s="129">
        <v>0.53500000000000003</v>
      </c>
      <c r="AE1614" s="129" t="s">
        <v>3111</v>
      </c>
      <c r="AF1614" s="129" t="s">
        <v>150</v>
      </c>
      <c r="AG1614" s="129" t="s">
        <v>7358</v>
      </c>
      <c r="AH1614" s="129" t="e" cm="1">
        <f t="array" aca="1" ref="AH1614" ca="1">INDIRECT(ADDRESS(MATCH(AJ1614,'rs_industries'!B:B,0),5,1,TRUE,"rs_industries"))</f>
        <v>#N/A</v>
      </c>
      <c r="AI1614" s="129" t="e" cm="1">
        <f t="array" aca="1" ref="AI1614" ca="1">INDIRECT(ADDRESS(MATCH(A1614,'rs_stocks'!B:B,0),7,1,TRUE,"rs_stocks"))</f>
        <v>#N/A</v>
      </c>
    </row>
    <row r="1615" spans="1:35" x14ac:dyDescent="0.3">
      <c r="A1615" s="129" t="s">
        <v>7939</v>
      </c>
      <c r="B1615" s="132">
        <v>0.81</v>
      </c>
      <c r="C1615" s="132">
        <v>-7.25</v>
      </c>
      <c r="D1615" s="132">
        <v>-3.65</v>
      </c>
      <c r="E1615" s="132">
        <v>-8.61</v>
      </c>
      <c r="F1615" s="132">
        <v>-5.0199999999999996</v>
      </c>
      <c r="G1615" s="298" t="s">
        <v>3146</v>
      </c>
      <c r="H1615" s="352" t="s">
        <v>3124</v>
      </c>
      <c r="I1615" s="129">
        <v>0.42299999999999999</v>
      </c>
      <c r="J1615" s="129">
        <v>-73</v>
      </c>
      <c r="K1615" s="129">
        <v>-66</v>
      </c>
      <c r="L1615" s="129" t="b">
        <v>0</v>
      </c>
      <c r="M1615" s="129">
        <v>6.7229999999999999</v>
      </c>
      <c r="N1615" s="129">
        <v>4.1260000000000003</v>
      </c>
      <c r="O1615" s="129">
        <v>1.63</v>
      </c>
      <c r="P1615" s="132">
        <v>7.2229999999999999</v>
      </c>
      <c r="Q1615" s="132">
        <v>3.5000000000000003E-2</v>
      </c>
      <c r="R1615" s="132">
        <v>0.25</v>
      </c>
      <c r="S1615" s="129">
        <v>3.65</v>
      </c>
      <c r="T1615" s="419">
        <v>-22.04</v>
      </c>
      <c r="U1615" s="129">
        <v>8.6999999999999993</v>
      </c>
      <c r="V1615" s="129">
        <v>-30</v>
      </c>
      <c r="W1615" s="129">
        <v>-44</v>
      </c>
      <c r="X1615" s="129">
        <v>629</v>
      </c>
      <c r="Y1615" s="129" t="s">
        <v>7939</v>
      </c>
      <c r="Z1615" s="129" t="b">
        <v>1</v>
      </c>
      <c r="AA1615" s="129">
        <v>0</v>
      </c>
      <c r="AB1615" s="129" t="b">
        <v>0</v>
      </c>
      <c r="AC1615" s="129">
        <v>40</v>
      </c>
      <c r="AD1615" s="129">
        <v>0.53500000000000003</v>
      </c>
      <c r="AE1615" s="129" t="s">
        <v>3124</v>
      </c>
      <c r="AF1615" s="129" t="s">
        <v>3146</v>
      </c>
      <c r="AG1615" s="129" t="s">
        <v>7940</v>
      </c>
      <c r="AH1615" s="129" t="e" cm="1">
        <f t="array" aca="1" ref="AH1615" ca="1">INDIRECT(ADDRESS(MATCH(AJ1615,'rs_industries'!B:B,0),5,1,TRUE,"rs_industries"))</f>
        <v>#N/A</v>
      </c>
      <c r="AI1615" s="129" t="e" cm="1">
        <f t="array" aca="1" ref="AI1615" ca="1">INDIRECT(ADDRESS(MATCH(A1615,'rs_stocks'!B:B,0),7,1,TRUE,"rs_stocks"))</f>
        <v>#N/A</v>
      </c>
    </row>
    <row r="1616" spans="1:35" x14ac:dyDescent="0.3">
      <c r="A1616" s="129" t="s">
        <v>7915</v>
      </c>
      <c r="B1616" s="132">
        <v>-0.83</v>
      </c>
      <c r="C1616" s="132">
        <v>-1.99</v>
      </c>
      <c r="D1616" s="132">
        <v>-6.07</v>
      </c>
      <c r="E1616" s="132">
        <v>-1.99</v>
      </c>
      <c r="F1616" s="132">
        <v>1.0900000000000001</v>
      </c>
      <c r="G1616" s="228" t="s">
        <v>3217</v>
      </c>
      <c r="H1616" s="288" t="s">
        <v>150</v>
      </c>
      <c r="I1616" s="129">
        <v>0.45800000000000002</v>
      </c>
      <c r="J1616" s="129">
        <v>-81</v>
      </c>
      <c r="K1616" s="129">
        <v>-73</v>
      </c>
      <c r="L1616" s="129" t="b">
        <v>0</v>
      </c>
      <c r="M1616" s="129">
        <v>4.4669999999999996</v>
      </c>
      <c r="N1616" s="129">
        <v>2.7549999999999999</v>
      </c>
      <c r="O1616" s="129">
        <v>1.6220000000000001</v>
      </c>
      <c r="P1616" s="132">
        <v>4.4480000000000004</v>
      </c>
      <c r="Q1616" s="132">
        <v>3.5000000000000003E-2</v>
      </c>
      <c r="R1616" s="132">
        <v>0.155</v>
      </c>
      <c r="S1616" s="129">
        <v>1.66</v>
      </c>
      <c r="T1616" s="419">
        <v>-28.797999999999998</v>
      </c>
      <c r="U1616" s="129">
        <v>8.36</v>
      </c>
      <c r="V1616" s="129">
        <v>-47</v>
      </c>
      <c r="W1616" s="129">
        <v>-52</v>
      </c>
      <c r="X1616" s="129">
        <v>1439</v>
      </c>
      <c r="Y1616" s="129" t="s">
        <v>7915</v>
      </c>
      <c r="Z1616" s="129" t="b">
        <v>0</v>
      </c>
      <c r="AA1616" s="129">
        <v>0</v>
      </c>
      <c r="AB1616" s="129" t="b">
        <v>0</v>
      </c>
      <c r="AC1616" s="129">
        <v>52</v>
      </c>
      <c r="AD1616" s="129">
        <v>0.53400000000000003</v>
      </c>
      <c r="AE1616" s="129" t="s">
        <v>150</v>
      </c>
      <c r="AF1616" s="129" t="s">
        <v>3217</v>
      </c>
      <c r="AG1616" s="129" t="s">
        <v>7916</v>
      </c>
      <c r="AH1616" s="129" t="e" cm="1">
        <f t="array" aca="1" ref="AH1616" ca="1">INDIRECT(ADDRESS(MATCH(AJ1616,'rs_industries'!B:B,0),5,1,TRUE,"rs_industries"))</f>
        <v>#N/A</v>
      </c>
      <c r="AI1616" s="129" t="e" cm="1">
        <f t="array" aca="1" ref="AI1616" ca="1">INDIRECT(ADDRESS(MATCH(A1616,'rs_stocks'!B:B,0),7,1,TRUE,"rs_stocks"))</f>
        <v>#N/A</v>
      </c>
    </row>
    <row r="1617" spans="1:35" x14ac:dyDescent="0.3">
      <c r="A1617" s="129" t="s">
        <v>2275</v>
      </c>
      <c r="B1617" s="132">
        <v>-0.36</v>
      </c>
      <c r="C1617" s="132">
        <v>-3.83</v>
      </c>
      <c r="D1617" s="132">
        <v>-1.84</v>
      </c>
      <c r="E1617" s="132">
        <v>1.83</v>
      </c>
      <c r="F1617" s="132">
        <v>-0.62</v>
      </c>
      <c r="G1617" s="204" t="s">
        <v>3221</v>
      </c>
      <c r="H1617" s="345" t="s">
        <v>31</v>
      </c>
      <c r="I1617" s="129">
        <v>2.1640000000000001</v>
      </c>
      <c r="J1617" s="129">
        <v>-64</v>
      </c>
      <c r="K1617" s="129">
        <v>-58</v>
      </c>
      <c r="L1617" s="129" t="b">
        <v>0</v>
      </c>
      <c r="M1617" s="129">
        <v>5.1390000000000002</v>
      </c>
      <c r="N1617" s="129">
        <v>3.18</v>
      </c>
      <c r="O1617" s="129">
        <v>1.6160000000000001</v>
      </c>
      <c r="P1617" s="132">
        <v>5.1820000000000004</v>
      </c>
      <c r="Q1617" s="132">
        <v>3.5000000000000003E-2</v>
      </c>
      <c r="R1617" s="132">
        <v>0.182</v>
      </c>
      <c r="S1617" s="129">
        <v>2.4900000000000002</v>
      </c>
      <c r="T1617" s="419">
        <v>-78.95</v>
      </c>
      <c r="U1617" s="129">
        <v>115.98</v>
      </c>
      <c r="V1617" s="129">
        <v>-43</v>
      </c>
      <c r="W1617" s="129">
        <v>-28</v>
      </c>
      <c r="X1617" s="129">
        <v>69</v>
      </c>
      <c r="Y1617" s="129" t="s">
        <v>2275</v>
      </c>
      <c r="Z1617" s="129" t="b">
        <v>0</v>
      </c>
      <c r="AA1617" s="129">
        <v>0</v>
      </c>
      <c r="AB1617" s="129" t="b">
        <v>0</v>
      </c>
      <c r="AC1617" s="129">
        <v>45</v>
      </c>
      <c r="AD1617" s="129">
        <v>0.53400000000000003</v>
      </c>
      <c r="AE1617" s="129" t="s">
        <v>31</v>
      </c>
      <c r="AF1617" s="129" t="s">
        <v>3221</v>
      </c>
      <c r="AG1617" s="129" t="s">
        <v>5408</v>
      </c>
      <c r="AH1617" s="129" t="e" cm="1">
        <f t="array" aca="1" ref="AH1617" ca="1">INDIRECT(ADDRESS(MATCH(AJ1617,'rs_industries'!B:B,0),5,1,TRUE,"rs_industries"))</f>
        <v>#N/A</v>
      </c>
      <c r="AI1617" s="129" t="e" cm="1">
        <f t="array" aca="1" ref="AI1617" ca="1">INDIRECT(ADDRESS(MATCH(A1617,'rs_stocks'!B:B,0),7,1,TRUE,"rs_stocks"))</f>
        <v>#N/A</v>
      </c>
    </row>
    <row r="1618" spans="1:35" x14ac:dyDescent="0.3">
      <c r="A1618" s="129" t="s">
        <v>2138</v>
      </c>
      <c r="B1618" s="132">
        <v>-2.86</v>
      </c>
      <c r="C1618" s="132">
        <v>-5.83</v>
      </c>
      <c r="D1618" s="132">
        <v>-7.62</v>
      </c>
      <c r="E1618" s="132">
        <v>21.98</v>
      </c>
      <c r="F1618" s="132">
        <v>18.5</v>
      </c>
      <c r="G1618" s="221" t="s">
        <v>3324</v>
      </c>
      <c r="H1618" s="349" t="s">
        <v>24</v>
      </c>
      <c r="I1618" s="129">
        <v>2.9740000000000002</v>
      </c>
      <c r="J1618" s="129">
        <v>-56</v>
      </c>
      <c r="K1618" s="129">
        <v>-38</v>
      </c>
      <c r="L1618" s="129" t="b">
        <v>0</v>
      </c>
      <c r="M1618" s="129">
        <v>15.207000000000001</v>
      </c>
      <c r="N1618" s="129">
        <v>9.4179999999999993</v>
      </c>
      <c r="O1618" s="129">
        <v>1.615</v>
      </c>
      <c r="P1618" s="132">
        <v>15.974</v>
      </c>
      <c r="Q1618" s="132">
        <v>0.03</v>
      </c>
      <c r="R1618" s="132">
        <v>0.48399999999999999</v>
      </c>
      <c r="S1618" s="129">
        <v>2.41</v>
      </c>
      <c r="T1618" s="419">
        <v>-30.494</v>
      </c>
      <c r="U1618" s="129">
        <v>20.37</v>
      </c>
      <c r="V1618" s="129">
        <v>-7</v>
      </c>
      <c r="W1618" s="129">
        <v>-20</v>
      </c>
      <c r="X1618" s="129">
        <v>406</v>
      </c>
      <c r="Y1618" s="129" t="s">
        <v>2138</v>
      </c>
      <c r="Z1618" s="129" t="b">
        <v>1</v>
      </c>
      <c r="AA1618" s="129">
        <v>0</v>
      </c>
      <c r="AB1618" s="129" t="b">
        <v>0</v>
      </c>
      <c r="AC1618" s="129">
        <v>49</v>
      </c>
      <c r="AD1618" s="129">
        <v>0.53400000000000003</v>
      </c>
      <c r="AE1618" s="129" t="s">
        <v>24</v>
      </c>
      <c r="AF1618" s="129" t="s">
        <v>3324</v>
      </c>
      <c r="AG1618" s="129" t="s">
        <v>4623</v>
      </c>
      <c r="AH1618" s="129" t="e" cm="1">
        <f t="array" aca="1" ref="AH1618" ca="1">INDIRECT(ADDRESS(MATCH(AJ1618,'rs_industries'!B:B,0),5,1,TRUE,"rs_industries"))</f>
        <v>#N/A</v>
      </c>
      <c r="AI1618" s="129" t="e" cm="1">
        <f t="array" aca="1" ref="AI1618" ca="1">INDIRECT(ADDRESS(MATCH(A1618,'rs_stocks'!B:B,0),7,1,TRUE,"rs_stocks"))</f>
        <v>#N/A</v>
      </c>
    </row>
    <row r="1619" spans="1:35" x14ac:dyDescent="0.3">
      <c r="A1619" s="129" t="s">
        <v>6014</v>
      </c>
      <c r="B1619" s="132">
        <v>-1.87</v>
      </c>
      <c r="C1619" s="132">
        <v>21.31</v>
      </c>
      <c r="D1619" s="132">
        <v>21.15</v>
      </c>
      <c r="E1619" s="132">
        <v>4.3</v>
      </c>
      <c r="F1619" s="132">
        <v>2.72</v>
      </c>
      <c r="G1619" s="231" t="s">
        <v>3127</v>
      </c>
      <c r="H1619" s="346" t="s">
        <v>31</v>
      </c>
      <c r="I1619" s="129">
        <v>1.0169999999999999</v>
      </c>
      <c r="J1619" s="129">
        <v>-74</v>
      </c>
      <c r="K1619" s="129">
        <v>-59</v>
      </c>
      <c r="L1619" s="129" t="b">
        <v>1</v>
      </c>
      <c r="M1619" s="129">
        <v>12.738</v>
      </c>
      <c r="N1619" s="129">
        <v>7.931</v>
      </c>
      <c r="O1619" s="129">
        <v>1.6060000000000001</v>
      </c>
      <c r="P1619" s="132">
        <v>15.099</v>
      </c>
      <c r="Q1619" s="132">
        <v>3.4000000000000002E-2</v>
      </c>
      <c r="R1619" s="132">
        <v>0.52</v>
      </c>
      <c r="S1619" s="129">
        <v>7.74</v>
      </c>
      <c r="T1619" s="419">
        <v>0</v>
      </c>
      <c r="U1619" s="129">
        <v>9.4499999999999993</v>
      </c>
      <c r="V1619" s="129">
        <v>-98</v>
      </c>
      <c r="W1619" s="129">
        <v>-97</v>
      </c>
      <c r="X1619" s="129">
        <v>273</v>
      </c>
      <c r="Y1619" s="129" t="s">
        <v>6014</v>
      </c>
      <c r="Z1619" s="129" t="b">
        <v>0</v>
      </c>
      <c r="AA1619" s="129">
        <v>0</v>
      </c>
      <c r="AB1619" s="129" t="b">
        <v>0</v>
      </c>
      <c r="AC1619" s="129">
        <v>43</v>
      </c>
      <c r="AD1619" s="129">
        <v>0.53300000000000003</v>
      </c>
      <c r="AE1619" s="129" t="s">
        <v>31</v>
      </c>
      <c r="AF1619" s="129" t="s">
        <v>3127</v>
      </c>
      <c r="AG1619" s="129" t="s">
        <v>6015</v>
      </c>
      <c r="AH1619" s="129" t="e" cm="1">
        <f t="array" aca="1" ref="AH1619" ca="1">INDIRECT(ADDRESS(MATCH(AJ1619,'rs_industries'!B:B,0),5,1,TRUE,"rs_industries"))</f>
        <v>#N/A</v>
      </c>
      <c r="AI1619" s="129" t="e" cm="1">
        <f t="array" aca="1" ref="AI1619" ca="1">INDIRECT(ADDRESS(MATCH(A1619,'rs_stocks'!B:B,0),7,1,TRUE,"rs_stocks"))</f>
        <v>#N/A</v>
      </c>
    </row>
    <row r="1620" spans="1:35" x14ac:dyDescent="0.3">
      <c r="A1620" s="129" t="s">
        <v>9064</v>
      </c>
      <c r="B1620" s="132">
        <v>-2.38</v>
      </c>
      <c r="C1620" s="132">
        <v>95.24</v>
      </c>
      <c r="D1620" s="132">
        <v>65.2</v>
      </c>
      <c r="E1620" s="132">
        <v>8.67</v>
      </c>
      <c r="F1620" s="132">
        <v>41.82</v>
      </c>
      <c r="G1620" s="250" t="s">
        <v>3146</v>
      </c>
      <c r="H1620" s="354" t="s">
        <v>3124</v>
      </c>
      <c r="I1620" s="129">
        <v>0.46500000000000002</v>
      </c>
      <c r="J1620" s="129">
        <v>-81</v>
      </c>
      <c r="K1620" s="129">
        <v>-50</v>
      </c>
      <c r="L1620" s="129" t="b">
        <v>0</v>
      </c>
      <c r="M1620" s="129">
        <v>32.145000000000003</v>
      </c>
      <c r="N1620" s="129">
        <v>20.094999999999999</v>
      </c>
      <c r="O1620" s="129">
        <v>1.6</v>
      </c>
      <c r="P1620" s="132">
        <v>23.27</v>
      </c>
      <c r="Q1620" s="132">
        <v>2.1999999999999999E-2</v>
      </c>
      <c r="R1620" s="132">
        <v>0.51</v>
      </c>
      <c r="S1620" s="129">
        <v>7.95</v>
      </c>
      <c r="T1620" s="419">
        <v>-72.545000000000002</v>
      </c>
      <c r="U1620" s="129">
        <v>4.51</v>
      </c>
      <c r="V1620" s="129">
        <v>-46</v>
      </c>
      <c r="W1620" s="129">
        <v>-84</v>
      </c>
      <c r="X1620" s="129">
        <v>558</v>
      </c>
      <c r="Y1620" s="129" t="s">
        <v>9064</v>
      </c>
      <c r="Z1620" s="129" t="b">
        <v>0</v>
      </c>
      <c r="AA1620" s="129">
        <v>0</v>
      </c>
      <c r="AB1620" s="129" t="b">
        <v>1</v>
      </c>
      <c r="AC1620" s="129">
        <v>36</v>
      </c>
      <c r="AD1620" s="129">
        <v>0.53300000000000003</v>
      </c>
      <c r="AE1620" s="129" t="s">
        <v>3124</v>
      </c>
      <c r="AF1620" s="129" t="s">
        <v>3146</v>
      </c>
      <c r="AG1620" s="129" t="s">
        <v>9065</v>
      </c>
      <c r="AH1620" s="129" t="e" cm="1">
        <f t="array" aca="1" ref="AH1620" ca="1">INDIRECT(ADDRESS(MATCH(AJ1620,'rs_industries'!B:B,0),5,1,TRUE,"rs_industries"))</f>
        <v>#N/A</v>
      </c>
      <c r="AI1620" s="129" cm="1">
        <f t="array" aca="1" ref="AI1620" ca="1">INDIRECT(ADDRESS(MATCH(A1620,'rs_stocks'!B:B,0),7,1,TRUE,"rs_stocks"))</f>
        <v>92</v>
      </c>
    </row>
    <row r="1621" spans="1:35" x14ac:dyDescent="0.3">
      <c r="A1621" s="129" t="s">
        <v>2210</v>
      </c>
      <c r="B1621" s="132">
        <v>2.0699999999999998</v>
      </c>
      <c r="C1621" s="132">
        <v>4.4800000000000004</v>
      </c>
      <c r="D1621" s="132">
        <v>2.5299999999999998</v>
      </c>
      <c r="E1621" s="132">
        <v>7.11</v>
      </c>
      <c r="F1621" s="132">
        <v>6.97</v>
      </c>
      <c r="G1621" s="312" t="s">
        <v>3282</v>
      </c>
      <c r="H1621" s="347" t="s">
        <v>3111</v>
      </c>
      <c r="I1621" s="129">
        <v>1.206</v>
      </c>
      <c r="J1621" s="129">
        <v>-35</v>
      </c>
      <c r="K1621" s="129">
        <v>-20</v>
      </c>
      <c r="L1621" s="129" t="b">
        <v>1</v>
      </c>
      <c r="M1621" s="129">
        <v>3.1040000000000001</v>
      </c>
      <c r="N1621" s="129">
        <v>1.964</v>
      </c>
      <c r="O1621" s="129">
        <v>1.581</v>
      </c>
      <c r="P1621" s="132">
        <v>2.9580000000000002</v>
      </c>
      <c r="Q1621" s="132">
        <v>3.4000000000000002E-2</v>
      </c>
      <c r="R1621" s="132">
        <v>0.1</v>
      </c>
      <c r="S1621" s="129">
        <v>0.97</v>
      </c>
      <c r="T1621" s="419">
        <v>-16.632000000000001</v>
      </c>
      <c r="U1621" s="129">
        <v>24.7</v>
      </c>
      <c r="V1621" s="129">
        <v>-14</v>
      </c>
      <c r="W1621" s="129">
        <v>-8</v>
      </c>
      <c r="X1621" s="129">
        <v>831</v>
      </c>
      <c r="Y1621" s="129" t="s">
        <v>2210</v>
      </c>
      <c r="Z1621" s="129" t="b">
        <v>0</v>
      </c>
      <c r="AA1621" s="129">
        <v>0</v>
      </c>
      <c r="AB1621" s="129" t="b">
        <v>1</v>
      </c>
      <c r="AC1621" s="129">
        <v>49</v>
      </c>
      <c r="AD1621" s="129">
        <v>0.53300000000000003</v>
      </c>
      <c r="AE1621" s="129" t="s">
        <v>3111</v>
      </c>
      <c r="AF1621" s="129" t="s">
        <v>3282</v>
      </c>
      <c r="AG1621" s="129" t="s">
        <v>4529</v>
      </c>
      <c r="AH1621" s="129" t="e" cm="1">
        <f t="array" aca="1" ref="AH1621" ca="1">INDIRECT(ADDRESS(MATCH(AJ1621,'rs_industries'!B:B,0),5,1,TRUE,"rs_industries"))</f>
        <v>#N/A</v>
      </c>
      <c r="AI1621" s="129" t="e" cm="1">
        <f t="array" aca="1" ref="AI1621" ca="1">INDIRECT(ADDRESS(MATCH(A1621,'rs_stocks'!B:B,0),7,1,TRUE,"rs_stocks"))</f>
        <v>#N/A</v>
      </c>
    </row>
    <row r="1622" spans="1:35" x14ac:dyDescent="0.3">
      <c r="A1622" s="129" t="s">
        <v>2926</v>
      </c>
      <c r="B1622" s="132">
        <v>-1.06</v>
      </c>
      <c r="C1622" s="132">
        <v>-6.82</v>
      </c>
      <c r="D1622" s="132">
        <v>-16.04</v>
      </c>
      <c r="E1622" s="132">
        <v>8.1199999999999992</v>
      </c>
      <c r="F1622" s="132">
        <v>6.14</v>
      </c>
      <c r="G1622" s="243" t="s">
        <v>3110</v>
      </c>
      <c r="H1622" s="347" t="s">
        <v>3111</v>
      </c>
      <c r="I1622" s="129">
        <v>1.0129999999999999</v>
      </c>
      <c r="J1622" s="129">
        <v>-79</v>
      </c>
      <c r="K1622" s="129">
        <v>-29</v>
      </c>
      <c r="L1622" s="129" t="b">
        <v>0</v>
      </c>
      <c r="M1622" s="129">
        <v>14.696</v>
      </c>
      <c r="N1622" s="129">
        <v>9.327</v>
      </c>
      <c r="O1622" s="129">
        <v>1.5760000000000001</v>
      </c>
      <c r="P1622" s="132">
        <v>14.37</v>
      </c>
      <c r="Q1622" s="132">
        <v>2.9000000000000001E-2</v>
      </c>
      <c r="R1622" s="132">
        <v>0.42099999999999999</v>
      </c>
      <c r="S1622" s="129">
        <v>2.76</v>
      </c>
      <c r="T1622" s="419">
        <v>31.492999999999999</v>
      </c>
      <c r="U1622" s="129">
        <v>96.7</v>
      </c>
      <c r="V1622" s="129">
        <v>-18</v>
      </c>
      <c r="W1622" s="129">
        <v>-49</v>
      </c>
      <c r="X1622" s="129">
        <v>74</v>
      </c>
      <c r="Y1622" s="129" t="s">
        <v>2926</v>
      </c>
      <c r="Z1622" s="129" t="b">
        <v>1</v>
      </c>
      <c r="AA1622" s="129">
        <v>0</v>
      </c>
      <c r="AB1622" s="129" t="b">
        <v>0</v>
      </c>
      <c r="AC1622" s="129">
        <v>42</v>
      </c>
      <c r="AD1622" s="129">
        <v>0.53300000000000003</v>
      </c>
      <c r="AE1622" s="129" t="s">
        <v>3111</v>
      </c>
      <c r="AF1622" s="129" t="s">
        <v>3110</v>
      </c>
      <c r="AG1622" s="129" t="s">
        <v>3708</v>
      </c>
      <c r="AH1622" s="129" t="e" cm="1">
        <f t="array" aca="1" ref="AH1622" ca="1">INDIRECT(ADDRESS(MATCH(AJ1622,'rs_industries'!B:B,0),5,1,TRUE,"rs_industries"))</f>
        <v>#N/A</v>
      </c>
      <c r="AI1622" s="129" cm="1">
        <f t="array" aca="1" ref="AI1622" ca="1">INDIRECT(ADDRESS(MATCH(A1622,'rs_stocks'!B:B,0),7,1,TRUE,"rs_stocks"))</f>
        <v>86</v>
      </c>
    </row>
    <row r="1623" spans="1:35" x14ac:dyDescent="0.3">
      <c r="A1623" s="129" t="s">
        <v>5679</v>
      </c>
      <c r="B1623" s="132">
        <v>1.85</v>
      </c>
      <c r="C1623" s="132">
        <v>1.18</v>
      </c>
      <c r="D1623" s="132">
        <v>-4.49</v>
      </c>
      <c r="E1623" s="132">
        <v>30.55</v>
      </c>
      <c r="F1623" s="132">
        <v>33.49</v>
      </c>
      <c r="G1623" s="216" t="s">
        <v>3146</v>
      </c>
      <c r="H1623" s="349" t="s">
        <v>3124</v>
      </c>
      <c r="I1623" s="129">
        <v>1.5920000000000001</v>
      </c>
      <c r="J1623" s="129">
        <v>-79</v>
      </c>
      <c r="K1623" s="129">
        <v>-62</v>
      </c>
      <c r="L1623" s="129" t="b">
        <v>0</v>
      </c>
      <c r="M1623" s="129">
        <v>19.337</v>
      </c>
      <c r="N1623" s="129">
        <v>12.292999999999999</v>
      </c>
      <c r="O1623" s="129">
        <v>1.573</v>
      </c>
      <c r="P1623" s="132">
        <v>22.084</v>
      </c>
      <c r="Q1623" s="132">
        <v>2.4E-2</v>
      </c>
      <c r="R1623" s="132">
        <v>0.52700000000000002</v>
      </c>
      <c r="S1623" s="129">
        <v>5.32</v>
      </c>
      <c r="T1623" s="419">
        <v>9.7319999999999993</v>
      </c>
      <c r="U1623" s="129">
        <v>23.16</v>
      </c>
      <c r="V1623" s="129">
        <v>-50</v>
      </c>
      <c r="W1623" s="129">
        <v>-53</v>
      </c>
      <c r="X1623" s="129">
        <v>162</v>
      </c>
      <c r="Y1623" s="129" t="s">
        <v>5679</v>
      </c>
      <c r="Z1623" s="129" t="b">
        <v>1</v>
      </c>
      <c r="AA1623" s="129">
        <v>0</v>
      </c>
      <c r="AB1623" s="129" t="b">
        <v>1</v>
      </c>
      <c r="AC1623" s="129">
        <v>48</v>
      </c>
      <c r="AD1623" s="129">
        <v>0.53200000000000003</v>
      </c>
      <c r="AE1623" s="129" t="s">
        <v>3124</v>
      </c>
      <c r="AF1623" s="129" t="s">
        <v>3146</v>
      </c>
      <c r="AG1623" s="129" t="s">
        <v>5680</v>
      </c>
      <c r="AH1623" s="129" t="e" cm="1">
        <f t="array" aca="1" ref="AH1623" ca="1">INDIRECT(ADDRESS(MATCH(AJ1623,'rs_industries'!B:B,0),5,1,TRUE,"rs_industries"))</f>
        <v>#N/A</v>
      </c>
      <c r="AI1623" s="129" t="e" cm="1">
        <f t="array" aca="1" ref="AI1623" ca="1">INDIRECT(ADDRESS(MATCH(A1623,'rs_stocks'!B:B,0),7,1,TRUE,"rs_stocks"))</f>
        <v>#N/A</v>
      </c>
    </row>
    <row r="1624" spans="1:35" x14ac:dyDescent="0.3">
      <c r="A1624" s="129" t="s">
        <v>2435</v>
      </c>
      <c r="B1624" s="132">
        <v>-2.6</v>
      </c>
      <c r="C1624" s="132">
        <v>-4.38</v>
      </c>
      <c r="D1624" s="132">
        <v>1.03</v>
      </c>
      <c r="E1624" s="132">
        <v>3.92</v>
      </c>
      <c r="F1624" s="132">
        <v>1.54</v>
      </c>
      <c r="G1624" s="237" t="s">
        <v>3175</v>
      </c>
      <c r="H1624" s="349" t="s">
        <v>3108</v>
      </c>
      <c r="I1624" s="129">
        <v>1.8939999999999999</v>
      </c>
      <c r="J1624" s="129">
        <v>-37</v>
      </c>
      <c r="K1624" s="129">
        <v>-26</v>
      </c>
      <c r="L1624" s="129" t="b">
        <v>1</v>
      </c>
      <c r="M1624" s="129">
        <v>5.1520000000000001</v>
      </c>
      <c r="N1624" s="129">
        <v>3.282</v>
      </c>
      <c r="O1624" s="129">
        <v>1.569</v>
      </c>
      <c r="P1624" s="132">
        <v>4.9349999999999996</v>
      </c>
      <c r="Q1624" s="132">
        <v>3.3000000000000002E-2</v>
      </c>
      <c r="R1624" s="132">
        <v>0.16400000000000001</v>
      </c>
      <c r="S1624" s="129">
        <v>2.2400000000000002</v>
      </c>
      <c r="T1624" s="419">
        <v>-77.238</v>
      </c>
      <c r="U1624" s="129">
        <v>38.22</v>
      </c>
      <c r="V1624" s="129">
        <v>-41</v>
      </c>
      <c r="W1624" s="129">
        <v>-40</v>
      </c>
      <c r="X1624" s="129">
        <v>234</v>
      </c>
      <c r="Y1624" s="129" t="s">
        <v>2435</v>
      </c>
      <c r="Z1624" s="129" t="b">
        <v>0</v>
      </c>
      <c r="AA1624" s="129">
        <v>0</v>
      </c>
      <c r="AB1624" s="129" t="b">
        <v>0</v>
      </c>
      <c r="AC1624" s="129">
        <v>42</v>
      </c>
      <c r="AD1624" s="129">
        <v>0.53200000000000003</v>
      </c>
      <c r="AE1624" s="129" t="s">
        <v>3108</v>
      </c>
      <c r="AF1624" s="129" t="s">
        <v>3175</v>
      </c>
      <c r="AG1624" s="129" t="s">
        <v>4339</v>
      </c>
      <c r="AH1624" s="129" t="e" cm="1">
        <f t="array" aca="1" ref="AH1624" ca="1">INDIRECT(ADDRESS(MATCH(AJ1624,'rs_industries'!B:B,0),5,1,TRUE,"rs_industries"))</f>
        <v>#N/A</v>
      </c>
      <c r="AI1624" s="129" t="e" cm="1">
        <f t="array" aca="1" ref="AI1624" ca="1">INDIRECT(ADDRESS(MATCH(A1624,'rs_stocks'!B:B,0),7,1,TRUE,"rs_stocks"))</f>
        <v>#N/A</v>
      </c>
    </row>
    <row r="1625" spans="1:35" x14ac:dyDescent="0.3">
      <c r="A1625" s="129" t="s">
        <v>938</v>
      </c>
      <c r="B1625" s="132">
        <v>1.23</v>
      </c>
      <c r="C1625" s="132">
        <v>-5.7</v>
      </c>
      <c r="D1625" s="132">
        <v>-6.35</v>
      </c>
      <c r="E1625" s="132">
        <v>2.44</v>
      </c>
      <c r="F1625" s="132">
        <v>1.04</v>
      </c>
      <c r="G1625" s="218" t="s">
        <v>3238</v>
      </c>
      <c r="H1625" s="346" t="s">
        <v>24</v>
      </c>
      <c r="I1625" s="129">
        <v>31.126999999999999</v>
      </c>
      <c r="J1625" s="129">
        <v>-39</v>
      </c>
      <c r="K1625" s="129">
        <v>-19</v>
      </c>
      <c r="L1625" s="129" t="b">
        <v>0</v>
      </c>
      <c r="M1625" s="129">
        <v>4.5460000000000003</v>
      </c>
      <c r="N1625" s="129">
        <v>2.9239999999999999</v>
      </c>
      <c r="O1625" s="129">
        <v>1.5549999999999999</v>
      </c>
      <c r="P1625" s="132">
        <v>4.5069999999999997</v>
      </c>
      <c r="Q1625" s="132">
        <v>3.2000000000000001E-2</v>
      </c>
      <c r="R1625" s="132">
        <v>0.14299999999999999</v>
      </c>
      <c r="S1625" s="129">
        <v>1.87</v>
      </c>
      <c r="T1625" s="419">
        <v>-26.26</v>
      </c>
      <c r="U1625" s="129">
        <v>95.590999999999994</v>
      </c>
      <c r="V1625" s="129">
        <v>-13</v>
      </c>
      <c r="W1625" s="129">
        <v>-9</v>
      </c>
      <c r="X1625" s="129">
        <v>111</v>
      </c>
      <c r="Y1625" s="129" t="s">
        <v>938</v>
      </c>
      <c r="Z1625" s="129" t="b">
        <v>1</v>
      </c>
      <c r="AA1625" s="129">
        <v>0</v>
      </c>
      <c r="AB1625" s="129" t="b">
        <v>0</v>
      </c>
      <c r="AC1625" s="129">
        <v>41</v>
      </c>
      <c r="AD1625" s="129">
        <v>0.53200000000000003</v>
      </c>
      <c r="AE1625" s="129" t="s">
        <v>24</v>
      </c>
      <c r="AF1625" s="129" t="s">
        <v>3238</v>
      </c>
      <c r="AG1625" s="129" t="s">
        <v>4914</v>
      </c>
      <c r="AH1625" s="129" t="e" cm="1">
        <f t="array" aca="1" ref="AH1625" ca="1">INDIRECT(ADDRESS(MATCH(AJ1625,'rs_industries'!B:B,0),5,1,TRUE,"rs_industries"))</f>
        <v>#N/A</v>
      </c>
      <c r="AI1625" s="129" t="e" cm="1">
        <f t="array" aca="1" ref="AI1625" ca="1">INDIRECT(ADDRESS(MATCH(A1625,'rs_stocks'!B:B,0),7,1,TRUE,"rs_stocks"))</f>
        <v>#N/A</v>
      </c>
    </row>
    <row r="1626" spans="1:35" x14ac:dyDescent="0.3">
      <c r="A1626" s="129" t="s">
        <v>2787</v>
      </c>
      <c r="B1626" s="132">
        <v>-0.51</v>
      </c>
      <c r="C1626" s="132">
        <v>1.38</v>
      </c>
      <c r="D1626" s="132">
        <v>-0.23</v>
      </c>
      <c r="E1626" s="132">
        <v>4.4400000000000004</v>
      </c>
      <c r="F1626" s="132">
        <v>1.38</v>
      </c>
      <c r="G1626" s="253" t="s">
        <v>3160</v>
      </c>
      <c r="H1626" s="253" t="s">
        <v>3111</v>
      </c>
      <c r="I1626" s="129">
        <v>1.073</v>
      </c>
      <c r="J1626" s="129">
        <v>-47</v>
      </c>
      <c r="K1626" s="129">
        <v>-33</v>
      </c>
      <c r="L1626" s="129" t="b">
        <v>1</v>
      </c>
      <c r="M1626" s="129">
        <v>2.5870000000000002</v>
      </c>
      <c r="N1626" s="129">
        <v>1.6919999999999999</v>
      </c>
      <c r="O1626" s="129">
        <v>1.5289999999999999</v>
      </c>
      <c r="P1626" s="132">
        <v>2.5979999999999999</v>
      </c>
      <c r="Q1626" s="132">
        <v>3.1E-2</v>
      </c>
      <c r="R1626" s="132">
        <v>8.2000000000000003E-2</v>
      </c>
      <c r="S1626" s="129">
        <v>1.1499999999999999</v>
      </c>
      <c r="T1626" s="419">
        <v>0</v>
      </c>
      <c r="U1626" s="129">
        <v>17.64</v>
      </c>
      <c r="V1626" s="129">
        <v>-17</v>
      </c>
      <c r="W1626" s="129">
        <v>-26</v>
      </c>
      <c r="X1626" s="129">
        <v>981</v>
      </c>
      <c r="Y1626" s="129" t="s">
        <v>2787</v>
      </c>
      <c r="Z1626" s="129" t="b">
        <v>1</v>
      </c>
      <c r="AA1626" s="129">
        <v>0</v>
      </c>
      <c r="AB1626" s="129" t="b">
        <v>1</v>
      </c>
      <c r="AC1626" s="129">
        <v>51</v>
      </c>
      <c r="AD1626" s="129">
        <v>0.53100000000000003</v>
      </c>
      <c r="AE1626" s="129" t="s">
        <v>3111</v>
      </c>
      <c r="AF1626" s="129" t="s">
        <v>3160</v>
      </c>
      <c r="AG1626" s="129" t="s">
        <v>3161</v>
      </c>
      <c r="AH1626" s="129" t="e" cm="1">
        <f t="array" aca="1" ref="AH1626" ca="1">INDIRECT(ADDRESS(MATCH(AJ1626,'rs_industries'!B:B,0),5,1,TRUE,"rs_industries"))</f>
        <v>#N/A</v>
      </c>
      <c r="AI1626" s="129" cm="1">
        <f t="array" aca="1" ref="AI1626" ca="1">INDIRECT(ADDRESS(MATCH(A1626,'rs_stocks'!B:B,0),7,1,TRUE,"rs_stocks"))</f>
        <v>74</v>
      </c>
    </row>
    <row r="1627" spans="1:35" x14ac:dyDescent="0.3">
      <c r="A1627" s="129" t="s">
        <v>9112</v>
      </c>
      <c r="B1627" s="132">
        <v>7.51</v>
      </c>
      <c r="C1627" s="132">
        <v>15.36</v>
      </c>
      <c r="D1627" s="132">
        <v>13.53</v>
      </c>
      <c r="E1627" s="132">
        <v>10.039999999999999</v>
      </c>
      <c r="F1627" s="132">
        <v>9.15</v>
      </c>
      <c r="G1627" s="249" t="s">
        <v>4277</v>
      </c>
      <c r="H1627" s="353" t="s">
        <v>3111</v>
      </c>
      <c r="I1627" s="129">
        <v>0.27900000000000003</v>
      </c>
      <c r="J1627" s="129">
        <v>-40</v>
      </c>
      <c r="K1627" s="129">
        <v>-18</v>
      </c>
      <c r="L1627" s="129" t="b">
        <v>1</v>
      </c>
      <c r="M1627" s="129">
        <v>5.6420000000000003</v>
      </c>
      <c r="N1627" s="129">
        <v>3.698</v>
      </c>
      <c r="O1627" s="129">
        <v>1.5249999999999999</v>
      </c>
      <c r="P1627" s="132">
        <v>5.5339999999999998</v>
      </c>
      <c r="Q1627" s="132">
        <v>3.1E-2</v>
      </c>
      <c r="R1627" s="132">
        <v>0.17399999999999999</v>
      </c>
      <c r="S1627" s="129">
        <v>2.83</v>
      </c>
      <c r="T1627" s="419">
        <v>282.52300000000002</v>
      </c>
      <c r="U1627" s="129">
        <v>10.74</v>
      </c>
      <c r="V1627" s="129">
        <v>323</v>
      </c>
      <c r="W1627" s="129">
        <v>340</v>
      </c>
      <c r="X1627" s="129">
        <v>657</v>
      </c>
      <c r="Y1627" s="129" t="s">
        <v>9112</v>
      </c>
      <c r="Z1627" s="129" t="b">
        <v>0</v>
      </c>
      <c r="AA1627" s="129">
        <v>0</v>
      </c>
      <c r="AB1627" s="129" t="b">
        <v>1</v>
      </c>
      <c r="AC1627" s="129">
        <v>43</v>
      </c>
      <c r="AD1627" s="129">
        <v>0.53100000000000003</v>
      </c>
      <c r="AE1627" s="129" t="s">
        <v>3111</v>
      </c>
      <c r="AF1627" s="129" t="s">
        <v>4277</v>
      </c>
      <c r="AG1627" s="129" t="s">
        <v>9113</v>
      </c>
      <c r="AH1627" s="129" t="e" cm="1">
        <f t="array" aca="1" ref="AH1627" ca="1">INDIRECT(ADDRESS(MATCH(AJ1627,'rs_industries'!B:B,0),5,1,TRUE,"rs_industries"))</f>
        <v>#N/A</v>
      </c>
      <c r="AI1627" s="129" cm="1">
        <f t="array" aca="1" ref="AI1627" ca="1">INDIRECT(ADDRESS(MATCH(A1627,'rs_stocks'!B:B,0),7,1,TRUE,"rs_stocks"))</f>
        <v>79</v>
      </c>
    </row>
    <row r="1628" spans="1:35" x14ac:dyDescent="0.3">
      <c r="A1628" s="129" t="s">
        <v>6781</v>
      </c>
      <c r="B1628" s="132">
        <v>2.7</v>
      </c>
      <c r="C1628" s="132">
        <v>-13.15</v>
      </c>
      <c r="D1628" s="132">
        <v>-20.02</v>
      </c>
      <c r="E1628" s="132">
        <v>-0.31</v>
      </c>
      <c r="F1628" s="132">
        <v>-2.12</v>
      </c>
      <c r="G1628" s="243" t="s">
        <v>3705</v>
      </c>
      <c r="H1628" s="347" t="s">
        <v>115</v>
      </c>
      <c r="I1628" s="129">
        <v>0.498</v>
      </c>
      <c r="J1628" s="129">
        <v>-51</v>
      </c>
      <c r="K1628" s="129">
        <v>-48</v>
      </c>
      <c r="L1628" s="129" t="b">
        <v>0</v>
      </c>
      <c r="M1628" s="129">
        <v>16.585999999999999</v>
      </c>
      <c r="N1628" s="129">
        <v>10.93</v>
      </c>
      <c r="O1628" s="129">
        <v>1.5169999999999999</v>
      </c>
      <c r="P1628" s="132">
        <v>15.755000000000001</v>
      </c>
      <c r="Q1628" s="132">
        <v>2.5999999999999999E-2</v>
      </c>
      <c r="R1628" s="132">
        <v>0.41699999999999998</v>
      </c>
      <c r="S1628" s="129">
        <v>3.35</v>
      </c>
      <c r="T1628" s="419">
        <v>13.831</v>
      </c>
      <c r="U1628" s="129">
        <v>6.47</v>
      </c>
      <c r="V1628" s="129">
        <v>-51</v>
      </c>
      <c r="W1628" s="129">
        <v>-59</v>
      </c>
      <c r="X1628" s="129">
        <v>922</v>
      </c>
      <c r="Y1628" s="129" t="s">
        <v>6781</v>
      </c>
      <c r="Z1628" s="129" t="b">
        <v>1</v>
      </c>
      <c r="AA1628" s="129">
        <v>0</v>
      </c>
      <c r="AB1628" s="129" t="b">
        <v>0</v>
      </c>
      <c r="AC1628" s="129">
        <v>47</v>
      </c>
      <c r="AD1628" s="129">
        <v>0.53100000000000003</v>
      </c>
      <c r="AE1628" s="129" t="s">
        <v>115</v>
      </c>
      <c r="AF1628" s="129" t="s">
        <v>3705</v>
      </c>
      <c r="AG1628" s="129" t="s">
        <v>7185</v>
      </c>
      <c r="AH1628" s="129" t="e" cm="1">
        <f t="array" aca="1" ref="AH1628" ca="1">INDIRECT(ADDRESS(MATCH(AJ1628,'rs_industries'!B:B,0),5,1,TRUE,"rs_industries"))</f>
        <v>#N/A</v>
      </c>
      <c r="AI1628" s="129" t="e" cm="1">
        <f t="array" aca="1" ref="AI1628" ca="1">INDIRECT(ADDRESS(MATCH(A1628,'rs_stocks'!B:B,0),7,1,TRUE,"rs_stocks"))</f>
        <v>#N/A</v>
      </c>
    </row>
    <row r="1629" spans="1:35" x14ac:dyDescent="0.3">
      <c r="A1629" s="129" t="s">
        <v>1959</v>
      </c>
      <c r="B1629" s="132">
        <v>-2.02</v>
      </c>
      <c r="C1629" s="132">
        <v>12.73</v>
      </c>
      <c r="D1629" s="132">
        <v>16.09</v>
      </c>
      <c r="E1629" s="132">
        <v>14.09</v>
      </c>
      <c r="F1629" s="132">
        <v>10.71</v>
      </c>
      <c r="G1629" s="329" t="s">
        <v>3127</v>
      </c>
      <c r="H1629" s="349" t="s">
        <v>31</v>
      </c>
      <c r="I1629" s="129">
        <v>1.3120000000000001</v>
      </c>
      <c r="J1629" s="129">
        <v>-53</v>
      </c>
      <c r="K1629" s="129">
        <v>-13</v>
      </c>
      <c r="L1629" s="129" t="b">
        <v>1</v>
      </c>
      <c r="M1629" s="129">
        <v>9.4819999999999993</v>
      </c>
      <c r="N1629" s="129">
        <v>6.2770000000000001</v>
      </c>
      <c r="O1629" s="129">
        <v>1.5109999999999999</v>
      </c>
      <c r="P1629" s="132">
        <v>8.58</v>
      </c>
      <c r="Q1629" s="132">
        <v>3.1E-2</v>
      </c>
      <c r="R1629" s="132">
        <v>0.26400000000000001</v>
      </c>
      <c r="S1629" s="129">
        <v>2.4</v>
      </c>
      <c r="T1629" s="419">
        <v>-109.175</v>
      </c>
      <c r="U1629" s="129">
        <v>19.84</v>
      </c>
      <c r="V1629" s="129">
        <v>-7</v>
      </c>
      <c r="W1629" s="129">
        <v>-6</v>
      </c>
      <c r="X1629" s="129">
        <v>419</v>
      </c>
      <c r="Y1629" s="129" t="s">
        <v>1959</v>
      </c>
      <c r="Z1629" s="129" t="b">
        <v>0</v>
      </c>
      <c r="AA1629" s="129">
        <v>0</v>
      </c>
      <c r="AB1629" s="129" t="b">
        <v>1</v>
      </c>
      <c r="AC1629" s="129">
        <v>48</v>
      </c>
      <c r="AD1629" s="129">
        <v>0.53100000000000003</v>
      </c>
      <c r="AE1629" s="129" t="s">
        <v>31</v>
      </c>
      <c r="AF1629" s="129" t="s">
        <v>3127</v>
      </c>
      <c r="AG1629" s="129" t="s">
        <v>5006</v>
      </c>
      <c r="AH1629" s="129" t="e" cm="1">
        <f t="array" aca="1" ref="AH1629" ca="1">INDIRECT(ADDRESS(MATCH(AJ1629,'rs_industries'!B:B,0),5,1,TRUE,"rs_industries"))</f>
        <v>#N/A</v>
      </c>
      <c r="AI1629" s="129" t="e" cm="1">
        <f t="array" aca="1" ref="AI1629" ca="1">INDIRECT(ADDRESS(MATCH(A1629,'rs_stocks'!B:B,0),7,1,TRUE,"rs_stocks"))</f>
        <v>#N/A</v>
      </c>
    </row>
    <row r="1630" spans="1:35" x14ac:dyDescent="0.3">
      <c r="A1630" s="129" t="s">
        <v>2460</v>
      </c>
      <c r="B1630" s="132">
        <v>-6.81</v>
      </c>
      <c r="C1630" s="132">
        <v>-2.62</v>
      </c>
      <c r="D1630" s="132">
        <v>-0.14000000000000001</v>
      </c>
      <c r="E1630" s="132">
        <v>11.29</v>
      </c>
      <c r="F1630" s="132">
        <v>14.85</v>
      </c>
      <c r="G1630" s="269" t="s">
        <v>3146</v>
      </c>
      <c r="H1630" s="288" t="s">
        <v>3124</v>
      </c>
      <c r="I1630" s="129">
        <v>1.35</v>
      </c>
      <c r="J1630" s="129">
        <v>-69</v>
      </c>
      <c r="K1630" s="129">
        <v>-59</v>
      </c>
      <c r="L1630" s="129" t="b">
        <v>0</v>
      </c>
      <c r="M1630" s="129">
        <v>15.323</v>
      </c>
      <c r="N1630" s="129">
        <v>10.205</v>
      </c>
      <c r="O1630" s="129">
        <v>1.5009999999999999</v>
      </c>
      <c r="P1630" s="132">
        <v>15.125</v>
      </c>
      <c r="Q1630" s="132">
        <v>2.8000000000000001E-2</v>
      </c>
      <c r="R1630" s="132">
        <v>0.43099999999999999</v>
      </c>
      <c r="S1630" s="129">
        <v>5.46</v>
      </c>
      <c r="T1630" s="419">
        <v>12.547000000000001</v>
      </c>
      <c r="U1630" s="129">
        <v>21.89</v>
      </c>
      <c r="V1630" s="129">
        <v>0</v>
      </c>
      <c r="W1630" s="129">
        <v>-8</v>
      </c>
      <c r="X1630" s="129">
        <v>167</v>
      </c>
      <c r="Y1630" s="129" t="s">
        <v>2460</v>
      </c>
      <c r="Z1630" s="129" t="b">
        <v>0</v>
      </c>
      <c r="AA1630" s="129">
        <v>0</v>
      </c>
      <c r="AB1630" s="129" t="b">
        <v>0</v>
      </c>
      <c r="AC1630" s="129">
        <v>45</v>
      </c>
      <c r="AD1630" s="129">
        <v>0.53</v>
      </c>
      <c r="AE1630" s="129" t="s">
        <v>3124</v>
      </c>
      <c r="AF1630" s="129" t="s">
        <v>3146</v>
      </c>
      <c r="AG1630" s="129" t="s">
        <v>4910</v>
      </c>
      <c r="AH1630" s="129" t="e" cm="1">
        <f t="array" aca="1" ref="AH1630" ca="1">INDIRECT(ADDRESS(MATCH(AJ1630,'rs_industries'!B:B,0),5,1,TRUE,"rs_industries"))</f>
        <v>#N/A</v>
      </c>
      <c r="AI1630" s="129" t="e" cm="1">
        <f t="array" aca="1" ref="AI1630" ca="1">INDIRECT(ADDRESS(MATCH(A1630,'rs_stocks'!B:B,0),7,1,TRUE,"rs_stocks"))</f>
        <v>#N/A</v>
      </c>
    </row>
    <row r="1631" spans="1:35" x14ac:dyDescent="0.3">
      <c r="A1631" s="129" t="s">
        <v>1411</v>
      </c>
      <c r="B1631" s="132">
        <v>12.1</v>
      </c>
      <c r="C1631" s="132">
        <v>5.61</v>
      </c>
      <c r="D1631" s="132">
        <v>5.99</v>
      </c>
      <c r="E1631" s="132">
        <v>40.1</v>
      </c>
      <c r="F1631" s="132">
        <v>26.71</v>
      </c>
      <c r="G1631" s="214" t="s">
        <v>3114</v>
      </c>
      <c r="H1631" s="347" t="s">
        <v>31</v>
      </c>
      <c r="I1631" s="129">
        <v>2.3959999999999999</v>
      </c>
      <c r="J1631" s="129">
        <v>-68</v>
      </c>
      <c r="K1631" s="129">
        <v>-5</v>
      </c>
      <c r="L1631" s="129" t="b">
        <v>1</v>
      </c>
      <c r="M1631" s="129">
        <v>12.347</v>
      </c>
      <c r="N1631" s="129">
        <v>8.234</v>
      </c>
      <c r="O1631" s="129">
        <v>1.4990000000000001</v>
      </c>
      <c r="P1631" s="132">
        <v>12.919</v>
      </c>
      <c r="Q1631" s="132">
        <v>2.7E-2</v>
      </c>
      <c r="R1631" s="132">
        <v>0.34699999999999998</v>
      </c>
      <c r="S1631" s="129">
        <v>3.6</v>
      </c>
      <c r="T1631" s="419">
        <v>261.53100000000001</v>
      </c>
      <c r="U1631" s="129">
        <v>11.67</v>
      </c>
      <c r="V1631" s="129">
        <v>119</v>
      </c>
      <c r="W1631" s="129">
        <v>175</v>
      </c>
      <c r="X1631" s="129">
        <v>475</v>
      </c>
      <c r="Y1631" s="129" t="s">
        <v>1411</v>
      </c>
      <c r="Z1631" s="129" t="b">
        <v>1</v>
      </c>
      <c r="AA1631" s="129">
        <v>0</v>
      </c>
      <c r="AB1631" s="129" t="b">
        <v>1</v>
      </c>
      <c r="AC1631" s="129">
        <v>44</v>
      </c>
      <c r="AD1631" s="129">
        <v>0.53</v>
      </c>
      <c r="AE1631" s="129" t="s">
        <v>31</v>
      </c>
      <c r="AF1631" s="129" t="s">
        <v>3114</v>
      </c>
      <c r="AG1631" s="129" t="s">
        <v>3807</v>
      </c>
      <c r="AH1631" s="129" t="e" cm="1">
        <f t="array" aca="1" ref="AH1631" ca="1">INDIRECT(ADDRESS(MATCH(AJ1631,'rs_industries'!B:B,0),5,1,TRUE,"rs_industries"))</f>
        <v>#N/A</v>
      </c>
      <c r="AI1631" s="129" cm="1">
        <f t="array" aca="1" ref="AI1631" ca="1">INDIRECT(ADDRESS(MATCH(A1631,'rs_stocks'!B:B,0),7,1,TRUE,"rs_stocks"))</f>
        <v>90</v>
      </c>
    </row>
    <row r="1632" spans="1:35" x14ac:dyDescent="0.3">
      <c r="A1632" s="129" t="s">
        <v>2008</v>
      </c>
      <c r="B1632" s="132">
        <v>0.82</v>
      </c>
      <c r="C1632" s="132">
        <v>-3.28</v>
      </c>
      <c r="D1632" s="132">
        <v>1.51</v>
      </c>
      <c r="E1632" s="132">
        <v>2.2400000000000002</v>
      </c>
      <c r="F1632" s="132">
        <v>1.39</v>
      </c>
      <c r="G1632" s="253" t="s">
        <v>3127</v>
      </c>
      <c r="H1632" s="253" t="s">
        <v>31</v>
      </c>
      <c r="I1632" s="129">
        <v>3.157</v>
      </c>
      <c r="J1632" s="129">
        <v>-94</v>
      </c>
      <c r="K1632" s="129">
        <v>-92</v>
      </c>
      <c r="L1632" s="129" t="b">
        <v>1</v>
      </c>
      <c r="M1632" s="129">
        <v>9.6210000000000004</v>
      </c>
      <c r="N1632" s="129">
        <v>6.423</v>
      </c>
      <c r="O1632" s="129">
        <v>1.498</v>
      </c>
      <c r="P1632" s="132">
        <v>9.657</v>
      </c>
      <c r="Q1632" s="132">
        <v>2.9000000000000001E-2</v>
      </c>
      <c r="R1632" s="132">
        <v>0.28499999999999998</v>
      </c>
      <c r="S1632" s="129">
        <v>3.02</v>
      </c>
      <c r="T1632" s="419">
        <v>-3.8610000000000002</v>
      </c>
      <c r="U1632" s="129">
        <v>34.25</v>
      </c>
      <c r="V1632" s="129">
        <v>-44</v>
      </c>
      <c r="W1632" s="129">
        <v>-56</v>
      </c>
      <c r="X1632" s="129">
        <v>193</v>
      </c>
      <c r="Y1632" s="129" t="s">
        <v>2008</v>
      </c>
      <c r="Z1632" s="129" t="b">
        <v>0</v>
      </c>
      <c r="AA1632" s="129">
        <v>0</v>
      </c>
      <c r="AB1632" s="129" t="b">
        <v>0</v>
      </c>
      <c r="AC1632" s="129">
        <v>41</v>
      </c>
      <c r="AD1632" s="129">
        <v>0.53</v>
      </c>
      <c r="AE1632" s="129" t="s">
        <v>31</v>
      </c>
      <c r="AF1632" s="129" t="s">
        <v>3127</v>
      </c>
      <c r="AG1632" s="129" t="s">
        <v>4254</v>
      </c>
      <c r="AH1632" s="129" t="e" cm="1">
        <f t="array" aca="1" ref="AH1632" ca="1">INDIRECT(ADDRESS(MATCH(AJ1632,'rs_industries'!B:B,0),5,1,TRUE,"rs_industries"))</f>
        <v>#N/A</v>
      </c>
      <c r="AI1632" s="129" t="e" cm="1">
        <f t="array" aca="1" ref="AI1632" ca="1">INDIRECT(ADDRESS(MATCH(A1632,'rs_stocks'!B:B,0),7,1,TRUE,"rs_stocks"))</f>
        <v>#N/A</v>
      </c>
    </row>
    <row r="1633" spans="1:35" x14ac:dyDescent="0.3">
      <c r="A1633" s="129" t="s">
        <v>1023</v>
      </c>
      <c r="B1633" s="132">
        <v>2.23</v>
      </c>
      <c r="C1633" s="132">
        <v>-2.97</v>
      </c>
      <c r="D1633" s="132">
        <v>0.92</v>
      </c>
      <c r="E1633" s="132">
        <v>23.5</v>
      </c>
      <c r="F1633" s="132">
        <v>4.75</v>
      </c>
      <c r="G1633" s="288" t="s">
        <v>3148</v>
      </c>
      <c r="H1633" s="347" t="s">
        <v>3111</v>
      </c>
      <c r="I1633" s="129">
        <v>17.501000000000001</v>
      </c>
      <c r="J1633" s="129">
        <v>-41</v>
      </c>
      <c r="K1633" s="129">
        <v>-13</v>
      </c>
      <c r="L1633" s="129" t="b">
        <v>1</v>
      </c>
      <c r="M1633" s="129">
        <v>8.875</v>
      </c>
      <c r="N1633" s="129">
        <v>5.97</v>
      </c>
      <c r="O1633" s="129">
        <v>1.4870000000000001</v>
      </c>
      <c r="P1633" s="132">
        <v>8.5429999999999993</v>
      </c>
      <c r="Q1633" s="132">
        <v>2.9000000000000001E-2</v>
      </c>
      <c r="R1633" s="132">
        <v>0.248</v>
      </c>
      <c r="S1633" s="129">
        <v>1.75</v>
      </c>
      <c r="T1633" s="419">
        <v>-15.116</v>
      </c>
      <c r="U1633" s="129">
        <v>33.950000000000003</v>
      </c>
      <c r="V1633" s="129">
        <v>19</v>
      </c>
      <c r="W1633" s="129">
        <v>29</v>
      </c>
      <c r="X1633" s="129">
        <v>335</v>
      </c>
      <c r="Y1633" s="129" t="s">
        <v>1023</v>
      </c>
      <c r="Z1633" s="129" t="b">
        <v>1</v>
      </c>
      <c r="AA1633" s="129">
        <v>0</v>
      </c>
      <c r="AB1633" s="129" t="b">
        <v>1</v>
      </c>
      <c r="AC1633" s="129">
        <v>48</v>
      </c>
      <c r="AD1633" s="129">
        <v>0.52900000000000003</v>
      </c>
      <c r="AE1633" s="129" t="s">
        <v>3111</v>
      </c>
      <c r="AF1633" s="129" t="s">
        <v>3148</v>
      </c>
      <c r="AG1633" s="129" t="s">
        <v>4044</v>
      </c>
      <c r="AH1633" s="129" t="e" cm="1">
        <f t="array" aca="1" ref="AH1633" ca="1">INDIRECT(ADDRESS(MATCH(AJ1633,'rs_industries'!B:B,0),5,1,TRUE,"rs_industries"))</f>
        <v>#N/A</v>
      </c>
      <c r="AI1633" s="129" cm="1">
        <f t="array" aca="1" ref="AI1633" ca="1">INDIRECT(ADDRESS(MATCH(A1633,'rs_stocks'!B:B,0),7,1,TRUE,"rs_stocks"))</f>
        <v>70</v>
      </c>
    </row>
    <row r="1634" spans="1:35" x14ac:dyDescent="0.3">
      <c r="A1634" s="129" t="s">
        <v>7783</v>
      </c>
      <c r="B1634" s="132">
        <v>-8.5399999999999991</v>
      </c>
      <c r="C1634" s="132">
        <v>119.28</v>
      </c>
      <c r="D1634" s="132">
        <v>75</v>
      </c>
      <c r="E1634" s="132">
        <v>37.36</v>
      </c>
      <c r="F1634" s="132">
        <v>46.77</v>
      </c>
      <c r="G1634" s="204" t="s">
        <v>3229</v>
      </c>
      <c r="H1634" s="345" t="s">
        <v>3108</v>
      </c>
      <c r="I1634" s="129">
        <v>0.99399999999999999</v>
      </c>
      <c r="J1634" s="129">
        <v>-95</v>
      </c>
      <c r="K1634" s="129">
        <v>-87</v>
      </c>
      <c r="L1634" s="129" t="b">
        <v>1</v>
      </c>
      <c r="M1634" s="129">
        <v>40.814999999999998</v>
      </c>
      <c r="N1634" s="129">
        <v>27.62</v>
      </c>
      <c r="O1634" s="129">
        <v>1.478</v>
      </c>
      <c r="P1634" s="132">
        <v>15.041</v>
      </c>
      <c r="Q1634" s="132">
        <v>0</v>
      </c>
      <c r="R1634" s="132">
        <v>0</v>
      </c>
      <c r="S1634" s="129">
        <v>9.06</v>
      </c>
      <c r="T1634" s="419">
        <v>-3.0329999999999999</v>
      </c>
      <c r="U1634" s="129">
        <v>3.64</v>
      </c>
      <c r="V1634" s="129">
        <v>-55</v>
      </c>
      <c r="W1634" s="129">
        <v>-54</v>
      </c>
      <c r="X1634" s="129">
        <v>606</v>
      </c>
      <c r="Y1634" s="129" t="s">
        <v>7783</v>
      </c>
      <c r="Z1634" s="129" t="b">
        <v>0</v>
      </c>
      <c r="AA1634" s="129">
        <v>0</v>
      </c>
      <c r="AB1634" s="129" t="b">
        <v>0</v>
      </c>
      <c r="AC1634" s="129">
        <v>43</v>
      </c>
      <c r="AD1634" s="129">
        <v>0.52900000000000003</v>
      </c>
      <c r="AE1634" s="129" t="s">
        <v>3108</v>
      </c>
      <c r="AF1634" s="129" t="s">
        <v>3229</v>
      </c>
      <c r="AG1634" s="129" t="s">
        <v>7784</v>
      </c>
      <c r="AH1634" s="129" t="e" cm="1">
        <f t="array" aca="1" ref="AH1634" ca="1">INDIRECT(ADDRESS(MATCH(AJ1634,'rs_industries'!B:B,0),5,1,TRUE,"rs_industries"))</f>
        <v>#N/A</v>
      </c>
      <c r="AI1634" s="129" t="e" cm="1">
        <f t="array" aca="1" ref="AI1634" ca="1">INDIRECT(ADDRESS(MATCH(A1634,'rs_stocks'!B:B,0),7,1,TRUE,"rs_stocks"))</f>
        <v>#N/A</v>
      </c>
    </row>
    <row r="1635" spans="1:35" x14ac:dyDescent="0.3">
      <c r="A1635" s="129" t="s">
        <v>1605</v>
      </c>
      <c r="B1635" s="132">
        <v>-3.38</v>
      </c>
      <c r="C1635" s="132">
        <v>-2.76</v>
      </c>
      <c r="D1635" s="132">
        <v>2.5</v>
      </c>
      <c r="E1635" s="132">
        <v>1.68</v>
      </c>
      <c r="F1635" s="132">
        <v>-1.69</v>
      </c>
      <c r="G1635" s="273" t="s">
        <v>3217</v>
      </c>
      <c r="H1635" s="349" t="s">
        <v>150</v>
      </c>
      <c r="I1635" s="129">
        <v>1.538</v>
      </c>
      <c r="J1635" s="129">
        <v>-47</v>
      </c>
      <c r="K1635" s="129">
        <v>-23</v>
      </c>
      <c r="L1635" s="129" t="b">
        <v>1</v>
      </c>
      <c r="M1635" s="129">
        <v>4.0439999999999996</v>
      </c>
      <c r="N1635" s="129">
        <v>2.7429999999999999</v>
      </c>
      <c r="O1635" s="129">
        <v>1.474</v>
      </c>
      <c r="P1635" s="132">
        <v>4.1100000000000003</v>
      </c>
      <c r="Q1635" s="132">
        <v>0.03</v>
      </c>
      <c r="R1635" s="132">
        <v>0.122</v>
      </c>
      <c r="S1635" s="129">
        <v>2.14</v>
      </c>
      <c r="T1635" s="419">
        <v>-12.327</v>
      </c>
      <c r="U1635" s="129">
        <v>15.15</v>
      </c>
      <c r="V1635" s="129">
        <v>42</v>
      </c>
      <c r="W1635" s="129">
        <v>45</v>
      </c>
      <c r="X1635" s="129">
        <v>616</v>
      </c>
      <c r="Y1635" s="129" t="s">
        <v>1605</v>
      </c>
      <c r="Z1635" s="129" t="b">
        <v>0</v>
      </c>
      <c r="AA1635" s="129">
        <v>0</v>
      </c>
      <c r="AB1635" s="129" t="b">
        <v>0</v>
      </c>
      <c r="AC1635" s="129">
        <v>41</v>
      </c>
      <c r="AD1635" s="129">
        <v>0.52900000000000003</v>
      </c>
      <c r="AE1635" s="129" t="s">
        <v>150</v>
      </c>
      <c r="AF1635" s="129" t="s">
        <v>3217</v>
      </c>
      <c r="AG1635" s="129" t="s">
        <v>5178</v>
      </c>
      <c r="AH1635" s="129" t="e" cm="1">
        <f t="array" aca="1" ref="AH1635" ca="1">INDIRECT(ADDRESS(MATCH(AJ1635,'rs_industries'!B:B,0),5,1,TRUE,"rs_industries"))</f>
        <v>#N/A</v>
      </c>
      <c r="AI1635" s="129" t="e" cm="1">
        <f t="array" aca="1" ref="AI1635" ca="1">INDIRECT(ADDRESS(MATCH(A1635,'rs_stocks'!B:B,0),7,1,TRUE,"rs_stocks"))</f>
        <v>#N/A</v>
      </c>
    </row>
    <row r="1636" spans="1:35" x14ac:dyDescent="0.3">
      <c r="A1636" s="129" t="s">
        <v>7897</v>
      </c>
      <c r="B1636" s="132">
        <v>-0.23</v>
      </c>
      <c r="C1636" s="132">
        <v>0.31</v>
      </c>
      <c r="D1636" s="132">
        <v>-0.77</v>
      </c>
      <c r="E1636" s="132">
        <v>3.19</v>
      </c>
      <c r="F1636" s="132">
        <v>0.15</v>
      </c>
      <c r="G1636" s="300" t="s">
        <v>3282</v>
      </c>
      <c r="H1636" s="348" t="s">
        <v>3111</v>
      </c>
      <c r="I1636" s="129">
        <v>0.495</v>
      </c>
      <c r="J1636" s="129">
        <v>-45</v>
      </c>
      <c r="K1636" s="129">
        <v>-27</v>
      </c>
      <c r="L1636" s="129" t="b">
        <v>1</v>
      </c>
      <c r="M1636" s="129">
        <v>2.3879999999999999</v>
      </c>
      <c r="N1636" s="129">
        <v>1.6259999999999999</v>
      </c>
      <c r="O1636" s="129">
        <v>1.468</v>
      </c>
      <c r="P1636" s="132">
        <v>2.391</v>
      </c>
      <c r="Q1636" s="132">
        <v>2.9000000000000001E-2</v>
      </c>
      <c r="R1636" s="132">
        <v>7.0000000000000007E-2</v>
      </c>
      <c r="S1636" s="129">
        <v>1.34</v>
      </c>
      <c r="T1636" s="419">
        <v>-11.513999999999999</v>
      </c>
      <c r="U1636" s="129">
        <v>12.95</v>
      </c>
      <c r="V1636" s="129">
        <v>-36</v>
      </c>
      <c r="W1636" s="129">
        <v>-34</v>
      </c>
      <c r="X1636" s="129">
        <v>1151</v>
      </c>
      <c r="Y1636" s="129" t="s">
        <v>7897</v>
      </c>
      <c r="Z1636" s="129" t="b">
        <v>0</v>
      </c>
      <c r="AA1636" s="129">
        <v>0</v>
      </c>
      <c r="AB1636" s="129" t="b">
        <v>0</v>
      </c>
      <c r="AC1636" s="129">
        <v>48</v>
      </c>
      <c r="AD1636" s="129">
        <v>0.52900000000000003</v>
      </c>
      <c r="AE1636" s="129" t="s">
        <v>3111</v>
      </c>
      <c r="AF1636" s="129" t="s">
        <v>3282</v>
      </c>
      <c r="AG1636" s="129" t="s">
        <v>7898</v>
      </c>
      <c r="AH1636" s="129" t="e" cm="1">
        <f t="array" aca="1" ref="AH1636" ca="1">INDIRECT(ADDRESS(MATCH(AJ1636,'rs_industries'!B:B,0),5,1,TRUE,"rs_industries"))</f>
        <v>#N/A</v>
      </c>
      <c r="AI1636" s="129" t="e" cm="1">
        <f t="array" aca="1" ref="AI1636" ca="1">INDIRECT(ADDRESS(MATCH(A1636,'rs_stocks'!B:B,0),7,1,TRUE,"rs_stocks"))</f>
        <v>#N/A</v>
      </c>
    </row>
    <row r="1637" spans="1:35" x14ac:dyDescent="0.3">
      <c r="A1637" s="129" t="s">
        <v>359</v>
      </c>
      <c r="B1637" s="132">
        <v>0.38</v>
      </c>
      <c r="C1637" s="132">
        <v>-2.88</v>
      </c>
      <c r="D1637" s="132">
        <v>-7.07</v>
      </c>
      <c r="E1637" s="132">
        <v>9.4700000000000006</v>
      </c>
      <c r="F1637" s="132">
        <v>10.1</v>
      </c>
      <c r="G1637" s="231" t="s">
        <v>3231</v>
      </c>
      <c r="H1637" s="346" t="s">
        <v>3124</v>
      </c>
      <c r="I1637" s="129">
        <v>96.116</v>
      </c>
      <c r="J1637" s="129">
        <v>-28</v>
      </c>
      <c r="K1637" s="129">
        <v>-7</v>
      </c>
      <c r="L1637" s="129" t="b">
        <v>1</v>
      </c>
      <c r="M1637" s="129">
        <v>4.9980000000000002</v>
      </c>
      <c r="N1637" s="129">
        <v>3.415</v>
      </c>
      <c r="O1637" s="129">
        <v>1.464</v>
      </c>
      <c r="P1637" s="132">
        <v>4.6440000000000001</v>
      </c>
      <c r="Q1637" s="132">
        <v>2.8000000000000001E-2</v>
      </c>
      <c r="R1637" s="132">
        <v>0.13</v>
      </c>
      <c r="S1637" s="129">
        <v>1.8</v>
      </c>
      <c r="T1637" s="419">
        <v>4.1120000000000001</v>
      </c>
      <c r="U1637" s="129">
        <v>338.35</v>
      </c>
      <c r="V1637" s="129">
        <v>-71</v>
      </c>
      <c r="W1637" s="129">
        <v>-67</v>
      </c>
      <c r="X1637" s="129">
        <v>32</v>
      </c>
      <c r="Y1637" s="129" t="s">
        <v>359</v>
      </c>
      <c r="Z1637" s="129" t="b">
        <v>1</v>
      </c>
      <c r="AA1637" s="129">
        <v>0</v>
      </c>
      <c r="AB1637" s="129" t="b">
        <v>0</v>
      </c>
      <c r="AC1637" s="129">
        <v>52</v>
      </c>
      <c r="AD1637" s="129">
        <v>0.52800000000000002</v>
      </c>
      <c r="AE1637" s="129" t="s">
        <v>3124</v>
      </c>
      <c r="AF1637" s="129" t="s">
        <v>3231</v>
      </c>
      <c r="AG1637" s="129" t="s">
        <v>5068</v>
      </c>
      <c r="AH1637" s="129" t="e" cm="1">
        <f t="array" aca="1" ref="AH1637" ca="1">INDIRECT(ADDRESS(MATCH(AJ1637,'rs_industries'!B:B,0),5,1,TRUE,"rs_industries"))</f>
        <v>#N/A</v>
      </c>
      <c r="AI1637" s="129" cm="1">
        <f t="array" aca="1" ref="AI1637" ca="1">INDIRECT(ADDRESS(MATCH(A1637,'rs_stocks'!B:B,0),7,1,TRUE,"rs_stocks"))</f>
        <v>76</v>
      </c>
    </row>
    <row r="1638" spans="1:35" x14ac:dyDescent="0.3">
      <c r="A1638" s="129" t="s">
        <v>7683</v>
      </c>
      <c r="B1638" s="132">
        <v>1.67</v>
      </c>
      <c r="C1638" s="132">
        <v>0.44</v>
      </c>
      <c r="D1638" s="132">
        <v>6.67</v>
      </c>
      <c r="E1638" s="132">
        <v>27.95</v>
      </c>
      <c r="F1638" s="132">
        <v>16.5</v>
      </c>
      <c r="G1638" s="282" t="s">
        <v>3385</v>
      </c>
      <c r="H1638" s="347" t="s">
        <v>24</v>
      </c>
      <c r="I1638" s="129">
        <v>0.61099999999999999</v>
      </c>
      <c r="J1638" s="129">
        <v>-70</v>
      </c>
      <c r="K1638" s="129">
        <v>-44</v>
      </c>
      <c r="L1638" s="129" t="b">
        <v>1</v>
      </c>
      <c r="M1638" s="129">
        <v>13.83</v>
      </c>
      <c r="N1638" s="129">
        <v>9.516</v>
      </c>
      <c r="O1638" s="129">
        <v>1.4530000000000001</v>
      </c>
      <c r="P1638" s="132">
        <v>11.637</v>
      </c>
      <c r="Q1638" s="132">
        <v>2.7E-2</v>
      </c>
      <c r="R1638" s="132">
        <v>0.311</v>
      </c>
      <c r="S1638" s="129">
        <v>3.55</v>
      </c>
      <c r="T1638" s="419">
        <v>92.736000000000004</v>
      </c>
      <c r="U1638" s="129">
        <v>9.11</v>
      </c>
      <c r="V1638" s="129">
        <v>-17</v>
      </c>
      <c r="W1638" s="129">
        <v>-30</v>
      </c>
      <c r="X1638" s="129">
        <v>618</v>
      </c>
      <c r="Y1638" s="129" t="s">
        <v>7683</v>
      </c>
      <c r="Z1638" s="129" t="b">
        <v>0</v>
      </c>
      <c r="AA1638" s="129">
        <v>0</v>
      </c>
      <c r="AB1638" s="129" t="b">
        <v>1</v>
      </c>
      <c r="AC1638" s="129">
        <v>39</v>
      </c>
      <c r="AD1638" s="129">
        <v>0.52800000000000002</v>
      </c>
      <c r="AE1638" s="129" t="s">
        <v>24</v>
      </c>
      <c r="AF1638" s="129" t="s">
        <v>3385</v>
      </c>
      <c r="AG1638" s="129" t="s">
        <v>7713</v>
      </c>
      <c r="AH1638" s="129" t="e" cm="1">
        <f t="array" aca="1" ref="AH1638" ca="1">INDIRECT(ADDRESS(MATCH(AJ1638,'rs_industries'!B:B,0),5,1,TRUE,"rs_industries"))</f>
        <v>#N/A</v>
      </c>
      <c r="AI1638" s="129" cm="1">
        <f t="array" aca="1" ref="AI1638" ca="1">INDIRECT(ADDRESS(MATCH(A1638,'rs_stocks'!B:B,0),7,1,TRUE,"rs_stocks"))</f>
        <v>78</v>
      </c>
    </row>
    <row r="1639" spans="1:35" x14ac:dyDescent="0.3">
      <c r="A1639" s="129" t="s">
        <v>5818</v>
      </c>
      <c r="B1639" s="132">
        <v>1.79</v>
      </c>
      <c r="C1639" s="132">
        <v>3.07</v>
      </c>
      <c r="D1639" s="132">
        <v>3.21</v>
      </c>
      <c r="E1639" s="132">
        <v>8.0399999999999991</v>
      </c>
      <c r="F1639" s="132">
        <v>1.23</v>
      </c>
      <c r="G1639" s="204" t="s">
        <v>3193</v>
      </c>
      <c r="H1639" s="345" t="s">
        <v>3111</v>
      </c>
      <c r="I1639" s="129">
        <v>2.3610000000000002</v>
      </c>
      <c r="J1639" s="129">
        <v>-41</v>
      </c>
      <c r="K1639" s="129">
        <v>-27</v>
      </c>
      <c r="L1639" s="129" t="b">
        <v>1</v>
      </c>
      <c r="M1639" s="129">
        <v>2.19</v>
      </c>
      <c r="N1639" s="129">
        <v>1.508</v>
      </c>
      <c r="O1639" s="129">
        <v>1.452</v>
      </c>
      <c r="P1639" s="132">
        <v>2.2130000000000001</v>
      </c>
      <c r="Q1639" s="132">
        <v>2.9000000000000001E-2</v>
      </c>
      <c r="R1639" s="132">
        <v>6.3E-2</v>
      </c>
      <c r="S1639" s="129">
        <v>1.01</v>
      </c>
      <c r="T1639" s="419">
        <v>13.333</v>
      </c>
      <c r="U1639" s="129">
        <v>7.39</v>
      </c>
      <c r="V1639" s="129">
        <v>4</v>
      </c>
      <c r="W1639" s="129">
        <v>36</v>
      </c>
      <c r="X1639" s="129">
        <v>2666</v>
      </c>
      <c r="Y1639" s="129" t="s">
        <v>5818</v>
      </c>
      <c r="Z1639" s="129" t="b">
        <v>1</v>
      </c>
      <c r="AA1639" s="129">
        <v>0</v>
      </c>
      <c r="AB1639" s="129" t="b">
        <v>1</v>
      </c>
      <c r="AC1639" s="129">
        <v>44</v>
      </c>
      <c r="AD1639" s="129">
        <v>0.52800000000000002</v>
      </c>
      <c r="AE1639" s="129" t="s">
        <v>3111</v>
      </c>
      <c r="AF1639" s="129" t="s">
        <v>3193</v>
      </c>
      <c r="AG1639" s="129" t="s">
        <v>5819</v>
      </c>
      <c r="AH1639" s="129" t="e" cm="1">
        <f t="array" aca="1" ref="AH1639" ca="1">INDIRECT(ADDRESS(MATCH(AJ1639,'rs_industries'!B:B,0),5,1,TRUE,"rs_industries"))</f>
        <v>#N/A</v>
      </c>
      <c r="AI1639" s="129" cm="1">
        <f t="array" aca="1" ref="AI1639" ca="1">INDIRECT(ADDRESS(MATCH(A1639,'rs_stocks'!B:B,0),7,1,TRUE,"rs_stocks"))</f>
        <v>74</v>
      </c>
    </row>
    <row r="1640" spans="1:35" x14ac:dyDescent="0.3">
      <c r="A1640" s="129" t="s">
        <v>632</v>
      </c>
      <c r="B1640" s="132">
        <v>0.27</v>
      </c>
      <c r="C1640" s="132">
        <v>7.35</v>
      </c>
      <c r="D1640" s="132">
        <v>14.28</v>
      </c>
      <c r="E1640" s="132">
        <v>23.31</v>
      </c>
      <c r="F1640" s="132">
        <v>23.39</v>
      </c>
      <c r="G1640" s="282" t="s">
        <v>3146</v>
      </c>
      <c r="H1640" s="347" t="s">
        <v>3124</v>
      </c>
      <c r="I1640" s="129">
        <v>9.0190000000000001</v>
      </c>
      <c r="J1640" s="129">
        <v>-78</v>
      </c>
      <c r="K1640" s="129">
        <v>-50</v>
      </c>
      <c r="L1640" s="129" t="b">
        <v>0</v>
      </c>
      <c r="M1640" s="129">
        <v>13.601000000000001</v>
      </c>
      <c r="N1640" s="129">
        <v>9.3659999999999997</v>
      </c>
      <c r="O1640" s="129">
        <v>1.452</v>
      </c>
      <c r="P1640" s="132">
        <v>10.64</v>
      </c>
      <c r="Q1640" s="132">
        <v>2.5999999999999999E-2</v>
      </c>
      <c r="R1640" s="132">
        <v>0.27800000000000002</v>
      </c>
      <c r="S1640" s="129">
        <v>2.59</v>
      </c>
      <c r="T1640" s="419">
        <v>8.4760000000000009</v>
      </c>
      <c r="U1640" s="129">
        <v>18.25</v>
      </c>
      <c r="V1640" s="129">
        <v>-49</v>
      </c>
      <c r="W1640" s="129">
        <v>-55</v>
      </c>
      <c r="X1640" s="129">
        <v>423</v>
      </c>
      <c r="Y1640" s="129" t="s">
        <v>632</v>
      </c>
      <c r="Z1640" s="129" t="b">
        <v>0</v>
      </c>
      <c r="AA1640" s="129">
        <v>0</v>
      </c>
      <c r="AB1640" s="129" t="b">
        <v>1</v>
      </c>
      <c r="AC1640" s="129">
        <v>46</v>
      </c>
      <c r="AD1640" s="129">
        <v>0.52700000000000002</v>
      </c>
      <c r="AE1640" s="129" t="s">
        <v>3124</v>
      </c>
      <c r="AF1640" s="129" t="s">
        <v>3146</v>
      </c>
      <c r="AG1640" s="129" t="s">
        <v>3274</v>
      </c>
      <c r="AH1640" s="129" t="e" cm="1">
        <f t="array" aca="1" ref="AH1640" ca="1">INDIRECT(ADDRESS(MATCH(AJ1640,'rs_industries'!B:B,0),5,1,TRUE,"rs_industries"))</f>
        <v>#N/A</v>
      </c>
      <c r="AI1640" s="129" cm="1">
        <f t="array" aca="1" ref="AI1640" ca="1">INDIRECT(ADDRESS(MATCH(A1640,'rs_stocks'!B:B,0),7,1,TRUE,"rs_stocks"))</f>
        <v>93</v>
      </c>
    </row>
    <row r="1641" spans="1:35" x14ac:dyDescent="0.3">
      <c r="A1641" s="129" t="s">
        <v>771</v>
      </c>
      <c r="B1641" s="132">
        <v>2.08</v>
      </c>
      <c r="C1641" s="132">
        <v>-1.45</v>
      </c>
      <c r="D1641" s="132">
        <v>-8.1</v>
      </c>
      <c r="E1641" s="132">
        <v>17.760000000000002</v>
      </c>
      <c r="F1641" s="132">
        <v>7.32</v>
      </c>
      <c r="G1641" s="255" t="s">
        <v>3527</v>
      </c>
      <c r="H1641" s="347" t="s">
        <v>3108</v>
      </c>
      <c r="I1641" s="129">
        <v>7.54</v>
      </c>
      <c r="J1641" s="129">
        <v>-67</v>
      </c>
      <c r="K1641" s="129">
        <v>-49</v>
      </c>
      <c r="L1641" s="129" t="b">
        <v>1</v>
      </c>
      <c r="M1641" s="129">
        <v>7.1680000000000001</v>
      </c>
      <c r="N1641" s="129">
        <v>4.9660000000000002</v>
      </c>
      <c r="O1641" s="129">
        <v>1.4430000000000001</v>
      </c>
      <c r="P1641" s="132">
        <v>6.8940000000000001</v>
      </c>
      <c r="Q1641" s="132">
        <v>2.7E-2</v>
      </c>
      <c r="R1641" s="132">
        <v>0.188</v>
      </c>
      <c r="S1641" s="129">
        <v>2.6</v>
      </c>
      <c r="T1641" s="419">
        <v>151.40100000000001</v>
      </c>
      <c r="U1641" s="129">
        <v>118.07</v>
      </c>
      <c r="V1641" s="129">
        <v>12</v>
      </c>
      <c r="W1641" s="129">
        <v>15</v>
      </c>
      <c r="X1641" s="129">
        <v>65</v>
      </c>
      <c r="Y1641" s="129" t="s">
        <v>771</v>
      </c>
      <c r="Z1641" s="129" t="b">
        <v>1</v>
      </c>
      <c r="AA1641" s="129">
        <v>0</v>
      </c>
      <c r="AB1641" s="129" t="b">
        <v>1</v>
      </c>
      <c r="AC1641" s="129">
        <v>52</v>
      </c>
      <c r="AD1641" s="129">
        <v>0.52700000000000002</v>
      </c>
      <c r="AE1641" s="129" t="s">
        <v>3108</v>
      </c>
      <c r="AF1641" s="129" t="s">
        <v>3527</v>
      </c>
      <c r="AG1641" s="129" t="s">
        <v>3528</v>
      </c>
      <c r="AH1641" s="129" t="e" cm="1">
        <f t="array" aca="1" ref="AH1641" ca="1">INDIRECT(ADDRESS(MATCH(AJ1641,'rs_industries'!B:B,0),5,1,TRUE,"rs_industries"))</f>
        <v>#N/A</v>
      </c>
      <c r="AI1641" s="129" cm="1">
        <f t="array" aca="1" ref="AI1641" ca="1">INDIRECT(ADDRESS(MATCH(A1641,'rs_stocks'!B:B,0),7,1,TRUE,"rs_stocks"))</f>
        <v>74</v>
      </c>
    </row>
    <row r="1642" spans="1:35" x14ac:dyDescent="0.3">
      <c r="A1642" s="129" t="s">
        <v>1555</v>
      </c>
      <c r="B1642" s="132">
        <v>0.62</v>
      </c>
      <c r="C1642" s="132">
        <v>-2.63</v>
      </c>
      <c r="D1642" s="132">
        <v>-7.08</v>
      </c>
      <c r="E1642" s="132">
        <v>16.100000000000001</v>
      </c>
      <c r="F1642" s="132">
        <v>11.99</v>
      </c>
      <c r="G1642" s="269" t="s">
        <v>3198</v>
      </c>
      <c r="H1642" s="288" t="s">
        <v>24</v>
      </c>
      <c r="I1642" s="129">
        <v>5.0110000000000001</v>
      </c>
      <c r="J1642" s="129">
        <v>-47</v>
      </c>
      <c r="K1642" s="129">
        <v>-8</v>
      </c>
      <c r="L1642" s="129" t="b">
        <v>1</v>
      </c>
      <c r="M1642" s="129">
        <v>8.5749999999999993</v>
      </c>
      <c r="N1642" s="129">
        <v>5.9569999999999999</v>
      </c>
      <c r="O1642" s="129">
        <v>1.44</v>
      </c>
      <c r="P1642" s="132">
        <v>9.0120000000000005</v>
      </c>
      <c r="Q1642" s="132">
        <v>2.5000000000000001E-2</v>
      </c>
      <c r="R1642" s="132">
        <v>0.22800000000000001</v>
      </c>
      <c r="S1642" s="129">
        <v>1.89</v>
      </c>
      <c r="T1642" s="419">
        <v>55.956000000000003</v>
      </c>
      <c r="U1642" s="129">
        <v>114.51</v>
      </c>
      <c r="V1642" s="129">
        <v>-1</v>
      </c>
      <c r="W1642" s="129">
        <v>-6</v>
      </c>
      <c r="X1642" s="129">
        <v>92</v>
      </c>
      <c r="Y1642" s="129" t="s">
        <v>1555</v>
      </c>
      <c r="Z1642" s="129" t="b">
        <v>1</v>
      </c>
      <c r="AA1642" s="129">
        <v>0</v>
      </c>
      <c r="AB1642" s="129" t="b">
        <v>0</v>
      </c>
      <c r="AC1642" s="129">
        <v>45</v>
      </c>
      <c r="AD1642" s="129">
        <v>0.52700000000000002</v>
      </c>
      <c r="AE1642" s="129" t="s">
        <v>24</v>
      </c>
      <c r="AF1642" s="129" t="s">
        <v>3198</v>
      </c>
      <c r="AG1642" s="129" t="s">
        <v>3199</v>
      </c>
      <c r="AH1642" s="129" t="e" cm="1">
        <f t="array" aca="1" ref="AH1642" ca="1">INDIRECT(ADDRESS(MATCH(AJ1642,'rs_industries'!B:B,0),5,1,TRUE,"rs_industries"))</f>
        <v>#N/A</v>
      </c>
      <c r="AI1642" s="129" cm="1">
        <f t="array" aca="1" ref="AI1642" ca="1">INDIRECT(ADDRESS(MATCH(A1642,'rs_stocks'!B:B,0),7,1,TRUE,"rs_stocks"))</f>
        <v>87</v>
      </c>
    </row>
    <row r="1643" spans="1:35" x14ac:dyDescent="0.3">
      <c r="A1643" s="129" t="s">
        <v>6061</v>
      </c>
      <c r="B1643" s="132">
        <v>0.43</v>
      </c>
      <c r="C1643" s="132">
        <v>-3</v>
      </c>
      <c r="D1643" s="132">
        <v>-0.32</v>
      </c>
      <c r="E1643" s="132">
        <v>10.95</v>
      </c>
      <c r="F1643" s="132">
        <v>-0.69</v>
      </c>
      <c r="G1643" s="290" t="s">
        <v>3162</v>
      </c>
      <c r="H1643" s="350" t="s">
        <v>3108</v>
      </c>
      <c r="I1643" s="129">
        <v>0.78600000000000003</v>
      </c>
      <c r="J1643" s="129">
        <v>-66</v>
      </c>
      <c r="K1643" s="129">
        <v>-55</v>
      </c>
      <c r="L1643" s="129" t="b">
        <v>1</v>
      </c>
      <c r="M1643" s="129">
        <v>9.4030000000000005</v>
      </c>
      <c r="N1643" s="129">
        <v>6.5469999999999997</v>
      </c>
      <c r="O1643" s="129">
        <v>1.4359999999999999</v>
      </c>
      <c r="P1643" s="132">
        <v>8.9109999999999996</v>
      </c>
      <c r="Q1643" s="132">
        <v>2.7E-2</v>
      </c>
      <c r="R1643" s="132">
        <v>0.24199999999999999</v>
      </c>
      <c r="S1643" s="129">
        <v>2.93</v>
      </c>
      <c r="T1643" s="419">
        <v>34.545000000000002</v>
      </c>
      <c r="U1643" s="129">
        <v>18.75</v>
      </c>
      <c r="V1643" s="129">
        <v>-36</v>
      </c>
      <c r="W1643" s="129">
        <v>-28</v>
      </c>
      <c r="X1643" s="129">
        <v>363</v>
      </c>
      <c r="Y1643" s="129" t="s">
        <v>6061</v>
      </c>
      <c r="Z1643" s="129" t="b">
        <v>0</v>
      </c>
      <c r="AA1643" s="129">
        <v>0</v>
      </c>
      <c r="AB1643" s="129" t="b">
        <v>0</v>
      </c>
      <c r="AC1643" s="129">
        <v>39</v>
      </c>
      <c r="AD1643" s="129">
        <v>0.52700000000000002</v>
      </c>
      <c r="AE1643" s="129" t="s">
        <v>3108</v>
      </c>
      <c r="AF1643" s="129" t="s">
        <v>3162</v>
      </c>
      <c r="AG1643" s="129" t="s">
        <v>6062</v>
      </c>
      <c r="AH1643" s="129" t="e" cm="1">
        <f t="array" aca="1" ref="AH1643" ca="1">INDIRECT(ADDRESS(MATCH(AJ1643,'rs_industries'!B:B,0),5,1,TRUE,"rs_industries"))</f>
        <v>#N/A</v>
      </c>
      <c r="AI1643" s="129" t="e" cm="1">
        <f t="array" aca="1" ref="AI1643" ca="1">INDIRECT(ADDRESS(MATCH(A1643,'rs_stocks'!B:B,0),7,1,TRUE,"rs_stocks"))</f>
        <v>#N/A</v>
      </c>
    </row>
    <row r="1644" spans="1:35" x14ac:dyDescent="0.3">
      <c r="A1644" s="129" t="s">
        <v>118</v>
      </c>
      <c r="B1644" s="132">
        <v>2.0299999999999998</v>
      </c>
      <c r="C1644" s="132">
        <v>6.11</v>
      </c>
      <c r="D1644" s="132">
        <v>13.19</v>
      </c>
      <c r="E1644" s="132">
        <v>10.92</v>
      </c>
      <c r="F1644" s="132">
        <v>6.84</v>
      </c>
      <c r="G1644" s="303" t="s">
        <v>3127</v>
      </c>
      <c r="H1644" s="349" t="s">
        <v>31</v>
      </c>
      <c r="I1644" s="129">
        <v>37.777000000000001</v>
      </c>
      <c r="J1644" s="129">
        <v>-31</v>
      </c>
      <c r="K1644" s="129">
        <v>0</v>
      </c>
      <c r="L1644" s="129" t="b">
        <v>1</v>
      </c>
      <c r="M1644" s="129">
        <v>6.4939999999999998</v>
      </c>
      <c r="N1644" s="129">
        <v>4.5209999999999999</v>
      </c>
      <c r="O1644" s="129">
        <v>1.4359999999999999</v>
      </c>
      <c r="P1644" s="132">
        <v>6.2</v>
      </c>
      <c r="Q1644" s="132">
        <v>2.8000000000000001E-2</v>
      </c>
      <c r="R1644" s="132">
        <v>0.17399999999999999</v>
      </c>
      <c r="S1644" s="129">
        <v>1.52</v>
      </c>
      <c r="T1644" s="419">
        <v>-12.989000000000001</v>
      </c>
      <c r="U1644" s="129">
        <v>263.48</v>
      </c>
      <c r="V1644" s="129">
        <v>-35</v>
      </c>
      <c r="W1644" s="129">
        <v>-30</v>
      </c>
      <c r="X1644" s="129">
        <v>49</v>
      </c>
      <c r="Y1644" s="129" t="s">
        <v>118</v>
      </c>
      <c r="Z1644" s="129" t="b">
        <v>0</v>
      </c>
      <c r="AA1644" s="129">
        <v>0</v>
      </c>
      <c r="AB1644" s="129" t="b">
        <v>1</v>
      </c>
      <c r="AC1644" s="129">
        <v>46</v>
      </c>
      <c r="AD1644" s="129">
        <v>0.52600000000000002</v>
      </c>
      <c r="AE1644" s="129" t="s">
        <v>31</v>
      </c>
      <c r="AF1644" s="129" t="s">
        <v>3127</v>
      </c>
      <c r="AG1644" s="129" t="s">
        <v>5010</v>
      </c>
      <c r="AH1644" s="129" t="e" cm="1">
        <f t="array" aca="1" ref="AH1644" ca="1">INDIRECT(ADDRESS(MATCH(AJ1644,'rs_industries'!B:B,0),5,1,TRUE,"rs_industries"))</f>
        <v>#N/A</v>
      </c>
      <c r="AI1644" s="129" cm="1">
        <f t="array" aca="1" ref="AI1644" ca="1">INDIRECT(ADDRESS(MATCH(A1644,'rs_stocks'!B:B,0),7,1,TRUE,"rs_stocks"))</f>
        <v>71</v>
      </c>
    </row>
    <row r="1645" spans="1:35" x14ac:dyDescent="0.3">
      <c r="A1645" s="129" t="s">
        <v>196</v>
      </c>
      <c r="B1645" s="132">
        <v>-1.44</v>
      </c>
      <c r="C1645" s="132">
        <v>-4.5999999999999996</v>
      </c>
      <c r="D1645" s="132">
        <v>-7.37</v>
      </c>
      <c r="E1645" s="132">
        <v>3.4</v>
      </c>
      <c r="F1645" s="132">
        <v>0.98</v>
      </c>
      <c r="G1645" s="251" t="s">
        <v>3189</v>
      </c>
      <c r="H1645" s="349" t="s">
        <v>3108</v>
      </c>
      <c r="I1645" s="129">
        <v>42.786999999999999</v>
      </c>
      <c r="J1645" s="129">
        <v>-45</v>
      </c>
      <c r="K1645" s="129">
        <v>-10</v>
      </c>
      <c r="L1645" s="129" t="b">
        <v>1</v>
      </c>
      <c r="M1645" s="129">
        <v>5.0869999999999997</v>
      </c>
      <c r="N1645" s="129">
        <v>3.5419999999999998</v>
      </c>
      <c r="O1645" s="129">
        <v>1.4359999999999999</v>
      </c>
      <c r="P1645" s="132">
        <v>5.0129999999999999</v>
      </c>
      <c r="Q1645" s="132">
        <v>2.7E-2</v>
      </c>
      <c r="R1645" s="132">
        <v>0.13700000000000001</v>
      </c>
      <c r="S1645" s="129">
        <v>2.36</v>
      </c>
      <c r="T1645" s="419">
        <v>38.536999999999999</v>
      </c>
      <c r="U1645" s="129">
        <v>155.435</v>
      </c>
      <c r="V1645" s="129">
        <v>-45</v>
      </c>
      <c r="W1645" s="129">
        <v>-33</v>
      </c>
      <c r="X1645" s="129">
        <v>54</v>
      </c>
      <c r="Y1645" s="129" t="s">
        <v>196</v>
      </c>
      <c r="Z1645" s="129" t="b">
        <v>1</v>
      </c>
      <c r="AA1645" s="129">
        <v>0</v>
      </c>
      <c r="AB1645" s="129" t="b">
        <v>0</v>
      </c>
      <c r="AC1645" s="129">
        <v>50</v>
      </c>
      <c r="AD1645" s="129">
        <v>0.52600000000000002</v>
      </c>
      <c r="AE1645" s="129" t="s">
        <v>3108</v>
      </c>
      <c r="AF1645" s="129" t="s">
        <v>3189</v>
      </c>
      <c r="AG1645" s="129" t="s">
        <v>3327</v>
      </c>
      <c r="AH1645" s="129" t="e" cm="1">
        <f t="array" aca="1" ref="AH1645" ca="1">INDIRECT(ADDRESS(MATCH(AJ1645,'rs_industries'!B:B,0),5,1,TRUE,"rs_industries"))</f>
        <v>#N/A</v>
      </c>
      <c r="AI1645" s="129" cm="1">
        <f t="array" aca="1" ref="AI1645" ca="1">INDIRECT(ADDRESS(MATCH(A1645,'rs_stocks'!B:B,0),7,1,TRUE,"rs_stocks"))</f>
        <v>73</v>
      </c>
    </row>
    <row r="1646" spans="1:35" x14ac:dyDescent="0.3">
      <c r="A1646" s="129" t="s">
        <v>1567</v>
      </c>
      <c r="B1646" s="132">
        <v>-1.28</v>
      </c>
      <c r="C1646" s="132">
        <v>-5.77</v>
      </c>
      <c r="D1646" s="132">
        <v>-6.58</v>
      </c>
      <c r="E1646" s="132">
        <v>-4.6900000000000004</v>
      </c>
      <c r="F1646" s="132">
        <v>-4.07</v>
      </c>
      <c r="G1646" s="205" t="s">
        <v>3236</v>
      </c>
      <c r="H1646" s="349" t="s">
        <v>3111</v>
      </c>
      <c r="I1646" s="129">
        <v>3.1080000000000001</v>
      </c>
      <c r="J1646" s="129">
        <v>-59</v>
      </c>
      <c r="K1646" s="129">
        <v>-40</v>
      </c>
      <c r="L1646" s="129" t="b">
        <v>0</v>
      </c>
      <c r="M1646" s="129">
        <v>4.4009999999999998</v>
      </c>
      <c r="N1646" s="129">
        <v>3.07</v>
      </c>
      <c r="O1646" s="129">
        <v>1.4330000000000001</v>
      </c>
      <c r="P1646" s="132">
        <v>4.452</v>
      </c>
      <c r="Q1646" s="132">
        <v>2.8000000000000001E-2</v>
      </c>
      <c r="R1646" s="132">
        <v>0.123</v>
      </c>
      <c r="S1646" s="129">
        <v>2.5299999999999998</v>
      </c>
      <c r="T1646" s="419">
        <v>1.286</v>
      </c>
      <c r="U1646" s="129">
        <v>92.19</v>
      </c>
      <c r="V1646" s="129">
        <v>1</v>
      </c>
      <c r="W1646" s="129">
        <v>-21</v>
      </c>
      <c r="X1646" s="129">
        <v>85</v>
      </c>
      <c r="Y1646" s="129" t="s">
        <v>1567</v>
      </c>
      <c r="Z1646" s="129" t="b">
        <v>1</v>
      </c>
      <c r="AA1646" s="129">
        <v>0</v>
      </c>
      <c r="AB1646" s="129" t="b">
        <v>0</v>
      </c>
      <c r="AC1646" s="129">
        <v>43</v>
      </c>
      <c r="AD1646" s="129">
        <v>0.52600000000000002</v>
      </c>
      <c r="AE1646" s="129" t="s">
        <v>3111</v>
      </c>
      <c r="AF1646" s="129" t="s">
        <v>3236</v>
      </c>
      <c r="AG1646" s="129" t="s">
        <v>4091</v>
      </c>
      <c r="AH1646" s="129" t="e" cm="1">
        <f t="array" aca="1" ref="AH1646" ca="1">INDIRECT(ADDRESS(MATCH(AJ1646,'rs_industries'!B:B,0),5,1,TRUE,"rs_industries"))</f>
        <v>#N/A</v>
      </c>
      <c r="AI1646" s="129" t="e" cm="1">
        <f t="array" aca="1" ref="AI1646" ca="1">INDIRECT(ADDRESS(MATCH(A1646,'rs_stocks'!B:B,0),7,1,TRUE,"rs_stocks"))</f>
        <v>#N/A</v>
      </c>
    </row>
    <row r="1647" spans="1:35" x14ac:dyDescent="0.3">
      <c r="A1647" s="129" t="s">
        <v>7508</v>
      </c>
      <c r="B1647" s="132">
        <v>-24.55</v>
      </c>
      <c r="C1647" s="132">
        <v>-28.41</v>
      </c>
      <c r="D1647" s="132">
        <v>-16.07</v>
      </c>
      <c r="E1647" s="132">
        <v>-18.5</v>
      </c>
      <c r="F1647" s="132">
        <v>-20.100000000000001</v>
      </c>
      <c r="G1647" s="220" t="s">
        <v>3110</v>
      </c>
      <c r="H1647" s="349" t="s">
        <v>3111</v>
      </c>
      <c r="I1647" s="129">
        <v>0.58799999999999997</v>
      </c>
      <c r="J1647" s="129">
        <v>-60</v>
      </c>
      <c r="K1647" s="129">
        <v>-29</v>
      </c>
      <c r="L1647" s="129" t="b">
        <v>0</v>
      </c>
      <c r="M1647" s="129">
        <v>11.116</v>
      </c>
      <c r="N1647" s="129">
        <v>7.843</v>
      </c>
      <c r="O1647" s="129">
        <v>1.417</v>
      </c>
      <c r="P1647" s="132">
        <v>9.3510000000000009</v>
      </c>
      <c r="Q1647" s="132">
        <v>2.5000000000000001E-2</v>
      </c>
      <c r="R1647" s="132">
        <v>0.23</v>
      </c>
      <c r="S1647" s="129">
        <v>6.07</v>
      </c>
      <c r="T1647" s="419">
        <v>3.802</v>
      </c>
      <c r="U1647" s="129">
        <v>13</v>
      </c>
      <c r="V1647" s="129">
        <v>8</v>
      </c>
      <c r="W1647" s="129">
        <v>44</v>
      </c>
      <c r="X1647" s="129">
        <v>253</v>
      </c>
      <c r="Y1647" s="129" t="s">
        <v>7508</v>
      </c>
      <c r="Z1647" s="129" t="b">
        <v>1</v>
      </c>
      <c r="AA1647" s="129">
        <v>12.74</v>
      </c>
      <c r="AB1647" s="129" t="b">
        <v>0</v>
      </c>
      <c r="AC1647" s="129">
        <v>41</v>
      </c>
      <c r="AD1647" s="129">
        <v>0.52500000000000002</v>
      </c>
      <c r="AE1647" s="129" t="s">
        <v>3111</v>
      </c>
      <c r="AF1647" s="129" t="s">
        <v>3110</v>
      </c>
      <c r="AG1647" s="129" t="s">
        <v>7509</v>
      </c>
      <c r="AH1647" s="129" t="e" cm="1">
        <f t="array" aca="1" ref="AH1647" ca="1">INDIRECT(ADDRESS(MATCH(AJ1647,'rs_industries'!B:B,0),5,1,TRUE,"rs_industries"))</f>
        <v>#N/A</v>
      </c>
      <c r="AI1647" s="129" t="e" cm="1">
        <f t="array" aca="1" ref="AI1647" ca="1">INDIRECT(ADDRESS(MATCH(A1647,'rs_stocks'!B:B,0),7,1,TRUE,"rs_stocks"))</f>
        <v>#N/A</v>
      </c>
    </row>
    <row r="1648" spans="1:35" x14ac:dyDescent="0.3">
      <c r="A1648" s="129" t="s">
        <v>7396</v>
      </c>
      <c r="B1648" s="132">
        <v>-0.04</v>
      </c>
      <c r="C1648" s="132">
        <v>1.25</v>
      </c>
      <c r="D1648" s="132">
        <v>2.02</v>
      </c>
      <c r="E1648" s="132">
        <v>-1.31</v>
      </c>
      <c r="F1648" s="132">
        <v>-3.12</v>
      </c>
      <c r="G1648" s="269" t="s">
        <v>3238</v>
      </c>
      <c r="H1648" s="288" t="s">
        <v>24</v>
      </c>
      <c r="I1648" s="129">
        <v>0.79900000000000004</v>
      </c>
      <c r="J1648" s="129">
        <v>-32</v>
      </c>
      <c r="K1648" s="129">
        <v>-22</v>
      </c>
      <c r="L1648" s="129" t="b">
        <v>1</v>
      </c>
      <c r="M1648" s="129">
        <v>2.0059999999999998</v>
      </c>
      <c r="N1648" s="129">
        <v>1.4179999999999999</v>
      </c>
      <c r="O1648" s="129">
        <v>1.415</v>
      </c>
      <c r="P1648" s="132">
        <v>2.1080000000000001</v>
      </c>
      <c r="Q1648" s="132">
        <v>2.7E-2</v>
      </c>
      <c r="R1648" s="132">
        <v>5.7000000000000002E-2</v>
      </c>
      <c r="S1648" s="129">
        <v>1.57</v>
      </c>
      <c r="T1648" s="419">
        <v>-22.422000000000001</v>
      </c>
      <c r="U1648" s="129">
        <v>22.68</v>
      </c>
      <c r="V1648" s="129">
        <v>-47</v>
      </c>
      <c r="W1648" s="129">
        <v>-87</v>
      </c>
      <c r="X1648" s="129">
        <v>560</v>
      </c>
      <c r="Y1648" s="129" t="s">
        <v>7396</v>
      </c>
      <c r="Z1648" s="129" t="b">
        <v>0</v>
      </c>
      <c r="AA1648" s="129">
        <v>0</v>
      </c>
      <c r="AB1648" s="129" t="b">
        <v>1</v>
      </c>
      <c r="AC1648" s="129">
        <v>42</v>
      </c>
      <c r="AD1648" s="129">
        <v>0.52500000000000002</v>
      </c>
      <c r="AE1648" s="129" t="s">
        <v>24</v>
      </c>
      <c r="AF1648" s="129" t="s">
        <v>3238</v>
      </c>
      <c r="AG1648" s="129" t="s">
        <v>7397</v>
      </c>
      <c r="AH1648" s="129" t="e" cm="1">
        <f t="array" aca="1" ref="AH1648" ca="1">INDIRECT(ADDRESS(MATCH(AJ1648,'rs_industries'!B:B,0),5,1,TRUE,"rs_industries"))</f>
        <v>#N/A</v>
      </c>
      <c r="AI1648" s="129" t="e" cm="1">
        <f t="array" aca="1" ref="AI1648" ca="1">INDIRECT(ADDRESS(MATCH(A1648,'rs_stocks'!B:B,0),7,1,TRUE,"rs_stocks"))</f>
        <v>#N/A</v>
      </c>
    </row>
    <row r="1649" spans="1:35" x14ac:dyDescent="0.3">
      <c r="A1649" s="129" t="s">
        <v>5752</v>
      </c>
      <c r="B1649" s="132">
        <v>5.34</v>
      </c>
      <c r="C1649" s="132">
        <v>7.62</v>
      </c>
      <c r="D1649" s="132">
        <v>25.58</v>
      </c>
      <c r="E1649" s="132">
        <v>-8.11</v>
      </c>
      <c r="F1649" s="132">
        <v>-8.11</v>
      </c>
      <c r="G1649" s="248" t="s">
        <v>4222</v>
      </c>
      <c r="H1649" s="348" t="s">
        <v>3124</v>
      </c>
      <c r="I1649" s="129">
        <v>1.1439999999999999</v>
      </c>
      <c r="J1649" s="129">
        <v>-87</v>
      </c>
      <c r="K1649" s="129">
        <v>-80</v>
      </c>
      <c r="L1649" s="129" t="b">
        <v>1</v>
      </c>
      <c r="M1649" s="129">
        <v>14.824</v>
      </c>
      <c r="N1649" s="129">
        <v>10.532999999999999</v>
      </c>
      <c r="O1649" s="129">
        <v>1.407</v>
      </c>
      <c r="P1649" s="132">
        <v>23.257999999999999</v>
      </c>
      <c r="Q1649" s="132">
        <v>2.5999999999999999E-2</v>
      </c>
      <c r="R1649" s="132">
        <v>0.59699999999999998</v>
      </c>
      <c r="S1649" s="129">
        <v>4.26</v>
      </c>
      <c r="T1649" s="419">
        <v>43.139000000000003</v>
      </c>
      <c r="U1649" s="129">
        <v>11.44</v>
      </c>
      <c r="V1649" s="129">
        <v>-51</v>
      </c>
      <c r="W1649" s="129">
        <v>-47</v>
      </c>
      <c r="X1649" s="129">
        <v>410</v>
      </c>
      <c r="Y1649" s="129" t="s">
        <v>5752</v>
      </c>
      <c r="Z1649" s="129" t="b">
        <v>0</v>
      </c>
      <c r="AA1649" s="129">
        <v>0</v>
      </c>
      <c r="AB1649" s="129" t="b">
        <v>0</v>
      </c>
      <c r="AC1649" s="129">
        <v>54</v>
      </c>
      <c r="AD1649" s="129">
        <v>0.52500000000000002</v>
      </c>
      <c r="AE1649" s="129" t="s">
        <v>3124</v>
      </c>
      <c r="AF1649" s="129" t="s">
        <v>4222</v>
      </c>
      <c r="AG1649" s="129" t="s">
        <v>5753</v>
      </c>
      <c r="AH1649" s="129" t="e" cm="1">
        <f t="array" aca="1" ref="AH1649" ca="1">INDIRECT(ADDRESS(MATCH(AJ1649,'rs_industries'!B:B,0),5,1,TRUE,"rs_industries"))</f>
        <v>#N/A</v>
      </c>
      <c r="AI1649" s="129" t="e" cm="1">
        <f t="array" aca="1" ref="AI1649" ca="1">INDIRECT(ADDRESS(MATCH(A1649,'rs_stocks'!B:B,0),7,1,TRUE,"rs_stocks"))</f>
        <v>#N/A</v>
      </c>
    </row>
    <row r="1650" spans="1:35" x14ac:dyDescent="0.3">
      <c r="A1650" s="129" t="s">
        <v>954</v>
      </c>
      <c r="B1650" s="132">
        <v>-0.72</v>
      </c>
      <c r="C1650" s="132">
        <v>-11.81</v>
      </c>
      <c r="D1650" s="132">
        <v>-10.79</v>
      </c>
      <c r="E1650" s="132">
        <v>4.62</v>
      </c>
      <c r="F1650" s="132">
        <v>3.33</v>
      </c>
      <c r="G1650" s="204" t="s">
        <v>3225</v>
      </c>
      <c r="H1650" s="345" t="s">
        <v>3111</v>
      </c>
      <c r="I1650" s="129">
        <v>18.748000000000001</v>
      </c>
      <c r="J1650" s="129">
        <v>-38</v>
      </c>
      <c r="K1650" s="129">
        <v>-14</v>
      </c>
      <c r="L1650" s="129" t="b">
        <v>0</v>
      </c>
      <c r="M1650" s="129">
        <v>8.625</v>
      </c>
      <c r="N1650" s="129">
        <v>6.1479999999999997</v>
      </c>
      <c r="O1650" s="129">
        <v>1.403</v>
      </c>
      <c r="P1650" s="132">
        <v>8.984</v>
      </c>
      <c r="Q1650" s="132">
        <v>2.4E-2</v>
      </c>
      <c r="R1650" s="132">
        <v>0.22</v>
      </c>
      <c r="S1650" s="129">
        <v>2.2200000000000002</v>
      </c>
      <c r="T1650" s="419">
        <v>13.308</v>
      </c>
      <c r="U1650" s="129">
        <v>358.54</v>
      </c>
      <c r="V1650" s="129">
        <v>-8</v>
      </c>
      <c r="W1650" s="129">
        <v>4</v>
      </c>
      <c r="X1650" s="129">
        <v>25</v>
      </c>
      <c r="Y1650" s="129" t="s">
        <v>954</v>
      </c>
      <c r="Z1650" s="129" t="b">
        <v>1</v>
      </c>
      <c r="AA1650" s="129">
        <v>0</v>
      </c>
      <c r="AB1650" s="129" t="b">
        <v>0</v>
      </c>
      <c r="AC1650" s="129">
        <v>51</v>
      </c>
      <c r="AD1650" s="129">
        <v>0.52500000000000002</v>
      </c>
      <c r="AE1650" s="129" t="s">
        <v>3111</v>
      </c>
      <c r="AF1650" s="129" t="s">
        <v>3225</v>
      </c>
      <c r="AG1650" s="129" t="s">
        <v>4109</v>
      </c>
      <c r="AH1650" s="129" t="e" cm="1">
        <f t="array" aca="1" ref="AH1650" ca="1">INDIRECT(ADDRESS(MATCH(AJ1650,'rs_industries'!B:B,0),5,1,TRUE,"rs_industries"))</f>
        <v>#N/A</v>
      </c>
      <c r="AI1650" s="129" cm="1">
        <f t="array" aca="1" ref="AI1650" ca="1">INDIRECT(ADDRESS(MATCH(A1650,'rs_stocks'!B:B,0),7,1,TRUE,"rs_stocks"))</f>
        <v>78</v>
      </c>
    </row>
    <row r="1651" spans="1:35" x14ac:dyDescent="0.3">
      <c r="A1651" s="129" t="s">
        <v>844</v>
      </c>
      <c r="B1651" s="132">
        <v>-0.59</v>
      </c>
      <c r="C1651" s="132">
        <v>-2.97</v>
      </c>
      <c r="D1651" s="132">
        <v>-14.77</v>
      </c>
      <c r="E1651" s="132">
        <v>14.77</v>
      </c>
      <c r="F1651" s="132">
        <v>4</v>
      </c>
      <c r="G1651" s="261" t="s">
        <v>3333</v>
      </c>
      <c r="H1651" s="345" t="s">
        <v>115</v>
      </c>
      <c r="I1651" s="129">
        <v>61.384999999999998</v>
      </c>
      <c r="J1651" s="129">
        <v>-31</v>
      </c>
      <c r="K1651" s="129">
        <v>-20</v>
      </c>
      <c r="L1651" s="129" t="b">
        <v>0</v>
      </c>
      <c r="M1651" s="129">
        <v>12.423</v>
      </c>
      <c r="N1651" s="129">
        <v>8.8680000000000003</v>
      </c>
      <c r="O1651" s="129">
        <v>1.401</v>
      </c>
      <c r="P1651" s="132">
        <v>12.53</v>
      </c>
      <c r="Q1651" s="132">
        <v>2.3E-2</v>
      </c>
      <c r="R1651" s="132">
        <v>0.29299999999999998</v>
      </c>
      <c r="S1651" s="129">
        <v>2.4300000000000002</v>
      </c>
      <c r="T1651" s="419">
        <v>-20.66</v>
      </c>
      <c r="U1651" s="129">
        <v>174.22499999999999</v>
      </c>
      <c r="V1651" s="129">
        <v>-22</v>
      </c>
      <c r="W1651" s="129">
        <v>-24</v>
      </c>
      <c r="X1651" s="129">
        <v>47</v>
      </c>
      <c r="Y1651" s="129" t="s">
        <v>844</v>
      </c>
      <c r="Z1651" s="129" t="b">
        <v>1</v>
      </c>
      <c r="AA1651" s="129">
        <v>0</v>
      </c>
      <c r="AB1651" s="129" t="b">
        <v>0</v>
      </c>
      <c r="AC1651" s="129">
        <v>51</v>
      </c>
      <c r="AD1651" s="129">
        <v>0.52400000000000002</v>
      </c>
      <c r="AE1651" s="129" t="s">
        <v>115</v>
      </c>
      <c r="AF1651" s="129" t="s">
        <v>3333</v>
      </c>
      <c r="AG1651" s="129" t="s">
        <v>4592</v>
      </c>
      <c r="AH1651" s="129" t="e" cm="1">
        <f t="array" aca="1" ref="AH1651" ca="1">INDIRECT(ADDRESS(MATCH(AJ1651,'rs_industries'!B:B,0),5,1,TRUE,"rs_industries"))</f>
        <v>#N/A</v>
      </c>
      <c r="AI1651" s="129" cm="1">
        <f t="array" aca="1" ref="AI1651" ca="1">INDIRECT(ADDRESS(MATCH(A1651,'rs_stocks'!B:B,0),7,1,TRUE,"rs_stocks"))</f>
        <v>76</v>
      </c>
    </row>
    <row r="1652" spans="1:35" x14ac:dyDescent="0.3">
      <c r="A1652" s="129" t="s">
        <v>1278</v>
      </c>
      <c r="B1652" s="132">
        <v>1.28</v>
      </c>
      <c r="C1652" s="132">
        <v>2.2400000000000002</v>
      </c>
      <c r="D1652" s="132">
        <v>2.19</v>
      </c>
      <c r="E1652" s="132">
        <v>2.4</v>
      </c>
      <c r="F1652" s="132">
        <v>2.66</v>
      </c>
      <c r="G1652" s="215" t="s">
        <v>3217</v>
      </c>
      <c r="H1652" s="349" t="s">
        <v>150</v>
      </c>
      <c r="I1652" s="129">
        <v>33.057000000000002</v>
      </c>
      <c r="J1652" s="129">
        <v>-55</v>
      </c>
      <c r="K1652" s="129">
        <v>-34</v>
      </c>
      <c r="L1652" s="129" t="b">
        <v>1</v>
      </c>
      <c r="M1652" s="129">
        <v>4.6040000000000001</v>
      </c>
      <c r="N1652" s="129">
        <v>3.29</v>
      </c>
      <c r="O1652" s="129">
        <v>1.399</v>
      </c>
      <c r="P1652" s="132">
        <v>4.5730000000000004</v>
      </c>
      <c r="Q1652" s="132">
        <v>2.5999999999999999E-2</v>
      </c>
      <c r="R1652" s="132">
        <v>0.121</v>
      </c>
      <c r="S1652" s="129">
        <v>2.3199999999999998</v>
      </c>
      <c r="T1652" s="419">
        <v>53.180999999999997</v>
      </c>
      <c r="U1652" s="129">
        <v>149.94999999999999</v>
      </c>
      <c r="V1652" s="129">
        <v>23</v>
      </c>
      <c r="W1652" s="129">
        <v>5</v>
      </c>
      <c r="X1652" s="129">
        <v>57</v>
      </c>
      <c r="Y1652" s="129" t="s">
        <v>1278</v>
      </c>
      <c r="Z1652" s="129" t="b">
        <v>0</v>
      </c>
      <c r="AA1652" s="129">
        <v>0</v>
      </c>
      <c r="AB1652" s="129" t="b">
        <v>1</v>
      </c>
      <c r="AC1652" s="129">
        <v>47</v>
      </c>
      <c r="AD1652" s="129">
        <v>0.52400000000000002</v>
      </c>
      <c r="AE1652" s="129" t="s">
        <v>150</v>
      </c>
      <c r="AF1652" s="129" t="s">
        <v>3217</v>
      </c>
      <c r="AG1652" s="129" t="s">
        <v>4201</v>
      </c>
      <c r="AH1652" s="129" t="e" cm="1">
        <f t="array" aca="1" ref="AH1652" ca="1">INDIRECT(ADDRESS(MATCH(AJ1652,'rs_industries'!B:B,0),5,1,TRUE,"rs_industries"))</f>
        <v>#N/A</v>
      </c>
      <c r="AI1652" s="129" t="e" cm="1">
        <f t="array" aca="1" ref="AI1652" ca="1">INDIRECT(ADDRESS(MATCH(A1652,'rs_stocks'!B:B,0),7,1,TRUE,"rs_stocks"))</f>
        <v>#N/A</v>
      </c>
    </row>
    <row r="1653" spans="1:35" x14ac:dyDescent="0.3">
      <c r="A1653" s="129" t="s">
        <v>1748</v>
      </c>
      <c r="B1653" s="132">
        <v>-3.94</v>
      </c>
      <c r="C1653" s="132">
        <v>-15.17</v>
      </c>
      <c r="D1653" s="132">
        <v>-20.8</v>
      </c>
      <c r="E1653" s="132">
        <v>2.42</v>
      </c>
      <c r="F1653" s="132">
        <v>2.42</v>
      </c>
      <c r="G1653" s="249" t="s">
        <v>3107</v>
      </c>
      <c r="H1653" s="353" t="s">
        <v>3108</v>
      </c>
      <c r="I1653" s="129">
        <v>4.0759999999999996</v>
      </c>
      <c r="J1653" s="129">
        <v>-74</v>
      </c>
      <c r="K1653" s="129">
        <v>-45</v>
      </c>
      <c r="L1653" s="129" t="b">
        <v>0</v>
      </c>
      <c r="M1653" s="129">
        <v>8.7840000000000007</v>
      </c>
      <c r="N1653" s="129">
        <v>6.3860000000000001</v>
      </c>
      <c r="O1653" s="129">
        <v>1.375</v>
      </c>
      <c r="P1653" s="132">
        <v>8.1120000000000001</v>
      </c>
      <c r="Q1653" s="132">
        <v>2.4E-2</v>
      </c>
      <c r="R1653" s="132">
        <v>0.19400000000000001</v>
      </c>
      <c r="S1653" s="129">
        <v>3.86</v>
      </c>
      <c r="T1653" s="419">
        <v>-79.94</v>
      </c>
      <c r="U1653" s="129">
        <v>20.75</v>
      </c>
      <c r="V1653" s="129">
        <v>-18</v>
      </c>
      <c r="W1653" s="129">
        <v>19</v>
      </c>
      <c r="X1653" s="129">
        <v>249</v>
      </c>
      <c r="Y1653" s="129" t="s">
        <v>1748</v>
      </c>
      <c r="Z1653" s="129" t="b">
        <v>1</v>
      </c>
      <c r="AA1653" s="129">
        <v>0</v>
      </c>
      <c r="AB1653" s="129" t="b">
        <v>0</v>
      </c>
      <c r="AC1653" s="129">
        <v>47</v>
      </c>
      <c r="AD1653" s="129">
        <v>0.52400000000000002</v>
      </c>
      <c r="AE1653" s="129" t="s">
        <v>3108</v>
      </c>
      <c r="AF1653" s="129" t="s">
        <v>3107</v>
      </c>
      <c r="AG1653" s="129" t="s">
        <v>3916</v>
      </c>
      <c r="AH1653" s="129" t="e" cm="1">
        <f t="array" aca="1" ref="AH1653" ca="1">INDIRECT(ADDRESS(MATCH(AJ1653,'rs_industries'!B:B,0),5,1,TRUE,"rs_industries"))</f>
        <v>#N/A</v>
      </c>
      <c r="AI1653" s="129" cm="1">
        <f t="array" aca="1" ref="AI1653" ca="1">INDIRECT(ADDRESS(MATCH(A1653,'rs_stocks'!B:B,0),7,1,TRUE,"rs_stocks"))</f>
        <v>81</v>
      </c>
    </row>
    <row r="1654" spans="1:35" x14ac:dyDescent="0.3">
      <c r="A1654" s="129" t="s">
        <v>6476</v>
      </c>
      <c r="B1654" s="132">
        <v>-1.05</v>
      </c>
      <c r="C1654" s="132">
        <v>-8.5</v>
      </c>
      <c r="D1654" s="132">
        <v>-9</v>
      </c>
      <c r="E1654" s="132">
        <v>3.98</v>
      </c>
      <c r="F1654" s="132">
        <v>-6.56</v>
      </c>
      <c r="G1654" s="231" t="s">
        <v>3236</v>
      </c>
      <c r="H1654" s="346" t="s">
        <v>3111</v>
      </c>
      <c r="I1654" s="129">
        <v>0.73899999999999999</v>
      </c>
      <c r="J1654" s="129">
        <v>-77</v>
      </c>
      <c r="K1654" s="129">
        <v>-51</v>
      </c>
      <c r="L1654" s="129" t="b">
        <v>0</v>
      </c>
      <c r="M1654" s="129">
        <v>6.0960000000000001</v>
      </c>
      <c r="N1654" s="129">
        <v>4.49</v>
      </c>
      <c r="O1654" s="129">
        <v>1.3580000000000001</v>
      </c>
      <c r="P1654" s="132">
        <v>6.39</v>
      </c>
      <c r="Q1654" s="132">
        <v>2.4E-2</v>
      </c>
      <c r="R1654" s="132">
        <v>0.154</v>
      </c>
      <c r="S1654" s="129">
        <v>2.66</v>
      </c>
      <c r="T1654" s="419">
        <v>-0.59499999999999997</v>
      </c>
      <c r="U1654" s="129">
        <v>126.45</v>
      </c>
      <c r="V1654" s="129">
        <v>-14</v>
      </c>
      <c r="W1654" s="129">
        <v>-32</v>
      </c>
      <c r="X1654" s="129">
        <v>59</v>
      </c>
      <c r="Y1654" s="129" t="s">
        <v>6476</v>
      </c>
      <c r="Z1654" s="129" t="b">
        <v>1</v>
      </c>
      <c r="AA1654" s="129">
        <v>0</v>
      </c>
      <c r="AB1654" s="129" t="b">
        <v>0</v>
      </c>
      <c r="AC1654" s="129">
        <v>48</v>
      </c>
      <c r="AD1654" s="129">
        <v>0.52300000000000002</v>
      </c>
      <c r="AE1654" s="129" t="s">
        <v>3111</v>
      </c>
      <c r="AF1654" s="129" t="s">
        <v>3236</v>
      </c>
      <c r="AG1654" s="129" t="s">
        <v>6477</v>
      </c>
      <c r="AH1654" s="129" t="e" cm="1">
        <f t="array" aca="1" ref="AH1654" ca="1">INDIRECT(ADDRESS(MATCH(AJ1654,'rs_industries'!B:B,0),5,1,TRUE,"rs_industries"))</f>
        <v>#N/A</v>
      </c>
      <c r="AI1654" s="129" t="e" cm="1">
        <f t="array" aca="1" ref="AI1654" ca="1">INDIRECT(ADDRESS(MATCH(A1654,'rs_stocks'!B:B,0),7,1,TRUE,"rs_stocks"))</f>
        <v>#N/A</v>
      </c>
    </row>
    <row r="1655" spans="1:35" x14ac:dyDescent="0.3">
      <c r="A1655" s="129" t="s">
        <v>660</v>
      </c>
      <c r="B1655" s="132">
        <v>-2.21</v>
      </c>
      <c r="C1655" s="132">
        <v>-11.76</v>
      </c>
      <c r="D1655" s="132">
        <v>-12.64</v>
      </c>
      <c r="E1655" s="132">
        <v>-9.6</v>
      </c>
      <c r="F1655" s="132">
        <v>-7.42</v>
      </c>
      <c r="G1655" s="282" t="s">
        <v>3148</v>
      </c>
      <c r="H1655" s="347" t="s">
        <v>3111</v>
      </c>
      <c r="I1655" s="129">
        <v>6.2670000000000003</v>
      </c>
      <c r="J1655" s="129">
        <v>-69</v>
      </c>
      <c r="K1655" s="129">
        <v>-53</v>
      </c>
      <c r="L1655" s="129" t="b">
        <v>0</v>
      </c>
      <c r="M1655" s="129">
        <v>4.59</v>
      </c>
      <c r="N1655" s="129">
        <v>3.387</v>
      </c>
      <c r="O1655" s="129">
        <v>1.355</v>
      </c>
      <c r="P1655" s="132">
        <v>4.5839999999999996</v>
      </c>
      <c r="Q1655" s="132">
        <v>2.4E-2</v>
      </c>
      <c r="R1655" s="132">
        <v>0.111</v>
      </c>
      <c r="S1655" s="129">
        <v>2.86</v>
      </c>
      <c r="T1655" s="419">
        <v>-57.624000000000002</v>
      </c>
      <c r="U1655" s="129">
        <v>47.27</v>
      </c>
      <c r="V1655" s="129">
        <v>67</v>
      </c>
      <c r="W1655" s="129">
        <v>57</v>
      </c>
      <c r="X1655" s="129">
        <v>147</v>
      </c>
      <c r="Y1655" s="129" t="s">
        <v>660</v>
      </c>
      <c r="Z1655" s="129" t="b">
        <v>1</v>
      </c>
      <c r="AA1655" s="129">
        <v>0</v>
      </c>
      <c r="AB1655" s="129" t="b">
        <v>0</v>
      </c>
      <c r="AC1655" s="129">
        <v>47</v>
      </c>
      <c r="AD1655" s="129">
        <v>0.52300000000000002</v>
      </c>
      <c r="AE1655" s="129" t="s">
        <v>3111</v>
      </c>
      <c r="AF1655" s="129" t="s">
        <v>3148</v>
      </c>
      <c r="AG1655" s="129" t="s">
        <v>3961</v>
      </c>
      <c r="AH1655" s="129" t="e" cm="1">
        <f t="array" aca="1" ref="AH1655" ca="1">INDIRECT(ADDRESS(MATCH(AJ1655,'rs_industries'!B:B,0),5,1,TRUE,"rs_industries"))</f>
        <v>#N/A</v>
      </c>
      <c r="AI1655" s="129" t="e" cm="1">
        <f t="array" aca="1" ref="AI1655" ca="1">INDIRECT(ADDRESS(MATCH(A1655,'rs_stocks'!B:B,0),7,1,TRUE,"rs_stocks"))</f>
        <v>#N/A</v>
      </c>
    </row>
    <row r="1656" spans="1:35" x14ac:dyDescent="0.3">
      <c r="A1656" s="129" t="s">
        <v>73</v>
      </c>
      <c r="B1656" s="132">
        <v>0.54</v>
      </c>
      <c r="C1656" s="132">
        <v>-1.42</v>
      </c>
      <c r="D1656" s="132">
        <v>4.42</v>
      </c>
      <c r="E1656" s="132">
        <v>4.75</v>
      </c>
      <c r="F1656" s="132">
        <v>5.36</v>
      </c>
      <c r="G1656" s="269" t="s">
        <v>3162</v>
      </c>
      <c r="H1656" s="288" t="s">
        <v>3108</v>
      </c>
      <c r="I1656" s="129">
        <v>32.366</v>
      </c>
      <c r="J1656" s="129">
        <v>-38</v>
      </c>
      <c r="K1656" s="129">
        <v>-9</v>
      </c>
      <c r="L1656" s="129" t="b">
        <v>1</v>
      </c>
      <c r="M1656" s="129">
        <v>7.7439999999999998</v>
      </c>
      <c r="N1656" s="129">
        <v>5.742</v>
      </c>
      <c r="O1656" s="129">
        <v>1.349</v>
      </c>
      <c r="P1656" s="132">
        <v>6.7279999999999998</v>
      </c>
      <c r="Q1656" s="132">
        <v>2.4E-2</v>
      </c>
      <c r="R1656" s="132">
        <v>0.16300000000000001</v>
      </c>
      <c r="S1656" s="129">
        <v>2.75</v>
      </c>
      <c r="T1656" s="419">
        <v>-1.4730000000000001</v>
      </c>
      <c r="U1656" s="129">
        <v>1309.79</v>
      </c>
      <c r="V1656" s="129">
        <v>-37</v>
      </c>
      <c r="W1656" s="129">
        <v>-55</v>
      </c>
      <c r="X1656" s="129">
        <v>5</v>
      </c>
      <c r="Y1656" s="129" t="s">
        <v>73</v>
      </c>
      <c r="Z1656" s="129" t="b">
        <v>1</v>
      </c>
      <c r="AA1656" s="129">
        <v>0</v>
      </c>
      <c r="AB1656" s="129" t="b">
        <v>1</v>
      </c>
      <c r="AC1656" s="129">
        <v>54</v>
      </c>
      <c r="AD1656" s="129">
        <v>0.52300000000000002</v>
      </c>
      <c r="AE1656" s="129" t="s">
        <v>3108</v>
      </c>
      <c r="AF1656" s="129" t="s">
        <v>3162</v>
      </c>
      <c r="AG1656" s="129" t="s">
        <v>3240</v>
      </c>
      <c r="AH1656" s="129" t="e" cm="1">
        <f t="array" aca="1" ref="AH1656" ca="1">INDIRECT(ADDRESS(MATCH(AJ1656,'rs_industries'!B:B,0),5,1,TRUE,"rs_industries"))</f>
        <v>#N/A</v>
      </c>
      <c r="AI1656" s="129" cm="1">
        <f t="array" aca="1" ref="AI1656" ca="1">INDIRECT(ADDRESS(MATCH(A1656,'rs_stocks'!B:B,0),7,1,TRUE,"rs_stocks"))</f>
        <v>84</v>
      </c>
    </row>
    <row r="1657" spans="1:35" x14ac:dyDescent="0.3">
      <c r="A1657" s="129" t="s">
        <v>7608</v>
      </c>
      <c r="B1657" s="132">
        <v>-6.29</v>
      </c>
      <c r="C1657" s="132">
        <v>-9.39</v>
      </c>
      <c r="D1657" s="132">
        <v>-6.02</v>
      </c>
      <c r="E1657" s="132">
        <v>22.39</v>
      </c>
      <c r="F1657" s="132">
        <v>18.84</v>
      </c>
      <c r="G1657" s="229" t="s">
        <v>3238</v>
      </c>
      <c r="H1657" s="349" t="s">
        <v>24</v>
      </c>
      <c r="I1657" s="129">
        <v>0.253</v>
      </c>
      <c r="J1657" s="129">
        <v>-96</v>
      </c>
      <c r="K1657" s="129">
        <v>-92</v>
      </c>
      <c r="L1657" s="129" t="b">
        <v>1</v>
      </c>
      <c r="M1657" s="129">
        <v>20.221</v>
      </c>
      <c r="N1657" s="129">
        <v>15.125</v>
      </c>
      <c r="O1657" s="129">
        <v>1.337</v>
      </c>
      <c r="P1657" s="132">
        <v>20.757999999999999</v>
      </c>
      <c r="Q1657" s="132">
        <v>0.02</v>
      </c>
      <c r="R1657" s="132">
        <v>0.41899999999999998</v>
      </c>
      <c r="S1657" s="129">
        <v>7.1</v>
      </c>
      <c r="T1657" s="419">
        <v>8.5869999999999997</v>
      </c>
      <c r="U1657" s="129">
        <v>3.28</v>
      </c>
      <c r="V1657" s="129">
        <v>-28</v>
      </c>
      <c r="W1657" s="129">
        <v>-41</v>
      </c>
      <c r="X1657" s="129">
        <v>858</v>
      </c>
      <c r="Y1657" s="129" t="s">
        <v>7608</v>
      </c>
      <c r="Z1657" s="129" t="b">
        <v>0</v>
      </c>
      <c r="AA1657" s="129">
        <v>0</v>
      </c>
      <c r="AB1657" s="129" t="b">
        <v>0</v>
      </c>
      <c r="AC1657" s="129">
        <v>44</v>
      </c>
      <c r="AD1657" s="129">
        <v>0.52300000000000002</v>
      </c>
      <c r="AE1657" s="129" t="s">
        <v>24</v>
      </c>
      <c r="AF1657" s="129" t="s">
        <v>3238</v>
      </c>
      <c r="AG1657" s="129" t="s">
        <v>8729</v>
      </c>
      <c r="AH1657" s="129" t="e" cm="1">
        <f t="array" aca="1" ref="AH1657" ca="1">INDIRECT(ADDRESS(MATCH(AJ1657,'rs_industries'!B:B,0),5,1,TRUE,"rs_industries"))</f>
        <v>#N/A</v>
      </c>
      <c r="AI1657" s="129" cm="1">
        <f t="array" aca="1" ref="AI1657" ca="1">INDIRECT(ADDRESS(MATCH(A1657,'rs_stocks'!B:B,0),7,1,TRUE,"rs_stocks"))</f>
        <v>87</v>
      </c>
    </row>
    <row r="1658" spans="1:35" x14ac:dyDescent="0.3">
      <c r="A1658" s="129" t="s">
        <v>1049</v>
      </c>
      <c r="B1658" s="132">
        <v>-1.3</v>
      </c>
      <c r="C1658" s="132">
        <v>-4.67</v>
      </c>
      <c r="D1658" s="132">
        <v>-4.3099999999999996</v>
      </c>
      <c r="E1658" s="132">
        <v>-0.04</v>
      </c>
      <c r="F1658" s="132">
        <v>3.83</v>
      </c>
      <c r="G1658" s="225" t="s">
        <v>3110</v>
      </c>
      <c r="H1658" s="346" t="s">
        <v>3111</v>
      </c>
      <c r="I1658" s="129">
        <v>6.452</v>
      </c>
      <c r="J1658" s="129">
        <v>-16</v>
      </c>
      <c r="K1658" s="129">
        <v>-5</v>
      </c>
      <c r="L1658" s="129" t="b">
        <v>0</v>
      </c>
      <c r="M1658" s="129">
        <v>3.3759999999999999</v>
      </c>
      <c r="N1658" s="129">
        <v>2.5670000000000002</v>
      </c>
      <c r="O1658" s="129">
        <v>1.3149999999999999</v>
      </c>
      <c r="P1658" s="132">
        <v>3.351</v>
      </c>
      <c r="Q1658" s="132">
        <v>2.3E-2</v>
      </c>
      <c r="R1658" s="132">
        <v>7.8E-2</v>
      </c>
      <c r="S1658" s="129">
        <v>1.67</v>
      </c>
      <c r="T1658" s="419">
        <v>-48.720999999999997</v>
      </c>
      <c r="U1658" s="129">
        <v>141.13999999999999</v>
      </c>
      <c r="V1658" s="129">
        <v>-38</v>
      </c>
      <c r="W1658" s="129">
        <v>-40</v>
      </c>
      <c r="X1658" s="129">
        <v>84</v>
      </c>
      <c r="Y1658" s="129" t="s">
        <v>1049</v>
      </c>
      <c r="Z1658" s="129" t="b">
        <v>1</v>
      </c>
      <c r="AA1658" s="129">
        <v>0</v>
      </c>
      <c r="AB1658" s="129" t="b">
        <v>0</v>
      </c>
      <c r="AC1658" s="129">
        <v>46</v>
      </c>
      <c r="AD1658" s="129">
        <v>0.52200000000000002</v>
      </c>
      <c r="AE1658" s="129" t="s">
        <v>3111</v>
      </c>
      <c r="AF1658" s="129" t="s">
        <v>3110</v>
      </c>
      <c r="AG1658" s="129" t="s">
        <v>5063</v>
      </c>
      <c r="AH1658" s="129" t="e" cm="1">
        <f t="array" aca="1" ref="AH1658" ca="1">INDIRECT(ADDRESS(MATCH(AJ1658,'rs_industries'!B:B,0),5,1,TRUE,"rs_industries"))</f>
        <v>#N/A</v>
      </c>
      <c r="AI1658" s="129" t="e" cm="1">
        <f t="array" aca="1" ref="AI1658" ca="1">INDIRECT(ADDRESS(MATCH(A1658,'rs_stocks'!B:B,0),7,1,TRUE,"rs_stocks"))</f>
        <v>#N/A</v>
      </c>
    </row>
    <row r="1659" spans="1:35" x14ac:dyDescent="0.3">
      <c r="A1659" s="129" t="s">
        <v>2916</v>
      </c>
      <c r="B1659" s="132">
        <v>-5.9</v>
      </c>
      <c r="C1659" s="132">
        <v>-4.46</v>
      </c>
      <c r="D1659" s="132">
        <v>-1.91</v>
      </c>
      <c r="E1659" s="132">
        <v>3.24</v>
      </c>
      <c r="F1659" s="132">
        <v>-0.69</v>
      </c>
      <c r="G1659" s="298" t="s">
        <v>3142</v>
      </c>
      <c r="H1659" s="352" t="s">
        <v>150</v>
      </c>
      <c r="I1659" s="129">
        <v>0.77200000000000002</v>
      </c>
      <c r="J1659" s="129">
        <v>-51</v>
      </c>
      <c r="K1659" s="129">
        <v>-14</v>
      </c>
      <c r="L1659" s="129" t="b">
        <v>0</v>
      </c>
      <c r="M1659" s="129">
        <v>5</v>
      </c>
      <c r="N1659" s="129">
        <v>3.8050000000000002</v>
      </c>
      <c r="O1659" s="129">
        <v>1.3140000000000001</v>
      </c>
      <c r="P1659" s="132">
        <v>4.6349999999999998</v>
      </c>
      <c r="Q1659" s="132">
        <v>2.3E-2</v>
      </c>
      <c r="R1659" s="132">
        <v>0.108</v>
      </c>
      <c r="S1659" s="129">
        <v>3.9</v>
      </c>
      <c r="T1659" s="419">
        <v>-10.724</v>
      </c>
      <c r="U1659" s="129">
        <v>14.35</v>
      </c>
      <c r="V1659" s="129">
        <v>-32</v>
      </c>
      <c r="W1659" s="129">
        <v>-25</v>
      </c>
      <c r="X1659" s="129">
        <v>357</v>
      </c>
      <c r="Y1659" s="129" t="s">
        <v>2916</v>
      </c>
      <c r="Z1659" s="129" t="b">
        <v>1</v>
      </c>
      <c r="AA1659" s="129">
        <v>0</v>
      </c>
      <c r="AB1659" s="129" t="b">
        <v>0</v>
      </c>
      <c r="AC1659" s="129">
        <v>43</v>
      </c>
      <c r="AD1659" s="129">
        <v>0.52200000000000002</v>
      </c>
      <c r="AE1659" s="129" t="s">
        <v>150</v>
      </c>
      <c r="AF1659" s="129" t="s">
        <v>3142</v>
      </c>
      <c r="AG1659" s="129" t="s">
        <v>7031</v>
      </c>
      <c r="AH1659" s="129" t="e" cm="1">
        <f t="array" aca="1" ref="AH1659" ca="1">INDIRECT(ADDRESS(MATCH(AJ1659,'rs_industries'!B:B,0),5,1,TRUE,"rs_industries"))</f>
        <v>#N/A</v>
      </c>
      <c r="AI1659" s="129" cm="1">
        <f t="array" aca="1" ref="AI1659" ca="1">INDIRECT(ADDRESS(MATCH(A1659,'rs_stocks'!B:B,0),7,1,TRUE,"rs_stocks"))</f>
        <v>90</v>
      </c>
    </row>
    <row r="1660" spans="1:35" x14ac:dyDescent="0.3">
      <c r="A1660" s="129" t="s">
        <v>2040</v>
      </c>
      <c r="B1660" s="132">
        <v>-3.37</v>
      </c>
      <c r="C1660" s="132">
        <v>-8.86</v>
      </c>
      <c r="D1660" s="132">
        <v>-8.8800000000000008</v>
      </c>
      <c r="E1660" s="132">
        <v>3.86</v>
      </c>
      <c r="F1660" s="132">
        <v>-3.32</v>
      </c>
      <c r="G1660" s="234" t="s">
        <v>3370</v>
      </c>
      <c r="H1660" s="349" t="s">
        <v>3108</v>
      </c>
      <c r="I1660" s="129">
        <v>3.9319999999999999</v>
      </c>
      <c r="J1660" s="129">
        <v>-43</v>
      </c>
      <c r="K1660" s="129">
        <v>-21</v>
      </c>
      <c r="L1660" s="129" t="b">
        <v>0</v>
      </c>
      <c r="M1660" s="129">
        <v>4.1639999999999997</v>
      </c>
      <c r="N1660" s="129">
        <v>3.2189999999999999</v>
      </c>
      <c r="O1660" s="129">
        <v>1.294</v>
      </c>
      <c r="P1660" s="132">
        <v>3.8540000000000001</v>
      </c>
      <c r="Q1660" s="132">
        <v>2.1999999999999999E-2</v>
      </c>
      <c r="R1660" s="132">
        <v>8.5999999999999993E-2</v>
      </c>
      <c r="S1660" s="129">
        <v>2.69</v>
      </c>
      <c r="T1660" s="419">
        <v>-130.64400000000001</v>
      </c>
      <c r="U1660" s="129">
        <v>94.33</v>
      </c>
      <c r="V1660" s="129">
        <v>64</v>
      </c>
      <c r="W1660" s="129">
        <v>44</v>
      </c>
      <c r="X1660" s="129">
        <v>78</v>
      </c>
      <c r="Y1660" s="129" t="s">
        <v>2040</v>
      </c>
      <c r="Z1660" s="129" t="b">
        <v>1</v>
      </c>
      <c r="AA1660" s="129">
        <v>0</v>
      </c>
      <c r="AB1660" s="129" t="b">
        <v>0</v>
      </c>
      <c r="AC1660" s="129">
        <v>46</v>
      </c>
      <c r="AD1660" s="129">
        <v>0.52200000000000002</v>
      </c>
      <c r="AE1660" s="129" t="s">
        <v>3108</v>
      </c>
      <c r="AF1660" s="129" t="s">
        <v>3370</v>
      </c>
      <c r="AG1660" s="129" t="s">
        <v>4444</v>
      </c>
      <c r="AH1660" s="129" t="e" cm="1">
        <f t="array" aca="1" ref="AH1660" ca="1">INDIRECT(ADDRESS(MATCH(AJ1660,'rs_industries'!B:B,0),5,1,TRUE,"rs_industries"))</f>
        <v>#N/A</v>
      </c>
      <c r="AI1660" s="129" t="e" cm="1">
        <f t="array" aca="1" ref="AI1660" ca="1">INDIRECT(ADDRESS(MATCH(A1660,'rs_stocks'!B:B,0),7,1,TRUE,"rs_stocks"))</f>
        <v>#N/A</v>
      </c>
    </row>
    <row r="1661" spans="1:35" x14ac:dyDescent="0.3">
      <c r="A1661" s="129" t="s">
        <v>906</v>
      </c>
      <c r="B1661" s="132">
        <v>-0.62</v>
      </c>
      <c r="C1661" s="132">
        <v>0</v>
      </c>
      <c r="D1661" s="132">
        <v>-1.43</v>
      </c>
      <c r="E1661" s="132">
        <v>-1.02</v>
      </c>
      <c r="F1661" s="132">
        <v>-0.1</v>
      </c>
      <c r="G1661" s="263" t="s">
        <v>3217</v>
      </c>
      <c r="H1661" s="348" t="s">
        <v>150</v>
      </c>
      <c r="I1661" s="129">
        <v>7.0220000000000002</v>
      </c>
      <c r="J1661" s="129">
        <v>-63</v>
      </c>
      <c r="K1661" s="129">
        <v>-48</v>
      </c>
      <c r="L1661" s="129" t="b">
        <v>1</v>
      </c>
      <c r="M1661" s="129">
        <v>2.956</v>
      </c>
      <c r="N1661" s="129">
        <v>2.2909999999999999</v>
      </c>
      <c r="O1661" s="129">
        <v>1.29</v>
      </c>
      <c r="P1661" s="132">
        <v>2.93</v>
      </c>
      <c r="Q1661" s="132">
        <v>2.3E-2</v>
      </c>
      <c r="R1661" s="132">
        <v>6.6000000000000003E-2</v>
      </c>
      <c r="S1661" s="129">
        <v>1.36</v>
      </c>
      <c r="T1661" s="419">
        <v>0</v>
      </c>
      <c r="U1661" s="129">
        <v>9.66</v>
      </c>
      <c r="V1661" s="129">
        <v>-17</v>
      </c>
      <c r="W1661" s="129">
        <v>-14</v>
      </c>
      <c r="X1661" s="129">
        <v>1519</v>
      </c>
      <c r="Y1661" s="129" t="s">
        <v>906</v>
      </c>
      <c r="Z1661" s="129" t="b">
        <v>0</v>
      </c>
      <c r="AA1661" s="129">
        <v>0</v>
      </c>
      <c r="AB1661" s="129" t="b">
        <v>0</v>
      </c>
      <c r="AC1661" s="129">
        <v>53</v>
      </c>
      <c r="AD1661" s="129">
        <v>0.52100000000000002</v>
      </c>
      <c r="AE1661" s="129" t="s">
        <v>150</v>
      </c>
      <c r="AF1661" s="129" t="s">
        <v>3217</v>
      </c>
      <c r="AG1661" s="129" t="s">
        <v>4570</v>
      </c>
      <c r="AH1661" s="129" t="e" cm="1">
        <f t="array" aca="1" ref="AH1661" ca="1">INDIRECT(ADDRESS(MATCH(AJ1661,'rs_industries'!B:B,0),5,1,TRUE,"rs_industries"))</f>
        <v>#N/A</v>
      </c>
      <c r="AI1661" s="129" t="e" cm="1">
        <f t="array" aca="1" ref="AI1661" ca="1">INDIRECT(ADDRESS(MATCH(A1661,'rs_stocks'!B:B,0),7,1,TRUE,"rs_stocks"))</f>
        <v>#N/A</v>
      </c>
    </row>
    <row r="1662" spans="1:35" x14ac:dyDescent="0.3">
      <c r="A1662" s="129" t="s">
        <v>1715</v>
      </c>
      <c r="B1662" s="132">
        <v>-0.95</v>
      </c>
      <c r="C1662" s="132">
        <v>-3.34</v>
      </c>
      <c r="D1662" s="132">
        <v>-1.38</v>
      </c>
      <c r="E1662" s="132">
        <v>-0.39</v>
      </c>
      <c r="F1662" s="132">
        <v>-0.13</v>
      </c>
      <c r="G1662" s="282" t="s">
        <v>3217</v>
      </c>
      <c r="H1662" s="347" t="s">
        <v>150</v>
      </c>
      <c r="I1662" s="129">
        <v>3.4769999999999999</v>
      </c>
      <c r="J1662" s="129">
        <v>-58</v>
      </c>
      <c r="K1662" s="129">
        <v>-46</v>
      </c>
      <c r="L1662" s="129" t="b">
        <v>0</v>
      </c>
      <c r="M1662" s="129">
        <v>3.1259999999999999</v>
      </c>
      <c r="N1662" s="129">
        <v>2.4550000000000001</v>
      </c>
      <c r="O1662" s="129">
        <v>1.274</v>
      </c>
      <c r="P1662" s="132">
        <v>3.177</v>
      </c>
      <c r="Q1662" s="132">
        <v>2.1999999999999999E-2</v>
      </c>
      <c r="R1662" s="132">
        <v>7.0000000000000007E-2</v>
      </c>
      <c r="S1662" s="129">
        <v>2.0699999999999998</v>
      </c>
      <c r="T1662" s="419">
        <v>6.3470000000000004</v>
      </c>
      <c r="U1662" s="129">
        <v>22.83</v>
      </c>
      <c r="V1662" s="129">
        <v>-7</v>
      </c>
      <c r="W1662" s="129">
        <v>-23</v>
      </c>
      <c r="X1662" s="129">
        <v>423</v>
      </c>
      <c r="Y1662" s="129" t="s">
        <v>1715</v>
      </c>
      <c r="Z1662" s="129" t="b">
        <v>1</v>
      </c>
      <c r="AA1662" s="129">
        <v>0</v>
      </c>
      <c r="AB1662" s="129" t="b">
        <v>0</v>
      </c>
      <c r="AC1662" s="129">
        <v>40</v>
      </c>
      <c r="AD1662" s="129">
        <v>0.52100000000000002</v>
      </c>
      <c r="AE1662" s="129" t="s">
        <v>150</v>
      </c>
      <c r="AF1662" s="129" t="s">
        <v>3217</v>
      </c>
      <c r="AG1662" s="129" t="s">
        <v>4103</v>
      </c>
      <c r="AH1662" s="129" t="e" cm="1">
        <f t="array" aca="1" ref="AH1662" ca="1">INDIRECT(ADDRESS(MATCH(AJ1662,'rs_industries'!B:B,0),5,1,TRUE,"rs_industries"))</f>
        <v>#N/A</v>
      </c>
      <c r="AI1662" s="129" t="e" cm="1">
        <f t="array" aca="1" ref="AI1662" ca="1">INDIRECT(ADDRESS(MATCH(A1662,'rs_stocks'!B:B,0),7,1,TRUE,"rs_stocks"))</f>
        <v>#N/A</v>
      </c>
    </row>
    <row r="1663" spans="1:35" x14ac:dyDescent="0.3">
      <c r="A1663" s="129" t="s">
        <v>738</v>
      </c>
      <c r="B1663" s="132">
        <v>2.2200000000000002</v>
      </c>
      <c r="C1663" s="132">
        <v>-1.53</v>
      </c>
      <c r="D1663" s="132">
        <v>-3.67</v>
      </c>
      <c r="E1663" s="132">
        <v>10.33</v>
      </c>
      <c r="F1663" s="132">
        <v>5.77</v>
      </c>
      <c r="G1663" s="208" t="s">
        <v>3155</v>
      </c>
      <c r="H1663" s="347" t="s">
        <v>3108</v>
      </c>
      <c r="I1663" s="129">
        <v>51.232999999999997</v>
      </c>
      <c r="J1663" s="129">
        <v>-33</v>
      </c>
      <c r="K1663" s="129">
        <v>-4</v>
      </c>
      <c r="L1663" s="129" t="b">
        <v>1</v>
      </c>
      <c r="M1663" s="129">
        <v>3.7010000000000001</v>
      </c>
      <c r="N1663" s="129">
        <v>2.92</v>
      </c>
      <c r="O1663" s="129">
        <v>1.268</v>
      </c>
      <c r="P1663" s="132">
        <v>3.706</v>
      </c>
      <c r="Q1663" s="132">
        <v>2.1000000000000001E-2</v>
      </c>
      <c r="R1663" s="132">
        <v>7.9000000000000001E-2</v>
      </c>
      <c r="S1663" s="129">
        <v>1.91</v>
      </c>
      <c r="T1663" s="419">
        <v>69.459000000000003</v>
      </c>
      <c r="U1663" s="129">
        <v>204.89500000000001</v>
      </c>
      <c r="V1663" s="129">
        <v>-32</v>
      </c>
      <c r="W1663" s="129">
        <v>-28</v>
      </c>
      <c r="X1663" s="129">
        <v>51</v>
      </c>
      <c r="Y1663" s="129" t="s">
        <v>738</v>
      </c>
      <c r="Z1663" s="129" t="b">
        <v>1</v>
      </c>
      <c r="AA1663" s="129">
        <v>0</v>
      </c>
      <c r="AB1663" s="129" t="b">
        <v>1</v>
      </c>
      <c r="AC1663" s="129">
        <v>50</v>
      </c>
      <c r="AD1663" s="129">
        <v>0.52100000000000002</v>
      </c>
      <c r="AE1663" s="129" t="s">
        <v>3108</v>
      </c>
      <c r="AF1663" s="129" t="s">
        <v>3155</v>
      </c>
      <c r="AG1663" s="129" t="s">
        <v>3156</v>
      </c>
      <c r="AH1663" s="129" t="e" cm="1">
        <f t="array" aca="1" ref="AH1663" ca="1">INDIRECT(ADDRESS(MATCH(AJ1663,'rs_industries'!B:B,0),5,1,TRUE,"rs_industries"))</f>
        <v>#N/A</v>
      </c>
      <c r="AI1663" s="129" cm="1">
        <f t="array" aca="1" ref="AI1663" ca="1">INDIRECT(ADDRESS(MATCH(A1663,'rs_stocks'!B:B,0),7,1,TRUE,"rs_stocks"))</f>
        <v>79</v>
      </c>
    </row>
    <row r="1664" spans="1:35" x14ac:dyDescent="0.3">
      <c r="A1664" s="129" t="s">
        <v>7530</v>
      </c>
      <c r="B1664" s="132">
        <v>-1.1100000000000001</v>
      </c>
      <c r="C1664" s="132">
        <v>-5.76</v>
      </c>
      <c r="D1664" s="132">
        <v>-5.8</v>
      </c>
      <c r="E1664" s="132">
        <v>-11</v>
      </c>
      <c r="F1664" s="132">
        <v>-4.49</v>
      </c>
      <c r="G1664" s="253" t="s">
        <v>3148</v>
      </c>
      <c r="H1664" s="253" t="s">
        <v>3111</v>
      </c>
      <c r="I1664" s="129">
        <v>0.75</v>
      </c>
      <c r="J1664" s="129">
        <v>-46</v>
      </c>
      <c r="K1664" s="129">
        <v>-43</v>
      </c>
      <c r="L1664" s="129" t="b">
        <v>0</v>
      </c>
      <c r="M1664" s="129">
        <v>3.34</v>
      </c>
      <c r="N1664" s="129">
        <v>2.645</v>
      </c>
      <c r="O1664" s="129">
        <v>1.2629999999999999</v>
      </c>
      <c r="P1664" s="132">
        <v>3.4790000000000001</v>
      </c>
      <c r="Q1664" s="132">
        <v>2.1999999999999999E-2</v>
      </c>
      <c r="R1664" s="132">
        <v>7.4999999999999997E-2</v>
      </c>
      <c r="S1664" s="129">
        <v>2.5</v>
      </c>
      <c r="T1664" s="419">
        <v>-81.558000000000007</v>
      </c>
      <c r="U1664" s="129">
        <v>24.03</v>
      </c>
      <c r="V1664" s="129">
        <v>-42</v>
      </c>
      <c r="W1664" s="129">
        <v>-57</v>
      </c>
      <c r="X1664" s="129">
        <v>332</v>
      </c>
      <c r="Y1664" s="129" t="s">
        <v>7530</v>
      </c>
      <c r="Z1664" s="129" t="b">
        <v>0</v>
      </c>
      <c r="AA1664" s="129">
        <v>0</v>
      </c>
      <c r="AB1664" s="129" t="b">
        <v>0</v>
      </c>
      <c r="AC1664" s="129">
        <v>45</v>
      </c>
      <c r="AD1664" s="129">
        <v>0.52</v>
      </c>
      <c r="AE1664" s="129" t="s">
        <v>3111</v>
      </c>
      <c r="AF1664" s="129" t="s">
        <v>3148</v>
      </c>
      <c r="AG1664" s="129" t="s">
        <v>7531</v>
      </c>
      <c r="AH1664" s="129" t="e" cm="1">
        <f t="array" aca="1" ref="AH1664" ca="1">INDIRECT(ADDRESS(MATCH(AJ1664,'rs_industries'!B:B,0),5,1,TRUE,"rs_industries"))</f>
        <v>#N/A</v>
      </c>
      <c r="AI1664" s="129" t="e" cm="1">
        <f t="array" aca="1" ref="AI1664" ca="1">INDIRECT(ADDRESS(MATCH(A1664,'rs_stocks'!B:B,0),7,1,TRUE,"rs_stocks"))</f>
        <v>#N/A</v>
      </c>
    </row>
    <row r="1665" spans="1:35" x14ac:dyDescent="0.3">
      <c r="A1665" s="129" t="s">
        <v>2323</v>
      </c>
      <c r="B1665" s="132">
        <v>3.61</v>
      </c>
      <c r="C1665" s="132">
        <v>-1.06</v>
      </c>
      <c r="D1665" s="132">
        <v>3.57</v>
      </c>
      <c r="E1665" s="132">
        <v>10.45</v>
      </c>
      <c r="F1665" s="132">
        <v>5.77</v>
      </c>
      <c r="G1665" s="232" t="s">
        <v>3649</v>
      </c>
      <c r="H1665" s="345" t="s">
        <v>3108</v>
      </c>
      <c r="I1665" s="129">
        <v>2.2709999999999999</v>
      </c>
      <c r="J1665" s="129">
        <v>-65</v>
      </c>
      <c r="K1665" s="129">
        <v>-47</v>
      </c>
      <c r="L1665" s="129" t="b">
        <v>1</v>
      </c>
      <c r="M1665" s="129">
        <v>4.62</v>
      </c>
      <c r="N1665" s="129">
        <v>3.6659999999999999</v>
      </c>
      <c r="O1665" s="129">
        <v>1.26</v>
      </c>
      <c r="P1665" s="132">
        <v>4.4690000000000003</v>
      </c>
      <c r="Q1665" s="132">
        <v>2.1999999999999999E-2</v>
      </c>
      <c r="R1665" s="132">
        <v>9.6000000000000002E-2</v>
      </c>
      <c r="S1665" s="129">
        <v>3.03</v>
      </c>
      <c r="T1665" s="419">
        <v>61.29</v>
      </c>
      <c r="U1665" s="129">
        <v>26.95</v>
      </c>
      <c r="V1665" s="129">
        <v>-13</v>
      </c>
      <c r="W1665" s="129">
        <v>-21</v>
      </c>
      <c r="X1665" s="129">
        <v>245</v>
      </c>
      <c r="Y1665" s="129" t="s">
        <v>2323</v>
      </c>
      <c r="Z1665" s="129" t="b">
        <v>0</v>
      </c>
      <c r="AA1665" s="129">
        <v>0</v>
      </c>
      <c r="AB1665" s="129" t="b">
        <v>1</v>
      </c>
      <c r="AC1665" s="129">
        <v>44</v>
      </c>
      <c r="AD1665" s="129">
        <v>0.52</v>
      </c>
      <c r="AE1665" s="129" t="s">
        <v>3108</v>
      </c>
      <c r="AF1665" s="129" t="s">
        <v>3649</v>
      </c>
      <c r="AG1665" s="129" t="s">
        <v>4500</v>
      </c>
      <c r="AH1665" s="129" t="e" cm="1">
        <f t="array" aca="1" ref="AH1665" ca="1">INDIRECT(ADDRESS(MATCH(AJ1665,'rs_industries'!B:B,0),5,1,TRUE,"rs_industries"))</f>
        <v>#N/A</v>
      </c>
      <c r="AI1665" s="129" t="e" cm="1">
        <f t="array" aca="1" ref="AI1665" ca="1">INDIRECT(ADDRESS(MATCH(A1665,'rs_stocks'!B:B,0),7,1,TRUE,"rs_stocks"))</f>
        <v>#N/A</v>
      </c>
    </row>
    <row r="1666" spans="1:35" x14ac:dyDescent="0.3">
      <c r="A1666" s="129" t="s">
        <v>2235</v>
      </c>
      <c r="B1666" s="132">
        <v>0.8</v>
      </c>
      <c r="C1666" s="132">
        <v>-3.08</v>
      </c>
      <c r="D1666" s="132">
        <v>-9.08</v>
      </c>
      <c r="E1666" s="132">
        <v>11.34</v>
      </c>
      <c r="F1666" s="132">
        <v>10.130000000000001</v>
      </c>
      <c r="G1666" s="321" t="s">
        <v>3238</v>
      </c>
      <c r="H1666" s="354" t="s">
        <v>24</v>
      </c>
      <c r="I1666" s="129">
        <v>5.2450000000000001</v>
      </c>
      <c r="J1666" s="129">
        <v>-33</v>
      </c>
      <c r="K1666" s="129">
        <v>-10</v>
      </c>
      <c r="L1666" s="129" t="b">
        <v>0</v>
      </c>
      <c r="M1666" s="129">
        <v>6.4180000000000001</v>
      </c>
      <c r="N1666" s="129">
        <v>5.1379999999999999</v>
      </c>
      <c r="O1666" s="129">
        <v>1.2490000000000001</v>
      </c>
      <c r="P1666" s="132">
        <v>6.5529999999999999</v>
      </c>
      <c r="Q1666" s="132">
        <v>0.02</v>
      </c>
      <c r="R1666" s="132">
        <v>0.128</v>
      </c>
      <c r="S1666" s="129">
        <v>2.16</v>
      </c>
      <c r="T1666" s="419">
        <v>-25.640999999999998</v>
      </c>
      <c r="U1666" s="129">
        <v>40.704999999999998</v>
      </c>
      <c r="V1666" s="129">
        <v>-43</v>
      </c>
      <c r="W1666" s="129">
        <v>-48</v>
      </c>
      <c r="X1666" s="129">
        <v>227</v>
      </c>
      <c r="Y1666" s="129" t="s">
        <v>2235</v>
      </c>
      <c r="Z1666" s="129" t="b">
        <v>1</v>
      </c>
      <c r="AA1666" s="129">
        <v>0</v>
      </c>
      <c r="AB1666" s="129" t="b">
        <v>0</v>
      </c>
      <c r="AC1666" s="129">
        <v>47</v>
      </c>
      <c r="AD1666" s="129">
        <v>0.52</v>
      </c>
      <c r="AE1666" s="129" t="s">
        <v>24</v>
      </c>
      <c r="AF1666" s="129" t="s">
        <v>3238</v>
      </c>
      <c r="AG1666" s="129" t="s">
        <v>3980</v>
      </c>
      <c r="AH1666" s="129" t="e" cm="1">
        <f t="array" aca="1" ref="AH1666" ca="1">INDIRECT(ADDRESS(MATCH(AJ1666,'rs_industries'!B:B,0),5,1,TRUE,"rs_industries"))</f>
        <v>#N/A</v>
      </c>
      <c r="AI1666" s="129" t="e" cm="1">
        <f t="array" aca="1" ref="AI1666" ca="1">INDIRECT(ADDRESS(MATCH(A1666,'rs_stocks'!B:B,0),7,1,TRUE,"rs_stocks"))</f>
        <v>#N/A</v>
      </c>
    </row>
    <row r="1667" spans="1:35" x14ac:dyDescent="0.3">
      <c r="A1667" s="129" t="s">
        <v>386</v>
      </c>
      <c r="B1667" s="132">
        <v>-0.8</v>
      </c>
      <c r="C1667" s="132">
        <v>17.489999999999998</v>
      </c>
      <c r="D1667" s="132">
        <v>6.74</v>
      </c>
      <c r="E1667" s="132">
        <v>22.84</v>
      </c>
      <c r="F1667" s="132">
        <v>15.82</v>
      </c>
      <c r="G1667" s="227" t="s">
        <v>3444</v>
      </c>
      <c r="H1667" s="346" t="s">
        <v>3108</v>
      </c>
      <c r="I1667" s="129">
        <v>19.021000000000001</v>
      </c>
      <c r="J1667" s="129">
        <v>-54</v>
      </c>
      <c r="K1667" s="129">
        <v>-37</v>
      </c>
      <c r="L1667" s="129" t="b">
        <v>1</v>
      </c>
      <c r="M1667" s="129">
        <v>6.9409999999999998</v>
      </c>
      <c r="N1667" s="129">
        <v>5.6289999999999996</v>
      </c>
      <c r="O1667" s="129">
        <v>1.2330000000000001</v>
      </c>
      <c r="P1667" s="132">
        <v>5.5780000000000003</v>
      </c>
      <c r="Q1667" s="132">
        <v>0.02</v>
      </c>
      <c r="R1667" s="132">
        <v>0.109</v>
      </c>
      <c r="S1667" s="129">
        <v>2.69</v>
      </c>
      <c r="T1667" s="419">
        <v>-33.076000000000001</v>
      </c>
      <c r="U1667" s="129">
        <v>87.144999999999996</v>
      </c>
      <c r="V1667" s="129">
        <v>-54</v>
      </c>
      <c r="W1667" s="129">
        <v>-23</v>
      </c>
      <c r="X1667" s="129">
        <v>85</v>
      </c>
      <c r="Y1667" s="129" t="s">
        <v>386</v>
      </c>
      <c r="Z1667" s="129" t="b">
        <v>0</v>
      </c>
      <c r="AA1667" s="129">
        <v>0</v>
      </c>
      <c r="AB1667" s="129" t="b">
        <v>1</v>
      </c>
      <c r="AC1667" s="129">
        <v>49</v>
      </c>
      <c r="AD1667" s="129">
        <v>0.52</v>
      </c>
      <c r="AE1667" s="129" t="s">
        <v>3108</v>
      </c>
      <c r="AF1667" s="129" t="s">
        <v>3444</v>
      </c>
      <c r="AG1667" s="129" t="s">
        <v>4624</v>
      </c>
      <c r="AH1667" s="129" t="e" cm="1">
        <f t="array" aca="1" ref="AH1667" ca="1">INDIRECT(ADDRESS(MATCH(AJ1667,'rs_industries'!B:B,0),5,1,TRUE,"rs_industries"))</f>
        <v>#N/A</v>
      </c>
      <c r="AI1667" s="129" cm="1">
        <f t="array" aca="1" ref="AI1667" ca="1">INDIRECT(ADDRESS(MATCH(A1667,'rs_stocks'!B:B,0),7,1,TRUE,"rs_stocks"))</f>
        <v>79</v>
      </c>
    </row>
    <row r="1668" spans="1:35" x14ac:dyDescent="0.3">
      <c r="A1668" s="129" t="s">
        <v>1714</v>
      </c>
      <c r="B1668" s="132">
        <v>-1.35</v>
      </c>
      <c r="C1668" s="132">
        <v>-3.45</v>
      </c>
      <c r="D1668" s="132">
        <v>-0.72</v>
      </c>
      <c r="E1668" s="132">
        <v>8.1999999999999993</v>
      </c>
      <c r="F1668" s="132">
        <v>5.69</v>
      </c>
      <c r="G1668" s="290" t="s">
        <v>3238</v>
      </c>
      <c r="H1668" s="350" t="s">
        <v>24</v>
      </c>
      <c r="I1668" s="129">
        <v>4.9489999999999998</v>
      </c>
      <c r="J1668" s="129">
        <v>-34</v>
      </c>
      <c r="K1668" s="129">
        <v>-12</v>
      </c>
      <c r="L1668" s="129" t="b">
        <v>1</v>
      </c>
      <c r="M1668" s="129">
        <v>4.8070000000000004</v>
      </c>
      <c r="N1668" s="129">
        <v>3.9009999999999998</v>
      </c>
      <c r="O1668" s="129">
        <v>1.232</v>
      </c>
      <c r="P1668" s="132">
        <v>4.734</v>
      </c>
      <c r="Q1668" s="132">
        <v>0.02</v>
      </c>
      <c r="R1668" s="132">
        <v>9.6000000000000002E-2</v>
      </c>
      <c r="S1668" s="129">
        <v>1.93</v>
      </c>
      <c r="T1668" s="419">
        <v>-41.805</v>
      </c>
      <c r="U1668" s="129">
        <v>151.03</v>
      </c>
      <c r="V1668" s="129">
        <v>-10</v>
      </c>
      <c r="W1668" s="129">
        <v>-21</v>
      </c>
      <c r="X1668" s="129">
        <v>68</v>
      </c>
      <c r="Y1668" s="129" t="s">
        <v>1714</v>
      </c>
      <c r="Z1668" s="129" t="b">
        <v>1</v>
      </c>
      <c r="AA1668" s="129">
        <v>0</v>
      </c>
      <c r="AB1668" s="129" t="b">
        <v>0</v>
      </c>
      <c r="AC1668" s="129">
        <v>46</v>
      </c>
      <c r="AD1668" s="129">
        <v>0.51900000000000002</v>
      </c>
      <c r="AE1668" s="129" t="s">
        <v>24</v>
      </c>
      <c r="AF1668" s="129" t="s">
        <v>3238</v>
      </c>
      <c r="AG1668" s="129" t="s">
        <v>4131</v>
      </c>
      <c r="AH1668" s="129" t="e" cm="1">
        <f t="array" aca="1" ref="AH1668" ca="1">INDIRECT(ADDRESS(MATCH(AJ1668,'rs_industries'!B:B,0),5,1,TRUE,"rs_industries"))</f>
        <v>#N/A</v>
      </c>
      <c r="AI1668" s="129" t="e" cm="1">
        <f t="array" aca="1" ref="AI1668" ca="1">INDIRECT(ADDRESS(MATCH(A1668,'rs_stocks'!B:B,0),7,1,TRUE,"rs_stocks"))</f>
        <v>#N/A</v>
      </c>
    </row>
    <row r="1669" spans="1:35" x14ac:dyDescent="0.3">
      <c r="A1669" s="129" t="s">
        <v>8695</v>
      </c>
      <c r="B1669" s="132">
        <v>-0.33</v>
      </c>
      <c r="C1669" s="132">
        <v>-13.14</v>
      </c>
      <c r="D1669" s="132">
        <v>-2.88</v>
      </c>
      <c r="E1669" s="132">
        <v>5.92</v>
      </c>
      <c r="F1669" s="132">
        <v>0.66</v>
      </c>
      <c r="G1669" s="234" t="s">
        <v>3543</v>
      </c>
      <c r="H1669" s="349" t="s">
        <v>3108</v>
      </c>
      <c r="I1669" s="129">
        <v>0.23499999999999999</v>
      </c>
      <c r="J1669" s="129">
        <v>-89</v>
      </c>
      <c r="K1669" s="129">
        <v>-84</v>
      </c>
      <c r="L1669" s="129" t="b">
        <v>0</v>
      </c>
      <c r="M1669" s="129">
        <v>14.099</v>
      </c>
      <c r="N1669" s="129">
        <v>11.536</v>
      </c>
      <c r="O1669" s="129">
        <v>1.222</v>
      </c>
      <c r="P1669" s="132">
        <v>14.79</v>
      </c>
      <c r="Q1669" s="132">
        <v>1.7000000000000001E-2</v>
      </c>
      <c r="R1669" s="132">
        <v>0.251</v>
      </c>
      <c r="S1669" s="129">
        <v>5.62</v>
      </c>
      <c r="T1669" s="419">
        <v>58.514000000000003</v>
      </c>
      <c r="U1669" s="129">
        <v>3.04</v>
      </c>
      <c r="V1669" s="129">
        <v>-24</v>
      </c>
      <c r="W1669" s="129">
        <v>-33</v>
      </c>
      <c r="X1669" s="129">
        <v>1170</v>
      </c>
      <c r="Y1669" s="129" t="s">
        <v>8695</v>
      </c>
      <c r="Z1669" s="129" t="b">
        <v>1</v>
      </c>
      <c r="AA1669" s="129">
        <v>0</v>
      </c>
      <c r="AB1669" s="129" t="b">
        <v>0</v>
      </c>
      <c r="AC1669" s="129">
        <v>46</v>
      </c>
      <c r="AD1669" s="129">
        <v>0.51900000000000002</v>
      </c>
      <c r="AE1669" s="129" t="s">
        <v>3108</v>
      </c>
      <c r="AF1669" s="129" t="s">
        <v>3543</v>
      </c>
      <c r="AG1669" s="129" t="s">
        <v>8696</v>
      </c>
      <c r="AH1669" s="129" t="e" cm="1">
        <f t="array" aca="1" ref="AH1669" ca="1">INDIRECT(ADDRESS(MATCH(AJ1669,'rs_industries'!B:B,0),5,1,TRUE,"rs_industries"))</f>
        <v>#N/A</v>
      </c>
      <c r="AI1669" s="129" t="e" cm="1">
        <f t="array" aca="1" ref="AI1669" ca="1">INDIRECT(ADDRESS(MATCH(A1669,'rs_stocks'!B:B,0),7,1,TRUE,"rs_stocks"))</f>
        <v>#N/A</v>
      </c>
    </row>
    <row r="1670" spans="1:35" x14ac:dyDescent="0.3">
      <c r="A1670" s="129" t="s">
        <v>2302</v>
      </c>
      <c r="B1670" s="132">
        <v>1.69</v>
      </c>
      <c r="C1670" s="132">
        <v>14.8</v>
      </c>
      <c r="D1670" s="132">
        <v>2.2400000000000002</v>
      </c>
      <c r="E1670" s="132">
        <v>25.64</v>
      </c>
      <c r="F1670" s="132">
        <v>28.25</v>
      </c>
      <c r="G1670" s="212" t="s">
        <v>3241</v>
      </c>
      <c r="H1670" s="345" t="s">
        <v>3124</v>
      </c>
      <c r="I1670" s="129">
        <v>2.9980000000000002</v>
      </c>
      <c r="J1670" s="129">
        <v>-84</v>
      </c>
      <c r="K1670" s="129">
        <v>-78</v>
      </c>
      <c r="L1670" s="129" t="b">
        <v>0</v>
      </c>
      <c r="M1670" s="129">
        <v>14.084</v>
      </c>
      <c r="N1670" s="129">
        <v>11.597</v>
      </c>
      <c r="O1670" s="129">
        <v>1.214</v>
      </c>
      <c r="P1670" s="132">
        <v>13.146000000000001</v>
      </c>
      <c r="Q1670" s="132">
        <v>1.7999999999999999E-2</v>
      </c>
      <c r="R1670" s="132">
        <v>0.23200000000000001</v>
      </c>
      <c r="S1670" s="129">
        <v>4.97</v>
      </c>
      <c r="T1670" s="419">
        <v>23.928000000000001</v>
      </c>
      <c r="U1670" s="129">
        <v>21.02</v>
      </c>
      <c r="V1670" s="129">
        <v>-11</v>
      </c>
      <c r="W1670" s="129">
        <v>-5</v>
      </c>
      <c r="X1670" s="129">
        <v>191</v>
      </c>
      <c r="Y1670" s="129" t="s">
        <v>2302</v>
      </c>
      <c r="Z1670" s="129" t="b">
        <v>0</v>
      </c>
      <c r="AA1670" s="129">
        <v>0</v>
      </c>
      <c r="AB1670" s="129" t="b">
        <v>0</v>
      </c>
      <c r="AC1670" s="129">
        <v>45</v>
      </c>
      <c r="AD1670" s="129">
        <v>0.51900000000000002</v>
      </c>
      <c r="AE1670" s="129" t="s">
        <v>3124</v>
      </c>
      <c r="AF1670" s="129" t="s">
        <v>3241</v>
      </c>
      <c r="AG1670" s="129" t="s">
        <v>5415</v>
      </c>
      <c r="AH1670" s="129" t="e" cm="1">
        <f t="array" aca="1" ref="AH1670" ca="1">INDIRECT(ADDRESS(MATCH(AJ1670,'rs_industries'!B:B,0),5,1,TRUE,"rs_industries"))</f>
        <v>#N/A</v>
      </c>
      <c r="AI1670" s="129" t="e" cm="1">
        <f t="array" aca="1" ref="AI1670" ca="1">INDIRECT(ADDRESS(MATCH(A1670,'rs_stocks'!B:B,0),7,1,TRUE,"rs_stocks"))</f>
        <v>#N/A</v>
      </c>
    </row>
    <row r="1671" spans="1:35" x14ac:dyDescent="0.3">
      <c r="A1671" s="129" t="s">
        <v>1136</v>
      </c>
      <c r="B1671" s="132">
        <v>0.68</v>
      </c>
      <c r="C1671" s="132">
        <v>2.69</v>
      </c>
      <c r="D1671" s="132">
        <v>3.17</v>
      </c>
      <c r="E1671" s="132">
        <v>7.53</v>
      </c>
      <c r="F1671" s="132">
        <v>4.41</v>
      </c>
      <c r="G1671" s="282" t="s">
        <v>3146</v>
      </c>
      <c r="H1671" s="347" t="s">
        <v>3124</v>
      </c>
      <c r="I1671" s="129">
        <v>110.746</v>
      </c>
      <c r="J1671" s="129">
        <v>-32</v>
      </c>
      <c r="K1671" s="129">
        <v>-1</v>
      </c>
      <c r="L1671" s="129" t="b">
        <v>1</v>
      </c>
      <c r="M1671" s="129">
        <v>3.8090000000000002</v>
      </c>
      <c r="N1671" s="129">
        <v>3.15</v>
      </c>
      <c r="O1671" s="129">
        <v>1.2090000000000001</v>
      </c>
      <c r="P1671" s="132">
        <v>3.6070000000000002</v>
      </c>
      <c r="Q1671" s="132">
        <v>0.02</v>
      </c>
      <c r="R1671" s="132">
        <v>7.1999999999999995E-2</v>
      </c>
      <c r="S1671" s="129">
        <v>1.66</v>
      </c>
      <c r="T1671" s="419">
        <v>-17.670000000000002</v>
      </c>
      <c r="U1671" s="129">
        <v>1000.01</v>
      </c>
      <c r="V1671" s="129">
        <v>-56</v>
      </c>
      <c r="W1671" s="129">
        <v>-57</v>
      </c>
      <c r="X1671" s="129">
        <v>12</v>
      </c>
      <c r="Y1671" s="129" t="s">
        <v>1136</v>
      </c>
      <c r="Z1671" s="129" t="b">
        <v>0</v>
      </c>
      <c r="AA1671" s="129">
        <v>0</v>
      </c>
      <c r="AB1671" s="129" t="b">
        <v>1</v>
      </c>
      <c r="AC1671" s="129">
        <v>49</v>
      </c>
      <c r="AD1671" s="129">
        <v>0.51800000000000002</v>
      </c>
      <c r="AE1671" s="129" t="s">
        <v>3124</v>
      </c>
      <c r="AF1671" s="129" t="s">
        <v>3146</v>
      </c>
      <c r="AG1671" s="129" t="s">
        <v>3941</v>
      </c>
      <c r="AH1671" s="129" t="e" cm="1">
        <f t="array" aca="1" ref="AH1671" ca="1">INDIRECT(ADDRESS(MATCH(AJ1671,'rs_industries'!B:B,0),5,1,TRUE,"rs_industries"))</f>
        <v>#N/A</v>
      </c>
      <c r="AI1671" s="129" cm="1">
        <f t="array" aca="1" ref="AI1671" ca="1">INDIRECT(ADDRESS(MATCH(A1671,'rs_stocks'!B:B,0),7,1,TRUE,"rs_stocks"))</f>
        <v>76</v>
      </c>
    </row>
    <row r="1672" spans="1:35" x14ac:dyDescent="0.3">
      <c r="A1672" s="129" t="s">
        <v>2105</v>
      </c>
      <c r="B1672" s="132">
        <v>-1.7</v>
      </c>
      <c r="C1672" s="132">
        <v>-9.8000000000000007</v>
      </c>
      <c r="D1672" s="132">
        <v>-14.44</v>
      </c>
      <c r="E1672" s="132">
        <v>2.2599999999999998</v>
      </c>
      <c r="F1672" s="132">
        <v>1.43</v>
      </c>
      <c r="G1672" s="214" t="s">
        <v>3747</v>
      </c>
      <c r="H1672" s="347" t="s">
        <v>3124</v>
      </c>
      <c r="I1672" s="129">
        <v>1.446</v>
      </c>
      <c r="J1672" s="129">
        <v>-47</v>
      </c>
      <c r="K1672" s="129">
        <v>-32</v>
      </c>
      <c r="L1672" s="129" t="b">
        <v>0</v>
      </c>
      <c r="M1672" s="129">
        <v>6.0119999999999996</v>
      </c>
      <c r="N1672" s="129">
        <v>4.9800000000000004</v>
      </c>
      <c r="O1672" s="129">
        <v>1.2070000000000001</v>
      </c>
      <c r="P1672" s="132">
        <v>5.9980000000000002</v>
      </c>
      <c r="Q1672" s="132">
        <v>1.9E-2</v>
      </c>
      <c r="R1672" s="132">
        <v>0.112</v>
      </c>
      <c r="S1672" s="129">
        <v>2.57</v>
      </c>
      <c r="T1672" s="419">
        <v>-38.856999999999999</v>
      </c>
      <c r="U1672" s="129">
        <v>95.96</v>
      </c>
      <c r="V1672" s="129">
        <v>-30</v>
      </c>
      <c r="W1672" s="129">
        <v>-25</v>
      </c>
      <c r="X1672" s="129">
        <v>80</v>
      </c>
      <c r="Y1672" s="129" t="s">
        <v>2105</v>
      </c>
      <c r="Z1672" s="129" t="b">
        <v>1</v>
      </c>
      <c r="AA1672" s="129">
        <v>0</v>
      </c>
      <c r="AB1672" s="129" t="b">
        <v>0</v>
      </c>
      <c r="AC1672" s="129">
        <v>49</v>
      </c>
      <c r="AD1672" s="129">
        <v>0.51800000000000002</v>
      </c>
      <c r="AE1672" s="129" t="s">
        <v>3124</v>
      </c>
      <c r="AF1672" s="129" t="s">
        <v>3747</v>
      </c>
      <c r="AG1672" s="129" t="s">
        <v>4422</v>
      </c>
      <c r="AH1672" s="129" t="e" cm="1">
        <f t="array" aca="1" ref="AH1672" ca="1">INDIRECT(ADDRESS(MATCH(AJ1672,'rs_industries'!B:B,0),5,1,TRUE,"rs_industries"))</f>
        <v>#N/A</v>
      </c>
      <c r="AI1672" s="129" t="e" cm="1">
        <f t="array" aca="1" ref="AI1672" ca="1">INDIRECT(ADDRESS(MATCH(A1672,'rs_stocks'!B:B,0),7,1,TRUE,"rs_stocks"))</f>
        <v>#N/A</v>
      </c>
    </row>
    <row r="1673" spans="1:35" x14ac:dyDescent="0.3">
      <c r="A1673" s="129" t="s">
        <v>1456</v>
      </c>
      <c r="B1673" s="132">
        <v>-3.83</v>
      </c>
      <c r="C1673" s="132">
        <v>-2.2200000000000002</v>
      </c>
      <c r="D1673" s="132">
        <v>-16.489999999999998</v>
      </c>
      <c r="E1673" s="132">
        <v>-8.69</v>
      </c>
      <c r="F1673" s="132">
        <v>-14.67</v>
      </c>
      <c r="G1673" s="208" t="s">
        <v>3244</v>
      </c>
      <c r="H1673" s="347" t="s">
        <v>48</v>
      </c>
      <c r="I1673" s="129">
        <v>3.9769999999999999</v>
      </c>
      <c r="J1673" s="129">
        <v>-46</v>
      </c>
      <c r="K1673" s="129">
        <v>-20</v>
      </c>
      <c r="L1673" s="129" t="b">
        <v>0</v>
      </c>
      <c r="M1673" s="129">
        <v>6.7249999999999996</v>
      </c>
      <c r="N1673" s="129">
        <v>5.5830000000000002</v>
      </c>
      <c r="O1673" s="129">
        <v>1.2050000000000001</v>
      </c>
      <c r="P1673" s="132">
        <v>6.9189999999999996</v>
      </c>
      <c r="Q1673" s="132">
        <v>1.9E-2</v>
      </c>
      <c r="R1673" s="132">
        <v>0.13</v>
      </c>
      <c r="S1673" s="129">
        <v>4.9000000000000004</v>
      </c>
      <c r="T1673" s="419">
        <v>40.603000000000002</v>
      </c>
      <c r="U1673" s="129">
        <v>7.04</v>
      </c>
      <c r="V1673" s="129">
        <v>-15</v>
      </c>
      <c r="W1673" s="129">
        <v>-42</v>
      </c>
      <c r="X1673" s="129">
        <v>580</v>
      </c>
      <c r="Y1673" s="129" t="s">
        <v>1456</v>
      </c>
      <c r="Z1673" s="129" t="b">
        <v>1</v>
      </c>
      <c r="AA1673" s="129">
        <v>0</v>
      </c>
      <c r="AB1673" s="129" t="b">
        <v>0</v>
      </c>
      <c r="AC1673" s="129">
        <v>46</v>
      </c>
      <c r="AD1673" s="129">
        <v>0.51800000000000002</v>
      </c>
      <c r="AE1673" s="129" t="s">
        <v>48</v>
      </c>
      <c r="AF1673" s="129" t="s">
        <v>3244</v>
      </c>
      <c r="AG1673" s="129" t="s">
        <v>3245</v>
      </c>
      <c r="AH1673" s="129" t="e" cm="1">
        <f t="array" aca="1" ref="AH1673" ca="1">INDIRECT(ADDRESS(MATCH(AJ1673,'rs_industries'!B:B,0),5,1,TRUE,"rs_industries"))</f>
        <v>#N/A</v>
      </c>
      <c r="AI1673" s="129" cm="1">
        <f t="array" aca="1" ref="AI1673" ca="1">INDIRECT(ADDRESS(MATCH(A1673,'rs_stocks'!B:B,0),7,1,TRUE,"rs_stocks"))</f>
        <v>74</v>
      </c>
    </row>
    <row r="1674" spans="1:35" x14ac:dyDescent="0.3">
      <c r="A1674" s="129" t="s">
        <v>3020</v>
      </c>
      <c r="B1674" s="132">
        <v>-0.13</v>
      </c>
      <c r="C1674" s="132">
        <v>-6.15</v>
      </c>
      <c r="D1674" s="132">
        <v>-6</v>
      </c>
      <c r="E1674" s="132">
        <v>1.29</v>
      </c>
      <c r="F1674" s="132">
        <v>-3.64</v>
      </c>
      <c r="G1674" s="216" t="s">
        <v>3148</v>
      </c>
      <c r="H1674" s="349" t="s">
        <v>3111</v>
      </c>
      <c r="I1674" s="129">
        <v>0.93400000000000005</v>
      </c>
      <c r="J1674" s="129">
        <v>-42</v>
      </c>
      <c r="K1674" s="129">
        <v>-11</v>
      </c>
      <c r="L1674" s="129" t="b">
        <v>0</v>
      </c>
      <c r="M1674" s="129">
        <v>2.6579999999999999</v>
      </c>
      <c r="N1674" s="129">
        <v>2.222</v>
      </c>
      <c r="O1674" s="129">
        <v>1.196</v>
      </c>
      <c r="P1674" s="132">
        <v>2.681</v>
      </c>
      <c r="Q1674" s="132">
        <v>1.9E-2</v>
      </c>
      <c r="R1674" s="132">
        <v>5.1999999999999998E-2</v>
      </c>
      <c r="S1674" s="129">
        <v>2.2799999999999998</v>
      </c>
      <c r="T1674" s="419">
        <v>-44.185000000000002</v>
      </c>
      <c r="U1674" s="129">
        <v>55.57</v>
      </c>
      <c r="V1674" s="129">
        <v>-24</v>
      </c>
      <c r="W1674" s="129">
        <v>-31</v>
      </c>
      <c r="X1674" s="129">
        <v>157</v>
      </c>
      <c r="Y1674" s="129" t="s">
        <v>3020</v>
      </c>
      <c r="Z1674" s="129" t="b">
        <v>1</v>
      </c>
      <c r="AA1674" s="129">
        <v>0</v>
      </c>
      <c r="AB1674" s="129" t="b">
        <v>0</v>
      </c>
      <c r="AC1674" s="129">
        <v>43</v>
      </c>
      <c r="AD1674" s="129">
        <v>0.51800000000000002</v>
      </c>
      <c r="AE1674" s="129" t="s">
        <v>3111</v>
      </c>
      <c r="AF1674" s="129" t="s">
        <v>3148</v>
      </c>
      <c r="AG1674" s="129" t="s">
        <v>3919</v>
      </c>
      <c r="AH1674" s="129" t="e" cm="1">
        <f t="array" aca="1" ref="AH1674" ca="1">INDIRECT(ADDRESS(MATCH(AJ1674,'rs_industries'!B:B,0),5,1,TRUE,"rs_industries"))</f>
        <v>#N/A</v>
      </c>
      <c r="AI1674" s="129" t="e" cm="1">
        <f t="array" aca="1" ref="AI1674" ca="1">INDIRECT(ADDRESS(MATCH(A1674,'rs_stocks'!B:B,0),7,1,TRUE,"rs_stocks"))</f>
        <v>#N/A</v>
      </c>
    </row>
    <row r="1675" spans="1:35" x14ac:dyDescent="0.3">
      <c r="A1675" s="129" t="s">
        <v>7439</v>
      </c>
      <c r="B1675" s="132">
        <v>17.28</v>
      </c>
      <c r="C1675" s="132">
        <v>25.33</v>
      </c>
      <c r="D1675" s="132">
        <v>37.68</v>
      </c>
      <c r="E1675" s="132">
        <v>30.85</v>
      </c>
      <c r="F1675" s="132">
        <v>26.33</v>
      </c>
      <c r="G1675" s="204" t="s">
        <v>3262</v>
      </c>
      <c r="H1675" s="345" t="s">
        <v>3111</v>
      </c>
      <c r="I1675" s="129">
        <v>0.745</v>
      </c>
      <c r="J1675" s="129">
        <v>-94</v>
      </c>
      <c r="K1675" s="129">
        <v>-87</v>
      </c>
      <c r="L1675" s="129" t="b">
        <v>1</v>
      </c>
      <c r="M1675" s="129">
        <v>13.445</v>
      </c>
      <c r="N1675" s="129">
        <v>11.266999999999999</v>
      </c>
      <c r="O1675" s="129">
        <v>1.1930000000000001</v>
      </c>
      <c r="P1675" s="132">
        <v>12.237</v>
      </c>
      <c r="Q1675" s="132">
        <v>1.7000000000000001E-2</v>
      </c>
      <c r="R1675" s="132">
        <v>0.20799999999999999</v>
      </c>
      <c r="S1675" s="129">
        <v>5.83</v>
      </c>
      <c r="T1675" s="419">
        <v>0</v>
      </c>
      <c r="U1675" s="129">
        <v>4.75</v>
      </c>
      <c r="V1675" s="129">
        <v>-66</v>
      </c>
      <c r="W1675" s="129">
        <v>-56</v>
      </c>
      <c r="X1675" s="129">
        <v>722</v>
      </c>
      <c r="Y1675" s="129" t="s">
        <v>7439</v>
      </c>
      <c r="Z1675" s="129" t="b">
        <v>0</v>
      </c>
      <c r="AA1675" s="129">
        <v>0</v>
      </c>
      <c r="AB1675" s="129" t="b">
        <v>0</v>
      </c>
      <c r="AC1675" s="129">
        <v>44</v>
      </c>
      <c r="AD1675" s="129">
        <v>0.51700000000000002</v>
      </c>
      <c r="AE1675" s="129" t="s">
        <v>3111</v>
      </c>
      <c r="AF1675" s="129" t="s">
        <v>3262</v>
      </c>
      <c r="AG1675" s="129" t="s">
        <v>7440</v>
      </c>
      <c r="AH1675" s="129" t="e" cm="1">
        <f t="array" aca="1" ref="AH1675" ca="1">INDIRECT(ADDRESS(MATCH(AJ1675,'rs_industries'!B:B,0),5,1,TRUE,"rs_industries"))</f>
        <v>#N/A</v>
      </c>
      <c r="AI1675" s="129" t="e" cm="1">
        <f t="array" aca="1" ref="AI1675" ca="1">INDIRECT(ADDRESS(MATCH(A1675,'rs_stocks'!B:B,0),7,1,TRUE,"rs_stocks"))</f>
        <v>#N/A</v>
      </c>
    </row>
    <row r="1676" spans="1:35" x14ac:dyDescent="0.3">
      <c r="A1676" s="129" t="s">
        <v>271</v>
      </c>
      <c r="B1676" s="132">
        <v>-2.39</v>
      </c>
      <c r="C1676" s="132">
        <v>-5.14</v>
      </c>
      <c r="D1676" s="132">
        <v>-8.2899999999999991</v>
      </c>
      <c r="E1676" s="132">
        <v>-2.6</v>
      </c>
      <c r="F1676" s="132">
        <v>-3.55</v>
      </c>
      <c r="G1676" s="311" t="s">
        <v>3812</v>
      </c>
      <c r="H1676" s="349" t="s">
        <v>3108</v>
      </c>
      <c r="I1676" s="129">
        <v>9.8580000000000005</v>
      </c>
      <c r="J1676" s="129">
        <v>-23</v>
      </c>
      <c r="K1676" s="129">
        <v>-18</v>
      </c>
      <c r="L1676" s="129" t="b">
        <v>0</v>
      </c>
      <c r="M1676" s="129">
        <v>2.82</v>
      </c>
      <c r="N1676" s="129">
        <v>2.3820000000000001</v>
      </c>
      <c r="O1676" s="129">
        <v>1.1839999999999999</v>
      </c>
      <c r="P1676" s="132">
        <v>2.7589999999999999</v>
      </c>
      <c r="Q1676" s="132">
        <v>1.9E-2</v>
      </c>
      <c r="R1676" s="132">
        <v>5.1999999999999998E-2</v>
      </c>
      <c r="S1676" s="129">
        <v>1.96</v>
      </c>
      <c r="T1676" s="419">
        <v>-52.506</v>
      </c>
      <c r="U1676" s="129">
        <v>147.4</v>
      </c>
      <c r="V1676" s="129">
        <v>-3</v>
      </c>
      <c r="W1676" s="129">
        <v>-15</v>
      </c>
      <c r="X1676" s="129">
        <v>69</v>
      </c>
      <c r="Y1676" s="129" t="s">
        <v>271</v>
      </c>
      <c r="Z1676" s="129" t="b">
        <v>1</v>
      </c>
      <c r="AA1676" s="129">
        <v>0</v>
      </c>
      <c r="AB1676" s="129" t="b">
        <v>0</v>
      </c>
      <c r="AC1676" s="129">
        <v>42</v>
      </c>
      <c r="AD1676" s="129">
        <v>0.51700000000000002</v>
      </c>
      <c r="AE1676" s="129" t="s">
        <v>3108</v>
      </c>
      <c r="AF1676" s="129" t="s">
        <v>3812</v>
      </c>
      <c r="AG1676" s="129" t="s">
        <v>5166</v>
      </c>
      <c r="AH1676" s="129" t="e" cm="1">
        <f t="array" aca="1" ref="AH1676" ca="1">INDIRECT(ADDRESS(MATCH(AJ1676,'rs_industries'!B:B,0),5,1,TRUE,"rs_industries"))</f>
        <v>#N/A</v>
      </c>
      <c r="AI1676" s="129" t="e" cm="1">
        <f t="array" aca="1" ref="AI1676" ca="1">INDIRECT(ADDRESS(MATCH(A1676,'rs_stocks'!B:B,0),7,1,TRUE,"rs_stocks"))</f>
        <v>#N/A</v>
      </c>
    </row>
    <row r="1677" spans="1:35" x14ac:dyDescent="0.3">
      <c r="A1677" s="129" t="s">
        <v>1995</v>
      </c>
      <c r="B1677" s="132">
        <v>-0.41</v>
      </c>
      <c r="C1677" s="132">
        <v>-3.43</v>
      </c>
      <c r="D1677" s="132">
        <v>-10.35</v>
      </c>
      <c r="E1677" s="132">
        <v>6.67</v>
      </c>
      <c r="F1677" s="132">
        <v>1.07</v>
      </c>
      <c r="G1677" s="301" t="s">
        <v>3189</v>
      </c>
      <c r="H1677" s="349" t="s">
        <v>3108</v>
      </c>
      <c r="I1677" s="129">
        <v>2.4289999999999998</v>
      </c>
      <c r="J1677" s="129">
        <v>-45</v>
      </c>
      <c r="K1677" s="129">
        <v>-10</v>
      </c>
      <c r="L1677" s="129" t="b">
        <v>0</v>
      </c>
      <c r="M1677" s="129">
        <v>4.8529999999999998</v>
      </c>
      <c r="N1677" s="129">
        <v>4.1420000000000003</v>
      </c>
      <c r="O1677" s="129">
        <v>1.1719999999999999</v>
      </c>
      <c r="P1677" s="132">
        <v>4.9219999999999997</v>
      </c>
      <c r="Q1677" s="132">
        <v>1.7999999999999999E-2</v>
      </c>
      <c r="R1677" s="132">
        <v>8.8999999999999996E-2</v>
      </c>
      <c r="S1677" s="129">
        <v>2.62</v>
      </c>
      <c r="T1677" s="419">
        <v>27.494</v>
      </c>
      <c r="U1677" s="129">
        <v>54.07</v>
      </c>
      <c r="V1677" s="129">
        <v>-12</v>
      </c>
      <c r="W1677" s="129">
        <v>-8</v>
      </c>
      <c r="X1677" s="129">
        <v>140</v>
      </c>
      <c r="Y1677" s="129" t="s">
        <v>1995</v>
      </c>
      <c r="Z1677" s="129" t="b">
        <v>1</v>
      </c>
      <c r="AA1677" s="129">
        <v>0</v>
      </c>
      <c r="AB1677" s="129" t="b">
        <v>0</v>
      </c>
      <c r="AC1677" s="129">
        <v>47</v>
      </c>
      <c r="AD1677" s="129">
        <v>0.51700000000000002</v>
      </c>
      <c r="AE1677" s="129" t="s">
        <v>3108</v>
      </c>
      <c r="AF1677" s="129" t="s">
        <v>3189</v>
      </c>
      <c r="AG1677" s="129" t="s">
        <v>3718</v>
      </c>
      <c r="AH1677" s="129" t="e" cm="1">
        <f t="array" aca="1" ref="AH1677" ca="1">INDIRECT(ADDRESS(MATCH(AJ1677,'rs_industries'!B:B,0),5,1,TRUE,"rs_industries"))</f>
        <v>#N/A</v>
      </c>
      <c r="AI1677" s="129" t="e" cm="1">
        <f t="array" aca="1" ref="AI1677" ca="1">INDIRECT(ADDRESS(MATCH(A1677,'rs_stocks'!B:B,0),7,1,TRUE,"rs_stocks"))</f>
        <v>#N/A</v>
      </c>
    </row>
    <row r="1678" spans="1:35" x14ac:dyDescent="0.3">
      <c r="A1678" s="129" t="s">
        <v>8781</v>
      </c>
      <c r="B1678" s="132">
        <v>6.58</v>
      </c>
      <c r="C1678" s="132">
        <v>14.89</v>
      </c>
      <c r="D1678" s="132">
        <v>8.7200000000000006</v>
      </c>
      <c r="E1678" s="132">
        <v>44.64</v>
      </c>
      <c r="F1678" s="132">
        <v>28.06</v>
      </c>
      <c r="G1678" s="227" t="s">
        <v>3144</v>
      </c>
      <c r="H1678" s="346" t="s">
        <v>3108</v>
      </c>
      <c r="I1678" s="129">
        <v>0.32700000000000001</v>
      </c>
      <c r="J1678" s="129">
        <v>-96</v>
      </c>
      <c r="K1678" s="129">
        <v>-95</v>
      </c>
      <c r="L1678" s="129" t="b">
        <v>0</v>
      </c>
      <c r="M1678" s="129">
        <v>16.029</v>
      </c>
      <c r="N1678" s="129">
        <v>13.696</v>
      </c>
      <c r="O1678" s="129">
        <v>1.17</v>
      </c>
      <c r="P1678" s="132">
        <v>14.65</v>
      </c>
      <c r="Q1678" s="132">
        <v>1.6E-2</v>
      </c>
      <c r="R1678" s="132">
        <v>0.23499999999999999</v>
      </c>
      <c r="S1678" s="129">
        <v>6.43</v>
      </c>
      <c r="T1678" s="419">
        <v>86.414000000000001</v>
      </c>
      <c r="U1678" s="129">
        <v>3.24</v>
      </c>
      <c r="V1678" s="129">
        <v>19</v>
      </c>
      <c r="W1678" s="129">
        <v>-14</v>
      </c>
      <c r="X1678" s="129">
        <v>960</v>
      </c>
      <c r="Y1678" s="129" t="s">
        <v>8781</v>
      </c>
      <c r="Z1678" s="129" t="b">
        <v>0</v>
      </c>
      <c r="AA1678" s="129">
        <v>0</v>
      </c>
      <c r="AB1678" s="129" t="b">
        <v>0</v>
      </c>
      <c r="AC1678" s="129">
        <v>43</v>
      </c>
      <c r="AD1678" s="129">
        <v>0.51600000000000001</v>
      </c>
      <c r="AE1678" s="129" t="s">
        <v>3108</v>
      </c>
      <c r="AF1678" s="129" t="s">
        <v>3144</v>
      </c>
      <c r="AG1678" s="129" t="s">
        <v>8782</v>
      </c>
      <c r="AH1678" s="129" t="e" cm="1">
        <f t="array" aca="1" ref="AH1678" ca="1">INDIRECT(ADDRESS(MATCH(AJ1678,'rs_industries'!B:B,0),5,1,TRUE,"rs_industries"))</f>
        <v>#N/A</v>
      </c>
      <c r="AI1678" s="129" t="e" cm="1">
        <f t="array" aca="1" ref="AI1678" ca="1">INDIRECT(ADDRESS(MATCH(A1678,'rs_stocks'!B:B,0),7,1,TRUE,"rs_stocks"))</f>
        <v>#N/A</v>
      </c>
    </row>
    <row r="1679" spans="1:35" x14ac:dyDescent="0.3">
      <c r="A1679" s="129" t="s">
        <v>7599</v>
      </c>
      <c r="B1679" s="132">
        <v>-5.52</v>
      </c>
      <c r="C1679" s="132">
        <v>-11.07</v>
      </c>
      <c r="D1679" s="132">
        <v>-7.4</v>
      </c>
      <c r="E1679" s="132">
        <v>-1.74</v>
      </c>
      <c r="F1679" s="132">
        <v>-8.76</v>
      </c>
      <c r="G1679" s="231" t="s">
        <v>3168</v>
      </c>
      <c r="H1679" s="346" t="s">
        <v>3124</v>
      </c>
      <c r="I1679" s="129">
        <v>0.48899999999999999</v>
      </c>
      <c r="J1679" s="129">
        <v>-80</v>
      </c>
      <c r="K1679" s="129">
        <v>-73</v>
      </c>
      <c r="L1679" s="129" t="b">
        <v>0</v>
      </c>
      <c r="M1679" s="129">
        <v>5.08</v>
      </c>
      <c r="N1679" s="129">
        <v>4.423</v>
      </c>
      <c r="O1679" s="129">
        <v>1.149</v>
      </c>
      <c r="P1679" s="132">
        <v>4.8479999999999999</v>
      </c>
      <c r="Q1679" s="132">
        <v>1.7999999999999999E-2</v>
      </c>
      <c r="R1679" s="132">
        <v>8.5999999999999993E-2</v>
      </c>
      <c r="S1679" s="129">
        <v>3.58</v>
      </c>
      <c r="T1679" s="419">
        <v>-85.763000000000005</v>
      </c>
      <c r="U1679" s="129">
        <v>13.02</v>
      </c>
      <c r="V1679" s="129">
        <v>-37</v>
      </c>
      <c r="W1679" s="129">
        <v>-44</v>
      </c>
      <c r="X1679" s="129">
        <v>428</v>
      </c>
      <c r="Y1679" s="129" t="s">
        <v>7599</v>
      </c>
      <c r="Z1679" s="129" t="b">
        <v>0</v>
      </c>
      <c r="AA1679" s="129">
        <v>0</v>
      </c>
      <c r="AB1679" s="129" t="b">
        <v>0</v>
      </c>
      <c r="AC1679" s="129">
        <v>45</v>
      </c>
      <c r="AD1679" s="129">
        <v>0.51600000000000001</v>
      </c>
      <c r="AE1679" s="129" t="s">
        <v>3124</v>
      </c>
      <c r="AF1679" s="129" t="s">
        <v>3168</v>
      </c>
      <c r="AG1679" s="129" t="s">
        <v>7600</v>
      </c>
      <c r="AH1679" s="129" t="e" cm="1">
        <f t="array" aca="1" ref="AH1679" ca="1">INDIRECT(ADDRESS(MATCH(AJ1679,'rs_industries'!B:B,0),5,1,TRUE,"rs_industries"))</f>
        <v>#N/A</v>
      </c>
      <c r="AI1679" s="129" t="e" cm="1">
        <f t="array" aca="1" ref="AI1679" ca="1">INDIRECT(ADDRESS(MATCH(A1679,'rs_stocks'!B:B,0),7,1,TRUE,"rs_stocks"))</f>
        <v>#N/A</v>
      </c>
    </row>
    <row r="1680" spans="1:35" x14ac:dyDescent="0.3">
      <c r="A1680" s="129" t="s">
        <v>1061</v>
      </c>
      <c r="B1680" s="132">
        <v>0.83</v>
      </c>
      <c r="C1680" s="132">
        <v>0.19</v>
      </c>
      <c r="D1680" s="132">
        <v>-1.57</v>
      </c>
      <c r="E1680" s="132">
        <v>12.11</v>
      </c>
      <c r="F1680" s="132">
        <v>5.87</v>
      </c>
      <c r="G1680" s="279" t="s">
        <v>3163</v>
      </c>
      <c r="H1680" s="349" t="s">
        <v>245</v>
      </c>
      <c r="I1680" s="129">
        <v>43.261000000000003</v>
      </c>
      <c r="J1680" s="129">
        <v>-21</v>
      </c>
      <c r="K1680" s="129">
        <v>-3</v>
      </c>
      <c r="L1680" s="129" t="b">
        <v>1</v>
      </c>
      <c r="M1680" s="129">
        <v>2.8719999999999999</v>
      </c>
      <c r="N1680" s="129">
        <v>2.5009999999999999</v>
      </c>
      <c r="O1680" s="129">
        <v>1.149</v>
      </c>
      <c r="P1680" s="132">
        <v>2.9470000000000001</v>
      </c>
      <c r="Q1680" s="132">
        <v>1.7999999999999999E-2</v>
      </c>
      <c r="R1680" s="132">
        <v>5.1999999999999998E-2</v>
      </c>
      <c r="S1680" s="129">
        <v>1.67</v>
      </c>
      <c r="T1680" s="419">
        <v>77.168000000000006</v>
      </c>
      <c r="U1680" s="129">
        <v>167.7</v>
      </c>
      <c r="V1680" s="129">
        <v>-23</v>
      </c>
      <c r="W1680" s="129">
        <v>-8</v>
      </c>
      <c r="X1680" s="129">
        <v>71</v>
      </c>
      <c r="Y1680" s="129" t="s">
        <v>1061</v>
      </c>
      <c r="Z1680" s="129" t="b">
        <v>1</v>
      </c>
      <c r="AA1680" s="129">
        <v>0</v>
      </c>
      <c r="AB1680" s="129" t="b">
        <v>1</v>
      </c>
      <c r="AC1680" s="129">
        <v>47</v>
      </c>
      <c r="AD1680" s="129">
        <v>0.51600000000000001</v>
      </c>
      <c r="AE1680" s="129" t="s">
        <v>245</v>
      </c>
      <c r="AF1680" s="129" t="s">
        <v>3163</v>
      </c>
      <c r="AG1680" s="129" t="s">
        <v>3814</v>
      </c>
      <c r="AH1680" s="129" t="e" cm="1">
        <f t="array" aca="1" ref="AH1680" ca="1">INDIRECT(ADDRESS(MATCH(AJ1680,'rs_industries'!B:B,0),5,1,TRUE,"rs_industries"))</f>
        <v>#N/A</v>
      </c>
      <c r="AI1680" s="129" cm="1">
        <f t="array" aca="1" ref="AI1680" ca="1">INDIRECT(ADDRESS(MATCH(A1680,'rs_stocks'!B:B,0),7,1,TRUE,"rs_stocks"))</f>
        <v>72</v>
      </c>
    </row>
    <row r="1681" spans="1:35" x14ac:dyDescent="0.3">
      <c r="A1681" s="129" t="s">
        <v>1763</v>
      </c>
      <c r="B1681" s="132">
        <v>-1.24</v>
      </c>
      <c r="C1681" s="132">
        <v>-12.22</v>
      </c>
      <c r="D1681" s="132">
        <v>-21.62</v>
      </c>
      <c r="E1681" s="132">
        <v>18.18</v>
      </c>
      <c r="F1681" s="132">
        <v>16.989999999999998</v>
      </c>
      <c r="G1681" s="269" t="s">
        <v>3127</v>
      </c>
      <c r="H1681" s="288" t="s">
        <v>31</v>
      </c>
      <c r="I1681" s="129">
        <v>6.085</v>
      </c>
      <c r="J1681" s="129">
        <v>-88</v>
      </c>
      <c r="K1681" s="129">
        <v>-78</v>
      </c>
      <c r="L1681" s="129" t="b">
        <v>0</v>
      </c>
      <c r="M1681" s="129">
        <v>16.518999999999998</v>
      </c>
      <c r="N1681" s="129">
        <v>14.406000000000001</v>
      </c>
      <c r="O1681" s="129">
        <v>1.147</v>
      </c>
      <c r="P1681" s="132">
        <v>18.626000000000001</v>
      </c>
      <c r="Q1681" s="132">
        <v>0.01</v>
      </c>
      <c r="R1681" s="132">
        <v>0.182</v>
      </c>
      <c r="S1681" s="129">
        <v>5.66</v>
      </c>
      <c r="T1681" s="419">
        <v>-60.933</v>
      </c>
      <c r="U1681" s="129">
        <v>15.08</v>
      </c>
      <c r="V1681" s="129">
        <v>46</v>
      </c>
      <c r="W1681" s="129">
        <v>61</v>
      </c>
      <c r="X1681" s="129">
        <v>234</v>
      </c>
      <c r="Y1681" s="129" t="s">
        <v>1763</v>
      </c>
      <c r="Z1681" s="129" t="b">
        <v>1</v>
      </c>
      <c r="AA1681" s="129">
        <v>0</v>
      </c>
      <c r="AB1681" s="129" t="b">
        <v>0</v>
      </c>
      <c r="AC1681" s="129">
        <v>39</v>
      </c>
      <c r="AD1681" s="129">
        <v>0.51600000000000001</v>
      </c>
      <c r="AE1681" s="129" t="s">
        <v>31</v>
      </c>
      <c r="AF1681" s="129" t="s">
        <v>3127</v>
      </c>
      <c r="AG1681" s="129" t="s">
        <v>4690</v>
      </c>
      <c r="AH1681" s="129" t="e" cm="1">
        <f t="array" aca="1" ref="AH1681" ca="1">INDIRECT(ADDRESS(MATCH(AJ1681,'rs_industries'!B:B,0),5,1,TRUE,"rs_industries"))</f>
        <v>#N/A</v>
      </c>
      <c r="AI1681" s="129" cm="1">
        <f t="array" aca="1" ref="AI1681" ca="1">INDIRECT(ADDRESS(MATCH(A1681,'rs_stocks'!B:B,0),7,1,TRUE,"rs_stocks"))</f>
        <v>71</v>
      </c>
    </row>
    <row r="1682" spans="1:35" x14ac:dyDescent="0.3">
      <c r="A1682" s="129" t="s">
        <v>1467</v>
      </c>
      <c r="B1682" s="132">
        <v>0.18</v>
      </c>
      <c r="C1682" s="132">
        <v>0.51</v>
      </c>
      <c r="D1682" s="132">
        <v>2.84</v>
      </c>
      <c r="E1682" s="132">
        <v>0.18</v>
      </c>
      <c r="F1682" s="132">
        <v>1.45</v>
      </c>
      <c r="G1682" s="231" t="s">
        <v>3193</v>
      </c>
      <c r="H1682" s="346" t="s">
        <v>3111</v>
      </c>
      <c r="I1682" s="129">
        <v>2.0179999999999998</v>
      </c>
      <c r="J1682" s="129">
        <v>-35</v>
      </c>
      <c r="K1682" s="129">
        <v>-12</v>
      </c>
      <c r="L1682" s="129" t="b">
        <v>1</v>
      </c>
      <c r="M1682" s="129">
        <v>1.9930000000000001</v>
      </c>
      <c r="N1682" s="129">
        <v>1.75</v>
      </c>
      <c r="O1682" s="129">
        <v>1.139</v>
      </c>
      <c r="P1682" s="132">
        <v>2.036</v>
      </c>
      <c r="Q1682" s="132">
        <v>1.7999999999999999E-2</v>
      </c>
      <c r="R1682" s="132">
        <v>3.5999999999999997E-2</v>
      </c>
      <c r="S1682" s="129">
        <v>1.27</v>
      </c>
      <c r="T1682" s="419">
        <v>-43.51</v>
      </c>
      <c r="U1682" s="129">
        <v>21.76</v>
      </c>
      <c r="V1682" s="129">
        <v>25</v>
      </c>
      <c r="W1682" s="129">
        <v>25</v>
      </c>
      <c r="X1682" s="129">
        <v>725</v>
      </c>
      <c r="Y1682" s="129" t="s">
        <v>1467</v>
      </c>
      <c r="Z1682" s="129" t="b">
        <v>0</v>
      </c>
      <c r="AA1682" s="129">
        <v>0</v>
      </c>
      <c r="AB1682" s="129" t="b">
        <v>1</v>
      </c>
      <c r="AC1682" s="129">
        <v>48</v>
      </c>
      <c r="AD1682" s="129">
        <v>0.51500000000000001</v>
      </c>
      <c r="AE1682" s="129" t="s">
        <v>3111</v>
      </c>
      <c r="AF1682" s="129" t="s">
        <v>3193</v>
      </c>
      <c r="AG1682" s="129" t="s">
        <v>3803</v>
      </c>
      <c r="AH1682" s="129" t="e" cm="1">
        <f t="array" aca="1" ref="AH1682" ca="1">INDIRECT(ADDRESS(MATCH(AJ1682,'rs_industries'!B:B,0),5,1,TRUE,"rs_industries"))</f>
        <v>#N/A</v>
      </c>
      <c r="AI1682" s="129" t="e" cm="1">
        <f t="array" aca="1" ref="AI1682" ca="1">INDIRECT(ADDRESS(MATCH(A1682,'rs_stocks'!B:B,0),7,1,TRUE,"rs_stocks"))</f>
        <v>#N/A</v>
      </c>
    </row>
    <row r="1683" spans="1:35" x14ac:dyDescent="0.3">
      <c r="A1683" s="129" t="s">
        <v>2262</v>
      </c>
      <c r="B1683" s="132">
        <v>-3.39</v>
      </c>
      <c r="C1683" s="132">
        <v>-1.87</v>
      </c>
      <c r="D1683" s="132">
        <v>-15.58</v>
      </c>
      <c r="E1683" s="132">
        <v>6.36</v>
      </c>
      <c r="F1683" s="132">
        <v>8.0500000000000007</v>
      </c>
      <c r="G1683" s="272" t="s">
        <v>3385</v>
      </c>
      <c r="H1683" s="349" t="s">
        <v>24</v>
      </c>
      <c r="I1683" s="129">
        <v>3.4870000000000001</v>
      </c>
      <c r="J1683" s="129">
        <v>-72</v>
      </c>
      <c r="K1683" s="129">
        <v>-44</v>
      </c>
      <c r="L1683" s="129" t="b">
        <v>0</v>
      </c>
      <c r="M1683" s="129">
        <v>9.0609999999999999</v>
      </c>
      <c r="N1683" s="129">
        <v>8.11</v>
      </c>
      <c r="O1683" s="129">
        <v>1.117</v>
      </c>
      <c r="P1683" s="132">
        <v>9.6509999999999998</v>
      </c>
      <c r="Q1683" s="132">
        <v>1.4E-2</v>
      </c>
      <c r="R1683" s="132">
        <v>0.13700000000000001</v>
      </c>
      <c r="S1683" s="129">
        <v>2.89</v>
      </c>
      <c r="T1683" s="419">
        <v>-3.4670000000000001</v>
      </c>
      <c r="U1683" s="129">
        <v>29.92</v>
      </c>
      <c r="V1683" s="129">
        <v>-21</v>
      </c>
      <c r="W1683" s="129">
        <v>-33</v>
      </c>
      <c r="X1683" s="129">
        <v>231</v>
      </c>
      <c r="Y1683" s="129" t="s">
        <v>2262</v>
      </c>
      <c r="Z1683" s="129" t="b">
        <v>1</v>
      </c>
      <c r="AA1683" s="129">
        <v>0</v>
      </c>
      <c r="AB1683" s="129" t="b">
        <v>0</v>
      </c>
      <c r="AC1683" s="129">
        <v>46</v>
      </c>
      <c r="AD1683" s="129">
        <v>0.51500000000000001</v>
      </c>
      <c r="AE1683" s="129" t="s">
        <v>24</v>
      </c>
      <c r="AF1683" s="129" t="s">
        <v>3385</v>
      </c>
      <c r="AG1683" s="129" t="s">
        <v>4341</v>
      </c>
      <c r="AH1683" s="129" t="e" cm="1">
        <f t="array" aca="1" ref="AH1683" ca="1">INDIRECT(ADDRESS(MATCH(AJ1683,'rs_industries'!B:B,0),5,1,TRUE,"rs_industries"))</f>
        <v>#N/A</v>
      </c>
      <c r="AI1683" s="129" t="e" cm="1">
        <f t="array" aca="1" ref="AI1683" ca="1">INDIRECT(ADDRESS(MATCH(A1683,'rs_stocks'!B:B,0),7,1,TRUE,"rs_stocks"))</f>
        <v>#N/A</v>
      </c>
    </row>
    <row r="1684" spans="1:35" x14ac:dyDescent="0.3">
      <c r="A1684" s="129" t="s">
        <v>607</v>
      </c>
      <c r="B1684" s="132">
        <v>-0.65</v>
      </c>
      <c r="C1684" s="132">
        <v>-13.02</v>
      </c>
      <c r="D1684" s="132">
        <v>-15.17</v>
      </c>
      <c r="E1684" s="132">
        <v>-10</v>
      </c>
      <c r="F1684" s="132">
        <v>-4.43</v>
      </c>
      <c r="G1684" s="214"/>
      <c r="H1684" s="347"/>
      <c r="I1684" s="129">
        <v>4.5730000000000004</v>
      </c>
      <c r="J1684" s="129">
        <v>-42</v>
      </c>
      <c r="K1684" s="129">
        <v>-39</v>
      </c>
      <c r="L1684" s="129" t="b">
        <v>0</v>
      </c>
      <c r="M1684" s="129">
        <v>5.8940000000000001</v>
      </c>
      <c r="N1684" s="129">
        <v>5.3079999999999998</v>
      </c>
      <c r="O1684" s="129">
        <v>1.1100000000000001</v>
      </c>
      <c r="P1684" s="132">
        <v>5.66</v>
      </c>
      <c r="Q1684" s="132">
        <v>1.6E-2</v>
      </c>
      <c r="R1684" s="132">
        <v>9.0999999999999998E-2</v>
      </c>
      <c r="S1684" s="129">
        <v>3.27</v>
      </c>
      <c r="T1684" s="419">
        <v>-67.524000000000001</v>
      </c>
      <c r="U1684" s="129">
        <v>61.22</v>
      </c>
      <c r="V1684" s="129">
        <v>-32</v>
      </c>
      <c r="W1684" s="129">
        <v>-7</v>
      </c>
      <c r="X1684" s="129">
        <v>100</v>
      </c>
      <c r="Y1684" s="129" t="s">
        <v>607</v>
      </c>
      <c r="Z1684" s="129" t="b">
        <v>1</v>
      </c>
      <c r="AA1684" s="129">
        <v>0</v>
      </c>
      <c r="AB1684" s="129" t="b">
        <v>0</v>
      </c>
      <c r="AC1684" s="129">
        <v>44</v>
      </c>
      <c r="AD1684" s="129">
        <v>0.51500000000000001</v>
      </c>
      <c r="AG1684" s="129" t="s">
        <v>5454</v>
      </c>
      <c r="AH1684" s="129" t="e" cm="1">
        <f t="array" aca="1" ref="AH1684" ca="1">INDIRECT(ADDRESS(MATCH(AJ1684,'rs_industries'!B:B,0),5,1,TRUE,"rs_industries"))</f>
        <v>#N/A</v>
      </c>
      <c r="AI1684" s="129" t="e" cm="1">
        <f t="array" aca="1" ref="AI1684" ca="1">INDIRECT(ADDRESS(MATCH(A1684,'rs_stocks'!B:B,0),7,1,TRUE,"rs_stocks"))</f>
        <v>#N/A</v>
      </c>
    </row>
    <row r="1685" spans="1:35" x14ac:dyDescent="0.3">
      <c r="A1685" s="129" t="s">
        <v>2807</v>
      </c>
      <c r="B1685" s="132">
        <v>-8.1199999999999992</v>
      </c>
      <c r="C1685" s="132">
        <v>-20.11</v>
      </c>
      <c r="D1685" s="132">
        <v>-19.73</v>
      </c>
      <c r="E1685" s="132">
        <v>1.5</v>
      </c>
      <c r="F1685" s="132">
        <v>-12.13</v>
      </c>
      <c r="G1685" s="238" t="s">
        <v>202</v>
      </c>
      <c r="H1685" s="352" t="s">
        <v>3108</v>
      </c>
      <c r="I1685" s="129">
        <v>1.004</v>
      </c>
      <c r="J1685" s="129">
        <v>-60</v>
      </c>
      <c r="K1685" s="129">
        <v>-25</v>
      </c>
      <c r="L1685" s="129" t="b">
        <v>0</v>
      </c>
      <c r="M1685" s="129">
        <v>7.87</v>
      </c>
      <c r="N1685" s="129">
        <v>7.2480000000000002</v>
      </c>
      <c r="O1685" s="129">
        <v>1.0860000000000001</v>
      </c>
      <c r="P1685" s="132">
        <v>7.5049999999999999</v>
      </c>
      <c r="Q1685" s="132">
        <v>1.4E-2</v>
      </c>
      <c r="R1685" s="132">
        <v>0.108</v>
      </c>
      <c r="S1685" s="129">
        <v>5.64</v>
      </c>
      <c r="T1685" s="419">
        <v>30.96</v>
      </c>
      <c r="U1685" s="129">
        <v>89.4</v>
      </c>
      <c r="V1685" s="129">
        <v>79</v>
      </c>
      <c r="W1685" s="129">
        <v>108</v>
      </c>
      <c r="X1685" s="129">
        <v>39</v>
      </c>
      <c r="Y1685" s="129" t="s">
        <v>2807</v>
      </c>
      <c r="Z1685" s="129" t="b">
        <v>1</v>
      </c>
      <c r="AA1685" s="129">
        <v>0</v>
      </c>
      <c r="AB1685" s="129" t="b">
        <v>0</v>
      </c>
      <c r="AC1685" s="129">
        <v>45</v>
      </c>
      <c r="AD1685" s="129">
        <v>0.51400000000000001</v>
      </c>
      <c r="AE1685" s="129" t="s">
        <v>3108</v>
      </c>
      <c r="AF1685" s="129" t="s">
        <v>202</v>
      </c>
      <c r="AG1685" s="129" t="s">
        <v>4102</v>
      </c>
      <c r="AH1685" s="129" t="e" cm="1">
        <f t="array" aca="1" ref="AH1685" ca="1">INDIRECT(ADDRESS(MATCH(AJ1685,'rs_industries'!B:B,0),5,1,TRUE,"rs_industries"))</f>
        <v>#N/A</v>
      </c>
      <c r="AI1685" s="129" t="e" cm="1">
        <f t="array" aca="1" ref="AI1685" ca="1">INDIRECT(ADDRESS(MATCH(A1685,'rs_stocks'!B:B,0),7,1,TRUE,"rs_stocks"))</f>
        <v>#N/A</v>
      </c>
    </row>
    <row r="1686" spans="1:35" x14ac:dyDescent="0.3">
      <c r="A1686" s="129" t="s">
        <v>7098</v>
      </c>
      <c r="B1686" s="132">
        <v>13.61</v>
      </c>
      <c r="C1686" s="132">
        <v>57.73</v>
      </c>
      <c r="D1686" s="132">
        <v>54.03</v>
      </c>
      <c r="E1686" s="132">
        <v>26.1</v>
      </c>
      <c r="F1686" s="132">
        <v>28.21</v>
      </c>
      <c r="G1686" s="290" t="s">
        <v>3146</v>
      </c>
      <c r="H1686" s="350" t="s">
        <v>3124</v>
      </c>
      <c r="I1686" s="129">
        <v>1.101</v>
      </c>
      <c r="J1686" s="129">
        <v>-98</v>
      </c>
      <c r="K1686" s="129">
        <v>-97</v>
      </c>
      <c r="L1686" s="129" t="b">
        <v>1</v>
      </c>
      <c r="M1686" s="129">
        <v>14.946</v>
      </c>
      <c r="N1686" s="129">
        <v>13.839</v>
      </c>
      <c r="O1686" s="129">
        <v>1.08</v>
      </c>
      <c r="P1686" s="132">
        <v>8.5820000000000007</v>
      </c>
      <c r="Q1686" s="132">
        <v>7.0000000000000001E-3</v>
      </c>
      <c r="R1686" s="132">
        <v>0.06</v>
      </c>
      <c r="S1686" s="129">
        <v>9.39</v>
      </c>
      <c r="T1686" s="419">
        <v>23.213000000000001</v>
      </c>
      <c r="U1686" s="129">
        <v>4.59</v>
      </c>
      <c r="V1686" s="129">
        <v>-49</v>
      </c>
      <c r="W1686" s="129">
        <v>-36</v>
      </c>
      <c r="X1686" s="129">
        <v>464</v>
      </c>
      <c r="Y1686" s="129" t="s">
        <v>7098</v>
      </c>
      <c r="Z1686" s="129" t="b">
        <v>0</v>
      </c>
      <c r="AA1686" s="129">
        <v>0</v>
      </c>
      <c r="AB1686" s="129" t="b">
        <v>0</v>
      </c>
      <c r="AC1686" s="129">
        <v>42</v>
      </c>
      <c r="AD1686" s="129">
        <v>0.51400000000000001</v>
      </c>
      <c r="AE1686" s="129" t="s">
        <v>3124</v>
      </c>
      <c r="AF1686" s="129" t="s">
        <v>3146</v>
      </c>
      <c r="AG1686" s="129" t="s">
        <v>7099</v>
      </c>
      <c r="AH1686" s="129" t="e" cm="1">
        <f t="array" aca="1" ref="AH1686" ca="1">INDIRECT(ADDRESS(MATCH(AJ1686,'rs_industries'!B:B,0),5,1,TRUE,"rs_industries"))</f>
        <v>#N/A</v>
      </c>
      <c r="AI1686" s="129" t="e" cm="1">
        <f t="array" aca="1" ref="AI1686" ca="1">INDIRECT(ADDRESS(MATCH(A1686,'rs_stocks'!B:B,0),7,1,TRUE,"rs_stocks"))</f>
        <v>#N/A</v>
      </c>
    </row>
    <row r="1687" spans="1:35" x14ac:dyDescent="0.3">
      <c r="A1687" s="129" t="s">
        <v>1488</v>
      </c>
      <c r="B1687" s="132">
        <v>12.96</v>
      </c>
      <c r="C1687" s="132">
        <v>0.63</v>
      </c>
      <c r="D1687" s="132">
        <v>-23.25</v>
      </c>
      <c r="E1687" s="132">
        <v>16.93</v>
      </c>
      <c r="F1687" s="132">
        <v>36.96</v>
      </c>
      <c r="G1687" s="282" t="s">
        <v>3221</v>
      </c>
      <c r="H1687" s="347" t="s">
        <v>31</v>
      </c>
      <c r="I1687" s="129">
        <v>1.4910000000000001</v>
      </c>
      <c r="J1687" s="129">
        <v>-87</v>
      </c>
      <c r="K1687" s="129">
        <v>-50</v>
      </c>
      <c r="L1687" s="129" t="b">
        <v>0</v>
      </c>
      <c r="M1687" s="129">
        <v>27.667000000000002</v>
      </c>
      <c r="N1687" s="129">
        <v>25.780999999999999</v>
      </c>
      <c r="O1687" s="129">
        <v>1.073</v>
      </c>
      <c r="P1687" s="132">
        <v>36.131999999999998</v>
      </c>
      <c r="Q1687" s="132">
        <v>-4.0000000000000001E-3</v>
      </c>
      <c r="R1687" s="132">
        <v>-0.14299999999999999</v>
      </c>
      <c r="S1687" s="129">
        <v>5.72</v>
      </c>
      <c r="T1687" s="419">
        <v>64.56</v>
      </c>
      <c r="U1687" s="129">
        <v>23.27</v>
      </c>
      <c r="V1687" s="129">
        <v>-7</v>
      </c>
      <c r="W1687" s="129">
        <v>-5</v>
      </c>
      <c r="X1687" s="129">
        <v>150</v>
      </c>
      <c r="Y1687" s="129" t="s">
        <v>1488</v>
      </c>
      <c r="Z1687" s="129" t="b">
        <v>1</v>
      </c>
      <c r="AA1687" s="129">
        <v>0</v>
      </c>
      <c r="AB1687" s="129" t="b">
        <v>0</v>
      </c>
      <c r="AC1687" s="129">
        <v>40</v>
      </c>
      <c r="AD1687" s="129">
        <v>0.51400000000000001</v>
      </c>
      <c r="AE1687" s="129" t="s">
        <v>31</v>
      </c>
      <c r="AF1687" s="129" t="s">
        <v>3221</v>
      </c>
      <c r="AG1687" s="129" t="s">
        <v>5125</v>
      </c>
      <c r="AH1687" s="129" t="e" cm="1">
        <f t="array" aca="1" ref="AH1687" ca="1">INDIRECT(ADDRESS(MATCH(AJ1687,'rs_industries'!B:B,0),5,1,TRUE,"rs_industries"))</f>
        <v>#N/A</v>
      </c>
      <c r="AI1687" s="129" cm="1">
        <f t="array" aca="1" ref="AI1687" ca="1">INDIRECT(ADDRESS(MATCH(A1687,'rs_stocks'!B:B,0),7,1,TRUE,"rs_stocks"))</f>
        <v>87</v>
      </c>
    </row>
    <row r="1688" spans="1:35" x14ac:dyDescent="0.3">
      <c r="A1688" s="129" t="s">
        <v>2381</v>
      </c>
      <c r="B1688" s="132">
        <v>-3.36</v>
      </c>
      <c r="C1688" s="132">
        <v>-16.010000000000002</v>
      </c>
      <c r="D1688" s="132">
        <v>-26.23</v>
      </c>
      <c r="E1688" s="132">
        <v>1.37</v>
      </c>
      <c r="F1688" s="132">
        <v>-8.98</v>
      </c>
      <c r="G1688" s="216" t="s">
        <v>3696</v>
      </c>
      <c r="H1688" s="348" t="s">
        <v>3108</v>
      </c>
      <c r="I1688" s="129">
        <v>3.7570000000000001</v>
      </c>
      <c r="J1688" s="129">
        <v>-80</v>
      </c>
      <c r="K1688" s="129">
        <v>-74</v>
      </c>
      <c r="L1688" s="129" t="b">
        <v>0</v>
      </c>
      <c r="M1688" s="129">
        <v>11.108000000000001</v>
      </c>
      <c r="N1688" s="129">
        <v>10.374000000000001</v>
      </c>
      <c r="O1688" s="129">
        <v>1.071</v>
      </c>
      <c r="P1688" s="132">
        <v>12.416</v>
      </c>
      <c r="Q1688" s="132">
        <v>1.2E-2</v>
      </c>
      <c r="R1688" s="132">
        <v>0.14699999999999999</v>
      </c>
      <c r="S1688" s="129">
        <v>4.3499999999999996</v>
      </c>
      <c r="T1688" s="419">
        <v>-56.906999999999996</v>
      </c>
      <c r="U1688" s="129">
        <v>63.02</v>
      </c>
      <c r="V1688" s="129">
        <v>-46</v>
      </c>
      <c r="W1688" s="129">
        <v>-17</v>
      </c>
      <c r="X1688" s="129">
        <v>72</v>
      </c>
      <c r="Y1688" s="129" t="s">
        <v>2381</v>
      </c>
      <c r="Z1688" s="129" t="b">
        <v>1</v>
      </c>
      <c r="AA1688" s="129">
        <v>0</v>
      </c>
      <c r="AB1688" s="129" t="b">
        <v>0</v>
      </c>
      <c r="AC1688" s="129">
        <v>47</v>
      </c>
      <c r="AD1688" s="129">
        <v>0.51400000000000001</v>
      </c>
      <c r="AE1688" s="129" t="s">
        <v>3108</v>
      </c>
      <c r="AF1688" s="129" t="s">
        <v>3696</v>
      </c>
      <c r="AG1688" s="129" t="s">
        <v>2382</v>
      </c>
      <c r="AH1688" s="129" t="e" cm="1">
        <f t="array" aca="1" ref="AH1688" ca="1">INDIRECT(ADDRESS(MATCH(AJ1688,'rs_industries'!B:B,0),5,1,TRUE,"rs_industries"))</f>
        <v>#N/A</v>
      </c>
      <c r="AI1688" s="129" t="e" cm="1">
        <f t="array" aca="1" ref="AI1688" ca="1">INDIRECT(ADDRESS(MATCH(A1688,'rs_stocks'!B:B,0),7,1,TRUE,"rs_stocks"))</f>
        <v>#N/A</v>
      </c>
    </row>
    <row r="1689" spans="1:35" x14ac:dyDescent="0.3">
      <c r="A1689" s="129" t="s">
        <v>7254</v>
      </c>
      <c r="B1689" s="132">
        <v>-3.62</v>
      </c>
      <c r="C1689" s="132">
        <v>2.3199999999999998</v>
      </c>
      <c r="D1689" s="132">
        <v>11.7</v>
      </c>
      <c r="E1689" s="132">
        <v>37.67</v>
      </c>
      <c r="F1689" s="132">
        <v>39.78</v>
      </c>
      <c r="G1689" s="282" t="s">
        <v>3127</v>
      </c>
      <c r="H1689" s="347" t="s">
        <v>31</v>
      </c>
      <c r="I1689" s="129">
        <v>0.63400000000000001</v>
      </c>
      <c r="J1689" s="129">
        <v>-59</v>
      </c>
      <c r="K1689" s="129">
        <v>-28</v>
      </c>
      <c r="L1689" s="129" t="b">
        <v>0</v>
      </c>
      <c r="M1689" s="129">
        <v>16.824999999999999</v>
      </c>
      <c r="N1689" s="129">
        <v>15.855</v>
      </c>
      <c r="O1689" s="129">
        <v>1.0609999999999999</v>
      </c>
      <c r="P1689" s="132">
        <v>18.076000000000001</v>
      </c>
      <c r="Q1689" s="132">
        <v>1.0999999999999999E-2</v>
      </c>
      <c r="R1689" s="132">
        <v>0.192</v>
      </c>
      <c r="S1689" s="129">
        <v>8.24</v>
      </c>
      <c r="T1689" s="419">
        <v>18.983000000000001</v>
      </c>
      <c r="U1689" s="129">
        <v>12.79</v>
      </c>
      <c r="V1689" s="129">
        <v>-17</v>
      </c>
      <c r="W1689" s="129">
        <v>12</v>
      </c>
      <c r="X1689" s="129">
        <v>189</v>
      </c>
      <c r="Y1689" s="129" t="s">
        <v>7254</v>
      </c>
      <c r="Z1689" s="129" t="b">
        <v>0</v>
      </c>
      <c r="AA1689" s="129">
        <v>0</v>
      </c>
      <c r="AB1689" s="129" t="b">
        <v>1</v>
      </c>
      <c r="AC1689" s="129">
        <v>45</v>
      </c>
      <c r="AD1689" s="129">
        <v>0.51300000000000001</v>
      </c>
      <c r="AE1689" s="129" t="s">
        <v>31</v>
      </c>
      <c r="AF1689" s="129" t="s">
        <v>3127</v>
      </c>
      <c r="AG1689" s="129" t="s">
        <v>7255</v>
      </c>
      <c r="AH1689" s="129" t="e" cm="1">
        <f t="array" aca="1" ref="AH1689" ca="1">INDIRECT(ADDRESS(MATCH(AJ1689,'rs_industries'!B:B,0),5,1,TRUE,"rs_industries"))</f>
        <v>#N/A</v>
      </c>
      <c r="AI1689" s="129" t="e" cm="1">
        <f t="array" aca="1" ref="AI1689" ca="1">INDIRECT(ADDRESS(MATCH(A1689,'rs_stocks'!B:B,0),7,1,TRUE,"rs_stocks"))</f>
        <v>#N/A</v>
      </c>
    </row>
    <row r="1690" spans="1:35" x14ac:dyDescent="0.3">
      <c r="A1690" s="129" t="s">
        <v>815</v>
      </c>
      <c r="B1690" s="132">
        <v>-0.99</v>
      </c>
      <c r="C1690" s="132">
        <v>-1.1299999999999999</v>
      </c>
      <c r="D1690" s="132">
        <v>-0.17</v>
      </c>
      <c r="E1690" s="132">
        <v>1.5</v>
      </c>
      <c r="F1690" s="132">
        <v>-2.59</v>
      </c>
      <c r="G1690" s="231" t="s">
        <v>3217</v>
      </c>
      <c r="H1690" s="346" t="s">
        <v>150</v>
      </c>
      <c r="I1690" s="129">
        <v>8.3800000000000008</v>
      </c>
      <c r="J1690" s="129">
        <v>-39</v>
      </c>
      <c r="K1690" s="129">
        <v>-28</v>
      </c>
      <c r="L1690" s="129" t="b">
        <v>1</v>
      </c>
      <c r="M1690" s="129">
        <v>1.7869999999999999</v>
      </c>
      <c r="N1690" s="129">
        <v>1.6890000000000001</v>
      </c>
      <c r="O1690" s="129">
        <v>1.0580000000000001</v>
      </c>
      <c r="P1690" s="132">
        <v>1.796</v>
      </c>
      <c r="Q1690" s="132">
        <v>1.4999999999999999E-2</v>
      </c>
      <c r="R1690" s="132">
        <v>2.7E-2</v>
      </c>
      <c r="S1690" s="129">
        <v>1.53</v>
      </c>
      <c r="T1690" s="419">
        <v>-28.632999999999999</v>
      </c>
      <c r="U1690" s="129">
        <v>100.57</v>
      </c>
      <c r="V1690" s="129">
        <v>-18</v>
      </c>
      <c r="W1690" s="129">
        <v>-30</v>
      </c>
      <c r="X1690" s="129">
        <v>130</v>
      </c>
      <c r="Y1690" s="129" t="s">
        <v>815</v>
      </c>
      <c r="Z1690" s="129" t="b">
        <v>1</v>
      </c>
      <c r="AA1690" s="129">
        <v>0</v>
      </c>
      <c r="AB1690" s="129" t="b">
        <v>0</v>
      </c>
      <c r="AC1690" s="129">
        <v>48</v>
      </c>
      <c r="AD1690" s="129">
        <v>0.51300000000000001</v>
      </c>
      <c r="AE1690" s="129" t="s">
        <v>150</v>
      </c>
      <c r="AF1690" s="129" t="s">
        <v>3217</v>
      </c>
      <c r="AG1690" s="129" t="s">
        <v>3891</v>
      </c>
      <c r="AH1690" s="129" t="e" cm="1">
        <f t="array" aca="1" ref="AH1690" ca="1">INDIRECT(ADDRESS(MATCH(AJ1690,'rs_industries'!B:B,0),5,1,TRUE,"rs_industries"))</f>
        <v>#N/A</v>
      </c>
      <c r="AI1690" s="129" t="e" cm="1">
        <f t="array" aca="1" ref="AI1690" ca="1">INDIRECT(ADDRESS(MATCH(A1690,'rs_stocks'!B:B,0),7,1,TRUE,"rs_stocks"))</f>
        <v>#N/A</v>
      </c>
    </row>
    <row r="1691" spans="1:35" x14ac:dyDescent="0.3">
      <c r="A1691" s="129" t="s">
        <v>1787</v>
      </c>
      <c r="B1691" s="132">
        <v>3.13</v>
      </c>
      <c r="C1691" s="132">
        <v>8.6999999999999993</v>
      </c>
      <c r="D1691" s="132">
        <v>13.98</v>
      </c>
      <c r="E1691" s="132">
        <v>14.37</v>
      </c>
      <c r="F1691" s="132">
        <v>13.72</v>
      </c>
      <c r="G1691" s="282" t="s">
        <v>3234</v>
      </c>
      <c r="H1691" s="347" t="s">
        <v>3108</v>
      </c>
      <c r="I1691" s="129">
        <v>5.5149999999999997</v>
      </c>
      <c r="J1691" s="129">
        <v>-66</v>
      </c>
      <c r="K1691" s="129">
        <v>-24</v>
      </c>
      <c r="L1691" s="129" t="b">
        <v>1</v>
      </c>
      <c r="M1691" s="129">
        <v>5.43</v>
      </c>
      <c r="N1691" s="129">
        <v>5.141</v>
      </c>
      <c r="O1691" s="129">
        <v>1.056</v>
      </c>
      <c r="P1691" s="132">
        <v>4.6630000000000003</v>
      </c>
      <c r="Q1691" s="132">
        <v>1.4999999999999999E-2</v>
      </c>
      <c r="R1691" s="132">
        <v>6.9000000000000006E-2</v>
      </c>
      <c r="S1691" s="129">
        <v>3.65</v>
      </c>
      <c r="T1691" s="419">
        <v>35.640999999999998</v>
      </c>
      <c r="U1691" s="129">
        <v>84.61</v>
      </c>
      <c r="V1691" s="129">
        <v>13</v>
      </c>
      <c r="W1691" s="129">
        <v>50</v>
      </c>
      <c r="X1691" s="129">
        <v>64</v>
      </c>
      <c r="Y1691" s="129" t="s">
        <v>1787</v>
      </c>
      <c r="Z1691" s="129" t="b">
        <v>0</v>
      </c>
      <c r="AA1691" s="129">
        <v>0</v>
      </c>
      <c r="AB1691" s="129" t="b">
        <v>1</v>
      </c>
      <c r="AC1691" s="129">
        <v>47</v>
      </c>
      <c r="AD1691" s="129">
        <v>0.51300000000000001</v>
      </c>
      <c r="AE1691" s="129" t="s">
        <v>3108</v>
      </c>
      <c r="AF1691" s="129" t="s">
        <v>3234</v>
      </c>
      <c r="AG1691" s="129" t="s">
        <v>5385</v>
      </c>
      <c r="AH1691" s="129" t="e" cm="1">
        <f t="array" aca="1" ref="AH1691" ca="1">INDIRECT(ADDRESS(MATCH(AJ1691,'rs_industries'!B:B,0),5,1,TRUE,"rs_industries"))</f>
        <v>#N/A</v>
      </c>
      <c r="AI1691" s="129" cm="1">
        <f t="array" aca="1" ref="AI1691" ca="1">INDIRECT(ADDRESS(MATCH(A1691,'rs_stocks'!B:B,0),7,1,TRUE,"rs_stocks"))</f>
        <v>78</v>
      </c>
    </row>
    <row r="1692" spans="1:35" x14ac:dyDescent="0.3">
      <c r="A1692" s="129" t="s">
        <v>7720</v>
      </c>
      <c r="B1692" s="132">
        <v>3.17</v>
      </c>
      <c r="C1692" s="132">
        <v>-10.24</v>
      </c>
      <c r="D1692" s="132">
        <v>9.09</v>
      </c>
      <c r="E1692" s="132">
        <v>-26.69</v>
      </c>
      <c r="F1692" s="132">
        <v>-7.69</v>
      </c>
      <c r="G1692" s="316" t="s">
        <v>3162</v>
      </c>
      <c r="H1692" s="345" t="s">
        <v>3108</v>
      </c>
      <c r="I1692" s="129">
        <v>0.42799999999999999</v>
      </c>
      <c r="J1692" s="129">
        <v>-100</v>
      </c>
      <c r="K1692" s="129">
        <v>-100</v>
      </c>
      <c r="L1692" s="129" t="b">
        <v>0</v>
      </c>
      <c r="M1692" s="129">
        <v>16.358000000000001</v>
      </c>
      <c r="N1692" s="129">
        <v>15.545999999999999</v>
      </c>
      <c r="O1692" s="129">
        <v>1.052</v>
      </c>
      <c r="P1692" s="132">
        <v>12.942</v>
      </c>
      <c r="Q1692" s="132">
        <v>7.0000000000000001E-3</v>
      </c>
      <c r="R1692" s="132">
        <v>8.7999999999999995E-2</v>
      </c>
      <c r="S1692" s="129">
        <v>13.79</v>
      </c>
      <c r="T1692" s="419">
        <v>54.070999999999998</v>
      </c>
      <c r="U1692" s="129">
        <v>2.2799999999999998</v>
      </c>
      <c r="V1692" s="129">
        <v>-20</v>
      </c>
      <c r="W1692" s="129">
        <v>-76</v>
      </c>
      <c r="X1692" s="129">
        <v>636</v>
      </c>
      <c r="Y1692" s="129" t="s">
        <v>7720</v>
      </c>
      <c r="Z1692" s="129" t="b">
        <v>0</v>
      </c>
      <c r="AA1692" s="129">
        <v>0</v>
      </c>
      <c r="AB1692" s="129" t="b">
        <v>0</v>
      </c>
      <c r="AC1692" s="129">
        <v>40</v>
      </c>
      <c r="AD1692" s="129">
        <v>0.51200000000000001</v>
      </c>
      <c r="AE1692" s="129" t="s">
        <v>3108</v>
      </c>
      <c r="AF1692" s="129" t="s">
        <v>3162</v>
      </c>
      <c r="AG1692" s="129" t="s">
        <v>7721</v>
      </c>
      <c r="AH1692" s="129" t="e" cm="1">
        <f t="array" aca="1" ref="AH1692" ca="1">INDIRECT(ADDRESS(MATCH(AJ1692,'rs_industries'!B:B,0),5,1,TRUE,"rs_industries"))</f>
        <v>#N/A</v>
      </c>
      <c r="AI1692" s="129" t="e" cm="1">
        <f t="array" aca="1" ref="AI1692" ca="1">INDIRECT(ADDRESS(MATCH(A1692,'rs_stocks'!B:B,0),7,1,TRUE,"rs_stocks"))</f>
        <v>#N/A</v>
      </c>
    </row>
    <row r="1693" spans="1:35" x14ac:dyDescent="0.3">
      <c r="A1693" s="129" t="s">
        <v>7891</v>
      </c>
      <c r="B1693" s="132">
        <v>1</v>
      </c>
      <c r="C1693" s="132">
        <v>0.75</v>
      </c>
      <c r="D1693" s="132">
        <v>1.93</v>
      </c>
      <c r="E1693" s="132">
        <v>8.1</v>
      </c>
      <c r="F1693" s="132">
        <v>2.27</v>
      </c>
      <c r="G1693" s="298" t="s">
        <v>3160</v>
      </c>
      <c r="H1693" s="352" t="s">
        <v>3111</v>
      </c>
      <c r="I1693" s="129">
        <v>0.42</v>
      </c>
      <c r="J1693" s="129">
        <v>-53</v>
      </c>
      <c r="K1693" s="129">
        <v>-39</v>
      </c>
      <c r="L1693" s="129" t="b">
        <v>1</v>
      </c>
      <c r="M1693" s="129">
        <v>1.8120000000000001</v>
      </c>
      <c r="N1693" s="129">
        <v>1.7230000000000001</v>
      </c>
      <c r="O1693" s="129">
        <v>1.052</v>
      </c>
      <c r="P1693" s="132">
        <v>1.744</v>
      </c>
      <c r="Q1693" s="132">
        <v>1.4999999999999999E-2</v>
      </c>
      <c r="R1693" s="132">
        <v>2.5999999999999999E-2</v>
      </c>
      <c r="S1693" s="129">
        <v>1.27</v>
      </c>
      <c r="T1693" s="419">
        <v>19.518999999999998</v>
      </c>
      <c r="U1693" s="129">
        <v>12.15</v>
      </c>
      <c r="V1693" s="129">
        <v>-50</v>
      </c>
      <c r="W1693" s="129">
        <v>-48</v>
      </c>
      <c r="X1693" s="129">
        <v>1301</v>
      </c>
      <c r="Y1693" s="129" t="s">
        <v>7891</v>
      </c>
      <c r="Z1693" s="129" t="b">
        <v>0</v>
      </c>
      <c r="AA1693" s="129">
        <v>0</v>
      </c>
      <c r="AB1693" s="129" t="b">
        <v>1</v>
      </c>
      <c r="AC1693" s="129">
        <v>47</v>
      </c>
      <c r="AD1693" s="129">
        <v>0.51200000000000001</v>
      </c>
      <c r="AE1693" s="129" t="s">
        <v>3111</v>
      </c>
      <c r="AF1693" s="129" t="s">
        <v>3160</v>
      </c>
      <c r="AG1693" s="129" t="s">
        <v>7892</v>
      </c>
      <c r="AH1693" s="129" t="e" cm="1">
        <f t="array" aca="1" ref="AH1693" ca="1">INDIRECT(ADDRESS(MATCH(AJ1693,'rs_industries'!B:B,0),5,1,TRUE,"rs_industries"))</f>
        <v>#N/A</v>
      </c>
      <c r="AI1693" s="129" cm="1">
        <f t="array" aca="1" ref="AI1693" ca="1">INDIRECT(ADDRESS(MATCH(A1693,'rs_stocks'!B:B,0),7,1,TRUE,"rs_stocks"))</f>
        <v>72</v>
      </c>
    </row>
    <row r="1694" spans="1:35" x14ac:dyDescent="0.3">
      <c r="A1694" s="129" t="s">
        <v>116</v>
      </c>
      <c r="B1694" s="132">
        <v>0.47</v>
      </c>
      <c r="C1694" s="132">
        <v>-3.99</v>
      </c>
      <c r="D1694" s="132">
        <v>-5.45</v>
      </c>
      <c r="E1694" s="132">
        <v>-0.84</v>
      </c>
      <c r="F1694" s="132">
        <v>-0.46</v>
      </c>
      <c r="G1694" s="263" t="s">
        <v>3276</v>
      </c>
      <c r="H1694" s="348" t="s">
        <v>3140</v>
      </c>
      <c r="I1694" s="129">
        <v>46.017000000000003</v>
      </c>
      <c r="J1694" s="129">
        <v>-20</v>
      </c>
      <c r="K1694" s="129">
        <v>-8</v>
      </c>
      <c r="L1694" s="129" t="b">
        <v>0</v>
      </c>
      <c r="M1694" s="129">
        <v>3.512</v>
      </c>
      <c r="N1694" s="129">
        <v>3.3639999999999999</v>
      </c>
      <c r="O1694" s="129">
        <v>1.044</v>
      </c>
      <c r="P1694" s="132">
        <v>3.589</v>
      </c>
      <c r="Q1694" s="132">
        <v>1.4E-2</v>
      </c>
      <c r="R1694" s="132">
        <v>5.0999999999999997E-2</v>
      </c>
      <c r="S1694" s="129">
        <v>1.6</v>
      </c>
      <c r="T1694" s="419">
        <v>14.416</v>
      </c>
      <c r="U1694" s="129">
        <v>251.51</v>
      </c>
      <c r="V1694" s="129">
        <v>-30</v>
      </c>
      <c r="W1694" s="129">
        <v>-20</v>
      </c>
      <c r="X1694" s="129">
        <v>49</v>
      </c>
      <c r="Y1694" s="129" t="s">
        <v>116</v>
      </c>
      <c r="Z1694" s="129" t="b">
        <v>1</v>
      </c>
      <c r="AA1694" s="129">
        <v>0</v>
      </c>
      <c r="AB1694" s="129" t="b">
        <v>0</v>
      </c>
      <c r="AC1694" s="129">
        <v>51</v>
      </c>
      <c r="AD1694" s="129">
        <v>0.51200000000000001</v>
      </c>
      <c r="AE1694" s="129" t="s">
        <v>3140</v>
      </c>
      <c r="AF1694" s="129" t="s">
        <v>3276</v>
      </c>
      <c r="AG1694" s="129" t="s">
        <v>4576</v>
      </c>
      <c r="AH1694" s="129" t="e" cm="1">
        <f t="array" aca="1" ref="AH1694" ca="1">INDIRECT(ADDRESS(MATCH(AJ1694,'rs_industries'!B:B,0),5,1,TRUE,"rs_industries"))</f>
        <v>#N/A</v>
      </c>
      <c r="AI1694" s="129" t="e" cm="1">
        <f t="array" aca="1" ref="AI1694" ca="1">INDIRECT(ADDRESS(MATCH(A1694,'rs_stocks'!B:B,0),7,1,TRUE,"rs_stocks"))</f>
        <v>#N/A</v>
      </c>
    </row>
    <row r="1695" spans="1:35" x14ac:dyDescent="0.3">
      <c r="A1695" s="129" t="s">
        <v>292</v>
      </c>
      <c r="B1695" s="132">
        <v>0.02</v>
      </c>
      <c r="C1695" s="132">
        <v>-1.44</v>
      </c>
      <c r="D1695" s="132">
        <v>-6</v>
      </c>
      <c r="E1695" s="132">
        <v>5.01</v>
      </c>
      <c r="F1695" s="132">
        <v>4.63</v>
      </c>
      <c r="G1695" s="321" t="s">
        <v>3189</v>
      </c>
      <c r="H1695" s="354" t="s">
        <v>3108</v>
      </c>
      <c r="I1695" s="129">
        <v>23.632999999999999</v>
      </c>
      <c r="J1695" s="129">
        <v>-38</v>
      </c>
      <c r="K1695" s="129">
        <v>-7</v>
      </c>
      <c r="L1695" s="129" t="b">
        <v>1</v>
      </c>
      <c r="M1695" s="129">
        <v>2.74</v>
      </c>
      <c r="N1695" s="129">
        <v>2.6280000000000001</v>
      </c>
      <c r="O1695" s="129">
        <v>1.0429999999999999</v>
      </c>
      <c r="P1695" s="132">
        <v>2.6669999999999998</v>
      </c>
      <c r="Q1695" s="132">
        <v>1.4999999999999999E-2</v>
      </c>
      <c r="R1695" s="132">
        <v>3.9E-2</v>
      </c>
      <c r="S1695" s="129">
        <v>2.1</v>
      </c>
      <c r="T1695" s="419">
        <v>29.812999999999999</v>
      </c>
      <c r="U1695" s="129">
        <v>7544.88</v>
      </c>
      <c r="V1695" s="129">
        <v>-38</v>
      </c>
      <c r="W1695" s="129">
        <v>-32</v>
      </c>
      <c r="X1695" s="129">
        <v>1</v>
      </c>
      <c r="Y1695" s="129" t="s">
        <v>292</v>
      </c>
      <c r="Z1695" s="129" t="b">
        <v>1</v>
      </c>
      <c r="AA1695" s="129">
        <v>0</v>
      </c>
      <c r="AB1695" s="129" t="b">
        <v>0</v>
      </c>
      <c r="AC1695" s="129">
        <v>46</v>
      </c>
      <c r="AD1695" s="129">
        <v>0.51200000000000001</v>
      </c>
      <c r="AE1695" s="129" t="s">
        <v>3108</v>
      </c>
      <c r="AF1695" s="129" t="s">
        <v>3189</v>
      </c>
      <c r="AG1695" s="129" t="s">
        <v>3500</v>
      </c>
      <c r="AH1695" s="129" t="e" cm="1">
        <f t="array" aca="1" ref="AH1695" ca="1">INDIRECT(ADDRESS(MATCH(AJ1695,'rs_industries'!B:B,0),5,1,TRUE,"rs_industries"))</f>
        <v>#N/A</v>
      </c>
      <c r="AI1695" s="129" cm="1">
        <f t="array" aca="1" ref="AI1695" ca="1">INDIRECT(ADDRESS(MATCH(A1695,'rs_stocks'!B:B,0),7,1,TRUE,"rs_stocks"))</f>
        <v>70</v>
      </c>
    </row>
    <row r="1696" spans="1:35" x14ac:dyDescent="0.3">
      <c r="A1696" s="129" t="s">
        <v>7524</v>
      </c>
      <c r="B1696" s="132">
        <v>-1.6</v>
      </c>
      <c r="C1696" s="132">
        <v>-8.48</v>
      </c>
      <c r="D1696" s="132">
        <v>-3.23</v>
      </c>
      <c r="E1696" s="132">
        <v>-6.28</v>
      </c>
      <c r="F1696" s="132">
        <v>-8.8699999999999992</v>
      </c>
      <c r="G1696" s="300" t="s">
        <v>3148</v>
      </c>
      <c r="H1696" s="348" t="s">
        <v>3111</v>
      </c>
      <c r="I1696" s="129">
        <v>0.58399999999999996</v>
      </c>
      <c r="J1696" s="129">
        <v>-39</v>
      </c>
      <c r="K1696" s="129">
        <v>-14</v>
      </c>
      <c r="L1696" s="129" t="b">
        <v>0</v>
      </c>
      <c r="M1696" s="129">
        <v>3.4220000000000002</v>
      </c>
      <c r="N1696" s="129">
        <v>3.3420000000000001</v>
      </c>
      <c r="O1696" s="129">
        <v>1.024</v>
      </c>
      <c r="P1696" s="132">
        <v>3.5990000000000002</v>
      </c>
      <c r="Q1696" s="132">
        <v>1.4E-2</v>
      </c>
      <c r="R1696" s="132">
        <v>5.0999999999999997E-2</v>
      </c>
      <c r="S1696" s="129">
        <v>2.5499999999999998</v>
      </c>
      <c r="T1696" s="419">
        <v>-16.234000000000002</v>
      </c>
      <c r="U1696" s="129">
        <v>36.25</v>
      </c>
      <c r="V1696" s="129">
        <v>-16</v>
      </c>
      <c r="W1696" s="129">
        <v>-27</v>
      </c>
      <c r="X1696" s="129">
        <v>216</v>
      </c>
      <c r="Y1696" s="129" t="s">
        <v>7524</v>
      </c>
      <c r="Z1696" s="129" t="b">
        <v>1</v>
      </c>
      <c r="AA1696" s="129">
        <v>0</v>
      </c>
      <c r="AB1696" s="129" t="b">
        <v>0</v>
      </c>
      <c r="AC1696" s="129">
        <v>41</v>
      </c>
      <c r="AD1696" s="129">
        <v>0.51100000000000001</v>
      </c>
      <c r="AE1696" s="129" t="s">
        <v>3111</v>
      </c>
      <c r="AF1696" s="129" t="s">
        <v>3148</v>
      </c>
      <c r="AG1696" s="129" t="s">
        <v>7525</v>
      </c>
      <c r="AH1696" s="129" t="e" cm="1">
        <f t="array" aca="1" ref="AH1696" ca="1">INDIRECT(ADDRESS(MATCH(AJ1696,'rs_industries'!B:B,0),5,1,TRUE,"rs_industries"))</f>
        <v>#N/A</v>
      </c>
      <c r="AI1696" s="129" t="e" cm="1">
        <f t="array" aca="1" ref="AI1696" ca="1">INDIRECT(ADDRESS(MATCH(A1696,'rs_stocks'!B:B,0),7,1,TRUE,"rs_stocks"))</f>
        <v>#N/A</v>
      </c>
    </row>
    <row r="1697" spans="1:35" x14ac:dyDescent="0.3">
      <c r="A1697" s="129" t="s">
        <v>5703</v>
      </c>
      <c r="B1697" s="132">
        <v>-6.85</v>
      </c>
      <c r="C1697" s="132">
        <v>-6.21</v>
      </c>
      <c r="D1697" s="132">
        <v>-28.42</v>
      </c>
      <c r="E1697" s="132">
        <v>54.9</v>
      </c>
      <c r="F1697" s="132">
        <v>24.77</v>
      </c>
      <c r="G1697" s="310" t="s">
        <v>3209</v>
      </c>
      <c r="H1697" s="349" t="s">
        <v>3108</v>
      </c>
      <c r="I1697" s="129">
        <v>0.23699999999999999</v>
      </c>
      <c r="J1697" s="129">
        <v>-99</v>
      </c>
      <c r="K1697" s="129">
        <v>-98</v>
      </c>
      <c r="L1697" s="129" t="b">
        <v>0</v>
      </c>
      <c r="M1697" s="129">
        <v>19.129000000000001</v>
      </c>
      <c r="N1697" s="129">
        <v>18.844000000000001</v>
      </c>
      <c r="O1697" s="129">
        <v>1.0149999999999999</v>
      </c>
      <c r="P1697" s="132">
        <v>22.73</v>
      </c>
      <c r="Q1697" s="132">
        <v>4.0000000000000001E-3</v>
      </c>
      <c r="R1697" s="132">
        <v>0.10100000000000001</v>
      </c>
      <c r="S1697" s="129">
        <v>6.51</v>
      </c>
      <c r="T1697" s="419">
        <v>-22.573</v>
      </c>
      <c r="U1697" s="129">
        <v>1.36</v>
      </c>
      <c r="V1697" s="129">
        <v>-33</v>
      </c>
      <c r="W1697" s="129">
        <v>-45</v>
      </c>
      <c r="X1697" s="129">
        <v>2257</v>
      </c>
      <c r="Y1697" s="129" t="s">
        <v>5703</v>
      </c>
      <c r="Z1697" s="129" t="b">
        <v>1</v>
      </c>
      <c r="AA1697" s="129">
        <v>1.36</v>
      </c>
      <c r="AB1697" s="129" t="b">
        <v>0</v>
      </c>
      <c r="AC1697" s="129">
        <v>39</v>
      </c>
      <c r="AD1697" s="129">
        <v>0.51100000000000001</v>
      </c>
      <c r="AE1697" s="129" t="s">
        <v>3108</v>
      </c>
      <c r="AF1697" s="129" t="s">
        <v>3209</v>
      </c>
      <c r="AG1697" s="129" t="s">
        <v>8680</v>
      </c>
      <c r="AH1697" s="129" t="e" cm="1">
        <f t="array" aca="1" ref="AH1697" ca="1">INDIRECT(ADDRESS(MATCH(AJ1697,'rs_industries'!B:B,0),5,1,TRUE,"rs_industries"))</f>
        <v>#N/A</v>
      </c>
      <c r="AI1697" s="129" cm="1">
        <f t="array" aca="1" ref="AI1697" ca="1">INDIRECT(ADDRESS(MATCH(A1697,'rs_stocks'!B:B,0),7,1,TRUE,"rs_stocks"))</f>
        <v>71</v>
      </c>
    </row>
    <row r="1698" spans="1:35" x14ac:dyDescent="0.3">
      <c r="A1698" s="129" t="s">
        <v>7435</v>
      </c>
      <c r="B1698" s="132">
        <v>0.94</v>
      </c>
      <c r="C1698" s="132">
        <v>4.8600000000000003</v>
      </c>
      <c r="D1698" s="132">
        <v>7.68</v>
      </c>
      <c r="E1698" s="132">
        <v>2</v>
      </c>
      <c r="F1698" s="132">
        <v>-5.65</v>
      </c>
      <c r="G1698" s="208"/>
      <c r="H1698" s="347"/>
      <c r="I1698" s="129">
        <v>0.85699999999999998</v>
      </c>
      <c r="J1698" s="129">
        <v>-51</v>
      </c>
      <c r="K1698" s="129">
        <v>-12</v>
      </c>
      <c r="L1698" s="129" t="b">
        <v>1</v>
      </c>
      <c r="M1698" s="129">
        <v>8.7100000000000009</v>
      </c>
      <c r="N1698" s="129">
        <v>8.6349999999999998</v>
      </c>
      <c r="O1698" s="129">
        <v>1.0089999999999999</v>
      </c>
      <c r="P1698" s="132">
        <v>12.48</v>
      </c>
      <c r="Q1698" s="132">
        <v>1.2E-2</v>
      </c>
      <c r="R1698" s="132">
        <v>0.153</v>
      </c>
      <c r="S1698" s="129">
        <v>2.89</v>
      </c>
      <c r="T1698" s="419">
        <v>-2.3879999999999999</v>
      </c>
      <c r="U1698" s="129">
        <v>65.094999999999999</v>
      </c>
      <c r="V1698" s="129">
        <v>-35</v>
      </c>
      <c r="W1698" s="129">
        <v>-29</v>
      </c>
      <c r="X1698" s="129">
        <v>106</v>
      </c>
      <c r="Y1698" s="129" t="s">
        <v>7435</v>
      </c>
      <c r="Z1698" s="129" t="b">
        <v>0</v>
      </c>
      <c r="AA1698" s="129">
        <v>0</v>
      </c>
      <c r="AB1698" s="129" t="b">
        <v>1</v>
      </c>
      <c r="AC1698" s="129">
        <v>47</v>
      </c>
      <c r="AD1698" s="129">
        <v>0.51100000000000001</v>
      </c>
      <c r="AG1698" s="129" t="s">
        <v>7436</v>
      </c>
      <c r="AH1698" s="129" t="e" cm="1">
        <f t="array" aca="1" ref="AH1698" ca="1">INDIRECT(ADDRESS(MATCH(AJ1698,'rs_industries'!B:B,0),5,1,TRUE,"rs_industries"))</f>
        <v>#N/A</v>
      </c>
      <c r="AI1698" s="129" cm="1">
        <f t="array" aca="1" ref="AI1698" ca="1">INDIRECT(ADDRESS(MATCH(A1698,'rs_stocks'!B:B,0),7,1,TRUE,"rs_stocks"))</f>
        <v>81</v>
      </c>
    </row>
    <row r="1699" spans="1:35" x14ac:dyDescent="0.3">
      <c r="A1699" s="129" t="s">
        <v>5238</v>
      </c>
      <c r="B1699" s="132">
        <v>-0.75</v>
      </c>
      <c r="C1699" s="132">
        <v>0.17</v>
      </c>
      <c r="D1699" s="132">
        <v>2.58</v>
      </c>
      <c r="E1699" s="132">
        <v>-6.07</v>
      </c>
      <c r="F1699" s="132">
        <v>-4.41</v>
      </c>
      <c r="G1699" s="283" t="s">
        <v>150</v>
      </c>
      <c r="H1699" s="351" t="s">
        <v>3111</v>
      </c>
      <c r="I1699" s="129">
        <v>1.014</v>
      </c>
      <c r="J1699" s="129">
        <v>-44</v>
      </c>
      <c r="K1699" s="129">
        <v>-39</v>
      </c>
      <c r="L1699" s="129" t="b">
        <v>1</v>
      </c>
      <c r="M1699" s="129">
        <v>2.895</v>
      </c>
      <c r="N1699" s="129">
        <v>2.879</v>
      </c>
      <c r="O1699" s="129">
        <v>1.0049999999999999</v>
      </c>
      <c r="P1699" s="132">
        <v>3.1779999999999999</v>
      </c>
      <c r="Q1699" s="132">
        <v>1.4E-2</v>
      </c>
      <c r="R1699" s="132">
        <v>4.3999999999999997E-2</v>
      </c>
      <c r="S1699" s="129">
        <v>1.42</v>
      </c>
      <c r="T1699" s="419">
        <v>-5.9240000000000004</v>
      </c>
      <c r="U1699" s="129">
        <v>11.92</v>
      </c>
      <c r="V1699" s="129">
        <v>-18</v>
      </c>
      <c r="W1699" s="129">
        <v>-17</v>
      </c>
      <c r="X1699" s="129">
        <v>1184</v>
      </c>
      <c r="Y1699" s="129" t="s">
        <v>5238</v>
      </c>
      <c r="Z1699" s="129" t="b">
        <v>0</v>
      </c>
      <c r="AA1699" s="129">
        <v>0</v>
      </c>
      <c r="AB1699" s="129" t="b">
        <v>0</v>
      </c>
      <c r="AC1699" s="129">
        <v>51</v>
      </c>
      <c r="AD1699" s="129">
        <v>0.51</v>
      </c>
      <c r="AE1699" s="129" t="s">
        <v>3111</v>
      </c>
      <c r="AF1699" s="129" t="s">
        <v>150</v>
      </c>
      <c r="AG1699" s="129" t="s">
        <v>5239</v>
      </c>
      <c r="AH1699" s="129" t="e" cm="1">
        <f t="array" aca="1" ref="AH1699" ca="1">INDIRECT(ADDRESS(MATCH(AJ1699,'rs_industries'!B:B,0),5,1,TRUE,"rs_industries"))</f>
        <v>#N/A</v>
      </c>
      <c r="AI1699" s="129" t="e" cm="1">
        <f t="array" aca="1" ref="AI1699" ca="1">INDIRECT(ADDRESS(MATCH(A1699,'rs_stocks'!B:B,0),7,1,TRUE,"rs_stocks"))</f>
        <v>#N/A</v>
      </c>
    </row>
    <row r="1700" spans="1:35" x14ac:dyDescent="0.3">
      <c r="A1700" s="129" t="s">
        <v>598</v>
      </c>
      <c r="B1700" s="132">
        <v>-2.09</v>
      </c>
      <c r="C1700" s="132">
        <v>-5.13</v>
      </c>
      <c r="D1700" s="132">
        <v>-4.95</v>
      </c>
      <c r="E1700" s="132">
        <v>11.07</v>
      </c>
      <c r="F1700" s="132">
        <v>6.4</v>
      </c>
      <c r="G1700" s="204" t="s">
        <v>3142</v>
      </c>
      <c r="H1700" s="345" t="s">
        <v>3108</v>
      </c>
      <c r="I1700" s="129">
        <v>6.202</v>
      </c>
      <c r="J1700" s="129">
        <v>-69</v>
      </c>
      <c r="K1700" s="129">
        <v>-41</v>
      </c>
      <c r="L1700" s="129" t="b">
        <v>1</v>
      </c>
      <c r="M1700" s="129">
        <v>5.0860000000000003</v>
      </c>
      <c r="N1700" s="129">
        <v>5.173</v>
      </c>
      <c r="O1700" s="129">
        <v>0.98299999999999998</v>
      </c>
      <c r="P1700" s="132">
        <v>5.375</v>
      </c>
      <c r="Q1700" s="132">
        <v>1.2E-2</v>
      </c>
      <c r="R1700" s="132">
        <v>6.5000000000000002E-2</v>
      </c>
      <c r="S1700" s="129">
        <v>2.27</v>
      </c>
      <c r="T1700" s="419">
        <v>-2.0640000000000001</v>
      </c>
      <c r="U1700" s="129">
        <v>106.92</v>
      </c>
      <c r="V1700" s="129">
        <v>-46</v>
      </c>
      <c r="W1700" s="129">
        <v>-53</v>
      </c>
      <c r="X1700" s="129">
        <v>82</v>
      </c>
      <c r="Y1700" s="129" t="s">
        <v>598</v>
      </c>
      <c r="Z1700" s="129" t="b">
        <v>1</v>
      </c>
      <c r="AA1700" s="129">
        <v>0</v>
      </c>
      <c r="AB1700" s="129" t="b">
        <v>0</v>
      </c>
      <c r="AC1700" s="129">
        <v>44</v>
      </c>
      <c r="AD1700" s="129">
        <v>0.51</v>
      </c>
      <c r="AE1700" s="129" t="s">
        <v>3108</v>
      </c>
      <c r="AF1700" s="129" t="s">
        <v>3142</v>
      </c>
      <c r="AG1700" s="129" t="s">
        <v>3416</v>
      </c>
      <c r="AH1700" s="129" t="e" cm="1">
        <f t="array" aca="1" ref="AH1700" ca="1">INDIRECT(ADDRESS(MATCH(AJ1700,'rs_industries'!B:B,0),5,1,TRUE,"rs_industries"))</f>
        <v>#N/A</v>
      </c>
      <c r="AI1700" s="129" t="e" cm="1">
        <f t="array" aca="1" ref="AI1700" ca="1">INDIRECT(ADDRESS(MATCH(A1700,'rs_stocks'!B:B,0),7,1,TRUE,"rs_stocks"))</f>
        <v>#N/A</v>
      </c>
    </row>
    <row r="1701" spans="1:35" x14ac:dyDescent="0.3">
      <c r="A1701" s="129" t="s">
        <v>7088</v>
      </c>
      <c r="B1701" s="132">
        <v>-3.01</v>
      </c>
      <c r="C1701" s="132">
        <v>-6.57</v>
      </c>
      <c r="D1701" s="132">
        <v>-5.8</v>
      </c>
      <c r="E1701" s="132">
        <v>-8.26</v>
      </c>
      <c r="F1701" s="132">
        <v>-6.8</v>
      </c>
      <c r="G1701" s="225" t="s">
        <v>3148</v>
      </c>
      <c r="H1701" s="346" t="s">
        <v>3111</v>
      </c>
      <c r="I1701" s="129">
        <v>0.503</v>
      </c>
      <c r="J1701" s="129">
        <v>-37</v>
      </c>
      <c r="K1701" s="129">
        <v>-32</v>
      </c>
      <c r="L1701" s="129" t="b">
        <v>0</v>
      </c>
      <c r="M1701" s="129">
        <v>2.5009999999999999</v>
      </c>
      <c r="N1701" s="129">
        <v>2.5550000000000002</v>
      </c>
      <c r="O1701" s="129">
        <v>0.97899999999999998</v>
      </c>
      <c r="P1701" s="132">
        <v>2.5390000000000001</v>
      </c>
      <c r="Q1701" s="132">
        <v>1.2999999999999999E-2</v>
      </c>
      <c r="R1701" s="132">
        <v>3.3000000000000002E-2</v>
      </c>
      <c r="S1701" s="129">
        <v>2.2200000000000002</v>
      </c>
      <c r="T1701" s="419">
        <v>-131.24299999999999</v>
      </c>
      <c r="U1701" s="129">
        <v>26.45</v>
      </c>
      <c r="V1701" s="129">
        <v>71</v>
      </c>
      <c r="W1701" s="129">
        <v>79</v>
      </c>
      <c r="X1701" s="129">
        <v>340</v>
      </c>
      <c r="Y1701" s="129" t="s">
        <v>7088</v>
      </c>
      <c r="Z1701" s="129" t="b">
        <v>0</v>
      </c>
      <c r="AA1701" s="129">
        <v>0</v>
      </c>
      <c r="AB1701" s="129" t="b">
        <v>0</v>
      </c>
      <c r="AC1701" s="129">
        <v>41</v>
      </c>
      <c r="AD1701" s="129">
        <v>0.51</v>
      </c>
      <c r="AE1701" s="129" t="s">
        <v>3111</v>
      </c>
      <c r="AF1701" s="129" t="s">
        <v>3148</v>
      </c>
      <c r="AG1701" s="129" t="s">
        <v>7089</v>
      </c>
      <c r="AH1701" s="129" t="e" cm="1">
        <f t="array" aca="1" ref="AH1701" ca="1">INDIRECT(ADDRESS(MATCH(AJ1701,'rs_industries'!B:B,0),5,1,TRUE,"rs_industries"))</f>
        <v>#N/A</v>
      </c>
      <c r="AI1701" s="129" t="e" cm="1">
        <f t="array" aca="1" ref="AI1701" ca="1">INDIRECT(ADDRESS(MATCH(A1701,'rs_stocks'!B:B,0),7,1,TRUE,"rs_stocks"))</f>
        <v>#N/A</v>
      </c>
    </row>
    <row r="1702" spans="1:35" x14ac:dyDescent="0.3">
      <c r="A1702" s="129" t="s">
        <v>1636</v>
      </c>
      <c r="B1702" s="132">
        <v>0.86</v>
      </c>
      <c r="C1702" s="132">
        <v>-9.3800000000000008</v>
      </c>
      <c r="D1702" s="132">
        <v>-10.43</v>
      </c>
      <c r="E1702" s="132">
        <v>-0.18</v>
      </c>
      <c r="F1702" s="132">
        <v>-9.8000000000000007</v>
      </c>
      <c r="G1702" s="227" t="s">
        <v>3209</v>
      </c>
      <c r="H1702" s="346" t="s">
        <v>24</v>
      </c>
      <c r="I1702" s="129">
        <v>3.8319999999999999</v>
      </c>
      <c r="J1702" s="129">
        <v>-51</v>
      </c>
      <c r="K1702" s="129">
        <v>-14</v>
      </c>
      <c r="L1702" s="129" t="b">
        <v>0</v>
      </c>
      <c r="M1702" s="129">
        <v>4.8040000000000003</v>
      </c>
      <c r="N1702" s="129">
        <v>4.9119999999999999</v>
      </c>
      <c r="O1702" s="129">
        <v>0.97799999999999998</v>
      </c>
      <c r="P1702" s="132">
        <v>5.5049999999999999</v>
      </c>
      <c r="Q1702" s="132">
        <v>1.2E-2</v>
      </c>
      <c r="R1702" s="132">
        <v>6.7000000000000004E-2</v>
      </c>
      <c r="S1702" s="129">
        <v>3.2</v>
      </c>
      <c r="T1702" s="419">
        <v>-7.734</v>
      </c>
      <c r="U1702" s="129">
        <v>56.52</v>
      </c>
      <c r="V1702" s="129">
        <v>-58</v>
      </c>
      <c r="W1702" s="129">
        <v>-55</v>
      </c>
      <c r="X1702" s="129">
        <v>110</v>
      </c>
      <c r="Y1702" s="129" t="s">
        <v>1636</v>
      </c>
      <c r="Z1702" s="129" t="b">
        <v>1</v>
      </c>
      <c r="AA1702" s="129">
        <v>0</v>
      </c>
      <c r="AB1702" s="129" t="b">
        <v>0</v>
      </c>
      <c r="AC1702" s="129">
        <v>46</v>
      </c>
      <c r="AD1702" s="129">
        <v>0.51</v>
      </c>
      <c r="AE1702" s="129" t="s">
        <v>24</v>
      </c>
      <c r="AF1702" s="129" t="s">
        <v>3209</v>
      </c>
      <c r="AG1702" s="129" t="s">
        <v>4313</v>
      </c>
      <c r="AH1702" s="129" t="e" cm="1">
        <f t="array" aca="1" ref="AH1702" ca="1">INDIRECT(ADDRESS(MATCH(AJ1702,'rs_industries'!B:B,0),5,1,TRUE,"rs_industries"))</f>
        <v>#N/A</v>
      </c>
      <c r="AI1702" s="129" t="e" cm="1">
        <f t="array" aca="1" ref="AI1702" ca="1">INDIRECT(ADDRESS(MATCH(A1702,'rs_stocks'!B:B,0),7,1,TRUE,"rs_stocks"))</f>
        <v>#N/A</v>
      </c>
    </row>
    <row r="1703" spans="1:35" x14ac:dyDescent="0.3">
      <c r="A1703" s="129" t="s">
        <v>970</v>
      </c>
      <c r="B1703" s="132">
        <v>-0.2</v>
      </c>
      <c r="C1703" s="132">
        <v>-8.32</v>
      </c>
      <c r="D1703" s="132">
        <v>-15.56</v>
      </c>
      <c r="E1703" s="132">
        <v>-8.61</v>
      </c>
      <c r="F1703" s="132">
        <v>-5</v>
      </c>
      <c r="G1703" s="324" t="s">
        <v>3168</v>
      </c>
      <c r="H1703" s="354" t="s">
        <v>3124</v>
      </c>
      <c r="I1703" s="129">
        <v>46.32</v>
      </c>
      <c r="J1703" s="129">
        <v>-58</v>
      </c>
      <c r="K1703" s="129">
        <v>-28</v>
      </c>
      <c r="L1703" s="129" t="b">
        <v>0</v>
      </c>
      <c r="M1703" s="129">
        <v>6.2450000000000001</v>
      </c>
      <c r="N1703" s="129">
        <v>6.4349999999999996</v>
      </c>
      <c r="O1703" s="129">
        <v>0.97099999999999997</v>
      </c>
      <c r="P1703" s="132">
        <v>6.3920000000000003</v>
      </c>
      <c r="Q1703" s="132">
        <v>1.0999999999999999E-2</v>
      </c>
      <c r="R1703" s="132">
        <v>7.2999999999999995E-2</v>
      </c>
      <c r="S1703" s="129">
        <v>3.14</v>
      </c>
      <c r="T1703" s="419">
        <v>18.738</v>
      </c>
      <c r="U1703" s="129">
        <v>116.47499999999999</v>
      </c>
      <c r="V1703" s="129">
        <v>-50</v>
      </c>
      <c r="W1703" s="129">
        <v>-34</v>
      </c>
      <c r="X1703" s="129">
        <v>54</v>
      </c>
      <c r="Y1703" s="129" t="s">
        <v>970</v>
      </c>
      <c r="Z1703" s="129" t="b">
        <v>1</v>
      </c>
      <c r="AA1703" s="129">
        <v>0</v>
      </c>
      <c r="AB1703" s="129" t="b">
        <v>0</v>
      </c>
      <c r="AC1703" s="129">
        <v>48</v>
      </c>
      <c r="AD1703" s="129">
        <v>0.50900000000000001</v>
      </c>
      <c r="AE1703" s="129" t="s">
        <v>3124</v>
      </c>
      <c r="AF1703" s="129" t="s">
        <v>3168</v>
      </c>
      <c r="AG1703" s="129" t="s">
        <v>3577</v>
      </c>
      <c r="AH1703" s="129" t="e" cm="1">
        <f t="array" aca="1" ref="AH1703" ca="1">INDIRECT(ADDRESS(MATCH(AJ1703,'rs_industries'!B:B,0),5,1,TRUE,"rs_industries"))</f>
        <v>#N/A</v>
      </c>
      <c r="AI1703" s="129" t="e" cm="1">
        <f t="array" aca="1" ref="AI1703" ca="1">INDIRECT(ADDRESS(MATCH(A1703,'rs_stocks'!B:B,0),7,1,TRUE,"rs_stocks"))</f>
        <v>#N/A</v>
      </c>
    </row>
    <row r="1704" spans="1:35" x14ac:dyDescent="0.3">
      <c r="A1704" s="129" t="s">
        <v>1138</v>
      </c>
      <c r="B1704" s="132">
        <v>2.87</v>
      </c>
      <c r="C1704" s="132">
        <v>-8.5299999999999994</v>
      </c>
      <c r="D1704" s="132">
        <v>-13.9</v>
      </c>
      <c r="E1704" s="132">
        <v>9.7100000000000009</v>
      </c>
      <c r="F1704" s="132">
        <v>4.96</v>
      </c>
      <c r="G1704" s="301" t="s">
        <v>3114</v>
      </c>
      <c r="H1704" s="349" t="s">
        <v>31</v>
      </c>
      <c r="I1704" s="129">
        <v>15.131</v>
      </c>
      <c r="J1704" s="129">
        <v>-85</v>
      </c>
      <c r="K1704" s="129">
        <v>-69</v>
      </c>
      <c r="L1704" s="129" t="b">
        <v>0</v>
      </c>
      <c r="M1704" s="129">
        <v>9.5310000000000006</v>
      </c>
      <c r="N1704" s="129">
        <v>9.9719999999999995</v>
      </c>
      <c r="O1704" s="129">
        <v>0.95599999999999996</v>
      </c>
      <c r="P1704" s="132">
        <v>10.92</v>
      </c>
      <c r="Q1704" s="132">
        <v>8.9999999999999993E-3</v>
      </c>
      <c r="R1704" s="132">
        <v>9.7000000000000003E-2</v>
      </c>
      <c r="S1704" s="129">
        <v>3.53</v>
      </c>
      <c r="T1704" s="419">
        <v>53.716000000000001</v>
      </c>
      <c r="U1704" s="129">
        <v>89.11</v>
      </c>
      <c r="V1704" s="129">
        <v>-34</v>
      </c>
      <c r="W1704" s="129">
        <v>10</v>
      </c>
      <c r="X1704" s="129">
        <v>63</v>
      </c>
      <c r="Y1704" s="129" t="s">
        <v>1138</v>
      </c>
      <c r="Z1704" s="129" t="b">
        <v>1</v>
      </c>
      <c r="AA1704" s="129">
        <v>0</v>
      </c>
      <c r="AB1704" s="129" t="b">
        <v>0</v>
      </c>
      <c r="AC1704" s="129">
        <v>39</v>
      </c>
      <c r="AD1704" s="129">
        <v>0.50900000000000001</v>
      </c>
      <c r="AE1704" s="129" t="s">
        <v>31</v>
      </c>
      <c r="AF1704" s="129" t="s">
        <v>3114</v>
      </c>
      <c r="AG1704" s="129" t="s">
        <v>4923</v>
      </c>
      <c r="AH1704" s="129" t="e" cm="1">
        <f t="array" aca="1" ref="AH1704" ca="1">INDIRECT(ADDRESS(MATCH(AJ1704,'rs_industries'!B:B,0),5,1,TRUE,"rs_industries"))</f>
        <v>#N/A</v>
      </c>
      <c r="AI1704" s="129" t="e" cm="1">
        <f t="array" aca="1" ref="AI1704" ca="1">INDIRECT(ADDRESS(MATCH(A1704,'rs_stocks'!B:B,0),7,1,TRUE,"rs_stocks"))</f>
        <v>#N/A</v>
      </c>
    </row>
    <row r="1705" spans="1:35" x14ac:dyDescent="0.3">
      <c r="A1705" s="129" t="s">
        <v>1916</v>
      </c>
      <c r="B1705" s="132">
        <v>3.48</v>
      </c>
      <c r="C1705" s="132">
        <v>-4.8</v>
      </c>
      <c r="D1705" s="132">
        <v>-6.61</v>
      </c>
      <c r="E1705" s="132">
        <v>25.94</v>
      </c>
      <c r="F1705" s="132">
        <v>17.75</v>
      </c>
      <c r="G1705" s="212" t="s">
        <v>3127</v>
      </c>
      <c r="H1705" s="345" t="s">
        <v>31</v>
      </c>
      <c r="I1705" s="129">
        <v>4.9790000000000001</v>
      </c>
      <c r="J1705" s="129">
        <v>-79</v>
      </c>
      <c r="K1705" s="129">
        <v>-60</v>
      </c>
      <c r="L1705" s="129" t="b">
        <v>0</v>
      </c>
      <c r="M1705" s="129">
        <v>8.8859999999999992</v>
      </c>
      <c r="N1705" s="129">
        <v>9.41</v>
      </c>
      <c r="O1705" s="129">
        <v>0.94399999999999995</v>
      </c>
      <c r="P1705" s="132">
        <v>10.7</v>
      </c>
      <c r="Q1705" s="132">
        <v>8.0000000000000002E-3</v>
      </c>
      <c r="R1705" s="132">
        <v>8.1000000000000003E-2</v>
      </c>
      <c r="S1705" s="129">
        <v>2.89</v>
      </c>
      <c r="T1705" s="419">
        <v>49.04</v>
      </c>
      <c r="U1705" s="129">
        <v>58.51</v>
      </c>
      <c r="V1705" s="129">
        <v>-19</v>
      </c>
      <c r="W1705" s="129">
        <v>-10</v>
      </c>
      <c r="X1705" s="129">
        <v>118</v>
      </c>
      <c r="Y1705" s="129" t="s">
        <v>1916</v>
      </c>
      <c r="Z1705" s="129" t="b">
        <v>1</v>
      </c>
      <c r="AA1705" s="129">
        <v>0</v>
      </c>
      <c r="AB1705" s="129" t="b">
        <v>0</v>
      </c>
      <c r="AC1705" s="129">
        <v>43</v>
      </c>
      <c r="AD1705" s="129">
        <v>0.50900000000000001</v>
      </c>
      <c r="AE1705" s="129" t="s">
        <v>31</v>
      </c>
      <c r="AF1705" s="129" t="s">
        <v>3127</v>
      </c>
      <c r="AG1705" s="129" t="s">
        <v>4838</v>
      </c>
      <c r="AH1705" s="129" t="e" cm="1">
        <f t="array" aca="1" ref="AH1705" ca="1">INDIRECT(ADDRESS(MATCH(AJ1705,'rs_industries'!B:B,0),5,1,TRUE,"rs_industries"))</f>
        <v>#N/A</v>
      </c>
      <c r="AI1705" s="129" t="e" cm="1">
        <f t="array" aca="1" ref="AI1705" ca="1">INDIRECT(ADDRESS(MATCH(A1705,'rs_stocks'!B:B,0),7,1,TRUE,"rs_stocks"))</f>
        <v>#N/A</v>
      </c>
    </row>
    <row r="1706" spans="1:35" x14ac:dyDescent="0.3">
      <c r="A1706" s="129" t="s">
        <v>7579</v>
      </c>
      <c r="B1706" s="132">
        <v>-3.23</v>
      </c>
      <c r="C1706" s="132">
        <v>-5.37</v>
      </c>
      <c r="D1706" s="132">
        <v>-3.08</v>
      </c>
      <c r="E1706" s="132">
        <v>-3.26</v>
      </c>
      <c r="F1706" s="132">
        <v>-6.3</v>
      </c>
      <c r="G1706" s="267" t="s">
        <v>3148</v>
      </c>
      <c r="H1706" s="349" t="s">
        <v>3111</v>
      </c>
      <c r="I1706" s="129">
        <v>0.499</v>
      </c>
      <c r="J1706" s="129">
        <v>-52</v>
      </c>
      <c r="K1706" s="129">
        <v>-34</v>
      </c>
      <c r="L1706" s="129" t="b">
        <v>0</v>
      </c>
      <c r="M1706" s="129">
        <v>2.9390000000000001</v>
      </c>
      <c r="N1706" s="129">
        <v>3.1160000000000001</v>
      </c>
      <c r="O1706" s="129">
        <v>0.94299999999999995</v>
      </c>
      <c r="P1706" s="132">
        <v>3.09</v>
      </c>
      <c r="Q1706" s="132">
        <v>1.2E-2</v>
      </c>
      <c r="R1706" s="132">
        <v>3.6999999999999998E-2</v>
      </c>
      <c r="S1706" s="129">
        <v>2.13</v>
      </c>
      <c r="T1706" s="419">
        <v>-59.185000000000002</v>
      </c>
      <c r="U1706" s="129">
        <v>63.56</v>
      </c>
      <c r="V1706" s="129">
        <v>71</v>
      </c>
      <c r="W1706" s="129">
        <v>77</v>
      </c>
      <c r="X1706" s="129">
        <v>147</v>
      </c>
      <c r="Y1706" s="129" t="s">
        <v>7579</v>
      </c>
      <c r="Z1706" s="129" t="b">
        <v>1</v>
      </c>
      <c r="AA1706" s="129">
        <v>62.99</v>
      </c>
      <c r="AB1706" s="129" t="b">
        <v>0</v>
      </c>
      <c r="AC1706" s="129">
        <v>42</v>
      </c>
      <c r="AD1706" s="129">
        <v>0.50800000000000001</v>
      </c>
      <c r="AE1706" s="129" t="s">
        <v>3111</v>
      </c>
      <c r="AF1706" s="129" t="s">
        <v>3148</v>
      </c>
      <c r="AG1706" s="129" t="s">
        <v>7580</v>
      </c>
      <c r="AH1706" s="129" t="e" cm="1">
        <f t="array" aca="1" ref="AH1706" ca="1">INDIRECT(ADDRESS(MATCH(AJ1706,'rs_industries'!B:B,0),5,1,TRUE,"rs_industries"))</f>
        <v>#N/A</v>
      </c>
      <c r="AI1706" s="129" t="e" cm="1">
        <f t="array" aca="1" ref="AI1706" ca="1">INDIRECT(ADDRESS(MATCH(A1706,'rs_stocks'!B:B,0),7,1,TRUE,"rs_stocks"))</f>
        <v>#N/A</v>
      </c>
    </row>
    <row r="1707" spans="1:35" x14ac:dyDescent="0.3">
      <c r="A1707" s="129" t="s">
        <v>1820</v>
      </c>
      <c r="B1707" s="132">
        <v>-0.51</v>
      </c>
      <c r="C1707" s="132">
        <v>-7.64</v>
      </c>
      <c r="D1707" s="132">
        <v>-6.37</v>
      </c>
      <c r="E1707" s="132">
        <v>-5.27</v>
      </c>
      <c r="F1707" s="132">
        <v>-5.33</v>
      </c>
      <c r="G1707" s="300" t="s">
        <v>3217</v>
      </c>
      <c r="H1707" s="348" t="s">
        <v>150</v>
      </c>
      <c r="I1707" s="129">
        <v>1.1870000000000001</v>
      </c>
      <c r="J1707" s="129">
        <v>-50</v>
      </c>
      <c r="K1707" s="129">
        <v>-36</v>
      </c>
      <c r="L1707" s="129" t="b">
        <v>0</v>
      </c>
      <c r="M1707" s="129">
        <v>2.984</v>
      </c>
      <c r="N1707" s="129">
        <v>3.2109999999999999</v>
      </c>
      <c r="O1707" s="129">
        <v>0.92900000000000005</v>
      </c>
      <c r="P1707" s="132">
        <v>2.9260000000000002</v>
      </c>
      <c r="Q1707" s="132">
        <v>1.0999999999999999E-2</v>
      </c>
      <c r="R1707" s="132">
        <v>3.4000000000000002E-2</v>
      </c>
      <c r="S1707" s="129">
        <v>1.93</v>
      </c>
      <c r="T1707" s="419">
        <v>11.351000000000001</v>
      </c>
      <c r="U1707" s="129">
        <v>13.67</v>
      </c>
      <c r="V1707" s="129">
        <v>5</v>
      </c>
      <c r="W1707" s="129">
        <v>-13</v>
      </c>
      <c r="X1707" s="129">
        <v>756</v>
      </c>
      <c r="Y1707" s="129" t="s">
        <v>1820</v>
      </c>
      <c r="Z1707" s="129" t="b">
        <v>1</v>
      </c>
      <c r="AA1707" s="129">
        <v>0</v>
      </c>
      <c r="AB1707" s="129" t="b">
        <v>0</v>
      </c>
      <c r="AC1707" s="129">
        <v>47</v>
      </c>
      <c r="AD1707" s="129">
        <v>0.50800000000000001</v>
      </c>
      <c r="AE1707" s="129" t="s">
        <v>150</v>
      </c>
      <c r="AF1707" s="129" t="s">
        <v>3217</v>
      </c>
      <c r="AG1707" s="129" t="s">
        <v>4493</v>
      </c>
      <c r="AH1707" s="129" t="e" cm="1">
        <f t="array" aca="1" ref="AH1707" ca="1">INDIRECT(ADDRESS(MATCH(AJ1707,'rs_industries'!B:B,0),5,1,TRUE,"rs_industries"))</f>
        <v>#N/A</v>
      </c>
      <c r="AI1707" s="129" t="e" cm="1">
        <f t="array" aca="1" ref="AI1707" ca="1">INDIRECT(ADDRESS(MATCH(A1707,'rs_stocks'!B:B,0),7,1,TRUE,"rs_stocks"))</f>
        <v>#N/A</v>
      </c>
    </row>
    <row r="1708" spans="1:35" x14ac:dyDescent="0.3">
      <c r="A1708" s="129" t="s">
        <v>1934</v>
      </c>
      <c r="B1708" s="132">
        <v>0.23</v>
      </c>
      <c r="C1708" s="132">
        <v>1.56</v>
      </c>
      <c r="D1708" s="132">
        <v>-1.74</v>
      </c>
      <c r="E1708" s="132">
        <v>-3.42</v>
      </c>
      <c r="F1708" s="132">
        <v>0.93</v>
      </c>
      <c r="G1708" s="228" t="s">
        <v>3217</v>
      </c>
      <c r="H1708" s="349" t="s">
        <v>150</v>
      </c>
      <c r="I1708" s="129">
        <v>1.343</v>
      </c>
      <c r="J1708" s="129">
        <v>-70</v>
      </c>
      <c r="K1708" s="129">
        <v>-60</v>
      </c>
      <c r="L1708" s="129" t="b">
        <v>1</v>
      </c>
      <c r="M1708" s="129">
        <v>2.431</v>
      </c>
      <c r="N1708" s="129">
        <v>2.629</v>
      </c>
      <c r="O1708" s="129">
        <v>0.92400000000000004</v>
      </c>
      <c r="P1708" s="132">
        <v>2.3769999999999998</v>
      </c>
      <c r="Q1708" s="132">
        <v>1.2E-2</v>
      </c>
      <c r="R1708" s="132">
        <v>2.8000000000000001E-2</v>
      </c>
      <c r="S1708" s="129">
        <v>1.63</v>
      </c>
      <c r="T1708" s="419">
        <v>4.7389999999999999</v>
      </c>
      <c r="U1708" s="129">
        <v>12.98</v>
      </c>
      <c r="V1708" s="129">
        <v>-20</v>
      </c>
      <c r="W1708" s="129">
        <v>-39</v>
      </c>
      <c r="X1708" s="129">
        <v>947</v>
      </c>
      <c r="Y1708" s="129" t="s">
        <v>1934</v>
      </c>
      <c r="Z1708" s="129" t="b">
        <v>0</v>
      </c>
      <c r="AA1708" s="129">
        <v>0</v>
      </c>
      <c r="AB1708" s="129" t="b">
        <v>0</v>
      </c>
      <c r="AC1708" s="129">
        <v>49</v>
      </c>
      <c r="AD1708" s="129">
        <v>0.50800000000000001</v>
      </c>
      <c r="AE1708" s="129" t="s">
        <v>150</v>
      </c>
      <c r="AF1708" s="129" t="s">
        <v>3217</v>
      </c>
      <c r="AG1708" s="129" t="s">
        <v>1935</v>
      </c>
      <c r="AH1708" s="129" t="e" cm="1">
        <f t="array" aca="1" ref="AH1708" ca="1">INDIRECT(ADDRESS(MATCH(AJ1708,'rs_industries'!B:B,0),5,1,TRUE,"rs_industries"))</f>
        <v>#N/A</v>
      </c>
      <c r="AI1708" s="129" t="e" cm="1">
        <f t="array" aca="1" ref="AI1708" ca="1">INDIRECT(ADDRESS(MATCH(A1708,'rs_stocks'!B:B,0),7,1,TRUE,"rs_stocks"))</f>
        <v>#N/A</v>
      </c>
    </row>
    <row r="1709" spans="1:35" x14ac:dyDescent="0.3">
      <c r="A1709" s="129" t="s">
        <v>5754</v>
      </c>
      <c r="B1709" s="132">
        <v>-5.79</v>
      </c>
      <c r="C1709" s="132">
        <v>-25.79</v>
      </c>
      <c r="D1709" s="132">
        <v>-27.59</v>
      </c>
      <c r="E1709" s="132">
        <v>30.09</v>
      </c>
      <c r="F1709" s="132">
        <v>35.26</v>
      </c>
      <c r="G1709" s="268" t="s">
        <v>4271</v>
      </c>
      <c r="H1709" s="350" t="s">
        <v>3124</v>
      </c>
      <c r="I1709" s="129">
        <v>0.44500000000000001</v>
      </c>
      <c r="J1709" s="129">
        <v>-94</v>
      </c>
      <c r="K1709" s="129">
        <v>-92</v>
      </c>
      <c r="L1709" s="129" t="b">
        <v>0</v>
      </c>
      <c r="M1709" s="129">
        <v>25.484999999999999</v>
      </c>
      <c r="N1709" s="129">
        <v>28.096</v>
      </c>
      <c r="O1709" s="129">
        <v>0.90700000000000003</v>
      </c>
      <c r="P1709" s="132">
        <v>34.079000000000001</v>
      </c>
      <c r="Q1709" s="132">
        <v>-1.0999999999999999E-2</v>
      </c>
      <c r="R1709" s="132">
        <v>-0.378</v>
      </c>
      <c r="S1709" s="129">
        <v>6.65</v>
      </c>
      <c r="T1709" s="419">
        <v>-72.346999999999994</v>
      </c>
      <c r="U1709" s="129">
        <v>7.48</v>
      </c>
      <c r="V1709" s="129">
        <v>74</v>
      </c>
      <c r="W1709" s="129">
        <v>65</v>
      </c>
      <c r="X1709" s="129">
        <v>401</v>
      </c>
      <c r="Y1709" s="129" t="s">
        <v>5754</v>
      </c>
      <c r="Z1709" s="129" t="b">
        <v>1</v>
      </c>
      <c r="AA1709" s="129">
        <v>0</v>
      </c>
      <c r="AB1709" s="129" t="b">
        <v>0</v>
      </c>
      <c r="AC1709" s="129">
        <v>44</v>
      </c>
      <c r="AD1709" s="129">
        <v>0.50800000000000001</v>
      </c>
      <c r="AE1709" s="129" t="s">
        <v>3124</v>
      </c>
      <c r="AF1709" s="129" t="s">
        <v>4271</v>
      </c>
      <c r="AG1709" s="129" t="s">
        <v>7227</v>
      </c>
      <c r="AH1709" s="129" t="e" cm="1">
        <f t="array" aca="1" ref="AH1709" ca="1">INDIRECT(ADDRESS(MATCH(AJ1709,'rs_industries'!B:B,0),5,1,TRUE,"rs_industries"))</f>
        <v>#N/A</v>
      </c>
      <c r="AI1709" s="129" t="e" cm="1">
        <f t="array" aca="1" ref="AI1709" ca="1">INDIRECT(ADDRESS(MATCH(A1709,'rs_stocks'!B:B,0),7,1,TRUE,"rs_stocks"))</f>
        <v>#N/A</v>
      </c>
    </row>
    <row r="1710" spans="1:35" x14ac:dyDescent="0.3">
      <c r="A1710" s="129" t="s">
        <v>7388</v>
      </c>
      <c r="B1710" s="132">
        <v>-1.36</v>
      </c>
      <c r="C1710" s="132">
        <v>-4.29</v>
      </c>
      <c r="D1710" s="132">
        <v>4.2699999999999996</v>
      </c>
      <c r="E1710" s="132">
        <v>18.850000000000001</v>
      </c>
      <c r="F1710" s="132">
        <v>-2.0299999999999998</v>
      </c>
      <c r="G1710" s="312" t="s">
        <v>3231</v>
      </c>
      <c r="H1710" s="347" t="s">
        <v>3124</v>
      </c>
      <c r="I1710" s="129">
        <v>0.64</v>
      </c>
      <c r="J1710" s="129">
        <v>-88</v>
      </c>
      <c r="K1710" s="129">
        <v>-76</v>
      </c>
      <c r="L1710" s="129" t="b">
        <v>1</v>
      </c>
      <c r="M1710" s="129">
        <v>7.7320000000000002</v>
      </c>
      <c r="N1710" s="129">
        <v>8.6010000000000009</v>
      </c>
      <c r="O1710" s="129">
        <v>0.89900000000000002</v>
      </c>
      <c r="P1710" s="132">
        <v>8.6940000000000008</v>
      </c>
      <c r="Q1710" s="132">
        <v>0.01</v>
      </c>
      <c r="R1710" s="132">
        <v>8.4000000000000005E-2</v>
      </c>
      <c r="S1710" s="129">
        <v>4.03</v>
      </c>
      <c r="T1710" s="419">
        <v>5.3540000000000001</v>
      </c>
      <c r="U1710" s="129">
        <v>23.2</v>
      </c>
      <c r="V1710" s="129">
        <v>-19</v>
      </c>
      <c r="W1710" s="129">
        <v>-38</v>
      </c>
      <c r="X1710" s="129">
        <v>214</v>
      </c>
      <c r="Y1710" s="129" t="s">
        <v>7388</v>
      </c>
      <c r="Z1710" s="129" t="b">
        <v>0</v>
      </c>
      <c r="AA1710" s="129">
        <v>0</v>
      </c>
      <c r="AB1710" s="129" t="b">
        <v>1</v>
      </c>
      <c r="AC1710" s="129">
        <v>46</v>
      </c>
      <c r="AD1710" s="129">
        <v>0.50700000000000001</v>
      </c>
      <c r="AE1710" s="129" t="s">
        <v>3124</v>
      </c>
      <c r="AF1710" s="129" t="s">
        <v>3231</v>
      </c>
      <c r="AG1710" s="129" t="s">
        <v>7389</v>
      </c>
      <c r="AH1710" s="129" t="e" cm="1">
        <f t="array" aca="1" ref="AH1710" ca="1">INDIRECT(ADDRESS(MATCH(AJ1710,'rs_industries'!B:B,0),5,1,TRUE,"rs_industries"))</f>
        <v>#N/A</v>
      </c>
      <c r="AI1710" s="129" cm="1">
        <f t="array" aca="1" ref="AI1710" ca="1">INDIRECT(ADDRESS(MATCH(A1710,'rs_stocks'!B:B,0),7,1,TRUE,"rs_stocks"))</f>
        <v>84</v>
      </c>
    </row>
    <row r="1711" spans="1:35" x14ac:dyDescent="0.3">
      <c r="A1711" s="129" t="s">
        <v>2149</v>
      </c>
      <c r="B1711" s="132">
        <v>-1.07</v>
      </c>
      <c r="C1711" s="132">
        <v>-0.28999999999999998</v>
      </c>
      <c r="D1711" s="132">
        <v>2.37</v>
      </c>
      <c r="E1711" s="132">
        <v>9.23</v>
      </c>
      <c r="F1711" s="132">
        <v>7.89</v>
      </c>
      <c r="G1711" s="250" t="s">
        <v>3127</v>
      </c>
      <c r="H1711" s="354" t="s">
        <v>31</v>
      </c>
      <c r="I1711" s="129">
        <v>1.3129999999999999</v>
      </c>
      <c r="J1711" s="129">
        <v>-45</v>
      </c>
      <c r="K1711" s="129">
        <v>-28</v>
      </c>
      <c r="L1711" s="129" t="b">
        <v>1</v>
      </c>
      <c r="M1711" s="129">
        <v>4.492</v>
      </c>
      <c r="N1711" s="129">
        <v>5.0049999999999999</v>
      </c>
      <c r="O1711" s="129">
        <v>0.89700000000000002</v>
      </c>
      <c r="P1711" s="132">
        <v>3.875</v>
      </c>
      <c r="Q1711" s="132">
        <v>1.0999999999999999E-2</v>
      </c>
      <c r="R1711" s="132">
        <v>4.1000000000000002E-2</v>
      </c>
      <c r="S1711" s="129">
        <v>2.99</v>
      </c>
      <c r="T1711" s="419">
        <v>1.958</v>
      </c>
      <c r="U1711" s="129">
        <v>34.19</v>
      </c>
      <c r="V1711" s="129">
        <v>-16</v>
      </c>
      <c r="W1711" s="129">
        <v>-35</v>
      </c>
      <c r="X1711" s="129">
        <v>195</v>
      </c>
      <c r="Y1711" s="129" t="s">
        <v>2149</v>
      </c>
      <c r="Z1711" s="129" t="b">
        <v>0</v>
      </c>
      <c r="AA1711" s="129">
        <v>0</v>
      </c>
      <c r="AB1711" s="129" t="b">
        <v>0</v>
      </c>
      <c r="AC1711" s="129">
        <v>53</v>
      </c>
      <c r="AD1711" s="129">
        <v>0.50700000000000001</v>
      </c>
      <c r="AE1711" s="129" t="s">
        <v>31</v>
      </c>
      <c r="AF1711" s="129" t="s">
        <v>3127</v>
      </c>
      <c r="AG1711" s="129" t="s">
        <v>4903</v>
      </c>
      <c r="AH1711" s="129" t="e" cm="1">
        <f t="array" aca="1" ref="AH1711" ca="1">INDIRECT(ADDRESS(MATCH(AJ1711,'rs_industries'!B:B,0),5,1,TRUE,"rs_industries"))</f>
        <v>#N/A</v>
      </c>
      <c r="AI1711" s="129" t="e" cm="1">
        <f t="array" aca="1" ref="AI1711" ca="1">INDIRECT(ADDRESS(MATCH(A1711,'rs_stocks'!B:B,0),7,1,TRUE,"rs_stocks"))</f>
        <v>#N/A</v>
      </c>
    </row>
    <row r="1712" spans="1:35" x14ac:dyDescent="0.3">
      <c r="A1712" s="129" t="s">
        <v>574</v>
      </c>
      <c r="B1712" s="132">
        <v>1.91</v>
      </c>
      <c r="C1712" s="132">
        <v>-6.47</v>
      </c>
      <c r="D1712" s="132">
        <v>-4.0999999999999996</v>
      </c>
      <c r="E1712" s="132">
        <v>31.19</v>
      </c>
      <c r="F1712" s="132">
        <v>2.04</v>
      </c>
      <c r="G1712" s="282" t="s">
        <v>3114</v>
      </c>
      <c r="H1712" s="347" t="s">
        <v>31</v>
      </c>
      <c r="I1712" s="129">
        <v>8.3759999999999994</v>
      </c>
      <c r="J1712" s="129">
        <v>-55</v>
      </c>
      <c r="K1712" s="129">
        <v>-7</v>
      </c>
      <c r="L1712" s="129" t="b">
        <v>1</v>
      </c>
      <c r="M1712" s="129">
        <v>3.8</v>
      </c>
      <c r="N1712" s="129">
        <v>4.2450000000000001</v>
      </c>
      <c r="O1712" s="129">
        <v>0.89500000000000002</v>
      </c>
      <c r="P1712" s="132">
        <v>3.4609999999999999</v>
      </c>
      <c r="Q1712" s="132">
        <v>1.0999999999999999E-2</v>
      </c>
      <c r="R1712" s="132">
        <v>3.6999999999999998E-2</v>
      </c>
      <c r="S1712" s="129">
        <v>2.87</v>
      </c>
      <c r="T1712" s="419">
        <v>27.856999999999999</v>
      </c>
      <c r="U1712" s="129">
        <v>231.3</v>
      </c>
      <c r="V1712" s="129">
        <v>-35</v>
      </c>
      <c r="W1712" s="129">
        <v>-40</v>
      </c>
      <c r="X1712" s="129">
        <v>30</v>
      </c>
      <c r="Y1712" s="129" t="s">
        <v>574</v>
      </c>
      <c r="Z1712" s="129" t="b">
        <v>1</v>
      </c>
      <c r="AA1712" s="129">
        <v>0</v>
      </c>
      <c r="AB1712" s="129" t="b">
        <v>0</v>
      </c>
      <c r="AC1712" s="129">
        <v>43</v>
      </c>
      <c r="AD1712" s="129">
        <v>0.50700000000000001</v>
      </c>
      <c r="AE1712" s="129" t="s">
        <v>31</v>
      </c>
      <c r="AF1712" s="129" t="s">
        <v>3114</v>
      </c>
      <c r="AG1712" s="129" t="s">
        <v>5117</v>
      </c>
      <c r="AH1712" s="129" t="e" cm="1">
        <f t="array" aca="1" ref="AH1712" ca="1">INDIRECT(ADDRESS(MATCH(AJ1712,'rs_industries'!B:B,0),5,1,TRUE,"rs_industries"))</f>
        <v>#N/A</v>
      </c>
      <c r="AI1712" s="129" cm="1">
        <f t="array" aca="1" ref="AI1712" ca="1">INDIRECT(ADDRESS(MATCH(A1712,'rs_stocks'!B:B,0),7,1,TRUE,"rs_stocks"))</f>
        <v>79</v>
      </c>
    </row>
    <row r="1713" spans="1:35" x14ac:dyDescent="0.3">
      <c r="A1713" s="129" t="s">
        <v>2922</v>
      </c>
      <c r="B1713" s="132">
        <v>-0.95</v>
      </c>
      <c r="C1713" s="132">
        <v>-8.1199999999999992</v>
      </c>
      <c r="D1713" s="132">
        <v>-24.23</v>
      </c>
      <c r="E1713" s="132">
        <v>0.11</v>
      </c>
      <c r="F1713" s="132">
        <v>8.0500000000000007</v>
      </c>
      <c r="G1713" s="262" t="s">
        <v>3527</v>
      </c>
      <c r="H1713" s="348" t="s">
        <v>3108</v>
      </c>
      <c r="I1713" s="129">
        <v>0.26600000000000001</v>
      </c>
      <c r="J1713" s="129">
        <v>-64</v>
      </c>
      <c r="K1713" s="129">
        <v>-27</v>
      </c>
      <c r="L1713" s="129" t="b">
        <v>0</v>
      </c>
      <c r="M1713" s="129">
        <v>10.606999999999999</v>
      </c>
      <c r="N1713" s="129">
        <v>11.869</v>
      </c>
      <c r="O1713" s="129">
        <v>0.89400000000000002</v>
      </c>
      <c r="P1713" s="132">
        <v>10.227</v>
      </c>
      <c r="Q1713" s="132">
        <v>8.0000000000000002E-3</v>
      </c>
      <c r="R1713" s="132">
        <v>7.6999999999999999E-2</v>
      </c>
      <c r="S1713" s="129">
        <v>4.92</v>
      </c>
      <c r="T1713" s="419">
        <v>4.3250000000000002</v>
      </c>
      <c r="U1713" s="129">
        <v>18.79</v>
      </c>
      <c r="V1713" s="129">
        <v>9</v>
      </c>
      <c r="W1713" s="129">
        <v>-23</v>
      </c>
      <c r="X1713" s="129">
        <v>216</v>
      </c>
      <c r="Y1713" s="129" t="s">
        <v>2922</v>
      </c>
      <c r="Z1713" s="129" t="b">
        <v>1</v>
      </c>
      <c r="AA1713" s="129">
        <v>0</v>
      </c>
      <c r="AB1713" s="129" t="b">
        <v>0</v>
      </c>
      <c r="AC1713" s="129">
        <v>46</v>
      </c>
      <c r="AD1713" s="129">
        <v>0.50600000000000001</v>
      </c>
      <c r="AE1713" s="129" t="s">
        <v>3108</v>
      </c>
      <c r="AF1713" s="129" t="s">
        <v>3527</v>
      </c>
      <c r="AG1713" s="129" t="s">
        <v>8677</v>
      </c>
      <c r="AH1713" s="129" t="e" cm="1">
        <f t="array" aca="1" ref="AH1713" ca="1">INDIRECT(ADDRESS(MATCH(AJ1713,'rs_industries'!B:B,0),5,1,TRUE,"rs_industries"))</f>
        <v>#N/A</v>
      </c>
      <c r="AI1713" s="129" cm="1">
        <f t="array" aca="1" ref="AI1713" ca="1">INDIRECT(ADDRESS(MATCH(A1713,'rs_stocks'!B:B,0),7,1,TRUE,"rs_stocks"))</f>
        <v>86</v>
      </c>
    </row>
    <row r="1714" spans="1:35" x14ac:dyDescent="0.3">
      <c r="A1714" s="129" t="s">
        <v>2886</v>
      </c>
      <c r="B1714" s="132">
        <v>1.1599999999999999</v>
      </c>
      <c r="C1714" s="132">
        <v>-7.12</v>
      </c>
      <c r="D1714" s="132">
        <v>-26.27</v>
      </c>
      <c r="E1714" s="132">
        <v>6.53</v>
      </c>
      <c r="F1714" s="132">
        <v>6.97</v>
      </c>
      <c r="G1714" s="288" t="s">
        <v>3747</v>
      </c>
      <c r="H1714" s="347" t="s">
        <v>3124</v>
      </c>
      <c r="I1714" s="129">
        <v>0.443</v>
      </c>
      <c r="J1714" s="129">
        <v>-95</v>
      </c>
      <c r="K1714" s="129">
        <v>-78</v>
      </c>
      <c r="L1714" s="129" t="b">
        <v>0</v>
      </c>
      <c r="M1714" s="129">
        <v>14.433999999999999</v>
      </c>
      <c r="N1714" s="129">
        <v>16.167999999999999</v>
      </c>
      <c r="O1714" s="129">
        <v>0.89300000000000002</v>
      </c>
      <c r="P1714" s="132">
        <v>16.268000000000001</v>
      </c>
      <c r="Q1714" s="132">
        <v>4.0000000000000001E-3</v>
      </c>
      <c r="R1714" s="132">
        <v>6.9000000000000006E-2</v>
      </c>
      <c r="S1714" s="129">
        <v>5.16</v>
      </c>
      <c r="T1714" s="419">
        <v>-14.837</v>
      </c>
      <c r="U1714" s="129">
        <v>2.61</v>
      </c>
      <c r="V1714" s="129">
        <v>-39</v>
      </c>
      <c r="W1714" s="129">
        <v>-42</v>
      </c>
      <c r="X1714" s="129">
        <v>1483</v>
      </c>
      <c r="Y1714" s="129" t="s">
        <v>2886</v>
      </c>
      <c r="Z1714" s="129" t="b">
        <v>1</v>
      </c>
      <c r="AA1714" s="129">
        <v>0</v>
      </c>
      <c r="AB1714" s="129" t="b">
        <v>0</v>
      </c>
      <c r="AC1714" s="129">
        <v>44</v>
      </c>
      <c r="AD1714" s="129">
        <v>0.50600000000000001</v>
      </c>
      <c r="AE1714" s="129" t="s">
        <v>3124</v>
      </c>
      <c r="AF1714" s="129" t="s">
        <v>3747</v>
      </c>
      <c r="AG1714" s="129" t="s">
        <v>7838</v>
      </c>
      <c r="AH1714" s="129" t="e" cm="1">
        <f t="array" aca="1" ref="AH1714" ca="1">INDIRECT(ADDRESS(MATCH(AJ1714,'rs_industries'!B:B,0),5,1,TRUE,"rs_industries"))</f>
        <v>#N/A</v>
      </c>
      <c r="AI1714" s="129" cm="1">
        <f t="array" aca="1" ref="AI1714" ca="1">INDIRECT(ADDRESS(MATCH(A1714,'rs_stocks'!B:B,0),7,1,TRUE,"rs_stocks"))</f>
        <v>87</v>
      </c>
    </row>
    <row r="1715" spans="1:35" x14ac:dyDescent="0.3">
      <c r="A1715" s="129" t="s">
        <v>7301</v>
      </c>
      <c r="B1715" s="132">
        <v>0.08</v>
      </c>
      <c r="C1715" s="132">
        <v>1.1200000000000001</v>
      </c>
      <c r="D1715" s="132">
        <v>-1.1399999999999999</v>
      </c>
      <c r="E1715" s="132">
        <v>3.41</v>
      </c>
      <c r="F1715" s="132">
        <v>0.15</v>
      </c>
      <c r="G1715" s="206" t="s">
        <v>3160</v>
      </c>
      <c r="H1715" s="345" t="s">
        <v>3111</v>
      </c>
      <c r="I1715" s="129">
        <v>0.70499999999999996</v>
      </c>
      <c r="J1715" s="129">
        <v>-50</v>
      </c>
      <c r="K1715" s="129">
        <v>-39</v>
      </c>
      <c r="L1715" s="129" t="b">
        <v>1</v>
      </c>
      <c r="M1715" s="129">
        <v>1.6779999999999999</v>
      </c>
      <c r="N1715" s="129">
        <v>1.8859999999999999</v>
      </c>
      <c r="O1715" s="129">
        <v>0.89</v>
      </c>
      <c r="P1715" s="132">
        <v>1.7170000000000001</v>
      </c>
      <c r="Q1715" s="132">
        <v>1.0999999999999999E-2</v>
      </c>
      <c r="R1715" s="132">
        <v>1.9E-2</v>
      </c>
      <c r="S1715" s="129">
        <v>0.91</v>
      </c>
      <c r="T1715" s="419">
        <v>-51.165999999999997</v>
      </c>
      <c r="U1715" s="129">
        <v>14.622</v>
      </c>
      <c r="V1715" s="129">
        <v>-4</v>
      </c>
      <c r="W1715" s="129">
        <v>-14</v>
      </c>
      <c r="X1715" s="129">
        <v>1504</v>
      </c>
      <c r="Y1715" s="129" t="s">
        <v>7301</v>
      </c>
      <c r="Z1715" s="129" t="b">
        <v>1</v>
      </c>
      <c r="AA1715" s="129">
        <v>0</v>
      </c>
      <c r="AB1715" s="129" t="b">
        <v>1</v>
      </c>
      <c r="AC1715" s="129">
        <v>45</v>
      </c>
      <c r="AD1715" s="129">
        <v>0.50600000000000001</v>
      </c>
      <c r="AE1715" s="129" t="s">
        <v>3111</v>
      </c>
      <c r="AF1715" s="129" t="s">
        <v>3160</v>
      </c>
      <c r="AG1715" s="129" t="s">
        <v>7302</v>
      </c>
      <c r="AH1715" s="129" t="e" cm="1">
        <f t="array" aca="1" ref="AH1715" ca="1">INDIRECT(ADDRESS(MATCH(AJ1715,'rs_industries'!B:B,0),5,1,TRUE,"rs_industries"))</f>
        <v>#N/A</v>
      </c>
      <c r="AI1715" s="129" t="e" cm="1">
        <f t="array" aca="1" ref="AI1715" ca="1">INDIRECT(ADDRESS(MATCH(A1715,'rs_stocks'!B:B,0),7,1,TRUE,"rs_stocks"))</f>
        <v>#N/A</v>
      </c>
    </row>
    <row r="1716" spans="1:35" x14ac:dyDescent="0.3">
      <c r="A1716" s="129" t="s">
        <v>230</v>
      </c>
      <c r="B1716" s="132">
        <v>-0.5</v>
      </c>
      <c r="C1716" s="132">
        <v>-8.35</v>
      </c>
      <c r="D1716" s="132">
        <v>-4.7300000000000004</v>
      </c>
      <c r="E1716" s="132">
        <v>7.74</v>
      </c>
      <c r="F1716" s="132">
        <v>6.58</v>
      </c>
      <c r="G1716" s="264" t="s">
        <v>3280</v>
      </c>
      <c r="H1716" s="349" t="s">
        <v>3111</v>
      </c>
      <c r="I1716" s="129">
        <v>12.741</v>
      </c>
      <c r="J1716" s="129">
        <v>-45</v>
      </c>
      <c r="K1716" s="129">
        <v>-10</v>
      </c>
      <c r="L1716" s="129" t="b">
        <v>0</v>
      </c>
      <c r="M1716" s="129">
        <v>3.7290000000000001</v>
      </c>
      <c r="N1716" s="129">
        <v>4.194</v>
      </c>
      <c r="O1716" s="129">
        <v>0.88900000000000001</v>
      </c>
      <c r="P1716" s="132">
        <v>3.855</v>
      </c>
      <c r="Q1716" s="132">
        <v>0.01</v>
      </c>
      <c r="R1716" s="132">
        <v>3.9E-2</v>
      </c>
      <c r="S1716" s="129">
        <v>2.2400000000000002</v>
      </c>
      <c r="T1716" s="419">
        <v>1.6719999999999999</v>
      </c>
      <c r="U1716" s="129">
        <v>160.31</v>
      </c>
      <c r="V1716" s="129">
        <v>-3</v>
      </c>
      <c r="W1716" s="129">
        <v>-8</v>
      </c>
      <c r="X1716" s="129">
        <v>55</v>
      </c>
      <c r="Y1716" s="129" t="s">
        <v>230</v>
      </c>
      <c r="Z1716" s="129" t="b">
        <v>1</v>
      </c>
      <c r="AA1716" s="129">
        <v>0</v>
      </c>
      <c r="AB1716" s="129" t="b">
        <v>0</v>
      </c>
      <c r="AC1716" s="129">
        <v>48</v>
      </c>
      <c r="AD1716" s="129">
        <v>0.505</v>
      </c>
      <c r="AE1716" s="129" t="s">
        <v>3111</v>
      </c>
      <c r="AF1716" s="129" t="s">
        <v>3280</v>
      </c>
      <c r="AG1716" s="129" t="s">
        <v>3944</v>
      </c>
      <c r="AH1716" s="129" t="e" cm="1">
        <f t="array" aca="1" ref="AH1716" ca="1">INDIRECT(ADDRESS(MATCH(AJ1716,'rs_industries'!B:B,0),5,1,TRUE,"rs_industries"))</f>
        <v>#N/A</v>
      </c>
      <c r="AI1716" s="129" t="e" cm="1">
        <f t="array" aca="1" ref="AI1716" ca="1">INDIRECT(ADDRESS(MATCH(A1716,'rs_stocks'!B:B,0),7,1,TRUE,"rs_stocks"))</f>
        <v>#N/A</v>
      </c>
    </row>
    <row r="1717" spans="1:35" x14ac:dyDescent="0.3">
      <c r="A1717" s="129" t="s">
        <v>2248</v>
      </c>
      <c r="B1717" s="132">
        <v>-5</v>
      </c>
      <c r="C1717" s="132">
        <v>-13.11</v>
      </c>
      <c r="D1717" s="132">
        <v>-9.24</v>
      </c>
      <c r="E1717" s="132">
        <v>10.47</v>
      </c>
      <c r="F1717" s="132">
        <v>-8.06</v>
      </c>
      <c r="G1717" s="279" t="s">
        <v>841</v>
      </c>
      <c r="H1717" s="349" t="s">
        <v>24</v>
      </c>
      <c r="I1717" s="129">
        <v>1.6839999999999999</v>
      </c>
      <c r="J1717" s="129">
        <v>-85</v>
      </c>
      <c r="K1717" s="129">
        <v>-81</v>
      </c>
      <c r="L1717" s="129" t="b">
        <v>0</v>
      </c>
      <c r="M1717" s="129">
        <v>5.032</v>
      </c>
      <c r="N1717" s="129">
        <v>5.7569999999999997</v>
      </c>
      <c r="O1717" s="129">
        <v>0.874</v>
      </c>
      <c r="P1717" s="132">
        <v>5.0369999999999999</v>
      </c>
      <c r="Q1717" s="132">
        <v>0.01</v>
      </c>
      <c r="R1717" s="132">
        <v>0.05</v>
      </c>
      <c r="S1717" s="129">
        <v>5.46</v>
      </c>
      <c r="T1717" s="419">
        <v>0</v>
      </c>
      <c r="U1717" s="129">
        <v>2.85</v>
      </c>
      <c r="V1717" s="129">
        <v>-23</v>
      </c>
      <c r="W1717" s="129">
        <v>0</v>
      </c>
      <c r="X1717" s="129">
        <v>1286</v>
      </c>
      <c r="Y1717" s="129" t="s">
        <v>2248</v>
      </c>
      <c r="Z1717" s="129" t="b">
        <v>0</v>
      </c>
      <c r="AA1717" s="129">
        <v>0</v>
      </c>
      <c r="AB1717" s="129" t="b">
        <v>0</v>
      </c>
      <c r="AC1717" s="129">
        <v>44</v>
      </c>
      <c r="AD1717" s="129">
        <v>0.505</v>
      </c>
      <c r="AE1717" s="129" t="s">
        <v>24</v>
      </c>
      <c r="AF1717" s="129" t="s">
        <v>841</v>
      </c>
      <c r="AG1717" s="129" t="s">
        <v>4896</v>
      </c>
      <c r="AH1717" s="129" t="e" cm="1">
        <f t="array" aca="1" ref="AH1717" ca="1">INDIRECT(ADDRESS(MATCH(AJ1717,'rs_industries'!B:B,0),5,1,TRUE,"rs_industries"))</f>
        <v>#N/A</v>
      </c>
      <c r="AI1717" s="129" t="e" cm="1">
        <f t="array" aca="1" ref="AI1717" ca="1">INDIRECT(ADDRESS(MATCH(A1717,'rs_stocks'!B:B,0),7,1,TRUE,"rs_stocks"))</f>
        <v>#N/A</v>
      </c>
    </row>
    <row r="1718" spans="1:35" x14ac:dyDescent="0.3">
      <c r="A1718" s="129" t="s">
        <v>1378</v>
      </c>
      <c r="B1718" s="132">
        <v>6.68</v>
      </c>
      <c r="C1718" s="132">
        <v>8.5</v>
      </c>
      <c r="D1718" s="132">
        <v>8.7200000000000006</v>
      </c>
      <c r="E1718" s="132">
        <v>9.11</v>
      </c>
      <c r="F1718" s="132">
        <v>8.08</v>
      </c>
      <c r="G1718" s="269" t="s">
        <v>3114</v>
      </c>
      <c r="H1718" s="288" t="s">
        <v>31</v>
      </c>
      <c r="I1718" s="129">
        <v>7.7149999999999999</v>
      </c>
      <c r="J1718" s="129">
        <v>-46</v>
      </c>
      <c r="K1718" s="129">
        <v>0</v>
      </c>
      <c r="L1718" s="129" t="b">
        <v>1</v>
      </c>
      <c r="M1718" s="129">
        <v>3.4929999999999999</v>
      </c>
      <c r="N1718" s="129">
        <v>4.0060000000000002</v>
      </c>
      <c r="O1718" s="129">
        <v>0.872</v>
      </c>
      <c r="P1718" s="132">
        <v>3.4180000000000001</v>
      </c>
      <c r="Q1718" s="132">
        <v>0.01</v>
      </c>
      <c r="R1718" s="132">
        <v>3.5000000000000003E-2</v>
      </c>
      <c r="S1718" s="129">
        <v>3.26</v>
      </c>
      <c r="T1718" s="419">
        <v>246.44</v>
      </c>
      <c r="U1718" s="129">
        <v>92.92</v>
      </c>
      <c r="V1718" s="129">
        <v>325</v>
      </c>
      <c r="W1718" s="129">
        <v>372</v>
      </c>
      <c r="X1718" s="129">
        <v>66</v>
      </c>
      <c r="Y1718" s="129" t="s">
        <v>1378</v>
      </c>
      <c r="Z1718" s="129" t="b">
        <v>1</v>
      </c>
      <c r="AA1718" s="129">
        <v>0</v>
      </c>
      <c r="AB1718" s="129" t="b">
        <v>1</v>
      </c>
      <c r="AC1718" s="129">
        <v>44</v>
      </c>
      <c r="AD1718" s="129">
        <v>0.505</v>
      </c>
      <c r="AE1718" s="129" t="s">
        <v>31</v>
      </c>
      <c r="AF1718" s="129" t="s">
        <v>3114</v>
      </c>
      <c r="AG1718" s="129" t="s">
        <v>3357</v>
      </c>
      <c r="AH1718" s="129" t="e" cm="1">
        <f t="array" aca="1" ref="AH1718" ca="1">INDIRECT(ADDRESS(MATCH(AJ1718,'rs_industries'!B:B,0),5,1,TRUE,"rs_industries"))</f>
        <v>#N/A</v>
      </c>
      <c r="AI1718" s="129" cm="1">
        <f t="array" aca="1" ref="AI1718" ca="1">INDIRECT(ADDRESS(MATCH(A1718,'rs_stocks'!B:B,0),7,1,TRUE,"rs_stocks"))</f>
        <v>83</v>
      </c>
    </row>
    <row r="1719" spans="1:35" x14ac:dyDescent="0.3">
      <c r="A1719" s="129" t="s">
        <v>7910</v>
      </c>
      <c r="B1719" s="132">
        <v>1.02</v>
      </c>
      <c r="C1719" s="132">
        <v>0.51</v>
      </c>
      <c r="D1719" s="132">
        <v>1.02</v>
      </c>
      <c r="E1719" s="132">
        <v>3.92</v>
      </c>
      <c r="F1719" s="132">
        <v>1.36</v>
      </c>
      <c r="G1719" s="271" t="s">
        <v>3160</v>
      </c>
      <c r="H1719" s="349" t="s">
        <v>3111</v>
      </c>
      <c r="I1719" s="129">
        <v>0.44400000000000001</v>
      </c>
      <c r="J1719" s="129">
        <v>-37</v>
      </c>
      <c r="K1719" s="129">
        <v>-23</v>
      </c>
      <c r="L1719" s="129" t="b">
        <v>1</v>
      </c>
      <c r="M1719" s="129">
        <v>1.0029999999999999</v>
      </c>
      <c r="N1719" s="129">
        <v>1.153</v>
      </c>
      <c r="O1719" s="129">
        <v>0.87</v>
      </c>
      <c r="P1719" s="132">
        <v>0.97499999999999998</v>
      </c>
      <c r="Q1719" s="132">
        <v>0.01</v>
      </c>
      <c r="R1719" s="132">
        <v>0.01</v>
      </c>
      <c r="S1719" s="129">
        <v>0.93</v>
      </c>
      <c r="T1719" s="419">
        <v>36.165999999999997</v>
      </c>
      <c r="U1719" s="129">
        <v>11.92</v>
      </c>
      <c r="V1719" s="129">
        <v>-34</v>
      </c>
      <c r="W1719" s="129">
        <v>-15</v>
      </c>
      <c r="X1719" s="129">
        <v>1808</v>
      </c>
      <c r="Y1719" s="129" t="s">
        <v>7910</v>
      </c>
      <c r="Z1719" s="129" t="b">
        <v>1</v>
      </c>
      <c r="AA1719" s="129">
        <v>0</v>
      </c>
      <c r="AB1719" s="129" t="b">
        <v>1</v>
      </c>
      <c r="AC1719" s="129">
        <v>48</v>
      </c>
      <c r="AD1719" s="129">
        <v>0.505</v>
      </c>
      <c r="AE1719" s="129" t="s">
        <v>3111</v>
      </c>
      <c r="AF1719" s="129" t="s">
        <v>3160</v>
      </c>
      <c r="AG1719" s="129" t="s">
        <v>7911</v>
      </c>
      <c r="AH1719" s="129" t="e" cm="1">
        <f t="array" aca="1" ref="AH1719" ca="1">INDIRECT(ADDRESS(MATCH(AJ1719,'rs_industries'!B:B,0),5,1,TRUE,"rs_industries"))</f>
        <v>#N/A</v>
      </c>
      <c r="AI1719" s="129" t="e" cm="1">
        <f t="array" aca="1" ref="AI1719" ca="1">INDIRECT(ADDRESS(MATCH(A1719,'rs_stocks'!B:B,0),7,1,TRUE,"rs_stocks"))</f>
        <v>#N/A</v>
      </c>
    </row>
    <row r="1720" spans="1:35" x14ac:dyDescent="0.3">
      <c r="A1720" s="129" t="s">
        <v>1509</v>
      </c>
      <c r="B1720" s="132">
        <v>-0.65</v>
      </c>
      <c r="C1720" s="132">
        <v>-16.88</v>
      </c>
      <c r="D1720" s="132">
        <v>-15.5</v>
      </c>
      <c r="E1720" s="132">
        <v>-8.99</v>
      </c>
      <c r="F1720" s="132">
        <v>-11.01</v>
      </c>
      <c r="G1720" s="232" t="s">
        <v>3787</v>
      </c>
      <c r="H1720" s="345" t="s">
        <v>3140</v>
      </c>
      <c r="I1720" s="129">
        <v>0.95899999999999996</v>
      </c>
      <c r="J1720" s="129">
        <v>-46</v>
      </c>
      <c r="K1720" s="129">
        <v>-30</v>
      </c>
      <c r="L1720" s="129" t="b">
        <v>0</v>
      </c>
      <c r="M1720" s="129">
        <v>5.1369999999999996</v>
      </c>
      <c r="N1720" s="129">
        <v>5.9829999999999997</v>
      </c>
      <c r="O1720" s="129">
        <v>0.85899999999999999</v>
      </c>
      <c r="P1720" s="132">
        <v>4.4610000000000003</v>
      </c>
      <c r="Q1720" s="132">
        <v>8.9999999999999993E-3</v>
      </c>
      <c r="R1720" s="132">
        <v>3.9E-2</v>
      </c>
      <c r="S1720" s="129">
        <v>2.79</v>
      </c>
      <c r="T1720" s="419">
        <v>77.912000000000006</v>
      </c>
      <c r="U1720" s="129">
        <v>9.2100000000000009</v>
      </c>
      <c r="V1720" s="129">
        <v>-12</v>
      </c>
      <c r="W1720" s="129">
        <v>-11</v>
      </c>
      <c r="X1720" s="129">
        <v>779</v>
      </c>
      <c r="Y1720" s="129" t="s">
        <v>1509</v>
      </c>
      <c r="Z1720" s="129" t="b">
        <v>1</v>
      </c>
      <c r="AA1720" s="129">
        <v>0</v>
      </c>
      <c r="AB1720" s="129" t="b">
        <v>0</v>
      </c>
      <c r="AC1720" s="129">
        <v>47</v>
      </c>
      <c r="AD1720" s="129">
        <v>0.504</v>
      </c>
      <c r="AE1720" s="129" t="s">
        <v>3140</v>
      </c>
      <c r="AF1720" s="129" t="s">
        <v>3787</v>
      </c>
      <c r="AG1720" s="129" t="s">
        <v>5410</v>
      </c>
      <c r="AH1720" s="129" t="e" cm="1">
        <f t="array" aca="1" ref="AH1720" ca="1">INDIRECT(ADDRESS(MATCH(AJ1720,'rs_industries'!B:B,0),5,1,TRUE,"rs_industries"))</f>
        <v>#N/A</v>
      </c>
      <c r="AI1720" s="129" t="e" cm="1">
        <f t="array" aca="1" ref="AI1720" ca="1">INDIRECT(ADDRESS(MATCH(A1720,'rs_stocks'!B:B,0),7,1,TRUE,"rs_stocks"))</f>
        <v>#N/A</v>
      </c>
    </row>
    <row r="1721" spans="1:35" x14ac:dyDescent="0.3">
      <c r="A1721" s="129" t="s">
        <v>8045</v>
      </c>
      <c r="B1721" s="132">
        <v>1.01</v>
      </c>
      <c r="C1721" s="132">
        <v>3.56</v>
      </c>
      <c r="D1721" s="132">
        <v>10.44</v>
      </c>
      <c r="E1721" s="132">
        <v>8.0500000000000007</v>
      </c>
      <c r="F1721" s="132">
        <v>1.01</v>
      </c>
      <c r="G1721" s="282" t="s">
        <v>3127</v>
      </c>
      <c r="H1721" s="347" t="s">
        <v>31</v>
      </c>
      <c r="I1721" s="129">
        <v>0.50800000000000001</v>
      </c>
      <c r="J1721" s="129">
        <v>-78</v>
      </c>
      <c r="K1721" s="129">
        <v>-45</v>
      </c>
      <c r="L1721" s="129" t="b">
        <v>1</v>
      </c>
      <c r="M1721" s="129">
        <v>4.125</v>
      </c>
      <c r="N1721" s="129">
        <v>4.835</v>
      </c>
      <c r="O1721" s="129">
        <v>0.85299999999999998</v>
      </c>
      <c r="P1721" s="132">
        <v>3.8039999999999998</v>
      </c>
      <c r="Q1721" s="132">
        <v>8.9999999999999993E-3</v>
      </c>
      <c r="R1721" s="132">
        <v>3.5999999999999997E-2</v>
      </c>
      <c r="S1721" s="129">
        <v>3.18</v>
      </c>
      <c r="T1721" s="419">
        <v>58.531999999999996</v>
      </c>
      <c r="U1721" s="129">
        <v>6.98</v>
      </c>
      <c r="V1721" s="129">
        <v>-35</v>
      </c>
      <c r="W1721" s="129">
        <v>-39</v>
      </c>
      <c r="X1721" s="129">
        <v>900</v>
      </c>
      <c r="Y1721" s="129" t="s">
        <v>8045</v>
      </c>
      <c r="Z1721" s="129" t="b">
        <v>0</v>
      </c>
      <c r="AA1721" s="129">
        <v>0</v>
      </c>
      <c r="AB1721" s="129" t="b">
        <v>0</v>
      </c>
      <c r="AC1721" s="129">
        <v>41</v>
      </c>
      <c r="AD1721" s="129">
        <v>0.504</v>
      </c>
      <c r="AE1721" s="129" t="s">
        <v>31</v>
      </c>
      <c r="AF1721" s="129" t="s">
        <v>3127</v>
      </c>
      <c r="AG1721" s="129" t="s">
        <v>8046</v>
      </c>
      <c r="AH1721" s="129" t="e" cm="1">
        <f t="array" aca="1" ref="AH1721" ca="1">INDIRECT(ADDRESS(MATCH(AJ1721,'rs_industries'!B:B,0),5,1,TRUE,"rs_industries"))</f>
        <v>#N/A</v>
      </c>
      <c r="AI1721" s="129" t="e" cm="1">
        <f t="array" aca="1" ref="AI1721" ca="1">INDIRECT(ADDRESS(MATCH(A1721,'rs_stocks'!B:B,0),7,1,TRUE,"rs_stocks"))</f>
        <v>#N/A</v>
      </c>
    </row>
    <row r="1722" spans="1:35" x14ac:dyDescent="0.3">
      <c r="A1722" s="129" t="s">
        <v>2951</v>
      </c>
      <c r="B1722" s="132">
        <v>-0.32</v>
      </c>
      <c r="C1722" s="132">
        <v>6.09</v>
      </c>
      <c r="D1722" s="132">
        <v>-14.54</v>
      </c>
      <c r="E1722" s="132">
        <v>28.91</v>
      </c>
      <c r="F1722" s="132">
        <v>3.36</v>
      </c>
      <c r="G1722" s="212" t="s">
        <v>3127</v>
      </c>
      <c r="H1722" s="345" t="s">
        <v>31</v>
      </c>
      <c r="I1722" s="129">
        <v>0.58599999999999997</v>
      </c>
      <c r="J1722" s="129">
        <v>-95</v>
      </c>
      <c r="K1722" s="129">
        <v>-86</v>
      </c>
      <c r="L1722" s="129" t="b">
        <v>1</v>
      </c>
      <c r="M1722" s="129">
        <v>7.88</v>
      </c>
      <c r="N1722" s="129">
        <v>9.2650000000000006</v>
      </c>
      <c r="O1722" s="129">
        <v>0.85099999999999998</v>
      </c>
      <c r="P1722" s="132">
        <v>8.5449999999999999</v>
      </c>
      <c r="Q1722" s="132">
        <v>8.0000000000000002E-3</v>
      </c>
      <c r="R1722" s="132">
        <v>6.6000000000000003E-2</v>
      </c>
      <c r="S1722" s="129">
        <v>3.81</v>
      </c>
      <c r="T1722" s="419">
        <v>17.041</v>
      </c>
      <c r="U1722" s="129">
        <v>9.23</v>
      </c>
      <c r="V1722" s="129">
        <v>1</v>
      </c>
      <c r="W1722" s="129">
        <v>-40</v>
      </c>
      <c r="X1722" s="129">
        <v>568</v>
      </c>
      <c r="Y1722" s="129" t="s">
        <v>2951</v>
      </c>
      <c r="Z1722" s="129" t="b">
        <v>1</v>
      </c>
      <c r="AA1722" s="129">
        <v>0</v>
      </c>
      <c r="AB1722" s="129" t="b">
        <v>0</v>
      </c>
      <c r="AC1722" s="129">
        <v>45</v>
      </c>
      <c r="AD1722" s="129">
        <v>0.504</v>
      </c>
      <c r="AE1722" s="129" t="s">
        <v>31</v>
      </c>
      <c r="AF1722" s="129" t="s">
        <v>3127</v>
      </c>
      <c r="AG1722" s="129" t="s">
        <v>7235</v>
      </c>
      <c r="AH1722" s="129" t="e" cm="1">
        <f t="array" aca="1" ref="AH1722" ca="1">INDIRECT(ADDRESS(MATCH(AJ1722,'rs_industries'!B:B,0),5,1,TRUE,"rs_industries"))</f>
        <v>#N/A</v>
      </c>
      <c r="AI1722" s="129" cm="1">
        <f t="array" aca="1" ref="AI1722" ca="1">INDIRECT(ADDRESS(MATCH(A1722,'rs_stocks'!B:B,0),7,1,TRUE,"rs_stocks"))</f>
        <v>88</v>
      </c>
    </row>
    <row r="1723" spans="1:35" x14ac:dyDescent="0.3">
      <c r="A1723" s="129" t="s">
        <v>7506</v>
      </c>
      <c r="B1723" s="132">
        <v>1.64</v>
      </c>
      <c r="C1723" s="132">
        <v>4.3</v>
      </c>
      <c r="D1723" s="132">
        <v>6.81</v>
      </c>
      <c r="E1723" s="132">
        <v>3.22</v>
      </c>
      <c r="F1723" s="132">
        <v>3.68</v>
      </c>
      <c r="G1723" s="238" t="s">
        <v>3162</v>
      </c>
      <c r="H1723" s="352" t="s">
        <v>3108</v>
      </c>
      <c r="I1723" s="129">
        <v>0.84899999999999998</v>
      </c>
      <c r="J1723" s="129">
        <v>-38</v>
      </c>
      <c r="K1723" s="129">
        <v>-9</v>
      </c>
      <c r="L1723" s="129" t="b">
        <v>1</v>
      </c>
      <c r="M1723" s="129">
        <v>2.8610000000000002</v>
      </c>
      <c r="N1723" s="129">
        <v>3.3780000000000001</v>
      </c>
      <c r="O1723" s="129">
        <v>0.84699999999999998</v>
      </c>
      <c r="P1723" s="132">
        <v>2.7429999999999999</v>
      </c>
      <c r="Q1723" s="132">
        <v>0.01</v>
      </c>
      <c r="R1723" s="132">
        <v>2.7E-2</v>
      </c>
      <c r="S1723" s="129">
        <v>1.72</v>
      </c>
      <c r="T1723" s="419">
        <v>35.460999999999999</v>
      </c>
      <c r="U1723" s="129">
        <v>27.92</v>
      </c>
      <c r="V1723" s="129">
        <v>-10</v>
      </c>
      <c r="W1723" s="129">
        <v>-24</v>
      </c>
      <c r="X1723" s="129">
        <v>417</v>
      </c>
      <c r="Y1723" s="129" t="s">
        <v>7506</v>
      </c>
      <c r="Z1723" s="129" t="b">
        <v>0</v>
      </c>
      <c r="AA1723" s="129">
        <v>0</v>
      </c>
      <c r="AB1723" s="129" t="b">
        <v>1</v>
      </c>
      <c r="AC1723" s="129">
        <v>45</v>
      </c>
      <c r="AD1723" s="129">
        <v>0.503</v>
      </c>
      <c r="AE1723" s="129" t="s">
        <v>3108</v>
      </c>
      <c r="AF1723" s="129" t="s">
        <v>3162</v>
      </c>
      <c r="AG1723" s="129" t="s">
        <v>7507</v>
      </c>
      <c r="AH1723" s="129" t="e" cm="1">
        <f t="array" aca="1" ref="AH1723" ca="1">INDIRECT(ADDRESS(MATCH(AJ1723,'rs_industries'!B:B,0),5,1,TRUE,"rs_industries"))</f>
        <v>#N/A</v>
      </c>
      <c r="AI1723" s="129" cm="1">
        <f t="array" aca="1" ref="AI1723" ca="1">INDIRECT(ADDRESS(MATCH(A1723,'rs_stocks'!B:B,0),7,1,TRUE,"rs_stocks"))</f>
        <v>73</v>
      </c>
    </row>
    <row r="1724" spans="1:35" x14ac:dyDescent="0.3">
      <c r="A1724" s="129" t="s">
        <v>430</v>
      </c>
      <c r="B1724" s="132">
        <v>2.48</v>
      </c>
      <c r="C1724" s="132">
        <v>-4.51</v>
      </c>
      <c r="D1724" s="132">
        <v>-8.43</v>
      </c>
      <c r="E1724" s="132">
        <v>10.119999999999999</v>
      </c>
      <c r="F1724" s="132">
        <v>11.04</v>
      </c>
      <c r="G1724" s="264" t="s">
        <v>3137</v>
      </c>
      <c r="H1724" s="349" t="s">
        <v>3108</v>
      </c>
      <c r="I1724" s="129">
        <v>12.736000000000001</v>
      </c>
      <c r="J1724" s="129">
        <v>-57</v>
      </c>
      <c r="K1724" s="129">
        <v>-19</v>
      </c>
      <c r="L1724" s="129" t="b">
        <v>1</v>
      </c>
      <c r="M1724" s="129">
        <v>5.7489999999999997</v>
      </c>
      <c r="N1724" s="129">
        <v>6.79</v>
      </c>
      <c r="O1724" s="129">
        <v>0.84699999999999998</v>
      </c>
      <c r="P1724" s="132">
        <v>5.9249999999999998</v>
      </c>
      <c r="Q1724" s="132">
        <v>8.9999999999999993E-3</v>
      </c>
      <c r="R1724" s="132">
        <v>0.05</v>
      </c>
      <c r="S1724" s="129">
        <v>3.04</v>
      </c>
      <c r="T1724" s="419">
        <v>-26.638000000000002</v>
      </c>
      <c r="U1724" s="129">
        <v>116.01</v>
      </c>
      <c r="V1724" s="129">
        <v>-33</v>
      </c>
      <c r="W1724" s="129">
        <v>-40</v>
      </c>
      <c r="X1724" s="129">
        <v>56</v>
      </c>
      <c r="Y1724" s="129" t="s">
        <v>430</v>
      </c>
      <c r="Z1724" s="129" t="b">
        <v>1</v>
      </c>
      <c r="AA1724" s="129">
        <v>0</v>
      </c>
      <c r="AB1724" s="129" t="b">
        <v>1</v>
      </c>
      <c r="AC1724" s="129">
        <v>45</v>
      </c>
      <c r="AD1724" s="129">
        <v>0.503</v>
      </c>
      <c r="AE1724" s="129" t="s">
        <v>3108</v>
      </c>
      <c r="AF1724" s="129" t="s">
        <v>3137</v>
      </c>
      <c r="AG1724" s="129" t="s">
        <v>4083</v>
      </c>
      <c r="AH1724" s="129" t="e" cm="1">
        <f t="array" aca="1" ref="AH1724" ca="1">INDIRECT(ADDRESS(MATCH(AJ1724,'rs_industries'!B:B,0),5,1,TRUE,"rs_industries"))</f>
        <v>#N/A</v>
      </c>
      <c r="AI1724" s="129" t="e" cm="1">
        <f t="array" aca="1" ref="AI1724" ca="1">INDIRECT(ADDRESS(MATCH(A1724,'rs_stocks'!B:B,0),7,1,TRUE,"rs_stocks"))</f>
        <v>#N/A</v>
      </c>
    </row>
    <row r="1725" spans="1:35" x14ac:dyDescent="0.3">
      <c r="A1725" s="129" t="s">
        <v>1309</v>
      </c>
      <c r="B1725" s="132">
        <v>-0.91</v>
      </c>
      <c r="C1725" s="132">
        <v>-1.56</v>
      </c>
      <c r="D1725" s="132">
        <v>-2.82</v>
      </c>
      <c r="E1725" s="132">
        <v>0.56999999999999995</v>
      </c>
      <c r="F1725" s="132">
        <v>-0.59</v>
      </c>
      <c r="G1725" s="274" t="s">
        <v>4271</v>
      </c>
      <c r="H1725" s="345" t="s">
        <v>3124</v>
      </c>
      <c r="I1725" s="129">
        <v>17.263000000000002</v>
      </c>
      <c r="J1725" s="129">
        <v>-28</v>
      </c>
      <c r="K1725" s="129">
        <v>-16</v>
      </c>
      <c r="L1725" s="129" t="b">
        <v>0</v>
      </c>
      <c r="M1725" s="129">
        <v>1.573</v>
      </c>
      <c r="N1725" s="129">
        <v>1.865</v>
      </c>
      <c r="O1725" s="129">
        <v>0.84399999999999997</v>
      </c>
      <c r="P1725" s="132">
        <v>1.595</v>
      </c>
      <c r="Q1725" s="132">
        <v>0.01</v>
      </c>
      <c r="R1725" s="132">
        <v>1.4999999999999999E-2</v>
      </c>
      <c r="S1725" s="129">
        <v>1.59</v>
      </c>
      <c r="T1725" s="419">
        <v>-45.921999999999997</v>
      </c>
      <c r="U1725" s="129">
        <v>73.97</v>
      </c>
      <c r="V1725" s="129">
        <v>-38</v>
      </c>
      <c r="W1725" s="129">
        <v>-40</v>
      </c>
      <c r="X1725" s="129">
        <v>170</v>
      </c>
      <c r="Y1725" s="129" t="s">
        <v>1309</v>
      </c>
      <c r="Z1725" s="129" t="b">
        <v>1</v>
      </c>
      <c r="AA1725" s="129">
        <v>0</v>
      </c>
      <c r="AB1725" s="129" t="b">
        <v>0</v>
      </c>
      <c r="AC1725" s="129">
        <v>45</v>
      </c>
      <c r="AD1725" s="129">
        <v>0.503</v>
      </c>
      <c r="AE1725" s="129" t="s">
        <v>3124</v>
      </c>
      <c r="AF1725" s="129" t="s">
        <v>4271</v>
      </c>
      <c r="AG1725" s="129" t="s">
        <v>4272</v>
      </c>
      <c r="AH1725" s="129" t="e" cm="1">
        <f t="array" aca="1" ref="AH1725" ca="1">INDIRECT(ADDRESS(MATCH(AJ1725,'rs_industries'!B:B,0),5,1,TRUE,"rs_industries"))</f>
        <v>#N/A</v>
      </c>
      <c r="AI1725" s="129" t="e" cm="1">
        <f t="array" aca="1" ref="AI1725" ca="1">INDIRECT(ADDRESS(MATCH(A1725,'rs_stocks'!B:B,0),7,1,TRUE,"rs_stocks"))</f>
        <v>#N/A</v>
      </c>
    </row>
    <row r="1726" spans="1:35" x14ac:dyDescent="0.3">
      <c r="A1726" s="129" t="s">
        <v>1527</v>
      </c>
      <c r="B1726" s="132">
        <v>-0.98</v>
      </c>
      <c r="C1726" s="132">
        <v>-6.61</v>
      </c>
      <c r="D1726" s="132">
        <v>-3.71</v>
      </c>
      <c r="E1726" s="132">
        <v>-9.09</v>
      </c>
      <c r="F1726" s="132">
        <v>-5.19</v>
      </c>
      <c r="G1726" s="310" t="s">
        <v>3148</v>
      </c>
      <c r="H1726" s="349" t="s">
        <v>3111</v>
      </c>
      <c r="I1726" s="129">
        <v>2.677</v>
      </c>
      <c r="J1726" s="129">
        <v>-51</v>
      </c>
      <c r="K1726" s="129">
        <v>-36</v>
      </c>
      <c r="L1726" s="129" t="b">
        <v>0</v>
      </c>
      <c r="M1726" s="129">
        <v>2.0150000000000001</v>
      </c>
      <c r="N1726" s="129">
        <v>2.419</v>
      </c>
      <c r="O1726" s="129">
        <v>0.83299999999999996</v>
      </c>
      <c r="P1726" s="132">
        <v>2.0179999999999998</v>
      </c>
      <c r="Q1726" s="132">
        <v>8.9999999999999993E-3</v>
      </c>
      <c r="R1726" s="132">
        <v>1.9E-2</v>
      </c>
      <c r="S1726" s="129">
        <v>2.2400000000000002</v>
      </c>
      <c r="T1726" s="419">
        <v>-103.526</v>
      </c>
      <c r="U1726" s="129">
        <v>57.38</v>
      </c>
      <c r="V1726" s="129">
        <v>18</v>
      </c>
      <c r="W1726" s="129">
        <v>10</v>
      </c>
      <c r="X1726" s="129">
        <v>155</v>
      </c>
      <c r="Y1726" s="129" t="s">
        <v>1527</v>
      </c>
      <c r="Z1726" s="129" t="b">
        <v>1</v>
      </c>
      <c r="AA1726" s="129">
        <v>0</v>
      </c>
      <c r="AB1726" s="129" t="b">
        <v>0</v>
      </c>
      <c r="AC1726" s="129">
        <v>42</v>
      </c>
      <c r="AD1726" s="129">
        <v>0.503</v>
      </c>
      <c r="AE1726" s="129" t="s">
        <v>3111</v>
      </c>
      <c r="AF1726" s="129" t="s">
        <v>3148</v>
      </c>
      <c r="AG1726" s="129" t="s">
        <v>4698</v>
      </c>
      <c r="AH1726" s="129" t="e" cm="1">
        <f t="array" aca="1" ref="AH1726" ca="1">INDIRECT(ADDRESS(MATCH(AJ1726,'rs_industries'!B:B,0),5,1,TRUE,"rs_industries"))</f>
        <v>#N/A</v>
      </c>
      <c r="AI1726" s="129" t="e" cm="1">
        <f t="array" aca="1" ref="AI1726" ca="1">INDIRECT(ADDRESS(MATCH(A1726,'rs_stocks'!B:B,0),7,1,TRUE,"rs_stocks"))</f>
        <v>#N/A</v>
      </c>
    </row>
    <row r="1727" spans="1:35" x14ac:dyDescent="0.3">
      <c r="A1727" s="129" t="s">
        <v>1691</v>
      </c>
      <c r="B1727" s="132">
        <v>-1.36</v>
      </c>
      <c r="C1727" s="132">
        <v>-4.53</v>
      </c>
      <c r="D1727" s="132">
        <v>-3.69</v>
      </c>
      <c r="E1727" s="132">
        <v>-2.63</v>
      </c>
      <c r="F1727" s="132">
        <v>-0.42</v>
      </c>
      <c r="G1727" s="235" t="s">
        <v>3527</v>
      </c>
      <c r="H1727" s="349" t="s">
        <v>24</v>
      </c>
      <c r="I1727" s="129">
        <v>4.1420000000000003</v>
      </c>
      <c r="J1727" s="129">
        <v>-28</v>
      </c>
      <c r="K1727" s="129">
        <v>-9</v>
      </c>
      <c r="L1727" s="129" t="b">
        <v>0</v>
      </c>
      <c r="M1727" s="129">
        <v>2.0270000000000001</v>
      </c>
      <c r="N1727" s="129">
        <v>2.4790000000000001</v>
      </c>
      <c r="O1727" s="129">
        <v>0.81799999999999995</v>
      </c>
      <c r="P1727" s="132">
        <v>1.925</v>
      </c>
      <c r="Q1727" s="132">
        <v>8.9999999999999993E-3</v>
      </c>
      <c r="R1727" s="132">
        <v>1.7000000000000001E-2</v>
      </c>
      <c r="S1727" s="129">
        <v>1.84</v>
      </c>
      <c r="T1727" s="419">
        <v>-4.2960000000000003</v>
      </c>
      <c r="U1727" s="129">
        <v>76.010000000000005</v>
      </c>
      <c r="V1727" s="129">
        <v>-14</v>
      </c>
      <c r="W1727" s="129">
        <v>-19</v>
      </c>
      <c r="X1727" s="129">
        <v>143</v>
      </c>
      <c r="Y1727" s="129" t="s">
        <v>1691</v>
      </c>
      <c r="Z1727" s="129" t="b">
        <v>1</v>
      </c>
      <c r="AA1727" s="129">
        <v>0</v>
      </c>
      <c r="AB1727" s="129" t="b">
        <v>0</v>
      </c>
      <c r="AC1727" s="129">
        <v>49</v>
      </c>
      <c r="AD1727" s="129">
        <v>0.502</v>
      </c>
      <c r="AE1727" s="129" t="s">
        <v>24</v>
      </c>
      <c r="AF1727" s="129" t="s">
        <v>3527</v>
      </c>
      <c r="AG1727" s="129" t="s">
        <v>4583</v>
      </c>
      <c r="AH1727" s="129" t="e" cm="1">
        <f t="array" aca="1" ref="AH1727" ca="1">INDIRECT(ADDRESS(MATCH(AJ1727,'rs_industries'!B:B,0),5,1,TRUE,"rs_industries"))</f>
        <v>#N/A</v>
      </c>
      <c r="AI1727" s="129" t="e" cm="1">
        <f t="array" aca="1" ref="AI1727" ca="1">INDIRECT(ADDRESS(MATCH(A1727,'rs_stocks'!B:B,0),7,1,TRUE,"rs_stocks"))</f>
        <v>#N/A</v>
      </c>
    </row>
    <row r="1728" spans="1:35" x14ac:dyDescent="0.3">
      <c r="A1728" s="129" t="s">
        <v>7247</v>
      </c>
      <c r="B1728" s="132">
        <v>-0.1</v>
      </c>
      <c r="C1728" s="132">
        <v>1.54</v>
      </c>
      <c r="D1728" s="132">
        <v>-1.49</v>
      </c>
      <c r="E1728" s="132">
        <v>6.38</v>
      </c>
      <c r="F1728" s="132">
        <v>2.48</v>
      </c>
      <c r="G1728" s="331" t="s">
        <v>3282</v>
      </c>
      <c r="H1728" s="345" t="s">
        <v>3111</v>
      </c>
      <c r="I1728" s="129">
        <v>0.57699999999999996</v>
      </c>
      <c r="J1728" s="129">
        <v>-41</v>
      </c>
      <c r="K1728" s="129">
        <v>-28</v>
      </c>
      <c r="L1728" s="129" t="b">
        <v>1</v>
      </c>
      <c r="M1728" s="129">
        <v>1.3759999999999999</v>
      </c>
      <c r="N1728" s="129">
        <v>1.702</v>
      </c>
      <c r="O1728" s="129">
        <v>0.80800000000000005</v>
      </c>
      <c r="P1728" s="132">
        <v>1.389</v>
      </c>
      <c r="Q1728" s="132">
        <v>8.9999999999999993E-3</v>
      </c>
      <c r="R1728" s="132">
        <v>1.2E-2</v>
      </c>
      <c r="S1728" s="129">
        <v>0.92</v>
      </c>
      <c r="T1728" s="419">
        <v>-38.418999999999997</v>
      </c>
      <c r="U1728" s="129">
        <v>19.84</v>
      </c>
      <c r="V1728" s="129">
        <v>15</v>
      </c>
      <c r="W1728" s="129">
        <v>-1</v>
      </c>
      <c r="X1728" s="129">
        <v>1097</v>
      </c>
      <c r="Y1728" s="129" t="s">
        <v>7247</v>
      </c>
      <c r="Z1728" s="129" t="b">
        <v>1</v>
      </c>
      <c r="AA1728" s="129">
        <v>0</v>
      </c>
      <c r="AB1728" s="129" t="b">
        <v>1</v>
      </c>
      <c r="AC1728" s="129">
        <v>46</v>
      </c>
      <c r="AD1728" s="129">
        <v>0.502</v>
      </c>
      <c r="AE1728" s="129" t="s">
        <v>3111</v>
      </c>
      <c r="AF1728" s="129" t="s">
        <v>3282</v>
      </c>
      <c r="AG1728" s="129" t="s">
        <v>7248</v>
      </c>
      <c r="AH1728" s="129" t="e" cm="1">
        <f t="array" aca="1" ref="AH1728" ca="1">INDIRECT(ADDRESS(MATCH(AJ1728,'rs_industries'!B:B,0),5,1,TRUE,"rs_industries"))</f>
        <v>#N/A</v>
      </c>
      <c r="AI1728" s="129" t="e" cm="1">
        <f t="array" aca="1" ref="AI1728" ca="1">INDIRECT(ADDRESS(MATCH(A1728,'rs_stocks'!B:B,0),7,1,TRUE,"rs_stocks"))</f>
        <v>#N/A</v>
      </c>
    </row>
    <row r="1729" spans="1:35" x14ac:dyDescent="0.3">
      <c r="A1729" s="129" t="s">
        <v>2398</v>
      </c>
      <c r="B1729" s="132">
        <v>-0.73</v>
      </c>
      <c r="C1729" s="132">
        <v>-5.85</v>
      </c>
      <c r="D1729" s="132">
        <v>3.6</v>
      </c>
      <c r="E1729" s="132">
        <v>-4.71</v>
      </c>
      <c r="F1729" s="132">
        <v>-4.04</v>
      </c>
      <c r="G1729" s="214" t="s">
        <v>3127</v>
      </c>
      <c r="H1729" s="347" t="s">
        <v>31</v>
      </c>
      <c r="I1729" s="129">
        <v>1.766</v>
      </c>
      <c r="J1729" s="129">
        <v>-74</v>
      </c>
      <c r="K1729" s="129">
        <v>-59</v>
      </c>
      <c r="L1729" s="129" t="b">
        <v>0</v>
      </c>
      <c r="M1729" s="129">
        <v>4.29</v>
      </c>
      <c r="N1729" s="129">
        <v>5.3780000000000001</v>
      </c>
      <c r="O1729" s="129">
        <v>0.79800000000000004</v>
      </c>
      <c r="P1729" s="132">
        <v>4.0469999999999997</v>
      </c>
      <c r="Q1729" s="132">
        <v>8.0000000000000002E-3</v>
      </c>
      <c r="R1729" s="132">
        <v>3.3000000000000002E-2</v>
      </c>
      <c r="S1729" s="129">
        <v>3</v>
      </c>
      <c r="T1729" s="419">
        <v>24.527000000000001</v>
      </c>
      <c r="U1729" s="129">
        <v>9.5</v>
      </c>
      <c r="V1729" s="129">
        <v>7</v>
      </c>
      <c r="W1729" s="129">
        <v>12</v>
      </c>
      <c r="X1729" s="129">
        <v>700</v>
      </c>
      <c r="Y1729" s="129" t="s">
        <v>2398</v>
      </c>
      <c r="Z1729" s="129" t="b">
        <v>0</v>
      </c>
      <c r="AA1729" s="129">
        <v>0</v>
      </c>
      <c r="AB1729" s="129" t="b">
        <v>0</v>
      </c>
      <c r="AC1729" s="129">
        <v>51</v>
      </c>
      <c r="AD1729" s="129">
        <v>0.502</v>
      </c>
      <c r="AE1729" s="129" t="s">
        <v>31</v>
      </c>
      <c r="AF1729" s="129" t="s">
        <v>3127</v>
      </c>
      <c r="AG1729" s="129" t="s">
        <v>5088</v>
      </c>
      <c r="AH1729" s="129" t="e" cm="1">
        <f t="array" aca="1" ref="AH1729" ca="1">INDIRECT(ADDRESS(MATCH(AJ1729,'rs_industries'!B:B,0),5,1,TRUE,"rs_industries"))</f>
        <v>#N/A</v>
      </c>
      <c r="AI1729" s="129" t="e" cm="1">
        <f t="array" aca="1" ref="AI1729" ca="1">INDIRECT(ADDRESS(MATCH(A1729,'rs_stocks'!B:B,0),7,1,TRUE,"rs_stocks"))</f>
        <v>#N/A</v>
      </c>
    </row>
    <row r="1730" spans="1:35" x14ac:dyDescent="0.3">
      <c r="A1730" s="129" t="s">
        <v>861</v>
      </c>
      <c r="B1730" s="132">
        <v>9.5500000000000007</v>
      </c>
      <c r="C1730" s="132">
        <v>11.96</v>
      </c>
      <c r="D1730" s="132">
        <v>4.9000000000000004</v>
      </c>
      <c r="E1730" s="132">
        <v>39.9</v>
      </c>
      <c r="F1730" s="132">
        <v>16.96</v>
      </c>
      <c r="G1730" s="216" t="s">
        <v>3221</v>
      </c>
      <c r="H1730" s="348" t="s">
        <v>31</v>
      </c>
      <c r="I1730" s="129">
        <v>416.10500000000002</v>
      </c>
      <c r="J1730" s="129">
        <v>-57</v>
      </c>
      <c r="K1730" s="129">
        <v>-1</v>
      </c>
      <c r="L1730" s="129" t="b">
        <v>1</v>
      </c>
      <c r="M1730" s="129">
        <v>3.8180000000000001</v>
      </c>
      <c r="N1730" s="129">
        <v>4.7869999999999999</v>
      </c>
      <c r="O1730" s="129">
        <v>0.79700000000000004</v>
      </c>
      <c r="P1730" s="132">
        <v>3.3050000000000002</v>
      </c>
      <c r="Q1730" s="132">
        <v>8.0000000000000002E-3</v>
      </c>
      <c r="R1730" s="132">
        <v>2.7E-2</v>
      </c>
      <c r="S1730" s="129">
        <v>3.01</v>
      </c>
      <c r="T1730" s="419">
        <v>42.01</v>
      </c>
      <c r="U1730" s="129">
        <v>1041.5899999999999</v>
      </c>
      <c r="V1730" s="129">
        <v>-28</v>
      </c>
      <c r="W1730" s="129">
        <v>-12</v>
      </c>
      <c r="X1730" s="129">
        <v>6</v>
      </c>
      <c r="Y1730" s="129" t="s">
        <v>861</v>
      </c>
      <c r="Z1730" s="129" t="b">
        <v>1</v>
      </c>
      <c r="AA1730" s="129">
        <v>0</v>
      </c>
      <c r="AB1730" s="129" t="b">
        <v>1</v>
      </c>
      <c r="AC1730" s="129">
        <v>51</v>
      </c>
      <c r="AD1730" s="129">
        <v>0.501</v>
      </c>
      <c r="AE1730" s="129" t="s">
        <v>31</v>
      </c>
      <c r="AF1730" s="129" t="s">
        <v>3221</v>
      </c>
      <c r="AG1730" s="129" t="s">
        <v>3503</v>
      </c>
      <c r="AH1730" s="129" t="e" cm="1">
        <f t="array" aca="1" ref="AH1730" ca="1">INDIRECT(ADDRESS(MATCH(AJ1730,'rs_industries'!B:B,0),5,1,TRUE,"rs_industries"))</f>
        <v>#N/A</v>
      </c>
      <c r="AI1730" s="129" cm="1">
        <f t="array" aca="1" ref="AI1730" ca="1">INDIRECT(ADDRESS(MATCH(A1730,'rs_stocks'!B:B,0),7,1,TRUE,"rs_stocks"))</f>
        <v>89</v>
      </c>
    </row>
    <row r="1731" spans="1:35" x14ac:dyDescent="0.3">
      <c r="A1731" s="129" t="s">
        <v>8754</v>
      </c>
      <c r="B1731" s="132">
        <v>-0.45</v>
      </c>
      <c r="C1731" s="132">
        <v>-3.49</v>
      </c>
      <c r="D1731" s="132">
        <v>-21.63</v>
      </c>
      <c r="E1731" s="132">
        <v>-3.07</v>
      </c>
      <c r="F1731" s="132">
        <v>-3.07</v>
      </c>
      <c r="G1731" s="204" t="s">
        <v>3127</v>
      </c>
      <c r="H1731" s="345" t="s">
        <v>31</v>
      </c>
      <c r="I1731" s="129">
        <v>0.29799999999999999</v>
      </c>
      <c r="J1731" s="129">
        <v>-83</v>
      </c>
      <c r="K1731" s="129">
        <v>-81</v>
      </c>
      <c r="L1731" s="129" t="b">
        <v>0</v>
      </c>
      <c r="M1731" s="129">
        <v>7.1529999999999996</v>
      </c>
      <c r="N1731" s="129">
        <v>9.1839999999999993</v>
      </c>
      <c r="O1731" s="129">
        <v>0.77900000000000003</v>
      </c>
      <c r="P1731" s="132">
        <v>7.5069999999999997</v>
      </c>
      <c r="Q1731" s="132">
        <v>6.0000000000000001E-3</v>
      </c>
      <c r="R1731" s="132">
        <v>4.8000000000000001E-2</v>
      </c>
      <c r="S1731" s="129">
        <v>4.75</v>
      </c>
      <c r="T1731" s="419">
        <v>-28.599</v>
      </c>
      <c r="U1731" s="129">
        <v>2.21</v>
      </c>
      <c r="V1731" s="129">
        <v>-29</v>
      </c>
      <c r="W1731" s="129">
        <v>-42</v>
      </c>
      <c r="X1731" s="129">
        <v>1906</v>
      </c>
      <c r="Y1731" s="129" t="s">
        <v>8754</v>
      </c>
      <c r="Z1731" s="129" t="b">
        <v>0</v>
      </c>
      <c r="AA1731" s="129">
        <v>0</v>
      </c>
      <c r="AB1731" s="129" t="b">
        <v>0</v>
      </c>
      <c r="AC1731" s="129">
        <v>42</v>
      </c>
      <c r="AD1731" s="129">
        <v>0.501</v>
      </c>
      <c r="AE1731" s="129" t="s">
        <v>31</v>
      </c>
      <c r="AF1731" s="129" t="s">
        <v>3127</v>
      </c>
      <c r="AG1731" s="129" t="s">
        <v>8755</v>
      </c>
      <c r="AH1731" s="129" t="e" cm="1">
        <f t="array" aca="1" ref="AH1731" ca="1">INDIRECT(ADDRESS(MATCH(AJ1731,'rs_industries'!B:B,0),5,1,TRUE,"rs_industries"))</f>
        <v>#N/A</v>
      </c>
      <c r="AI1731" s="129" t="e" cm="1">
        <f t="array" aca="1" ref="AI1731" ca="1">INDIRECT(ADDRESS(MATCH(A1731,'rs_stocks'!B:B,0),7,1,TRUE,"rs_stocks"))</f>
        <v>#N/A</v>
      </c>
    </row>
    <row r="1732" spans="1:35" x14ac:dyDescent="0.3">
      <c r="A1732" s="129" t="s">
        <v>8002</v>
      </c>
      <c r="B1732" s="132">
        <v>1.79</v>
      </c>
      <c r="C1732" s="132">
        <v>-5.49</v>
      </c>
      <c r="D1732" s="132">
        <v>-1.1599999999999999</v>
      </c>
      <c r="E1732" s="132">
        <v>-8.65</v>
      </c>
      <c r="F1732" s="132">
        <v>-6.99</v>
      </c>
      <c r="G1732" s="207" t="s">
        <v>3148</v>
      </c>
      <c r="H1732" s="346" t="s">
        <v>3111</v>
      </c>
      <c r="I1732" s="129">
        <v>0.45800000000000002</v>
      </c>
      <c r="J1732" s="129">
        <v>-49</v>
      </c>
      <c r="K1732" s="129">
        <v>-33</v>
      </c>
      <c r="L1732" s="129" t="b">
        <v>0</v>
      </c>
      <c r="M1732" s="129">
        <v>2.855</v>
      </c>
      <c r="N1732" s="129">
        <v>3.7469999999999999</v>
      </c>
      <c r="O1732" s="129">
        <v>0.76200000000000001</v>
      </c>
      <c r="P1732" s="132">
        <v>2.9319999999999999</v>
      </c>
      <c r="Q1732" s="132">
        <v>8.0000000000000002E-3</v>
      </c>
      <c r="R1732" s="132">
        <v>2.3E-2</v>
      </c>
      <c r="S1732" s="129">
        <v>2.74</v>
      </c>
      <c r="T1732" s="419">
        <v>-32.131</v>
      </c>
      <c r="U1732" s="129">
        <v>10.24</v>
      </c>
      <c r="V1732" s="129">
        <v>10</v>
      </c>
      <c r="W1732" s="129">
        <v>-11</v>
      </c>
      <c r="X1732" s="129">
        <v>714</v>
      </c>
      <c r="Y1732" s="129" t="s">
        <v>8002</v>
      </c>
      <c r="Z1732" s="129" t="b">
        <v>0</v>
      </c>
      <c r="AA1732" s="129">
        <v>0</v>
      </c>
      <c r="AB1732" s="129" t="b">
        <v>0</v>
      </c>
      <c r="AC1732" s="129">
        <v>42</v>
      </c>
      <c r="AD1732" s="129">
        <v>0.501</v>
      </c>
      <c r="AE1732" s="129" t="s">
        <v>3111</v>
      </c>
      <c r="AF1732" s="129" t="s">
        <v>3148</v>
      </c>
      <c r="AG1732" s="129" t="s">
        <v>8003</v>
      </c>
      <c r="AH1732" s="129" t="e" cm="1">
        <f t="array" aca="1" ref="AH1732" ca="1">INDIRECT(ADDRESS(MATCH(AJ1732,'rs_industries'!B:B,0),5,1,TRUE,"rs_industries"))</f>
        <v>#N/A</v>
      </c>
      <c r="AI1732" s="129" t="e" cm="1">
        <f t="array" aca="1" ref="AI1732" ca="1">INDIRECT(ADDRESS(MATCH(A1732,'rs_stocks'!B:B,0),7,1,TRUE,"rs_stocks"))</f>
        <v>#N/A</v>
      </c>
    </row>
    <row r="1733" spans="1:35" x14ac:dyDescent="0.3">
      <c r="A1733" s="129" t="s">
        <v>8855</v>
      </c>
      <c r="B1733" s="132">
        <v>-3.31</v>
      </c>
      <c r="C1733" s="132">
        <v>-6.42</v>
      </c>
      <c r="D1733" s="132">
        <v>-3.85</v>
      </c>
      <c r="E1733" s="132">
        <v>-2.78</v>
      </c>
      <c r="F1733" s="132">
        <v>-3.85</v>
      </c>
      <c r="G1733" s="296" t="s">
        <v>3236</v>
      </c>
      <c r="H1733" s="304" t="s">
        <v>3111</v>
      </c>
      <c r="I1733" s="129">
        <v>0.29399999999999998</v>
      </c>
      <c r="J1733" s="129">
        <v>-91</v>
      </c>
      <c r="K1733" s="129">
        <v>-89</v>
      </c>
      <c r="L1733" s="129" t="b">
        <v>0</v>
      </c>
      <c r="M1733" s="129">
        <v>3.794</v>
      </c>
      <c r="N1733" s="129">
        <v>5.0389999999999997</v>
      </c>
      <c r="O1733" s="129">
        <v>0.753</v>
      </c>
      <c r="P1733" s="132">
        <v>3.8620000000000001</v>
      </c>
      <c r="Q1733" s="132">
        <v>7.0000000000000001E-3</v>
      </c>
      <c r="R1733" s="132">
        <v>2.8000000000000001E-2</v>
      </c>
      <c r="S1733" s="129">
        <v>3.45</v>
      </c>
      <c r="T1733" s="419">
        <v>-49.668999999999997</v>
      </c>
      <c r="U1733" s="129">
        <v>1.75</v>
      </c>
      <c r="V1733" s="129">
        <v>-16</v>
      </c>
      <c r="W1733" s="129">
        <v>-40</v>
      </c>
      <c r="X1733" s="129">
        <v>3311</v>
      </c>
      <c r="Y1733" s="129" t="s">
        <v>8855</v>
      </c>
      <c r="Z1733" s="129" t="b">
        <v>0</v>
      </c>
      <c r="AA1733" s="129">
        <v>0</v>
      </c>
      <c r="AB1733" s="129" t="b">
        <v>0</v>
      </c>
      <c r="AC1733" s="129">
        <v>43</v>
      </c>
      <c r="AD1733" s="129">
        <v>0.501</v>
      </c>
      <c r="AE1733" s="129" t="s">
        <v>3111</v>
      </c>
      <c r="AF1733" s="129" t="s">
        <v>3236</v>
      </c>
      <c r="AG1733" s="129" t="s">
        <v>8856</v>
      </c>
      <c r="AH1733" s="129" t="e" cm="1">
        <f t="array" aca="1" ref="AH1733" ca="1">INDIRECT(ADDRESS(MATCH(AJ1733,'rs_industries'!B:B,0),5,1,TRUE,"rs_industries"))</f>
        <v>#N/A</v>
      </c>
      <c r="AI1733" s="129" t="e" cm="1">
        <f t="array" aca="1" ref="AI1733" ca="1">INDIRECT(ADDRESS(MATCH(A1733,'rs_stocks'!B:B,0),7,1,TRUE,"rs_stocks"))</f>
        <v>#N/A</v>
      </c>
    </row>
    <row r="1734" spans="1:35" x14ac:dyDescent="0.3">
      <c r="A1734" s="129" t="s">
        <v>1331</v>
      </c>
      <c r="B1734" s="132">
        <v>0.63</v>
      </c>
      <c r="C1734" s="132">
        <v>-3.14</v>
      </c>
      <c r="D1734" s="132">
        <v>-1.98</v>
      </c>
      <c r="E1734" s="132">
        <v>-5.61</v>
      </c>
      <c r="F1734" s="132">
        <v>4.0999999999999996</v>
      </c>
      <c r="G1734" s="216" t="s">
        <v>3146</v>
      </c>
      <c r="H1734" s="348" t="s">
        <v>3124</v>
      </c>
      <c r="I1734" s="129">
        <v>18.448</v>
      </c>
      <c r="J1734" s="129">
        <v>-70</v>
      </c>
      <c r="K1734" s="129">
        <v>-61</v>
      </c>
      <c r="L1734" s="129" t="b">
        <v>0</v>
      </c>
      <c r="M1734" s="129">
        <v>5.3840000000000003</v>
      </c>
      <c r="N1734" s="129">
        <v>7.2320000000000002</v>
      </c>
      <c r="O1734" s="129">
        <v>0.74399999999999999</v>
      </c>
      <c r="P1734" s="132">
        <v>5.4080000000000004</v>
      </c>
      <c r="Q1734" s="132">
        <v>6.0000000000000001E-3</v>
      </c>
      <c r="R1734" s="132">
        <v>3.5000000000000003E-2</v>
      </c>
      <c r="S1734" s="129">
        <v>3.43</v>
      </c>
      <c r="T1734" s="419">
        <v>-5.4139999999999997</v>
      </c>
      <c r="U1734" s="129">
        <v>156.07</v>
      </c>
      <c r="V1734" s="129">
        <v>-48</v>
      </c>
      <c r="W1734" s="129">
        <v>-53</v>
      </c>
      <c r="X1734" s="129">
        <v>37</v>
      </c>
      <c r="Y1734" s="129" t="s">
        <v>1331</v>
      </c>
      <c r="Z1734" s="129" t="b">
        <v>0</v>
      </c>
      <c r="AA1734" s="129">
        <v>0</v>
      </c>
      <c r="AB1734" s="129" t="b">
        <v>0</v>
      </c>
      <c r="AC1734" s="129">
        <v>46</v>
      </c>
      <c r="AD1734" s="129">
        <v>0.5</v>
      </c>
      <c r="AE1734" s="129" t="s">
        <v>3124</v>
      </c>
      <c r="AF1734" s="129" t="s">
        <v>3146</v>
      </c>
      <c r="AG1734" s="129" t="s">
        <v>5475</v>
      </c>
      <c r="AH1734" s="129" t="e" cm="1">
        <f t="array" aca="1" ref="AH1734" ca="1">INDIRECT(ADDRESS(MATCH(AJ1734,'rs_industries'!B:B,0),5,1,TRUE,"rs_industries"))</f>
        <v>#N/A</v>
      </c>
      <c r="AI1734" s="129" t="e" cm="1">
        <f t="array" aca="1" ref="AI1734" ca="1">INDIRECT(ADDRESS(MATCH(A1734,'rs_stocks'!B:B,0),7,1,TRUE,"rs_stocks"))</f>
        <v>#N/A</v>
      </c>
    </row>
    <row r="1735" spans="1:35" x14ac:dyDescent="0.3">
      <c r="A1735" s="129" t="s">
        <v>7335</v>
      </c>
      <c r="B1735" s="132">
        <v>0.7</v>
      </c>
      <c r="C1735" s="132">
        <v>-11.75</v>
      </c>
      <c r="D1735" s="132">
        <v>-10.27</v>
      </c>
      <c r="E1735" s="132">
        <v>-10.19</v>
      </c>
      <c r="F1735" s="132">
        <v>-5.87</v>
      </c>
      <c r="G1735" s="249" t="s">
        <v>3434</v>
      </c>
      <c r="H1735" s="349" t="s">
        <v>24</v>
      </c>
      <c r="I1735" s="129">
        <v>0.52800000000000002</v>
      </c>
      <c r="J1735" s="129">
        <v>-48</v>
      </c>
      <c r="K1735" s="129">
        <v>-37</v>
      </c>
      <c r="L1735" s="129" t="b">
        <v>0</v>
      </c>
      <c r="M1735" s="129">
        <v>2.9830000000000001</v>
      </c>
      <c r="N1735" s="129">
        <v>4.1349999999999998</v>
      </c>
      <c r="O1735" s="129">
        <v>0.72099999999999997</v>
      </c>
      <c r="P1735" s="132">
        <v>2.6360000000000001</v>
      </c>
      <c r="Q1735" s="132">
        <v>7.0000000000000001E-3</v>
      </c>
      <c r="R1735" s="132">
        <v>1.7000000000000001E-2</v>
      </c>
      <c r="S1735" s="129">
        <v>1.78</v>
      </c>
      <c r="T1735" s="419">
        <v>19.684000000000001</v>
      </c>
      <c r="U1735" s="129">
        <v>74.400000000000006</v>
      </c>
      <c r="V1735" s="129">
        <v>12</v>
      </c>
      <c r="W1735" s="129">
        <v>2</v>
      </c>
      <c r="X1735" s="129">
        <v>151</v>
      </c>
      <c r="Y1735" s="129" t="s">
        <v>7335</v>
      </c>
      <c r="Z1735" s="129" t="b">
        <v>1</v>
      </c>
      <c r="AA1735" s="129">
        <v>0</v>
      </c>
      <c r="AB1735" s="129" t="b">
        <v>0</v>
      </c>
      <c r="AC1735" s="129">
        <v>45</v>
      </c>
      <c r="AD1735" s="129">
        <v>0.5</v>
      </c>
      <c r="AE1735" s="129" t="s">
        <v>24</v>
      </c>
      <c r="AF1735" s="129" t="s">
        <v>3434</v>
      </c>
      <c r="AG1735" s="129" t="s">
        <v>7336</v>
      </c>
      <c r="AH1735" s="129" t="e" cm="1">
        <f t="array" aca="1" ref="AH1735" ca="1">INDIRECT(ADDRESS(MATCH(AJ1735,'rs_industries'!B:B,0),5,1,TRUE,"rs_industries"))</f>
        <v>#N/A</v>
      </c>
      <c r="AI1735" s="129" t="e" cm="1">
        <f t="array" aca="1" ref="AI1735" ca="1">INDIRECT(ADDRESS(MATCH(A1735,'rs_stocks'!B:B,0),7,1,TRUE,"rs_stocks"))</f>
        <v>#N/A</v>
      </c>
    </row>
    <row r="1736" spans="1:35" x14ac:dyDescent="0.3">
      <c r="A1736" s="129" t="s">
        <v>213</v>
      </c>
      <c r="B1736" s="132">
        <v>-7.0000000000000007E-2</v>
      </c>
      <c r="C1736" s="132">
        <v>8.7100000000000009</v>
      </c>
      <c r="D1736" s="132">
        <v>5.42</v>
      </c>
      <c r="E1736" s="132">
        <v>15.39</v>
      </c>
      <c r="F1736" s="132">
        <v>9.85</v>
      </c>
      <c r="G1736" s="267" t="s">
        <v>3400</v>
      </c>
      <c r="H1736" s="349" t="s">
        <v>3108</v>
      </c>
      <c r="I1736" s="129">
        <v>15.61</v>
      </c>
      <c r="J1736" s="129">
        <v>-46</v>
      </c>
      <c r="K1736" s="129">
        <v>-2</v>
      </c>
      <c r="L1736" s="129" t="b">
        <v>1</v>
      </c>
      <c r="M1736" s="129">
        <v>2.843</v>
      </c>
      <c r="N1736" s="129">
        <v>4.0069999999999997</v>
      </c>
      <c r="O1736" s="129">
        <v>0.71</v>
      </c>
      <c r="P1736" s="132">
        <v>2.4550000000000001</v>
      </c>
      <c r="Q1736" s="132">
        <v>7.0000000000000001E-3</v>
      </c>
      <c r="R1736" s="132">
        <v>1.6E-2</v>
      </c>
      <c r="S1736" s="129">
        <v>1.74</v>
      </c>
      <c r="T1736" s="419">
        <v>4.2270000000000003</v>
      </c>
      <c r="U1736" s="129">
        <v>27.21</v>
      </c>
      <c r="V1736" s="129">
        <v>-44</v>
      </c>
      <c r="W1736" s="129">
        <v>-55</v>
      </c>
      <c r="X1736" s="129">
        <v>422</v>
      </c>
      <c r="Y1736" s="129" t="s">
        <v>213</v>
      </c>
      <c r="Z1736" s="129" t="b">
        <v>0</v>
      </c>
      <c r="AA1736" s="129">
        <v>0</v>
      </c>
      <c r="AB1736" s="129" t="b">
        <v>1</v>
      </c>
      <c r="AC1736" s="129">
        <v>47</v>
      </c>
      <c r="AD1736" s="129">
        <v>0.5</v>
      </c>
      <c r="AE1736" s="129" t="s">
        <v>3108</v>
      </c>
      <c r="AF1736" s="129" t="s">
        <v>3400</v>
      </c>
      <c r="AG1736" s="129" t="s">
        <v>3417</v>
      </c>
      <c r="AH1736" s="129" t="e" cm="1">
        <f t="array" aca="1" ref="AH1736" ca="1">INDIRECT(ADDRESS(MATCH(AJ1736,'rs_industries'!B:B,0),5,1,TRUE,"rs_industries"))</f>
        <v>#N/A</v>
      </c>
      <c r="AI1736" s="129" cm="1">
        <f t="array" aca="1" ref="AI1736" ca="1">INDIRECT(ADDRESS(MATCH(A1736,'rs_stocks'!B:B,0),7,1,TRUE,"rs_stocks"))</f>
        <v>81</v>
      </c>
    </row>
    <row r="1737" spans="1:35" x14ac:dyDescent="0.3">
      <c r="A1737" s="129" t="s">
        <v>1487</v>
      </c>
      <c r="B1737" s="132">
        <v>-0.31</v>
      </c>
      <c r="C1737" s="132">
        <v>-2.3199999999999998</v>
      </c>
      <c r="D1737" s="132">
        <v>-8.3800000000000008</v>
      </c>
      <c r="E1737" s="132">
        <v>21.28</v>
      </c>
      <c r="F1737" s="132">
        <v>12.6</v>
      </c>
      <c r="G1737" s="233" t="s">
        <v>3198</v>
      </c>
      <c r="H1737" s="345" t="s">
        <v>24</v>
      </c>
      <c r="I1737" s="129">
        <v>6.7530000000000001</v>
      </c>
      <c r="J1737" s="129">
        <v>-70</v>
      </c>
      <c r="K1737" s="129">
        <v>-11</v>
      </c>
      <c r="L1737" s="129" t="b">
        <v>1</v>
      </c>
      <c r="M1737" s="129">
        <v>3.9849999999999999</v>
      </c>
      <c r="N1737" s="129">
        <v>5.6369999999999996</v>
      </c>
      <c r="O1737" s="129">
        <v>0.70699999999999996</v>
      </c>
      <c r="P1737" s="132">
        <v>4.1890000000000001</v>
      </c>
      <c r="Q1737" s="132">
        <v>6.0000000000000001E-3</v>
      </c>
      <c r="R1737" s="132">
        <v>2.4E-2</v>
      </c>
      <c r="S1737" s="129">
        <v>2.94</v>
      </c>
      <c r="T1737" s="419">
        <v>46.103999999999999</v>
      </c>
      <c r="U1737" s="129">
        <v>45.03</v>
      </c>
      <c r="V1737" s="129">
        <v>-58</v>
      </c>
      <c r="W1737" s="129">
        <v>-59</v>
      </c>
      <c r="X1737" s="129">
        <v>151</v>
      </c>
      <c r="Y1737" s="129" t="s">
        <v>1487</v>
      </c>
      <c r="Z1737" s="129" t="b">
        <v>1</v>
      </c>
      <c r="AA1737" s="129">
        <v>0</v>
      </c>
      <c r="AB1737" s="129" t="b">
        <v>0</v>
      </c>
      <c r="AC1737" s="129">
        <v>47</v>
      </c>
      <c r="AD1737" s="129">
        <v>0.499</v>
      </c>
      <c r="AE1737" s="129" t="s">
        <v>24</v>
      </c>
      <c r="AF1737" s="129" t="s">
        <v>3198</v>
      </c>
      <c r="AG1737" s="129" t="s">
        <v>3388</v>
      </c>
      <c r="AH1737" s="129" t="e" cm="1">
        <f t="array" aca="1" ref="AH1737" ca="1">INDIRECT(ADDRESS(MATCH(AJ1737,'rs_industries'!B:B,0),5,1,TRUE,"rs_industries"))</f>
        <v>#N/A</v>
      </c>
      <c r="AI1737" s="129" cm="1">
        <f t="array" aca="1" ref="AI1737" ca="1">INDIRECT(ADDRESS(MATCH(A1737,'rs_stocks'!B:B,0),7,1,TRUE,"rs_stocks"))</f>
        <v>84</v>
      </c>
    </row>
    <row r="1738" spans="1:35" x14ac:dyDescent="0.3">
      <c r="A1738" s="129" t="s">
        <v>1830</v>
      </c>
      <c r="B1738" s="132">
        <v>-2</v>
      </c>
      <c r="C1738" s="132">
        <v>-4.8899999999999997</v>
      </c>
      <c r="D1738" s="132">
        <v>-4.92</v>
      </c>
      <c r="E1738" s="132">
        <v>-5.55</v>
      </c>
      <c r="F1738" s="132">
        <v>-6.62</v>
      </c>
      <c r="G1738" s="321" t="s">
        <v>3148</v>
      </c>
      <c r="H1738" s="354" t="s">
        <v>3111</v>
      </c>
      <c r="I1738" s="129">
        <v>1.159</v>
      </c>
      <c r="J1738" s="129">
        <v>-35</v>
      </c>
      <c r="K1738" s="129">
        <v>-21</v>
      </c>
      <c r="L1738" s="129" t="b">
        <v>0</v>
      </c>
      <c r="M1738" s="129">
        <v>1.8580000000000001</v>
      </c>
      <c r="N1738" s="129">
        <v>2.645</v>
      </c>
      <c r="O1738" s="129">
        <v>0.70299999999999996</v>
      </c>
      <c r="P1738" s="132">
        <v>1.921</v>
      </c>
      <c r="Q1738" s="132">
        <v>7.0000000000000001E-3</v>
      </c>
      <c r="R1738" s="132">
        <v>1.2999999999999999E-2</v>
      </c>
      <c r="S1738" s="129">
        <v>2.63</v>
      </c>
      <c r="T1738" s="419">
        <v>-105.395</v>
      </c>
      <c r="U1738" s="129">
        <v>30.32</v>
      </c>
      <c r="V1738" s="129">
        <v>26</v>
      </c>
      <c r="W1738" s="129">
        <v>26</v>
      </c>
      <c r="X1738" s="129">
        <v>250</v>
      </c>
      <c r="Y1738" s="129" t="s">
        <v>1830</v>
      </c>
      <c r="Z1738" s="129" t="b">
        <v>1</v>
      </c>
      <c r="AA1738" s="129">
        <v>0</v>
      </c>
      <c r="AB1738" s="129" t="b">
        <v>0</v>
      </c>
      <c r="AC1738" s="129">
        <v>44</v>
      </c>
      <c r="AD1738" s="129">
        <v>0.499</v>
      </c>
      <c r="AE1738" s="129" t="s">
        <v>3111</v>
      </c>
      <c r="AF1738" s="129" t="s">
        <v>3148</v>
      </c>
      <c r="AG1738" s="129" t="s">
        <v>3861</v>
      </c>
      <c r="AH1738" s="129" t="e" cm="1">
        <f t="array" aca="1" ref="AH1738" ca="1">INDIRECT(ADDRESS(MATCH(AJ1738,'rs_industries'!B:B,0),5,1,TRUE,"rs_industries"))</f>
        <v>#N/A</v>
      </c>
      <c r="AI1738" s="129" t="e" cm="1">
        <f t="array" aca="1" ref="AI1738" ca="1">INDIRECT(ADDRESS(MATCH(A1738,'rs_stocks'!B:B,0),7,1,TRUE,"rs_stocks"))</f>
        <v>#N/A</v>
      </c>
    </row>
    <row r="1739" spans="1:35" x14ac:dyDescent="0.3">
      <c r="A1739" s="129" t="s">
        <v>335</v>
      </c>
      <c r="B1739" s="132">
        <v>-0.21</v>
      </c>
      <c r="C1739" s="132">
        <v>-7.5</v>
      </c>
      <c r="D1739" s="132">
        <v>-15.31</v>
      </c>
      <c r="E1739" s="132">
        <v>-0.44</v>
      </c>
      <c r="F1739" s="132">
        <v>-2</v>
      </c>
      <c r="G1739" s="257" t="s">
        <v>3238</v>
      </c>
      <c r="H1739" s="349" t="s">
        <v>24</v>
      </c>
      <c r="I1739" s="129">
        <v>15.83</v>
      </c>
      <c r="J1739" s="129">
        <v>-49</v>
      </c>
      <c r="K1739" s="129">
        <v>-17</v>
      </c>
      <c r="L1739" s="129" t="b">
        <v>0</v>
      </c>
      <c r="M1739" s="129">
        <v>3.169</v>
      </c>
      <c r="N1739" s="129">
        <v>4.5650000000000004</v>
      </c>
      <c r="O1739" s="129">
        <v>0.69399999999999995</v>
      </c>
      <c r="P1739" s="132">
        <v>3.1440000000000001</v>
      </c>
      <c r="Q1739" s="132">
        <v>6.0000000000000001E-3</v>
      </c>
      <c r="R1739" s="132">
        <v>1.9E-2</v>
      </c>
      <c r="S1739" s="129">
        <v>2.31</v>
      </c>
      <c r="T1739" s="419">
        <v>-45.656999999999996</v>
      </c>
      <c r="U1739" s="129">
        <v>144.94</v>
      </c>
      <c r="V1739" s="129">
        <v>-28</v>
      </c>
      <c r="W1739" s="129">
        <v>-28</v>
      </c>
      <c r="X1739" s="129">
        <v>59</v>
      </c>
      <c r="Y1739" s="129" t="s">
        <v>335</v>
      </c>
      <c r="Z1739" s="129" t="b">
        <v>1</v>
      </c>
      <c r="AA1739" s="129">
        <v>0</v>
      </c>
      <c r="AB1739" s="129" t="b">
        <v>0</v>
      </c>
      <c r="AC1739" s="129">
        <v>44</v>
      </c>
      <c r="AD1739" s="129">
        <v>0.499</v>
      </c>
      <c r="AE1739" s="129" t="s">
        <v>24</v>
      </c>
      <c r="AF1739" s="129" t="s">
        <v>3238</v>
      </c>
      <c r="AG1739" s="129" t="s">
        <v>3945</v>
      </c>
      <c r="AH1739" s="129" t="e" cm="1">
        <f t="array" aca="1" ref="AH1739" ca="1">INDIRECT(ADDRESS(MATCH(AJ1739,'rs_industries'!B:B,0),5,1,TRUE,"rs_industries"))</f>
        <v>#N/A</v>
      </c>
      <c r="AI1739" s="129" t="e" cm="1">
        <f t="array" aca="1" ref="AI1739" ca="1">INDIRECT(ADDRESS(MATCH(A1739,'rs_stocks'!B:B,0),7,1,TRUE,"rs_stocks"))</f>
        <v>#N/A</v>
      </c>
    </row>
    <row r="1740" spans="1:35" x14ac:dyDescent="0.3">
      <c r="A1740" s="129" t="s">
        <v>2072</v>
      </c>
      <c r="B1740" s="132">
        <v>0</v>
      </c>
      <c r="C1740" s="132">
        <v>-7.77</v>
      </c>
      <c r="D1740" s="132">
        <v>-26.75</v>
      </c>
      <c r="E1740" s="132">
        <v>-8.25</v>
      </c>
      <c r="F1740" s="132">
        <v>-9.18</v>
      </c>
      <c r="G1740" s="279" t="s">
        <v>3146</v>
      </c>
      <c r="H1740" s="348" t="s">
        <v>3124</v>
      </c>
      <c r="I1740" s="129">
        <v>1.47</v>
      </c>
      <c r="J1740" s="129">
        <v>-98</v>
      </c>
      <c r="K1740" s="129">
        <v>-97</v>
      </c>
      <c r="L1740" s="129" t="b">
        <v>0</v>
      </c>
      <c r="M1740" s="129">
        <v>9.3729999999999993</v>
      </c>
      <c r="N1740" s="129">
        <v>13.734999999999999</v>
      </c>
      <c r="O1740" s="129">
        <v>0.68200000000000005</v>
      </c>
      <c r="P1740" s="132">
        <v>10.084</v>
      </c>
      <c r="Q1740" s="132">
        <v>3.0000000000000001E-3</v>
      </c>
      <c r="R1740" s="132">
        <v>2.8000000000000001E-2</v>
      </c>
      <c r="S1740" s="129">
        <v>5.12</v>
      </c>
      <c r="T1740" s="419">
        <v>10.977</v>
      </c>
      <c r="U1740" s="129">
        <v>1.78</v>
      </c>
      <c r="V1740" s="129">
        <v>-1</v>
      </c>
      <c r="W1740" s="129">
        <v>-55</v>
      </c>
      <c r="X1740" s="129">
        <v>2195</v>
      </c>
      <c r="Y1740" s="129" t="s">
        <v>2072</v>
      </c>
      <c r="Z1740" s="129" t="b">
        <v>1</v>
      </c>
      <c r="AA1740" s="129">
        <v>0</v>
      </c>
      <c r="AB1740" s="129" t="b">
        <v>0</v>
      </c>
      <c r="AC1740" s="129">
        <v>31</v>
      </c>
      <c r="AD1740" s="129">
        <v>0.499</v>
      </c>
      <c r="AE1740" s="129" t="s">
        <v>3124</v>
      </c>
      <c r="AF1740" s="129" t="s">
        <v>3146</v>
      </c>
      <c r="AG1740" s="129" t="s">
        <v>5148</v>
      </c>
      <c r="AH1740" s="129" t="e" cm="1">
        <f t="array" aca="1" ref="AH1740" ca="1">INDIRECT(ADDRESS(MATCH(AJ1740,'rs_industries'!B:B,0),5,1,TRUE,"rs_industries"))</f>
        <v>#N/A</v>
      </c>
      <c r="AI1740" s="129" t="e" cm="1">
        <f t="array" aca="1" ref="AI1740" ca="1">INDIRECT(ADDRESS(MATCH(A1740,'rs_stocks'!B:B,0),7,1,TRUE,"rs_stocks"))</f>
        <v>#N/A</v>
      </c>
    </row>
    <row r="1741" spans="1:35" x14ac:dyDescent="0.3">
      <c r="A1741" s="129" t="s">
        <v>8725</v>
      </c>
      <c r="B1741" s="132">
        <v>-0.24</v>
      </c>
      <c r="C1741" s="132">
        <v>-2.08</v>
      </c>
      <c r="D1741" s="132">
        <v>-4.96</v>
      </c>
      <c r="E1741" s="132">
        <v>2.08</v>
      </c>
      <c r="F1741" s="132">
        <v>0.56999999999999995</v>
      </c>
      <c r="G1741" s="225" t="s">
        <v>3166</v>
      </c>
      <c r="H1741" s="346" t="s">
        <v>245</v>
      </c>
      <c r="I1741" s="129">
        <v>0.29699999999999999</v>
      </c>
      <c r="J1741" s="129">
        <v>-54</v>
      </c>
      <c r="K1741" s="129">
        <v>-40</v>
      </c>
      <c r="L1741" s="129" t="b">
        <v>0</v>
      </c>
      <c r="M1741" s="129">
        <v>1.7290000000000001</v>
      </c>
      <c r="N1741" s="129">
        <v>2.57</v>
      </c>
      <c r="O1741" s="129">
        <v>0.67300000000000004</v>
      </c>
      <c r="P1741" s="132">
        <v>1.665</v>
      </c>
      <c r="Q1741" s="132">
        <v>6.0000000000000001E-3</v>
      </c>
      <c r="R1741" s="132">
        <v>0.01</v>
      </c>
      <c r="S1741" s="129">
        <v>2.69</v>
      </c>
      <c r="T1741" s="419">
        <v>15.164999999999999</v>
      </c>
      <c r="U1741" s="129">
        <v>12.27</v>
      </c>
      <c r="V1741" s="129">
        <v>28</v>
      </c>
      <c r="W1741" s="129">
        <v>16</v>
      </c>
      <c r="X1741" s="129">
        <v>606</v>
      </c>
      <c r="Y1741" s="129" t="s">
        <v>8725</v>
      </c>
      <c r="Z1741" s="129" t="b">
        <v>1</v>
      </c>
      <c r="AA1741" s="129">
        <v>0</v>
      </c>
      <c r="AB1741" s="129" t="b">
        <v>0</v>
      </c>
      <c r="AC1741" s="129">
        <v>47</v>
      </c>
      <c r="AD1741" s="129">
        <v>0.498</v>
      </c>
      <c r="AE1741" s="129" t="s">
        <v>245</v>
      </c>
      <c r="AF1741" s="129" t="s">
        <v>3166</v>
      </c>
      <c r="AG1741" s="129" t="s">
        <v>8726</v>
      </c>
      <c r="AH1741" s="129" t="e" cm="1">
        <f t="array" aca="1" ref="AH1741" ca="1">INDIRECT(ADDRESS(MATCH(AJ1741,'rs_industries'!B:B,0),5,1,TRUE,"rs_industries"))</f>
        <v>#N/A</v>
      </c>
      <c r="AI1741" s="129" t="e" cm="1">
        <f t="array" aca="1" ref="AI1741" ca="1">INDIRECT(ADDRESS(MATCH(A1741,'rs_stocks'!B:B,0),7,1,TRUE,"rs_stocks"))</f>
        <v>#N/A</v>
      </c>
    </row>
    <row r="1742" spans="1:35" x14ac:dyDescent="0.3">
      <c r="A1742" s="129" t="s">
        <v>8703</v>
      </c>
      <c r="B1742" s="132">
        <v>11.24</v>
      </c>
      <c r="C1742" s="132">
        <v>6.17</v>
      </c>
      <c r="D1742" s="132">
        <v>-15.57</v>
      </c>
      <c r="E1742" s="132">
        <v>16.13</v>
      </c>
      <c r="F1742" s="132">
        <v>21.1</v>
      </c>
      <c r="G1742" s="310" t="s">
        <v>3170</v>
      </c>
      <c r="H1742" s="349" t="s">
        <v>3124</v>
      </c>
      <c r="I1742" s="129">
        <v>0.217</v>
      </c>
      <c r="J1742" s="129">
        <v>-98</v>
      </c>
      <c r="K1742" s="129">
        <v>-96</v>
      </c>
      <c r="L1742" s="129" t="b">
        <v>0</v>
      </c>
      <c r="M1742" s="129">
        <v>11.765000000000001</v>
      </c>
      <c r="N1742" s="129">
        <v>17.824999999999999</v>
      </c>
      <c r="O1742" s="129">
        <v>0.66</v>
      </c>
      <c r="P1742" s="132">
        <v>16.073</v>
      </c>
      <c r="Q1742" s="132">
        <v>-2E-3</v>
      </c>
      <c r="R1742" s="132">
        <v>-3.9E-2</v>
      </c>
      <c r="S1742" s="129">
        <v>9.49</v>
      </c>
      <c r="T1742" s="419">
        <v>55.850999999999999</v>
      </c>
      <c r="U1742" s="129">
        <v>3.96</v>
      </c>
      <c r="V1742" s="129">
        <v>4</v>
      </c>
      <c r="W1742" s="129">
        <v>37</v>
      </c>
      <c r="X1742" s="129">
        <v>531</v>
      </c>
      <c r="Y1742" s="129" t="s">
        <v>8703</v>
      </c>
      <c r="Z1742" s="129" t="b">
        <v>1</v>
      </c>
      <c r="AA1742" s="129">
        <v>0</v>
      </c>
      <c r="AB1742" s="129" t="b">
        <v>0</v>
      </c>
      <c r="AC1742" s="129">
        <v>44</v>
      </c>
      <c r="AD1742" s="129">
        <v>0.498</v>
      </c>
      <c r="AE1742" s="129" t="s">
        <v>3124</v>
      </c>
      <c r="AF1742" s="129" t="s">
        <v>3170</v>
      </c>
      <c r="AG1742" s="129" t="s">
        <v>8704</v>
      </c>
      <c r="AH1742" s="129" t="e" cm="1">
        <f t="array" aca="1" ref="AH1742" ca="1">INDIRECT(ADDRESS(MATCH(AJ1742,'rs_industries'!B:B,0),5,1,TRUE,"rs_industries"))</f>
        <v>#N/A</v>
      </c>
      <c r="AI1742" s="129" t="e" cm="1">
        <f t="array" aca="1" ref="AI1742" ca="1">INDIRECT(ADDRESS(MATCH(A1742,'rs_stocks'!B:B,0),7,1,TRUE,"rs_stocks"))</f>
        <v>#N/A</v>
      </c>
    </row>
    <row r="1743" spans="1:35" x14ac:dyDescent="0.3">
      <c r="A1743" s="129" t="s">
        <v>7058</v>
      </c>
      <c r="B1743" s="132">
        <v>-0.32</v>
      </c>
      <c r="C1743" s="132">
        <v>-10.68</v>
      </c>
      <c r="D1743" s="132">
        <v>-5.67</v>
      </c>
      <c r="E1743" s="132">
        <v>-15.38</v>
      </c>
      <c r="F1743" s="132">
        <v>-8.6199999999999992</v>
      </c>
      <c r="G1743" s="267" t="s">
        <v>3148</v>
      </c>
      <c r="H1743" s="349" t="s">
        <v>3111</v>
      </c>
      <c r="I1743" s="129">
        <v>0.68</v>
      </c>
      <c r="J1743" s="129">
        <v>-60</v>
      </c>
      <c r="K1743" s="129">
        <v>-44</v>
      </c>
      <c r="L1743" s="129" t="b">
        <v>0</v>
      </c>
      <c r="M1743" s="129">
        <v>2.04</v>
      </c>
      <c r="N1743" s="129">
        <v>3.1349999999999998</v>
      </c>
      <c r="O1743" s="129">
        <v>0.65100000000000002</v>
      </c>
      <c r="P1743" s="132">
        <v>2.012</v>
      </c>
      <c r="Q1743" s="132">
        <v>6.0000000000000001E-3</v>
      </c>
      <c r="R1743" s="132">
        <v>1.0999999999999999E-2</v>
      </c>
      <c r="S1743" s="129">
        <v>2.5499999999999998</v>
      </c>
      <c r="T1743" s="419">
        <v>-72.358999999999995</v>
      </c>
      <c r="U1743" s="129">
        <v>18.98</v>
      </c>
      <c r="V1743" s="129">
        <v>-12</v>
      </c>
      <c r="W1743" s="129">
        <v>-36</v>
      </c>
      <c r="X1743" s="129">
        <v>413</v>
      </c>
      <c r="Y1743" s="129" t="s">
        <v>7058</v>
      </c>
      <c r="Z1743" s="129" t="b">
        <v>1</v>
      </c>
      <c r="AA1743" s="129">
        <v>0</v>
      </c>
      <c r="AB1743" s="129" t="b">
        <v>0</v>
      </c>
      <c r="AC1743" s="129">
        <v>40</v>
      </c>
      <c r="AD1743" s="129">
        <v>0.498</v>
      </c>
      <c r="AE1743" s="129" t="s">
        <v>3111</v>
      </c>
      <c r="AF1743" s="129" t="s">
        <v>3148</v>
      </c>
      <c r="AG1743" s="129" t="s">
        <v>7059</v>
      </c>
      <c r="AH1743" s="129" t="e" cm="1">
        <f t="array" aca="1" ref="AH1743" ca="1">INDIRECT(ADDRESS(MATCH(AJ1743,'rs_industries'!B:B,0),5,1,TRUE,"rs_industries"))</f>
        <v>#N/A</v>
      </c>
      <c r="AI1743" s="129" t="e" cm="1">
        <f t="array" aca="1" ref="AI1743" ca="1">INDIRECT(ADDRESS(MATCH(A1743,'rs_stocks'!B:B,0),7,1,TRUE,"rs_stocks"))</f>
        <v>#N/A</v>
      </c>
    </row>
    <row r="1744" spans="1:35" x14ac:dyDescent="0.3">
      <c r="A1744" s="129" t="s">
        <v>2217</v>
      </c>
      <c r="B1744" s="132">
        <v>1.32</v>
      </c>
      <c r="C1744" s="132">
        <v>1.83</v>
      </c>
      <c r="D1744" s="132">
        <v>1.32</v>
      </c>
      <c r="E1744" s="132">
        <v>6.52</v>
      </c>
      <c r="F1744" s="132">
        <v>2.17</v>
      </c>
      <c r="G1744" s="293" t="s">
        <v>3282</v>
      </c>
      <c r="H1744" s="349" t="s">
        <v>3111</v>
      </c>
      <c r="I1744" s="129">
        <v>2.375</v>
      </c>
      <c r="J1744" s="129">
        <v>-44</v>
      </c>
      <c r="K1744" s="129">
        <v>-30</v>
      </c>
      <c r="L1744" s="129" t="b">
        <v>1</v>
      </c>
      <c r="M1744" s="129">
        <v>0.76500000000000001</v>
      </c>
      <c r="N1744" s="129">
        <v>1.2050000000000001</v>
      </c>
      <c r="O1744" s="129">
        <v>0.63500000000000001</v>
      </c>
      <c r="P1744" s="132">
        <v>0.74399999999999999</v>
      </c>
      <c r="Q1744" s="132">
        <v>6.0000000000000001E-3</v>
      </c>
      <c r="R1744" s="132">
        <v>4.0000000000000001E-3</v>
      </c>
      <c r="S1744" s="129">
        <v>0.78</v>
      </c>
      <c r="T1744" s="419">
        <v>52.466000000000001</v>
      </c>
      <c r="U1744" s="129">
        <v>12.26</v>
      </c>
      <c r="V1744" s="129">
        <v>-6</v>
      </c>
      <c r="W1744" s="129">
        <v>7</v>
      </c>
      <c r="X1744" s="129">
        <v>2098</v>
      </c>
      <c r="Y1744" s="129" t="s">
        <v>2217</v>
      </c>
      <c r="Z1744" s="129" t="b">
        <v>1</v>
      </c>
      <c r="AA1744" s="129">
        <v>0</v>
      </c>
      <c r="AB1744" s="129" t="b">
        <v>1</v>
      </c>
      <c r="AC1744" s="129">
        <v>48</v>
      </c>
      <c r="AD1744" s="129">
        <v>0.497</v>
      </c>
      <c r="AE1744" s="129" t="s">
        <v>3111</v>
      </c>
      <c r="AF1744" s="129" t="s">
        <v>3282</v>
      </c>
      <c r="AG1744" s="129" t="s">
        <v>3864</v>
      </c>
      <c r="AH1744" s="129" t="e" cm="1">
        <f t="array" aca="1" ref="AH1744" ca="1">INDIRECT(ADDRESS(MATCH(AJ1744,'rs_industries'!B:B,0),5,1,TRUE,"rs_industries"))</f>
        <v>#N/A</v>
      </c>
      <c r="AI1744" s="129" t="e" cm="1">
        <f t="array" aca="1" ref="AI1744" ca="1">INDIRECT(ADDRESS(MATCH(A1744,'rs_stocks'!B:B,0),7,1,TRUE,"rs_stocks"))</f>
        <v>#N/A</v>
      </c>
    </row>
    <row r="1745" spans="1:35" x14ac:dyDescent="0.3">
      <c r="A1745" s="129" t="s">
        <v>1672</v>
      </c>
      <c r="B1745" s="132">
        <v>-2.8</v>
      </c>
      <c r="C1745" s="132">
        <v>1.17</v>
      </c>
      <c r="D1745" s="132">
        <v>2.42</v>
      </c>
      <c r="E1745" s="132">
        <v>0.28999999999999998</v>
      </c>
      <c r="F1745" s="132">
        <v>-0.56999999999999995</v>
      </c>
      <c r="G1745" s="249" t="s">
        <v>150</v>
      </c>
      <c r="H1745" s="352" t="s">
        <v>3111</v>
      </c>
      <c r="I1745" s="129">
        <v>2.21</v>
      </c>
      <c r="J1745" s="129">
        <v>-36</v>
      </c>
      <c r="K1745" s="129">
        <v>-14</v>
      </c>
      <c r="L1745" s="129" t="b">
        <v>1</v>
      </c>
      <c r="M1745" s="129">
        <v>1.597</v>
      </c>
      <c r="N1745" s="129">
        <v>2.5230000000000001</v>
      </c>
      <c r="O1745" s="129">
        <v>0.63300000000000001</v>
      </c>
      <c r="P1745" s="132">
        <v>1.556</v>
      </c>
      <c r="Q1745" s="132">
        <v>5.0000000000000001E-3</v>
      </c>
      <c r="R1745" s="132">
        <v>8.9999999999999993E-3</v>
      </c>
      <c r="S1745" s="129">
        <v>1.7</v>
      </c>
      <c r="T1745" s="419">
        <v>-81.108000000000004</v>
      </c>
      <c r="U1745" s="129">
        <v>17.36</v>
      </c>
      <c r="V1745" s="129">
        <v>-17</v>
      </c>
      <c r="W1745" s="129">
        <v>-25</v>
      </c>
      <c r="X1745" s="129">
        <v>675</v>
      </c>
      <c r="Y1745" s="129" t="s">
        <v>1672</v>
      </c>
      <c r="Z1745" s="129" t="b">
        <v>0</v>
      </c>
      <c r="AA1745" s="129">
        <v>0</v>
      </c>
      <c r="AB1745" s="129" t="b">
        <v>1</v>
      </c>
      <c r="AC1745" s="129">
        <v>50</v>
      </c>
      <c r="AD1745" s="129">
        <v>0.497</v>
      </c>
      <c r="AE1745" s="129" t="s">
        <v>3111</v>
      </c>
      <c r="AF1745" s="129" t="s">
        <v>150</v>
      </c>
      <c r="AG1745" s="129" t="s">
        <v>4244</v>
      </c>
      <c r="AH1745" s="129" t="e" cm="1">
        <f t="array" aca="1" ref="AH1745" ca="1">INDIRECT(ADDRESS(MATCH(AJ1745,'rs_industries'!B:B,0),5,1,TRUE,"rs_industries"))</f>
        <v>#N/A</v>
      </c>
      <c r="AI1745" s="129" t="e" cm="1">
        <f t="array" aca="1" ref="AI1745" ca="1">INDIRECT(ADDRESS(MATCH(A1745,'rs_stocks'!B:B,0),7,1,TRUE,"rs_stocks"))</f>
        <v>#N/A</v>
      </c>
    </row>
    <row r="1746" spans="1:35" x14ac:dyDescent="0.3">
      <c r="A1746" s="129" t="s">
        <v>1988</v>
      </c>
      <c r="B1746" s="132">
        <v>0.99</v>
      </c>
      <c r="C1746" s="132">
        <v>-4.6900000000000004</v>
      </c>
      <c r="D1746" s="132">
        <v>-3.88</v>
      </c>
      <c r="E1746" s="132">
        <v>-3.98</v>
      </c>
      <c r="F1746" s="132">
        <v>-6.27</v>
      </c>
      <c r="G1746" s="214" t="s">
        <v>3148</v>
      </c>
      <c r="H1746" s="347" t="s">
        <v>3111</v>
      </c>
      <c r="I1746" s="129">
        <v>1.349</v>
      </c>
      <c r="J1746" s="129">
        <v>-51</v>
      </c>
      <c r="K1746" s="129">
        <v>-42</v>
      </c>
      <c r="L1746" s="129" t="b">
        <v>0</v>
      </c>
      <c r="M1746" s="129">
        <v>1.913</v>
      </c>
      <c r="N1746" s="129">
        <v>3.09</v>
      </c>
      <c r="O1746" s="129">
        <v>0.61899999999999999</v>
      </c>
      <c r="P1746" s="132">
        <v>2.0569999999999999</v>
      </c>
      <c r="Q1746" s="132">
        <v>5.0000000000000001E-3</v>
      </c>
      <c r="R1746" s="132">
        <v>0.01</v>
      </c>
      <c r="S1746" s="129">
        <v>2.2599999999999998</v>
      </c>
      <c r="T1746" s="419">
        <v>-7.7279999999999998</v>
      </c>
      <c r="U1746" s="129">
        <v>45.88</v>
      </c>
      <c r="V1746" s="129">
        <v>-8</v>
      </c>
      <c r="W1746" s="129">
        <v>-14</v>
      </c>
      <c r="X1746" s="129">
        <v>193</v>
      </c>
      <c r="Y1746" s="129" t="s">
        <v>1988</v>
      </c>
      <c r="Z1746" s="129" t="b">
        <v>0</v>
      </c>
      <c r="AA1746" s="129">
        <v>0</v>
      </c>
      <c r="AB1746" s="129" t="b">
        <v>0</v>
      </c>
      <c r="AC1746" s="129">
        <v>40</v>
      </c>
      <c r="AD1746" s="129">
        <v>0.497</v>
      </c>
      <c r="AE1746" s="129" t="s">
        <v>3111</v>
      </c>
      <c r="AF1746" s="129" t="s">
        <v>3148</v>
      </c>
      <c r="AG1746" s="129" t="s">
        <v>4171</v>
      </c>
      <c r="AH1746" s="129" t="e" cm="1">
        <f t="array" aca="1" ref="AH1746" ca="1">INDIRECT(ADDRESS(MATCH(AJ1746,'rs_industries'!B:B,0),5,1,TRUE,"rs_industries"))</f>
        <v>#N/A</v>
      </c>
      <c r="AI1746" s="129" t="e" cm="1">
        <f t="array" aca="1" ref="AI1746" ca="1">INDIRECT(ADDRESS(MATCH(A1746,'rs_stocks'!B:B,0),7,1,TRUE,"rs_stocks"))</f>
        <v>#N/A</v>
      </c>
    </row>
    <row r="1747" spans="1:35" x14ac:dyDescent="0.3">
      <c r="A1747" s="129" t="s">
        <v>1579</v>
      </c>
      <c r="B1747" s="132">
        <v>-4.16</v>
      </c>
      <c r="C1747" s="132">
        <v>-5.31</v>
      </c>
      <c r="D1747" s="132">
        <v>-11.17</v>
      </c>
      <c r="E1747" s="132">
        <v>-4.76</v>
      </c>
      <c r="F1747" s="132">
        <v>-3.18</v>
      </c>
      <c r="G1747" s="214"/>
      <c r="H1747" s="347"/>
      <c r="I1747" s="129">
        <v>2.8780000000000001</v>
      </c>
      <c r="J1747" s="129">
        <v>-23</v>
      </c>
      <c r="K1747" s="129">
        <v>-20</v>
      </c>
      <c r="L1747" s="129" t="b">
        <v>0</v>
      </c>
      <c r="M1747" s="129">
        <v>1.7410000000000001</v>
      </c>
      <c r="N1747" s="129">
        <v>2.9420000000000002</v>
      </c>
      <c r="O1747" s="129">
        <v>0.59199999999999997</v>
      </c>
      <c r="P1747" s="132">
        <v>1.748</v>
      </c>
      <c r="Q1747" s="132">
        <v>5.0000000000000001E-3</v>
      </c>
      <c r="R1747" s="132">
        <v>8.0000000000000002E-3</v>
      </c>
      <c r="S1747" s="129">
        <v>2.17</v>
      </c>
      <c r="T1747" s="419">
        <v>-47.8</v>
      </c>
      <c r="U1747" s="129">
        <v>60.66</v>
      </c>
      <c r="V1747" s="129">
        <v>-34</v>
      </c>
      <c r="W1747" s="129">
        <v>-12</v>
      </c>
      <c r="X1747" s="129">
        <v>151</v>
      </c>
      <c r="Y1747" s="129" t="s">
        <v>1579</v>
      </c>
      <c r="Z1747" s="129" t="b">
        <v>0</v>
      </c>
      <c r="AA1747" s="129">
        <v>0</v>
      </c>
      <c r="AB1747" s="129" t="b">
        <v>0</v>
      </c>
      <c r="AC1747" s="129">
        <v>48</v>
      </c>
      <c r="AD1747" s="129">
        <v>0.497</v>
      </c>
      <c r="AG1747" s="129" t="s">
        <v>5386</v>
      </c>
      <c r="AH1747" s="129" t="e" cm="1">
        <f t="array" aca="1" ref="AH1747" ca="1">INDIRECT(ADDRESS(MATCH(AJ1747,'rs_industries'!B:B,0),5,1,TRUE,"rs_industries"))</f>
        <v>#N/A</v>
      </c>
      <c r="AI1747" s="129" t="e" cm="1">
        <f t="array" aca="1" ref="AI1747" ca="1">INDIRECT(ADDRESS(MATCH(A1747,'rs_stocks'!B:B,0),7,1,TRUE,"rs_stocks"))</f>
        <v>#N/A</v>
      </c>
    </row>
    <row r="1748" spans="1:35" x14ac:dyDescent="0.3">
      <c r="A1748" s="129" t="s">
        <v>2291</v>
      </c>
      <c r="B1748" s="132">
        <v>-7.73</v>
      </c>
      <c r="C1748" s="132">
        <v>-8.4700000000000006</v>
      </c>
      <c r="D1748" s="132">
        <v>-31.62</v>
      </c>
      <c r="E1748" s="132">
        <v>22.48</v>
      </c>
      <c r="F1748" s="132">
        <v>18.7</v>
      </c>
      <c r="G1748" s="249" t="s">
        <v>3170</v>
      </c>
      <c r="H1748" s="353" t="s">
        <v>3124</v>
      </c>
      <c r="I1748" s="129">
        <v>1.5329999999999999</v>
      </c>
      <c r="J1748" s="129">
        <v>-94</v>
      </c>
      <c r="K1748" s="129">
        <v>-84</v>
      </c>
      <c r="L1748" s="129" t="b">
        <v>0</v>
      </c>
      <c r="M1748" s="129">
        <v>12.268000000000001</v>
      </c>
      <c r="N1748" s="129">
        <v>21.167000000000002</v>
      </c>
      <c r="O1748" s="129">
        <v>0.57999999999999996</v>
      </c>
      <c r="P1748" s="132">
        <v>15.058999999999999</v>
      </c>
      <c r="Q1748" s="132">
        <v>-4.0000000000000001E-3</v>
      </c>
      <c r="R1748" s="132">
        <v>-6.7000000000000004E-2</v>
      </c>
      <c r="S1748" s="129">
        <v>7.54</v>
      </c>
      <c r="T1748" s="419">
        <v>-11.503</v>
      </c>
      <c r="U1748" s="129">
        <v>6.92</v>
      </c>
      <c r="V1748" s="129">
        <v>62</v>
      </c>
      <c r="W1748" s="129">
        <v>35</v>
      </c>
      <c r="X1748" s="129">
        <v>383</v>
      </c>
      <c r="Y1748" s="129" t="s">
        <v>2291</v>
      </c>
      <c r="Z1748" s="129" t="b">
        <v>1</v>
      </c>
      <c r="AA1748" s="129">
        <v>0</v>
      </c>
      <c r="AB1748" s="129" t="b">
        <v>0</v>
      </c>
      <c r="AC1748" s="129">
        <v>44</v>
      </c>
      <c r="AD1748" s="129">
        <v>0.496</v>
      </c>
      <c r="AE1748" s="129" t="s">
        <v>3124</v>
      </c>
      <c r="AF1748" s="129" t="s">
        <v>3170</v>
      </c>
      <c r="AG1748" s="129" t="s">
        <v>3890</v>
      </c>
      <c r="AH1748" s="129" t="e" cm="1">
        <f t="array" aca="1" ref="AH1748" ca="1">INDIRECT(ADDRESS(MATCH(AJ1748,'rs_industries'!B:B,0),5,1,TRUE,"rs_industries"))</f>
        <v>#N/A</v>
      </c>
      <c r="AI1748" s="129" cm="1">
        <f t="array" aca="1" ref="AI1748" ca="1">INDIRECT(ADDRESS(MATCH(A1748,'rs_stocks'!B:B,0),7,1,TRUE,"rs_stocks"))</f>
        <v>73</v>
      </c>
    </row>
    <row r="1749" spans="1:35" x14ac:dyDescent="0.3">
      <c r="A1749" s="129" t="s">
        <v>2229</v>
      </c>
      <c r="B1749" s="132">
        <v>0.03</v>
      </c>
      <c r="C1749" s="132">
        <v>0.95</v>
      </c>
      <c r="D1749" s="132">
        <v>33.39</v>
      </c>
      <c r="E1749" s="132">
        <v>9.2200000000000006</v>
      </c>
      <c r="F1749" s="132">
        <v>5.52</v>
      </c>
      <c r="G1749" s="238" t="s">
        <v>3127</v>
      </c>
      <c r="H1749" s="352" t="s">
        <v>31</v>
      </c>
      <c r="I1749" s="129">
        <v>2.6120000000000001</v>
      </c>
      <c r="J1749" s="129">
        <v>-71</v>
      </c>
      <c r="K1749" s="129">
        <v>-50</v>
      </c>
      <c r="L1749" s="129" t="b">
        <v>0</v>
      </c>
      <c r="M1749" s="129">
        <v>8.8239999999999998</v>
      </c>
      <c r="N1749" s="129">
        <v>15.282999999999999</v>
      </c>
      <c r="O1749" s="129">
        <v>0.57699999999999996</v>
      </c>
      <c r="P1749" s="132">
        <v>3.8439999999999999</v>
      </c>
      <c r="Q1749" s="132">
        <v>-5.0000000000000001E-3</v>
      </c>
      <c r="R1749" s="132">
        <v>-1.9E-2</v>
      </c>
      <c r="S1749" s="129">
        <v>0.86</v>
      </c>
      <c r="T1749" s="419">
        <v>3.1269999999999998</v>
      </c>
      <c r="U1749" s="129">
        <v>74.3</v>
      </c>
      <c r="V1749" s="129">
        <v>-9</v>
      </c>
      <c r="W1749" s="129">
        <v>-61</v>
      </c>
      <c r="X1749" s="129">
        <v>312</v>
      </c>
      <c r="Y1749" s="129" t="s">
        <v>2229</v>
      </c>
      <c r="Z1749" s="129" t="b">
        <v>0</v>
      </c>
      <c r="AA1749" s="129">
        <v>0</v>
      </c>
      <c r="AB1749" s="129" t="b">
        <v>0</v>
      </c>
      <c r="AC1749" s="129">
        <v>43</v>
      </c>
      <c r="AD1749" s="129">
        <v>0.496</v>
      </c>
      <c r="AE1749" s="129" t="s">
        <v>31</v>
      </c>
      <c r="AF1749" s="129" t="s">
        <v>3127</v>
      </c>
      <c r="AG1749" s="129" t="s">
        <v>4043</v>
      </c>
      <c r="AH1749" s="129" t="e" cm="1">
        <f t="array" aca="1" ref="AH1749" ca="1">INDIRECT(ADDRESS(MATCH(AJ1749,'rs_industries'!B:B,0),5,1,TRUE,"rs_industries"))</f>
        <v>#N/A</v>
      </c>
      <c r="AI1749" s="129" cm="1">
        <f t="array" aca="1" ref="AI1749" ca="1">INDIRECT(ADDRESS(MATCH(A1749,'rs_stocks'!B:B,0),7,1,TRUE,"rs_stocks"))</f>
        <v>74</v>
      </c>
    </row>
    <row r="1750" spans="1:35" x14ac:dyDescent="0.3">
      <c r="A1750" s="129" t="s">
        <v>2297</v>
      </c>
      <c r="B1750" s="132">
        <v>-0.44</v>
      </c>
      <c r="C1750" s="132">
        <v>-3.76</v>
      </c>
      <c r="D1750" s="132">
        <v>-10.23</v>
      </c>
      <c r="E1750" s="132">
        <v>0.34</v>
      </c>
      <c r="F1750" s="132">
        <v>1.36</v>
      </c>
      <c r="G1750" s="233" t="s">
        <v>3187</v>
      </c>
      <c r="H1750" s="345" t="s">
        <v>3108</v>
      </c>
      <c r="I1750" s="129">
        <v>2.0230000000000001</v>
      </c>
      <c r="J1750" s="129">
        <v>-82</v>
      </c>
      <c r="K1750" s="129">
        <v>-11</v>
      </c>
      <c r="L1750" s="129" t="b">
        <v>0</v>
      </c>
      <c r="M1750" s="129">
        <v>2.8290000000000002</v>
      </c>
      <c r="N1750" s="129">
        <v>4.9160000000000004</v>
      </c>
      <c r="O1750" s="129">
        <v>0.57499999999999996</v>
      </c>
      <c r="P1750" s="132">
        <v>3.1389999999999998</v>
      </c>
      <c r="Q1750" s="132">
        <v>4.0000000000000001E-3</v>
      </c>
      <c r="R1750" s="132">
        <v>1.2E-2</v>
      </c>
      <c r="S1750" s="129">
        <v>2.72</v>
      </c>
      <c r="T1750" s="419">
        <v>-12.324999999999999</v>
      </c>
      <c r="U1750" s="129">
        <v>8.9499999999999993</v>
      </c>
      <c r="V1750" s="129">
        <v>-7</v>
      </c>
      <c r="W1750" s="129">
        <v>-15</v>
      </c>
      <c r="X1750" s="129">
        <v>821</v>
      </c>
      <c r="Y1750" s="129" t="s">
        <v>2297</v>
      </c>
      <c r="Z1750" s="129" t="b">
        <v>1</v>
      </c>
      <c r="AA1750" s="129">
        <v>0</v>
      </c>
      <c r="AB1750" s="129" t="b">
        <v>0</v>
      </c>
      <c r="AC1750" s="129">
        <v>42</v>
      </c>
      <c r="AD1750" s="129">
        <v>0.496</v>
      </c>
      <c r="AE1750" s="129" t="s">
        <v>3108</v>
      </c>
      <c r="AF1750" s="129" t="s">
        <v>3187</v>
      </c>
      <c r="AG1750" s="129" t="s">
        <v>4146</v>
      </c>
      <c r="AH1750" s="129" t="e" cm="1">
        <f t="array" aca="1" ref="AH1750" ca="1">INDIRECT(ADDRESS(MATCH(AJ1750,'rs_industries'!B:B,0),5,1,TRUE,"rs_industries"))</f>
        <v>#N/A</v>
      </c>
      <c r="AI1750" s="129" t="e" cm="1">
        <f t="array" aca="1" ref="AI1750" ca="1">INDIRECT(ADDRESS(MATCH(A1750,'rs_stocks'!B:B,0),7,1,TRUE,"rs_stocks"))</f>
        <v>#N/A</v>
      </c>
    </row>
    <row r="1751" spans="1:35" x14ac:dyDescent="0.3">
      <c r="A1751" s="129" t="s">
        <v>895</v>
      </c>
      <c r="B1751" s="132">
        <v>-2.96</v>
      </c>
      <c r="C1751" s="132">
        <v>-5.34</v>
      </c>
      <c r="D1751" s="132">
        <v>-7.03</v>
      </c>
      <c r="E1751" s="132">
        <v>8.73</v>
      </c>
      <c r="F1751" s="132">
        <v>-0.4</v>
      </c>
      <c r="G1751" s="227" t="s">
        <v>3611</v>
      </c>
      <c r="H1751" s="346" t="s">
        <v>24</v>
      </c>
      <c r="I1751" s="129">
        <v>15.939</v>
      </c>
      <c r="J1751" s="129">
        <v>-61</v>
      </c>
      <c r="K1751" s="129">
        <v>-47</v>
      </c>
      <c r="L1751" s="129" t="b">
        <v>0</v>
      </c>
      <c r="M1751" s="129">
        <v>1.8859999999999999</v>
      </c>
      <c r="N1751" s="129">
        <v>3.363</v>
      </c>
      <c r="O1751" s="129">
        <v>0.56100000000000005</v>
      </c>
      <c r="P1751" s="132">
        <v>1.988</v>
      </c>
      <c r="Q1751" s="132">
        <v>4.0000000000000001E-3</v>
      </c>
      <c r="R1751" s="132">
        <v>8.0000000000000002E-3</v>
      </c>
      <c r="S1751" s="129">
        <v>2.0299999999999998</v>
      </c>
      <c r="T1751" s="419">
        <v>-114.352</v>
      </c>
      <c r="U1751" s="129">
        <v>23.465</v>
      </c>
      <c r="V1751" s="129">
        <v>-12</v>
      </c>
      <c r="W1751" s="129">
        <v>2</v>
      </c>
      <c r="X1751" s="129">
        <v>419</v>
      </c>
      <c r="Y1751" s="129" t="s">
        <v>895</v>
      </c>
      <c r="Z1751" s="129" t="b">
        <v>1</v>
      </c>
      <c r="AA1751" s="129">
        <v>0</v>
      </c>
      <c r="AB1751" s="129" t="b">
        <v>0</v>
      </c>
      <c r="AC1751" s="129">
        <v>41</v>
      </c>
      <c r="AD1751" s="129">
        <v>0.495</v>
      </c>
      <c r="AE1751" s="129" t="s">
        <v>24</v>
      </c>
      <c r="AF1751" s="129" t="s">
        <v>3611</v>
      </c>
      <c r="AG1751" s="129" t="s">
        <v>4549</v>
      </c>
      <c r="AH1751" s="129" t="e" cm="1">
        <f t="array" aca="1" ref="AH1751" ca="1">INDIRECT(ADDRESS(MATCH(AJ1751,'rs_industries'!B:B,0),5,1,TRUE,"rs_industries"))</f>
        <v>#N/A</v>
      </c>
      <c r="AI1751" s="129" t="e" cm="1">
        <f t="array" aca="1" ref="AI1751" ca="1">INDIRECT(ADDRESS(MATCH(A1751,'rs_stocks'!B:B,0),7,1,TRUE,"rs_stocks"))</f>
        <v>#N/A</v>
      </c>
    </row>
    <row r="1752" spans="1:35" x14ac:dyDescent="0.3">
      <c r="A1752" s="129" t="s">
        <v>7889</v>
      </c>
      <c r="B1752" s="132">
        <v>3.06</v>
      </c>
      <c r="C1752" s="132">
        <v>3.91</v>
      </c>
      <c r="D1752" s="132">
        <v>-16.79</v>
      </c>
      <c r="E1752" s="132">
        <v>20.47</v>
      </c>
      <c r="F1752" s="132">
        <v>16.010000000000002</v>
      </c>
      <c r="G1752" s="207" t="s">
        <v>3241</v>
      </c>
      <c r="H1752" s="346" t="s">
        <v>3124</v>
      </c>
      <c r="I1752" s="129">
        <v>0.47699999999999998</v>
      </c>
      <c r="J1752" s="129">
        <v>-83</v>
      </c>
      <c r="K1752" s="129">
        <v>-38</v>
      </c>
      <c r="L1752" s="129" t="b">
        <v>1</v>
      </c>
      <c r="M1752" s="129">
        <v>5.72</v>
      </c>
      <c r="N1752" s="129">
        <v>10.542</v>
      </c>
      <c r="O1752" s="129">
        <v>0.54300000000000004</v>
      </c>
      <c r="P1752" s="132">
        <v>6.9859999999999998</v>
      </c>
      <c r="Q1752" s="132">
        <v>1E-3</v>
      </c>
      <c r="R1752" s="132">
        <v>8.9999999999999993E-3</v>
      </c>
      <c r="S1752" s="129">
        <v>4.0599999999999996</v>
      </c>
      <c r="T1752" s="419">
        <v>98.259</v>
      </c>
      <c r="U1752" s="129">
        <v>8.77</v>
      </c>
      <c r="V1752" s="129">
        <v>17</v>
      </c>
      <c r="W1752" s="129">
        <v>-1</v>
      </c>
      <c r="X1752" s="129">
        <v>561</v>
      </c>
      <c r="Y1752" s="129" t="s">
        <v>7889</v>
      </c>
      <c r="Z1752" s="129" t="b">
        <v>1</v>
      </c>
      <c r="AA1752" s="129">
        <v>0</v>
      </c>
      <c r="AB1752" s="129" t="b">
        <v>0</v>
      </c>
      <c r="AC1752" s="129">
        <v>48</v>
      </c>
      <c r="AD1752" s="129">
        <v>0.495</v>
      </c>
      <c r="AE1752" s="129" t="s">
        <v>3124</v>
      </c>
      <c r="AF1752" s="129" t="s">
        <v>3241</v>
      </c>
      <c r="AG1752" s="129" t="s">
        <v>7890</v>
      </c>
      <c r="AH1752" s="129" t="e" cm="1">
        <f t="array" aca="1" ref="AH1752" ca="1">INDIRECT(ADDRESS(MATCH(AJ1752,'rs_industries'!B:B,0),5,1,TRUE,"rs_industries"))</f>
        <v>#N/A</v>
      </c>
      <c r="AI1752" s="129" t="e" cm="1">
        <f t="array" aca="1" ref="AI1752" ca="1">INDIRECT(ADDRESS(MATCH(A1752,'rs_stocks'!B:B,0),7,1,TRUE,"rs_stocks"))</f>
        <v>#N/A</v>
      </c>
    </row>
    <row r="1753" spans="1:35" x14ac:dyDescent="0.3">
      <c r="A1753" s="129" t="s">
        <v>416</v>
      </c>
      <c r="B1753" s="132">
        <v>-0.22</v>
      </c>
      <c r="C1753" s="132">
        <v>2.99</v>
      </c>
      <c r="D1753" s="132">
        <v>-0.87</v>
      </c>
      <c r="E1753" s="132">
        <v>7.27</v>
      </c>
      <c r="F1753" s="132">
        <v>9.14</v>
      </c>
      <c r="G1753" s="298" t="s">
        <v>3217</v>
      </c>
      <c r="H1753" s="352" t="s">
        <v>150</v>
      </c>
      <c r="I1753" s="129">
        <v>57.018000000000001</v>
      </c>
      <c r="J1753" s="129">
        <v>-49</v>
      </c>
      <c r="K1753" s="129">
        <v>-11</v>
      </c>
      <c r="L1753" s="129" t="b">
        <v>1</v>
      </c>
      <c r="M1753" s="129">
        <v>1.665</v>
      </c>
      <c r="N1753" s="129">
        <v>3.1150000000000002</v>
      </c>
      <c r="O1753" s="129">
        <v>0.53400000000000003</v>
      </c>
      <c r="P1753" s="132">
        <v>1.651</v>
      </c>
      <c r="Q1753" s="132">
        <v>4.0000000000000001E-3</v>
      </c>
      <c r="R1753" s="132">
        <v>6.0000000000000001E-3</v>
      </c>
      <c r="S1753" s="129">
        <v>1.67</v>
      </c>
      <c r="T1753" s="419">
        <v>13.752000000000001</v>
      </c>
      <c r="U1753" s="129">
        <v>152.13999999999999</v>
      </c>
      <c r="V1753" s="129">
        <v>-18</v>
      </c>
      <c r="W1753" s="129">
        <v>-13</v>
      </c>
      <c r="X1753" s="129">
        <v>78</v>
      </c>
      <c r="Y1753" s="129" t="s">
        <v>416</v>
      </c>
      <c r="Z1753" s="129" t="b">
        <v>1</v>
      </c>
      <c r="AA1753" s="129">
        <v>0</v>
      </c>
      <c r="AB1753" s="129" t="b">
        <v>1</v>
      </c>
      <c r="AC1753" s="129">
        <v>49</v>
      </c>
      <c r="AD1753" s="129">
        <v>0.495</v>
      </c>
      <c r="AE1753" s="129" t="s">
        <v>150</v>
      </c>
      <c r="AF1753" s="129" t="s">
        <v>3217</v>
      </c>
      <c r="AG1753" s="129" t="s">
        <v>3422</v>
      </c>
      <c r="AH1753" s="129" t="e" cm="1">
        <f t="array" aca="1" ref="AH1753" ca="1">INDIRECT(ADDRESS(MATCH(AJ1753,'rs_industries'!B:B,0),5,1,TRUE,"rs_industries"))</f>
        <v>#N/A</v>
      </c>
      <c r="AI1753" s="129" cm="1">
        <f t="array" aca="1" ref="AI1753" ca="1">INDIRECT(ADDRESS(MATCH(A1753,'rs_stocks'!B:B,0),7,1,TRUE,"rs_stocks"))</f>
        <v>77</v>
      </c>
    </row>
    <row r="1754" spans="1:35" x14ac:dyDescent="0.3">
      <c r="A1754" s="129" t="s">
        <v>2763</v>
      </c>
      <c r="B1754" s="132">
        <v>-5.31</v>
      </c>
      <c r="C1754" s="132">
        <v>-4.6399999999999997</v>
      </c>
      <c r="D1754" s="132">
        <v>-2.25</v>
      </c>
      <c r="E1754" s="132">
        <v>-13.27</v>
      </c>
      <c r="F1754" s="132">
        <v>-10.08</v>
      </c>
      <c r="G1754" s="253" t="s">
        <v>3148</v>
      </c>
      <c r="H1754" s="253" t="s">
        <v>3111</v>
      </c>
      <c r="I1754" s="129">
        <v>0.98099999999999998</v>
      </c>
      <c r="J1754" s="129">
        <v>-62</v>
      </c>
      <c r="K1754" s="129">
        <v>-58</v>
      </c>
      <c r="L1754" s="129" t="b">
        <v>0</v>
      </c>
      <c r="M1754" s="129">
        <v>2.2429999999999999</v>
      </c>
      <c r="N1754" s="129">
        <v>4.2119999999999997</v>
      </c>
      <c r="O1754" s="129">
        <v>0.53300000000000003</v>
      </c>
      <c r="P1754" s="132">
        <v>2.3570000000000002</v>
      </c>
      <c r="Q1754" s="132">
        <v>3.0000000000000001E-3</v>
      </c>
      <c r="R1754" s="132">
        <v>8.0000000000000002E-3</v>
      </c>
      <c r="S1754" s="129">
        <v>2.85</v>
      </c>
      <c r="T1754" s="419">
        <v>-80.462999999999994</v>
      </c>
      <c r="U1754" s="129">
        <v>21.77</v>
      </c>
      <c r="V1754" s="129">
        <v>-40</v>
      </c>
      <c r="W1754" s="129">
        <v>-35</v>
      </c>
      <c r="X1754" s="129">
        <v>321</v>
      </c>
      <c r="Y1754" s="129" t="s">
        <v>2763</v>
      </c>
      <c r="Z1754" s="129" t="b">
        <v>0</v>
      </c>
      <c r="AA1754" s="129">
        <v>0</v>
      </c>
      <c r="AB1754" s="129" t="b">
        <v>0</v>
      </c>
      <c r="AC1754" s="129">
        <v>39</v>
      </c>
      <c r="AD1754" s="129">
        <v>0.495</v>
      </c>
      <c r="AE1754" s="129" t="s">
        <v>3111</v>
      </c>
      <c r="AF1754" s="129" t="s">
        <v>3148</v>
      </c>
      <c r="AG1754" s="129" t="s">
        <v>4417</v>
      </c>
      <c r="AH1754" s="129" t="e" cm="1">
        <f t="array" aca="1" ref="AH1754" ca="1">INDIRECT(ADDRESS(MATCH(AJ1754,'rs_industries'!B:B,0),5,1,TRUE,"rs_industries"))</f>
        <v>#N/A</v>
      </c>
      <c r="AI1754" s="129" t="e" cm="1">
        <f t="array" aca="1" ref="AI1754" ca="1">INDIRECT(ADDRESS(MATCH(A1754,'rs_stocks'!B:B,0),7,1,TRUE,"rs_stocks"))</f>
        <v>#N/A</v>
      </c>
    </row>
    <row r="1755" spans="1:35" x14ac:dyDescent="0.3">
      <c r="A1755" s="129" t="s">
        <v>636</v>
      </c>
      <c r="B1755" s="132">
        <v>-1.44</v>
      </c>
      <c r="C1755" s="132">
        <v>-4.67</v>
      </c>
      <c r="D1755" s="132">
        <v>-0.42</v>
      </c>
      <c r="E1755" s="132">
        <v>0.62</v>
      </c>
      <c r="F1755" s="132">
        <v>0.95</v>
      </c>
      <c r="G1755" s="253" t="s">
        <v>3127</v>
      </c>
      <c r="H1755" s="253" t="s">
        <v>31</v>
      </c>
      <c r="I1755" s="129">
        <v>6.7939999999999996</v>
      </c>
      <c r="J1755" s="129">
        <v>-44</v>
      </c>
      <c r="K1755" s="129">
        <v>-13</v>
      </c>
      <c r="L1755" s="129" t="b">
        <v>0</v>
      </c>
      <c r="M1755" s="129">
        <v>2.577</v>
      </c>
      <c r="N1755" s="129">
        <v>4.952</v>
      </c>
      <c r="O1755" s="129">
        <v>0.52</v>
      </c>
      <c r="P1755" s="132">
        <v>2.4740000000000002</v>
      </c>
      <c r="Q1755" s="132">
        <v>3.0000000000000001E-3</v>
      </c>
      <c r="R1755" s="132">
        <v>8.0000000000000002E-3</v>
      </c>
      <c r="S1755" s="129">
        <v>2.54</v>
      </c>
      <c r="T1755" s="419">
        <v>-3.6459999999999999</v>
      </c>
      <c r="U1755" s="129">
        <v>183.46</v>
      </c>
      <c r="V1755" s="129">
        <v>6</v>
      </c>
      <c r="W1755" s="129">
        <v>-4</v>
      </c>
      <c r="X1755" s="129">
        <v>42</v>
      </c>
      <c r="Y1755" s="129" t="s">
        <v>636</v>
      </c>
      <c r="Z1755" s="129" t="b">
        <v>0</v>
      </c>
      <c r="AA1755" s="129">
        <v>0</v>
      </c>
      <c r="AB1755" s="129" t="b">
        <v>0</v>
      </c>
      <c r="AC1755" s="129">
        <v>44</v>
      </c>
      <c r="AD1755" s="129">
        <v>0.49399999999999999</v>
      </c>
      <c r="AE1755" s="129" t="s">
        <v>31</v>
      </c>
      <c r="AF1755" s="129" t="s">
        <v>3127</v>
      </c>
      <c r="AG1755" s="129" t="s">
        <v>4467</v>
      </c>
      <c r="AH1755" s="129" t="e" cm="1">
        <f t="array" aca="1" ref="AH1755" ca="1">INDIRECT(ADDRESS(MATCH(AJ1755,'rs_industries'!B:B,0),5,1,TRUE,"rs_industries"))</f>
        <v>#N/A</v>
      </c>
      <c r="AI1755" s="129" t="e" cm="1">
        <f t="array" aca="1" ref="AI1755" ca="1">INDIRECT(ADDRESS(MATCH(A1755,'rs_stocks'!B:B,0),7,1,TRUE,"rs_stocks"))</f>
        <v>#N/A</v>
      </c>
    </row>
    <row r="1756" spans="1:35" x14ac:dyDescent="0.3">
      <c r="A1756" s="129" t="s">
        <v>1577</v>
      </c>
      <c r="B1756" s="132">
        <v>-1.1000000000000001</v>
      </c>
      <c r="C1756" s="132">
        <v>-9.26</v>
      </c>
      <c r="D1756" s="132">
        <v>-3.47</v>
      </c>
      <c r="E1756" s="132">
        <v>-7.96</v>
      </c>
      <c r="F1756" s="132">
        <v>-6.26</v>
      </c>
      <c r="G1756" s="204" t="s">
        <v>3148</v>
      </c>
      <c r="H1756" s="345" t="s">
        <v>3111</v>
      </c>
      <c r="I1756" s="129">
        <v>2.7320000000000002</v>
      </c>
      <c r="J1756" s="129">
        <v>-39</v>
      </c>
      <c r="K1756" s="129">
        <v>-29</v>
      </c>
      <c r="L1756" s="129" t="b">
        <v>0</v>
      </c>
      <c r="M1756" s="129">
        <v>1.5960000000000001</v>
      </c>
      <c r="N1756" s="129">
        <v>3.105</v>
      </c>
      <c r="O1756" s="129">
        <v>0.51400000000000001</v>
      </c>
      <c r="P1756" s="132">
        <v>1.4319999999999999</v>
      </c>
      <c r="Q1756" s="132">
        <v>3.0000000000000001E-3</v>
      </c>
      <c r="R1756" s="132">
        <v>5.0000000000000001E-3</v>
      </c>
      <c r="S1756" s="129">
        <v>2.23</v>
      </c>
      <c r="T1756" s="419">
        <v>-72.090999999999994</v>
      </c>
      <c r="U1756" s="129">
        <v>82.8</v>
      </c>
      <c r="V1756" s="129">
        <v>44</v>
      </c>
      <c r="W1756" s="129">
        <v>34</v>
      </c>
      <c r="X1756" s="129">
        <v>108</v>
      </c>
      <c r="Y1756" s="129" t="s">
        <v>1577</v>
      </c>
      <c r="Z1756" s="129" t="b">
        <v>1</v>
      </c>
      <c r="AA1756" s="129">
        <v>0</v>
      </c>
      <c r="AB1756" s="129" t="b">
        <v>0</v>
      </c>
      <c r="AC1756" s="129">
        <v>43</v>
      </c>
      <c r="AD1756" s="129">
        <v>0.49399999999999999</v>
      </c>
      <c r="AE1756" s="129" t="s">
        <v>3111</v>
      </c>
      <c r="AF1756" s="129" t="s">
        <v>3148</v>
      </c>
      <c r="AG1756" s="129" t="s">
        <v>4767</v>
      </c>
      <c r="AH1756" s="129" t="e" cm="1">
        <f t="array" aca="1" ref="AH1756" ca="1">INDIRECT(ADDRESS(MATCH(AJ1756,'rs_industries'!B:B,0),5,1,TRUE,"rs_industries"))</f>
        <v>#N/A</v>
      </c>
      <c r="AI1756" s="129" t="e" cm="1">
        <f t="array" aca="1" ref="AI1756" ca="1">INDIRECT(ADDRESS(MATCH(A1756,'rs_stocks'!B:B,0),7,1,TRUE,"rs_stocks"))</f>
        <v>#N/A</v>
      </c>
    </row>
    <row r="1757" spans="1:35" x14ac:dyDescent="0.3">
      <c r="A1757" s="129" t="s">
        <v>231</v>
      </c>
      <c r="B1757" s="132">
        <v>4.4400000000000004</v>
      </c>
      <c r="C1757" s="132">
        <v>1.26</v>
      </c>
      <c r="D1757" s="132">
        <v>-5.29</v>
      </c>
      <c r="E1757" s="132">
        <v>1.64</v>
      </c>
      <c r="F1757" s="132">
        <v>3.68</v>
      </c>
      <c r="G1757" s="252" t="s">
        <v>88</v>
      </c>
      <c r="H1757" s="348" t="s">
        <v>31</v>
      </c>
      <c r="I1757" s="129">
        <v>60.012</v>
      </c>
      <c r="J1757" s="129">
        <v>-62</v>
      </c>
      <c r="K1757" s="129">
        <v>-24</v>
      </c>
      <c r="L1757" s="129" t="b">
        <v>1</v>
      </c>
      <c r="M1757" s="129">
        <v>3.1080000000000001</v>
      </c>
      <c r="N1757" s="129">
        <v>6.1079999999999997</v>
      </c>
      <c r="O1757" s="129">
        <v>0.50900000000000001</v>
      </c>
      <c r="P1757" s="132">
        <v>3.2010000000000001</v>
      </c>
      <c r="Q1757" s="132">
        <v>3.0000000000000001E-3</v>
      </c>
      <c r="R1757" s="132">
        <v>8.9999999999999993E-3</v>
      </c>
      <c r="S1757" s="129">
        <v>4.17</v>
      </c>
      <c r="T1757" s="419">
        <v>46.323999999999998</v>
      </c>
      <c r="U1757" s="129">
        <v>69.33</v>
      </c>
      <c r="V1757" s="129">
        <v>-52</v>
      </c>
      <c r="W1757" s="129">
        <v>-42</v>
      </c>
      <c r="X1757" s="129">
        <v>69</v>
      </c>
      <c r="Y1757" s="129" t="s">
        <v>231</v>
      </c>
      <c r="Z1757" s="129" t="b">
        <v>1</v>
      </c>
      <c r="AA1757" s="129">
        <v>0</v>
      </c>
      <c r="AB1757" s="129" t="b">
        <v>0</v>
      </c>
      <c r="AC1757" s="129">
        <v>47</v>
      </c>
      <c r="AD1757" s="129">
        <v>0.49399999999999999</v>
      </c>
      <c r="AE1757" s="129" t="s">
        <v>31</v>
      </c>
      <c r="AF1757" s="129" t="s">
        <v>88</v>
      </c>
      <c r="AG1757" s="129" t="s">
        <v>3826</v>
      </c>
      <c r="AH1757" s="129" t="e" cm="1">
        <f t="array" aca="1" ref="AH1757" ca="1">INDIRECT(ADDRESS(MATCH(AJ1757,'rs_industries'!B:B,0),5,1,TRUE,"rs_industries"))</f>
        <v>#N/A</v>
      </c>
      <c r="AI1757" s="129" cm="1">
        <f t="array" aca="1" ref="AI1757" ca="1">INDIRECT(ADDRESS(MATCH(A1757,'rs_stocks'!B:B,0),7,1,TRUE,"rs_stocks"))</f>
        <v>72</v>
      </c>
    </row>
    <row r="1758" spans="1:35" x14ac:dyDescent="0.3">
      <c r="A1758" s="129" t="s">
        <v>1565</v>
      </c>
      <c r="B1758" s="132">
        <v>-3.31</v>
      </c>
      <c r="C1758" s="132">
        <v>-7.02</v>
      </c>
      <c r="D1758" s="132">
        <v>-4.18</v>
      </c>
      <c r="E1758" s="132">
        <v>-4.46</v>
      </c>
      <c r="F1758" s="132">
        <v>-7.22</v>
      </c>
      <c r="G1758" s="269" t="s">
        <v>3430</v>
      </c>
      <c r="H1758" s="288" t="s">
        <v>3111</v>
      </c>
      <c r="I1758" s="129">
        <v>2.27</v>
      </c>
      <c r="J1758" s="129">
        <v>-54</v>
      </c>
      <c r="K1758" s="129">
        <v>-44</v>
      </c>
      <c r="L1758" s="129" t="b">
        <v>0</v>
      </c>
      <c r="M1758" s="129">
        <v>1.629</v>
      </c>
      <c r="N1758" s="129">
        <v>3.2509999999999999</v>
      </c>
      <c r="O1758" s="129">
        <v>0.501</v>
      </c>
      <c r="P1758" s="132">
        <v>1.621</v>
      </c>
      <c r="Q1758" s="132">
        <v>3.0000000000000001E-3</v>
      </c>
      <c r="R1758" s="132">
        <v>5.0000000000000001E-3</v>
      </c>
      <c r="S1758" s="129">
        <v>2.27</v>
      </c>
      <c r="T1758" s="419">
        <v>-72.090999999999994</v>
      </c>
      <c r="U1758" s="129">
        <v>12.85</v>
      </c>
      <c r="V1758" s="129">
        <v>-1</v>
      </c>
      <c r="W1758" s="129">
        <v>-4</v>
      </c>
      <c r="X1758" s="129">
        <v>686</v>
      </c>
      <c r="Y1758" s="129" t="s">
        <v>1565</v>
      </c>
      <c r="Z1758" s="129" t="b">
        <v>0</v>
      </c>
      <c r="AA1758" s="129">
        <v>0</v>
      </c>
      <c r="AB1758" s="129" t="b">
        <v>0</v>
      </c>
      <c r="AC1758" s="129">
        <v>43</v>
      </c>
      <c r="AD1758" s="129">
        <v>0.49299999999999999</v>
      </c>
      <c r="AE1758" s="129" t="s">
        <v>3111</v>
      </c>
      <c r="AF1758" s="129" t="s">
        <v>3430</v>
      </c>
      <c r="AG1758" s="129" t="s">
        <v>4174</v>
      </c>
      <c r="AH1758" s="129" t="e" cm="1">
        <f t="array" aca="1" ref="AH1758" ca="1">INDIRECT(ADDRESS(MATCH(AJ1758,'rs_industries'!B:B,0),5,1,TRUE,"rs_industries"))</f>
        <v>#N/A</v>
      </c>
      <c r="AI1758" s="129" t="e" cm="1">
        <f t="array" aca="1" ref="AI1758" ca="1">INDIRECT(ADDRESS(MATCH(A1758,'rs_stocks'!B:B,0),7,1,TRUE,"rs_stocks"))</f>
        <v>#N/A</v>
      </c>
    </row>
    <row r="1759" spans="1:35" x14ac:dyDescent="0.3">
      <c r="A1759" s="129" t="s">
        <v>110</v>
      </c>
      <c r="B1759" s="132">
        <v>-1.4</v>
      </c>
      <c r="C1759" s="132">
        <v>-4.9400000000000004</v>
      </c>
      <c r="D1759" s="132">
        <v>1.44</v>
      </c>
      <c r="E1759" s="132">
        <v>0.67</v>
      </c>
      <c r="F1759" s="132">
        <v>5.27</v>
      </c>
      <c r="G1759" s="267" t="s">
        <v>3146</v>
      </c>
      <c r="H1759" s="349" t="s">
        <v>3124</v>
      </c>
      <c r="I1759" s="129">
        <v>8.0069999999999997</v>
      </c>
      <c r="J1759" s="129">
        <v>-79</v>
      </c>
      <c r="K1759" s="129">
        <v>-22</v>
      </c>
      <c r="L1759" s="129" t="b">
        <v>0</v>
      </c>
      <c r="M1759" s="129">
        <v>2.6179999999999999</v>
      </c>
      <c r="N1759" s="129">
        <v>5.242</v>
      </c>
      <c r="O1759" s="129">
        <v>0.499</v>
      </c>
      <c r="P1759" s="132">
        <v>2.91</v>
      </c>
      <c r="Q1759" s="132">
        <v>3.0000000000000001E-3</v>
      </c>
      <c r="R1759" s="132">
        <v>8.0000000000000002E-3</v>
      </c>
      <c r="S1759" s="129">
        <v>3.47</v>
      </c>
      <c r="T1759" s="419">
        <v>30.004999999999999</v>
      </c>
      <c r="U1759" s="129">
        <v>10.58</v>
      </c>
      <c r="V1759" s="129">
        <v>-20</v>
      </c>
      <c r="W1759" s="129">
        <v>7</v>
      </c>
      <c r="X1759" s="129">
        <v>545</v>
      </c>
      <c r="Y1759" s="129" t="s">
        <v>110</v>
      </c>
      <c r="Z1759" s="129" t="b">
        <v>1</v>
      </c>
      <c r="AA1759" s="129">
        <v>0</v>
      </c>
      <c r="AB1759" s="129" t="b">
        <v>0</v>
      </c>
      <c r="AC1759" s="129">
        <v>43</v>
      </c>
      <c r="AD1759" s="129">
        <v>0.49299999999999999</v>
      </c>
      <c r="AE1759" s="129" t="s">
        <v>3124</v>
      </c>
      <c r="AF1759" s="129" t="s">
        <v>3146</v>
      </c>
      <c r="AG1759" s="129" t="s">
        <v>4869</v>
      </c>
      <c r="AH1759" s="129" t="e" cm="1">
        <f t="array" aca="1" ref="AH1759" ca="1">INDIRECT(ADDRESS(MATCH(AJ1759,'rs_industries'!B:B,0),5,1,TRUE,"rs_industries"))</f>
        <v>#N/A</v>
      </c>
      <c r="AI1759" s="129" t="e" cm="1">
        <f t="array" aca="1" ref="AI1759" ca="1">INDIRECT(ADDRESS(MATCH(A1759,'rs_stocks'!B:B,0),7,1,TRUE,"rs_stocks"))</f>
        <v>#N/A</v>
      </c>
    </row>
    <row r="1760" spans="1:35" x14ac:dyDescent="0.3">
      <c r="A1760" s="129" t="s">
        <v>1395</v>
      </c>
      <c r="B1760" s="132">
        <v>0.14000000000000001</v>
      </c>
      <c r="C1760" s="132">
        <v>4.55</v>
      </c>
      <c r="D1760" s="132">
        <v>4.0599999999999996</v>
      </c>
      <c r="E1760" s="132">
        <v>3.42</v>
      </c>
      <c r="F1760" s="132">
        <v>1.52</v>
      </c>
      <c r="G1760" s="324" t="s">
        <v>3217</v>
      </c>
      <c r="H1760" s="354" t="s">
        <v>150</v>
      </c>
      <c r="I1760" s="129">
        <v>4.9240000000000004</v>
      </c>
      <c r="J1760" s="129">
        <v>-28</v>
      </c>
      <c r="K1760" s="129">
        <v>-8</v>
      </c>
      <c r="L1760" s="129" t="b">
        <v>1</v>
      </c>
      <c r="M1760" s="129">
        <v>1.0880000000000001</v>
      </c>
      <c r="N1760" s="129">
        <v>2.2650000000000001</v>
      </c>
      <c r="O1760" s="129">
        <v>0.48</v>
      </c>
      <c r="P1760" s="132">
        <v>1.016</v>
      </c>
      <c r="Q1760" s="132">
        <v>3.0000000000000001E-3</v>
      </c>
      <c r="R1760" s="132">
        <v>3.0000000000000001E-3</v>
      </c>
      <c r="S1760" s="129">
        <v>1.78</v>
      </c>
      <c r="T1760" s="419">
        <v>-25.484000000000002</v>
      </c>
      <c r="U1760" s="129">
        <v>22.05</v>
      </c>
      <c r="V1760" s="129">
        <v>11</v>
      </c>
      <c r="W1760" s="129">
        <v>3</v>
      </c>
      <c r="X1760" s="129">
        <v>509</v>
      </c>
      <c r="Y1760" s="129" t="s">
        <v>1395</v>
      </c>
      <c r="Z1760" s="129" t="b">
        <v>0</v>
      </c>
      <c r="AA1760" s="129">
        <v>0</v>
      </c>
      <c r="AB1760" s="129" t="b">
        <v>0</v>
      </c>
      <c r="AC1760" s="129">
        <v>41</v>
      </c>
      <c r="AD1760" s="129">
        <v>0.49299999999999999</v>
      </c>
      <c r="AE1760" s="129" t="s">
        <v>150</v>
      </c>
      <c r="AF1760" s="129" t="s">
        <v>3217</v>
      </c>
      <c r="AG1760" s="129" t="s">
        <v>4834</v>
      </c>
      <c r="AH1760" s="129" t="e" cm="1">
        <f t="array" aca="1" ref="AH1760" ca="1">INDIRECT(ADDRESS(MATCH(AJ1760,'rs_industries'!B:B,0),5,1,TRUE,"rs_industries"))</f>
        <v>#N/A</v>
      </c>
      <c r="AI1760" s="129" t="e" cm="1">
        <f t="array" aca="1" ref="AI1760" ca="1">INDIRECT(ADDRESS(MATCH(A1760,'rs_stocks'!B:B,0),7,1,TRUE,"rs_stocks"))</f>
        <v>#N/A</v>
      </c>
    </row>
    <row r="1761" spans="1:35" x14ac:dyDescent="0.3">
      <c r="A1761" s="129" t="s">
        <v>8977</v>
      </c>
      <c r="B1761" s="132">
        <v>0</v>
      </c>
      <c r="C1761" s="132">
        <v>33.049999999999997</v>
      </c>
      <c r="D1761" s="132">
        <v>8.39</v>
      </c>
      <c r="E1761" s="132">
        <v>25.51</v>
      </c>
      <c r="F1761" s="132">
        <v>13.55</v>
      </c>
      <c r="G1761" s="214" t="s">
        <v>3166</v>
      </c>
      <c r="H1761" s="347" t="s">
        <v>245</v>
      </c>
      <c r="I1761" s="129">
        <v>0.21</v>
      </c>
      <c r="J1761" s="129">
        <v>-89</v>
      </c>
      <c r="K1761" s="129">
        <v>-79</v>
      </c>
      <c r="L1761" s="129" t="b">
        <v>1</v>
      </c>
      <c r="M1761" s="129">
        <v>5.1020000000000003</v>
      </c>
      <c r="N1761" s="129">
        <v>10.63</v>
      </c>
      <c r="O1761" s="129">
        <v>0.48</v>
      </c>
      <c r="P1761" s="132">
        <v>2.347</v>
      </c>
      <c r="Q1761" s="132">
        <v>-1E-3</v>
      </c>
      <c r="R1761" s="132">
        <v>-2E-3</v>
      </c>
      <c r="S1761" s="129">
        <v>5.08</v>
      </c>
      <c r="T1761" s="419">
        <v>88.888999999999996</v>
      </c>
      <c r="U1761" s="129">
        <v>3.1</v>
      </c>
      <c r="V1761" s="129">
        <v>69</v>
      </c>
      <c r="W1761" s="129">
        <v>23</v>
      </c>
      <c r="X1761" s="129">
        <v>1269</v>
      </c>
      <c r="Y1761" s="129" t="s">
        <v>8977</v>
      </c>
      <c r="Z1761" s="129" t="b">
        <v>0</v>
      </c>
      <c r="AA1761" s="129">
        <v>0</v>
      </c>
      <c r="AB1761" s="129" t="b">
        <v>0</v>
      </c>
      <c r="AC1761" s="129">
        <v>45</v>
      </c>
      <c r="AD1761" s="129">
        <v>0.49199999999999999</v>
      </c>
      <c r="AE1761" s="129" t="s">
        <v>245</v>
      </c>
      <c r="AF1761" s="129" t="s">
        <v>3166</v>
      </c>
      <c r="AG1761" s="129" t="s">
        <v>8978</v>
      </c>
      <c r="AH1761" s="129" t="e" cm="1">
        <f t="array" aca="1" ref="AH1761" ca="1">INDIRECT(ADDRESS(MATCH(AJ1761,'rs_industries'!B:B,0),5,1,TRUE,"rs_industries"))</f>
        <v>#N/A</v>
      </c>
      <c r="AI1761" s="129" t="e" cm="1">
        <f t="array" aca="1" ref="AI1761" ca="1">INDIRECT(ADDRESS(MATCH(A1761,'rs_stocks'!B:B,0),7,1,TRUE,"rs_stocks"))</f>
        <v>#N/A</v>
      </c>
    </row>
    <row r="1762" spans="1:35" x14ac:dyDescent="0.3">
      <c r="A1762" s="129" t="s">
        <v>6484</v>
      </c>
      <c r="B1762" s="132">
        <v>-1.32</v>
      </c>
      <c r="C1762" s="132">
        <v>-1.57</v>
      </c>
      <c r="D1762" s="132">
        <v>3.59</v>
      </c>
      <c r="E1762" s="132">
        <v>1.35</v>
      </c>
      <c r="F1762" s="132">
        <v>-8.8699999999999992</v>
      </c>
      <c r="G1762" s="204" t="s">
        <v>3187</v>
      </c>
      <c r="H1762" s="345" t="s">
        <v>3108</v>
      </c>
      <c r="I1762" s="129">
        <v>0.88200000000000001</v>
      </c>
      <c r="J1762" s="129">
        <v>-51</v>
      </c>
      <c r="K1762" s="129">
        <v>-42</v>
      </c>
      <c r="L1762" s="129" t="b">
        <v>1</v>
      </c>
      <c r="M1762" s="129">
        <v>2.7639999999999998</v>
      </c>
      <c r="N1762" s="129">
        <v>5.8440000000000003</v>
      </c>
      <c r="O1762" s="129">
        <v>0.47299999999999998</v>
      </c>
      <c r="P1762" s="132">
        <v>4.4130000000000003</v>
      </c>
      <c r="Q1762" s="132">
        <v>2E-3</v>
      </c>
      <c r="R1762" s="132">
        <v>8.0000000000000002E-3</v>
      </c>
      <c r="S1762" s="129">
        <v>2.72</v>
      </c>
      <c r="T1762" s="419">
        <v>-14.706</v>
      </c>
      <c r="U1762" s="129">
        <v>7.5</v>
      </c>
      <c r="V1762" s="129">
        <v>-53</v>
      </c>
      <c r="W1762" s="129">
        <v>-58</v>
      </c>
      <c r="X1762" s="129">
        <v>980</v>
      </c>
      <c r="Y1762" s="129" t="s">
        <v>6484</v>
      </c>
      <c r="Z1762" s="129" t="b">
        <v>0</v>
      </c>
      <c r="AA1762" s="129">
        <v>0</v>
      </c>
      <c r="AB1762" s="129" t="b">
        <v>0</v>
      </c>
      <c r="AC1762" s="129">
        <v>43</v>
      </c>
      <c r="AD1762" s="129">
        <v>0.49199999999999999</v>
      </c>
      <c r="AE1762" s="129" t="s">
        <v>3108</v>
      </c>
      <c r="AF1762" s="129" t="s">
        <v>3187</v>
      </c>
      <c r="AG1762" s="129" t="s">
        <v>6485</v>
      </c>
      <c r="AH1762" s="129" t="e" cm="1">
        <f t="array" aca="1" ref="AH1762" ca="1">INDIRECT(ADDRESS(MATCH(AJ1762,'rs_industries'!B:B,0),5,1,TRUE,"rs_industries"))</f>
        <v>#N/A</v>
      </c>
      <c r="AI1762" s="129" t="e" cm="1">
        <f t="array" aca="1" ref="AI1762" ca="1">INDIRECT(ADDRESS(MATCH(A1762,'rs_stocks'!B:B,0),7,1,TRUE,"rs_stocks"))</f>
        <v>#N/A</v>
      </c>
    </row>
    <row r="1763" spans="1:35" x14ac:dyDescent="0.3">
      <c r="A1763" s="129" t="s">
        <v>2996</v>
      </c>
      <c r="B1763" s="132">
        <v>8.0399999999999991</v>
      </c>
      <c r="C1763" s="132">
        <v>5.31</v>
      </c>
      <c r="D1763" s="132">
        <v>-3.94</v>
      </c>
      <c r="E1763" s="132">
        <v>35.56</v>
      </c>
      <c r="F1763" s="132">
        <v>11.22</v>
      </c>
      <c r="G1763" s="214" t="s">
        <v>3114</v>
      </c>
      <c r="H1763" s="347" t="s">
        <v>31</v>
      </c>
      <c r="I1763" s="129">
        <v>0.56299999999999994</v>
      </c>
      <c r="J1763" s="129">
        <v>-93</v>
      </c>
      <c r="K1763" s="129">
        <v>-75</v>
      </c>
      <c r="L1763" s="129" t="b">
        <v>1</v>
      </c>
      <c r="M1763" s="129">
        <v>2.8370000000000002</v>
      </c>
      <c r="N1763" s="129">
        <v>6.0090000000000003</v>
      </c>
      <c r="O1763" s="129">
        <v>0.47199999999999998</v>
      </c>
      <c r="P1763" s="132">
        <v>2.4630000000000001</v>
      </c>
      <c r="Q1763" s="132">
        <v>2E-3</v>
      </c>
      <c r="R1763" s="132">
        <v>6.0000000000000001E-3</v>
      </c>
      <c r="S1763" s="129">
        <v>3.24</v>
      </c>
      <c r="T1763" s="419">
        <v>27.268999999999998</v>
      </c>
      <c r="U1763" s="129">
        <v>7.93</v>
      </c>
      <c r="V1763" s="129">
        <v>129</v>
      </c>
      <c r="W1763" s="129">
        <v>143</v>
      </c>
      <c r="X1763" s="129">
        <v>779</v>
      </c>
      <c r="Y1763" s="129" t="s">
        <v>2996</v>
      </c>
      <c r="Z1763" s="129" t="b">
        <v>1</v>
      </c>
      <c r="AA1763" s="129">
        <v>0</v>
      </c>
      <c r="AB1763" s="129" t="b">
        <v>1</v>
      </c>
      <c r="AC1763" s="129">
        <v>48</v>
      </c>
      <c r="AD1763" s="129">
        <v>0.49199999999999999</v>
      </c>
      <c r="AE1763" s="129" t="s">
        <v>31</v>
      </c>
      <c r="AF1763" s="129" t="s">
        <v>3114</v>
      </c>
      <c r="AG1763" s="129" t="s">
        <v>7593</v>
      </c>
      <c r="AH1763" s="129" t="e" cm="1">
        <f t="array" aca="1" ref="AH1763" ca="1">INDIRECT(ADDRESS(MATCH(AJ1763,'rs_industries'!B:B,0),5,1,TRUE,"rs_industries"))</f>
        <v>#N/A</v>
      </c>
      <c r="AI1763" s="129" cm="1">
        <f t="array" aca="1" ref="AI1763" ca="1">INDIRECT(ADDRESS(MATCH(A1763,'rs_stocks'!B:B,0),7,1,TRUE,"rs_stocks"))</f>
        <v>89</v>
      </c>
    </row>
    <row r="1764" spans="1:35" x14ac:dyDescent="0.3">
      <c r="A1764" s="129" t="s">
        <v>1769</v>
      </c>
      <c r="B1764" s="132">
        <v>-0.56000000000000005</v>
      </c>
      <c r="C1764" s="132">
        <v>-13.14</v>
      </c>
      <c r="D1764" s="132">
        <v>-31.35</v>
      </c>
      <c r="E1764" s="132">
        <v>2.5499999999999998</v>
      </c>
      <c r="F1764" s="132">
        <v>-0.86</v>
      </c>
      <c r="G1764" s="250" t="s">
        <v>3215</v>
      </c>
      <c r="H1764" s="354" t="s">
        <v>3108</v>
      </c>
      <c r="I1764" s="129">
        <v>1.226</v>
      </c>
      <c r="J1764" s="129">
        <v>-53</v>
      </c>
      <c r="K1764" s="129">
        <v>-31</v>
      </c>
      <c r="L1764" s="129" t="b">
        <v>0</v>
      </c>
      <c r="M1764" s="129">
        <v>5.16</v>
      </c>
      <c r="N1764" s="129">
        <v>10.941000000000001</v>
      </c>
      <c r="O1764" s="129">
        <v>0.47199999999999998</v>
      </c>
      <c r="P1764" s="132">
        <v>5.0999999999999996</v>
      </c>
      <c r="Q1764" s="132">
        <v>1E-3</v>
      </c>
      <c r="R1764" s="132">
        <v>4.0000000000000001E-3</v>
      </c>
      <c r="S1764" s="129">
        <v>3.11</v>
      </c>
      <c r="T1764" s="419">
        <v>-28.018999999999998</v>
      </c>
      <c r="U1764" s="129">
        <v>22.93</v>
      </c>
      <c r="V1764" s="129">
        <v>10</v>
      </c>
      <c r="W1764" s="129">
        <v>32</v>
      </c>
      <c r="X1764" s="129">
        <v>280</v>
      </c>
      <c r="Y1764" s="129" t="s">
        <v>1769</v>
      </c>
      <c r="Z1764" s="129" t="b">
        <v>1</v>
      </c>
      <c r="AA1764" s="129">
        <v>0</v>
      </c>
      <c r="AB1764" s="129" t="b">
        <v>0</v>
      </c>
      <c r="AC1764" s="129">
        <v>45</v>
      </c>
      <c r="AD1764" s="129">
        <v>0.49199999999999999</v>
      </c>
      <c r="AE1764" s="129" t="s">
        <v>3108</v>
      </c>
      <c r="AF1764" s="129" t="s">
        <v>3215</v>
      </c>
      <c r="AG1764" s="129" t="s">
        <v>4868</v>
      </c>
      <c r="AH1764" s="129" t="e" cm="1">
        <f t="array" aca="1" ref="AH1764" ca="1">INDIRECT(ADDRESS(MATCH(AJ1764,'rs_industries'!B:B,0),5,1,TRUE,"rs_industries"))</f>
        <v>#N/A</v>
      </c>
      <c r="AI1764" s="129" t="e" cm="1">
        <f t="array" aca="1" ref="AI1764" ca="1">INDIRECT(ADDRESS(MATCH(A1764,'rs_stocks'!B:B,0),7,1,TRUE,"rs_stocks"))</f>
        <v>#N/A</v>
      </c>
    </row>
    <row r="1765" spans="1:35" x14ac:dyDescent="0.3">
      <c r="A1765" s="129" t="s">
        <v>8929</v>
      </c>
      <c r="B1765" s="132">
        <v>4.55</v>
      </c>
      <c r="C1765" s="132">
        <v>4.1900000000000004</v>
      </c>
      <c r="D1765" s="132">
        <v>3.4</v>
      </c>
      <c r="E1765" s="132">
        <v>6.01</v>
      </c>
      <c r="F1765" s="132">
        <v>2.27</v>
      </c>
      <c r="G1765" s="290" t="s">
        <v>3282</v>
      </c>
      <c r="H1765" s="350" t="s">
        <v>3111</v>
      </c>
      <c r="I1765" s="129">
        <v>0.33400000000000002</v>
      </c>
      <c r="J1765" s="129">
        <v>-41</v>
      </c>
      <c r="K1765" s="129">
        <v>-26</v>
      </c>
      <c r="L1765" s="129" t="b">
        <v>1</v>
      </c>
      <c r="M1765" s="129">
        <v>0.95099999999999996</v>
      </c>
      <c r="N1765" s="129">
        <v>2.02</v>
      </c>
      <c r="O1765" s="129">
        <v>0.47099999999999997</v>
      </c>
      <c r="P1765" s="132">
        <v>0.878</v>
      </c>
      <c r="Q1765" s="132">
        <v>3.0000000000000001E-3</v>
      </c>
      <c r="R1765" s="132">
        <v>3.0000000000000001E-3</v>
      </c>
      <c r="S1765" s="129">
        <v>1.65</v>
      </c>
      <c r="T1765" s="419">
        <v>24.95</v>
      </c>
      <c r="U1765" s="129">
        <v>12.18</v>
      </c>
      <c r="V1765" s="129">
        <v>131</v>
      </c>
      <c r="W1765" s="129">
        <v>251</v>
      </c>
      <c r="X1765" s="129">
        <v>998</v>
      </c>
      <c r="Y1765" s="129" t="s">
        <v>8929</v>
      </c>
      <c r="Z1765" s="129" t="b">
        <v>0</v>
      </c>
      <c r="AA1765" s="129">
        <v>0</v>
      </c>
      <c r="AB1765" s="129" t="b">
        <v>1</v>
      </c>
      <c r="AC1765" s="129">
        <v>45</v>
      </c>
      <c r="AD1765" s="129">
        <v>0.49099999999999999</v>
      </c>
      <c r="AE1765" s="129" t="s">
        <v>3111</v>
      </c>
      <c r="AF1765" s="129" t="s">
        <v>3282</v>
      </c>
      <c r="AG1765" s="129" t="s">
        <v>8930</v>
      </c>
      <c r="AH1765" s="129" t="e" cm="1">
        <f t="array" aca="1" ref="AH1765" ca="1">INDIRECT(ADDRESS(MATCH(AJ1765,'rs_industries'!B:B,0),5,1,TRUE,"rs_industries"))</f>
        <v>#N/A</v>
      </c>
      <c r="AI1765" s="129" cm="1">
        <f t="array" aca="1" ref="AI1765" ca="1">INDIRECT(ADDRESS(MATCH(A1765,'rs_stocks'!B:B,0),7,1,TRUE,"rs_stocks"))</f>
        <v>72</v>
      </c>
    </row>
    <row r="1766" spans="1:35" x14ac:dyDescent="0.3">
      <c r="A1766" s="129" t="s">
        <v>1716</v>
      </c>
      <c r="B1766" s="132">
        <v>-5.37</v>
      </c>
      <c r="C1766" s="132">
        <v>-4.79</v>
      </c>
      <c r="D1766" s="132">
        <v>-3.91</v>
      </c>
      <c r="E1766" s="132">
        <v>1.1299999999999999</v>
      </c>
      <c r="F1766" s="132">
        <v>-3.02</v>
      </c>
      <c r="G1766" s="275" t="s">
        <v>3135</v>
      </c>
      <c r="H1766" s="352" t="s">
        <v>3108</v>
      </c>
      <c r="I1766" s="129">
        <v>1.429</v>
      </c>
      <c r="J1766" s="129">
        <v>-62</v>
      </c>
      <c r="K1766" s="129">
        <v>-25</v>
      </c>
      <c r="L1766" s="129" t="b">
        <v>0</v>
      </c>
      <c r="M1766" s="129">
        <v>1.712</v>
      </c>
      <c r="N1766" s="129">
        <v>3.67</v>
      </c>
      <c r="O1766" s="129">
        <v>0.46700000000000003</v>
      </c>
      <c r="P1766" s="132">
        <v>1.4990000000000001</v>
      </c>
      <c r="Q1766" s="132">
        <v>3.0000000000000001E-3</v>
      </c>
      <c r="R1766" s="132">
        <v>4.0000000000000001E-3</v>
      </c>
      <c r="S1766" s="129">
        <v>2.95</v>
      </c>
      <c r="T1766" s="419">
        <v>-2.71</v>
      </c>
      <c r="U1766" s="129">
        <v>12.52</v>
      </c>
      <c r="V1766" s="129">
        <v>1</v>
      </c>
      <c r="W1766" s="129">
        <v>19</v>
      </c>
      <c r="X1766" s="129">
        <v>542</v>
      </c>
      <c r="Y1766" s="129" t="s">
        <v>1716</v>
      </c>
      <c r="Z1766" s="129" t="b">
        <v>1</v>
      </c>
      <c r="AA1766" s="129">
        <v>0</v>
      </c>
      <c r="AB1766" s="129" t="b">
        <v>0</v>
      </c>
      <c r="AC1766" s="129">
        <v>46</v>
      </c>
      <c r="AD1766" s="129">
        <v>0.49099999999999999</v>
      </c>
      <c r="AE1766" s="129" t="s">
        <v>3108</v>
      </c>
      <c r="AF1766" s="129" t="s">
        <v>3135</v>
      </c>
      <c r="AG1766" s="129" t="s">
        <v>4290</v>
      </c>
      <c r="AH1766" s="129" t="e" cm="1">
        <f t="array" aca="1" ref="AH1766" ca="1">INDIRECT(ADDRESS(MATCH(AJ1766,'rs_industries'!B:B,0),5,1,TRUE,"rs_industries"))</f>
        <v>#N/A</v>
      </c>
      <c r="AI1766" s="129" cm="1">
        <f t="array" aca="1" ref="AI1766" ca="1">INDIRECT(ADDRESS(MATCH(A1766,'rs_stocks'!B:B,0),7,1,TRUE,"rs_stocks"))</f>
        <v>83</v>
      </c>
    </row>
    <row r="1767" spans="1:35" x14ac:dyDescent="0.3">
      <c r="A1767" s="129" t="s">
        <v>2891</v>
      </c>
      <c r="B1767" s="132">
        <v>-5.71</v>
      </c>
      <c r="C1767" s="132">
        <v>-8.33</v>
      </c>
      <c r="D1767" s="132">
        <v>-14.01</v>
      </c>
      <c r="E1767" s="132">
        <v>16.3</v>
      </c>
      <c r="F1767" s="132">
        <v>1.54</v>
      </c>
      <c r="G1767" s="204" t="s">
        <v>3127</v>
      </c>
      <c r="H1767" s="345" t="s">
        <v>31</v>
      </c>
      <c r="I1767" s="129">
        <v>0.67800000000000005</v>
      </c>
      <c r="J1767" s="129">
        <v>-97</v>
      </c>
      <c r="K1767" s="129">
        <v>-87</v>
      </c>
      <c r="L1767" s="129" t="b">
        <v>1</v>
      </c>
      <c r="M1767" s="129">
        <v>4.9009999999999998</v>
      </c>
      <c r="N1767" s="129">
        <v>10.513</v>
      </c>
      <c r="O1767" s="129">
        <v>0.46600000000000003</v>
      </c>
      <c r="P1767" s="132">
        <v>4.8689999999999998</v>
      </c>
      <c r="Q1767" s="132">
        <v>0</v>
      </c>
      <c r="R1767" s="132">
        <v>1E-3</v>
      </c>
      <c r="S1767" s="129">
        <v>6.73</v>
      </c>
      <c r="T1767" s="419">
        <v>-11.249000000000001</v>
      </c>
      <c r="U1767" s="129">
        <v>2.64</v>
      </c>
      <c r="V1767" s="129">
        <v>-49</v>
      </c>
      <c r="W1767" s="129">
        <v>-48</v>
      </c>
      <c r="X1767" s="129">
        <v>1124</v>
      </c>
      <c r="Y1767" s="129" t="s">
        <v>2891</v>
      </c>
      <c r="Z1767" s="129" t="b">
        <v>1</v>
      </c>
      <c r="AA1767" s="129">
        <v>0</v>
      </c>
      <c r="AB1767" s="129" t="b">
        <v>0</v>
      </c>
      <c r="AC1767" s="129">
        <v>42</v>
      </c>
      <c r="AD1767" s="129">
        <v>0.49099999999999999</v>
      </c>
      <c r="AE1767" s="129" t="s">
        <v>31</v>
      </c>
      <c r="AF1767" s="129" t="s">
        <v>3127</v>
      </c>
      <c r="AG1767" s="129" t="s">
        <v>7309</v>
      </c>
      <c r="AH1767" s="129" t="e" cm="1">
        <f t="array" aca="1" ref="AH1767" ca="1">INDIRECT(ADDRESS(MATCH(AJ1767,'rs_industries'!B:B,0),5,1,TRUE,"rs_industries"))</f>
        <v>#N/A</v>
      </c>
      <c r="AI1767" s="129" cm="1">
        <f t="array" aca="1" ref="AI1767" ca="1">INDIRECT(ADDRESS(MATCH(A1767,'rs_stocks'!B:B,0),7,1,TRUE,"rs_stocks"))</f>
        <v>96</v>
      </c>
    </row>
    <row r="1768" spans="1:35" x14ac:dyDescent="0.3">
      <c r="A1768" s="129" t="s">
        <v>1971</v>
      </c>
      <c r="B1768" s="132">
        <v>-3.35</v>
      </c>
      <c r="C1768" s="132">
        <v>7.07</v>
      </c>
      <c r="D1768" s="132">
        <v>5.12</v>
      </c>
      <c r="E1768" s="132">
        <v>6.54</v>
      </c>
      <c r="F1768" s="132">
        <v>3.31</v>
      </c>
      <c r="G1768" s="269" t="s">
        <v>3716</v>
      </c>
      <c r="H1768" s="288" t="s">
        <v>3108</v>
      </c>
      <c r="I1768" s="129">
        <v>4.633</v>
      </c>
      <c r="J1768" s="129">
        <v>-54</v>
      </c>
      <c r="K1768" s="129">
        <v>-6</v>
      </c>
      <c r="L1768" s="129" t="b">
        <v>1</v>
      </c>
      <c r="M1768" s="129">
        <v>1.9570000000000001</v>
      </c>
      <c r="N1768" s="129">
        <v>4.202</v>
      </c>
      <c r="O1768" s="129">
        <v>0.46600000000000003</v>
      </c>
      <c r="P1768" s="132">
        <v>1.895</v>
      </c>
      <c r="Q1768" s="132">
        <v>3.0000000000000001E-3</v>
      </c>
      <c r="R1768" s="132">
        <v>5.0000000000000001E-3</v>
      </c>
      <c r="S1768" s="129">
        <v>2.81</v>
      </c>
      <c r="T1768" s="419">
        <v>-67.593000000000004</v>
      </c>
      <c r="U1768" s="129">
        <v>103.76</v>
      </c>
      <c r="V1768" s="129">
        <v>11</v>
      </c>
      <c r="W1768" s="129">
        <v>20</v>
      </c>
      <c r="X1768" s="129">
        <v>68</v>
      </c>
      <c r="Y1768" s="129" t="s">
        <v>1971</v>
      </c>
      <c r="Z1768" s="129" t="b">
        <v>1</v>
      </c>
      <c r="AA1768" s="129">
        <v>0</v>
      </c>
      <c r="AB1768" s="129" t="b">
        <v>1</v>
      </c>
      <c r="AC1768" s="129">
        <v>45</v>
      </c>
      <c r="AD1768" s="129">
        <v>0.49</v>
      </c>
      <c r="AE1768" s="129" t="s">
        <v>3108</v>
      </c>
      <c r="AF1768" s="129" t="s">
        <v>3716</v>
      </c>
      <c r="AG1768" s="129" t="s">
        <v>3717</v>
      </c>
      <c r="AH1768" s="129" t="e" cm="1">
        <f t="array" aca="1" ref="AH1768" ca="1">INDIRECT(ADDRESS(MATCH(AJ1768,'rs_industries'!B:B,0),5,1,TRUE,"rs_industries"))</f>
        <v>#N/A</v>
      </c>
      <c r="AI1768" s="129" cm="1">
        <f t="array" aca="1" ref="AI1768" ca="1">INDIRECT(ADDRESS(MATCH(A1768,'rs_stocks'!B:B,0),7,1,TRUE,"rs_stocks"))</f>
        <v>85</v>
      </c>
    </row>
    <row r="1769" spans="1:35" x14ac:dyDescent="0.3">
      <c r="A1769" s="129" t="s">
        <v>988</v>
      </c>
      <c r="B1769" s="132">
        <v>-1.06</v>
      </c>
      <c r="C1769" s="132">
        <v>-9.24</v>
      </c>
      <c r="D1769" s="132">
        <v>-15.87</v>
      </c>
      <c r="E1769" s="132">
        <v>-0.99</v>
      </c>
      <c r="F1769" s="132">
        <v>-4.58</v>
      </c>
      <c r="G1769" s="234" t="s">
        <v>3238</v>
      </c>
      <c r="H1769" s="349" t="s">
        <v>24</v>
      </c>
      <c r="I1769" s="129">
        <v>5.9950000000000001</v>
      </c>
      <c r="J1769" s="129">
        <v>-37</v>
      </c>
      <c r="K1769" s="129">
        <v>-25</v>
      </c>
      <c r="L1769" s="129" t="b">
        <v>0</v>
      </c>
      <c r="M1769" s="129">
        <v>2.3010000000000002</v>
      </c>
      <c r="N1769" s="129">
        <v>4.9530000000000003</v>
      </c>
      <c r="O1769" s="129">
        <v>0.46500000000000002</v>
      </c>
      <c r="P1769" s="132">
        <v>2.3929999999999998</v>
      </c>
      <c r="Q1769" s="132">
        <v>2E-3</v>
      </c>
      <c r="R1769" s="132">
        <v>6.0000000000000001E-3</v>
      </c>
      <c r="S1769" s="129">
        <v>2.46</v>
      </c>
      <c r="T1769" s="419">
        <v>10.539</v>
      </c>
      <c r="U1769" s="129">
        <v>50.2</v>
      </c>
      <c r="V1769" s="129">
        <v>-24</v>
      </c>
      <c r="W1769" s="129">
        <v>-19</v>
      </c>
      <c r="X1769" s="129">
        <v>162</v>
      </c>
      <c r="Y1769" s="129" t="s">
        <v>988</v>
      </c>
      <c r="Z1769" s="129" t="b">
        <v>1</v>
      </c>
      <c r="AA1769" s="129">
        <v>0</v>
      </c>
      <c r="AB1769" s="129" t="b">
        <v>0</v>
      </c>
      <c r="AC1769" s="129">
        <v>46</v>
      </c>
      <c r="AD1769" s="129">
        <v>0.49</v>
      </c>
      <c r="AE1769" s="129" t="s">
        <v>24</v>
      </c>
      <c r="AF1769" s="129" t="s">
        <v>3238</v>
      </c>
      <c r="AG1769" s="129" t="s">
        <v>4511</v>
      </c>
      <c r="AH1769" s="129" t="e" cm="1">
        <f t="array" aca="1" ref="AH1769" ca="1">INDIRECT(ADDRESS(MATCH(AJ1769,'rs_industries'!B:B,0),5,1,TRUE,"rs_industries"))</f>
        <v>#N/A</v>
      </c>
      <c r="AI1769" s="129" t="e" cm="1">
        <f t="array" aca="1" ref="AI1769" ca="1">INDIRECT(ADDRESS(MATCH(A1769,'rs_stocks'!B:B,0),7,1,TRUE,"rs_stocks"))</f>
        <v>#N/A</v>
      </c>
    </row>
    <row r="1770" spans="1:35" x14ac:dyDescent="0.3">
      <c r="A1770" s="129" t="s">
        <v>7330</v>
      </c>
      <c r="B1770" s="132">
        <v>1.06</v>
      </c>
      <c r="C1770" s="132">
        <v>0.1</v>
      </c>
      <c r="D1770" s="132">
        <v>3.34</v>
      </c>
      <c r="E1770" s="132">
        <v>6.27</v>
      </c>
      <c r="F1770" s="132">
        <v>2.64</v>
      </c>
      <c r="G1770" s="269" t="s">
        <v>3250</v>
      </c>
      <c r="H1770" s="288" t="s">
        <v>3111</v>
      </c>
      <c r="I1770" s="129">
        <v>0.748</v>
      </c>
      <c r="J1770" s="129">
        <v>-38</v>
      </c>
      <c r="K1770" s="129">
        <v>-25</v>
      </c>
      <c r="L1770" s="129" t="b">
        <v>1</v>
      </c>
      <c r="M1770" s="129">
        <v>0.77</v>
      </c>
      <c r="N1770" s="129">
        <v>1.7010000000000001</v>
      </c>
      <c r="O1770" s="129">
        <v>0.45200000000000001</v>
      </c>
      <c r="P1770" s="132">
        <v>0.69899999999999995</v>
      </c>
      <c r="Q1770" s="132">
        <v>3.0000000000000001E-3</v>
      </c>
      <c r="R1770" s="132">
        <v>2E-3</v>
      </c>
      <c r="S1770" s="129">
        <v>0.97</v>
      </c>
      <c r="T1770" s="419">
        <v>117.532</v>
      </c>
      <c r="U1770" s="129">
        <v>10.51</v>
      </c>
      <c r="V1770" s="129">
        <v>-10</v>
      </c>
      <c r="W1770" s="129">
        <v>-17</v>
      </c>
      <c r="X1770" s="129">
        <v>1958</v>
      </c>
      <c r="Y1770" s="129" t="s">
        <v>7330</v>
      </c>
      <c r="Z1770" s="129" t="b">
        <v>0</v>
      </c>
      <c r="AA1770" s="129">
        <v>0</v>
      </c>
      <c r="AB1770" s="129" t="b">
        <v>1</v>
      </c>
      <c r="AC1770" s="129">
        <v>50</v>
      </c>
      <c r="AD1770" s="129">
        <v>0.49</v>
      </c>
      <c r="AE1770" s="129" t="s">
        <v>3111</v>
      </c>
      <c r="AF1770" s="129" t="s">
        <v>3250</v>
      </c>
      <c r="AG1770" s="129" t="s">
        <v>7331</v>
      </c>
      <c r="AH1770" s="129" t="e" cm="1">
        <f t="array" aca="1" ref="AH1770" ca="1">INDIRECT(ADDRESS(MATCH(AJ1770,'rs_industries'!B:B,0),5,1,TRUE,"rs_industries"))</f>
        <v>#N/A</v>
      </c>
      <c r="AI1770" s="129" t="e" cm="1">
        <f t="array" aca="1" ref="AI1770" ca="1">INDIRECT(ADDRESS(MATCH(A1770,'rs_stocks'!B:B,0),7,1,TRUE,"rs_stocks"))</f>
        <v>#N/A</v>
      </c>
    </row>
    <row r="1771" spans="1:35" x14ac:dyDescent="0.3">
      <c r="A1771" s="129" t="s">
        <v>8047</v>
      </c>
      <c r="B1771" s="132">
        <v>-11.22</v>
      </c>
      <c r="C1771" s="132">
        <v>20.18</v>
      </c>
      <c r="D1771" s="132">
        <v>27.99</v>
      </c>
      <c r="E1771" s="132">
        <v>0.77</v>
      </c>
      <c r="F1771" s="132">
        <v>-1.45</v>
      </c>
      <c r="G1771" s="243" t="s">
        <v>3231</v>
      </c>
      <c r="H1771" s="347" t="s">
        <v>3124</v>
      </c>
      <c r="I1771" s="129">
        <v>0.48899999999999999</v>
      </c>
      <c r="J1771" s="129">
        <v>-97</v>
      </c>
      <c r="K1771" s="129">
        <v>-96</v>
      </c>
      <c r="L1771" s="129" t="b">
        <v>0</v>
      </c>
      <c r="M1771" s="129">
        <v>6.7480000000000002</v>
      </c>
      <c r="N1771" s="129">
        <v>14.935</v>
      </c>
      <c r="O1771" s="129">
        <v>0.45200000000000001</v>
      </c>
      <c r="P1771" s="132">
        <v>1.8220000000000001</v>
      </c>
      <c r="Q1771" s="132">
        <v>-6.0000000000000001E-3</v>
      </c>
      <c r="R1771" s="132">
        <v>-1.0999999999999999E-2</v>
      </c>
      <c r="S1771" s="129">
        <v>9</v>
      </c>
      <c r="T1771" s="419">
        <v>-129.08699999999999</v>
      </c>
      <c r="U1771" s="129">
        <v>0.98599999999999999</v>
      </c>
      <c r="V1771" s="129">
        <v>146</v>
      </c>
      <c r="W1771" s="129">
        <v>97</v>
      </c>
      <c r="X1771" s="129">
        <v>2254</v>
      </c>
      <c r="Y1771" s="129" t="s">
        <v>8047</v>
      </c>
      <c r="Z1771" s="129" t="b">
        <v>0</v>
      </c>
      <c r="AA1771" s="129">
        <v>0</v>
      </c>
      <c r="AB1771" s="129" t="b">
        <v>0</v>
      </c>
      <c r="AC1771" s="129">
        <v>40</v>
      </c>
      <c r="AD1771" s="129">
        <v>0.49</v>
      </c>
      <c r="AE1771" s="129" t="s">
        <v>3124</v>
      </c>
      <c r="AF1771" s="129" t="s">
        <v>3231</v>
      </c>
      <c r="AG1771" s="129" t="s">
        <v>8048</v>
      </c>
      <c r="AH1771" s="129" t="e" cm="1">
        <f t="array" aca="1" ref="AH1771" ca="1">INDIRECT(ADDRESS(MATCH(AJ1771,'rs_industries'!B:B,0),5,1,TRUE,"rs_industries"))</f>
        <v>#N/A</v>
      </c>
      <c r="AI1771" s="129" t="e" cm="1">
        <f t="array" aca="1" ref="AI1771" ca="1">INDIRECT(ADDRESS(MATCH(A1771,'rs_stocks'!B:B,0),7,1,TRUE,"rs_stocks"))</f>
        <v>#N/A</v>
      </c>
    </row>
    <row r="1772" spans="1:35" x14ac:dyDescent="0.3">
      <c r="A1772" s="129" t="s">
        <v>918</v>
      </c>
      <c r="B1772" s="132">
        <v>-5.0199999999999996</v>
      </c>
      <c r="C1772" s="132">
        <v>-3.86</v>
      </c>
      <c r="D1772" s="132">
        <v>1.01</v>
      </c>
      <c r="E1772" s="132">
        <v>0.73</v>
      </c>
      <c r="F1772" s="132">
        <v>-4.6900000000000004</v>
      </c>
      <c r="G1772" s="273" t="s">
        <v>3187</v>
      </c>
      <c r="H1772" s="349" t="s">
        <v>3108</v>
      </c>
      <c r="I1772" s="129">
        <v>21.652000000000001</v>
      </c>
      <c r="J1772" s="129">
        <v>-61</v>
      </c>
      <c r="K1772" s="129">
        <v>-55</v>
      </c>
      <c r="L1772" s="129" t="b">
        <v>0</v>
      </c>
      <c r="M1772" s="129">
        <v>2.1880000000000002</v>
      </c>
      <c r="N1772" s="129">
        <v>4.97</v>
      </c>
      <c r="O1772" s="129">
        <v>0.44</v>
      </c>
      <c r="P1772" s="132">
        <v>1.819</v>
      </c>
      <c r="Q1772" s="132">
        <v>2E-3</v>
      </c>
      <c r="R1772" s="132">
        <v>4.0000000000000001E-3</v>
      </c>
      <c r="S1772" s="129">
        <v>2.4900000000000002</v>
      </c>
      <c r="T1772" s="419">
        <v>-92.724000000000004</v>
      </c>
      <c r="U1772" s="129">
        <v>79.584999999999994</v>
      </c>
      <c r="V1772" s="129">
        <v>-16</v>
      </c>
      <c r="W1772" s="129">
        <v>-21</v>
      </c>
      <c r="X1772" s="129">
        <v>101</v>
      </c>
      <c r="Y1772" s="129" t="s">
        <v>918</v>
      </c>
      <c r="Z1772" s="129" t="b">
        <v>0</v>
      </c>
      <c r="AA1772" s="129">
        <v>0</v>
      </c>
      <c r="AB1772" s="129" t="b">
        <v>0</v>
      </c>
      <c r="AC1772" s="129">
        <v>47</v>
      </c>
      <c r="AD1772" s="129">
        <v>0.48899999999999999</v>
      </c>
      <c r="AE1772" s="129" t="s">
        <v>3108</v>
      </c>
      <c r="AF1772" s="129" t="s">
        <v>3187</v>
      </c>
      <c r="AG1772" s="129" t="s">
        <v>5417</v>
      </c>
      <c r="AH1772" s="129" t="e" cm="1">
        <f t="array" aca="1" ref="AH1772" ca="1">INDIRECT(ADDRESS(MATCH(AJ1772,'rs_industries'!B:B,0),5,1,TRUE,"rs_industries"))</f>
        <v>#N/A</v>
      </c>
      <c r="AI1772" s="129" t="e" cm="1">
        <f t="array" aca="1" ref="AI1772" ca="1">INDIRECT(ADDRESS(MATCH(A1772,'rs_stocks'!B:B,0),7,1,TRUE,"rs_stocks"))</f>
        <v>#N/A</v>
      </c>
    </row>
    <row r="1773" spans="1:35" x14ac:dyDescent="0.3">
      <c r="A1773" s="129" t="s">
        <v>1268</v>
      </c>
      <c r="B1773" s="132">
        <v>-0.76</v>
      </c>
      <c r="C1773" s="132">
        <v>-3.98</v>
      </c>
      <c r="D1773" s="132">
        <v>0.91</v>
      </c>
      <c r="E1773" s="132">
        <v>-1.67</v>
      </c>
      <c r="F1773" s="132">
        <v>-1.59</v>
      </c>
      <c r="G1773" s="269" t="s">
        <v>3276</v>
      </c>
      <c r="H1773" s="288" t="s">
        <v>3140</v>
      </c>
      <c r="I1773" s="129">
        <v>123.819</v>
      </c>
      <c r="J1773" s="129">
        <v>-43</v>
      </c>
      <c r="K1773" s="129">
        <v>-22</v>
      </c>
      <c r="L1773" s="129" t="b">
        <v>0</v>
      </c>
      <c r="M1773" s="129">
        <v>1.571</v>
      </c>
      <c r="N1773" s="129">
        <v>3.6749999999999998</v>
      </c>
      <c r="O1773" s="129">
        <v>0.42799999999999999</v>
      </c>
      <c r="P1773" s="132">
        <v>1.419</v>
      </c>
      <c r="Q1773" s="132">
        <v>2E-3</v>
      </c>
      <c r="R1773" s="132">
        <v>3.0000000000000001E-3</v>
      </c>
      <c r="S1773" s="129">
        <v>1.54</v>
      </c>
      <c r="T1773" s="419">
        <v>-59.442</v>
      </c>
      <c r="U1773" s="129">
        <v>61.655000000000001</v>
      </c>
      <c r="V1773" s="129">
        <v>-25</v>
      </c>
      <c r="W1773" s="129">
        <v>-50</v>
      </c>
      <c r="X1773" s="129">
        <v>210</v>
      </c>
      <c r="Y1773" s="129" t="s">
        <v>1268</v>
      </c>
      <c r="Z1773" s="129" t="b">
        <v>0</v>
      </c>
      <c r="AA1773" s="129">
        <v>0</v>
      </c>
      <c r="AB1773" s="129" t="b">
        <v>0</v>
      </c>
      <c r="AC1773" s="129">
        <v>47</v>
      </c>
      <c r="AD1773" s="129">
        <v>0.48899999999999999</v>
      </c>
      <c r="AE1773" s="129" t="s">
        <v>3140</v>
      </c>
      <c r="AF1773" s="129" t="s">
        <v>3276</v>
      </c>
      <c r="AG1773" s="129" t="s">
        <v>4062</v>
      </c>
      <c r="AH1773" s="129" t="e" cm="1">
        <f t="array" aca="1" ref="AH1773" ca="1">INDIRECT(ADDRESS(MATCH(AJ1773,'rs_industries'!B:B,0),5,1,TRUE,"rs_industries"))</f>
        <v>#N/A</v>
      </c>
      <c r="AI1773" s="129" t="e" cm="1">
        <f t="array" aca="1" ref="AI1773" ca="1">INDIRECT(ADDRESS(MATCH(A1773,'rs_stocks'!B:B,0),7,1,TRUE,"rs_stocks"))</f>
        <v>#N/A</v>
      </c>
    </row>
    <row r="1774" spans="1:35" x14ac:dyDescent="0.3">
      <c r="A1774" s="129" t="s">
        <v>6779</v>
      </c>
      <c r="B1774" s="132">
        <v>0</v>
      </c>
      <c r="C1774" s="132">
        <v>-16.010000000000002</v>
      </c>
      <c r="D1774" s="132">
        <v>1.18</v>
      </c>
      <c r="E1774" s="132">
        <v>-5.51</v>
      </c>
      <c r="F1774" s="132">
        <v>-13.18</v>
      </c>
      <c r="G1774" s="221" t="s">
        <v>3146</v>
      </c>
      <c r="H1774" s="349" t="s">
        <v>3124</v>
      </c>
      <c r="I1774" s="129">
        <v>0.25700000000000001</v>
      </c>
      <c r="J1774" s="129">
        <v>-97</v>
      </c>
      <c r="K1774" s="129">
        <v>-92</v>
      </c>
      <c r="L1774" s="129" t="b">
        <v>0</v>
      </c>
      <c r="M1774" s="129">
        <v>2.9</v>
      </c>
      <c r="N1774" s="129">
        <v>7.0519999999999996</v>
      </c>
      <c r="O1774" s="129">
        <v>0.41099999999999998</v>
      </c>
      <c r="P1774" s="132">
        <v>3.0249999999999999</v>
      </c>
      <c r="Q1774" s="132">
        <v>1E-3</v>
      </c>
      <c r="R1774" s="132">
        <v>3.0000000000000001E-3</v>
      </c>
      <c r="S1774" s="129">
        <v>6.04</v>
      </c>
      <c r="T1774" s="419">
        <v>0</v>
      </c>
      <c r="U1774" s="129">
        <v>2.57</v>
      </c>
      <c r="V1774" s="129">
        <v>250</v>
      </c>
      <c r="W1774" s="129">
        <v>34</v>
      </c>
      <c r="X1774" s="129">
        <v>1287</v>
      </c>
      <c r="Y1774" s="129" t="s">
        <v>6779</v>
      </c>
      <c r="Z1774" s="129" t="b">
        <v>1</v>
      </c>
      <c r="AA1774" s="129">
        <v>0</v>
      </c>
      <c r="AB1774" s="129" t="b">
        <v>0</v>
      </c>
      <c r="AC1774" s="129">
        <v>35</v>
      </c>
      <c r="AD1774" s="129">
        <v>0.48899999999999999</v>
      </c>
      <c r="AE1774" s="129" t="s">
        <v>3124</v>
      </c>
      <c r="AF1774" s="129" t="s">
        <v>3146</v>
      </c>
      <c r="AG1774" s="129" t="s">
        <v>8830</v>
      </c>
      <c r="AH1774" s="129" t="e" cm="1">
        <f t="array" aca="1" ref="AH1774" ca="1">INDIRECT(ADDRESS(MATCH(AJ1774,'rs_industries'!B:B,0),5,1,TRUE,"rs_industries"))</f>
        <v>#N/A</v>
      </c>
      <c r="AI1774" s="129" cm="1">
        <f t="array" aca="1" ref="AI1774" ca="1">INDIRECT(ADDRESS(MATCH(A1774,'rs_stocks'!B:B,0),7,1,TRUE,"rs_stocks"))</f>
        <v>71</v>
      </c>
    </row>
    <row r="1775" spans="1:35" x14ac:dyDescent="0.3">
      <c r="A1775" s="129" t="s">
        <v>8981</v>
      </c>
      <c r="B1775" s="132">
        <v>-0.5</v>
      </c>
      <c r="C1775" s="132">
        <v>5.61</v>
      </c>
      <c r="D1775" s="132">
        <v>17.91</v>
      </c>
      <c r="E1775" s="132">
        <v>5.9</v>
      </c>
      <c r="F1775" s="132">
        <v>0.38</v>
      </c>
      <c r="G1775" s="239" t="s">
        <v>3215</v>
      </c>
      <c r="H1775" s="349" t="s">
        <v>3108</v>
      </c>
      <c r="I1775" s="129">
        <v>0.25</v>
      </c>
      <c r="J1775" s="129">
        <v>-79</v>
      </c>
      <c r="K1775" s="129">
        <v>-42</v>
      </c>
      <c r="L1775" s="129" t="b">
        <v>1</v>
      </c>
      <c r="M1775" s="129">
        <v>3.2839999999999998</v>
      </c>
      <c r="N1775" s="129">
        <v>8.0030000000000001</v>
      </c>
      <c r="O1775" s="129">
        <v>0.41</v>
      </c>
      <c r="P1775" s="132">
        <v>3.399</v>
      </c>
      <c r="Q1775" s="132">
        <v>1E-3</v>
      </c>
      <c r="R1775" s="132">
        <v>2E-3</v>
      </c>
      <c r="S1775" s="129">
        <v>2.73</v>
      </c>
      <c r="T1775" s="419">
        <v>41.783000000000001</v>
      </c>
      <c r="U1775" s="129">
        <v>7.9</v>
      </c>
      <c r="V1775" s="129">
        <v>6</v>
      </c>
      <c r="W1775" s="129">
        <v>38</v>
      </c>
      <c r="X1775" s="129">
        <v>928</v>
      </c>
      <c r="Y1775" s="129" t="s">
        <v>8981</v>
      </c>
      <c r="Z1775" s="129" t="b">
        <v>0</v>
      </c>
      <c r="AA1775" s="129">
        <v>0</v>
      </c>
      <c r="AB1775" s="129" t="b">
        <v>1</v>
      </c>
      <c r="AC1775" s="129">
        <v>46</v>
      </c>
      <c r="AD1775" s="129">
        <v>0.48799999999999999</v>
      </c>
      <c r="AE1775" s="129" t="s">
        <v>3108</v>
      </c>
      <c r="AF1775" s="129" t="s">
        <v>3215</v>
      </c>
      <c r="AG1775" s="129" t="s">
        <v>8982</v>
      </c>
      <c r="AH1775" s="129" t="e" cm="1">
        <f t="array" aca="1" ref="AH1775" ca="1">INDIRECT(ADDRESS(MATCH(AJ1775,'rs_industries'!B:B,0),5,1,TRUE,"rs_industries"))</f>
        <v>#N/A</v>
      </c>
      <c r="AI1775" s="129" cm="1">
        <f t="array" aca="1" ref="AI1775" ca="1">INDIRECT(ADDRESS(MATCH(A1775,'rs_stocks'!B:B,0),7,1,TRUE,"rs_stocks"))</f>
        <v>76</v>
      </c>
    </row>
    <row r="1776" spans="1:35" x14ac:dyDescent="0.3">
      <c r="A1776" s="129" t="s">
        <v>5699</v>
      </c>
      <c r="B1776" s="132">
        <v>7.92</v>
      </c>
      <c r="C1776" s="132">
        <v>16.84</v>
      </c>
      <c r="D1776" s="132">
        <v>-3.83</v>
      </c>
      <c r="E1776" s="132">
        <v>86.63</v>
      </c>
      <c r="F1776" s="132">
        <v>39.979999999999997</v>
      </c>
      <c r="G1776" s="204" t="s">
        <v>3163</v>
      </c>
      <c r="H1776" s="345" t="s">
        <v>245</v>
      </c>
      <c r="I1776" s="129">
        <v>0.93100000000000005</v>
      </c>
      <c r="J1776" s="129">
        <v>-93</v>
      </c>
      <c r="K1776" s="129">
        <v>-83</v>
      </c>
      <c r="L1776" s="129" t="b">
        <v>1</v>
      </c>
      <c r="M1776" s="129">
        <v>4.8780000000000001</v>
      </c>
      <c r="N1776" s="129">
        <v>11.888</v>
      </c>
      <c r="O1776" s="129">
        <v>0.41</v>
      </c>
      <c r="P1776" s="132">
        <v>6.0069999999999997</v>
      </c>
      <c r="Q1776" s="132">
        <v>-1E-3</v>
      </c>
      <c r="R1776" s="132">
        <v>-5.0000000000000001E-3</v>
      </c>
      <c r="S1776" s="129">
        <v>6.83</v>
      </c>
      <c r="T1776" s="419">
        <v>81.584999999999994</v>
      </c>
      <c r="U1776" s="129">
        <v>5.6550000000000002</v>
      </c>
      <c r="V1776" s="129">
        <v>-31</v>
      </c>
      <c r="W1776" s="129">
        <v>-46</v>
      </c>
      <c r="X1776" s="129">
        <v>518</v>
      </c>
      <c r="Y1776" s="129" t="s">
        <v>5699</v>
      </c>
      <c r="Z1776" s="129" t="b">
        <v>0</v>
      </c>
      <c r="AA1776" s="129">
        <v>0</v>
      </c>
      <c r="AB1776" s="129" t="b">
        <v>0</v>
      </c>
      <c r="AC1776" s="129">
        <v>42</v>
      </c>
      <c r="AD1776" s="129">
        <v>0.48799999999999999</v>
      </c>
      <c r="AE1776" s="129" t="s">
        <v>245</v>
      </c>
      <c r="AF1776" s="129" t="s">
        <v>3163</v>
      </c>
      <c r="AG1776" s="129" t="s">
        <v>5700</v>
      </c>
      <c r="AH1776" s="129" t="e" cm="1">
        <f t="array" aca="1" ref="AH1776" ca="1">INDIRECT(ADDRESS(MATCH(AJ1776,'rs_industries'!B:B,0),5,1,TRUE,"rs_industries"))</f>
        <v>#N/A</v>
      </c>
      <c r="AI1776" s="129" t="e" cm="1">
        <f t="array" aca="1" ref="AI1776" ca="1">INDIRECT(ADDRESS(MATCH(A1776,'rs_stocks'!B:B,0),7,1,TRUE,"rs_stocks"))</f>
        <v>#N/A</v>
      </c>
    </row>
    <row r="1777" spans="1:35" x14ac:dyDescent="0.3">
      <c r="A1777" s="129" t="s">
        <v>7945</v>
      </c>
      <c r="B1777" s="132">
        <v>0.35</v>
      </c>
      <c r="C1777" s="132">
        <v>6.4</v>
      </c>
      <c r="D1777" s="132">
        <v>0.35</v>
      </c>
      <c r="E1777" s="132">
        <v>7.7</v>
      </c>
      <c r="F1777" s="132">
        <v>11.78</v>
      </c>
      <c r="G1777" s="298" t="s">
        <v>3229</v>
      </c>
      <c r="H1777" s="352" t="s">
        <v>3108</v>
      </c>
      <c r="I1777" s="129">
        <v>0.33700000000000002</v>
      </c>
      <c r="J1777" s="129">
        <v>-99</v>
      </c>
      <c r="K1777" s="129">
        <v>-99</v>
      </c>
      <c r="L1777" s="129" t="b">
        <v>0</v>
      </c>
      <c r="M1777" s="129">
        <v>5.9640000000000004</v>
      </c>
      <c r="N1777" s="129">
        <v>15.356</v>
      </c>
      <c r="O1777" s="129">
        <v>0.38800000000000001</v>
      </c>
      <c r="P1777" s="132">
        <v>7.0830000000000002</v>
      </c>
      <c r="Q1777" s="132">
        <v>-2E-3</v>
      </c>
      <c r="R1777" s="132">
        <v>-1.7999999999999999E-2</v>
      </c>
      <c r="S1777" s="129">
        <v>10.42</v>
      </c>
      <c r="T1777" s="419">
        <v>-29.239000000000001</v>
      </c>
      <c r="U1777" s="129">
        <v>0.88300000000000001</v>
      </c>
      <c r="V1777" s="129">
        <v>-55</v>
      </c>
      <c r="W1777" s="129">
        <v>-69</v>
      </c>
      <c r="X1777" s="129">
        <v>2173</v>
      </c>
      <c r="Y1777" s="129" t="s">
        <v>7945</v>
      </c>
      <c r="Z1777" s="129" t="b">
        <v>0</v>
      </c>
      <c r="AA1777" s="129">
        <v>0</v>
      </c>
      <c r="AB1777" s="129" t="b">
        <v>0</v>
      </c>
      <c r="AC1777" s="129">
        <v>43</v>
      </c>
      <c r="AD1777" s="129">
        <v>0.48799999999999999</v>
      </c>
      <c r="AE1777" s="129" t="s">
        <v>3108</v>
      </c>
      <c r="AF1777" s="129" t="s">
        <v>3229</v>
      </c>
      <c r="AG1777" s="129" t="s">
        <v>7946</v>
      </c>
      <c r="AH1777" s="129" t="e" cm="1">
        <f t="array" aca="1" ref="AH1777" ca="1">INDIRECT(ADDRESS(MATCH(AJ1777,'rs_industries'!B:B,0),5,1,TRUE,"rs_industries"))</f>
        <v>#N/A</v>
      </c>
      <c r="AI1777" s="129" t="e" cm="1">
        <f t="array" aca="1" ref="AI1777" ca="1">INDIRECT(ADDRESS(MATCH(A1777,'rs_stocks'!B:B,0),7,1,TRUE,"rs_stocks"))</f>
        <v>#N/A</v>
      </c>
    </row>
    <row r="1778" spans="1:35" x14ac:dyDescent="0.3">
      <c r="A1778" s="129" t="s">
        <v>5793</v>
      </c>
      <c r="B1778" s="132">
        <v>0.12</v>
      </c>
      <c r="C1778" s="132">
        <v>-3.22</v>
      </c>
      <c r="D1778" s="132">
        <v>-9.5399999999999991</v>
      </c>
      <c r="E1778" s="132">
        <v>1.1399999999999999</v>
      </c>
      <c r="F1778" s="132">
        <v>-0.36</v>
      </c>
      <c r="G1778" s="253" t="s">
        <v>3162</v>
      </c>
      <c r="H1778" s="253" t="s">
        <v>3108</v>
      </c>
      <c r="I1778" s="129">
        <v>0.71099999999999997</v>
      </c>
      <c r="J1778" s="129">
        <v>-66</v>
      </c>
      <c r="K1778" s="129">
        <v>-34</v>
      </c>
      <c r="L1778" s="129" t="b">
        <v>0</v>
      </c>
      <c r="M1778" s="129">
        <v>1.8</v>
      </c>
      <c r="N1778" s="129">
        <v>4.78</v>
      </c>
      <c r="O1778" s="129">
        <v>0.377</v>
      </c>
      <c r="P1778" s="132">
        <v>2.0920000000000001</v>
      </c>
      <c r="Q1778" s="132">
        <v>1E-3</v>
      </c>
      <c r="R1778" s="132">
        <v>3.0000000000000001E-3</v>
      </c>
      <c r="S1778" s="129">
        <v>2.82</v>
      </c>
      <c r="T1778" s="419">
        <v>-40.045999999999999</v>
      </c>
      <c r="U1778" s="129">
        <v>33.65</v>
      </c>
      <c r="V1778" s="129">
        <v>6</v>
      </c>
      <c r="W1778" s="129">
        <v>-27</v>
      </c>
      <c r="X1778" s="129">
        <v>210</v>
      </c>
      <c r="Y1778" s="129" t="s">
        <v>5793</v>
      </c>
      <c r="Z1778" s="129" t="b">
        <v>1</v>
      </c>
      <c r="AA1778" s="129">
        <v>0</v>
      </c>
      <c r="AB1778" s="129" t="b">
        <v>0</v>
      </c>
      <c r="AC1778" s="129">
        <v>42</v>
      </c>
      <c r="AD1778" s="129">
        <v>0.48799999999999999</v>
      </c>
      <c r="AE1778" s="129" t="s">
        <v>3108</v>
      </c>
      <c r="AF1778" s="129" t="s">
        <v>3162</v>
      </c>
      <c r="AG1778" s="129" t="s">
        <v>7292</v>
      </c>
      <c r="AH1778" s="129" t="e" cm="1">
        <f t="array" aca="1" ref="AH1778" ca="1">INDIRECT(ADDRESS(MATCH(AJ1778,'rs_industries'!B:B,0),5,1,TRUE,"rs_industries"))</f>
        <v>#N/A</v>
      </c>
      <c r="AI1778" s="129" t="e" cm="1">
        <f t="array" aca="1" ref="AI1778" ca="1">INDIRECT(ADDRESS(MATCH(A1778,'rs_stocks'!B:B,0),7,1,TRUE,"rs_stocks"))</f>
        <v>#N/A</v>
      </c>
    </row>
    <row r="1779" spans="1:35" x14ac:dyDescent="0.3">
      <c r="A1779" s="129" t="s">
        <v>1330</v>
      </c>
      <c r="B1779" s="132">
        <v>-1.35</v>
      </c>
      <c r="C1779" s="132">
        <v>-8.9600000000000009</v>
      </c>
      <c r="D1779" s="132">
        <v>-16.48</v>
      </c>
      <c r="E1779" s="132">
        <v>8.09</v>
      </c>
      <c r="F1779" s="132">
        <v>2.84</v>
      </c>
      <c r="G1779" s="277" t="s">
        <v>3234</v>
      </c>
      <c r="H1779" s="348" t="s">
        <v>3108</v>
      </c>
      <c r="I1779" s="129">
        <v>69.762</v>
      </c>
      <c r="J1779" s="129">
        <v>-61</v>
      </c>
      <c r="K1779" s="129">
        <v>-44</v>
      </c>
      <c r="L1779" s="129" t="b">
        <v>0</v>
      </c>
      <c r="M1779" s="129">
        <v>2.617</v>
      </c>
      <c r="N1779" s="129">
        <v>7.2350000000000003</v>
      </c>
      <c r="O1779" s="129">
        <v>0.36199999999999999</v>
      </c>
      <c r="P1779" s="132">
        <v>2.74</v>
      </c>
      <c r="Q1779" s="132">
        <v>1E-3</v>
      </c>
      <c r="R1779" s="132">
        <v>2E-3</v>
      </c>
      <c r="S1779" s="129">
        <v>2.63</v>
      </c>
      <c r="T1779" s="419">
        <v>64.409000000000006</v>
      </c>
      <c r="U1779" s="129">
        <v>148.52000000000001</v>
      </c>
      <c r="V1779" s="129">
        <v>-48</v>
      </c>
      <c r="W1779" s="129">
        <v>-49</v>
      </c>
      <c r="X1779" s="129">
        <v>51</v>
      </c>
      <c r="Y1779" s="129" t="s">
        <v>1330</v>
      </c>
      <c r="Z1779" s="129" t="b">
        <v>1</v>
      </c>
      <c r="AA1779" s="129">
        <v>0</v>
      </c>
      <c r="AB1779" s="129" t="b">
        <v>0</v>
      </c>
      <c r="AC1779" s="129">
        <v>41</v>
      </c>
      <c r="AD1779" s="129">
        <v>0.48699999999999999</v>
      </c>
      <c r="AE1779" s="129" t="s">
        <v>3108</v>
      </c>
      <c r="AF1779" s="129" t="s">
        <v>3234</v>
      </c>
      <c r="AG1779" s="129" t="s">
        <v>3505</v>
      </c>
      <c r="AH1779" s="129" t="e" cm="1">
        <f t="array" aca="1" ref="AH1779" ca="1">INDIRECT(ADDRESS(MATCH(AJ1779,'rs_industries'!B:B,0),5,1,TRUE,"rs_industries"))</f>
        <v>#N/A</v>
      </c>
      <c r="AI1779" s="129" t="e" cm="1">
        <f t="array" aca="1" ref="AI1779" ca="1">INDIRECT(ADDRESS(MATCH(A1779,'rs_stocks'!B:B,0),7,1,TRUE,"rs_stocks"))</f>
        <v>#N/A</v>
      </c>
    </row>
    <row r="1780" spans="1:35" x14ac:dyDescent="0.3">
      <c r="A1780" s="129" t="s">
        <v>752</v>
      </c>
      <c r="B1780" s="132">
        <v>1.79</v>
      </c>
      <c r="C1780" s="132">
        <v>3.56</v>
      </c>
      <c r="D1780" s="132">
        <v>-6.55</v>
      </c>
      <c r="E1780" s="132">
        <v>-0.63</v>
      </c>
      <c r="F1780" s="132">
        <v>1.75</v>
      </c>
      <c r="G1780" s="228" t="s">
        <v>3241</v>
      </c>
      <c r="H1780" s="349" t="s">
        <v>3124</v>
      </c>
      <c r="I1780" s="129">
        <v>6.4459999999999997</v>
      </c>
      <c r="J1780" s="129">
        <v>-44</v>
      </c>
      <c r="K1780" s="129">
        <v>-18</v>
      </c>
      <c r="L1780" s="129" t="b">
        <v>1</v>
      </c>
      <c r="M1780" s="129">
        <v>1.7989999999999999</v>
      </c>
      <c r="N1780" s="129">
        <v>5.1459999999999999</v>
      </c>
      <c r="O1780" s="129">
        <v>0.35</v>
      </c>
      <c r="P1780" s="132">
        <v>1.9930000000000001</v>
      </c>
      <c r="Q1780" s="132">
        <v>1E-3</v>
      </c>
      <c r="R1780" s="132">
        <v>2E-3</v>
      </c>
      <c r="S1780" s="129">
        <v>2.39</v>
      </c>
      <c r="T1780" s="419">
        <v>47.304000000000002</v>
      </c>
      <c r="U1780" s="129">
        <v>22.13</v>
      </c>
      <c r="V1780" s="129">
        <v>-17</v>
      </c>
      <c r="W1780" s="129">
        <v>-30</v>
      </c>
      <c r="X1780" s="129">
        <v>378</v>
      </c>
      <c r="Y1780" s="129" t="s">
        <v>752</v>
      </c>
      <c r="Z1780" s="129" t="b">
        <v>1</v>
      </c>
      <c r="AA1780" s="129">
        <v>0</v>
      </c>
      <c r="AB1780" s="129" t="b">
        <v>0</v>
      </c>
      <c r="AC1780" s="129">
        <v>49</v>
      </c>
      <c r="AD1780" s="129">
        <v>0.48699999999999999</v>
      </c>
      <c r="AE1780" s="129" t="s">
        <v>3124</v>
      </c>
      <c r="AF1780" s="129" t="s">
        <v>3241</v>
      </c>
      <c r="AG1780" s="129" t="s">
        <v>5025</v>
      </c>
      <c r="AH1780" s="129" t="e" cm="1">
        <f t="array" aca="1" ref="AH1780" ca="1">INDIRECT(ADDRESS(MATCH(AJ1780,'rs_industries'!B:B,0),5,1,TRUE,"rs_industries"))</f>
        <v>#N/A</v>
      </c>
      <c r="AI1780" s="129" t="e" cm="1">
        <f t="array" aca="1" ref="AI1780" ca="1">INDIRECT(ADDRESS(MATCH(A1780,'rs_stocks'!B:B,0),7,1,TRUE,"rs_stocks"))</f>
        <v>#N/A</v>
      </c>
    </row>
    <row r="1781" spans="1:35" x14ac:dyDescent="0.3">
      <c r="A1781" s="129" t="s">
        <v>1607</v>
      </c>
      <c r="B1781" s="132">
        <v>-1.74</v>
      </c>
      <c r="C1781" s="132">
        <v>-2.3199999999999998</v>
      </c>
      <c r="D1781" s="132">
        <v>1.52</v>
      </c>
      <c r="E1781" s="132">
        <v>-3.81</v>
      </c>
      <c r="F1781" s="132">
        <v>-4.46</v>
      </c>
      <c r="G1781" s="216" t="s">
        <v>3217</v>
      </c>
      <c r="H1781" s="348" t="s">
        <v>150</v>
      </c>
      <c r="I1781" s="129">
        <v>1.653</v>
      </c>
      <c r="J1781" s="129">
        <v>-59</v>
      </c>
      <c r="K1781" s="129">
        <v>-47</v>
      </c>
      <c r="L1781" s="129" t="b">
        <v>0</v>
      </c>
      <c r="M1781" s="129">
        <v>0.81599999999999995</v>
      </c>
      <c r="N1781" s="129">
        <v>2.3919999999999999</v>
      </c>
      <c r="O1781" s="129">
        <v>0.34100000000000003</v>
      </c>
      <c r="P1781" s="132">
        <v>0.80200000000000005</v>
      </c>
      <c r="Q1781" s="132">
        <v>1E-3</v>
      </c>
      <c r="R1781" s="132">
        <v>1E-3</v>
      </c>
      <c r="S1781" s="129">
        <v>2.36</v>
      </c>
      <c r="T1781" s="419">
        <v>5.9219999999999997</v>
      </c>
      <c r="U1781" s="129">
        <v>21.44</v>
      </c>
      <c r="V1781" s="129">
        <v>-47</v>
      </c>
      <c r="W1781" s="129">
        <v>-38</v>
      </c>
      <c r="X1781" s="129">
        <v>394</v>
      </c>
      <c r="Y1781" s="129" t="s">
        <v>1607</v>
      </c>
      <c r="Z1781" s="129" t="b">
        <v>1</v>
      </c>
      <c r="AA1781" s="129">
        <v>0</v>
      </c>
      <c r="AB1781" s="129" t="b">
        <v>0</v>
      </c>
      <c r="AC1781" s="129">
        <v>51</v>
      </c>
      <c r="AD1781" s="129">
        <v>0.48699999999999999</v>
      </c>
      <c r="AE1781" s="129" t="s">
        <v>150</v>
      </c>
      <c r="AF1781" s="129" t="s">
        <v>3217</v>
      </c>
      <c r="AG1781" s="129" t="s">
        <v>3780</v>
      </c>
      <c r="AH1781" s="129" t="e" cm="1">
        <f t="array" aca="1" ref="AH1781" ca="1">INDIRECT(ADDRESS(MATCH(AJ1781,'rs_industries'!B:B,0),5,1,TRUE,"rs_industries"))</f>
        <v>#N/A</v>
      </c>
      <c r="AI1781" s="129" t="e" cm="1">
        <f t="array" aca="1" ref="AI1781" ca="1">INDIRECT(ADDRESS(MATCH(A1781,'rs_stocks'!B:B,0),7,1,TRUE,"rs_stocks"))</f>
        <v>#N/A</v>
      </c>
    </row>
    <row r="1782" spans="1:35" x14ac:dyDescent="0.3">
      <c r="A1782" s="129" t="s">
        <v>7620</v>
      </c>
      <c r="B1782" s="132">
        <v>-3.07</v>
      </c>
      <c r="C1782" s="132">
        <v>-8.02</v>
      </c>
      <c r="D1782" s="132">
        <v>7.63</v>
      </c>
      <c r="E1782" s="132">
        <v>-16.5</v>
      </c>
      <c r="F1782" s="132">
        <v>-13.27</v>
      </c>
      <c r="G1782" s="208" t="s">
        <v>3148</v>
      </c>
      <c r="H1782" s="347" t="s">
        <v>3111</v>
      </c>
      <c r="I1782" s="129">
        <v>0.439</v>
      </c>
      <c r="J1782" s="129">
        <v>-82</v>
      </c>
      <c r="K1782" s="129">
        <v>-65</v>
      </c>
      <c r="L1782" s="129" t="b">
        <v>0</v>
      </c>
      <c r="M1782" s="129">
        <v>2.2160000000000002</v>
      </c>
      <c r="N1782" s="129">
        <v>6.633</v>
      </c>
      <c r="O1782" s="129">
        <v>0.33400000000000002</v>
      </c>
      <c r="P1782" s="132">
        <v>2.7839999999999998</v>
      </c>
      <c r="Q1782" s="132">
        <v>0</v>
      </c>
      <c r="R1782" s="132">
        <v>0</v>
      </c>
      <c r="S1782" s="129">
        <v>3.41</v>
      </c>
      <c r="T1782" s="419">
        <v>-59.104999999999997</v>
      </c>
      <c r="U1782" s="129">
        <v>39.21</v>
      </c>
      <c r="V1782" s="129">
        <v>-20</v>
      </c>
      <c r="W1782" s="129">
        <v>-32</v>
      </c>
      <c r="X1782" s="129">
        <v>149</v>
      </c>
      <c r="Y1782" s="129" t="s">
        <v>7620</v>
      </c>
      <c r="Z1782" s="129" t="b">
        <v>0</v>
      </c>
      <c r="AA1782" s="129">
        <v>0</v>
      </c>
      <c r="AB1782" s="129" t="b">
        <v>0</v>
      </c>
      <c r="AC1782" s="129">
        <v>39</v>
      </c>
      <c r="AD1782" s="129">
        <v>0.48599999999999999</v>
      </c>
      <c r="AE1782" s="129" t="s">
        <v>3111</v>
      </c>
      <c r="AF1782" s="129" t="s">
        <v>3148</v>
      </c>
      <c r="AG1782" s="129" t="s">
        <v>8008</v>
      </c>
      <c r="AH1782" s="129" t="e" cm="1">
        <f t="array" aca="1" ref="AH1782" ca="1">INDIRECT(ADDRESS(MATCH(AJ1782,'rs_industries'!B:B,0),5,1,TRUE,"rs_industries"))</f>
        <v>#N/A</v>
      </c>
      <c r="AI1782" s="129" t="e" cm="1">
        <f t="array" aca="1" ref="AI1782" ca="1">INDIRECT(ADDRESS(MATCH(A1782,'rs_stocks'!B:B,0),7,1,TRUE,"rs_stocks"))</f>
        <v>#N/A</v>
      </c>
    </row>
    <row r="1783" spans="1:35" x14ac:dyDescent="0.3">
      <c r="A1783" s="129" t="s">
        <v>1990</v>
      </c>
      <c r="B1783" s="132">
        <v>-1.6</v>
      </c>
      <c r="C1783" s="132">
        <v>-8.7799999999999994</v>
      </c>
      <c r="D1783" s="132">
        <v>-5.87</v>
      </c>
      <c r="E1783" s="132">
        <v>-8.09</v>
      </c>
      <c r="F1783" s="132">
        <v>-12.87</v>
      </c>
      <c r="G1783" s="204" t="s">
        <v>3198</v>
      </c>
      <c r="H1783" s="345" t="s">
        <v>24</v>
      </c>
      <c r="I1783" s="129">
        <v>3.0640000000000001</v>
      </c>
      <c r="J1783" s="129">
        <v>-77</v>
      </c>
      <c r="K1783" s="129">
        <v>-75</v>
      </c>
      <c r="L1783" s="129" t="b">
        <v>0</v>
      </c>
      <c r="M1783" s="129">
        <v>1.5409999999999999</v>
      </c>
      <c r="N1783" s="129">
        <v>4.8170000000000002</v>
      </c>
      <c r="O1783" s="129">
        <v>0.32</v>
      </c>
      <c r="P1783" s="132">
        <v>1.6279999999999999</v>
      </c>
      <c r="Q1783" s="132">
        <v>1E-3</v>
      </c>
      <c r="R1783" s="132">
        <v>1E-3</v>
      </c>
      <c r="S1783" s="129">
        <v>3.32</v>
      </c>
      <c r="T1783" s="419">
        <v>4.085</v>
      </c>
      <c r="U1783" s="129">
        <v>7.38</v>
      </c>
      <c r="V1783" s="129">
        <v>-27</v>
      </c>
      <c r="W1783" s="129">
        <v>-32</v>
      </c>
      <c r="X1783" s="129">
        <v>816</v>
      </c>
      <c r="Y1783" s="129" t="s">
        <v>1990</v>
      </c>
      <c r="Z1783" s="129" t="b">
        <v>0</v>
      </c>
      <c r="AA1783" s="129">
        <v>0</v>
      </c>
      <c r="AB1783" s="129" t="b">
        <v>0</v>
      </c>
      <c r="AC1783" s="129">
        <v>39</v>
      </c>
      <c r="AD1783" s="129">
        <v>0.48599999999999999</v>
      </c>
      <c r="AE1783" s="129" t="s">
        <v>24</v>
      </c>
      <c r="AF1783" s="129" t="s">
        <v>3198</v>
      </c>
      <c r="AG1783" s="129" t="s">
        <v>4555</v>
      </c>
      <c r="AH1783" s="129" t="e" cm="1">
        <f t="array" aca="1" ref="AH1783" ca="1">INDIRECT(ADDRESS(MATCH(AJ1783,'rs_industries'!B:B,0),5,1,TRUE,"rs_industries"))</f>
        <v>#N/A</v>
      </c>
      <c r="AI1783" s="129" t="e" cm="1">
        <f t="array" aca="1" ref="AI1783" ca="1">INDIRECT(ADDRESS(MATCH(A1783,'rs_stocks'!B:B,0),7,1,TRUE,"rs_stocks"))</f>
        <v>#N/A</v>
      </c>
    </row>
    <row r="1784" spans="1:35" x14ac:dyDescent="0.3">
      <c r="A1784" s="129" t="s">
        <v>1670</v>
      </c>
      <c r="B1784" s="132">
        <v>0.13</v>
      </c>
      <c r="C1784" s="132">
        <v>-2.89</v>
      </c>
      <c r="D1784" s="132">
        <v>-14.54</v>
      </c>
      <c r="E1784" s="132">
        <v>-6.64</v>
      </c>
      <c r="F1784" s="132">
        <v>-2.64</v>
      </c>
      <c r="G1784" s="231" t="s">
        <v>3114</v>
      </c>
      <c r="H1784" s="346" t="s">
        <v>31</v>
      </c>
      <c r="I1784" s="129">
        <v>3.4769999999999999</v>
      </c>
      <c r="J1784" s="129">
        <v>-78</v>
      </c>
      <c r="K1784" s="129">
        <v>-69</v>
      </c>
      <c r="L1784" s="129" t="b">
        <v>0</v>
      </c>
      <c r="M1784" s="129">
        <v>1.68</v>
      </c>
      <c r="N1784" s="129">
        <v>5.3949999999999996</v>
      </c>
      <c r="O1784" s="129">
        <v>0.311</v>
      </c>
      <c r="P1784" s="132">
        <v>1.8859999999999999</v>
      </c>
      <c r="Q1784" s="132">
        <v>1E-3</v>
      </c>
      <c r="R1784" s="132">
        <v>1E-3</v>
      </c>
      <c r="S1784" s="129">
        <v>2.62</v>
      </c>
      <c r="T1784" s="419">
        <v>26.524999999999999</v>
      </c>
      <c r="U1784" s="129">
        <v>30.21</v>
      </c>
      <c r="V1784" s="129">
        <v>-47</v>
      </c>
      <c r="W1784" s="129">
        <v>-30</v>
      </c>
      <c r="X1784" s="129">
        <v>252</v>
      </c>
      <c r="Y1784" s="129" t="s">
        <v>1670</v>
      </c>
      <c r="Z1784" s="129" t="b">
        <v>1</v>
      </c>
      <c r="AA1784" s="129">
        <v>0</v>
      </c>
      <c r="AB1784" s="129" t="b">
        <v>0</v>
      </c>
      <c r="AC1784" s="129">
        <v>44</v>
      </c>
      <c r="AD1784" s="129">
        <v>0.48599999999999999</v>
      </c>
      <c r="AE1784" s="129" t="s">
        <v>31</v>
      </c>
      <c r="AF1784" s="129" t="s">
        <v>3114</v>
      </c>
      <c r="AG1784" s="129" t="s">
        <v>4573</v>
      </c>
      <c r="AH1784" s="129" t="e" cm="1">
        <f t="array" aca="1" ref="AH1784" ca="1">INDIRECT(ADDRESS(MATCH(AJ1784,'rs_industries'!B:B,0),5,1,TRUE,"rs_industries"))</f>
        <v>#N/A</v>
      </c>
      <c r="AI1784" s="129" t="e" cm="1">
        <f t="array" aca="1" ref="AI1784" ca="1">INDIRECT(ADDRESS(MATCH(A1784,'rs_stocks'!B:B,0),7,1,TRUE,"rs_stocks"))</f>
        <v>#N/A</v>
      </c>
    </row>
    <row r="1785" spans="1:35" x14ac:dyDescent="0.3">
      <c r="A1785" s="129" t="s">
        <v>2252</v>
      </c>
      <c r="B1785" s="132">
        <v>-0.67</v>
      </c>
      <c r="C1785" s="132">
        <v>-12.88</v>
      </c>
      <c r="D1785" s="132">
        <v>3.5</v>
      </c>
      <c r="E1785" s="132">
        <v>9.85</v>
      </c>
      <c r="F1785" s="132">
        <v>2.68</v>
      </c>
      <c r="G1785" s="282" t="s">
        <v>3525</v>
      </c>
      <c r="H1785" s="347" t="s">
        <v>3124</v>
      </c>
      <c r="I1785" s="129">
        <v>2.008</v>
      </c>
      <c r="J1785" s="129">
        <v>-62</v>
      </c>
      <c r="K1785" s="129">
        <v>-39</v>
      </c>
      <c r="L1785" s="129" t="b">
        <v>0</v>
      </c>
      <c r="M1785" s="129">
        <v>2.657</v>
      </c>
      <c r="N1785" s="129">
        <v>8.577</v>
      </c>
      <c r="O1785" s="129">
        <v>0.31</v>
      </c>
      <c r="P1785" s="132">
        <v>1.0740000000000001</v>
      </c>
      <c r="Q1785" s="132">
        <v>-1E-3</v>
      </c>
      <c r="R1785" s="132">
        <v>-1E-3</v>
      </c>
      <c r="S1785" s="129">
        <v>4.05</v>
      </c>
      <c r="T1785" s="419">
        <v>5.5579999999999998</v>
      </c>
      <c r="U1785" s="129">
        <v>22.19</v>
      </c>
      <c r="V1785" s="129">
        <v>19</v>
      </c>
      <c r="W1785" s="129">
        <v>-13</v>
      </c>
      <c r="X1785" s="129">
        <v>222</v>
      </c>
      <c r="Y1785" s="129" t="s">
        <v>2252</v>
      </c>
      <c r="Z1785" s="129" t="b">
        <v>0</v>
      </c>
      <c r="AA1785" s="129">
        <v>0</v>
      </c>
      <c r="AB1785" s="129" t="b">
        <v>1</v>
      </c>
      <c r="AC1785" s="129">
        <v>38</v>
      </c>
      <c r="AD1785" s="129">
        <v>0.48599999999999999</v>
      </c>
      <c r="AE1785" s="129" t="s">
        <v>3124</v>
      </c>
      <c r="AF1785" s="129" t="s">
        <v>3525</v>
      </c>
      <c r="AG1785" s="129" t="s">
        <v>3526</v>
      </c>
      <c r="AH1785" s="129" t="e" cm="1">
        <f t="array" aca="1" ref="AH1785" ca="1">INDIRECT(ADDRESS(MATCH(AJ1785,'rs_industries'!B:B,0),5,1,TRUE,"rs_industries"))</f>
        <v>#N/A</v>
      </c>
      <c r="AI1785" s="129" t="e" cm="1">
        <f t="array" aca="1" ref="AI1785" ca="1">INDIRECT(ADDRESS(MATCH(A1785,'rs_stocks'!B:B,0),7,1,TRUE,"rs_stocks"))</f>
        <v>#N/A</v>
      </c>
    </row>
    <row r="1786" spans="1:35" x14ac:dyDescent="0.3">
      <c r="A1786" s="129" t="s">
        <v>2014</v>
      </c>
      <c r="B1786" s="132">
        <v>1.6</v>
      </c>
      <c r="C1786" s="132">
        <v>-1.74</v>
      </c>
      <c r="D1786" s="132">
        <v>4.8499999999999996</v>
      </c>
      <c r="E1786" s="132">
        <v>-5.24</v>
      </c>
      <c r="F1786" s="132">
        <v>-1.96</v>
      </c>
      <c r="G1786" s="207" t="s">
        <v>88</v>
      </c>
      <c r="H1786" s="346" t="s">
        <v>31</v>
      </c>
      <c r="I1786" s="129">
        <v>4.2060000000000004</v>
      </c>
      <c r="J1786" s="129">
        <v>-44</v>
      </c>
      <c r="K1786" s="129">
        <v>-33</v>
      </c>
      <c r="L1786" s="129" t="b">
        <v>1</v>
      </c>
      <c r="M1786" s="129">
        <v>1.645</v>
      </c>
      <c r="N1786" s="129">
        <v>5.3520000000000003</v>
      </c>
      <c r="O1786" s="129">
        <v>0.307</v>
      </c>
      <c r="P1786" s="132">
        <v>1.3660000000000001</v>
      </c>
      <c r="Q1786" s="132">
        <v>1E-3</v>
      </c>
      <c r="R1786" s="132">
        <v>1E-3</v>
      </c>
      <c r="S1786" s="129">
        <v>2.91</v>
      </c>
      <c r="T1786" s="419">
        <v>-21.76</v>
      </c>
      <c r="U1786" s="129">
        <v>74.099999999999994</v>
      </c>
      <c r="V1786" s="129">
        <v>-29</v>
      </c>
      <c r="W1786" s="129">
        <v>-49</v>
      </c>
      <c r="X1786" s="129">
        <v>92</v>
      </c>
      <c r="Y1786" s="129" t="s">
        <v>2014</v>
      </c>
      <c r="Z1786" s="129" t="b">
        <v>0</v>
      </c>
      <c r="AA1786" s="129">
        <v>0</v>
      </c>
      <c r="AB1786" s="129" t="b">
        <v>0</v>
      </c>
      <c r="AC1786" s="129">
        <v>46</v>
      </c>
      <c r="AD1786" s="129">
        <v>0.48499999999999999</v>
      </c>
      <c r="AE1786" s="129" t="s">
        <v>31</v>
      </c>
      <c r="AF1786" s="129" t="s">
        <v>88</v>
      </c>
      <c r="AG1786" s="129" t="s">
        <v>4970</v>
      </c>
      <c r="AH1786" s="129" t="e" cm="1">
        <f t="array" aca="1" ref="AH1786" ca="1">INDIRECT(ADDRESS(MATCH(AJ1786,'rs_industries'!B:B,0),5,1,TRUE,"rs_industries"))</f>
        <v>#N/A</v>
      </c>
      <c r="AI1786" s="129" t="e" cm="1">
        <f t="array" aca="1" ref="AI1786" ca="1">INDIRECT(ADDRESS(MATCH(A1786,'rs_stocks'!B:B,0),7,1,TRUE,"rs_stocks"))</f>
        <v>#N/A</v>
      </c>
    </row>
    <row r="1787" spans="1:35" x14ac:dyDescent="0.3">
      <c r="A1787" s="129" t="s">
        <v>8004</v>
      </c>
      <c r="B1787" s="132">
        <v>-1.26</v>
      </c>
      <c r="C1787" s="132">
        <v>-6.19</v>
      </c>
      <c r="D1787" s="132">
        <v>-4.41</v>
      </c>
      <c r="E1787" s="132">
        <v>-13.34</v>
      </c>
      <c r="F1787" s="132">
        <v>-8.08</v>
      </c>
      <c r="G1787" s="231" t="s">
        <v>3148</v>
      </c>
      <c r="H1787" s="346" t="s">
        <v>3111</v>
      </c>
      <c r="I1787" s="129">
        <v>0.42899999999999999</v>
      </c>
      <c r="J1787" s="129">
        <v>-64</v>
      </c>
      <c r="K1787" s="129">
        <v>-58</v>
      </c>
      <c r="L1787" s="129" t="b">
        <v>0</v>
      </c>
      <c r="M1787" s="129">
        <v>0.86799999999999999</v>
      </c>
      <c r="N1787" s="129">
        <v>2.8540000000000001</v>
      </c>
      <c r="O1787" s="129">
        <v>0.30399999999999999</v>
      </c>
      <c r="P1787" s="132">
        <v>0.89600000000000002</v>
      </c>
      <c r="Q1787" s="132">
        <v>1E-3</v>
      </c>
      <c r="R1787" s="132">
        <v>1E-3</v>
      </c>
      <c r="S1787" s="129">
        <v>2.4300000000000002</v>
      </c>
      <c r="T1787" s="419">
        <v>-127.43</v>
      </c>
      <c r="U1787" s="129">
        <v>25.15</v>
      </c>
      <c r="V1787" s="129">
        <v>80</v>
      </c>
      <c r="W1787" s="129">
        <v>98</v>
      </c>
      <c r="X1787" s="129">
        <v>326</v>
      </c>
      <c r="Y1787" s="129" t="s">
        <v>8004</v>
      </c>
      <c r="Z1787" s="129" t="b">
        <v>0</v>
      </c>
      <c r="AA1787" s="129">
        <v>0</v>
      </c>
      <c r="AB1787" s="129" t="b">
        <v>0</v>
      </c>
      <c r="AC1787" s="129">
        <v>42</v>
      </c>
      <c r="AD1787" s="129">
        <v>0.48499999999999999</v>
      </c>
      <c r="AE1787" s="129" t="s">
        <v>3111</v>
      </c>
      <c r="AF1787" s="129" t="s">
        <v>3148</v>
      </c>
      <c r="AG1787" s="129" t="s">
        <v>8005</v>
      </c>
      <c r="AH1787" s="129" t="e" cm="1">
        <f t="array" aca="1" ref="AH1787" ca="1">INDIRECT(ADDRESS(MATCH(AJ1787,'rs_industries'!B:B,0),5,1,TRUE,"rs_industries"))</f>
        <v>#N/A</v>
      </c>
      <c r="AI1787" s="129" t="e" cm="1">
        <f t="array" aca="1" ref="AI1787" ca="1">INDIRECT(ADDRESS(MATCH(A1787,'rs_stocks'!B:B,0),7,1,TRUE,"rs_stocks"))</f>
        <v>#N/A</v>
      </c>
    </row>
    <row r="1788" spans="1:35" x14ac:dyDescent="0.3">
      <c r="A1788" s="129" t="s">
        <v>8705</v>
      </c>
      <c r="B1788" s="132">
        <v>1.34</v>
      </c>
      <c r="C1788" s="132">
        <v>0.23</v>
      </c>
      <c r="D1788" s="132">
        <v>-0.92</v>
      </c>
      <c r="E1788" s="132">
        <v>7.44</v>
      </c>
      <c r="F1788" s="132">
        <v>0.31</v>
      </c>
      <c r="G1788" s="282" t="s">
        <v>3193</v>
      </c>
      <c r="H1788" s="347" t="s">
        <v>3111</v>
      </c>
      <c r="I1788" s="129">
        <v>0.29799999999999999</v>
      </c>
      <c r="J1788" s="129">
        <v>-36</v>
      </c>
      <c r="K1788" s="129">
        <v>-21</v>
      </c>
      <c r="L1788" s="129" t="b">
        <v>1</v>
      </c>
      <c r="M1788" s="129">
        <v>0.44600000000000001</v>
      </c>
      <c r="N1788" s="129">
        <v>1.4670000000000001</v>
      </c>
      <c r="O1788" s="129">
        <v>0.30399999999999999</v>
      </c>
      <c r="P1788" s="132">
        <v>0.42499999999999999</v>
      </c>
      <c r="Q1788" s="132">
        <v>1E-3</v>
      </c>
      <c r="R1788" s="132">
        <v>1E-3</v>
      </c>
      <c r="S1788" s="129">
        <v>0.98</v>
      </c>
      <c r="T1788" s="419">
        <v>0</v>
      </c>
      <c r="U1788" s="129">
        <v>12.86</v>
      </c>
      <c r="V1788" s="129">
        <v>-20</v>
      </c>
      <c r="W1788" s="129">
        <v>-18</v>
      </c>
      <c r="X1788" s="129">
        <v>1593</v>
      </c>
      <c r="Y1788" s="129" t="s">
        <v>8705</v>
      </c>
      <c r="Z1788" s="129" t="b">
        <v>1</v>
      </c>
      <c r="AA1788" s="129">
        <v>0</v>
      </c>
      <c r="AB1788" s="129" t="b">
        <v>1</v>
      </c>
      <c r="AC1788" s="129">
        <v>46</v>
      </c>
      <c r="AD1788" s="129">
        <v>0.48499999999999999</v>
      </c>
      <c r="AE1788" s="129" t="s">
        <v>3111</v>
      </c>
      <c r="AF1788" s="129" t="s">
        <v>3193</v>
      </c>
      <c r="AG1788" s="129" t="s">
        <v>8706</v>
      </c>
      <c r="AH1788" s="129" t="e" cm="1">
        <f t="array" aca="1" ref="AH1788" ca="1">INDIRECT(ADDRESS(MATCH(AJ1788,'rs_industries'!B:B,0),5,1,TRUE,"rs_industries"))</f>
        <v>#N/A</v>
      </c>
      <c r="AI1788" s="129" cm="1">
        <f t="array" aca="1" ref="AI1788" ca="1">INDIRECT(ADDRESS(MATCH(A1788,'rs_stocks'!B:B,0),7,1,TRUE,"rs_stocks"))</f>
        <v>74</v>
      </c>
    </row>
    <row r="1789" spans="1:35" x14ac:dyDescent="0.3">
      <c r="A1789" s="129" t="s">
        <v>1479</v>
      </c>
      <c r="B1789" s="132">
        <v>-3.11</v>
      </c>
      <c r="C1789" s="132">
        <v>-8.48</v>
      </c>
      <c r="D1789" s="132">
        <v>-9.89</v>
      </c>
      <c r="E1789" s="132">
        <v>11.39</v>
      </c>
      <c r="F1789" s="132">
        <v>10.1</v>
      </c>
      <c r="G1789" s="233" t="s">
        <v>3139</v>
      </c>
      <c r="H1789" s="345" t="s">
        <v>24</v>
      </c>
      <c r="I1789" s="129">
        <v>3.2240000000000002</v>
      </c>
      <c r="J1789" s="129">
        <v>-39</v>
      </c>
      <c r="K1789" s="129">
        <v>-13</v>
      </c>
      <c r="L1789" s="129" t="b">
        <v>0</v>
      </c>
      <c r="M1789" s="129">
        <v>1.544</v>
      </c>
      <c r="N1789" s="129">
        <v>5.1210000000000004</v>
      </c>
      <c r="O1789" s="129">
        <v>0.30199999999999999</v>
      </c>
      <c r="P1789" s="132">
        <v>1.837</v>
      </c>
      <c r="Q1789" s="132">
        <v>1E-3</v>
      </c>
      <c r="R1789" s="132">
        <v>1E-3</v>
      </c>
      <c r="S1789" s="129">
        <v>3.47</v>
      </c>
      <c r="T1789" s="419">
        <v>-22.16</v>
      </c>
      <c r="U1789" s="129">
        <v>65.06</v>
      </c>
      <c r="V1789" s="129">
        <v>30</v>
      </c>
      <c r="W1789" s="129">
        <v>20</v>
      </c>
      <c r="X1789" s="129">
        <v>88</v>
      </c>
      <c r="Y1789" s="129" t="s">
        <v>1479</v>
      </c>
      <c r="Z1789" s="129" t="b">
        <v>1</v>
      </c>
      <c r="AA1789" s="129">
        <v>0</v>
      </c>
      <c r="AB1789" s="129" t="b">
        <v>0</v>
      </c>
      <c r="AC1789" s="129">
        <v>48</v>
      </c>
      <c r="AD1789" s="129">
        <v>0.48399999999999999</v>
      </c>
      <c r="AE1789" s="129" t="s">
        <v>24</v>
      </c>
      <c r="AF1789" s="129" t="s">
        <v>3139</v>
      </c>
      <c r="AG1789" s="129" t="s">
        <v>3227</v>
      </c>
      <c r="AH1789" s="129" t="e" cm="1">
        <f t="array" aca="1" ref="AH1789" ca="1">INDIRECT(ADDRESS(MATCH(AJ1789,'rs_industries'!B:B,0),5,1,TRUE,"rs_industries"))</f>
        <v>#N/A</v>
      </c>
      <c r="AI1789" s="129" cm="1">
        <f t="array" aca="1" ref="AI1789" ca="1">INDIRECT(ADDRESS(MATCH(A1789,'rs_stocks'!B:B,0),7,1,TRUE,"rs_stocks"))</f>
        <v>88</v>
      </c>
    </row>
    <row r="1790" spans="1:35" x14ac:dyDescent="0.3">
      <c r="A1790" s="129" t="s">
        <v>8775</v>
      </c>
      <c r="B1790" s="132">
        <v>0.85</v>
      </c>
      <c r="C1790" s="132">
        <v>-0.93</v>
      </c>
      <c r="D1790" s="132">
        <v>1.04</v>
      </c>
      <c r="E1790" s="132">
        <v>3.8</v>
      </c>
      <c r="F1790" s="132">
        <v>-0.09</v>
      </c>
      <c r="G1790" s="308" t="s">
        <v>3160</v>
      </c>
      <c r="H1790" s="351" t="s">
        <v>3111</v>
      </c>
      <c r="I1790" s="129">
        <v>0.25700000000000001</v>
      </c>
      <c r="J1790" s="129">
        <v>-46</v>
      </c>
      <c r="K1790" s="129">
        <v>-34</v>
      </c>
      <c r="L1790" s="129" t="b">
        <v>1</v>
      </c>
      <c r="M1790" s="129">
        <v>0.34899999999999998</v>
      </c>
      <c r="N1790" s="129">
        <v>1.24</v>
      </c>
      <c r="O1790" s="129">
        <v>0.28100000000000003</v>
      </c>
      <c r="P1790" s="132">
        <v>0.32500000000000001</v>
      </c>
      <c r="Q1790" s="132">
        <v>1E-3</v>
      </c>
      <c r="R1790" s="132">
        <v>0</v>
      </c>
      <c r="S1790" s="129">
        <v>0.97</v>
      </c>
      <c r="T1790" s="419">
        <v>48.402999999999999</v>
      </c>
      <c r="U1790" s="129">
        <v>10.65</v>
      </c>
      <c r="V1790" s="129">
        <v>-63</v>
      </c>
      <c r="W1790" s="129">
        <v>-46</v>
      </c>
      <c r="X1790" s="129">
        <v>1936</v>
      </c>
      <c r="Y1790" s="129" t="s">
        <v>8775</v>
      </c>
      <c r="Z1790" s="129" t="b">
        <v>1</v>
      </c>
      <c r="AA1790" s="129">
        <v>0</v>
      </c>
      <c r="AB1790" s="129" t="b">
        <v>1</v>
      </c>
      <c r="AC1790" s="129">
        <v>43</v>
      </c>
      <c r="AD1790" s="129">
        <v>0.48399999999999999</v>
      </c>
      <c r="AE1790" s="129" t="s">
        <v>3111</v>
      </c>
      <c r="AF1790" s="129" t="s">
        <v>3160</v>
      </c>
      <c r="AG1790" s="129" t="s">
        <v>8776</v>
      </c>
      <c r="AH1790" s="129" t="e" cm="1">
        <f t="array" aca="1" ref="AH1790" ca="1">INDIRECT(ADDRESS(MATCH(AJ1790,'rs_industries'!B:B,0),5,1,TRUE,"rs_industries"))</f>
        <v>#N/A</v>
      </c>
      <c r="AI1790" s="129" t="e" cm="1">
        <f t="array" aca="1" ref="AI1790" ca="1">INDIRECT(ADDRESS(MATCH(A1790,'rs_stocks'!B:B,0),7,1,TRUE,"rs_stocks"))</f>
        <v>#N/A</v>
      </c>
    </row>
    <row r="1791" spans="1:35" x14ac:dyDescent="0.3">
      <c r="A1791" s="129" t="s">
        <v>2338</v>
      </c>
      <c r="B1791" s="132">
        <v>-5.48</v>
      </c>
      <c r="C1791" s="132">
        <v>23.15</v>
      </c>
      <c r="D1791" s="132">
        <v>9.25</v>
      </c>
      <c r="E1791" s="132">
        <v>21.48</v>
      </c>
      <c r="F1791" s="132">
        <v>3.46</v>
      </c>
      <c r="G1791" s="220"/>
      <c r="H1791" s="349"/>
      <c r="I1791" s="129">
        <v>1.3089999999999999</v>
      </c>
      <c r="J1791" s="129">
        <v>-81</v>
      </c>
      <c r="K1791" s="129">
        <v>-75</v>
      </c>
      <c r="L1791" s="129" t="b">
        <v>1</v>
      </c>
      <c r="M1791" s="129">
        <v>2.5249999999999999</v>
      </c>
      <c r="N1791" s="129">
        <v>8.9930000000000003</v>
      </c>
      <c r="O1791" s="129">
        <v>0.28100000000000003</v>
      </c>
      <c r="P1791" s="132">
        <v>0.85899999999999999</v>
      </c>
      <c r="Q1791" s="132">
        <v>-1E-3</v>
      </c>
      <c r="R1791" s="132">
        <v>-1E-3</v>
      </c>
      <c r="S1791" s="129">
        <v>3.57</v>
      </c>
      <c r="T1791" s="419">
        <v>-29.13</v>
      </c>
      <c r="U1791" s="129">
        <v>13.46</v>
      </c>
      <c r="V1791" s="129">
        <v>-33</v>
      </c>
      <c r="W1791" s="129">
        <v>-53</v>
      </c>
      <c r="X1791" s="129">
        <v>416</v>
      </c>
      <c r="Y1791" s="129" t="s">
        <v>2338</v>
      </c>
      <c r="Z1791" s="129" t="b">
        <v>0</v>
      </c>
      <c r="AA1791" s="129">
        <v>0</v>
      </c>
      <c r="AB1791" s="129" t="b">
        <v>0</v>
      </c>
      <c r="AC1791" s="129">
        <v>44</v>
      </c>
      <c r="AD1791" s="129">
        <v>0.48399999999999999</v>
      </c>
      <c r="AG1791" s="129" t="s">
        <v>5290</v>
      </c>
      <c r="AH1791" s="129" t="e" cm="1">
        <f t="array" aca="1" ref="AH1791" ca="1">INDIRECT(ADDRESS(MATCH(AJ1791,'rs_industries'!B:B,0),5,1,TRUE,"rs_industries"))</f>
        <v>#N/A</v>
      </c>
      <c r="AI1791" s="129" t="e" cm="1">
        <f t="array" aca="1" ref="AI1791" ca="1">INDIRECT(ADDRESS(MATCH(A1791,'rs_stocks'!B:B,0),7,1,TRUE,"rs_stocks"))</f>
        <v>#N/A</v>
      </c>
    </row>
    <row r="1792" spans="1:35" x14ac:dyDescent="0.3">
      <c r="A1792" s="129" t="s">
        <v>1629</v>
      </c>
      <c r="B1792" s="132">
        <v>-3.67</v>
      </c>
      <c r="C1792" s="132">
        <v>-2.99</v>
      </c>
      <c r="D1792" s="132">
        <v>-6</v>
      </c>
      <c r="E1792" s="132">
        <v>-0.83</v>
      </c>
      <c r="F1792" s="132">
        <v>-5.51</v>
      </c>
      <c r="G1792" s="227" t="s">
        <v>3193</v>
      </c>
      <c r="H1792" s="346" t="s">
        <v>3111</v>
      </c>
      <c r="I1792" s="129">
        <v>3.7149999999999999</v>
      </c>
      <c r="J1792" s="129">
        <v>-56</v>
      </c>
      <c r="K1792" s="129">
        <v>-31</v>
      </c>
      <c r="L1792" s="129" t="b">
        <v>0</v>
      </c>
      <c r="M1792" s="129">
        <v>1.01</v>
      </c>
      <c r="N1792" s="129">
        <v>3.7269999999999999</v>
      </c>
      <c r="O1792" s="129">
        <v>0.27100000000000002</v>
      </c>
      <c r="P1792" s="132">
        <v>0.79400000000000004</v>
      </c>
      <c r="Q1792" s="132">
        <v>1E-3</v>
      </c>
      <c r="R1792" s="132">
        <v>0</v>
      </c>
      <c r="S1792" s="129">
        <v>2.4300000000000002</v>
      </c>
      <c r="T1792" s="419">
        <v>-101.27800000000001</v>
      </c>
      <c r="U1792" s="129">
        <v>52.8</v>
      </c>
      <c r="V1792" s="129">
        <v>-25</v>
      </c>
      <c r="W1792" s="129">
        <v>-30</v>
      </c>
      <c r="X1792" s="129">
        <v>155</v>
      </c>
      <c r="Y1792" s="129" t="s">
        <v>1629</v>
      </c>
      <c r="Z1792" s="129" t="b">
        <v>1</v>
      </c>
      <c r="AA1792" s="129">
        <v>0</v>
      </c>
      <c r="AB1792" s="129" t="b">
        <v>0</v>
      </c>
      <c r="AC1792" s="129">
        <v>46</v>
      </c>
      <c r="AD1792" s="129">
        <v>0.48399999999999999</v>
      </c>
      <c r="AE1792" s="129" t="s">
        <v>3111</v>
      </c>
      <c r="AF1792" s="129" t="s">
        <v>3193</v>
      </c>
      <c r="AG1792" s="129" t="s">
        <v>3884</v>
      </c>
      <c r="AH1792" s="129" t="e" cm="1">
        <f t="array" aca="1" ref="AH1792" ca="1">INDIRECT(ADDRESS(MATCH(AJ1792,'rs_industries'!B:B,0),5,1,TRUE,"rs_industries"))</f>
        <v>#N/A</v>
      </c>
      <c r="AI1792" s="129" t="e" cm="1">
        <f t="array" aca="1" ref="AI1792" ca="1">INDIRECT(ADDRESS(MATCH(A1792,'rs_stocks'!B:B,0),7,1,TRUE,"rs_stocks"))</f>
        <v>#N/A</v>
      </c>
    </row>
    <row r="1793" spans="1:35" x14ac:dyDescent="0.3">
      <c r="A1793" s="129" t="s">
        <v>8714</v>
      </c>
      <c r="B1793" s="132">
        <v>2.46</v>
      </c>
      <c r="C1793" s="132">
        <v>4.68</v>
      </c>
      <c r="D1793" s="132">
        <v>-18.37</v>
      </c>
      <c r="E1793" s="132">
        <v>38.57</v>
      </c>
      <c r="F1793" s="132">
        <v>92.08</v>
      </c>
      <c r="G1793" s="269" t="s">
        <v>3170</v>
      </c>
      <c r="H1793" s="288" t="s">
        <v>3124</v>
      </c>
      <c r="I1793" s="129">
        <v>0.32200000000000001</v>
      </c>
      <c r="J1793" s="129">
        <v>-89</v>
      </c>
      <c r="K1793" s="129">
        <v>-78</v>
      </c>
      <c r="L1793" s="129" t="b">
        <v>0</v>
      </c>
      <c r="M1793" s="129">
        <v>8.4649999999999999</v>
      </c>
      <c r="N1793" s="129">
        <v>31.367999999999999</v>
      </c>
      <c r="O1793" s="129">
        <v>0.27</v>
      </c>
      <c r="P1793" s="132">
        <v>23.334</v>
      </c>
      <c r="Q1793" s="132">
        <v>-2.4E-2</v>
      </c>
      <c r="R1793" s="132">
        <v>-0.56000000000000005</v>
      </c>
      <c r="S1793" s="129">
        <v>8.1999999999999993</v>
      </c>
      <c r="T1793" s="419">
        <v>-39.832000000000001</v>
      </c>
      <c r="U1793" s="129">
        <v>5.82</v>
      </c>
      <c r="V1793" s="129">
        <v>-63</v>
      </c>
      <c r="W1793" s="129">
        <v>-57</v>
      </c>
      <c r="X1793" s="129">
        <v>419</v>
      </c>
      <c r="Y1793" s="129" t="s">
        <v>8714</v>
      </c>
      <c r="Z1793" s="129" t="b">
        <v>1</v>
      </c>
      <c r="AA1793" s="129">
        <v>0</v>
      </c>
      <c r="AB1793" s="129" t="b">
        <v>0</v>
      </c>
      <c r="AC1793" s="129">
        <v>46</v>
      </c>
      <c r="AD1793" s="129">
        <v>0.48299999999999998</v>
      </c>
      <c r="AE1793" s="129" t="s">
        <v>3124</v>
      </c>
      <c r="AF1793" s="129" t="s">
        <v>3170</v>
      </c>
      <c r="AG1793" s="129" t="s">
        <v>8715</v>
      </c>
      <c r="AH1793" s="129" t="e" cm="1">
        <f t="array" aca="1" ref="AH1793" ca="1">INDIRECT(ADDRESS(MATCH(AJ1793,'rs_industries'!B:B,0),5,1,TRUE,"rs_industries"))</f>
        <v>#N/A</v>
      </c>
      <c r="AI1793" s="129" t="e" cm="1">
        <f t="array" aca="1" ref="AI1793" ca="1">INDIRECT(ADDRESS(MATCH(A1793,'rs_stocks'!B:B,0),7,1,TRUE,"rs_stocks"))</f>
        <v>#N/A</v>
      </c>
    </row>
    <row r="1794" spans="1:35" x14ac:dyDescent="0.3">
      <c r="A1794" s="129" t="s">
        <v>1998</v>
      </c>
      <c r="B1794" s="132">
        <v>-1.43</v>
      </c>
      <c r="C1794" s="132">
        <v>-3.95</v>
      </c>
      <c r="D1794" s="132">
        <v>-7.02</v>
      </c>
      <c r="E1794" s="132">
        <v>6.81</v>
      </c>
      <c r="F1794" s="132">
        <v>0.35</v>
      </c>
      <c r="G1794" s="319" t="s">
        <v>3162</v>
      </c>
      <c r="H1794" s="347" t="s">
        <v>3108</v>
      </c>
      <c r="I1794" s="129">
        <v>4.3650000000000002</v>
      </c>
      <c r="J1794" s="129">
        <v>-61</v>
      </c>
      <c r="K1794" s="129">
        <v>-52</v>
      </c>
      <c r="L1794" s="129" t="b">
        <v>0</v>
      </c>
      <c r="M1794" s="129">
        <v>0.94099999999999995</v>
      </c>
      <c r="N1794" s="129">
        <v>3.536</v>
      </c>
      <c r="O1794" s="129">
        <v>0.26600000000000001</v>
      </c>
      <c r="P1794" s="132">
        <v>1.21</v>
      </c>
      <c r="Q1794" s="132">
        <v>1E-3</v>
      </c>
      <c r="R1794" s="132">
        <v>1E-3</v>
      </c>
      <c r="S1794" s="129">
        <v>1.57</v>
      </c>
      <c r="T1794" s="419">
        <v>-57.356999999999999</v>
      </c>
      <c r="U1794" s="129">
        <v>12.775</v>
      </c>
      <c r="V1794" s="129">
        <v>-35</v>
      </c>
      <c r="W1794" s="129">
        <v>-28</v>
      </c>
      <c r="X1794" s="129">
        <v>997</v>
      </c>
      <c r="Y1794" s="129" t="s">
        <v>1998</v>
      </c>
      <c r="Z1794" s="129" t="b">
        <v>1</v>
      </c>
      <c r="AA1794" s="129">
        <v>0</v>
      </c>
      <c r="AB1794" s="129" t="b">
        <v>0</v>
      </c>
      <c r="AC1794" s="129">
        <v>46</v>
      </c>
      <c r="AD1794" s="129">
        <v>0.48299999999999998</v>
      </c>
      <c r="AE1794" s="129" t="s">
        <v>3108</v>
      </c>
      <c r="AF1794" s="129" t="s">
        <v>3162</v>
      </c>
      <c r="AG1794" s="129" t="s">
        <v>5358</v>
      </c>
      <c r="AH1794" s="129" t="e" cm="1">
        <f t="array" aca="1" ref="AH1794" ca="1">INDIRECT(ADDRESS(MATCH(AJ1794,'rs_industries'!B:B,0),5,1,TRUE,"rs_industries"))</f>
        <v>#N/A</v>
      </c>
      <c r="AI1794" s="129" t="e" cm="1">
        <f t="array" aca="1" ref="AI1794" ca="1">INDIRECT(ADDRESS(MATCH(A1794,'rs_stocks'!B:B,0),7,1,TRUE,"rs_stocks"))</f>
        <v>#N/A</v>
      </c>
    </row>
    <row r="1795" spans="1:35" x14ac:dyDescent="0.3">
      <c r="A1795" s="129" t="s">
        <v>1211</v>
      </c>
      <c r="B1795" s="132">
        <v>-2.04</v>
      </c>
      <c r="C1795" s="132">
        <v>-3.19</v>
      </c>
      <c r="D1795" s="132">
        <v>-7.76</v>
      </c>
      <c r="E1795" s="132">
        <v>-2.79</v>
      </c>
      <c r="F1795" s="132">
        <v>-0.89</v>
      </c>
      <c r="G1795" s="217"/>
      <c r="H1795" s="349"/>
      <c r="I1795" s="129">
        <v>18.271000000000001</v>
      </c>
      <c r="J1795" s="129">
        <v>-46</v>
      </c>
      <c r="K1795" s="129">
        <v>-43</v>
      </c>
      <c r="L1795" s="129" t="b">
        <v>0</v>
      </c>
      <c r="M1795" s="129">
        <v>0.93300000000000005</v>
      </c>
      <c r="N1795" s="129">
        <v>3.528</v>
      </c>
      <c r="O1795" s="129">
        <v>0.26400000000000001</v>
      </c>
      <c r="P1795" s="132">
        <v>1.0660000000000001</v>
      </c>
      <c r="Q1795" s="132">
        <v>1E-3</v>
      </c>
      <c r="R1795" s="132">
        <v>1E-3</v>
      </c>
      <c r="S1795" s="129">
        <v>2.1800000000000002</v>
      </c>
      <c r="T1795" s="419">
        <v>24.597999999999999</v>
      </c>
      <c r="U1795" s="129">
        <v>27.92</v>
      </c>
      <c r="V1795" s="129">
        <v>18</v>
      </c>
      <c r="W1795" s="129">
        <v>-4</v>
      </c>
      <c r="X1795" s="129">
        <v>327</v>
      </c>
      <c r="Y1795" s="129" t="s">
        <v>1211</v>
      </c>
      <c r="Z1795" s="129" t="b">
        <v>0</v>
      </c>
      <c r="AA1795" s="129">
        <v>0</v>
      </c>
      <c r="AB1795" s="129" t="b">
        <v>0</v>
      </c>
      <c r="AC1795" s="129">
        <v>46</v>
      </c>
      <c r="AD1795" s="129">
        <v>0.48299999999999998</v>
      </c>
      <c r="AG1795" s="129" t="s">
        <v>5452</v>
      </c>
      <c r="AH1795" s="129" t="e" cm="1">
        <f t="array" aca="1" ref="AH1795" ca="1">INDIRECT(ADDRESS(MATCH(AJ1795,'rs_industries'!B:B,0),5,1,TRUE,"rs_industries"))</f>
        <v>#N/A</v>
      </c>
      <c r="AI1795" s="129" t="e" cm="1">
        <f t="array" aca="1" ref="AI1795" ca="1">INDIRECT(ADDRESS(MATCH(A1795,'rs_stocks'!B:B,0),7,1,TRUE,"rs_stocks"))</f>
        <v>#N/A</v>
      </c>
    </row>
    <row r="1796" spans="1:35" x14ac:dyDescent="0.3">
      <c r="A1796" s="129" t="s">
        <v>7522</v>
      </c>
      <c r="B1796" s="132">
        <v>-0.81</v>
      </c>
      <c r="C1796" s="132">
        <v>-0.23</v>
      </c>
      <c r="D1796" s="132">
        <v>-0.23</v>
      </c>
      <c r="E1796" s="132">
        <v>-1.84</v>
      </c>
      <c r="F1796" s="132">
        <v>-2.4</v>
      </c>
      <c r="G1796" s="282" t="s">
        <v>3282</v>
      </c>
      <c r="H1796" s="347" t="s">
        <v>3111</v>
      </c>
      <c r="I1796" s="129">
        <v>0.52200000000000002</v>
      </c>
      <c r="J1796" s="129">
        <v>-42</v>
      </c>
      <c r="K1796" s="129">
        <v>-39</v>
      </c>
      <c r="L1796" s="129" t="b">
        <v>0</v>
      </c>
      <c r="M1796" s="129">
        <v>0.223</v>
      </c>
      <c r="N1796" s="129">
        <v>0.86199999999999999</v>
      </c>
      <c r="O1796" s="129">
        <v>0.25800000000000001</v>
      </c>
      <c r="P1796" s="132">
        <v>0.224</v>
      </c>
      <c r="Q1796" s="132">
        <v>1E-3</v>
      </c>
      <c r="R1796" s="132">
        <v>0</v>
      </c>
      <c r="S1796" s="129">
        <v>0.69</v>
      </c>
      <c r="T1796" s="419">
        <v>-51.106999999999999</v>
      </c>
      <c r="U1796" s="129">
        <v>8.5299999999999994</v>
      </c>
      <c r="V1796" s="129">
        <v>46</v>
      </c>
      <c r="W1796" s="129">
        <v>39</v>
      </c>
      <c r="X1796" s="129">
        <v>3407</v>
      </c>
      <c r="Y1796" s="129" t="s">
        <v>7522</v>
      </c>
      <c r="Z1796" s="129" t="b">
        <v>0</v>
      </c>
      <c r="AA1796" s="129">
        <v>0</v>
      </c>
      <c r="AB1796" s="129" t="b">
        <v>0</v>
      </c>
      <c r="AC1796" s="129">
        <v>41</v>
      </c>
      <c r="AD1796" s="129">
        <v>0.48199999999999998</v>
      </c>
      <c r="AE1796" s="129" t="s">
        <v>3111</v>
      </c>
      <c r="AF1796" s="129" t="s">
        <v>3282</v>
      </c>
      <c r="AG1796" s="129" t="s">
        <v>7523</v>
      </c>
      <c r="AH1796" s="129" t="e" cm="1">
        <f t="array" aca="1" ref="AH1796" ca="1">INDIRECT(ADDRESS(MATCH(AJ1796,'rs_industries'!B:B,0),5,1,TRUE,"rs_industries"))</f>
        <v>#N/A</v>
      </c>
      <c r="AI1796" s="129" t="e" cm="1">
        <f t="array" aca="1" ref="AI1796" ca="1">INDIRECT(ADDRESS(MATCH(A1796,'rs_stocks'!B:B,0),7,1,TRUE,"rs_stocks"))</f>
        <v>#N/A</v>
      </c>
    </row>
    <row r="1797" spans="1:35" x14ac:dyDescent="0.3">
      <c r="A1797" s="129" t="s">
        <v>7411</v>
      </c>
      <c r="B1797" s="132">
        <v>-0.7</v>
      </c>
      <c r="C1797" s="132">
        <v>-2.21</v>
      </c>
      <c r="D1797" s="132">
        <v>1.45</v>
      </c>
      <c r="E1797" s="132">
        <v>1.39</v>
      </c>
      <c r="F1797" s="132">
        <v>0.14000000000000001</v>
      </c>
      <c r="G1797" s="275" t="s">
        <v>3579</v>
      </c>
      <c r="H1797" s="350" t="s">
        <v>24</v>
      </c>
      <c r="I1797" s="129">
        <v>0.63100000000000001</v>
      </c>
      <c r="J1797" s="129">
        <v>-39</v>
      </c>
      <c r="K1797" s="129">
        <v>-30</v>
      </c>
      <c r="L1797" s="129" t="b">
        <v>0</v>
      </c>
      <c r="M1797" s="129">
        <v>0.83399999999999996</v>
      </c>
      <c r="N1797" s="129">
        <v>3.302</v>
      </c>
      <c r="O1797" s="129">
        <v>0.253</v>
      </c>
      <c r="P1797" s="132">
        <v>0.88200000000000001</v>
      </c>
      <c r="Q1797" s="132">
        <v>1E-3</v>
      </c>
      <c r="R1797" s="132">
        <v>1E-3</v>
      </c>
      <c r="S1797" s="129">
        <v>2.84</v>
      </c>
      <c r="T1797" s="419">
        <v>3.8410000000000002</v>
      </c>
      <c r="U1797" s="129">
        <v>128.22</v>
      </c>
      <c r="V1797" s="129">
        <v>-57</v>
      </c>
      <c r="W1797" s="129">
        <v>-57</v>
      </c>
      <c r="X1797" s="129">
        <v>54</v>
      </c>
      <c r="Y1797" s="129" t="s">
        <v>7411</v>
      </c>
      <c r="Z1797" s="129" t="b">
        <v>0</v>
      </c>
      <c r="AA1797" s="129">
        <v>0</v>
      </c>
      <c r="AB1797" s="129" t="b">
        <v>0</v>
      </c>
      <c r="AC1797" s="129">
        <v>44</v>
      </c>
      <c r="AD1797" s="129">
        <v>0.48199999999999998</v>
      </c>
      <c r="AE1797" s="129" t="s">
        <v>24</v>
      </c>
      <c r="AF1797" s="129" t="s">
        <v>3579</v>
      </c>
      <c r="AG1797" s="129" t="s">
        <v>7412</v>
      </c>
      <c r="AH1797" s="129" t="e" cm="1">
        <f t="array" aca="1" ref="AH1797" ca="1">INDIRECT(ADDRESS(MATCH(AJ1797,'rs_industries'!B:B,0),5,1,TRUE,"rs_industries"))</f>
        <v>#N/A</v>
      </c>
      <c r="AI1797" s="129" t="e" cm="1">
        <f t="array" aca="1" ref="AI1797" ca="1">INDIRECT(ADDRESS(MATCH(A1797,'rs_stocks'!B:B,0),7,1,TRUE,"rs_stocks"))</f>
        <v>#N/A</v>
      </c>
    </row>
    <row r="1798" spans="1:35" x14ac:dyDescent="0.3">
      <c r="A1798" s="129" t="s">
        <v>2074</v>
      </c>
      <c r="B1798" s="132">
        <v>-3.09</v>
      </c>
      <c r="C1798" s="132">
        <v>-4.53</v>
      </c>
      <c r="D1798" s="132">
        <v>6.72</v>
      </c>
      <c r="E1798" s="132">
        <v>-9.65</v>
      </c>
      <c r="F1798" s="132">
        <v>-8.9700000000000006</v>
      </c>
      <c r="G1798" s="251" t="s">
        <v>3217</v>
      </c>
      <c r="H1798" s="349" t="s">
        <v>150</v>
      </c>
      <c r="I1798" s="129">
        <v>0.97599999999999998</v>
      </c>
      <c r="J1798" s="129">
        <v>-37</v>
      </c>
      <c r="K1798" s="129">
        <v>-30</v>
      </c>
      <c r="L1798" s="129" t="b">
        <v>0</v>
      </c>
      <c r="M1798" s="129">
        <v>1.129</v>
      </c>
      <c r="N1798" s="129">
        <v>4.5179999999999998</v>
      </c>
      <c r="O1798" s="129">
        <v>0.25</v>
      </c>
      <c r="P1798" s="132">
        <v>1.635</v>
      </c>
      <c r="Q1798" s="132">
        <v>0</v>
      </c>
      <c r="R1798" s="132">
        <v>0</v>
      </c>
      <c r="S1798" s="129">
        <v>2.04</v>
      </c>
      <c r="T1798" s="419">
        <v>13.435</v>
      </c>
      <c r="U1798" s="129">
        <v>10.96</v>
      </c>
      <c r="V1798" s="129">
        <v>-19</v>
      </c>
      <c r="W1798" s="129">
        <v>4</v>
      </c>
      <c r="X1798" s="129">
        <v>895</v>
      </c>
      <c r="Y1798" s="129" t="s">
        <v>2074</v>
      </c>
      <c r="Z1798" s="129" t="b">
        <v>0</v>
      </c>
      <c r="AA1798" s="129">
        <v>0</v>
      </c>
      <c r="AB1798" s="129" t="b">
        <v>0</v>
      </c>
      <c r="AC1798" s="129">
        <v>45</v>
      </c>
      <c r="AD1798" s="129">
        <v>0.48199999999999998</v>
      </c>
      <c r="AE1798" s="129" t="s">
        <v>150</v>
      </c>
      <c r="AF1798" s="129" t="s">
        <v>3217</v>
      </c>
      <c r="AG1798" s="129" t="s">
        <v>4256</v>
      </c>
      <c r="AH1798" s="129" t="e" cm="1">
        <f t="array" aca="1" ref="AH1798" ca="1">INDIRECT(ADDRESS(MATCH(AJ1798,'rs_industries'!B:B,0),5,1,TRUE,"rs_industries"))</f>
        <v>#N/A</v>
      </c>
      <c r="AI1798" s="129" t="e" cm="1">
        <f t="array" aca="1" ref="AI1798" ca="1">INDIRECT(ADDRESS(MATCH(A1798,'rs_stocks'!B:B,0),7,1,TRUE,"rs_stocks"))</f>
        <v>#N/A</v>
      </c>
    </row>
    <row r="1799" spans="1:35" x14ac:dyDescent="0.3">
      <c r="A1799" s="129" t="s">
        <v>1514</v>
      </c>
      <c r="B1799" s="132">
        <v>3.63</v>
      </c>
      <c r="C1799" s="132">
        <v>-14.61</v>
      </c>
      <c r="D1799" s="132">
        <v>-4.1399999999999997</v>
      </c>
      <c r="E1799" s="132">
        <v>-0.02</v>
      </c>
      <c r="F1799" s="132">
        <v>-3.94</v>
      </c>
      <c r="G1799" s="215" t="s">
        <v>3148</v>
      </c>
      <c r="H1799" s="348" t="s">
        <v>3111</v>
      </c>
      <c r="I1799" s="129">
        <v>1.853</v>
      </c>
      <c r="J1799" s="129">
        <v>-34</v>
      </c>
      <c r="K1799" s="129">
        <v>-15</v>
      </c>
      <c r="L1799" s="129" t="b">
        <v>0</v>
      </c>
      <c r="M1799" s="129">
        <v>1.2789999999999999</v>
      </c>
      <c r="N1799" s="129">
        <v>5.1609999999999996</v>
      </c>
      <c r="O1799" s="129">
        <v>0.248</v>
      </c>
      <c r="P1799" s="132">
        <v>0.87</v>
      </c>
      <c r="Q1799" s="132">
        <v>0</v>
      </c>
      <c r="R1799" s="132">
        <v>0</v>
      </c>
      <c r="S1799" s="129">
        <v>2.72</v>
      </c>
      <c r="T1799" s="419">
        <v>30.805</v>
      </c>
      <c r="U1799" s="129">
        <v>40.51</v>
      </c>
      <c r="V1799" s="129">
        <v>-23</v>
      </c>
      <c r="W1799" s="129">
        <v>-45</v>
      </c>
      <c r="X1799" s="129">
        <v>181</v>
      </c>
      <c r="Y1799" s="129" t="s">
        <v>1514</v>
      </c>
      <c r="Z1799" s="129" t="b">
        <v>1</v>
      </c>
      <c r="AA1799" s="129">
        <v>0</v>
      </c>
      <c r="AB1799" s="129" t="b">
        <v>0</v>
      </c>
      <c r="AC1799" s="129">
        <v>40</v>
      </c>
      <c r="AD1799" s="129">
        <v>0.48199999999999998</v>
      </c>
      <c r="AE1799" s="129" t="s">
        <v>3111</v>
      </c>
      <c r="AF1799" s="129" t="s">
        <v>3148</v>
      </c>
      <c r="AG1799" s="129" t="s">
        <v>3402</v>
      </c>
      <c r="AH1799" s="129" t="e" cm="1">
        <f t="array" aca="1" ref="AH1799" ca="1">INDIRECT(ADDRESS(MATCH(AJ1799,'rs_industries'!B:B,0),5,1,TRUE,"rs_industries"))</f>
        <v>#N/A</v>
      </c>
      <c r="AI1799" s="129" cm="1">
        <f t="array" aca="1" ref="AI1799" ca="1">INDIRECT(ADDRESS(MATCH(A1799,'rs_stocks'!B:B,0),7,1,TRUE,"rs_stocks"))</f>
        <v>79</v>
      </c>
    </row>
    <row r="1800" spans="1:35" x14ac:dyDescent="0.3">
      <c r="A1800" s="129" t="s">
        <v>2446</v>
      </c>
      <c r="B1800" s="132">
        <v>-0.33</v>
      </c>
      <c r="C1800" s="132">
        <v>5.3</v>
      </c>
      <c r="D1800" s="132">
        <v>1.02</v>
      </c>
      <c r="E1800" s="132">
        <v>4.3099999999999996</v>
      </c>
      <c r="F1800" s="132">
        <v>1.79</v>
      </c>
      <c r="G1800" s="319" t="s">
        <v>3217</v>
      </c>
      <c r="H1800" s="347" t="s">
        <v>150</v>
      </c>
      <c r="I1800" s="129">
        <v>4.944</v>
      </c>
      <c r="J1800" s="129">
        <v>-59</v>
      </c>
      <c r="K1800" s="129">
        <v>-44</v>
      </c>
      <c r="L1800" s="129" t="b">
        <v>1</v>
      </c>
      <c r="M1800" s="129">
        <v>0.71099999999999997</v>
      </c>
      <c r="N1800" s="129">
        <v>2.9340000000000002</v>
      </c>
      <c r="O1800" s="129">
        <v>0.24199999999999999</v>
      </c>
      <c r="P1800" s="132">
        <v>0.6</v>
      </c>
      <c r="Q1800" s="132">
        <v>1E-3</v>
      </c>
      <c r="R1800" s="132">
        <v>0</v>
      </c>
      <c r="S1800" s="129">
        <v>2.44</v>
      </c>
      <c r="T1800" s="419">
        <v>-10.587999999999999</v>
      </c>
      <c r="U1800" s="129">
        <v>38.71</v>
      </c>
      <c r="V1800" s="129">
        <v>-18</v>
      </c>
      <c r="W1800" s="129">
        <v>21</v>
      </c>
      <c r="X1800" s="129">
        <v>211</v>
      </c>
      <c r="Y1800" s="129" t="s">
        <v>2446</v>
      </c>
      <c r="Z1800" s="129" t="b">
        <v>1</v>
      </c>
      <c r="AA1800" s="129">
        <v>0</v>
      </c>
      <c r="AB1800" s="129" t="b">
        <v>1</v>
      </c>
      <c r="AC1800" s="129">
        <v>46</v>
      </c>
      <c r="AD1800" s="129">
        <v>0.48099999999999998</v>
      </c>
      <c r="AE1800" s="129" t="s">
        <v>150</v>
      </c>
      <c r="AF1800" s="129" t="s">
        <v>3217</v>
      </c>
      <c r="AG1800" s="129" t="s">
        <v>4202</v>
      </c>
      <c r="AH1800" s="129" t="e" cm="1">
        <f t="array" aca="1" ref="AH1800" ca="1">INDIRECT(ADDRESS(MATCH(AJ1800,'rs_industries'!B:B,0),5,1,TRUE,"rs_industries"))</f>
        <v>#N/A</v>
      </c>
      <c r="AI1800" s="129" t="e" cm="1">
        <f t="array" aca="1" ref="AI1800" ca="1">INDIRECT(ADDRESS(MATCH(A1800,'rs_stocks'!B:B,0),7,1,TRUE,"rs_stocks"))</f>
        <v>#N/A</v>
      </c>
    </row>
    <row r="1801" spans="1:35" x14ac:dyDescent="0.3">
      <c r="A1801" s="129" t="s">
        <v>2441</v>
      </c>
      <c r="B1801" s="132">
        <v>1.47</v>
      </c>
      <c r="C1801" s="132">
        <v>6.26</v>
      </c>
      <c r="D1801" s="132">
        <v>5.45</v>
      </c>
      <c r="E1801" s="132">
        <v>-0.88</v>
      </c>
      <c r="F1801" s="132">
        <v>0.94</v>
      </c>
      <c r="G1801" s="300" t="s">
        <v>3611</v>
      </c>
      <c r="H1801" s="348" t="s">
        <v>24</v>
      </c>
      <c r="I1801" s="129">
        <v>3.081</v>
      </c>
      <c r="J1801" s="129">
        <v>-77</v>
      </c>
      <c r="K1801" s="129">
        <v>-37</v>
      </c>
      <c r="L1801" s="129" t="b">
        <v>1</v>
      </c>
      <c r="M1801" s="129">
        <v>0.74099999999999999</v>
      </c>
      <c r="N1801" s="129">
        <v>3.1819999999999999</v>
      </c>
      <c r="O1801" s="129">
        <v>0.23300000000000001</v>
      </c>
      <c r="P1801" s="132">
        <v>0.92200000000000004</v>
      </c>
      <c r="Q1801" s="132">
        <v>0</v>
      </c>
      <c r="R1801" s="132">
        <v>0</v>
      </c>
      <c r="S1801" s="129">
        <v>1.5</v>
      </c>
      <c r="T1801" s="419">
        <v>35.04</v>
      </c>
      <c r="U1801" s="129">
        <v>24.78</v>
      </c>
      <c r="V1801" s="129">
        <v>-4</v>
      </c>
      <c r="W1801" s="129">
        <v>-19</v>
      </c>
      <c r="X1801" s="129">
        <v>539</v>
      </c>
      <c r="Y1801" s="129" t="s">
        <v>2441</v>
      </c>
      <c r="Z1801" s="129" t="b">
        <v>1</v>
      </c>
      <c r="AA1801" s="129">
        <v>0</v>
      </c>
      <c r="AB1801" s="129" t="b">
        <v>1</v>
      </c>
      <c r="AC1801" s="129">
        <v>46</v>
      </c>
      <c r="AD1801" s="129">
        <v>0.48099999999999998</v>
      </c>
      <c r="AE1801" s="129" t="s">
        <v>24</v>
      </c>
      <c r="AF1801" s="129" t="s">
        <v>3611</v>
      </c>
      <c r="AG1801" s="129" t="s">
        <v>4931</v>
      </c>
      <c r="AH1801" s="129" t="e" cm="1">
        <f t="array" aca="1" ref="AH1801" ca="1">INDIRECT(ADDRESS(MATCH(AJ1801,'rs_industries'!B:B,0),5,1,TRUE,"rs_industries"))</f>
        <v>#N/A</v>
      </c>
      <c r="AI1801" s="129" cm="1">
        <f t="array" aca="1" ref="AI1801" ca="1">INDIRECT(ADDRESS(MATCH(A1801,'rs_stocks'!B:B,0),7,1,TRUE,"rs_stocks"))</f>
        <v>76</v>
      </c>
    </row>
    <row r="1802" spans="1:35" x14ac:dyDescent="0.3">
      <c r="A1802" s="129" t="s">
        <v>1915</v>
      </c>
      <c r="B1802" s="132">
        <v>-3.17</v>
      </c>
      <c r="C1802" s="132">
        <v>-8.01</v>
      </c>
      <c r="D1802" s="132">
        <v>-7.29</v>
      </c>
      <c r="E1802" s="132">
        <v>-9.24</v>
      </c>
      <c r="F1802" s="132">
        <v>-7.91</v>
      </c>
      <c r="G1802" s="232" t="s">
        <v>3148</v>
      </c>
      <c r="H1802" s="345" t="s">
        <v>3111</v>
      </c>
      <c r="I1802" s="129">
        <v>2.1520000000000001</v>
      </c>
      <c r="J1802" s="129">
        <v>-38</v>
      </c>
      <c r="K1802" s="129">
        <v>-33</v>
      </c>
      <c r="L1802" s="129" t="b">
        <v>0</v>
      </c>
      <c r="M1802" s="129">
        <v>0.59899999999999998</v>
      </c>
      <c r="N1802" s="129">
        <v>2.5939999999999999</v>
      </c>
      <c r="O1802" s="129">
        <v>0.23100000000000001</v>
      </c>
      <c r="P1802" s="132">
        <v>0.50800000000000001</v>
      </c>
      <c r="Q1802" s="132">
        <v>1E-3</v>
      </c>
      <c r="R1802" s="132">
        <v>0</v>
      </c>
      <c r="S1802" s="129">
        <v>2.59</v>
      </c>
      <c r="T1802" s="419">
        <v>-98.24</v>
      </c>
      <c r="U1802" s="129">
        <v>26.31</v>
      </c>
      <c r="V1802" s="129">
        <v>26</v>
      </c>
      <c r="W1802" s="129">
        <v>32</v>
      </c>
      <c r="X1802" s="129">
        <v>293</v>
      </c>
      <c r="Y1802" s="129" t="s">
        <v>1915</v>
      </c>
      <c r="Z1802" s="129" t="b">
        <v>1</v>
      </c>
      <c r="AA1802" s="129">
        <v>0</v>
      </c>
      <c r="AB1802" s="129" t="b">
        <v>0</v>
      </c>
      <c r="AC1802" s="129">
        <v>41</v>
      </c>
      <c r="AD1802" s="129">
        <v>0.48099999999999998</v>
      </c>
      <c r="AE1802" s="129" t="s">
        <v>3111</v>
      </c>
      <c r="AF1802" s="129" t="s">
        <v>3148</v>
      </c>
      <c r="AG1802" s="129" t="s">
        <v>4637</v>
      </c>
      <c r="AH1802" s="129" t="e" cm="1">
        <f t="array" aca="1" ref="AH1802" ca="1">INDIRECT(ADDRESS(MATCH(AJ1802,'rs_industries'!B:B,0),5,1,TRUE,"rs_industries"))</f>
        <v>#N/A</v>
      </c>
      <c r="AI1802" s="129" t="e" cm="1">
        <f t="array" aca="1" ref="AI1802" ca="1">INDIRECT(ADDRESS(MATCH(A1802,'rs_stocks'!B:B,0),7,1,TRUE,"rs_stocks"))</f>
        <v>#N/A</v>
      </c>
    </row>
    <row r="1803" spans="1:35" x14ac:dyDescent="0.3">
      <c r="A1803" s="129" t="s">
        <v>2388</v>
      </c>
      <c r="B1803" s="132">
        <v>-1.66</v>
      </c>
      <c r="C1803" s="132">
        <v>1.93</v>
      </c>
      <c r="D1803" s="132">
        <v>-3.52</v>
      </c>
      <c r="E1803" s="132">
        <v>1.07</v>
      </c>
      <c r="F1803" s="132">
        <v>-1.51</v>
      </c>
      <c r="G1803" s="214" t="s">
        <v>3193</v>
      </c>
      <c r="H1803" s="347" t="s">
        <v>3111</v>
      </c>
      <c r="I1803" s="129">
        <v>3.8250000000000002</v>
      </c>
      <c r="J1803" s="129">
        <v>-54</v>
      </c>
      <c r="K1803" s="129">
        <v>-42</v>
      </c>
      <c r="L1803" s="129" t="b">
        <v>1</v>
      </c>
      <c r="M1803" s="129">
        <v>0.40200000000000002</v>
      </c>
      <c r="N1803" s="129">
        <v>1.861</v>
      </c>
      <c r="O1803" s="129">
        <v>0.216</v>
      </c>
      <c r="P1803" s="132">
        <v>0.42099999999999999</v>
      </c>
      <c r="Q1803" s="132">
        <v>1E-3</v>
      </c>
      <c r="R1803" s="132">
        <v>0</v>
      </c>
      <c r="S1803" s="129">
        <v>2.08</v>
      </c>
      <c r="T1803" s="419">
        <v>-26.094999999999999</v>
      </c>
      <c r="U1803" s="129">
        <v>33.21</v>
      </c>
      <c r="V1803" s="129">
        <v>13</v>
      </c>
      <c r="W1803" s="129">
        <v>-20</v>
      </c>
      <c r="X1803" s="129">
        <v>289</v>
      </c>
      <c r="Y1803" s="129" t="s">
        <v>2388</v>
      </c>
      <c r="Z1803" s="129" t="b">
        <v>1</v>
      </c>
      <c r="AA1803" s="129">
        <v>0</v>
      </c>
      <c r="AB1803" s="129" t="b">
        <v>0</v>
      </c>
      <c r="AC1803" s="129">
        <v>48</v>
      </c>
      <c r="AD1803" s="129">
        <v>0.48</v>
      </c>
      <c r="AE1803" s="129" t="s">
        <v>3111</v>
      </c>
      <c r="AF1803" s="129" t="s">
        <v>3193</v>
      </c>
      <c r="AG1803" s="129" t="s">
        <v>4430</v>
      </c>
      <c r="AH1803" s="129" t="e" cm="1">
        <f t="array" aca="1" ref="AH1803" ca="1">INDIRECT(ADDRESS(MATCH(AJ1803,'rs_industries'!B:B,0),5,1,TRUE,"rs_industries"))</f>
        <v>#N/A</v>
      </c>
      <c r="AI1803" s="129" t="e" cm="1">
        <f t="array" aca="1" ref="AI1803" ca="1">INDIRECT(ADDRESS(MATCH(A1803,'rs_stocks'!B:B,0),7,1,TRUE,"rs_stocks"))</f>
        <v>#N/A</v>
      </c>
    </row>
    <row r="1804" spans="1:35" x14ac:dyDescent="0.3">
      <c r="A1804" s="129" t="s">
        <v>7467</v>
      </c>
      <c r="B1804" s="132">
        <v>-1.29</v>
      </c>
      <c r="C1804" s="132">
        <v>4.74</v>
      </c>
      <c r="D1804" s="132">
        <v>6.79</v>
      </c>
      <c r="E1804" s="132">
        <v>4.2300000000000004</v>
      </c>
      <c r="F1804" s="132">
        <v>-0.23</v>
      </c>
      <c r="G1804" s="282" t="s">
        <v>3217</v>
      </c>
      <c r="H1804" s="347" t="s">
        <v>150</v>
      </c>
      <c r="I1804" s="129">
        <v>0.65200000000000002</v>
      </c>
      <c r="J1804" s="129">
        <v>-39</v>
      </c>
      <c r="K1804" s="129">
        <v>-4</v>
      </c>
      <c r="L1804" s="129" t="b">
        <v>1</v>
      </c>
      <c r="M1804" s="129">
        <v>0.95499999999999996</v>
      </c>
      <c r="N1804" s="129">
        <v>4.6559999999999997</v>
      </c>
      <c r="O1804" s="129">
        <v>0.20499999999999999</v>
      </c>
      <c r="P1804" s="132">
        <v>0.59199999999999997</v>
      </c>
      <c r="Q1804" s="132">
        <v>0</v>
      </c>
      <c r="R1804" s="132">
        <v>0</v>
      </c>
      <c r="S1804" s="129">
        <v>1.74</v>
      </c>
      <c r="T1804" s="419">
        <v>-43.956000000000003</v>
      </c>
      <c r="U1804" s="129">
        <v>13.05</v>
      </c>
      <c r="V1804" s="129">
        <v>-40</v>
      </c>
      <c r="W1804" s="129">
        <v>-30</v>
      </c>
      <c r="X1804" s="129">
        <v>879</v>
      </c>
      <c r="Y1804" s="129" t="s">
        <v>7467</v>
      </c>
      <c r="Z1804" s="129" t="b">
        <v>0</v>
      </c>
      <c r="AA1804" s="129">
        <v>0</v>
      </c>
      <c r="AB1804" s="129" t="b">
        <v>1</v>
      </c>
      <c r="AC1804" s="129">
        <v>42</v>
      </c>
      <c r="AD1804" s="129">
        <v>0.48</v>
      </c>
      <c r="AE1804" s="129" t="s">
        <v>150</v>
      </c>
      <c r="AF1804" s="129" t="s">
        <v>3217</v>
      </c>
      <c r="AG1804" s="129" t="s">
        <v>7468</v>
      </c>
      <c r="AH1804" s="129" t="e" cm="1">
        <f t="array" aca="1" ref="AH1804" ca="1">INDIRECT(ADDRESS(MATCH(AJ1804,'rs_industries'!B:B,0),5,1,TRUE,"rs_industries"))</f>
        <v>#N/A</v>
      </c>
      <c r="AI1804" s="129" cm="1">
        <f t="array" aca="1" ref="AI1804" ca="1">INDIRECT(ADDRESS(MATCH(A1804,'rs_stocks'!B:B,0),7,1,TRUE,"rs_stocks"))</f>
        <v>79</v>
      </c>
    </row>
    <row r="1805" spans="1:35" x14ac:dyDescent="0.3">
      <c r="A1805" s="129" t="s">
        <v>898</v>
      </c>
      <c r="B1805" s="132">
        <v>-5.07</v>
      </c>
      <c r="C1805" s="132">
        <v>-4.1500000000000004</v>
      </c>
      <c r="D1805" s="132">
        <v>-3.79</v>
      </c>
      <c r="E1805" s="132">
        <v>4.96</v>
      </c>
      <c r="F1805" s="132">
        <v>1.67</v>
      </c>
      <c r="G1805" s="236" t="s">
        <v>326</v>
      </c>
      <c r="H1805" s="345" t="s">
        <v>3140</v>
      </c>
      <c r="I1805" s="129">
        <v>7.48</v>
      </c>
      <c r="J1805" s="129">
        <v>-40</v>
      </c>
      <c r="K1805" s="129">
        <v>-7</v>
      </c>
      <c r="L1805" s="129" t="b">
        <v>1</v>
      </c>
      <c r="M1805" s="129">
        <v>0.70199999999999996</v>
      </c>
      <c r="N1805" s="129">
        <v>3.4470000000000001</v>
      </c>
      <c r="O1805" s="129">
        <v>0.20399999999999999</v>
      </c>
      <c r="P1805" s="132">
        <v>0.72799999999999998</v>
      </c>
      <c r="Q1805" s="132">
        <v>0</v>
      </c>
      <c r="R1805" s="132">
        <v>0</v>
      </c>
      <c r="S1805" s="129">
        <v>2.81</v>
      </c>
      <c r="T1805" s="419">
        <v>-85.709000000000003</v>
      </c>
      <c r="U1805" s="129">
        <v>57.35</v>
      </c>
      <c r="V1805" s="129">
        <v>-18</v>
      </c>
      <c r="W1805" s="129">
        <v>-29</v>
      </c>
      <c r="X1805" s="129">
        <v>124</v>
      </c>
      <c r="Y1805" s="129" t="s">
        <v>898</v>
      </c>
      <c r="Z1805" s="129" t="b">
        <v>1</v>
      </c>
      <c r="AA1805" s="129">
        <v>0</v>
      </c>
      <c r="AB1805" s="129" t="b">
        <v>0</v>
      </c>
      <c r="AC1805" s="129">
        <v>44</v>
      </c>
      <c r="AD1805" s="129">
        <v>0.48</v>
      </c>
      <c r="AE1805" s="129" t="s">
        <v>3140</v>
      </c>
      <c r="AF1805" s="129" t="s">
        <v>326</v>
      </c>
      <c r="AG1805" s="129" t="s">
        <v>3141</v>
      </c>
      <c r="AH1805" s="129" t="e" cm="1">
        <f t="array" aca="1" ref="AH1805" ca="1">INDIRECT(ADDRESS(MATCH(AJ1805,'rs_industries'!B:B,0),5,1,TRUE,"rs_industries"))</f>
        <v>#N/A</v>
      </c>
      <c r="AI1805" s="129" cm="1">
        <f t="array" aca="1" ref="AI1805" ca="1">INDIRECT(ADDRESS(MATCH(A1805,'rs_stocks'!B:B,0),7,1,TRUE,"rs_stocks"))</f>
        <v>80</v>
      </c>
    </row>
    <row r="1806" spans="1:35" x14ac:dyDescent="0.3">
      <c r="A1806" s="129" t="s">
        <v>1936</v>
      </c>
      <c r="B1806" s="132">
        <v>0.21</v>
      </c>
      <c r="C1806" s="132">
        <v>1.62</v>
      </c>
      <c r="D1806" s="132">
        <v>-0.05</v>
      </c>
      <c r="E1806" s="132">
        <v>4.08</v>
      </c>
      <c r="F1806" s="132">
        <v>0.41</v>
      </c>
      <c r="G1806" s="229" t="s">
        <v>3160</v>
      </c>
      <c r="H1806" s="349" t="s">
        <v>3111</v>
      </c>
      <c r="I1806" s="129">
        <v>5.9660000000000002</v>
      </c>
      <c r="J1806" s="129">
        <v>-48</v>
      </c>
      <c r="K1806" s="129">
        <v>-34</v>
      </c>
      <c r="L1806" s="129" t="b">
        <v>1</v>
      </c>
      <c r="M1806" s="129">
        <v>0.24399999999999999</v>
      </c>
      <c r="N1806" s="129">
        <v>1.266</v>
      </c>
      <c r="O1806" s="129">
        <v>0.193</v>
      </c>
      <c r="P1806" s="132">
        <v>0.24199999999999999</v>
      </c>
      <c r="Q1806" s="132">
        <v>0</v>
      </c>
      <c r="R1806" s="132">
        <v>0</v>
      </c>
      <c r="S1806" s="129">
        <v>0.51</v>
      </c>
      <c r="T1806" s="419">
        <v>20.263000000000002</v>
      </c>
      <c r="U1806" s="129">
        <v>19.41</v>
      </c>
      <c r="V1806" s="129">
        <v>1</v>
      </c>
      <c r="W1806" s="129">
        <v>-1</v>
      </c>
      <c r="X1806" s="129">
        <v>2026</v>
      </c>
      <c r="Y1806" s="129" t="s">
        <v>1936</v>
      </c>
      <c r="Z1806" s="129" t="b">
        <v>1</v>
      </c>
      <c r="AA1806" s="129">
        <v>0</v>
      </c>
      <c r="AB1806" s="129" t="b">
        <v>1</v>
      </c>
      <c r="AC1806" s="129">
        <v>61</v>
      </c>
      <c r="AD1806" s="129">
        <v>0.48</v>
      </c>
      <c r="AE1806" s="129" t="s">
        <v>3111</v>
      </c>
      <c r="AF1806" s="129" t="s">
        <v>3160</v>
      </c>
      <c r="AG1806" s="129" t="s">
        <v>3647</v>
      </c>
      <c r="AH1806" s="129" t="e" cm="1">
        <f t="array" aca="1" ref="AH1806" ca="1">INDIRECT(ADDRESS(MATCH(AJ1806,'rs_industries'!B:B,0),5,1,TRUE,"rs_industries"))</f>
        <v>#N/A</v>
      </c>
      <c r="AI1806" s="129" t="e" cm="1">
        <f t="array" aca="1" ref="AI1806" ca="1">INDIRECT(ADDRESS(MATCH(A1806,'rs_stocks'!B:B,0),7,1,TRUE,"rs_stocks"))</f>
        <v>#N/A</v>
      </c>
    </row>
    <row r="1807" spans="1:35" x14ac:dyDescent="0.3">
      <c r="A1807" s="129" t="s">
        <v>1801</v>
      </c>
      <c r="B1807" s="132">
        <v>-2.72</v>
      </c>
      <c r="C1807" s="132">
        <v>-6.71</v>
      </c>
      <c r="D1807" s="132">
        <v>-19.37</v>
      </c>
      <c r="E1807" s="132">
        <v>9.16</v>
      </c>
      <c r="F1807" s="132">
        <v>2.23</v>
      </c>
      <c r="G1807" s="315" t="s">
        <v>3221</v>
      </c>
      <c r="H1807" s="348" t="s">
        <v>24</v>
      </c>
      <c r="I1807" s="129">
        <v>1.8839999999999999</v>
      </c>
      <c r="J1807" s="129">
        <v>-35</v>
      </c>
      <c r="K1807" s="129">
        <v>-19</v>
      </c>
      <c r="L1807" s="129" t="b">
        <v>0</v>
      </c>
      <c r="M1807" s="129">
        <v>1.6080000000000001</v>
      </c>
      <c r="N1807" s="129">
        <v>8.4809999999999999</v>
      </c>
      <c r="O1807" s="129">
        <v>0.19</v>
      </c>
      <c r="P1807" s="132">
        <v>1.93</v>
      </c>
      <c r="Q1807" s="132">
        <v>-1E-3</v>
      </c>
      <c r="R1807" s="132">
        <v>-2E-3</v>
      </c>
      <c r="S1807" s="129">
        <v>2.1800000000000002</v>
      </c>
      <c r="T1807" s="419">
        <v>5.0880000000000001</v>
      </c>
      <c r="U1807" s="129">
        <v>99.11</v>
      </c>
      <c r="V1807" s="129">
        <v>-47</v>
      </c>
      <c r="W1807" s="129">
        <v>-41</v>
      </c>
      <c r="X1807" s="129">
        <v>92</v>
      </c>
      <c r="Y1807" s="129" t="s">
        <v>1801</v>
      </c>
      <c r="Z1807" s="129" t="b">
        <v>1</v>
      </c>
      <c r="AA1807" s="129">
        <v>0</v>
      </c>
      <c r="AB1807" s="129" t="b">
        <v>0</v>
      </c>
      <c r="AC1807" s="129">
        <v>45</v>
      </c>
      <c r="AD1807" s="129">
        <v>0.47899999999999998</v>
      </c>
      <c r="AE1807" s="129" t="s">
        <v>24</v>
      </c>
      <c r="AF1807" s="129" t="s">
        <v>3221</v>
      </c>
      <c r="AG1807" s="129" t="s">
        <v>3485</v>
      </c>
      <c r="AH1807" s="129" t="e" cm="1">
        <f t="array" aca="1" ref="AH1807" ca="1">INDIRECT(ADDRESS(MATCH(AJ1807,'rs_industries'!B:B,0),5,1,TRUE,"rs_industries"))</f>
        <v>#N/A</v>
      </c>
      <c r="AI1807" s="129" t="e" cm="1">
        <f t="array" aca="1" ref="AI1807" ca="1">INDIRECT(ADDRESS(MATCH(A1807,'rs_stocks'!B:B,0),7,1,TRUE,"rs_stocks"))</f>
        <v>#N/A</v>
      </c>
    </row>
    <row r="1808" spans="1:35" x14ac:dyDescent="0.3">
      <c r="A1808" s="129" t="s">
        <v>7597</v>
      </c>
      <c r="B1808" s="132">
        <v>1.34</v>
      </c>
      <c r="C1808" s="132">
        <v>2.5099999999999998</v>
      </c>
      <c r="D1808" s="132">
        <v>2.5099999999999998</v>
      </c>
      <c r="E1808" s="132">
        <v>5.03</v>
      </c>
      <c r="F1808" s="132">
        <v>1.87</v>
      </c>
      <c r="G1808" s="323" t="s">
        <v>3282</v>
      </c>
      <c r="H1808" s="347" t="s">
        <v>3111</v>
      </c>
      <c r="I1808" s="129">
        <v>0.51900000000000002</v>
      </c>
      <c r="J1808" s="129">
        <v>-42</v>
      </c>
      <c r="K1808" s="129">
        <v>-30</v>
      </c>
      <c r="L1808" s="129" t="b">
        <v>1</v>
      </c>
      <c r="M1808" s="129">
        <v>0.26900000000000002</v>
      </c>
      <c r="N1808" s="129">
        <v>1.427</v>
      </c>
      <c r="O1808" s="129">
        <v>0.189</v>
      </c>
      <c r="P1808" s="132">
        <v>0.223</v>
      </c>
      <c r="Q1808" s="132">
        <v>0</v>
      </c>
      <c r="R1808" s="132">
        <v>0</v>
      </c>
      <c r="S1808" s="129">
        <v>1.02</v>
      </c>
      <c r="T1808" s="419">
        <v>40.119999999999997</v>
      </c>
      <c r="U1808" s="129">
        <v>9.81</v>
      </c>
      <c r="V1808" s="129">
        <v>-46</v>
      </c>
      <c r="W1808" s="129">
        <v>-38</v>
      </c>
      <c r="X1808" s="129">
        <v>2006</v>
      </c>
      <c r="Y1808" s="129" t="s">
        <v>7597</v>
      </c>
      <c r="Z1808" s="129" t="b">
        <v>0</v>
      </c>
      <c r="AA1808" s="129">
        <v>0</v>
      </c>
      <c r="AB1808" s="129" t="b">
        <v>1</v>
      </c>
      <c r="AC1808" s="129">
        <v>45</v>
      </c>
      <c r="AD1808" s="129">
        <v>0.47899999999999998</v>
      </c>
      <c r="AE1808" s="129" t="s">
        <v>3111</v>
      </c>
      <c r="AF1808" s="129" t="s">
        <v>3282</v>
      </c>
      <c r="AG1808" s="129" t="s">
        <v>7598</v>
      </c>
      <c r="AH1808" s="129" t="e" cm="1">
        <f t="array" aca="1" ref="AH1808" ca="1">INDIRECT(ADDRESS(MATCH(AJ1808,'rs_industries'!B:B,0),5,1,TRUE,"rs_industries"))</f>
        <v>#N/A</v>
      </c>
      <c r="AI1808" s="129" t="e" cm="1">
        <f t="array" aca="1" ref="AI1808" ca="1">INDIRECT(ADDRESS(MATCH(A1808,'rs_stocks'!B:B,0),7,1,TRUE,"rs_stocks"))</f>
        <v>#N/A</v>
      </c>
    </row>
    <row r="1809" spans="1:35" x14ac:dyDescent="0.3">
      <c r="A1809" s="129" t="s">
        <v>1212</v>
      </c>
      <c r="B1809" s="132">
        <v>0.69</v>
      </c>
      <c r="C1809" s="132">
        <v>20.6</v>
      </c>
      <c r="D1809" s="132">
        <v>10.47</v>
      </c>
      <c r="E1809" s="132">
        <v>22.51</v>
      </c>
      <c r="F1809" s="132">
        <v>23.93</v>
      </c>
      <c r="G1809" s="290" t="s">
        <v>88</v>
      </c>
      <c r="H1809" s="350" t="s">
        <v>31</v>
      </c>
      <c r="I1809" s="129">
        <v>17.779</v>
      </c>
      <c r="J1809" s="129">
        <v>-78</v>
      </c>
      <c r="K1809" s="129">
        <v>-61</v>
      </c>
      <c r="L1809" s="129" t="b">
        <v>0</v>
      </c>
      <c r="M1809" s="129">
        <v>1.488</v>
      </c>
      <c r="N1809" s="129">
        <v>8.0540000000000003</v>
      </c>
      <c r="O1809" s="129">
        <v>0.185</v>
      </c>
      <c r="P1809" s="132">
        <v>1.788</v>
      </c>
      <c r="Q1809" s="132">
        <v>-1E-3</v>
      </c>
      <c r="R1809" s="132">
        <v>-1E-3</v>
      </c>
      <c r="S1809" s="129">
        <v>5.18</v>
      </c>
      <c r="T1809" s="419">
        <v>116.93</v>
      </c>
      <c r="U1809" s="129">
        <v>130.66999999999999</v>
      </c>
      <c r="V1809" s="129">
        <v>-4</v>
      </c>
      <c r="W1809" s="129">
        <v>-8</v>
      </c>
      <c r="X1809" s="129">
        <v>29</v>
      </c>
      <c r="Y1809" s="129" t="s">
        <v>1212</v>
      </c>
      <c r="Z1809" s="129" t="b">
        <v>0</v>
      </c>
      <c r="AA1809" s="129">
        <v>0</v>
      </c>
      <c r="AB1809" s="129" t="b">
        <v>0</v>
      </c>
      <c r="AC1809" s="129">
        <v>44</v>
      </c>
      <c r="AD1809" s="129">
        <v>0.47899999999999998</v>
      </c>
      <c r="AE1809" s="129" t="s">
        <v>31</v>
      </c>
      <c r="AF1809" s="129" t="s">
        <v>88</v>
      </c>
      <c r="AG1809" s="129" t="s">
        <v>5130</v>
      </c>
      <c r="AH1809" s="129" t="e" cm="1">
        <f t="array" aca="1" ref="AH1809" ca="1">INDIRECT(ADDRESS(MATCH(AJ1809,'rs_industries'!B:B,0),5,1,TRUE,"rs_industries"))</f>
        <v>#N/A</v>
      </c>
      <c r="AI1809" s="129" t="e" cm="1">
        <f t="array" aca="1" ref="AI1809" ca="1">INDIRECT(ADDRESS(MATCH(A1809,'rs_stocks'!B:B,0),7,1,TRUE,"rs_stocks"))</f>
        <v>#N/A</v>
      </c>
    </row>
    <row r="1810" spans="1:35" x14ac:dyDescent="0.3">
      <c r="A1810" s="129" t="s">
        <v>2482</v>
      </c>
      <c r="B1810" s="132">
        <v>0.48</v>
      </c>
      <c r="C1810" s="132">
        <v>0.87</v>
      </c>
      <c r="D1810" s="132">
        <v>-4.26</v>
      </c>
      <c r="E1810" s="132">
        <v>43.57</v>
      </c>
      <c r="F1810" s="132">
        <v>-0.62</v>
      </c>
      <c r="G1810" s="298" t="s">
        <v>3241</v>
      </c>
      <c r="H1810" s="352" t="s">
        <v>3124</v>
      </c>
      <c r="I1810" s="129">
        <v>1.591</v>
      </c>
      <c r="J1810" s="129">
        <v>-82</v>
      </c>
      <c r="K1810" s="129">
        <v>-50</v>
      </c>
      <c r="L1810" s="129" t="b">
        <v>1</v>
      </c>
      <c r="M1810" s="129">
        <v>1</v>
      </c>
      <c r="N1810" s="129">
        <v>5.806</v>
      </c>
      <c r="O1810" s="129">
        <v>0.17199999999999999</v>
      </c>
      <c r="P1810" s="132">
        <v>0.80100000000000005</v>
      </c>
      <c r="Q1810" s="132">
        <v>0</v>
      </c>
      <c r="R1810" s="132">
        <v>0</v>
      </c>
      <c r="S1810" s="129">
        <v>4.83</v>
      </c>
      <c r="T1810" s="419">
        <v>-86.173000000000002</v>
      </c>
      <c r="U1810" s="129">
        <v>20.89</v>
      </c>
      <c r="V1810" s="129">
        <v>6</v>
      </c>
      <c r="W1810" s="129">
        <v>15</v>
      </c>
      <c r="X1810" s="129">
        <v>198</v>
      </c>
      <c r="Y1810" s="129" t="s">
        <v>2482</v>
      </c>
      <c r="Z1810" s="129" t="b">
        <v>1</v>
      </c>
      <c r="AA1810" s="129">
        <v>0</v>
      </c>
      <c r="AB1810" s="129" t="b">
        <v>1</v>
      </c>
      <c r="AC1810" s="129">
        <v>47</v>
      </c>
      <c r="AD1810" s="129">
        <v>0.47799999999999998</v>
      </c>
      <c r="AE1810" s="129" t="s">
        <v>3124</v>
      </c>
      <c r="AF1810" s="129" t="s">
        <v>3241</v>
      </c>
      <c r="AG1810" s="129" t="s">
        <v>3474</v>
      </c>
      <c r="AH1810" s="129" t="e" cm="1">
        <f t="array" aca="1" ref="AH1810" ca="1">INDIRECT(ADDRESS(MATCH(AJ1810,'rs_industries'!B:B,0),5,1,TRUE,"rs_industries"))</f>
        <v>#N/A</v>
      </c>
      <c r="AI1810" s="129" cm="1">
        <f t="array" aca="1" ref="AI1810" ca="1">INDIRECT(ADDRESS(MATCH(A1810,'rs_stocks'!B:B,0),7,1,TRUE,"rs_stocks"))</f>
        <v>94</v>
      </c>
    </row>
    <row r="1811" spans="1:35" x14ac:dyDescent="0.3">
      <c r="A1811" s="129" t="s">
        <v>1668</v>
      </c>
      <c r="B1811" s="132">
        <v>-0.67</v>
      </c>
      <c r="C1811" s="132">
        <v>-7.1</v>
      </c>
      <c r="D1811" s="132">
        <v>-15.48</v>
      </c>
      <c r="E1811" s="132">
        <v>0.91</v>
      </c>
      <c r="F1811" s="132">
        <v>-1.22</v>
      </c>
      <c r="G1811" s="235" t="s">
        <v>3221</v>
      </c>
      <c r="H1811" s="349" t="s">
        <v>3108</v>
      </c>
      <c r="I1811" s="129">
        <v>1.7450000000000001</v>
      </c>
      <c r="J1811" s="129">
        <v>-51</v>
      </c>
      <c r="K1811" s="129">
        <v>-33</v>
      </c>
      <c r="L1811" s="129" t="b">
        <v>0</v>
      </c>
      <c r="M1811" s="129">
        <v>0.88</v>
      </c>
      <c r="N1811" s="129">
        <v>5.4379999999999997</v>
      </c>
      <c r="O1811" s="129">
        <v>0.16200000000000001</v>
      </c>
      <c r="P1811" s="132">
        <v>1.093</v>
      </c>
      <c r="Q1811" s="132">
        <v>0</v>
      </c>
      <c r="R1811" s="132">
        <v>0</v>
      </c>
      <c r="S1811" s="129">
        <v>2.59</v>
      </c>
      <c r="T1811" s="419">
        <v>34.646999999999998</v>
      </c>
      <c r="U1811" s="129">
        <v>8.9</v>
      </c>
      <c r="V1811" s="129">
        <v>-27</v>
      </c>
      <c r="W1811" s="129">
        <v>-47</v>
      </c>
      <c r="X1811" s="129">
        <v>866</v>
      </c>
      <c r="Y1811" s="129" t="s">
        <v>1668</v>
      </c>
      <c r="Z1811" s="129" t="b">
        <v>1</v>
      </c>
      <c r="AA1811" s="129">
        <v>0</v>
      </c>
      <c r="AB1811" s="129" t="b">
        <v>0</v>
      </c>
      <c r="AC1811" s="129">
        <v>47</v>
      </c>
      <c r="AD1811" s="129">
        <v>0.47799999999999998</v>
      </c>
      <c r="AE1811" s="129" t="s">
        <v>3108</v>
      </c>
      <c r="AF1811" s="129" t="s">
        <v>3221</v>
      </c>
      <c r="AG1811" s="129" t="s">
        <v>4184</v>
      </c>
      <c r="AH1811" s="129" t="e" cm="1">
        <f t="array" aca="1" ref="AH1811" ca="1">INDIRECT(ADDRESS(MATCH(AJ1811,'rs_industries'!B:B,0),5,1,TRUE,"rs_industries"))</f>
        <v>#N/A</v>
      </c>
      <c r="AI1811" s="129" t="e" cm="1">
        <f t="array" aca="1" ref="AI1811" ca="1">INDIRECT(ADDRESS(MATCH(A1811,'rs_stocks'!B:B,0),7,1,TRUE,"rs_stocks"))</f>
        <v>#N/A</v>
      </c>
    </row>
    <row r="1812" spans="1:35" x14ac:dyDescent="0.3">
      <c r="A1812" s="129" t="s">
        <v>8013</v>
      </c>
      <c r="B1812" s="132">
        <v>-1.01</v>
      </c>
      <c r="C1812" s="132">
        <v>20.64</v>
      </c>
      <c r="D1812" s="132">
        <v>5.58</v>
      </c>
      <c r="E1812" s="132">
        <v>-0.41</v>
      </c>
      <c r="F1812" s="132">
        <v>11.71</v>
      </c>
      <c r="G1812" s="209" t="s">
        <v>3696</v>
      </c>
      <c r="H1812" s="348" t="s">
        <v>3108</v>
      </c>
      <c r="I1812" s="129">
        <v>0.49</v>
      </c>
      <c r="J1812" s="129">
        <v>-67</v>
      </c>
      <c r="K1812" s="129">
        <v>-52</v>
      </c>
      <c r="L1812" s="129" t="b">
        <v>1</v>
      </c>
      <c r="M1812" s="129">
        <v>1.2130000000000001</v>
      </c>
      <c r="N1812" s="129">
        <v>7.64</v>
      </c>
      <c r="O1812" s="129">
        <v>0.159</v>
      </c>
      <c r="P1812" s="132">
        <v>-0.63600000000000001</v>
      </c>
      <c r="Q1812" s="132">
        <v>-2E-3</v>
      </c>
      <c r="R1812" s="132">
        <v>1E-3</v>
      </c>
      <c r="S1812" s="129">
        <v>4.8899999999999997</v>
      </c>
      <c r="T1812" s="419">
        <v>3.4870000000000001</v>
      </c>
      <c r="U1812" s="129">
        <v>29.34</v>
      </c>
      <c r="V1812" s="129">
        <v>-36</v>
      </c>
      <c r="W1812" s="129">
        <v>-22</v>
      </c>
      <c r="X1812" s="129">
        <v>139</v>
      </c>
      <c r="Y1812" s="129" t="s">
        <v>8013</v>
      </c>
      <c r="Z1812" s="129" t="b">
        <v>0</v>
      </c>
      <c r="AA1812" s="129">
        <v>0</v>
      </c>
      <c r="AB1812" s="129" t="b">
        <v>0</v>
      </c>
      <c r="AC1812" s="129">
        <v>48</v>
      </c>
      <c r="AD1812" s="129">
        <v>0.47799999999999998</v>
      </c>
      <c r="AE1812" s="129" t="s">
        <v>3108</v>
      </c>
      <c r="AF1812" s="129" t="s">
        <v>3696</v>
      </c>
      <c r="AG1812" s="129" t="s">
        <v>8014</v>
      </c>
      <c r="AH1812" s="129" t="e" cm="1">
        <f t="array" aca="1" ref="AH1812" ca="1">INDIRECT(ADDRESS(MATCH(AJ1812,'rs_industries'!B:B,0),5,1,TRUE,"rs_industries"))</f>
        <v>#N/A</v>
      </c>
      <c r="AI1812" s="129" t="e" cm="1">
        <f t="array" aca="1" ref="AI1812" ca="1">INDIRECT(ADDRESS(MATCH(A1812,'rs_stocks'!B:B,0),7,1,TRUE,"rs_stocks"))</f>
        <v>#N/A</v>
      </c>
    </row>
    <row r="1813" spans="1:35" x14ac:dyDescent="0.3">
      <c r="A1813" s="129" t="s">
        <v>7320</v>
      </c>
      <c r="B1813" s="132">
        <v>1.47</v>
      </c>
      <c r="C1813" s="132">
        <v>3.04</v>
      </c>
      <c r="D1813" s="132">
        <v>-5.54</v>
      </c>
      <c r="E1813" s="132">
        <v>1.57</v>
      </c>
      <c r="F1813" s="132">
        <v>2.35</v>
      </c>
      <c r="G1813" s="208" t="s">
        <v>3162</v>
      </c>
      <c r="H1813" s="347" t="s">
        <v>3108</v>
      </c>
      <c r="I1813" s="129">
        <v>0.70899999999999996</v>
      </c>
      <c r="J1813" s="129">
        <v>-41</v>
      </c>
      <c r="K1813" s="129">
        <v>-21</v>
      </c>
      <c r="L1813" s="129" t="b">
        <v>1</v>
      </c>
      <c r="M1813" s="129">
        <v>0.58099999999999996</v>
      </c>
      <c r="N1813" s="129">
        <v>4.0359999999999996</v>
      </c>
      <c r="O1813" s="129">
        <v>0.14399999999999999</v>
      </c>
      <c r="P1813" s="132">
        <v>0.67800000000000005</v>
      </c>
      <c r="Q1813" s="132">
        <v>0</v>
      </c>
      <c r="R1813" s="132">
        <v>0</v>
      </c>
      <c r="S1813" s="129">
        <v>2.3199999999999998</v>
      </c>
      <c r="T1813" s="419">
        <v>-14.17</v>
      </c>
      <c r="U1813" s="129">
        <v>21.33</v>
      </c>
      <c r="V1813" s="129">
        <v>58</v>
      </c>
      <c r="W1813" s="129">
        <v>-14</v>
      </c>
      <c r="X1813" s="129">
        <v>404</v>
      </c>
      <c r="Y1813" s="129" t="s">
        <v>7320</v>
      </c>
      <c r="Z1813" s="129" t="b">
        <v>1</v>
      </c>
      <c r="AA1813" s="129">
        <v>0</v>
      </c>
      <c r="AB1813" s="129" t="b">
        <v>0</v>
      </c>
      <c r="AC1813" s="129">
        <v>49</v>
      </c>
      <c r="AD1813" s="129">
        <v>0.47699999999999998</v>
      </c>
      <c r="AE1813" s="129" t="s">
        <v>3108</v>
      </c>
      <c r="AF1813" s="129" t="s">
        <v>3162</v>
      </c>
      <c r="AG1813" s="129" t="s">
        <v>7321</v>
      </c>
      <c r="AH1813" s="129" t="e" cm="1">
        <f t="array" aca="1" ref="AH1813" ca="1">INDIRECT(ADDRESS(MATCH(AJ1813,'rs_industries'!B:B,0),5,1,TRUE,"rs_industries"))</f>
        <v>#N/A</v>
      </c>
      <c r="AI1813" s="129" t="e" cm="1">
        <f t="array" aca="1" ref="AI1813" ca="1">INDIRECT(ADDRESS(MATCH(A1813,'rs_stocks'!B:B,0),7,1,TRUE,"rs_stocks"))</f>
        <v>#N/A</v>
      </c>
    </row>
    <row r="1814" spans="1:35" x14ac:dyDescent="0.3">
      <c r="A1814" s="129" t="s">
        <v>974</v>
      </c>
      <c r="B1814" s="132">
        <v>2.69</v>
      </c>
      <c r="C1814" s="132">
        <v>5.18</v>
      </c>
      <c r="D1814" s="132">
        <v>-9.33</v>
      </c>
      <c r="E1814" s="132">
        <v>-0.98</v>
      </c>
      <c r="F1814" s="132">
        <v>9.0500000000000007</v>
      </c>
      <c r="G1814" s="232" t="s">
        <v>3114</v>
      </c>
      <c r="H1814" s="345" t="s">
        <v>31</v>
      </c>
      <c r="I1814" s="129">
        <v>8.532</v>
      </c>
      <c r="J1814" s="129">
        <v>-69</v>
      </c>
      <c r="K1814" s="129">
        <v>-20</v>
      </c>
      <c r="L1814" s="129" t="b">
        <v>0</v>
      </c>
      <c r="M1814" s="129">
        <v>1.6080000000000001</v>
      </c>
      <c r="N1814" s="129">
        <v>11.505000000000001</v>
      </c>
      <c r="O1814" s="129">
        <v>0.14000000000000001</v>
      </c>
      <c r="P1814" s="132">
        <v>1.5429999999999999</v>
      </c>
      <c r="Q1814" s="132">
        <v>-2E-3</v>
      </c>
      <c r="R1814" s="132">
        <v>-3.0000000000000001E-3</v>
      </c>
      <c r="S1814" s="129">
        <v>4.68</v>
      </c>
      <c r="T1814" s="419">
        <v>95.963999999999999</v>
      </c>
      <c r="U1814" s="129">
        <v>197.86</v>
      </c>
      <c r="V1814" s="129">
        <v>-1</v>
      </c>
      <c r="W1814" s="129">
        <v>-20</v>
      </c>
      <c r="X1814" s="129">
        <v>21</v>
      </c>
      <c r="Y1814" s="129" t="s">
        <v>974</v>
      </c>
      <c r="Z1814" s="129" t="b">
        <v>1</v>
      </c>
      <c r="AA1814" s="129">
        <v>0</v>
      </c>
      <c r="AB1814" s="129" t="b">
        <v>0</v>
      </c>
      <c r="AC1814" s="129">
        <v>42</v>
      </c>
      <c r="AD1814" s="129">
        <v>0.47699999999999998</v>
      </c>
      <c r="AE1814" s="129" t="s">
        <v>31</v>
      </c>
      <c r="AF1814" s="129" t="s">
        <v>3114</v>
      </c>
      <c r="AG1814" s="129" t="s">
        <v>4985</v>
      </c>
      <c r="AH1814" s="129" t="e" cm="1">
        <f t="array" aca="1" ref="AH1814" ca="1">INDIRECT(ADDRESS(MATCH(AJ1814,'rs_industries'!B:B,0),5,1,TRUE,"rs_industries"))</f>
        <v>#N/A</v>
      </c>
      <c r="AI1814" s="129" t="e" cm="1">
        <f t="array" aca="1" ref="AI1814" ca="1">INDIRECT(ADDRESS(MATCH(A1814,'rs_stocks'!B:B,0),7,1,TRUE,"rs_stocks"))</f>
        <v>#N/A</v>
      </c>
    </row>
    <row r="1815" spans="1:35" x14ac:dyDescent="0.3">
      <c r="A1815" s="129" t="s">
        <v>8035</v>
      </c>
      <c r="B1815" s="132">
        <v>-1.21</v>
      </c>
      <c r="C1815" s="132">
        <v>3.07</v>
      </c>
      <c r="D1815" s="132">
        <v>0.08</v>
      </c>
      <c r="E1815" s="132">
        <v>-5.19</v>
      </c>
      <c r="F1815" s="132">
        <v>-2</v>
      </c>
      <c r="G1815" s="321" t="s">
        <v>3148</v>
      </c>
      <c r="H1815" s="354" t="s">
        <v>3111</v>
      </c>
      <c r="I1815" s="129">
        <v>0.40899999999999997</v>
      </c>
      <c r="J1815" s="129">
        <v>-54</v>
      </c>
      <c r="K1815" s="129">
        <v>-33</v>
      </c>
      <c r="L1815" s="129" t="b">
        <v>1</v>
      </c>
      <c r="M1815" s="129">
        <v>0.436</v>
      </c>
      <c r="N1815" s="129">
        <v>3.4660000000000002</v>
      </c>
      <c r="O1815" s="129">
        <v>0.126</v>
      </c>
      <c r="P1815" s="132">
        <v>0.25600000000000001</v>
      </c>
      <c r="Q1815" s="132">
        <v>0</v>
      </c>
      <c r="R1815" s="132">
        <v>0</v>
      </c>
      <c r="S1815" s="129">
        <v>2.72</v>
      </c>
      <c r="T1815" s="419">
        <v>-106.479</v>
      </c>
      <c r="U1815" s="129">
        <v>24.47</v>
      </c>
      <c r="V1815" s="129">
        <v>16</v>
      </c>
      <c r="W1815" s="129">
        <v>23</v>
      </c>
      <c r="X1815" s="129">
        <v>299</v>
      </c>
      <c r="Y1815" s="129" t="s">
        <v>8035</v>
      </c>
      <c r="Z1815" s="129" t="b">
        <v>0</v>
      </c>
      <c r="AA1815" s="129">
        <v>0</v>
      </c>
      <c r="AB1815" s="129" t="b">
        <v>1</v>
      </c>
      <c r="AC1815" s="129">
        <v>45</v>
      </c>
      <c r="AD1815" s="129">
        <v>0.47699999999999998</v>
      </c>
      <c r="AE1815" s="129" t="s">
        <v>3111</v>
      </c>
      <c r="AF1815" s="129" t="s">
        <v>3148</v>
      </c>
      <c r="AG1815" s="129" t="s">
        <v>8036</v>
      </c>
      <c r="AH1815" s="129" t="e" cm="1">
        <f t="array" aca="1" ref="AH1815" ca="1">INDIRECT(ADDRESS(MATCH(AJ1815,'rs_industries'!B:B,0),5,1,TRUE,"rs_industries"))</f>
        <v>#N/A</v>
      </c>
      <c r="AI1815" s="129" t="e" cm="1">
        <f t="array" aca="1" ref="AI1815" ca="1">INDIRECT(ADDRESS(MATCH(A1815,'rs_stocks'!B:B,0),7,1,TRUE,"rs_stocks"))</f>
        <v>#N/A</v>
      </c>
    </row>
    <row r="1816" spans="1:35" x14ac:dyDescent="0.3">
      <c r="A1816" s="129" t="s">
        <v>2082</v>
      </c>
      <c r="B1816" s="132">
        <v>-2.17</v>
      </c>
      <c r="C1816" s="132">
        <v>-4.6399999999999997</v>
      </c>
      <c r="D1816" s="132">
        <v>-4.53</v>
      </c>
      <c r="E1816" s="132">
        <v>-1.19</v>
      </c>
      <c r="F1816" s="132">
        <v>-2.29</v>
      </c>
      <c r="G1816" s="323" t="s">
        <v>3110</v>
      </c>
      <c r="H1816" s="347" t="s">
        <v>3111</v>
      </c>
      <c r="I1816" s="129">
        <v>1.115</v>
      </c>
      <c r="J1816" s="129">
        <v>-94</v>
      </c>
      <c r="K1816" s="129">
        <v>-91</v>
      </c>
      <c r="L1816" s="129" t="b">
        <v>0</v>
      </c>
      <c r="M1816" s="129">
        <v>0.73099999999999998</v>
      </c>
      <c r="N1816" s="129">
        <v>6.1079999999999997</v>
      </c>
      <c r="O1816" s="129">
        <v>0.12</v>
      </c>
      <c r="P1816" s="132">
        <v>1.1910000000000001</v>
      </c>
      <c r="Q1816" s="132">
        <v>-1E-3</v>
      </c>
      <c r="R1816" s="132">
        <v>-1E-3</v>
      </c>
      <c r="S1816" s="129">
        <v>4.5199999999999996</v>
      </c>
      <c r="T1816" s="419">
        <v>-32.158999999999999</v>
      </c>
      <c r="U1816" s="129">
        <v>15.81</v>
      </c>
      <c r="V1816" s="129">
        <v>-17</v>
      </c>
      <c r="W1816" s="129">
        <v>-49</v>
      </c>
      <c r="X1816" s="129">
        <v>279</v>
      </c>
      <c r="Y1816" s="129" t="s">
        <v>2082</v>
      </c>
      <c r="Z1816" s="129" t="b">
        <v>1</v>
      </c>
      <c r="AA1816" s="129">
        <v>0</v>
      </c>
      <c r="AB1816" s="129" t="b">
        <v>0</v>
      </c>
      <c r="AC1816" s="129">
        <v>44</v>
      </c>
      <c r="AD1816" s="129">
        <v>0.47699999999999998</v>
      </c>
      <c r="AE1816" s="129" t="s">
        <v>3111</v>
      </c>
      <c r="AF1816" s="129" t="s">
        <v>3110</v>
      </c>
      <c r="AG1816" s="129" t="s">
        <v>4699</v>
      </c>
      <c r="AH1816" s="129" t="e" cm="1">
        <f t="array" aca="1" ref="AH1816" ca="1">INDIRECT(ADDRESS(MATCH(AJ1816,'rs_industries'!B:B,0),5,1,TRUE,"rs_industries"))</f>
        <v>#N/A</v>
      </c>
      <c r="AI1816" s="129" t="e" cm="1">
        <f t="array" aca="1" ref="AI1816" ca="1">INDIRECT(ADDRESS(MATCH(A1816,'rs_stocks'!B:B,0),7,1,TRUE,"rs_stocks"))</f>
        <v>#N/A</v>
      </c>
    </row>
    <row r="1817" spans="1:35" x14ac:dyDescent="0.3">
      <c r="A1817" s="129" t="s">
        <v>613</v>
      </c>
      <c r="B1817" s="132">
        <v>4.24</v>
      </c>
      <c r="C1817" s="132">
        <v>12.43</v>
      </c>
      <c r="D1817" s="132">
        <v>6.5</v>
      </c>
      <c r="E1817" s="132">
        <v>16.87</v>
      </c>
      <c r="F1817" s="132">
        <v>14.97</v>
      </c>
      <c r="G1817" s="204" t="s">
        <v>3162</v>
      </c>
      <c r="H1817" s="345" t="s">
        <v>3108</v>
      </c>
      <c r="I1817" s="129">
        <v>7.5650000000000004</v>
      </c>
      <c r="J1817" s="129">
        <v>-57</v>
      </c>
      <c r="K1817" s="129">
        <v>-4</v>
      </c>
      <c r="L1817" s="129" t="b">
        <v>1</v>
      </c>
      <c r="M1817" s="129">
        <v>0.32100000000000001</v>
      </c>
      <c r="N1817" s="129">
        <v>2.718</v>
      </c>
      <c r="O1817" s="129">
        <v>0.11799999999999999</v>
      </c>
      <c r="P1817" s="132">
        <v>0.24399999999999999</v>
      </c>
      <c r="Q1817" s="132">
        <v>0</v>
      </c>
      <c r="R1817" s="132">
        <v>0</v>
      </c>
      <c r="S1817" s="129">
        <v>2.65</v>
      </c>
      <c r="T1817" s="419">
        <v>73.319000000000003</v>
      </c>
      <c r="U1817" s="129">
        <v>86.94</v>
      </c>
      <c r="V1817" s="129">
        <v>-28</v>
      </c>
      <c r="W1817" s="129">
        <v>-3</v>
      </c>
      <c r="X1817" s="129">
        <v>86</v>
      </c>
      <c r="Y1817" s="129" t="s">
        <v>613</v>
      </c>
      <c r="Z1817" s="129" t="b">
        <v>1</v>
      </c>
      <c r="AA1817" s="129">
        <v>0</v>
      </c>
      <c r="AB1817" s="129" t="b">
        <v>1</v>
      </c>
      <c r="AC1817" s="129">
        <v>46</v>
      </c>
      <c r="AD1817" s="129">
        <v>0.47599999999999998</v>
      </c>
      <c r="AE1817" s="129" t="s">
        <v>3108</v>
      </c>
      <c r="AF1817" s="129" t="s">
        <v>3162</v>
      </c>
      <c r="AG1817" s="129" t="s">
        <v>5135</v>
      </c>
      <c r="AH1817" s="129" t="e" cm="1">
        <f t="array" aca="1" ref="AH1817" ca="1">INDIRECT(ADDRESS(MATCH(AJ1817,'rs_industries'!B:B,0),5,1,TRUE,"rs_industries"))</f>
        <v>#N/A</v>
      </c>
      <c r="AI1817" s="129" cm="1">
        <f t="array" aca="1" ref="AI1817" ca="1">INDIRECT(ADDRESS(MATCH(A1817,'rs_stocks'!B:B,0),7,1,TRUE,"rs_stocks"))</f>
        <v>79</v>
      </c>
    </row>
    <row r="1818" spans="1:35" x14ac:dyDescent="0.3">
      <c r="A1818" s="129" t="s">
        <v>32</v>
      </c>
      <c r="B1818" s="132">
        <v>0.4</v>
      </c>
      <c r="C1818" s="132">
        <v>-7.33</v>
      </c>
      <c r="D1818" s="132">
        <v>-8.6199999999999992</v>
      </c>
      <c r="E1818" s="132">
        <v>6.67</v>
      </c>
      <c r="F1818" s="132">
        <v>2.5499999999999998</v>
      </c>
      <c r="G1818" s="231" t="s">
        <v>3236</v>
      </c>
      <c r="H1818" s="346" t="s">
        <v>3111</v>
      </c>
      <c r="I1818" s="129">
        <v>14.039</v>
      </c>
      <c r="J1818" s="129">
        <v>-65</v>
      </c>
      <c r="K1818" s="129">
        <v>-42</v>
      </c>
      <c r="L1818" s="129" t="b">
        <v>0</v>
      </c>
      <c r="M1818" s="129">
        <v>0.62</v>
      </c>
      <c r="N1818" s="129">
        <v>5.4480000000000004</v>
      </c>
      <c r="O1818" s="129">
        <v>0.114</v>
      </c>
      <c r="P1818" s="132">
        <v>0.83199999999999996</v>
      </c>
      <c r="Q1818" s="132">
        <v>-1E-3</v>
      </c>
      <c r="R1818" s="132">
        <v>0</v>
      </c>
      <c r="S1818" s="129">
        <v>2.62</v>
      </c>
      <c r="T1818" s="419">
        <v>51.22</v>
      </c>
      <c r="U1818" s="129">
        <v>72.28</v>
      </c>
      <c r="V1818" s="129">
        <v>-5</v>
      </c>
      <c r="W1818" s="129">
        <v>-20</v>
      </c>
      <c r="X1818" s="129">
        <v>105</v>
      </c>
      <c r="Y1818" s="129" t="s">
        <v>32</v>
      </c>
      <c r="Z1818" s="129" t="b">
        <v>1</v>
      </c>
      <c r="AA1818" s="129">
        <v>0</v>
      </c>
      <c r="AB1818" s="129" t="b">
        <v>0</v>
      </c>
      <c r="AC1818" s="129">
        <v>46</v>
      </c>
      <c r="AD1818" s="129">
        <v>0.47599999999999998</v>
      </c>
      <c r="AE1818" s="129" t="s">
        <v>3111</v>
      </c>
      <c r="AF1818" s="129" t="s">
        <v>3236</v>
      </c>
      <c r="AG1818" s="129" t="s">
        <v>4949</v>
      </c>
      <c r="AH1818" s="129" t="e" cm="1">
        <f t="array" aca="1" ref="AH1818" ca="1">INDIRECT(ADDRESS(MATCH(AJ1818,'rs_industries'!B:B,0),5,1,TRUE,"rs_industries"))</f>
        <v>#N/A</v>
      </c>
      <c r="AI1818" s="129" t="e" cm="1">
        <f t="array" aca="1" ref="AI1818" ca="1">INDIRECT(ADDRESS(MATCH(A1818,'rs_stocks'!B:B,0),7,1,TRUE,"rs_stocks"))</f>
        <v>#N/A</v>
      </c>
    </row>
    <row r="1819" spans="1:35" x14ac:dyDescent="0.3">
      <c r="A1819" s="129" t="s">
        <v>385</v>
      </c>
      <c r="B1819" s="132">
        <v>2.31</v>
      </c>
      <c r="C1819" s="132">
        <v>-7.5</v>
      </c>
      <c r="D1819" s="132">
        <v>-9.06</v>
      </c>
      <c r="E1819" s="132">
        <v>14.63</v>
      </c>
      <c r="F1819" s="132">
        <v>0.06</v>
      </c>
      <c r="G1819" s="302"/>
      <c r="H1819" s="349"/>
      <c r="I1819" s="129">
        <v>43.377000000000002</v>
      </c>
      <c r="J1819" s="129">
        <v>-40</v>
      </c>
      <c r="K1819" s="129">
        <v>-10</v>
      </c>
      <c r="L1819" s="129" t="b">
        <v>0</v>
      </c>
      <c r="M1819" s="129">
        <v>0.42799999999999999</v>
      </c>
      <c r="N1819" s="129">
        <v>3.9089999999999998</v>
      </c>
      <c r="O1819" s="129">
        <v>0.109</v>
      </c>
      <c r="P1819" s="132">
        <v>0.35099999999999998</v>
      </c>
      <c r="Q1819" s="132">
        <v>0</v>
      </c>
      <c r="R1819" s="132">
        <v>0</v>
      </c>
      <c r="S1819" s="129">
        <v>3.13</v>
      </c>
      <c r="T1819" s="419">
        <v>11.763</v>
      </c>
      <c r="U1819" s="129">
        <v>645.78</v>
      </c>
      <c r="V1819" s="129">
        <v>-41</v>
      </c>
      <c r="W1819" s="129">
        <v>-32</v>
      </c>
      <c r="X1819" s="129">
        <v>9</v>
      </c>
      <c r="Y1819" s="129" t="s">
        <v>385</v>
      </c>
      <c r="Z1819" s="129" t="b">
        <v>1</v>
      </c>
      <c r="AA1819" s="129">
        <v>0</v>
      </c>
      <c r="AB1819" s="129" t="b">
        <v>0</v>
      </c>
      <c r="AC1819" s="129">
        <v>48</v>
      </c>
      <c r="AD1819" s="129">
        <v>0.47599999999999998</v>
      </c>
      <c r="AG1819" s="129" t="s">
        <v>3339</v>
      </c>
      <c r="AH1819" s="129" t="e" cm="1">
        <f t="array" aca="1" ref="AH1819" ca="1">INDIRECT(ADDRESS(MATCH(AJ1819,'rs_industries'!B:B,0),5,1,TRUE,"rs_industries"))</f>
        <v>#N/A</v>
      </c>
      <c r="AI1819" s="129" cm="1">
        <f t="array" aca="1" ref="AI1819" ca="1">INDIRECT(ADDRESS(MATCH(A1819,'rs_stocks'!B:B,0),7,1,TRUE,"rs_stocks"))</f>
        <v>84</v>
      </c>
    </row>
    <row r="1820" spans="1:35" x14ac:dyDescent="0.3">
      <c r="A1820" s="129" t="s">
        <v>4778</v>
      </c>
      <c r="B1820" s="132">
        <v>-0.05</v>
      </c>
      <c r="C1820" s="132">
        <v>-0.15</v>
      </c>
      <c r="D1820" s="132">
        <v>-1.48</v>
      </c>
      <c r="E1820" s="132">
        <v>1.52</v>
      </c>
      <c r="F1820" s="132">
        <v>-1.23</v>
      </c>
      <c r="G1820" s="311" t="s">
        <v>3217</v>
      </c>
      <c r="H1820" s="349" t="s">
        <v>150</v>
      </c>
      <c r="I1820" s="129">
        <v>0.94199999999999995</v>
      </c>
      <c r="J1820" s="129">
        <v>-78</v>
      </c>
      <c r="K1820" s="129">
        <v>-69</v>
      </c>
      <c r="L1820" s="129" t="b">
        <v>1</v>
      </c>
      <c r="M1820" s="129">
        <v>0.28699999999999998</v>
      </c>
      <c r="N1820" s="129">
        <v>2.6749999999999998</v>
      </c>
      <c r="O1820" s="129">
        <v>0.107</v>
      </c>
      <c r="P1820" s="132">
        <v>0.26700000000000002</v>
      </c>
      <c r="Q1820" s="132">
        <v>0</v>
      </c>
      <c r="R1820" s="132">
        <v>0</v>
      </c>
      <c r="S1820" s="129">
        <v>1.61</v>
      </c>
      <c r="T1820" s="419">
        <v>-70.716999999999999</v>
      </c>
      <c r="U1820" s="129">
        <v>19.329999999999998</v>
      </c>
      <c r="V1820" s="129">
        <v>-1</v>
      </c>
      <c r="W1820" s="129">
        <v>-9</v>
      </c>
      <c r="X1820" s="129">
        <v>642</v>
      </c>
      <c r="Y1820" s="129" t="s">
        <v>4778</v>
      </c>
      <c r="Z1820" s="129" t="b">
        <v>0</v>
      </c>
      <c r="AA1820" s="129">
        <v>0</v>
      </c>
      <c r="AB1820" s="129" t="b">
        <v>0</v>
      </c>
      <c r="AC1820" s="129">
        <v>49</v>
      </c>
      <c r="AD1820" s="129">
        <v>0.47499999999999998</v>
      </c>
      <c r="AE1820" s="129" t="s">
        <v>150</v>
      </c>
      <c r="AF1820" s="129" t="s">
        <v>3217</v>
      </c>
      <c r="AG1820" s="129" t="s">
        <v>4779</v>
      </c>
      <c r="AH1820" s="129" t="e" cm="1">
        <f t="array" aca="1" ref="AH1820" ca="1">INDIRECT(ADDRESS(MATCH(AJ1820,'rs_industries'!B:B,0),5,1,TRUE,"rs_industries"))</f>
        <v>#N/A</v>
      </c>
      <c r="AI1820" s="129" t="e" cm="1">
        <f t="array" aca="1" ref="AI1820" ca="1">INDIRECT(ADDRESS(MATCH(A1820,'rs_stocks'!B:B,0),7,1,TRUE,"rs_stocks"))</f>
        <v>#N/A</v>
      </c>
    </row>
    <row r="1821" spans="1:35" x14ac:dyDescent="0.3">
      <c r="A1821" s="129" t="s">
        <v>6442</v>
      </c>
      <c r="B1821" s="132">
        <v>-0.65</v>
      </c>
      <c r="C1821" s="132">
        <v>-1.68</v>
      </c>
      <c r="D1821" s="132">
        <v>-6.44</v>
      </c>
      <c r="E1821" s="132">
        <v>-1.92</v>
      </c>
      <c r="F1821" s="132">
        <v>-4.37</v>
      </c>
      <c r="G1821" s="269" t="s">
        <v>3434</v>
      </c>
      <c r="H1821" s="288" t="s">
        <v>24</v>
      </c>
      <c r="I1821" s="129">
        <v>0.75</v>
      </c>
      <c r="J1821" s="129">
        <v>-53</v>
      </c>
      <c r="K1821" s="129">
        <v>-52</v>
      </c>
      <c r="L1821" s="129" t="b">
        <v>0</v>
      </c>
      <c r="M1821" s="129">
        <v>0.37</v>
      </c>
      <c r="N1821" s="129">
        <v>3.4929999999999999</v>
      </c>
      <c r="O1821" s="129">
        <v>0.106</v>
      </c>
      <c r="P1821" s="132">
        <v>0.28399999999999997</v>
      </c>
      <c r="Q1821" s="132">
        <v>0</v>
      </c>
      <c r="R1821" s="132">
        <v>0</v>
      </c>
      <c r="S1821" s="129">
        <v>1.79</v>
      </c>
      <c r="T1821" s="419">
        <v>-23.516999999999999</v>
      </c>
      <c r="U1821" s="129">
        <v>42.85</v>
      </c>
      <c r="V1821" s="129">
        <v>8</v>
      </c>
      <c r="W1821" s="129">
        <v>-16</v>
      </c>
      <c r="X1821" s="129">
        <v>261</v>
      </c>
      <c r="Y1821" s="129" t="s">
        <v>6442</v>
      </c>
      <c r="Z1821" s="129" t="b">
        <v>0</v>
      </c>
      <c r="AA1821" s="129">
        <v>0</v>
      </c>
      <c r="AB1821" s="129" t="b">
        <v>0</v>
      </c>
      <c r="AC1821" s="129">
        <v>48</v>
      </c>
      <c r="AD1821" s="129">
        <v>0.47499999999999998</v>
      </c>
      <c r="AE1821" s="129" t="s">
        <v>24</v>
      </c>
      <c r="AF1821" s="129" t="s">
        <v>3434</v>
      </c>
      <c r="AG1821" s="129" t="s">
        <v>6443</v>
      </c>
      <c r="AH1821" s="129" t="e" cm="1">
        <f t="array" aca="1" ref="AH1821" ca="1">INDIRECT(ADDRESS(MATCH(AJ1821,'rs_industries'!B:B,0),5,1,TRUE,"rs_industries"))</f>
        <v>#N/A</v>
      </c>
      <c r="AI1821" s="129" t="e" cm="1">
        <f t="array" aca="1" ref="AI1821" ca="1">INDIRECT(ADDRESS(MATCH(A1821,'rs_stocks'!B:B,0),7,1,TRUE,"rs_stocks"))</f>
        <v>#N/A</v>
      </c>
    </row>
    <row r="1822" spans="1:35" x14ac:dyDescent="0.3">
      <c r="A1822" s="129" t="s">
        <v>2917</v>
      </c>
      <c r="B1822" s="132">
        <v>-1.26</v>
      </c>
      <c r="C1822" s="132">
        <v>-8.01</v>
      </c>
      <c r="D1822" s="132">
        <v>-3.29</v>
      </c>
      <c r="E1822" s="132">
        <v>17.16</v>
      </c>
      <c r="F1822" s="132">
        <v>3.97</v>
      </c>
      <c r="G1822" s="282" t="s">
        <v>3236</v>
      </c>
      <c r="H1822" s="347" t="s">
        <v>3111</v>
      </c>
      <c r="I1822" s="129">
        <v>0.41299999999999998</v>
      </c>
      <c r="J1822" s="129">
        <v>-89</v>
      </c>
      <c r="K1822" s="129">
        <v>-27</v>
      </c>
      <c r="L1822" s="129" t="b">
        <v>1</v>
      </c>
      <c r="M1822" s="129">
        <v>0.65700000000000003</v>
      </c>
      <c r="N1822" s="129">
        <v>6.5789999999999997</v>
      </c>
      <c r="O1822" s="129">
        <v>0.1</v>
      </c>
      <c r="P1822" s="132">
        <v>1.2949999999999999</v>
      </c>
      <c r="Q1822" s="132">
        <v>-1E-3</v>
      </c>
      <c r="R1822" s="132">
        <v>-1E-3</v>
      </c>
      <c r="S1822" s="129">
        <v>4.5</v>
      </c>
      <c r="T1822" s="419">
        <v>0</v>
      </c>
      <c r="U1822" s="129">
        <v>4.71</v>
      </c>
      <c r="V1822" s="129">
        <v>-20</v>
      </c>
      <c r="W1822" s="129">
        <v>-53</v>
      </c>
      <c r="X1822" s="129">
        <v>942</v>
      </c>
      <c r="Y1822" s="129" t="s">
        <v>2917</v>
      </c>
      <c r="Z1822" s="129" t="b">
        <v>1</v>
      </c>
      <c r="AA1822" s="129">
        <v>0</v>
      </c>
      <c r="AB1822" s="129" t="b">
        <v>0</v>
      </c>
      <c r="AC1822" s="129">
        <v>41</v>
      </c>
      <c r="AD1822" s="129">
        <v>0.47499999999999998</v>
      </c>
      <c r="AE1822" s="129" t="s">
        <v>3111</v>
      </c>
      <c r="AF1822" s="129" t="s">
        <v>3236</v>
      </c>
      <c r="AG1822" s="129" t="s">
        <v>7854</v>
      </c>
      <c r="AH1822" s="129" t="e" cm="1">
        <f t="array" aca="1" ref="AH1822" ca="1">INDIRECT(ADDRESS(MATCH(AJ1822,'rs_industries'!B:B,0),5,1,TRUE,"rs_industries"))</f>
        <v>#N/A</v>
      </c>
      <c r="AI1822" s="129" cm="1">
        <f t="array" aca="1" ref="AI1822" ca="1">INDIRECT(ADDRESS(MATCH(A1822,'rs_stocks'!B:B,0),7,1,TRUE,"rs_stocks"))</f>
        <v>92</v>
      </c>
    </row>
    <row r="1823" spans="1:35" x14ac:dyDescent="0.3">
      <c r="A1823" s="129" t="s">
        <v>2181</v>
      </c>
      <c r="B1823" s="132">
        <v>4.2699999999999996</v>
      </c>
      <c r="C1823" s="132">
        <v>-5.1100000000000003</v>
      </c>
      <c r="D1823" s="132">
        <v>-15.25</v>
      </c>
      <c r="E1823" s="132">
        <v>4.62</v>
      </c>
      <c r="F1823" s="132">
        <v>0.11</v>
      </c>
      <c r="G1823" s="231" t="s">
        <v>3238</v>
      </c>
      <c r="H1823" s="346" t="s">
        <v>24</v>
      </c>
      <c r="I1823" s="129">
        <v>1.0860000000000001</v>
      </c>
      <c r="J1823" s="129">
        <v>-52</v>
      </c>
      <c r="K1823" s="129">
        <v>-48</v>
      </c>
      <c r="L1823" s="129" t="b">
        <v>0</v>
      </c>
      <c r="M1823" s="129">
        <v>0.58599999999999997</v>
      </c>
      <c r="N1823" s="129">
        <v>5.9589999999999996</v>
      </c>
      <c r="O1823" s="129">
        <v>9.8000000000000004E-2</v>
      </c>
      <c r="P1823" s="132">
        <v>0.72399999999999998</v>
      </c>
      <c r="Q1823" s="132">
        <v>-1E-3</v>
      </c>
      <c r="R1823" s="132">
        <v>0</v>
      </c>
      <c r="S1823" s="129">
        <v>2.7</v>
      </c>
      <c r="T1823" s="419">
        <v>7.9710000000000001</v>
      </c>
      <c r="U1823" s="129">
        <v>9.2799999999999994</v>
      </c>
      <c r="V1823" s="129">
        <v>-59</v>
      </c>
      <c r="W1823" s="129">
        <v>-60</v>
      </c>
      <c r="X1823" s="129">
        <v>797</v>
      </c>
      <c r="Y1823" s="129" t="s">
        <v>2181</v>
      </c>
      <c r="Z1823" s="129" t="b">
        <v>1</v>
      </c>
      <c r="AA1823" s="129">
        <v>0</v>
      </c>
      <c r="AB1823" s="129" t="b">
        <v>0</v>
      </c>
      <c r="AC1823" s="129">
        <v>46</v>
      </c>
      <c r="AD1823" s="129">
        <v>0.47499999999999998</v>
      </c>
      <c r="AE1823" s="129" t="s">
        <v>24</v>
      </c>
      <c r="AF1823" s="129" t="s">
        <v>3238</v>
      </c>
      <c r="AG1823" s="129" t="s">
        <v>5308</v>
      </c>
      <c r="AH1823" s="129" t="e" cm="1">
        <f t="array" aca="1" ref="AH1823" ca="1">INDIRECT(ADDRESS(MATCH(AJ1823,'rs_industries'!B:B,0),5,1,TRUE,"rs_industries"))</f>
        <v>#N/A</v>
      </c>
      <c r="AI1823" s="129" t="e" cm="1">
        <f t="array" aca="1" ref="AI1823" ca="1">INDIRECT(ADDRESS(MATCH(A1823,'rs_stocks'!B:B,0),7,1,TRUE,"rs_stocks"))</f>
        <v>#N/A</v>
      </c>
    </row>
    <row r="1824" spans="1:35" x14ac:dyDescent="0.3">
      <c r="A1824" s="129" t="s">
        <v>7037</v>
      </c>
      <c r="B1824" s="132">
        <v>1.35</v>
      </c>
      <c r="C1824" s="132">
        <v>-5.0599999999999996</v>
      </c>
      <c r="D1824" s="132">
        <v>-5.96</v>
      </c>
      <c r="E1824" s="132">
        <v>3.45</v>
      </c>
      <c r="F1824" s="132">
        <v>-5.66</v>
      </c>
      <c r="G1824" s="276" t="s">
        <v>3127</v>
      </c>
      <c r="H1824" s="348" t="s">
        <v>31</v>
      </c>
      <c r="I1824" s="129">
        <v>0.52200000000000002</v>
      </c>
      <c r="J1824" s="129">
        <v>-83</v>
      </c>
      <c r="K1824" s="129">
        <v>-73</v>
      </c>
      <c r="L1824" s="129" t="b">
        <v>1</v>
      </c>
      <c r="M1824" s="129">
        <v>0.61399999999999999</v>
      </c>
      <c r="N1824" s="129">
        <v>6.3789999999999996</v>
      </c>
      <c r="O1824" s="129">
        <v>9.6000000000000002E-2</v>
      </c>
      <c r="P1824" s="132">
        <v>0.499</v>
      </c>
      <c r="Q1824" s="132">
        <v>-1E-3</v>
      </c>
      <c r="R1824" s="132">
        <v>0</v>
      </c>
      <c r="S1824" s="129">
        <v>3.54</v>
      </c>
      <c r="T1824" s="419">
        <v>37.628999999999998</v>
      </c>
      <c r="U1824" s="129">
        <v>3</v>
      </c>
      <c r="V1824" s="129">
        <v>-15</v>
      </c>
      <c r="W1824" s="129">
        <v>-32</v>
      </c>
      <c r="X1824" s="129">
        <v>1881</v>
      </c>
      <c r="Y1824" s="129" t="s">
        <v>7037</v>
      </c>
      <c r="Z1824" s="129" t="b">
        <v>1</v>
      </c>
      <c r="AA1824" s="129">
        <v>2.91</v>
      </c>
      <c r="AB1824" s="129" t="b">
        <v>0</v>
      </c>
      <c r="AC1824" s="129">
        <v>39</v>
      </c>
      <c r="AD1824" s="129">
        <v>0.47399999999999998</v>
      </c>
      <c r="AE1824" s="129" t="s">
        <v>31</v>
      </c>
      <c r="AF1824" s="129" t="s">
        <v>3127</v>
      </c>
      <c r="AG1824" s="129" t="s">
        <v>7353</v>
      </c>
      <c r="AH1824" s="129" t="e" cm="1">
        <f t="array" aca="1" ref="AH1824" ca="1">INDIRECT(ADDRESS(MATCH(AJ1824,'rs_industries'!B:B,0),5,1,TRUE,"rs_industries"))</f>
        <v>#N/A</v>
      </c>
      <c r="AI1824" s="129" cm="1">
        <f t="array" aca="1" ref="AI1824" ca="1">INDIRECT(ADDRESS(MATCH(A1824,'rs_stocks'!B:B,0),7,1,TRUE,"rs_stocks"))</f>
        <v>72</v>
      </c>
    </row>
    <row r="1825" spans="1:35" x14ac:dyDescent="0.3">
      <c r="A1825" s="129" t="s">
        <v>159</v>
      </c>
      <c r="B1825" s="132">
        <v>-4.0199999999999996</v>
      </c>
      <c r="C1825" s="132">
        <v>-7.48</v>
      </c>
      <c r="D1825" s="132">
        <v>-13.87</v>
      </c>
      <c r="E1825" s="132">
        <v>-0.98</v>
      </c>
      <c r="F1825" s="132">
        <v>0.41</v>
      </c>
      <c r="G1825" s="204" t="s">
        <v>3649</v>
      </c>
      <c r="H1825" s="345" t="s">
        <v>3108</v>
      </c>
      <c r="I1825" s="129">
        <v>20.774000000000001</v>
      </c>
      <c r="J1825" s="129">
        <v>-48</v>
      </c>
      <c r="K1825" s="129">
        <v>-29</v>
      </c>
      <c r="L1825" s="129" t="b">
        <v>0</v>
      </c>
      <c r="M1825" s="129">
        <v>0.60799999999999998</v>
      </c>
      <c r="N1825" s="129">
        <v>6.4720000000000004</v>
      </c>
      <c r="O1825" s="129">
        <v>9.4E-2</v>
      </c>
      <c r="P1825" s="132">
        <v>1.026</v>
      </c>
      <c r="Q1825" s="132">
        <v>-1E-3</v>
      </c>
      <c r="R1825" s="132">
        <v>-1E-3</v>
      </c>
      <c r="S1825" s="129">
        <v>2.44</v>
      </c>
      <c r="T1825" s="419">
        <v>-35.15</v>
      </c>
      <c r="U1825" s="129">
        <v>89.76</v>
      </c>
      <c r="V1825" s="129">
        <v>-1</v>
      </c>
      <c r="W1825" s="129">
        <v>-13</v>
      </c>
      <c r="X1825" s="129">
        <v>91</v>
      </c>
      <c r="Y1825" s="129" t="s">
        <v>159</v>
      </c>
      <c r="Z1825" s="129" t="b">
        <v>1</v>
      </c>
      <c r="AA1825" s="129">
        <v>0</v>
      </c>
      <c r="AB1825" s="129" t="b">
        <v>0</v>
      </c>
      <c r="AC1825" s="129">
        <v>46</v>
      </c>
      <c r="AD1825" s="129">
        <v>0.47399999999999998</v>
      </c>
      <c r="AE1825" s="129" t="s">
        <v>3108</v>
      </c>
      <c r="AF1825" s="129" t="s">
        <v>3649</v>
      </c>
      <c r="AG1825" s="129" t="s">
        <v>4770</v>
      </c>
      <c r="AH1825" s="129" t="e" cm="1">
        <f t="array" aca="1" ref="AH1825" ca="1">INDIRECT(ADDRESS(MATCH(AJ1825,'rs_industries'!B:B,0),5,1,TRUE,"rs_industries"))</f>
        <v>#N/A</v>
      </c>
      <c r="AI1825" s="129" t="e" cm="1">
        <f t="array" aca="1" ref="AI1825" ca="1">INDIRECT(ADDRESS(MATCH(A1825,'rs_stocks'!B:B,0),7,1,TRUE,"rs_stocks"))</f>
        <v>#N/A</v>
      </c>
    </row>
    <row r="1826" spans="1:35" x14ac:dyDescent="0.3">
      <c r="A1826" s="129" t="s">
        <v>1694</v>
      </c>
      <c r="B1826" s="132">
        <v>-3.08</v>
      </c>
      <c r="C1826" s="132">
        <v>-6.91</v>
      </c>
      <c r="D1826" s="132">
        <v>0.83</v>
      </c>
      <c r="E1826" s="132">
        <v>2.69</v>
      </c>
      <c r="F1826" s="132">
        <v>-7.89</v>
      </c>
      <c r="G1826" s="204" t="s">
        <v>3121</v>
      </c>
      <c r="H1826" s="345" t="s">
        <v>245</v>
      </c>
      <c r="I1826" s="129">
        <v>3.67</v>
      </c>
      <c r="J1826" s="129">
        <v>-35</v>
      </c>
      <c r="K1826" s="129">
        <v>-12</v>
      </c>
      <c r="L1826" s="129" t="b">
        <v>0</v>
      </c>
      <c r="M1826" s="129">
        <v>0.41699999999999998</v>
      </c>
      <c r="N1826" s="129">
        <v>4.5910000000000002</v>
      </c>
      <c r="O1826" s="129">
        <v>9.0999999999999998E-2</v>
      </c>
      <c r="P1826" s="132">
        <v>0.80900000000000005</v>
      </c>
      <c r="Q1826" s="132">
        <v>-1E-3</v>
      </c>
      <c r="R1826" s="132">
        <v>0</v>
      </c>
      <c r="S1826" s="129">
        <v>2.2200000000000002</v>
      </c>
      <c r="T1826" s="419">
        <v>-88.605999999999995</v>
      </c>
      <c r="U1826" s="129">
        <v>86.52</v>
      </c>
      <c r="V1826" s="129">
        <v>-13</v>
      </c>
      <c r="W1826" s="129">
        <v>-6</v>
      </c>
      <c r="X1826" s="129">
        <v>104</v>
      </c>
      <c r="Y1826" s="129" t="s">
        <v>1694</v>
      </c>
      <c r="Z1826" s="129" t="b">
        <v>0</v>
      </c>
      <c r="AA1826" s="129">
        <v>0</v>
      </c>
      <c r="AB1826" s="129" t="b">
        <v>0</v>
      </c>
      <c r="AC1826" s="129">
        <v>45</v>
      </c>
      <c r="AD1826" s="129">
        <v>0.47399999999999998</v>
      </c>
      <c r="AE1826" s="129" t="s">
        <v>245</v>
      </c>
      <c r="AF1826" s="129" t="s">
        <v>3121</v>
      </c>
      <c r="AG1826" s="129" t="s">
        <v>3845</v>
      </c>
      <c r="AH1826" s="129" t="e" cm="1">
        <f t="array" aca="1" ref="AH1826" ca="1">INDIRECT(ADDRESS(MATCH(AJ1826,'rs_industries'!B:B,0),5,1,TRUE,"rs_industries"))</f>
        <v>#N/A</v>
      </c>
      <c r="AI1826" s="129" t="e" cm="1">
        <f t="array" aca="1" ref="AI1826" ca="1">INDIRECT(ADDRESS(MATCH(A1826,'rs_stocks'!B:B,0),7,1,TRUE,"rs_stocks"))</f>
        <v>#N/A</v>
      </c>
    </row>
    <row r="1827" spans="1:35" x14ac:dyDescent="0.3">
      <c r="A1827" s="129" t="s">
        <v>2430</v>
      </c>
      <c r="B1827" s="132">
        <v>5.95</v>
      </c>
      <c r="C1827" s="132">
        <v>18.75</v>
      </c>
      <c r="D1827" s="132">
        <v>9.9</v>
      </c>
      <c r="E1827" s="132">
        <v>14.5</v>
      </c>
      <c r="F1827" s="132">
        <v>22.92</v>
      </c>
      <c r="G1827" s="211" t="s">
        <v>3241</v>
      </c>
      <c r="H1827" s="348" t="s">
        <v>3124</v>
      </c>
      <c r="I1827" s="129">
        <v>1.6120000000000001</v>
      </c>
      <c r="J1827" s="129">
        <v>-91</v>
      </c>
      <c r="K1827" s="129">
        <v>-87</v>
      </c>
      <c r="L1827" s="129" t="b">
        <v>0</v>
      </c>
      <c r="M1827" s="129">
        <v>1.0169999999999999</v>
      </c>
      <c r="N1827" s="129">
        <v>11.22</v>
      </c>
      <c r="O1827" s="129">
        <v>9.0999999999999998E-2</v>
      </c>
      <c r="P1827" s="132">
        <v>0.39800000000000002</v>
      </c>
      <c r="Q1827" s="132">
        <v>-3.0000000000000001E-3</v>
      </c>
      <c r="R1827" s="132">
        <v>-1E-3</v>
      </c>
      <c r="S1827" s="129">
        <v>7.12</v>
      </c>
      <c r="T1827" s="419">
        <v>-2.5059999999999998</v>
      </c>
      <c r="U1827" s="129">
        <v>11.21</v>
      </c>
      <c r="V1827" s="129">
        <v>-18</v>
      </c>
      <c r="W1827" s="129">
        <v>5</v>
      </c>
      <c r="X1827" s="129">
        <v>250</v>
      </c>
      <c r="Y1827" s="129" t="s">
        <v>2430</v>
      </c>
      <c r="Z1827" s="129" t="b">
        <v>0</v>
      </c>
      <c r="AA1827" s="129">
        <v>0</v>
      </c>
      <c r="AB1827" s="129" t="b">
        <v>0</v>
      </c>
      <c r="AC1827" s="129">
        <v>42</v>
      </c>
      <c r="AD1827" s="129">
        <v>0.47299999999999998</v>
      </c>
      <c r="AE1827" s="129" t="s">
        <v>3124</v>
      </c>
      <c r="AF1827" s="129" t="s">
        <v>3241</v>
      </c>
      <c r="AG1827" s="129" t="s">
        <v>4780</v>
      </c>
      <c r="AH1827" s="129" t="e" cm="1">
        <f t="array" aca="1" ref="AH1827" ca="1">INDIRECT(ADDRESS(MATCH(AJ1827,'rs_industries'!B:B,0),5,1,TRUE,"rs_industries"))</f>
        <v>#N/A</v>
      </c>
      <c r="AI1827" s="129" t="e" cm="1">
        <f t="array" aca="1" ref="AI1827" ca="1">INDIRECT(ADDRESS(MATCH(A1827,'rs_stocks'!B:B,0),7,1,TRUE,"rs_stocks"))</f>
        <v>#N/A</v>
      </c>
    </row>
    <row r="1828" spans="1:35" x14ac:dyDescent="0.3">
      <c r="A1828" s="129" t="s">
        <v>8697</v>
      </c>
      <c r="B1828" s="132">
        <v>-0.56000000000000005</v>
      </c>
      <c r="C1828" s="132">
        <v>-7.58</v>
      </c>
      <c r="D1828" s="132">
        <v>-28.56</v>
      </c>
      <c r="E1828" s="132">
        <v>0.92</v>
      </c>
      <c r="F1828" s="132">
        <v>-7.72</v>
      </c>
      <c r="G1828" s="335" t="s">
        <v>3221</v>
      </c>
      <c r="H1828" s="349" t="s">
        <v>3108</v>
      </c>
      <c r="I1828" s="129">
        <v>0.28399999999999997</v>
      </c>
      <c r="J1828" s="129">
        <v>-44</v>
      </c>
      <c r="K1828" s="129">
        <v>-39</v>
      </c>
      <c r="L1828" s="129" t="b">
        <v>0</v>
      </c>
      <c r="M1828" s="129">
        <v>1.6779999999999999</v>
      </c>
      <c r="N1828" s="129">
        <v>19.795000000000002</v>
      </c>
      <c r="O1828" s="129">
        <v>8.5000000000000006E-2</v>
      </c>
      <c r="P1828" s="132">
        <v>2.3149999999999999</v>
      </c>
      <c r="Q1828" s="132">
        <v>-7.0000000000000001E-3</v>
      </c>
      <c r="R1828" s="132">
        <v>-1.6E-2</v>
      </c>
      <c r="S1828" s="129">
        <v>5.95</v>
      </c>
      <c r="T1828" s="419">
        <v>-60.478000000000002</v>
      </c>
      <c r="U1828" s="129">
        <v>23.06</v>
      </c>
      <c r="V1828" s="129">
        <v>47</v>
      </c>
      <c r="W1828" s="129">
        <v>-12</v>
      </c>
      <c r="X1828" s="129">
        <v>145</v>
      </c>
      <c r="Y1828" s="129" t="s">
        <v>8697</v>
      </c>
      <c r="Z1828" s="129" t="b">
        <v>1</v>
      </c>
      <c r="AA1828" s="129">
        <v>0</v>
      </c>
      <c r="AB1828" s="129" t="b">
        <v>0</v>
      </c>
      <c r="AC1828" s="129">
        <v>41</v>
      </c>
      <c r="AD1828" s="129">
        <v>0.47299999999999998</v>
      </c>
      <c r="AE1828" s="129" t="s">
        <v>3108</v>
      </c>
      <c r="AF1828" s="129" t="s">
        <v>3221</v>
      </c>
      <c r="AG1828" s="129" t="s">
        <v>8698</v>
      </c>
      <c r="AH1828" s="129" t="e" cm="1">
        <f t="array" aca="1" ref="AH1828" ca="1">INDIRECT(ADDRESS(MATCH(AJ1828,'rs_industries'!B:B,0),5,1,TRUE,"rs_industries"))</f>
        <v>#N/A</v>
      </c>
      <c r="AI1828" s="129" t="e" cm="1">
        <f t="array" aca="1" ref="AI1828" ca="1">INDIRECT(ADDRESS(MATCH(A1828,'rs_stocks'!B:B,0),7,1,TRUE,"rs_stocks"))</f>
        <v>#N/A</v>
      </c>
    </row>
    <row r="1829" spans="1:35" x14ac:dyDescent="0.3">
      <c r="A1829" s="129" t="s">
        <v>6469</v>
      </c>
      <c r="B1829" s="132">
        <v>-6.1</v>
      </c>
      <c r="C1829" s="132">
        <v>-11.49</v>
      </c>
      <c r="D1829" s="132">
        <v>-7.23</v>
      </c>
      <c r="E1829" s="132">
        <v>-12</v>
      </c>
      <c r="F1829" s="132">
        <v>-21.83</v>
      </c>
      <c r="G1829" s="214"/>
      <c r="H1829" s="347"/>
      <c r="I1829" s="129">
        <v>0.437</v>
      </c>
      <c r="J1829" s="129">
        <v>-60</v>
      </c>
      <c r="K1829" s="129">
        <v>-27</v>
      </c>
      <c r="L1829" s="129" t="b">
        <v>0</v>
      </c>
      <c r="M1829" s="129">
        <v>0.51500000000000001</v>
      </c>
      <c r="N1829" s="129">
        <v>6.375</v>
      </c>
      <c r="O1829" s="129">
        <v>8.1000000000000003E-2</v>
      </c>
      <c r="P1829" s="132">
        <v>1.6739999999999999</v>
      </c>
      <c r="Q1829" s="132">
        <v>-1E-3</v>
      </c>
      <c r="R1829" s="132">
        <v>-2E-3</v>
      </c>
      <c r="S1829" s="129">
        <v>5.0199999999999996</v>
      </c>
      <c r="T1829" s="419">
        <v>38.81</v>
      </c>
      <c r="U1829" s="129">
        <v>1.54</v>
      </c>
      <c r="V1829" s="129">
        <v>1</v>
      </c>
      <c r="W1829" s="129">
        <v>5</v>
      </c>
      <c r="X1829" s="129">
        <v>2587</v>
      </c>
      <c r="Y1829" s="129" t="s">
        <v>6469</v>
      </c>
      <c r="Z1829" s="129" t="b">
        <v>1</v>
      </c>
      <c r="AA1829" s="129">
        <v>0</v>
      </c>
      <c r="AB1829" s="129" t="b">
        <v>0</v>
      </c>
      <c r="AC1829" s="129">
        <v>37</v>
      </c>
      <c r="AD1829" s="129">
        <v>0.47299999999999998</v>
      </c>
      <c r="AG1829" s="129" t="s">
        <v>7937</v>
      </c>
      <c r="AH1829" s="129" t="e" cm="1">
        <f t="array" aca="1" ref="AH1829" ca="1">INDIRECT(ADDRESS(MATCH(AJ1829,'rs_industries'!B:B,0),5,1,TRUE,"rs_industries"))</f>
        <v>#N/A</v>
      </c>
      <c r="AI1829" s="129" t="e" cm="1">
        <f t="array" aca="1" ref="AI1829" ca="1">INDIRECT(ADDRESS(MATCH(A1829,'rs_stocks'!B:B,0),7,1,TRUE,"rs_stocks"))</f>
        <v>#N/A</v>
      </c>
    </row>
    <row r="1830" spans="1:35" x14ac:dyDescent="0.3">
      <c r="A1830" s="129" t="s">
        <v>1633</v>
      </c>
      <c r="B1830" s="132">
        <v>-0.9</v>
      </c>
      <c r="C1830" s="132">
        <v>-4.2699999999999996</v>
      </c>
      <c r="D1830" s="132">
        <v>-1.08</v>
      </c>
      <c r="E1830" s="132">
        <v>-3.72</v>
      </c>
      <c r="F1830" s="132">
        <v>-3.15</v>
      </c>
      <c r="G1830" s="319" t="s">
        <v>3747</v>
      </c>
      <c r="H1830" s="347" t="s">
        <v>3124</v>
      </c>
      <c r="I1830" s="129">
        <v>2.9870000000000001</v>
      </c>
      <c r="J1830" s="129">
        <v>-78</v>
      </c>
      <c r="K1830" s="129">
        <v>-71</v>
      </c>
      <c r="L1830" s="129" t="b">
        <v>0</v>
      </c>
      <c r="M1830" s="129">
        <v>0.124</v>
      </c>
      <c r="N1830" s="129">
        <v>1.546</v>
      </c>
      <c r="O1830" s="129">
        <v>0.08</v>
      </c>
      <c r="P1830" s="132">
        <v>4.4999999999999998E-2</v>
      </c>
      <c r="Q1830" s="132">
        <v>0</v>
      </c>
      <c r="R1830" s="132">
        <v>0</v>
      </c>
      <c r="S1830" s="129">
        <v>1.44</v>
      </c>
      <c r="T1830" s="419">
        <v>-24.994</v>
      </c>
      <c r="U1830" s="129">
        <v>91.42</v>
      </c>
      <c r="V1830" s="129">
        <v>-69</v>
      </c>
      <c r="W1830" s="129">
        <v>-61</v>
      </c>
      <c r="X1830" s="129">
        <v>151</v>
      </c>
      <c r="Y1830" s="129" t="s">
        <v>1633</v>
      </c>
      <c r="Z1830" s="129" t="b">
        <v>1</v>
      </c>
      <c r="AA1830" s="129">
        <v>91.04</v>
      </c>
      <c r="AB1830" s="129" t="b">
        <v>0</v>
      </c>
      <c r="AC1830" s="129">
        <v>44</v>
      </c>
      <c r="AD1830" s="129">
        <v>0.47299999999999998</v>
      </c>
      <c r="AE1830" s="129" t="s">
        <v>3124</v>
      </c>
      <c r="AF1830" s="129" t="s">
        <v>3747</v>
      </c>
      <c r="AG1830" s="129" t="s">
        <v>4546</v>
      </c>
      <c r="AH1830" s="129" t="e" cm="1">
        <f t="array" aca="1" ref="AH1830" ca="1">INDIRECT(ADDRESS(MATCH(AJ1830,'rs_industries'!B:B,0),5,1,TRUE,"rs_industries"))</f>
        <v>#N/A</v>
      </c>
      <c r="AI1830" s="129" t="e" cm="1">
        <f t="array" aca="1" ref="AI1830" ca="1">INDIRECT(ADDRESS(MATCH(A1830,'rs_stocks'!B:B,0),7,1,TRUE,"rs_stocks"))</f>
        <v>#N/A</v>
      </c>
    </row>
    <row r="1831" spans="1:35" x14ac:dyDescent="0.3">
      <c r="A1831" s="129" t="s">
        <v>957</v>
      </c>
      <c r="B1831" s="132">
        <v>0.4</v>
      </c>
      <c r="C1831" s="132">
        <v>3.17</v>
      </c>
      <c r="D1831" s="132">
        <v>9.8699999999999992</v>
      </c>
      <c r="E1831" s="132">
        <v>-2.4900000000000002</v>
      </c>
      <c r="F1831" s="132">
        <v>0</v>
      </c>
      <c r="G1831" s="238" t="s">
        <v>3146</v>
      </c>
      <c r="H1831" s="348" t="s">
        <v>3124</v>
      </c>
      <c r="I1831" s="129">
        <v>217.71899999999999</v>
      </c>
      <c r="J1831" s="129">
        <v>-24</v>
      </c>
      <c r="K1831" s="129">
        <v>-3</v>
      </c>
      <c r="L1831" s="129" t="b">
        <v>1</v>
      </c>
      <c r="M1831" s="129">
        <v>0.22700000000000001</v>
      </c>
      <c r="N1831" s="129">
        <v>3.359</v>
      </c>
      <c r="O1831" s="129">
        <v>6.8000000000000005E-2</v>
      </c>
      <c r="P1831" s="132">
        <v>0.158</v>
      </c>
      <c r="Q1831" s="132">
        <v>0</v>
      </c>
      <c r="R1831" s="132">
        <v>0</v>
      </c>
      <c r="S1831" s="129">
        <v>1.07</v>
      </c>
      <c r="T1831" s="419">
        <v>0.44500000000000001</v>
      </c>
      <c r="U1831" s="129">
        <v>105.33499999999999</v>
      </c>
      <c r="V1831" s="129">
        <v>-35</v>
      </c>
      <c r="W1831" s="129">
        <v>-35</v>
      </c>
      <c r="X1831" s="129">
        <v>177</v>
      </c>
      <c r="Y1831" s="129" t="s">
        <v>957</v>
      </c>
      <c r="Z1831" s="129" t="b">
        <v>0</v>
      </c>
      <c r="AA1831" s="129">
        <v>0</v>
      </c>
      <c r="AB1831" s="129" t="b">
        <v>1</v>
      </c>
      <c r="AC1831" s="129">
        <v>40</v>
      </c>
      <c r="AD1831" s="129">
        <v>0.47199999999999998</v>
      </c>
      <c r="AE1831" s="129" t="s">
        <v>3124</v>
      </c>
      <c r="AF1831" s="129" t="s">
        <v>3146</v>
      </c>
      <c r="AG1831" s="129" t="s">
        <v>4270</v>
      </c>
      <c r="AH1831" s="129" t="e" cm="1">
        <f t="array" aca="1" ref="AH1831" ca="1">INDIRECT(ADDRESS(MATCH(AJ1831,'rs_industries'!B:B,0),5,1,TRUE,"rs_industries"))</f>
        <v>#N/A</v>
      </c>
      <c r="AI1831" s="129" t="e" cm="1">
        <f t="array" aca="1" ref="AI1831" ca="1">INDIRECT(ADDRESS(MATCH(A1831,'rs_stocks'!B:B,0),7,1,TRUE,"rs_stocks"))</f>
        <v>#N/A</v>
      </c>
    </row>
    <row r="1832" spans="1:35" x14ac:dyDescent="0.3">
      <c r="A1832" s="129" t="s">
        <v>8822</v>
      </c>
      <c r="B1832" s="132">
        <v>-1.35</v>
      </c>
      <c r="C1832" s="132">
        <v>-1.65</v>
      </c>
      <c r="D1832" s="132">
        <v>-5.87</v>
      </c>
      <c r="E1832" s="132">
        <v>-5.87</v>
      </c>
      <c r="F1832" s="132">
        <v>3.96</v>
      </c>
      <c r="G1832" s="282" t="s">
        <v>3693</v>
      </c>
      <c r="H1832" s="347" t="s">
        <v>3111</v>
      </c>
      <c r="I1832" s="129">
        <v>0.29199999999999998</v>
      </c>
      <c r="J1832" s="129">
        <v>-68</v>
      </c>
      <c r="K1832" s="129">
        <v>-24</v>
      </c>
      <c r="L1832" s="129" t="b">
        <v>0</v>
      </c>
      <c r="M1832" s="129">
        <v>0.215</v>
      </c>
      <c r="N1832" s="129">
        <v>3.609</v>
      </c>
      <c r="O1832" s="129">
        <v>0.06</v>
      </c>
      <c r="P1832" s="132">
        <v>0.36599999999999999</v>
      </c>
      <c r="Q1832" s="132">
        <v>0</v>
      </c>
      <c r="R1832" s="132">
        <v>0</v>
      </c>
      <c r="S1832" s="129">
        <v>3.18</v>
      </c>
      <c r="T1832" s="419">
        <v>-43.103000000000002</v>
      </c>
      <c r="U1832" s="129">
        <v>6.57</v>
      </c>
      <c r="V1832" s="129">
        <v>83</v>
      </c>
      <c r="W1832" s="129">
        <v>84</v>
      </c>
      <c r="X1832" s="129">
        <v>957</v>
      </c>
      <c r="Y1832" s="129" t="s">
        <v>8822</v>
      </c>
      <c r="Z1832" s="129" t="b">
        <v>1</v>
      </c>
      <c r="AA1832" s="129">
        <v>0</v>
      </c>
      <c r="AB1832" s="129" t="b">
        <v>0</v>
      </c>
      <c r="AC1832" s="129">
        <v>42</v>
      </c>
      <c r="AD1832" s="129">
        <v>0.47199999999999998</v>
      </c>
      <c r="AE1832" s="129" t="s">
        <v>3111</v>
      </c>
      <c r="AF1832" s="129" t="s">
        <v>3693</v>
      </c>
      <c r="AG1832" s="129" t="s">
        <v>8823</v>
      </c>
      <c r="AH1832" s="129" t="e" cm="1">
        <f t="array" aca="1" ref="AH1832" ca="1">INDIRECT(ADDRESS(MATCH(AJ1832,'rs_industries'!B:B,0),5,1,TRUE,"rs_industries"))</f>
        <v>#N/A</v>
      </c>
      <c r="AI1832" s="129" t="e" cm="1">
        <f t="array" aca="1" ref="AI1832" ca="1">INDIRECT(ADDRESS(MATCH(A1832,'rs_stocks'!B:B,0),7,1,TRUE,"rs_stocks"))</f>
        <v>#N/A</v>
      </c>
    </row>
    <row r="1833" spans="1:35" x14ac:dyDescent="0.3">
      <c r="A1833" s="129" t="s">
        <v>1051</v>
      </c>
      <c r="B1833" s="132">
        <v>2.77</v>
      </c>
      <c r="C1833" s="132">
        <v>2.91</v>
      </c>
      <c r="D1833" s="132">
        <v>5.62</v>
      </c>
      <c r="E1833" s="132">
        <v>0.52</v>
      </c>
      <c r="F1833" s="132">
        <v>1.7</v>
      </c>
      <c r="G1833" s="300" t="s">
        <v>3241</v>
      </c>
      <c r="H1833" s="348" t="s">
        <v>3124</v>
      </c>
      <c r="I1833" s="129">
        <v>9.9570000000000007</v>
      </c>
      <c r="J1833" s="129">
        <v>-37</v>
      </c>
      <c r="K1833" s="129">
        <v>-21</v>
      </c>
      <c r="L1833" s="129" t="b">
        <v>1</v>
      </c>
      <c r="M1833" s="129">
        <v>0.184</v>
      </c>
      <c r="N1833" s="129">
        <v>3.343</v>
      </c>
      <c r="O1833" s="129">
        <v>5.5E-2</v>
      </c>
      <c r="P1833" s="132">
        <v>2.1999999999999999E-2</v>
      </c>
      <c r="Q1833" s="132">
        <v>0</v>
      </c>
      <c r="R1833" s="132">
        <v>0</v>
      </c>
      <c r="S1833" s="129">
        <v>1.64</v>
      </c>
      <c r="T1833" s="419">
        <v>4.0730000000000004</v>
      </c>
      <c r="U1833" s="129">
        <v>44.88</v>
      </c>
      <c r="V1833" s="129">
        <v>-17</v>
      </c>
      <c r="W1833" s="129">
        <v>-34</v>
      </c>
      <c r="X1833" s="129">
        <v>271</v>
      </c>
      <c r="Y1833" s="129" t="s">
        <v>1051</v>
      </c>
      <c r="Z1833" s="129" t="b">
        <v>0</v>
      </c>
      <c r="AA1833" s="129">
        <v>0</v>
      </c>
      <c r="AB1833" s="129" t="b">
        <v>0</v>
      </c>
      <c r="AC1833" s="129">
        <v>46</v>
      </c>
      <c r="AD1833" s="129">
        <v>0.47199999999999998</v>
      </c>
      <c r="AE1833" s="129" t="s">
        <v>3124</v>
      </c>
      <c r="AF1833" s="129" t="s">
        <v>3241</v>
      </c>
      <c r="AG1833" s="129" t="s">
        <v>3859</v>
      </c>
      <c r="AH1833" s="129" t="e" cm="1">
        <f t="array" aca="1" ref="AH1833" ca="1">INDIRECT(ADDRESS(MATCH(AJ1833,'rs_industries'!B:B,0),5,1,TRUE,"rs_industries"))</f>
        <v>#N/A</v>
      </c>
      <c r="AI1833" s="129" t="e" cm="1">
        <f t="array" aca="1" ref="AI1833" ca="1">INDIRECT(ADDRESS(MATCH(A1833,'rs_stocks'!B:B,0),7,1,TRUE,"rs_stocks"))</f>
        <v>#N/A</v>
      </c>
    </row>
    <row r="1834" spans="1:35" x14ac:dyDescent="0.3">
      <c r="A1834" s="129" t="s">
        <v>1750</v>
      </c>
      <c r="B1834" s="132">
        <v>1.68</v>
      </c>
      <c r="C1834" s="132">
        <v>3.53</v>
      </c>
      <c r="D1834" s="132">
        <v>-10.54</v>
      </c>
      <c r="E1834" s="132">
        <v>29.67</v>
      </c>
      <c r="F1834" s="132">
        <v>8.33</v>
      </c>
      <c r="G1834" s="250" t="s">
        <v>3107</v>
      </c>
      <c r="H1834" s="354" t="s">
        <v>3108</v>
      </c>
      <c r="I1834" s="129">
        <v>1.8049999999999999</v>
      </c>
      <c r="J1834" s="129">
        <v>-84</v>
      </c>
      <c r="K1834" s="129">
        <v>-77</v>
      </c>
      <c r="L1834" s="129" t="b">
        <v>1</v>
      </c>
      <c r="M1834" s="129">
        <v>0.39100000000000001</v>
      </c>
      <c r="N1834" s="129">
        <v>8.1829999999999998</v>
      </c>
      <c r="O1834" s="129">
        <v>4.8000000000000001E-2</v>
      </c>
      <c r="P1834" s="132">
        <v>1.274</v>
      </c>
      <c r="Q1834" s="132">
        <v>-2E-3</v>
      </c>
      <c r="R1834" s="132">
        <v>-2E-3</v>
      </c>
      <c r="S1834" s="129">
        <v>4.2</v>
      </c>
      <c r="T1834" s="419">
        <v>-20.882000000000001</v>
      </c>
      <c r="U1834" s="129">
        <v>5.1349999999999998</v>
      </c>
      <c r="V1834" s="129">
        <v>-20</v>
      </c>
      <c r="W1834" s="129">
        <v>-15</v>
      </c>
      <c r="X1834" s="129">
        <v>928</v>
      </c>
      <c r="Y1834" s="129" t="s">
        <v>1750</v>
      </c>
      <c r="Z1834" s="129" t="b">
        <v>0</v>
      </c>
      <c r="AA1834" s="129">
        <v>0</v>
      </c>
      <c r="AB1834" s="129" t="b">
        <v>0</v>
      </c>
      <c r="AC1834" s="129">
        <v>49</v>
      </c>
      <c r="AD1834" s="129">
        <v>0.47099999999999997</v>
      </c>
      <c r="AE1834" s="129" t="s">
        <v>3108</v>
      </c>
      <c r="AF1834" s="129" t="s">
        <v>3107</v>
      </c>
      <c r="AG1834" s="129" t="s">
        <v>5002</v>
      </c>
      <c r="AH1834" s="129" t="e" cm="1">
        <f t="array" aca="1" ref="AH1834" ca="1">INDIRECT(ADDRESS(MATCH(AJ1834,'rs_industries'!B:B,0),5,1,TRUE,"rs_industries"))</f>
        <v>#N/A</v>
      </c>
      <c r="AI1834" s="129" t="e" cm="1">
        <f t="array" aca="1" ref="AI1834" ca="1">INDIRECT(ADDRESS(MATCH(A1834,'rs_stocks'!B:B,0),7,1,TRUE,"rs_stocks"))</f>
        <v>#N/A</v>
      </c>
    </row>
    <row r="1835" spans="1:35" x14ac:dyDescent="0.3">
      <c r="A1835" s="129" t="s">
        <v>3847</v>
      </c>
      <c r="B1835" s="132">
        <v>-0.66</v>
      </c>
      <c r="C1835" s="132">
        <v>-2.19</v>
      </c>
      <c r="D1835" s="132">
        <v>-5.89</v>
      </c>
      <c r="E1835" s="132">
        <v>0.38</v>
      </c>
      <c r="F1835" s="132">
        <v>-2.59</v>
      </c>
      <c r="G1835" s="216" t="s">
        <v>3148</v>
      </c>
      <c r="H1835" s="346" t="s">
        <v>3111</v>
      </c>
      <c r="I1835" s="129">
        <v>0.93899999999999995</v>
      </c>
      <c r="J1835" s="129">
        <v>-49</v>
      </c>
      <c r="K1835" s="129">
        <v>-37</v>
      </c>
      <c r="L1835" s="129" t="b">
        <v>0</v>
      </c>
      <c r="M1835" s="129">
        <v>0.10100000000000001</v>
      </c>
      <c r="N1835" s="129">
        <v>2.363</v>
      </c>
      <c r="O1835" s="129">
        <v>4.2999999999999997E-2</v>
      </c>
      <c r="P1835" s="132">
        <v>0.14699999999999999</v>
      </c>
      <c r="Q1835" s="132">
        <v>0</v>
      </c>
      <c r="R1835" s="132">
        <v>0</v>
      </c>
      <c r="S1835" s="129">
        <v>2.02</v>
      </c>
      <c r="T1835" s="419">
        <v>-54.798999999999999</v>
      </c>
      <c r="U1835" s="129">
        <v>31.65</v>
      </c>
      <c r="V1835" s="129">
        <v>-18</v>
      </c>
      <c r="W1835" s="129">
        <v>-24</v>
      </c>
      <c r="X1835" s="129">
        <v>313</v>
      </c>
      <c r="Y1835" s="129" t="s">
        <v>3847</v>
      </c>
      <c r="Z1835" s="129" t="b">
        <v>1</v>
      </c>
      <c r="AA1835" s="129">
        <v>0</v>
      </c>
      <c r="AB1835" s="129" t="b">
        <v>0</v>
      </c>
      <c r="AC1835" s="129">
        <v>46</v>
      </c>
      <c r="AD1835" s="129">
        <v>0.47099999999999997</v>
      </c>
      <c r="AE1835" s="129" t="s">
        <v>3111</v>
      </c>
      <c r="AF1835" s="129" t="s">
        <v>3148</v>
      </c>
      <c r="AG1835" s="129" t="s">
        <v>3848</v>
      </c>
      <c r="AH1835" s="129" t="e" cm="1">
        <f t="array" aca="1" ref="AH1835" ca="1">INDIRECT(ADDRESS(MATCH(AJ1835,'rs_industries'!B:B,0),5,1,TRUE,"rs_industries"))</f>
        <v>#N/A</v>
      </c>
      <c r="AI1835" s="129" t="e" cm="1">
        <f t="array" aca="1" ref="AI1835" ca="1">INDIRECT(ADDRESS(MATCH(A1835,'rs_stocks'!B:B,0),7,1,TRUE,"rs_stocks"))</f>
        <v>#N/A</v>
      </c>
    </row>
    <row r="1836" spans="1:35" x14ac:dyDescent="0.3">
      <c r="A1836" s="129" t="s">
        <v>9023</v>
      </c>
      <c r="B1836" s="132">
        <v>-0.42</v>
      </c>
      <c r="C1836" s="132">
        <v>-0.21</v>
      </c>
      <c r="D1836" s="132">
        <v>22.09</v>
      </c>
      <c r="E1836" s="132">
        <v>6</v>
      </c>
      <c r="F1836" s="132">
        <v>-15.69</v>
      </c>
      <c r="G1836" s="282" t="s">
        <v>3623</v>
      </c>
      <c r="H1836" s="347" t="s">
        <v>31</v>
      </c>
      <c r="I1836" s="129">
        <v>0.36599999999999999</v>
      </c>
      <c r="J1836" s="129">
        <v>-82</v>
      </c>
      <c r="K1836" s="129">
        <v>-71</v>
      </c>
      <c r="L1836" s="129" t="b">
        <v>1</v>
      </c>
      <c r="M1836" s="129">
        <v>0.47699999999999998</v>
      </c>
      <c r="N1836" s="129">
        <v>13.721</v>
      </c>
      <c r="O1836" s="129">
        <v>3.5000000000000003E-2</v>
      </c>
      <c r="P1836" s="132">
        <v>-1.363</v>
      </c>
      <c r="Q1836" s="132">
        <v>-8.9999999999999993E-3</v>
      </c>
      <c r="R1836" s="132">
        <v>1.2E-2</v>
      </c>
      <c r="S1836" s="129">
        <v>4.6399999999999997</v>
      </c>
      <c r="T1836" s="419">
        <v>62.104999999999997</v>
      </c>
      <c r="U1836" s="129">
        <v>19.07</v>
      </c>
      <c r="V1836" s="129">
        <v>-34</v>
      </c>
      <c r="W1836" s="129">
        <v>-50</v>
      </c>
      <c r="X1836" s="129">
        <v>225</v>
      </c>
      <c r="Y1836" s="129" t="s">
        <v>9023</v>
      </c>
      <c r="Z1836" s="129" t="b">
        <v>0</v>
      </c>
      <c r="AA1836" s="129">
        <v>0</v>
      </c>
      <c r="AB1836" s="129" t="b">
        <v>0</v>
      </c>
      <c r="AC1836" s="129">
        <v>44</v>
      </c>
      <c r="AD1836" s="129">
        <v>0.47099999999999997</v>
      </c>
      <c r="AE1836" s="129" t="s">
        <v>31</v>
      </c>
      <c r="AF1836" s="129" t="s">
        <v>3623</v>
      </c>
      <c r="AG1836" s="129" t="s">
        <v>9024</v>
      </c>
      <c r="AH1836" s="129" t="e" cm="1">
        <f t="array" aca="1" ref="AH1836" ca="1">INDIRECT(ADDRESS(MATCH(AJ1836,'rs_industries'!B:B,0),5,1,TRUE,"rs_industries"))</f>
        <v>#N/A</v>
      </c>
      <c r="AI1836" s="129" t="e" cm="1">
        <f t="array" aca="1" ref="AI1836" ca="1">INDIRECT(ADDRESS(MATCH(A1836,'rs_stocks'!B:B,0),7,1,TRUE,"rs_stocks"))</f>
        <v>#N/A</v>
      </c>
    </row>
    <row r="1837" spans="1:35" x14ac:dyDescent="0.3">
      <c r="A1837" s="129" t="s">
        <v>2450</v>
      </c>
      <c r="B1837" s="132">
        <v>-1.6</v>
      </c>
      <c r="C1837" s="132">
        <v>-6.09</v>
      </c>
      <c r="D1837" s="132">
        <v>-2.63</v>
      </c>
      <c r="E1837" s="132">
        <v>2.78</v>
      </c>
      <c r="F1837" s="132">
        <v>-0.54</v>
      </c>
      <c r="G1837" s="204" t="s">
        <v>3170</v>
      </c>
      <c r="H1837" s="345" t="s">
        <v>3124</v>
      </c>
      <c r="I1837" s="129">
        <v>2.9060000000000001</v>
      </c>
      <c r="J1837" s="129">
        <v>-97</v>
      </c>
      <c r="K1837" s="129">
        <v>-94</v>
      </c>
      <c r="L1837" s="129" t="b">
        <v>0</v>
      </c>
      <c r="M1837" s="129">
        <v>9.5000000000000001E-2</v>
      </c>
      <c r="N1837" s="129">
        <v>4.9359999999999999</v>
      </c>
      <c r="O1837" s="129">
        <v>1.9E-2</v>
      </c>
      <c r="P1837" s="132">
        <v>7.9000000000000001E-2</v>
      </c>
      <c r="Q1837" s="132">
        <v>-1E-3</v>
      </c>
      <c r="R1837" s="132">
        <v>0</v>
      </c>
      <c r="S1837" s="129">
        <v>3.46</v>
      </c>
      <c r="T1837" s="419">
        <v>15.601000000000001</v>
      </c>
      <c r="U1837" s="129">
        <v>1.85</v>
      </c>
      <c r="V1837" s="129">
        <v>-14</v>
      </c>
      <c r="W1837" s="129">
        <v>-27</v>
      </c>
      <c r="X1837" s="129">
        <v>3120</v>
      </c>
      <c r="Y1837" s="129" t="s">
        <v>2450</v>
      </c>
      <c r="Z1837" s="129" t="b">
        <v>1</v>
      </c>
      <c r="AA1837" s="129">
        <v>0</v>
      </c>
      <c r="AB1837" s="129" t="b">
        <v>0</v>
      </c>
      <c r="AC1837" s="129">
        <v>38</v>
      </c>
      <c r="AD1837" s="129">
        <v>0.47099999999999997</v>
      </c>
      <c r="AE1837" s="129" t="s">
        <v>3124</v>
      </c>
      <c r="AF1837" s="129" t="s">
        <v>3170</v>
      </c>
      <c r="AG1837" s="129" t="s">
        <v>5036</v>
      </c>
      <c r="AH1837" s="129" t="e" cm="1">
        <f t="array" aca="1" ref="AH1837" ca="1">INDIRECT(ADDRESS(MATCH(AJ1837,'rs_industries'!B:B,0),5,1,TRUE,"rs_industries"))</f>
        <v>#N/A</v>
      </c>
      <c r="AI1837" s="129" t="e" cm="1">
        <f t="array" aca="1" ref="AI1837" ca="1">INDIRECT(ADDRESS(MATCH(A1837,'rs_stocks'!B:B,0),7,1,TRUE,"rs_stocks"))</f>
        <v>#N/A</v>
      </c>
    </row>
    <row r="1838" spans="1:35" x14ac:dyDescent="0.3">
      <c r="A1838" s="129" t="s">
        <v>7082</v>
      </c>
      <c r="B1838" s="132">
        <v>-1.31</v>
      </c>
      <c r="C1838" s="132">
        <v>-3.58</v>
      </c>
      <c r="D1838" s="132">
        <v>0.75</v>
      </c>
      <c r="E1838" s="132">
        <v>-4.7</v>
      </c>
      <c r="F1838" s="132">
        <v>-4.75</v>
      </c>
      <c r="G1838" s="269" t="s">
        <v>3148</v>
      </c>
      <c r="H1838" s="288" t="s">
        <v>3111</v>
      </c>
      <c r="I1838" s="129">
        <v>0.59599999999999997</v>
      </c>
      <c r="J1838" s="129">
        <v>-28</v>
      </c>
      <c r="K1838" s="129">
        <v>-19</v>
      </c>
      <c r="L1838" s="129" t="b">
        <v>0</v>
      </c>
      <c r="M1838" s="129">
        <v>3.5000000000000003E-2</v>
      </c>
      <c r="N1838" s="129">
        <v>1.869</v>
      </c>
      <c r="O1838" s="129">
        <v>1.9E-2</v>
      </c>
      <c r="P1838" s="132">
        <v>3.2000000000000001E-2</v>
      </c>
      <c r="Q1838" s="132">
        <v>0</v>
      </c>
      <c r="R1838" s="132">
        <v>0</v>
      </c>
      <c r="S1838" s="129">
        <v>1.81</v>
      </c>
      <c r="T1838" s="419">
        <v>-40.887999999999998</v>
      </c>
      <c r="U1838" s="129">
        <v>18.87</v>
      </c>
      <c r="V1838" s="129">
        <v>-19</v>
      </c>
      <c r="W1838" s="129">
        <v>-38</v>
      </c>
      <c r="X1838" s="129">
        <v>584</v>
      </c>
      <c r="Y1838" s="129" t="s">
        <v>7082</v>
      </c>
      <c r="Z1838" s="129" t="b">
        <v>0</v>
      </c>
      <c r="AA1838" s="129">
        <v>0</v>
      </c>
      <c r="AB1838" s="129" t="b">
        <v>0</v>
      </c>
      <c r="AC1838" s="129">
        <v>46</v>
      </c>
      <c r="AD1838" s="129">
        <v>0.47</v>
      </c>
      <c r="AE1838" s="129" t="s">
        <v>3111</v>
      </c>
      <c r="AF1838" s="129" t="s">
        <v>3148</v>
      </c>
      <c r="AG1838" s="129" t="s">
        <v>7083</v>
      </c>
      <c r="AH1838" s="129" t="e" cm="1">
        <f t="array" aca="1" ref="AH1838" ca="1">INDIRECT(ADDRESS(MATCH(AJ1838,'rs_industries'!B:B,0),5,1,TRUE,"rs_industries"))</f>
        <v>#N/A</v>
      </c>
      <c r="AI1838" s="129" t="e" cm="1">
        <f t="array" aca="1" ref="AI1838" ca="1">INDIRECT(ADDRESS(MATCH(A1838,'rs_stocks'!B:B,0),7,1,TRUE,"rs_stocks"))</f>
        <v>#N/A</v>
      </c>
    </row>
    <row r="1839" spans="1:35" x14ac:dyDescent="0.3">
      <c r="A1839" s="129" t="s">
        <v>2918</v>
      </c>
      <c r="B1839" s="132">
        <v>1.33</v>
      </c>
      <c r="C1839" s="132">
        <v>3.32</v>
      </c>
      <c r="D1839" s="132">
        <v>7.39</v>
      </c>
      <c r="E1839" s="132">
        <v>2.12</v>
      </c>
      <c r="F1839" s="132">
        <v>-1.81</v>
      </c>
      <c r="G1839" s="264" t="s">
        <v>3301</v>
      </c>
      <c r="H1839" s="349" t="s">
        <v>3108</v>
      </c>
      <c r="I1839" s="129">
        <v>0.27300000000000002</v>
      </c>
      <c r="J1839" s="129">
        <v>-55</v>
      </c>
      <c r="K1839" s="129">
        <v>-6</v>
      </c>
      <c r="L1839" s="129" t="b">
        <v>1</v>
      </c>
      <c r="M1839" s="129">
        <v>8.2000000000000003E-2</v>
      </c>
      <c r="N1839" s="129">
        <v>5.2809999999999997</v>
      </c>
      <c r="O1839" s="129">
        <v>1.6E-2</v>
      </c>
      <c r="P1839" s="132">
        <v>0.41099999999999998</v>
      </c>
      <c r="Q1839" s="132">
        <v>-1E-3</v>
      </c>
      <c r="R1839" s="132">
        <v>0</v>
      </c>
      <c r="S1839" s="129">
        <v>4.3099999999999996</v>
      </c>
      <c r="T1839" s="419">
        <v>48.792000000000002</v>
      </c>
      <c r="U1839" s="129">
        <v>38.950000000000003</v>
      </c>
      <c r="V1839" s="129">
        <v>-32</v>
      </c>
      <c r="W1839" s="129">
        <v>-24</v>
      </c>
      <c r="X1839" s="129">
        <v>119</v>
      </c>
      <c r="Y1839" s="129" t="s">
        <v>2918</v>
      </c>
      <c r="Z1839" s="129" t="b">
        <v>1</v>
      </c>
      <c r="AA1839" s="129">
        <v>0</v>
      </c>
      <c r="AB1839" s="129" t="b">
        <v>1</v>
      </c>
      <c r="AC1839" s="129">
        <v>42</v>
      </c>
      <c r="AD1839" s="129">
        <v>0.47</v>
      </c>
      <c r="AE1839" s="129" t="s">
        <v>3108</v>
      </c>
      <c r="AF1839" s="129" t="s">
        <v>3301</v>
      </c>
      <c r="AG1839" s="129" t="s">
        <v>8926</v>
      </c>
      <c r="AH1839" s="129" t="e" cm="1">
        <f t="array" aca="1" ref="AH1839" ca="1">INDIRECT(ADDRESS(MATCH(AJ1839,'rs_industries'!B:B,0),5,1,TRUE,"rs_industries"))</f>
        <v>#N/A</v>
      </c>
      <c r="AI1839" s="129" cm="1">
        <f t="array" aca="1" ref="AI1839" ca="1">INDIRECT(ADDRESS(MATCH(A1839,'rs_stocks'!B:B,0),7,1,TRUE,"rs_stocks"))</f>
        <v>91</v>
      </c>
    </row>
    <row r="1840" spans="1:35" x14ac:dyDescent="0.3">
      <c r="A1840" s="129" t="s">
        <v>579</v>
      </c>
      <c r="B1840" s="132">
        <v>1.77</v>
      </c>
      <c r="C1840" s="132">
        <v>-5.76</v>
      </c>
      <c r="D1840" s="132">
        <v>-18.09</v>
      </c>
      <c r="E1840" s="132">
        <v>7.52</v>
      </c>
      <c r="F1840" s="132">
        <v>6.21</v>
      </c>
      <c r="G1840" s="282" t="s">
        <v>3229</v>
      </c>
      <c r="H1840" s="347" t="s">
        <v>3108</v>
      </c>
      <c r="I1840" s="129">
        <v>5.09</v>
      </c>
      <c r="J1840" s="129">
        <v>-71</v>
      </c>
      <c r="K1840" s="129">
        <v>-63</v>
      </c>
      <c r="L1840" s="129" t="b">
        <v>1</v>
      </c>
      <c r="M1840" s="129">
        <v>7.2999999999999995E-2</v>
      </c>
      <c r="N1840" s="129">
        <v>7.7949999999999999</v>
      </c>
      <c r="O1840" s="129">
        <v>8.9999999999999993E-3</v>
      </c>
      <c r="P1840" s="132">
        <v>1.2999999999999999E-2</v>
      </c>
      <c r="Q1840" s="132">
        <v>-1E-3</v>
      </c>
      <c r="R1840" s="132">
        <v>0</v>
      </c>
      <c r="S1840" s="129">
        <v>4.24</v>
      </c>
      <c r="T1840" s="419">
        <v>48.895000000000003</v>
      </c>
      <c r="U1840" s="129">
        <v>274.2</v>
      </c>
      <c r="V1840" s="129">
        <v>0</v>
      </c>
      <c r="W1840" s="129">
        <v>-4</v>
      </c>
      <c r="X1840" s="129">
        <v>17</v>
      </c>
      <c r="Y1840" s="129" t="s">
        <v>579</v>
      </c>
      <c r="Z1840" s="129" t="b">
        <v>0</v>
      </c>
      <c r="AA1840" s="129">
        <v>0</v>
      </c>
      <c r="AB1840" s="129" t="b">
        <v>0</v>
      </c>
      <c r="AC1840" s="129">
        <v>45</v>
      </c>
      <c r="AD1840" s="129">
        <v>0.47</v>
      </c>
      <c r="AE1840" s="129" t="s">
        <v>3108</v>
      </c>
      <c r="AF1840" s="129" t="s">
        <v>3229</v>
      </c>
      <c r="AG1840" s="129" t="s">
        <v>4902</v>
      </c>
      <c r="AH1840" s="129" t="e" cm="1">
        <f t="array" aca="1" ref="AH1840" ca="1">INDIRECT(ADDRESS(MATCH(AJ1840,'rs_industries'!B:B,0),5,1,TRUE,"rs_industries"))</f>
        <v>#N/A</v>
      </c>
      <c r="AI1840" s="129" t="e" cm="1">
        <f t="array" aca="1" ref="AI1840" ca="1">INDIRECT(ADDRESS(MATCH(A1840,'rs_stocks'!B:B,0),7,1,TRUE,"rs_stocks"))</f>
        <v>#N/A</v>
      </c>
    </row>
    <row r="1841" spans="1:35" x14ac:dyDescent="0.3">
      <c r="A1841" s="129" t="s">
        <v>2377</v>
      </c>
      <c r="B1841" s="132">
        <v>-3.06</v>
      </c>
      <c r="C1841" s="132">
        <v>-6.84</v>
      </c>
      <c r="D1841" s="132">
        <v>-11.52</v>
      </c>
      <c r="E1841" s="132">
        <v>0.49</v>
      </c>
      <c r="F1841" s="132">
        <v>-7.2</v>
      </c>
      <c r="G1841" s="254" t="s">
        <v>3207</v>
      </c>
      <c r="H1841" s="348" t="s">
        <v>3735</v>
      </c>
      <c r="I1841" s="129">
        <v>5.1029999999999998</v>
      </c>
      <c r="J1841" s="129">
        <v>-36</v>
      </c>
      <c r="K1841" s="129">
        <v>-16</v>
      </c>
      <c r="L1841" s="129" t="b">
        <v>0</v>
      </c>
      <c r="M1841" s="129">
        <v>0.02</v>
      </c>
      <c r="N1841" s="129">
        <v>4.5369999999999999</v>
      </c>
      <c r="O1841" s="129">
        <v>4.0000000000000001E-3</v>
      </c>
      <c r="P1841" s="132">
        <v>-0.17</v>
      </c>
      <c r="Q1841" s="132">
        <v>0</v>
      </c>
      <c r="R1841" s="132">
        <v>0</v>
      </c>
      <c r="S1841" s="129">
        <v>2.36</v>
      </c>
      <c r="T1841" s="419">
        <v>-53.890999999999998</v>
      </c>
      <c r="U1841" s="129">
        <v>111.06</v>
      </c>
      <c r="V1841" s="129">
        <v>-3</v>
      </c>
      <c r="W1841" s="129">
        <v>-21</v>
      </c>
      <c r="X1841" s="129">
        <v>76</v>
      </c>
      <c r="Y1841" s="129" t="s">
        <v>2377</v>
      </c>
      <c r="Z1841" s="129" t="b">
        <v>1</v>
      </c>
      <c r="AA1841" s="129">
        <v>0</v>
      </c>
      <c r="AB1841" s="129" t="b">
        <v>0</v>
      </c>
      <c r="AC1841" s="129">
        <v>47</v>
      </c>
      <c r="AD1841" s="129">
        <v>0.46899999999999997</v>
      </c>
      <c r="AE1841" s="129" t="s">
        <v>3735</v>
      </c>
      <c r="AF1841" s="129" t="s">
        <v>3207</v>
      </c>
      <c r="AG1841" s="129" t="s">
        <v>4421</v>
      </c>
      <c r="AH1841" s="129" t="e" cm="1">
        <f t="array" aca="1" ref="AH1841" ca="1">INDIRECT(ADDRESS(MATCH(AJ1841,'rs_industries'!B:B,0),5,1,TRUE,"rs_industries"))</f>
        <v>#N/A</v>
      </c>
      <c r="AI1841" s="129" t="e" cm="1">
        <f t="array" aca="1" ref="AI1841" ca="1">INDIRECT(ADDRESS(MATCH(A1841,'rs_stocks'!B:B,0),7,1,TRUE,"rs_stocks"))</f>
        <v>#N/A</v>
      </c>
    </row>
    <row r="1842" spans="1:35" x14ac:dyDescent="0.3">
      <c r="A1842" s="129" t="s">
        <v>7893</v>
      </c>
      <c r="B1842" s="132">
        <v>0.54</v>
      </c>
      <c r="C1842" s="132">
        <v>2.95</v>
      </c>
      <c r="D1842" s="132">
        <v>-3.79</v>
      </c>
      <c r="E1842" s="132">
        <v>10.28</v>
      </c>
      <c r="F1842" s="132">
        <v>7.72</v>
      </c>
      <c r="G1842" s="249" t="s">
        <v>47</v>
      </c>
      <c r="H1842" s="353" t="s">
        <v>24</v>
      </c>
      <c r="I1842" s="129">
        <v>0.47799999999999998</v>
      </c>
      <c r="J1842" s="129">
        <v>-51</v>
      </c>
      <c r="K1842" s="129">
        <v>-38</v>
      </c>
      <c r="L1842" s="129" t="b">
        <v>1</v>
      </c>
      <c r="M1842" s="129">
        <v>1.7999999999999999E-2</v>
      </c>
      <c r="N1842" s="129">
        <v>7.984</v>
      </c>
      <c r="O1842" s="129">
        <v>2E-3</v>
      </c>
      <c r="P1842" s="132">
        <v>1.3009999999999999</v>
      </c>
      <c r="Q1842" s="132">
        <v>-2E-3</v>
      </c>
      <c r="R1842" s="132">
        <v>-2E-3</v>
      </c>
      <c r="S1842" s="129">
        <v>4.03</v>
      </c>
      <c r="T1842" s="419">
        <v>-22.262</v>
      </c>
      <c r="U1842" s="129">
        <v>5.58</v>
      </c>
      <c r="V1842" s="129">
        <v>-80</v>
      </c>
      <c r="W1842" s="129">
        <v>-77</v>
      </c>
      <c r="X1842" s="129">
        <v>890</v>
      </c>
      <c r="Y1842" s="129" t="s">
        <v>7893</v>
      </c>
      <c r="Z1842" s="129" t="b">
        <v>1</v>
      </c>
      <c r="AA1842" s="129">
        <v>0</v>
      </c>
      <c r="AB1842" s="129" t="b">
        <v>1</v>
      </c>
      <c r="AC1842" s="129">
        <v>39</v>
      </c>
      <c r="AD1842" s="129">
        <v>0.46899999999999997</v>
      </c>
      <c r="AE1842" s="129" t="s">
        <v>24</v>
      </c>
      <c r="AF1842" s="129" t="s">
        <v>47</v>
      </c>
      <c r="AG1842" s="129" t="s">
        <v>7894</v>
      </c>
      <c r="AH1842" s="129" t="e" cm="1">
        <f t="array" aca="1" ref="AH1842" ca="1">INDIRECT(ADDRESS(MATCH(AJ1842,'rs_industries'!B:B,0),5,1,TRUE,"rs_industries"))</f>
        <v>#N/A</v>
      </c>
      <c r="AI1842" s="129" t="e" cm="1">
        <f t="array" aca="1" ref="AI1842" ca="1">INDIRECT(ADDRESS(MATCH(A1842,'rs_stocks'!B:B,0),7,1,TRUE,"rs_stocks"))</f>
        <v>#N/A</v>
      </c>
    </row>
    <row r="1843" spans="1:35" x14ac:dyDescent="0.3">
      <c r="A1843" s="129" t="s">
        <v>5655</v>
      </c>
      <c r="B1843" s="132">
        <v>-1.86</v>
      </c>
      <c r="C1843" s="132">
        <v>61.55</v>
      </c>
      <c r="D1843" s="132">
        <v>49.71</v>
      </c>
      <c r="E1843" s="132">
        <v>6.12</v>
      </c>
      <c r="F1843" s="132">
        <v>15.79</v>
      </c>
      <c r="G1843" s="259" t="s">
        <v>3365</v>
      </c>
      <c r="H1843" s="351" t="s">
        <v>3108</v>
      </c>
      <c r="I1843" s="129">
        <v>1.39</v>
      </c>
      <c r="J1843" s="129">
        <v>-100</v>
      </c>
      <c r="K1843" s="129">
        <v>-99</v>
      </c>
      <c r="L1843" s="129" t="b">
        <v>0</v>
      </c>
      <c r="M1843" s="129">
        <v>-0.28799999999999998</v>
      </c>
      <c r="N1843" s="129">
        <v>20.271000000000001</v>
      </c>
      <c r="O1843" s="129">
        <v>-1.4E-2</v>
      </c>
      <c r="P1843" s="132">
        <v>-7.9489999999999998</v>
      </c>
      <c r="Q1843" s="132">
        <v>-1.2999999999999999E-2</v>
      </c>
      <c r="R1843" s="132">
        <v>0.1</v>
      </c>
      <c r="S1843" s="129">
        <v>16.510000000000002</v>
      </c>
      <c r="T1843" s="419">
        <v>-26.93</v>
      </c>
      <c r="U1843" s="129">
        <v>4.7009999999999996</v>
      </c>
      <c r="V1843" s="129">
        <v>-60</v>
      </c>
      <c r="W1843" s="129">
        <v>-70</v>
      </c>
      <c r="X1843" s="129">
        <v>257</v>
      </c>
      <c r="Y1843" s="129" t="s">
        <v>5655</v>
      </c>
      <c r="Z1843" s="129" t="b">
        <v>0</v>
      </c>
      <c r="AA1843" s="129">
        <v>0</v>
      </c>
      <c r="AB1843" s="129" t="b">
        <v>0</v>
      </c>
      <c r="AC1843" s="129">
        <v>40</v>
      </c>
      <c r="AD1843" s="129">
        <v>0.46899999999999997</v>
      </c>
      <c r="AE1843" s="129" t="s">
        <v>3108</v>
      </c>
      <c r="AF1843" s="129" t="s">
        <v>3365</v>
      </c>
      <c r="AG1843" s="129" t="s">
        <v>5656</v>
      </c>
      <c r="AH1843" s="129" t="e" cm="1">
        <f t="array" aca="1" ref="AH1843" ca="1">INDIRECT(ADDRESS(MATCH(AJ1843,'rs_industries'!B:B,0),5,1,TRUE,"rs_industries"))</f>
        <v>#N/A</v>
      </c>
      <c r="AI1843" s="129" t="e" cm="1">
        <f t="array" aca="1" ref="AI1843" ca="1">INDIRECT(ADDRESS(MATCH(A1843,'rs_stocks'!B:B,0),7,1,TRUE,"rs_stocks"))</f>
        <v>#N/A</v>
      </c>
    </row>
    <row r="1844" spans="1:35" x14ac:dyDescent="0.3">
      <c r="A1844" s="129" t="s">
        <v>1156</v>
      </c>
      <c r="B1844" s="132">
        <v>0.9</v>
      </c>
      <c r="C1844" s="132">
        <v>21.34</v>
      </c>
      <c r="D1844" s="132">
        <v>1.01</v>
      </c>
      <c r="E1844" s="132">
        <v>18.05</v>
      </c>
      <c r="F1844" s="132">
        <v>17.079999999999998</v>
      </c>
      <c r="G1844" s="311" t="s">
        <v>3234</v>
      </c>
      <c r="H1844" s="349" t="s">
        <v>3108</v>
      </c>
      <c r="I1844" s="129">
        <v>14.746</v>
      </c>
      <c r="J1844" s="129">
        <v>-69</v>
      </c>
      <c r="K1844" s="129">
        <v>-34</v>
      </c>
      <c r="L1844" s="129" t="b">
        <v>0</v>
      </c>
      <c r="M1844" s="129">
        <v>-0.13600000000000001</v>
      </c>
      <c r="N1844" s="129">
        <v>8.9830000000000005</v>
      </c>
      <c r="O1844" s="129">
        <v>-1.4999999999999999E-2</v>
      </c>
      <c r="P1844" s="132">
        <v>-1.58</v>
      </c>
      <c r="Q1844" s="132">
        <v>-2E-3</v>
      </c>
      <c r="R1844" s="132">
        <v>3.0000000000000001E-3</v>
      </c>
      <c r="S1844" s="129">
        <v>3.53</v>
      </c>
      <c r="T1844" s="419">
        <v>22.312000000000001</v>
      </c>
      <c r="U1844" s="129">
        <v>231.03</v>
      </c>
      <c r="V1844" s="129">
        <v>-5</v>
      </c>
      <c r="W1844" s="129">
        <v>35</v>
      </c>
      <c r="X1844" s="129">
        <v>24</v>
      </c>
      <c r="Y1844" s="129" t="s">
        <v>1156</v>
      </c>
      <c r="Z1844" s="129" t="b">
        <v>0</v>
      </c>
      <c r="AA1844" s="129">
        <v>0</v>
      </c>
      <c r="AB1844" s="129" t="b">
        <v>1</v>
      </c>
      <c r="AC1844" s="129">
        <v>41</v>
      </c>
      <c r="AD1844" s="129">
        <v>0.46899999999999997</v>
      </c>
      <c r="AE1844" s="129" t="s">
        <v>3108</v>
      </c>
      <c r="AF1844" s="129" t="s">
        <v>3234</v>
      </c>
      <c r="AG1844" s="129" t="s">
        <v>3412</v>
      </c>
      <c r="AH1844" s="129" t="e" cm="1">
        <f t="array" aca="1" ref="AH1844" ca="1">INDIRECT(ADDRESS(MATCH(AJ1844,'rs_industries'!B:B,0),5,1,TRUE,"rs_industries"))</f>
        <v>#N/A</v>
      </c>
      <c r="AI1844" s="129" cm="1">
        <f t="array" aca="1" ref="AI1844" ca="1">INDIRECT(ADDRESS(MATCH(A1844,'rs_stocks'!B:B,0),7,1,TRUE,"rs_stocks"))</f>
        <v>87</v>
      </c>
    </row>
    <row r="1845" spans="1:35" x14ac:dyDescent="0.3">
      <c r="A1845" s="129" t="s">
        <v>204</v>
      </c>
      <c r="B1845" s="132">
        <v>2.79</v>
      </c>
      <c r="C1845" s="132">
        <v>5.45</v>
      </c>
      <c r="D1845" s="132">
        <v>5.12</v>
      </c>
      <c r="E1845" s="132">
        <v>10.87</v>
      </c>
      <c r="F1845" s="132">
        <v>3.7</v>
      </c>
      <c r="G1845" s="249" t="s">
        <v>3217</v>
      </c>
      <c r="H1845" s="349" t="s">
        <v>150</v>
      </c>
      <c r="I1845" s="129">
        <v>49.389000000000003</v>
      </c>
      <c r="J1845" s="129">
        <v>-51</v>
      </c>
      <c r="K1845" s="129">
        <v>-16</v>
      </c>
      <c r="L1845" s="129" t="b">
        <v>1</v>
      </c>
      <c r="M1845" s="129">
        <v>-7.0999999999999994E-2</v>
      </c>
      <c r="N1845" s="129">
        <v>2.746</v>
      </c>
      <c r="O1845" s="129">
        <v>-2.5999999999999999E-2</v>
      </c>
      <c r="P1845" s="132">
        <v>4.2999999999999997E-2</v>
      </c>
      <c r="Q1845" s="132">
        <v>0</v>
      </c>
      <c r="R1845" s="132">
        <v>0</v>
      </c>
      <c r="S1845" s="129">
        <v>2</v>
      </c>
      <c r="T1845" s="419">
        <v>94.421999999999997</v>
      </c>
      <c r="U1845" s="129">
        <v>149.16999999999999</v>
      </c>
      <c r="V1845" s="129">
        <v>-18</v>
      </c>
      <c r="W1845" s="129">
        <v>-47</v>
      </c>
      <c r="X1845" s="129">
        <v>66</v>
      </c>
      <c r="Y1845" s="129" t="s">
        <v>204</v>
      </c>
      <c r="Z1845" s="129" t="b">
        <v>1</v>
      </c>
      <c r="AA1845" s="129">
        <v>0</v>
      </c>
      <c r="AB1845" s="129" t="b">
        <v>1</v>
      </c>
      <c r="AC1845" s="129">
        <v>47</v>
      </c>
      <c r="AD1845" s="129">
        <v>0.46800000000000003</v>
      </c>
      <c r="AE1845" s="129" t="s">
        <v>150</v>
      </c>
      <c r="AF1845" s="129" t="s">
        <v>3217</v>
      </c>
      <c r="AG1845" s="129" t="s">
        <v>3858</v>
      </c>
      <c r="AH1845" s="129" t="e" cm="1">
        <f t="array" aca="1" ref="AH1845" ca="1">INDIRECT(ADDRESS(MATCH(AJ1845,'rs_industries'!B:B,0),5,1,TRUE,"rs_industries"))</f>
        <v>#N/A</v>
      </c>
      <c r="AI1845" s="129" cm="1">
        <f t="array" aca="1" ref="AI1845" ca="1">INDIRECT(ADDRESS(MATCH(A1845,'rs_stocks'!B:B,0),7,1,TRUE,"rs_stocks"))</f>
        <v>77</v>
      </c>
    </row>
    <row r="1846" spans="1:35" x14ac:dyDescent="0.3">
      <c r="A1846" s="129" t="s">
        <v>1423</v>
      </c>
      <c r="B1846" s="132">
        <v>1.7</v>
      </c>
      <c r="C1846" s="132">
        <v>0.56000000000000005</v>
      </c>
      <c r="D1846" s="132">
        <v>-6.25</v>
      </c>
      <c r="E1846" s="132">
        <v>-6.16</v>
      </c>
      <c r="F1846" s="132">
        <v>-3.71</v>
      </c>
      <c r="G1846" s="269" t="s">
        <v>3189</v>
      </c>
      <c r="H1846" s="288" t="s">
        <v>3108</v>
      </c>
      <c r="I1846" s="129">
        <v>3.444</v>
      </c>
      <c r="J1846" s="129">
        <v>-52</v>
      </c>
      <c r="K1846" s="129">
        <v>-11</v>
      </c>
      <c r="L1846" s="129" t="b">
        <v>1</v>
      </c>
      <c r="M1846" s="129">
        <v>-0.13600000000000001</v>
      </c>
      <c r="N1846" s="129">
        <v>3.802</v>
      </c>
      <c r="O1846" s="129">
        <v>-3.5999999999999997E-2</v>
      </c>
      <c r="P1846" s="132">
        <v>-0.20799999999999999</v>
      </c>
      <c r="Q1846" s="132">
        <v>0</v>
      </c>
      <c r="R1846" s="132">
        <v>0</v>
      </c>
      <c r="S1846" s="129">
        <v>3.19</v>
      </c>
      <c r="T1846" s="419">
        <v>55.341000000000001</v>
      </c>
      <c r="U1846" s="129">
        <v>124.1</v>
      </c>
      <c r="V1846" s="129">
        <v>21</v>
      </c>
      <c r="W1846" s="129">
        <v>11</v>
      </c>
      <c r="X1846" s="129">
        <v>50</v>
      </c>
      <c r="Y1846" s="129" t="s">
        <v>1423</v>
      </c>
      <c r="Z1846" s="129" t="b">
        <v>1</v>
      </c>
      <c r="AA1846" s="129">
        <v>0</v>
      </c>
      <c r="AB1846" s="129" t="b">
        <v>1</v>
      </c>
      <c r="AC1846" s="129">
        <v>46</v>
      </c>
      <c r="AD1846" s="129">
        <v>0.46800000000000003</v>
      </c>
      <c r="AE1846" s="129" t="s">
        <v>3108</v>
      </c>
      <c r="AF1846" s="129" t="s">
        <v>3189</v>
      </c>
      <c r="AG1846" s="129" t="s">
        <v>3533</v>
      </c>
      <c r="AH1846" s="129" t="e" cm="1">
        <f t="array" aca="1" ref="AH1846" ca="1">INDIRECT(ADDRESS(MATCH(AJ1846,'rs_industries'!B:B,0),5,1,TRUE,"rs_industries"))</f>
        <v>#N/A</v>
      </c>
      <c r="AI1846" s="129" cm="1">
        <f t="array" aca="1" ref="AI1846" ca="1">INDIRECT(ADDRESS(MATCH(A1846,'rs_stocks'!B:B,0),7,1,TRUE,"rs_stocks"))</f>
        <v>80</v>
      </c>
    </row>
    <row r="1847" spans="1:35" x14ac:dyDescent="0.3">
      <c r="A1847" s="129" t="s">
        <v>1557</v>
      </c>
      <c r="B1847" s="132">
        <v>0.21</v>
      </c>
      <c r="C1847" s="132">
        <v>-10.01</v>
      </c>
      <c r="D1847" s="132">
        <v>-18.27</v>
      </c>
      <c r="E1847" s="132">
        <v>11.73</v>
      </c>
      <c r="F1847" s="132">
        <v>4.74</v>
      </c>
      <c r="G1847" s="207" t="s">
        <v>3189</v>
      </c>
      <c r="H1847" s="346" t="s">
        <v>3108</v>
      </c>
      <c r="I1847" s="129">
        <v>5.9809999999999999</v>
      </c>
      <c r="J1847" s="129">
        <v>-49</v>
      </c>
      <c r="K1847" s="129">
        <v>-19</v>
      </c>
      <c r="L1847" s="129" t="b">
        <v>0</v>
      </c>
      <c r="M1847" s="129">
        <v>-0.376</v>
      </c>
      <c r="N1847" s="129">
        <v>9.1270000000000007</v>
      </c>
      <c r="O1847" s="129">
        <v>-4.1000000000000002E-2</v>
      </c>
      <c r="P1847" s="132">
        <v>0.41299999999999998</v>
      </c>
      <c r="Q1847" s="132">
        <v>-2E-3</v>
      </c>
      <c r="R1847" s="132">
        <v>-1E-3</v>
      </c>
      <c r="S1847" s="129">
        <v>3.3</v>
      </c>
      <c r="T1847" s="419">
        <v>1.1539999999999999</v>
      </c>
      <c r="U1847" s="129">
        <v>210.25</v>
      </c>
      <c r="V1847" s="129">
        <v>-39</v>
      </c>
      <c r="W1847" s="129">
        <v>-35</v>
      </c>
      <c r="X1847" s="129">
        <v>28</v>
      </c>
      <c r="Y1847" s="129" t="s">
        <v>1557</v>
      </c>
      <c r="Z1847" s="129" t="b">
        <v>1</v>
      </c>
      <c r="AA1847" s="129">
        <v>0</v>
      </c>
      <c r="AB1847" s="129" t="b">
        <v>0</v>
      </c>
      <c r="AC1847" s="129">
        <v>47</v>
      </c>
      <c r="AD1847" s="129">
        <v>0.46800000000000003</v>
      </c>
      <c r="AE1847" s="129" t="s">
        <v>3108</v>
      </c>
      <c r="AF1847" s="129" t="s">
        <v>3189</v>
      </c>
      <c r="AG1847" s="129" t="s">
        <v>3202</v>
      </c>
      <c r="AH1847" s="129" t="e" cm="1">
        <f t="array" aca="1" ref="AH1847" ca="1">INDIRECT(ADDRESS(MATCH(AJ1847,'rs_industries'!B:B,0),5,1,TRUE,"rs_industries"))</f>
        <v>#N/A</v>
      </c>
      <c r="AI1847" s="129" cm="1">
        <f t="array" aca="1" ref="AI1847" ca="1">INDIRECT(ADDRESS(MATCH(A1847,'rs_stocks'!B:B,0),7,1,TRUE,"rs_stocks"))</f>
        <v>86</v>
      </c>
    </row>
    <row r="1848" spans="1:35" x14ac:dyDescent="0.3">
      <c r="A1848" s="129" t="s">
        <v>1544</v>
      </c>
      <c r="B1848" s="132">
        <v>-4.87</v>
      </c>
      <c r="C1848" s="132">
        <v>-8.69</v>
      </c>
      <c r="D1848" s="132">
        <v>-11.51</v>
      </c>
      <c r="E1848" s="132">
        <v>8.3800000000000008</v>
      </c>
      <c r="F1848" s="132">
        <v>2.9</v>
      </c>
      <c r="G1848" s="235" t="s">
        <v>3187</v>
      </c>
      <c r="H1848" s="349" t="s">
        <v>3108</v>
      </c>
      <c r="I1848" s="129">
        <v>2.35</v>
      </c>
      <c r="J1848" s="129">
        <v>-56</v>
      </c>
      <c r="K1848" s="129">
        <v>-14</v>
      </c>
      <c r="L1848" s="129" t="b">
        <v>0</v>
      </c>
      <c r="M1848" s="129">
        <v>-0.22700000000000001</v>
      </c>
      <c r="N1848" s="129">
        <v>4.7290000000000001</v>
      </c>
      <c r="O1848" s="129">
        <v>-4.8000000000000001E-2</v>
      </c>
      <c r="P1848" s="132">
        <v>8.8999999999999996E-2</v>
      </c>
      <c r="Q1848" s="132">
        <v>0</v>
      </c>
      <c r="R1848" s="132">
        <v>0</v>
      </c>
      <c r="S1848" s="129">
        <v>2.56</v>
      </c>
      <c r="T1848" s="419">
        <v>-64.510999999999996</v>
      </c>
      <c r="U1848" s="129">
        <v>104.9</v>
      </c>
      <c r="V1848" s="129">
        <v>70</v>
      </c>
      <c r="W1848" s="129">
        <v>38</v>
      </c>
      <c r="X1848" s="129">
        <v>74</v>
      </c>
      <c r="Y1848" s="129" t="s">
        <v>1544</v>
      </c>
      <c r="Z1848" s="129" t="b">
        <v>1</v>
      </c>
      <c r="AA1848" s="129">
        <v>0</v>
      </c>
      <c r="AB1848" s="129" t="b">
        <v>0</v>
      </c>
      <c r="AC1848" s="129">
        <v>48</v>
      </c>
      <c r="AD1848" s="129">
        <v>0.46700000000000003</v>
      </c>
      <c r="AE1848" s="129" t="s">
        <v>3108</v>
      </c>
      <c r="AF1848" s="129" t="s">
        <v>3187</v>
      </c>
      <c r="AG1848" s="129" t="s">
        <v>3188</v>
      </c>
      <c r="AH1848" s="129" t="e" cm="1">
        <f t="array" aca="1" ref="AH1848" ca="1">INDIRECT(ADDRESS(MATCH(AJ1848,'rs_industries'!B:B,0),5,1,TRUE,"rs_industries"))</f>
        <v>#N/A</v>
      </c>
      <c r="AI1848" s="129" cm="1">
        <f t="array" aca="1" ref="AI1848" ca="1">INDIRECT(ADDRESS(MATCH(A1848,'rs_stocks'!B:B,0),7,1,TRUE,"rs_stocks"))</f>
        <v>77</v>
      </c>
    </row>
    <row r="1849" spans="1:35" x14ac:dyDescent="0.3">
      <c r="A1849" s="129" t="s">
        <v>2283</v>
      </c>
      <c r="B1849" s="132">
        <v>2.7</v>
      </c>
      <c r="C1849" s="132">
        <v>3.63</v>
      </c>
      <c r="D1849" s="132">
        <v>3.91</v>
      </c>
      <c r="E1849" s="132">
        <v>6.13</v>
      </c>
      <c r="F1849" s="132">
        <v>2.88</v>
      </c>
      <c r="G1849" s="249" t="s">
        <v>3193</v>
      </c>
      <c r="H1849" s="353" t="s">
        <v>3111</v>
      </c>
      <c r="I1849" s="129">
        <v>1.6539999999999999</v>
      </c>
      <c r="J1849" s="129">
        <v>-42</v>
      </c>
      <c r="K1849" s="129">
        <v>-29</v>
      </c>
      <c r="L1849" s="129" t="b">
        <v>1</v>
      </c>
      <c r="M1849" s="129">
        <v>-6.8000000000000005E-2</v>
      </c>
      <c r="N1849" s="129">
        <v>1.355</v>
      </c>
      <c r="O1849" s="129">
        <v>-0.05</v>
      </c>
      <c r="P1849" s="132">
        <v>-0.112</v>
      </c>
      <c r="Q1849" s="132">
        <v>0</v>
      </c>
      <c r="R1849" s="132">
        <v>0</v>
      </c>
      <c r="S1849" s="129">
        <v>1.02</v>
      </c>
      <c r="T1849" s="419">
        <v>129.08799999999999</v>
      </c>
      <c r="U1849" s="129">
        <v>11.43</v>
      </c>
      <c r="V1849" s="129">
        <v>61</v>
      </c>
      <c r="W1849" s="129">
        <v>69</v>
      </c>
      <c r="X1849" s="129">
        <v>1721</v>
      </c>
      <c r="Y1849" s="129" t="s">
        <v>2283</v>
      </c>
      <c r="Z1849" s="129" t="b">
        <v>0</v>
      </c>
      <c r="AA1849" s="129">
        <v>0</v>
      </c>
      <c r="AB1849" s="129" t="b">
        <v>1</v>
      </c>
      <c r="AC1849" s="129">
        <v>45</v>
      </c>
      <c r="AD1849" s="129">
        <v>0.46700000000000003</v>
      </c>
      <c r="AE1849" s="129" t="s">
        <v>3111</v>
      </c>
      <c r="AF1849" s="129" t="s">
        <v>3193</v>
      </c>
      <c r="AG1849" s="129" t="s">
        <v>2284</v>
      </c>
      <c r="AH1849" s="129" t="e" cm="1">
        <f t="array" aca="1" ref="AH1849" ca="1">INDIRECT(ADDRESS(MATCH(AJ1849,'rs_industries'!B:B,0),5,1,TRUE,"rs_industries"))</f>
        <v>#N/A</v>
      </c>
      <c r="AI1849" s="129" t="e" cm="1">
        <f t="array" aca="1" ref="AI1849" ca="1">INDIRECT(ADDRESS(MATCH(A1849,'rs_stocks'!B:B,0),7,1,TRUE,"rs_stocks"))</f>
        <v>#N/A</v>
      </c>
    </row>
    <row r="1850" spans="1:35" x14ac:dyDescent="0.3">
      <c r="A1850" s="129" t="s">
        <v>1898</v>
      </c>
      <c r="B1850" s="132">
        <v>-1.89</v>
      </c>
      <c r="C1850" s="132">
        <v>-4.3099999999999996</v>
      </c>
      <c r="D1850" s="132">
        <v>-5.18</v>
      </c>
      <c r="E1850" s="132">
        <v>-6.4</v>
      </c>
      <c r="F1850" s="132">
        <v>-4.3099999999999996</v>
      </c>
      <c r="G1850" s="243" t="s">
        <v>3217</v>
      </c>
      <c r="H1850" s="347" t="s">
        <v>150</v>
      </c>
      <c r="I1850" s="129">
        <v>1.018</v>
      </c>
      <c r="J1850" s="129">
        <v>-38</v>
      </c>
      <c r="K1850" s="129">
        <v>-27</v>
      </c>
      <c r="L1850" s="129" t="b">
        <v>0</v>
      </c>
      <c r="M1850" s="129">
        <v>-0.125</v>
      </c>
      <c r="N1850" s="129">
        <v>2.484</v>
      </c>
      <c r="O1850" s="129">
        <v>-0.05</v>
      </c>
      <c r="P1850" s="132">
        <v>-9.6000000000000002E-2</v>
      </c>
      <c r="Q1850" s="132">
        <v>0</v>
      </c>
      <c r="R1850" s="132">
        <v>0</v>
      </c>
      <c r="S1850" s="129">
        <v>1.76</v>
      </c>
      <c r="T1850" s="419">
        <v>-18.265000000000001</v>
      </c>
      <c r="U1850" s="129">
        <v>12.44</v>
      </c>
      <c r="V1850" s="129">
        <v>-17</v>
      </c>
      <c r="W1850" s="129">
        <v>-36</v>
      </c>
      <c r="X1850" s="129">
        <v>913</v>
      </c>
      <c r="Y1850" s="129" t="s">
        <v>1898</v>
      </c>
      <c r="Z1850" s="129" t="b">
        <v>1</v>
      </c>
      <c r="AA1850" s="129">
        <v>12.353999999999999</v>
      </c>
      <c r="AB1850" s="129" t="b">
        <v>0</v>
      </c>
      <c r="AC1850" s="129">
        <v>40</v>
      </c>
      <c r="AD1850" s="129">
        <v>0.46700000000000003</v>
      </c>
      <c r="AE1850" s="129" t="s">
        <v>150</v>
      </c>
      <c r="AF1850" s="129" t="s">
        <v>3217</v>
      </c>
      <c r="AG1850" s="129" t="s">
        <v>5084</v>
      </c>
      <c r="AH1850" s="129" t="e" cm="1">
        <f t="array" aca="1" ref="AH1850" ca="1">INDIRECT(ADDRESS(MATCH(AJ1850,'rs_industries'!B:B,0),5,1,TRUE,"rs_industries"))</f>
        <v>#N/A</v>
      </c>
      <c r="AI1850" s="129" t="e" cm="1">
        <f t="array" aca="1" ref="AI1850" ca="1">INDIRECT(ADDRESS(MATCH(A1850,'rs_stocks'!B:B,0),7,1,TRUE,"rs_stocks"))</f>
        <v>#N/A</v>
      </c>
    </row>
    <row r="1851" spans="1:35" x14ac:dyDescent="0.3">
      <c r="A1851" s="129" t="s">
        <v>2888</v>
      </c>
      <c r="B1851" s="132">
        <v>-11.38</v>
      </c>
      <c r="C1851" s="132">
        <v>-16.850000000000001</v>
      </c>
      <c r="D1851" s="132">
        <v>-30.78</v>
      </c>
      <c r="E1851" s="132">
        <v>4.24</v>
      </c>
      <c r="F1851" s="132">
        <v>-7.25</v>
      </c>
      <c r="G1851" s="282" t="s">
        <v>3146</v>
      </c>
      <c r="H1851" s="347" t="s">
        <v>3124</v>
      </c>
      <c r="I1851" s="129">
        <v>0.69399999999999995</v>
      </c>
      <c r="J1851" s="129">
        <v>-99</v>
      </c>
      <c r="K1851" s="129">
        <v>-96</v>
      </c>
      <c r="L1851" s="129" t="b">
        <v>0</v>
      </c>
      <c r="M1851" s="129">
        <v>-0.65900000000000003</v>
      </c>
      <c r="N1851" s="129">
        <v>12.567</v>
      </c>
      <c r="O1851" s="129">
        <v>-5.1999999999999998E-2</v>
      </c>
      <c r="P1851" s="132">
        <v>0.66900000000000004</v>
      </c>
      <c r="Q1851" s="132">
        <v>-3.0000000000000001E-3</v>
      </c>
      <c r="R1851" s="132">
        <v>-2E-3</v>
      </c>
      <c r="S1851" s="129">
        <v>7.4</v>
      </c>
      <c r="T1851" s="419">
        <v>0.66700000000000004</v>
      </c>
      <c r="U1851" s="129">
        <v>40.56</v>
      </c>
      <c r="V1851" s="129">
        <v>40</v>
      </c>
      <c r="W1851" s="129">
        <v>52</v>
      </c>
      <c r="X1851" s="129">
        <v>66</v>
      </c>
      <c r="Y1851" s="129" t="s">
        <v>2888</v>
      </c>
      <c r="Z1851" s="129" t="b">
        <v>1</v>
      </c>
      <c r="AA1851" s="129">
        <v>0</v>
      </c>
      <c r="AB1851" s="129" t="b">
        <v>0</v>
      </c>
      <c r="AC1851" s="129">
        <v>42</v>
      </c>
      <c r="AD1851" s="129">
        <v>0.46700000000000003</v>
      </c>
      <c r="AE1851" s="129" t="s">
        <v>3124</v>
      </c>
      <c r="AF1851" s="129" t="s">
        <v>3146</v>
      </c>
      <c r="AG1851" s="129" t="s">
        <v>6961</v>
      </c>
      <c r="AH1851" s="129" t="e" cm="1">
        <f t="array" aca="1" ref="AH1851" ca="1">INDIRECT(ADDRESS(MATCH(AJ1851,'rs_industries'!B:B,0),5,1,TRUE,"rs_industries"))</f>
        <v>#N/A</v>
      </c>
      <c r="AI1851" s="129" cm="1">
        <f t="array" aca="1" ref="AI1851" ca="1">INDIRECT(ADDRESS(MATCH(A1851,'rs_stocks'!B:B,0),7,1,TRUE,"rs_stocks"))</f>
        <v>96</v>
      </c>
    </row>
    <row r="1852" spans="1:35" x14ac:dyDescent="0.3">
      <c r="A1852" s="129" t="s">
        <v>7384</v>
      </c>
      <c r="B1852" s="132">
        <v>2.06</v>
      </c>
      <c r="C1852" s="132">
        <v>3.55</v>
      </c>
      <c r="D1852" s="132">
        <v>3.55</v>
      </c>
      <c r="E1852" s="132">
        <v>6.77</v>
      </c>
      <c r="F1852" s="132">
        <v>2.69</v>
      </c>
      <c r="G1852" s="204" t="s">
        <v>3160</v>
      </c>
      <c r="H1852" s="345" t="s">
        <v>3111</v>
      </c>
      <c r="I1852" s="129">
        <v>0.67</v>
      </c>
      <c r="J1852" s="129">
        <v>-44</v>
      </c>
      <c r="K1852" s="129">
        <v>-29</v>
      </c>
      <c r="L1852" s="129" t="b">
        <v>1</v>
      </c>
      <c r="M1852" s="129">
        <v>-0.108</v>
      </c>
      <c r="N1852" s="129">
        <v>1.7490000000000001</v>
      </c>
      <c r="O1852" s="129">
        <v>-6.2E-2</v>
      </c>
      <c r="P1852" s="132">
        <v>-0.182</v>
      </c>
      <c r="Q1852" s="132">
        <v>0</v>
      </c>
      <c r="R1852" s="132">
        <v>0</v>
      </c>
      <c r="S1852" s="129">
        <v>1.1299999999999999</v>
      </c>
      <c r="T1852" s="419">
        <v>71.111000000000004</v>
      </c>
      <c r="U1852" s="129">
        <v>9.93</v>
      </c>
      <c r="V1852" s="129">
        <v>8</v>
      </c>
      <c r="W1852" s="129">
        <v>3</v>
      </c>
      <c r="X1852" s="129">
        <v>1777</v>
      </c>
      <c r="Y1852" s="129" t="s">
        <v>7384</v>
      </c>
      <c r="Z1852" s="129" t="b">
        <v>0</v>
      </c>
      <c r="AA1852" s="129">
        <v>0</v>
      </c>
      <c r="AB1852" s="129" t="b">
        <v>1</v>
      </c>
      <c r="AC1852" s="129">
        <v>45</v>
      </c>
      <c r="AD1852" s="129">
        <v>0.46600000000000003</v>
      </c>
      <c r="AE1852" s="129" t="s">
        <v>3111</v>
      </c>
      <c r="AF1852" s="129" t="s">
        <v>3160</v>
      </c>
      <c r="AG1852" s="129" t="s">
        <v>7385</v>
      </c>
      <c r="AH1852" s="129" t="e" cm="1">
        <f t="array" aca="1" ref="AH1852" ca="1">INDIRECT(ADDRESS(MATCH(AJ1852,'rs_industries'!B:B,0),5,1,TRUE,"rs_industries"))</f>
        <v>#N/A</v>
      </c>
      <c r="AI1852" s="129" t="e" cm="1">
        <f t="array" aca="1" ref="AI1852" ca="1">INDIRECT(ADDRESS(MATCH(A1852,'rs_stocks'!B:B,0),7,1,TRUE,"rs_stocks"))</f>
        <v>#N/A</v>
      </c>
    </row>
    <row r="1853" spans="1:35" x14ac:dyDescent="0.3">
      <c r="A1853" s="129" t="s">
        <v>5499</v>
      </c>
      <c r="B1853" s="132">
        <v>-3.49</v>
      </c>
      <c r="C1853" s="132">
        <v>-10.210000000000001</v>
      </c>
      <c r="D1853" s="132">
        <v>1.4</v>
      </c>
      <c r="E1853" s="132">
        <v>-11.1</v>
      </c>
      <c r="F1853" s="132">
        <v>-9.19</v>
      </c>
      <c r="G1853" s="317" t="s">
        <v>3166</v>
      </c>
      <c r="H1853" s="349" t="s">
        <v>245</v>
      </c>
      <c r="I1853" s="129">
        <v>0.92700000000000005</v>
      </c>
      <c r="J1853" s="129">
        <v>-62</v>
      </c>
      <c r="K1853" s="129">
        <v>-57</v>
      </c>
      <c r="L1853" s="129" t="b">
        <v>0</v>
      </c>
      <c r="M1853" s="129">
        <v>-0.35799999999999998</v>
      </c>
      <c r="N1853" s="129">
        <v>5.5129999999999999</v>
      </c>
      <c r="O1853" s="129">
        <v>-6.5000000000000002E-2</v>
      </c>
      <c r="P1853" s="132">
        <v>-0.63500000000000001</v>
      </c>
      <c r="Q1853" s="132">
        <v>-1E-3</v>
      </c>
      <c r="R1853" s="132">
        <v>1E-3</v>
      </c>
      <c r="S1853" s="129">
        <v>3</v>
      </c>
      <c r="T1853" s="419">
        <v>-39.107999999999997</v>
      </c>
      <c r="U1853" s="129">
        <v>51.97</v>
      </c>
      <c r="V1853" s="129">
        <v>-19</v>
      </c>
      <c r="W1853" s="129">
        <v>-14</v>
      </c>
      <c r="X1853" s="129">
        <v>128</v>
      </c>
      <c r="Y1853" s="129" t="s">
        <v>5499</v>
      </c>
      <c r="Z1853" s="129" t="b">
        <v>0</v>
      </c>
      <c r="AA1853" s="129">
        <v>0</v>
      </c>
      <c r="AB1853" s="129" t="b">
        <v>0</v>
      </c>
      <c r="AC1853" s="129">
        <v>49</v>
      </c>
      <c r="AD1853" s="129">
        <v>0.46600000000000003</v>
      </c>
      <c r="AE1853" s="129" t="s">
        <v>245</v>
      </c>
      <c r="AF1853" s="129" t="s">
        <v>3166</v>
      </c>
      <c r="AG1853" s="129" t="s">
        <v>5500</v>
      </c>
      <c r="AH1853" s="129" t="e" cm="1">
        <f t="array" aca="1" ref="AH1853" ca="1">INDIRECT(ADDRESS(MATCH(AJ1853,'rs_industries'!B:B,0),5,1,TRUE,"rs_industries"))</f>
        <v>#N/A</v>
      </c>
      <c r="AI1853" s="129" t="e" cm="1">
        <f t="array" aca="1" ref="AI1853" ca="1">INDIRECT(ADDRESS(MATCH(A1853,'rs_stocks'!B:B,0),7,1,TRUE,"rs_stocks"))</f>
        <v>#N/A</v>
      </c>
    </row>
    <row r="1854" spans="1:35" x14ac:dyDescent="0.3">
      <c r="A1854" s="129" t="s">
        <v>2189</v>
      </c>
      <c r="B1854" s="132">
        <v>-2.3199999999999998</v>
      </c>
      <c r="C1854" s="132">
        <v>-5.08</v>
      </c>
      <c r="D1854" s="132">
        <v>-3.98</v>
      </c>
      <c r="E1854" s="132">
        <v>-8.5399999999999991</v>
      </c>
      <c r="F1854" s="132">
        <v>-3.95</v>
      </c>
      <c r="G1854" s="230" t="s">
        <v>3148</v>
      </c>
      <c r="H1854" s="347" t="s">
        <v>3111</v>
      </c>
      <c r="I1854" s="129">
        <v>1.95</v>
      </c>
      <c r="J1854" s="129">
        <v>-38</v>
      </c>
      <c r="K1854" s="129">
        <v>-24</v>
      </c>
      <c r="L1854" s="129" t="b">
        <v>0</v>
      </c>
      <c r="M1854" s="129">
        <v>-0.16700000000000001</v>
      </c>
      <c r="N1854" s="129">
        <v>2.327</v>
      </c>
      <c r="O1854" s="129">
        <v>-7.1999999999999995E-2</v>
      </c>
      <c r="P1854" s="132">
        <v>-0.25</v>
      </c>
      <c r="Q1854" s="132">
        <v>0</v>
      </c>
      <c r="R1854" s="132">
        <v>0</v>
      </c>
      <c r="S1854" s="129">
        <v>1.86</v>
      </c>
      <c r="T1854" s="419">
        <v>-71.903999999999996</v>
      </c>
      <c r="U1854" s="129">
        <v>29.88</v>
      </c>
      <c r="V1854" s="129">
        <v>-19</v>
      </c>
      <c r="W1854" s="129">
        <v>-25</v>
      </c>
      <c r="X1854" s="129">
        <v>359</v>
      </c>
      <c r="Y1854" s="129" t="s">
        <v>2189</v>
      </c>
      <c r="Z1854" s="129" t="b">
        <v>1</v>
      </c>
      <c r="AA1854" s="129">
        <v>0</v>
      </c>
      <c r="AB1854" s="129" t="b">
        <v>0</v>
      </c>
      <c r="AC1854" s="129">
        <v>41</v>
      </c>
      <c r="AD1854" s="129">
        <v>0.46600000000000003</v>
      </c>
      <c r="AE1854" s="129" t="s">
        <v>3111</v>
      </c>
      <c r="AF1854" s="129" t="s">
        <v>3148</v>
      </c>
      <c r="AG1854" s="129" t="s">
        <v>2190</v>
      </c>
      <c r="AH1854" s="129" t="e" cm="1">
        <f t="array" aca="1" ref="AH1854" ca="1">INDIRECT(ADDRESS(MATCH(AJ1854,'rs_industries'!B:B,0),5,1,TRUE,"rs_industries"))</f>
        <v>#N/A</v>
      </c>
      <c r="AI1854" s="129" t="e" cm="1">
        <f t="array" aca="1" ref="AI1854" ca="1">INDIRECT(ADDRESS(MATCH(A1854,'rs_stocks'!B:B,0),7,1,TRUE,"rs_stocks"))</f>
        <v>#N/A</v>
      </c>
    </row>
    <row r="1855" spans="1:35" x14ac:dyDescent="0.3">
      <c r="A1855" s="129" t="s">
        <v>3004</v>
      </c>
      <c r="B1855" s="132">
        <v>-2.36</v>
      </c>
      <c r="C1855" s="132">
        <v>-3.53</v>
      </c>
      <c r="D1855" s="132">
        <v>-1.83</v>
      </c>
      <c r="E1855" s="132">
        <v>1.9</v>
      </c>
      <c r="F1855" s="132">
        <v>1.1200000000000001</v>
      </c>
      <c r="G1855" s="253" t="s">
        <v>3236</v>
      </c>
      <c r="H1855" s="253" t="s">
        <v>3111</v>
      </c>
      <c r="I1855" s="129">
        <v>0.94699999999999995</v>
      </c>
      <c r="J1855" s="129">
        <v>-55</v>
      </c>
      <c r="K1855" s="129">
        <v>-18</v>
      </c>
      <c r="L1855" s="129" t="b">
        <v>1</v>
      </c>
      <c r="M1855" s="129">
        <v>-0.253</v>
      </c>
      <c r="N1855" s="129">
        <v>3.4249999999999998</v>
      </c>
      <c r="O1855" s="129">
        <v>-7.3999999999999996E-2</v>
      </c>
      <c r="P1855" s="132">
        <v>-0.45500000000000002</v>
      </c>
      <c r="Q1855" s="132">
        <v>0</v>
      </c>
      <c r="R1855" s="132">
        <v>0</v>
      </c>
      <c r="S1855" s="129">
        <v>5.72</v>
      </c>
      <c r="T1855" s="419">
        <v>0</v>
      </c>
      <c r="U1855" s="129">
        <v>14.5</v>
      </c>
      <c r="V1855" s="129">
        <v>-72</v>
      </c>
      <c r="W1855" s="129">
        <v>-53</v>
      </c>
      <c r="X1855" s="129">
        <v>241</v>
      </c>
      <c r="Y1855" s="129" t="s">
        <v>3004</v>
      </c>
      <c r="Z1855" s="129" t="b">
        <v>1</v>
      </c>
      <c r="AA1855" s="129">
        <v>0</v>
      </c>
      <c r="AB1855" s="129" t="b">
        <v>1</v>
      </c>
      <c r="AC1855" s="129">
        <v>37</v>
      </c>
      <c r="AD1855" s="129">
        <v>0.46500000000000002</v>
      </c>
      <c r="AE1855" s="129" t="s">
        <v>3111</v>
      </c>
      <c r="AF1855" s="129" t="s">
        <v>3236</v>
      </c>
      <c r="AG1855" s="129" t="s">
        <v>6016</v>
      </c>
      <c r="AH1855" s="129" t="e" cm="1">
        <f t="array" aca="1" ref="AH1855" ca="1">INDIRECT(ADDRESS(MATCH(AJ1855,'rs_industries'!B:B,0),5,1,TRUE,"rs_industries"))</f>
        <v>#N/A</v>
      </c>
      <c r="AI1855" s="129" cm="1">
        <f t="array" aca="1" ref="AI1855" ca="1">INDIRECT(ADDRESS(MATCH(A1855,'rs_stocks'!B:B,0),7,1,TRUE,"rs_stocks"))</f>
        <v>83</v>
      </c>
    </row>
    <row r="1856" spans="1:35" x14ac:dyDescent="0.3">
      <c r="A1856" s="129" t="s">
        <v>2347</v>
      </c>
      <c r="B1856" s="132">
        <v>-3.91</v>
      </c>
      <c r="C1856" s="132">
        <v>-9.5</v>
      </c>
      <c r="D1856" s="132">
        <v>-1.52</v>
      </c>
      <c r="E1856" s="132">
        <v>-8.49</v>
      </c>
      <c r="F1856" s="132">
        <v>-7.08</v>
      </c>
      <c r="G1856" s="212" t="s">
        <v>3166</v>
      </c>
      <c r="H1856" s="345" t="s">
        <v>245</v>
      </c>
      <c r="I1856" s="129">
        <v>2.6269999999999998</v>
      </c>
      <c r="J1856" s="129">
        <v>-36</v>
      </c>
      <c r="K1856" s="129">
        <v>-32</v>
      </c>
      <c r="L1856" s="129" t="b">
        <v>0</v>
      </c>
      <c r="M1856" s="129">
        <v>-0.29099999999999998</v>
      </c>
      <c r="N1856" s="129">
        <v>3.9039999999999999</v>
      </c>
      <c r="O1856" s="129">
        <v>-7.4999999999999997E-2</v>
      </c>
      <c r="P1856" s="132">
        <v>-0.46800000000000003</v>
      </c>
      <c r="Q1856" s="132">
        <v>0</v>
      </c>
      <c r="R1856" s="132">
        <v>0</v>
      </c>
      <c r="S1856" s="129">
        <v>1.88</v>
      </c>
      <c r="T1856" s="419">
        <v>-12.840999999999999</v>
      </c>
      <c r="U1856" s="129">
        <v>70.569999999999993</v>
      </c>
      <c r="V1856" s="129">
        <v>-31</v>
      </c>
      <c r="W1856" s="129">
        <v>-37</v>
      </c>
      <c r="X1856" s="129">
        <v>151</v>
      </c>
      <c r="Y1856" s="129" t="s">
        <v>2347</v>
      </c>
      <c r="Z1856" s="129" t="b">
        <v>0</v>
      </c>
      <c r="AA1856" s="129">
        <v>0</v>
      </c>
      <c r="AB1856" s="129" t="b">
        <v>0</v>
      </c>
      <c r="AC1856" s="129">
        <v>42</v>
      </c>
      <c r="AD1856" s="129">
        <v>0.46500000000000002</v>
      </c>
      <c r="AE1856" s="129" t="s">
        <v>245</v>
      </c>
      <c r="AF1856" s="129" t="s">
        <v>3166</v>
      </c>
      <c r="AG1856" s="129" t="s">
        <v>5405</v>
      </c>
      <c r="AH1856" s="129" t="e" cm="1">
        <f t="array" aca="1" ref="AH1856" ca="1">INDIRECT(ADDRESS(MATCH(AJ1856,'rs_industries'!B:B,0),5,1,TRUE,"rs_industries"))</f>
        <v>#N/A</v>
      </c>
      <c r="AI1856" s="129" t="e" cm="1">
        <f t="array" aca="1" ref="AI1856" ca="1">INDIRECT(ADDRESS(MATCH(A1856,'rs_stocks'!B:B,0),7,1,TRUE,"rs_stocks"))</f>
        <v>#N/A</v>
      </c>
    </row>
    <row r="1857" spans="1:35" x14ac:dyDescent="0.3">
      <c r="A1857" s="129" t="s">
        <v>1480</v>
      </c>
      <c r="B1857" s="132">
        <v>1.27</v>
      </c>
      <c r="C1857" s="132">
        <v>-3.68</v>
      </c>
      <c r="D1857" s="132">
        <v>-17.690000000000001</v>
      </c>
      <c r="E1857" s="132">
        <v>-2.67</v>
      </c>
      <c r="F1857" s="132">
        <v>3.05</v>
      </c>
      <c r="G1857" s="209" t="s">
        <v>150</v>
      </c>
      <c r="H1857" s="348" t="s">
        <v>3111</v>
      </c>
      <c r="I1857" s="129">
        <v>1.6579999999999999</v>
      </c>
      <c r="J1857" s="129">
        <v>-60</v>
      </c>
      <c r="K1857" s="129">
        <v>-20</v>
      </c>
      <c r="L1857" s="129" t="b">
        <v>0</v>
      </c>
      <c r="M1857" s="129">
        <v>-0.63900000000000001</v>
      </c>
      <c r="N1857" s="129">
        <v>8.2729999999999997</v>
      </c>
      <c r="O1857" s="129">
        <v>-7.6999999999999999E-2</v>
      </c>
      <c r="P1857" s="132">
        <v>-8.8999999999999996E-2</v>
      </c>
      <c r="Q1857" s="132">
        <v>-1E-3</v>
      </c>
      <c r="R1857" s="132">
        <v>0</v>
      </c>
      <c r="S1857" s="129">
        <v>3.09</v>
      </c>
      <c r="T1857" s="419">
        <v>88.826999999999998</v>
      </c>
      <c r="U1857" s="129">
        <v>32.76</v>
      </c>
      <c r="V1857" s="129">
        <v>15</v>
      </c>
      <c r="W1857" s="129">
        <v>-17</v>
      </c>
      <c r="X1857" s="129">
        <v>197</v>
      </c>
      <c r="Y1857" s="129" t="s">
        <v>1480</v>
      </c>
      <c r="Z1857" s="129" t="b">
        <v>1</v>
      </c>
      <c r="AA1857" s="129">
        <v>0</v>
      </c>
      <c r="AB1857" s="129" t="b">
        <v>0</v>
      </c>
      <c r="AC1857" s="129">
        <v>49</v>
      </c>
      <c r="AD1857" s="129">
        <v>0.46500000000000002</v>
      </c>
      <c r="AE1857" s="129" t="s">
        <v>3111</v>
      </c>
      <c r="AF1857" s="129" t="s">
        <v>150</v>
      </c>
      <c r="AG1857" s="129" t="s">
        <v>4307</v>
      </c>
      <c r="AH1857" s="129" t="e" cm="1">
        <f t="array" aca="1" ref="AH1857" ca="1">INDIRECT(ADDRESS(MATCH(AJ1857,'rs_industries'!B:B,0),5,1,TRUE,"rs_industries"))</f>
        <v>#N/A</v>
      </c>
      <c r="AI1857" s="129" t="e" cm="1">
        <f t="array" aca="1" ref="AI1857" ca="1">INDIRECT(ADDRESS(MATCH(A1857,'rs_stocks'!B:B,0),7,1,TRUE,"rs_stocks"))</f>
        <v>#N/A</v>
      </c>
    </row>
    <row r="1858" spans="1:35" x14ac:dyDescent="0.3">
      <c r="A1858" s="129" t="s">
        <v>1089</v>
      </c>
      <c r="B1858" s="132">
        <v>-1.46</v>
      </c>
      <c r="C1858" s="132">
        <v>-0.68</v>
      </c>
      <c r="D1858" s="132">
        <v>-8.6199999999999992</v>
      </c>
      <c r="E1858" s="132">
        <v>15.7</v>
      </c>
      <c r="F1858" s="132">
        <v>9.43</v>
      </c>
      <c r="G1858" s="204" t="s">
        <v>3144</v>
      </c>
      <c r="H1858" s="345" t="s">
        <v>3124</v>
      </c>
      <c r="I1858" s="129">
        <v>51.902000000000001</v>
      </c>
      <c r="J1858" s="129">
        <v>-53</v>
      </c>
      <c r="K1858" s="129">
        <v>-34</v>
      </c>
      <c r="L1858" s="129" t="b">
        <v>1</v>
      </c>
      <c r="M1858" s="129">
        <v>-0.33900000000000002</v>
      </c>
      <c r="N1858" s="129">
        <v>4.1120000000000001</v>
      </c>
      <c r="O1858" s="129">
        <v>-8.2000000000000003E-2</v>
      </c>
      <c r="P1858" s="132">
        <v>-8.8999999999999996E-2</v>
      </c>
      <c r="Q1858" s="132">
        <v>0</v>
      </c>
      <c r="R1858" s="132">
        <v>0</v>
      </c>
      <c r="S1858" s="129">
        <v>2.09</v>
      </c>
      <c r="T1858" s="419">
        <v>-111.84699999999999</v>
      </c>
      <c r="U1858" s="129">
        <v>86.13</v>
      </c>
      <c r="V1858" s="129">
        <v>-32</v>
      </c>
      <c r="W1858" s="129">
        <v>-32</v>
      </c>
      <c r="X1858" s="129">
        <v>111</v>
      </c>
      <c r="Y1858" s="129" t="s">
        <v>1089</v>
      </c>
      <c r="Z1858" s="129" t="b">
        <v>1</v>
      </c>
      <c r="AA1858" s="129">
        <v>0</v>
      </c>
      <c r="AB1858" s="129" t="b">
        <v>0</v>
      </c>
      <c r="AC1858" s="129">
        <v>43</v>
      </c>
      <c r="AD1858" s="129">
        <v>0.46500000000000002</v>
      </c>
      <c r="AE1858" s="129" t="s">
        <v>3124</v>
      </c>
      <c r="AF1858" s="129" t="s">
        <v>3144</v>
      </c>
      <c r="AG1858" s="129" t="s">
        <v>4544</v>
      </c>
      <c r="AH1858" s="129" t="e" cm="1">
        <f t="array" aca="1" ref="AH1858" ca="1">INDIRECT(ADDRESS(MATCH(AJ1858,'rs_industries'!B:B,0),5,1,TRUE,"rs_industries"))</f>
        <v>#N/A</v>
      </c>
      <c r="AI1858" s="129" t="e" cm="1">
        <f t="array" aca="1" ref="AI1858" ca="1">INDIRECT(ADDRESS(MATCH(A1858,'rs_stocks'!B:B,0),7,1,TRUE,"rs_stocks"))</f>
        <v>#N/A</v>
      </c>
    </row>
    <row r="1859" spans="1:35" x14ac:dyDescent="0.3">
      <c r="A1859" s="129" t="s">
        <v>367</v>
      </c>
      <c r="B1859" s="132">
        <v>-3.03</v>
      </c>
      <c r="C1859" s="132">
        <v>-5.2</v>
      </c>
      <c r="D1859" s="132">
        <v>-8.25</v>
      </c>
      <c r="E1859" s="132">
        <v>3.1</v>
      </c>
      <c r="F1859" s="132">
        <v>-2.08</v>
      </c>
      <c r="G1859" s="300" t="s">
        <v>3262</v>
      </c>
      <c r="H1859" s="348" t="s">
        <v>3111</v>
      </c>
      <c r="I1859" s="129">
        <v>8.532</v>
      </c>
      <c r="J1859" s="129">
        <v>-27</v>
      </c>
      <c r="K1859" s="129">
        <v>-10</v>
      </c>
      <c r="L1859" s="129" t="b">
        <v>0</v>
      </c>
      <c r="M1859" s="129">
        <v>-0.21299999999999999</v>
      </c>
      <c r="N1859" s="129">
        <v>2.5659999999999998</v>
      </c>
      <c r="O1859" s="129">
        <v>-8.3000000000000004E-2</v>
      </c>
      <c r="P1859" s="132">
        <v>-0.157</v>
      </c>
      <c r="Q1859" s="132">
        <v>0</v>
      </c>
      <c r="R1859" s="132">
        <v>0</v>
      </c>
      <c r="S1859" s="129">
        <v>1.49</v>
      </c>
      <c r="T1859" s="419">
        <v>-33.098999999999997</v>
      </c>
      <c r="U1859" s="129">
        <v>64.94</v>
      </c>
      <c r="V1859" s="129">
        <v>-25</v>
      </c>
      <c r="W1859" s="129">
        <v>2</v>
      </c>
      <c r="X1859" s="129">
        <v>206</v>
      </c>
      <c r="Y1859" s="129" t="s">
        <v>367</v>
      </c>
      <c r="Z1859" s="129" t="b">
        <v>1</v>
      </c>
      <c r="AA1859" s="129">
        <v>0</v>
      </c>
      <c r="AB1859" s="129" t="b">
        <v>0</v>
      </c>
      <c r="AC1859" s="129">
        <v>47</v>
      </c>
      <c r="AD1859" s="129">
        <v>0.46400000000000002</v>
      </c>
      <c r="AE1859" s="129" t="s">
        <v>3111</v>
      </c>
      <c r="AF1859" s="129" t="s">
        <v>3262</v>
      </c>
      <c r="AG1859" s="129" t="s">
        <v>3605</v>
      </c>
      <c r="AH1859" s="129" t="e" cm="1">
        <f t="array" aca="1" ref="AH1859" ca="1">INDIRECT(ADDRESS(MATCH(AJ1859,'rs_industries'!B:B,0),5,1,TRUE,"rs_industries"))</f>
        <v>#N/A</v>
      </c>
      <c r="AI1859" s="129" t="e" cm="1">
        <f t="array" aca="1" ref="AI1859" ca="1">INDIRECT(ADDRESS(MATCH(A1859,'rs_stocks'!B:B,0),7,1,TRUE,"rs_stocks"))</f>
        <v>#N/A</v>
      </c>
    </row>
    <row r="1860" spans="1:35" x14ac:dyDescent="0.3">
      <c r="A1860" s="129" t="s">
        <v>1116</v>
      </c>
      <c r="B1860" s="132">
        <v>-1.03</v>
      </c>
      <c r="C1860" s="132">
        <v>-8.32</v>
      </c>
      <c r="D1860" s="132">
        <v>-6.91</v>
      </c>
      <c r="E1860" s="132">
        <v>-3.4</v>
      </c>
      <c r="F1860" s="132">
        <v>-5.26</v>
      </c>
      <c r="G1860" s="231" t="s">
        <v>3829</v>
      </c>
      <c r="H1860" s="346" t="s">
        <v>3108</v>
      </c>
      <c r="I1860" s="129">
        <v>12.006</v>
      </c>
      <c r="J1860" s="129">
        <v>-41</v>
      </c>
      <c r="K1860" s="129">
        <v>-17</v>
      </c>
      <c r="L1860" s="129" t="b">
        <v>0</v>
      </c>
      <c r="M1860" s="129">
        <v>-0.23599999999999999</v>
      </c>
      <c r="N1860" s="129">
        <v>2.7490000000000001</v>
      </c>
      <c r="O1860" s="129">
        <v>-8.5999999999999993E-2</v>
      </c>
      <c r="P1860" s="132">
        <v>-0.379</v>
      </c>
      <c r="Q1860" s="132">
        <v>0</v>
      </c>
      <c r="R1860" s="132">
        <v>0</v>
      </c>
      <c r="S1860" s="129">
        <v>2.41</v>
      </c>
      <c r="T1860" s="419">
        <v>41.192999999999998</v>
      </c>
      <c r="U1860" s="129">
        <v>63.36</v>
      </c>
      <c r="V1860" s="129">
        <v>-59</v>
      </c>
      <c r="W1860" s="129">
        <v>-46</v>
      </c>
      <c r="X1860" s="129">
        <v>130</v>
      </c>
      <c r="Y1860" s="129" t="s">
        <v>1116</v>
      </c>
      <c r="Z1860" s="129" t="b">
        <v>1</v>
      </c>
      <c r="AA1860" s="129">
        <v>0</v>
      </c>
      <c r="AB1860" s="129" t="b">
        <v>0</v>
      </c>
      <c r="AC1860" s="129">
        <v>41</v>
      </c>
      <c r="AD1860" s="129">
        <v>0.46400000000000002</v>
      </c>
      <c r="AE1860" s="129" t="s">
        <v>3108</v>
      </c>
      <c r="AF1860" s="129" t="s">
        <v>3829</v>
      </c>
      <c r="AG1860" s="129" t="s">
        <v>3952</v>
      </c>
      <c r="AH1860" s="129" t="e" cm="1">
        <f t="array" aca="1" ref="AH1860" ca="1">INDIRECT(ADDRESS(MATCH(AJ1860,'rs_industries'!B:B,0),5,1,TRUE,"rs_industries"))</f>
        <v>#N/A</v>
      </c>
      <c r="AI1860" s="129" t="e" cm="1">
        <f t="array" aca="1" ref="AI1860" ca="1">INDIRECT(ADDRESS(MATCH(A1860,'rs_stocks'!B:B,0),7,1,TRUE,"rs_stocks"))</f>
        <v>#N/A</v>
      </c>
    </row>
    <row r="1861" spans="1:35" x14ac:dyDescent="0.3">
      <c r="A1861" s="129" t="s">
        <v>2438</v>
      </c>
      <c r="B1861" s="132">
        <v>-1.06</v>
      </c>
      <c r="C1861" s="132">
        <v>-5.86</v>
      </c>
      <c r="D1861" s="132">
        <v>-4.8</v>
      </c>
      <c r="E1861" s="132">
        <v>1.84</v>
      </c>
      <c r="F1861" s="132">
        <v>-2.98</v>
      </c>
      <c r="G1861" s="212" t="s">
        <v>3110</v>
      </c>
      <c r="H1861" s="345" t="s">
        <v>3111</v>
      </c>
      <c r="I1861" s="129">
        <v>4.5819999999999999</v>
      </c>
      <c r="J1861" s="129">
        <v>-32</v>
      </c>
      <c r="K1861" s="129">
        <v>-17</v>
      </c>
      <c r="L1861" s="129" t="b">
        <v>0</v>
      </c>
      <c r="M1861" s="129">
        <v>-0.186</v>
      </c>
      <c r="N1861" s="129">
        <v>2.169</v>
      </c>
      <c r="O1861" s="129">
        <v>-8.5999999999999993E-2</v>
      </c>
      <c r="P1861" s="132">
        <v>-0.217</v>
      </c>
      <c r="Q1861" s="132">
        <v>0</v>
      </c>
      <c r="R1861" s="132">
        <v>0</v>
      </c>
      <c r="S1861" s="129">
        <v>1.86</v>
      </c>
      <c r="T1861" s="419">
        <v>-78.457999999999998</v>
      </c>
      <c r="U1861" s="129">
        <v>127.48</v>
      </c>
      <c r="V1861" s="129">
        <v>-43</v>
      </c>
      <c r="W1861" s="129">
        <v>-39</v>
      </c>
      <c r="X1861" s="129">
        <v>84</v>
      </c>
      <c r="Y1861" s="129" t="s">
        <v>2438</v>
      </c>
      <c r="Z1861" s="129" t="b">
        <v>1</v>
      </c>
      <c r="AA1861" s="129">
        <v>0</v>
      </c>
      <c r="AB1861" s="129" t="b">
        <v>0</v>
      </c>
      <c r="AC1861" s="129">
        <v>40</v>
      </c>
      <c r="AD1861" s="129">
        <v>0.46400000000000002</v>
      </c>
      <c r="AE1861" s="129" t="s">
        <v>3111</v>
      </c>
      <c r="AF1861" s="129" t="s">
        <v>3110</v>
      </c>
      <c r="AG1861" s="129" t="s">
        <v>2439</v>
      </c>
      <c r="AH1861" s="129" t="e" cm="1">
        <f t="array" aca="1" ref="AH1861" ca="1">INDIRECT(ADDRESS(MATCH(AJ1861,'rs_industries'!B:B,0),5,1,TRUE,"rs_industries"))</f>
        <v>#N/A</v>
      </c>
      <c r="AI1861" s="129" t="e" cm="1">
        <f t="array" aca="1" ref="AI1861" ca="1">INDIRECT(ADDRESS(MATCH(A1861,'rs_stocks'!B:B,0),7,1,TRUE,"rs_stocks"))</f>
        <v>#N/A</v>
      </c>
    </row>
    <row r="1862" spans="1:35" x14ac:dyDescent="0.3">
      <c r="A1862" s="129" t="s">
        <v>1374</v>
      </c>
      <c r="B1862" s="132">
        <v>5.45</v>
      </c>
      <c r="C1862" s="132">
        <v>10.01</v>
      </c>
      <c r="D1862" s="132">
        <v>16.579999999999998</v>
      </c>
      <c r="E1862" s="132">
        <v>3.77</v>
      </c>
      <c r="F1862" s="132">
        <v>4.79</v>
      </c>
      <c r="G1862" s="269" t="s">
        <v>3114</v>
      </c>
      <c r="H1862" s="288" t="s">
        <v>31</v>
      </c>
      <c r="I1862" s="129">
        <v>5.5990000000000002</v>
      </c>
      <c r="J1862" s="129">
        <v>-54</v>
      </c>
      <c r="K1862" s="129">
        <v>-23</v>
      </c>
      <c r="L1862" s="129" t="b">
        <v>1</v>
      </c>
      <c r="M1862" s="129">
        <v>-0.66600000000000004</v>
      </c>
      <c r="N1862" s="129">
        <v>6.899</v>
      </c>
      <c r="O1862" s="129">
        <v>-9.7000000000000003E-2</v>
      </c>
      <c r="P1862" s="132">
        <v>-0.72</v>
      </c>
      <c r="Q1862" s="132">
        <v>-1E-3</v>
      </c>
      <c r="R1862" s="132">
        <v>1E-3</v>
      </c>
      <c r="S1862" s="129">
        <v>2.95</v>
      </c>
      <c r="T1862" s="419">
        <v>0</v>
      </c>
      <c r="U1862" s="129">
        <v>20.11</v>
      </c>
      <c r="V1862" s="129">
        <v>-10</v>
      </c>
      <c r="W1862" s="129">
        <v>-4</v>
      </c>
      <c r="X1862" s="129">
        <v>336</v>
      </c>
      <c r="Y1862" s="129" t="s">
        <v>1374</v>
      </c>
      <c r="Z1862" s="129" t="b">
        <v>0</v>
      </c>
      <c r="AA1862" s="129">
        <v>0</v>
      </c>
      <c r="AB1862" s="129" t="b">
        <v>1</v>
      </c>
      <c r="AC1862" s="129">
        <v>50</v>
      </c>
      <c r="AD1862" s="129">
        <v>0.46300000000000002</v>
      </c>
      <c r="AE1862" s="129" t="s">
        <v>31</v>
      </c>
      <c r="AF1862" s="129" t="s">
        <v>3114</v>
      </c>
      <c r="AG1862" s="129" t="s">
        <v>5326</v>
      </c>
      <c r="AH1862" s="129" t="e" cm="1">
        <f t="array" aca="1" ref="AH1862" ca="1">INDIRECT(ADDRESS(MATCH(AJ1862,'rs_industries'!B:B,0),5,1,TRUE,"rs_industries"))</f>
        <v>#N/A</v>
      </c>
      <c r="AI1862" s="129" t="e" cm="1">
        <f t="array" aca="1" ref="AI1862" ca="1">INDIRECT(ADDRESS(MATCH(A1862,'rs_stocks'!B:B,0),7,1,TRUE,"rs_stocks"))</f>
        <v>#N/A</v>
      </c>
    </row>
    <row r="1863" spans="1:35" x14ac:dyDescent="0.3">
      <c r="A1863" s="129" t="s">
        <v>403</v>
      </c>
      <c r="B1863" s="132">
        <v>0.31</v>
      </c>
      <c r="C1863" s="132">
        <v>-0.49</v>
      </c>
      <c r="D1863" s="132">
        <v>0.27</v>
      </c>
      <c r="E1863" s="132">
        <v>1.31</v>
      </c>
      <c r="F1863" s="132">
        <v>0.7</v>
      </c>
      <c r="G1863" s="204" t="s">
        <v>3207</v>
      </c>
      <c r="H1863" s="345" t="s">
        <v>3108</v>
      </c>
      <c r="I1863" s="129">
        <v>43.898000000000003</v>
      </c>
      <c r="J1863" s="129">
        <v>-26</v>
      </c>
      <c r="K1863" s="129">
        <v>-14</v>
      </c>
      <c r="L1863" s="129" t="b">
        <v>1</v>
      </c>
      <c r="M1863" s="129">
        <v>-0.154</v>
      </c>
      <c r="N1863" s="129">
        <v>1.58</v>
      </c>
      <c r="O1863" s="129">
        <v>-9.7000000000000003E-2</v>
      </c>
      <c r="P1863" s="132">
        <v>-0.20399999999999999</v>
      </c>
      <c r="Q1863" s="132">
        <v>0</v>
      </c>
      <c r="R1863" s="132">
        <v>0</v>
      </c>
      <c r="S1863" s="129">
        <v>1.72</v>
      </c>
      <c r="T1863" s="419">
        <v>-30</v>
      </c>
      <c r="U1863" s="129">
        <v>121.95</v>
      </c>
      <c r="V1863" s="129">
        <v>-23</v>
      </c>
      <c r="W1863" s="129">
        <v>-12</v>
      </c>
      <c r="X1863" s="129">
        <v>95</v>
      </c>
      <c r="Y1863" s="129" t="s">
        <v>403</v>
      </c>
      <c r="Z1863" s="129" t="b">
        <v>1</v>
      </c>
      <c r="AA1863" s="129">
        <v>0</v>
      </c>
      <c r="AB1863" s="129" t="b">
        <v>0</v>
      </c>
      <c r="AC1863" s="129">
        <v>47</v>
      </c>
      <c r="AD1863" s="129">
        <v>0.46300000000000002</v>
      </c>
      <c r="AE1863" s="129" t="s">
        <v>3108</v>
      </c>
      <c r="AF1863" s="129" t="s">
        <v>3207</v>
      </c>
      <c r="AG1863" s="129" t="s">
        <v>4875</v>
      </c>
      <c r="AH1863" s="129" t="e" cm="1">
        <f t="array" aca="1" ref="AH1863" ca="1">INDIRECT(ADDRESS(MATCH(AJ1863,'rs_industries'!B:B,0),5,1,TRUE,"rs_industries"))</f>
        <v>#N/A</v>
      </c>
      <c r="AI1863" s="129" t="e" cm="1">
        <f t="array" aca="1" ref="AI1863" ca="1">INDIRECT(ADDRESS(MATCH(A1863,'rs_stocks'!B:B,0),7,1,TRUE,"rs_stocks"))</f>
        <v>#N/A</v>
      </c>
    </row>
    <row r="1864" spans="1:35" x14ac:dyDescent="0.3">
      <c r="A1864" s="129" t="s">
        <v>2393</v>
      </c>
      <c r="B1864" s="132">
        <v>-1.84</v>
      </c>
      <c r="C1864" s="132">
        <v>-0.98</v>
      </c>
      <c r="D1864" s="132">
        <v>-2.5299999999999998</v>
      </c>
      <c r="E1864" s="132">
        <v>10.68</v>
      </c>
      <c r="F1864" s="132">
        <v>-0.27</v>
      </c>
      <c r="G1864" s="225" t="s">
        <v>326</v>
      </c>
      <c r="H1864" s="346" t="s">
        <v>3140</v>
      </c>
      <c r="I1864" s="129">
        <v>1.478</v>
      </c>
      <c r="J1864" s="129">
        <v>-62</v>
      </c>
      <c r="K1864" s="129">
        <v>-40</v>
      </c>
      <c r="L1864" s="129" t="b">
        <v>1</v>
      </c>
      <c r="M1864" s="129">
        <v>-0.33900000000000002</v>
      </c>
      <c r="N1864" s="129">
        <v>2.9660000000000002</v>
      </c>
      <c r="O1864" s="129">
        <v>-0.114</v>
      </c>
      <c r="P1864" s="132">
        <v>-0.29699999999999999</v>
      </c>
      <c r="Q1864" s="132">
        <v>0</v>
      </c>
      <c r="R1864" s="132">
        <v>0</v>
      </c>
      <c r="S1864" s="129">
        <v>2.38</v>
      </c>
      <c r="T1864" s="419">
        <v>-67.114000000000004</v>
      </c>
      <c r="U1864" s="129">
        <v>18.14</v>
      </c>
      <c r="V1864" s="129">
        <v>-23</v>
      </c>
      <c r="W1864" s="129">
        <v>-47</v>
      </c>
      <c r="X1864" s="129">
        <v>462</v>
      </c>
      <c r="Y1864" s="129" t="s">
        <v>2393</v>
      </c>
      <c r="Z1864" s="129" t="b">
        <v>1</v>
      </c>
      <c r="AA1864" s="129">
        <v>0</v>
      </c>
      <c r="AB1864" s="129" t="b">
        <v>0</v>
      </c>
      <c r="AC1864" s="129">
        <v>46</v>
      </c>
      <c r="AD1864" s="129">
        <v>0.46300000000000002</v>
      </c>
      <c r="AE1864" s="129" t="s">
        <v>3140</v>
      </c>
      <c r="AF1864" s="129" t="s">
        <v>326</v>
      </c>
      <c r="AG1864" s="129" t="s">
        <v>3265</v>
      </c>
      <c r="AH1864" s="129" t="e" cm="1">
        <f t="array" aca="1" ref="AH1864" ca="1">INDIRECT(ADDRESS(MATCH(AJ1864,'rs_industries'!B:B,0),5,1,TRUE,"rs_industries"))</f>
        <v>#N/A</v>
      </c>
      <c r="AI1864" s="129" cm="1">
        <f t="array" aca="1" ref="AI1864" ca="1">INDIRECT(ADDRESS(MATCH(A1864,'rs_stocks'!B:B,0),7,1,TRUE,"rs_stocks"))</f>
        <v>75</v>
      </c>
    </row>
    <row r="1865" spans="1:35" x14ac:dyDescent="0.3">
      <c r="A1865" s="129" t="s">
        <v>2078</v>
      </c>
      <c r="B1865" s="132">
        <v>0.98</v>
      </c>
      <c r="C1865" s="132">
        <v>1.52</v>
      </c>
      <c r="D1865" s="132">
        <v>0.76</v>
      </c>
      <c r="E1865" s="132">
        <v>4.1399999999999997</v>
      </c>
      <c r="F1865" s="132">
        <v>3.41</v>
      </c>
      <c r="G1865" s="269" t="s">
        <v>3193</v>
      </c>
      <c r="H1865" s="288" t="s">
        <v>3111</v>
      </c>
      <c r="I1865" s="129">
        <v>1.393</v>
      </c>
      <c r="J1865" s="129">
        <v>-22</v>
      </c>
      <c r="K1865" s="129">
        <v>-12</v>
      </c>
      <c r="L1865" s="129" t="b">
        <v>1</v>
      </c>
      <c r="M1865" s="129">
        <v>-0.20300000000000001</v>
      </c>
      <c r="N1865" s="129">
        <v>1.722</v>
      </c>
      <c r="O1865" s="129">
        <v>-0.11799999999999999</v>
      </c>
      <c r="P1865" s="132">
        <v>-0.23699999999999999</v>
      </c>
      <c r="Q1865" s="132">
        <v>0</v>
      </c>
      <c r="R1865" s="132">
        <v>0</v>
      </c>
      <c r="S1865" s="129">
        <v>0.87</v>
      </c>
      <c r="T1865" s="419">
        <v>-42.881999999999998</v>
      </c>
      <c r="U1865" s="129">
        <v>13.34</v>
      </c>
      <c r="V1865" s="129">
        <v>-10</v>
      </c>
      <c r="W1865" s="129">
        <v>-21</v>
      </c>
      <c r="X1865" s="129">
        <v>1715</v>
      </c>
      <c r="Y1865" s="129" t="s">
        <v>2078</v>
      </c>
      <c r="Z1865" s="129" t="b">
        <v>0</v>
      </c>
      <c r="AA1865" s="129">
        <v>0</v>
      </c>
      <c r="AB1865" s="129" t="b">
        <v>1</v>
      </c>
      <c r="AC1865" s="129">
        <v>48</v>
      </c>
      <c r="AD1865" s="129">
        <v>0.46200000000000002</v>
      </c>
      <c r="AE1865" s="129" t="s">
        <v>3111</v>
      </c>
      <c r="AF1865" s="129" t="s">
        <v>3193</v>
      </c>
      <c r="AG1865" s="129" t="s">
        <v>4471</v>
      </c>
      <c r="AH1865" s="129" t="e" cm="1">
        <f t="array" aca="1" ref="AH1865" ca="1">INDIRECT(ADDRESS(MATCH(AJ1865,'rs_industries'!B:B,0),5,1,TRUE,"rs_industries"))</f>
        <v>#N/A</v>
      </c>
      <c r="AI1865" s="129" t="e" cm="1">
        <f t="array" aca="1" ref="AI1865" ca="1">INDIRECT(ADDRESS(MATCH(A1865,'rs_stocks'!B:B,0),7,1,TRUE,"rs_stocks"))</f>
        <v>#N/A</v>
      </c>
    </row>
    <row r="1866" spans="1:35" x14ac:dyDescent="0.3">
      <c r="A1866" s="129" t="s">
        <v>3095</v>
      </c>
      <c r="B1866" s="132">
        <v>-4.3099999999999996</v>
      </c>
      <c r="C1866" s="132">
        <v>-3.83</v>
      </c>
      <c r="D1866" s="132">
        <v>-22.11</v>
      </c>
      <c r="E1866" s="132">
        <v>130.58000000000001</v>
      </c>
      <c r="F1866" s="132">
        <v>13.55</v>
      </c>
      <c r="G1866" s="294" t="s">
        <v>3146</v>
      </c>
      <c r="H1866" s="350" t="s">
        <v>3124</v>
      </c>
      <c r="I1866" s="129">
        <v>0.90500000000000003</v>
      </c>
      <c r="J1866" s="129">
        <v>-95</v>
      </c>
      <c r="K1866" s="129">
        <v>-80</v>
      </c>
      <c r="L1866" s="129" t="b">
        <v>0</v>
      </c>
      <c r="M1866" s="129">
        <v>-3.226</v>
      </c>
      <c r="N1866" s="129">
        <v>25.829000000000001</v>
      </c>
      <c r="O1866" s="129">
        <v>-0.125</v>
      </c>
      <c r="P1866" s="132">
        <v>6.915</v>
      </c>
      <c r="Q1866" s="132">
        <v>-1.0999999999999999E-2</v>
      </c>
      <c r="R1866" s="132">
        <v>-7.9000000000000001E-2</v>
      </c>
      <c r="S1866" s="129">
        <v>8.24</v>
      </c>
      <c r="T1866" s="419">
        <v>48.293999999999997</v>
      </c>
      <c r="U1866" s="129">
        <v>7.54</v>
      </c>
      <c r="V1866" s="129">
        <v>-15</v>
      </c>
      <c r="W1866" s="129">
        <v>-30</v>
      </c>
      <c r="X1866" s="129">
        <v>321</v>
      </c>
      <c r="Y1866" s="129" t="s">
        <v>3095</v>
      </c>
      <c r="Z1866" s="129" t="b">
        <v>1</v>
      </c>
      <c r="AA1866" s="129">
        <v>0</v>
      </c>
      <c r="AB1866" s="129" t="b">
        <v>0</v>
      </c>
      <c r="AC1866" s="129">
        <v>43</v>
      </c>
      <c r="AD1866" s="129">
        <v>0.46200000000000002</v>
      </c>
      <c r="AE1866" s="129" t="s">
        <v>3124</v>
      </c>
      <c r="AF1866" s="129" t="s">
        <v>3146</v>
      </c>
      <c r="AG1866" s="129" t="s">
        <v>5751</v>
      </c>
      <c r="AH1866" s="129" t="e" cm="1">
        <f t="array" aca="1" ref="AH1866" ca="1">INDIRECT(ADDRESS(MATCH(AJ1866,'rs_industries'!B:B,0),5,1,TRUE,"rs_industries"))</f>
        <v>#N/A</v>
      </c>
      <c r="AI1866" s="129" cm="1">
        <f t="array" aca="1" ref="AI1866" ca="1">INDIRECT(ADDRESS(MATCH(A1866,'rs_stocks'!B:B,0),7,1,TRUE,"rs_stocks"))</f>
        <v>89</v>
      </c>
    </row>
    <row r="1867" spans="1:35" x14ac:dyDescent="0.3">
      <c r="A1867" s="129" t="s">
        <v>8807</v>
      </c>
      <c r="B1867" s="132">
        <v>0.37</v>
      </c>
      <c r="C1867" s="132">
        <v>1.08</v>
      </c>
      <c r="D1867" s="132">
        <v>-1.67</v>
      </c>
      <c r="E1867" s="132">
        <v>4.21</v>
      </c>
      <c r="F1867" s="132">
        <v>0</v>
      </c>
      <c r="G1867" s="335" t="s">
        <v>3193</v>
      </c>
      <c r="H1867" s="354" t="s">
        <v>3111</v>
      </c>
      <c r="I1867" s="129">
        <v>0.38600000000000001</v>
      </c>
      <c r="J1867" s="129">
        <v>-51</v>
      </c>
      <c r="K1867" s="129">
        <v>-40</v>
      </c>
      <c r="L1867" s="129" t="b">
        <v>1</v>
      </c>
      <c r="M1867" s="129">
        <v>-0.214</v>
      </c>
      <c r="N1867" s="129">
        <v>1.649</v>
      </c>
      <c r="O1867" s="129">
        <v>-0.13</v>
      </c>
      <c r="P1867" s="132">
        <v>-0.22600000000000001</v>
      </c>
      <c r="Q1867" s="132">
        <v>0</v>
      </c>
      <c r="R1867" s="132">
        <v>0</v>
      </c>
      <c r="S1867" s="129">
        <v>0.8</v>
      </c>
      <c r="T1867" s="419">
        <v>0</v>
      </c>
      <c r="U1867" s="129">
        <v>18.8</v>
      </c>
      <c r="V1867" s="129">
        <v>36</v>
      </c>
      <c r="W1867" s="129">
        <v>38</v>
      </c>
      <c r="X1867" s="129">
        <v>1324</v>
      </c>
      <c r="Y1867" s="129" t="s">
        <v>8807</v>
      </c>
      <c r="Z1867" s="129" t="b">
        <v>1</v>
      </c>
      <c r="AA1867" s="129">
        <v>0</v>
      </c>
      <c r="AB1867" s="129" t="b">
        <v>1</v>
      </c>
      <c r="AC1867" s="129">
        <v>47</v>
      </c>
      <c r="AD1867" s="129">
        <v>0.46200000000000002</v>
      </c>
      <c r="AE1867" s="129" t="s">
        <v>3111</v>
      </c>
      <c r="AF1867" s="129" t="s">
        <v>3193</v>
      </c>
      <c r="AG1867" s="129" t="s">
        <v>8808</v>
      </c>
      <c r="AH1867" s="129" t="e" cm="1">
        <f t="array" aca="1" ref="AH1867" ca="1">INDIRECT(ADDRESS(MATCH(AJ1867,'rs_industries'!B:B,0),5,1,TRUE,"rs_industries"))</f>
        <v>#N/A</v>
      </c>
      <c r="AI1867" s="129" t="e" cm="1">
        <f t="array" aca="1" ref="AI1867" ca="1">INDIRECT(ADDRESS(MATCH(A1867,'rs_stocks'!B:B,0),7,1,TRUE,"rs_stocks"))</f>
        <v>#N/A</v>
      </c>
    </row>
    <row r="1868" spans="1:35" x14ac:dyDescent="0.3">
      <c r="A1868" s="129" t="s">
        <v>2104</v>
      </c>
      <c r="B1868" s="132">
        <v>-0.17</v>
      </c>
      <c r="C1868" s="132">
        <v>25.71</v>
      </c>
      <c r="D1868" s="132">
        <v>13.44</v>
      </c>
      <c r="E1868" s="132">
        <v>23.68</v>
      </c>
      <c r="F1868" s="132">
        <v>21.44</v>
      </c>
      <c r="G1868" s="216" t="s">
        <v>3163</v>
      </c>
      <c r="H1868" s="348" t="s">
        <v>245</v>
      </c>
      <c r="I1868" s="129">
        <v>5.484</v>
      </c>
      <c r="J1868" s="129">
        <v>-51</v>
      </c>
      <c r="K1868" s="129">
        <v>-26</v>
      </c>
      <c r="L1868" s="129" t="b">
        <v>1</v>
      </c>
      <c r="M1868" s="129">
        <v>-0.98499999999999999</v>
      </c>
      <c r="N1868" s="129">
        <v>7.2690000000000001</v>
      </c>
      <c r="O1868" s="129">
        <v>-0.13500000000000001</v>
      </c>
      <c r="P1868" s="132">
        <v>-2.5539999999999998</v>
      </c>
      <c r="Q1868" s="132">
        <v>-2E-3</v>
      </c>
      <c r="R1868" s="132">
        <v>4.0000000000000001E-3</v>
      </c>
      <c r="S1868" s="129">
        <v>2.65</v>
      </c>
      <c r="T1868" s="419">
        <v>2.5609999999999999</v>
      </c>
      <c r="U1868" s="129">
        <v>59.01</v>
      </c>
      <c r="V1868" s="129">
        <v>-45</v>
      </c>
      <c r="W1868" s="129">
        <v>38</v>
      </c>
      <c r="X1868" s="129">
        <v>128</v>
      </c>
      <c r="Y1868" s="129" t="s">
        <v>2104</v>
      </c>
      <c r="Z1868" s="129" t="b">
        <v>0</v>
      </c>
      <c r="AA1868" s="129">
        <v>0</v>
      </c>
      <c r="AB1868" s="129" t="b">
        <v>1</v>
      </c>
      <c r="AC1868" s="129">
        <v>40</v>
      </c>
      <c r="AD1868" s="129">
        <v>0.46200000000000002</v>
      </c>
      <c r="AE1868" s="129" t="s">
        <v>245</v>
      </c>
      <c r="AF1868" s="129" t="s">
        <v>3163</v>
      </c>
      <c r="AG1868" s="129" t="s">
        <v>4098</v>
      </c>
      <c r="AH1868" s="129" t="e" cm="1">
        <f t="array" aca="1" ref="AH1868" ca="1">INDIRECT(ADDRESS(MATCH(AJ1868,'rs_industries'!B:B,0),5,1,TRUE,"rs_industries"))</f>
        <v>#N/A</v>
      </c>
      <c r="AI1868" s="129" cm="1">
        <f t="array" aca="1" ref="AI1868" ca="1">INDIRECT(ADDRESS(MATCH(A1868,'rs_stocks'!B:B,0),7,1,TRUE,"rs_stocks"))</f>
        <v>82</v>
      </c>
    </row>
    <row r="1869" spans="1:35" x14ac:dyDescent="0.3">
      <c r="A1869" s="129" t="s">
        <v>724</v>
      </c>
      <c r="B1869" s="132">
        <v>-1.78</v>
      </c>
      <c r="C1869" s="132">
        <v>0.6</v>
      </c>
      <c r="D1869" s="132">
        <v>-0.83</v>
      </c>
      <c r="E1869" s="132">
        <v>-2.7</v>
      </c>
      <c r="F1869" s="132">
        <v>-3.06</v>
      </c>
      <c r="G1869" s="340" t="s">
        <v>3253</v>
      </c>
      <c r="H1869" s="352" t="s">
        <v>245</v>
      </c>
      <c r="I1869" s="129">
        <v>36.17</v>
      </c>
      <c r="J1869" s="129">
        <v>-23</v>
      </c>
      <c r="K1869" s="129">
        <v>-13</v>
      </c>
      <c r="L1869" s="129" t="b">
        <v>0</v>
      </c>
      <c r="M1869" s="129">
        <v>-0.28899999999999998</v>
      </c>
      <c r="N1869" s="129">
        <v>1.514</v>
      </c>
      <c r="O1869" s="129">
        <v>-0.191</v>
      </c>
      <c r="P1869" s="132">
        <v>-0.26100000000000001</v>
      </c>
      <c r="Q1869" s="132">
        <v>0</v>
      </c>
      <c r="R1869" s="132">
        <v>0</v>
      </c>
      <c r="S1869" s="129">
        <v>1.81</v>
      </c>
      <c r="T1869" s="419">
        <v>-55.134999999999998</v>
      </c>
      <c r="U1869" s="129">
        <v>158.01</v>
      </c>
      <c r="V1869" s="129">
        <v>-8</v>
      </c>
      <c r="W1869" s="129">
        <v>-10</v>
      </c>
      <c r="X1869" s="129">
        <v>69</v>
      </c>
      <c r="Y1869" s="129" t="s">
        <v>724</v>
      </c>
      <c r="Z1869" s="129" t="b">
        <v>0</v>
      </c>
      <c r="AA1869" s="129">
        <v>0</v>
      </c>
      <c r="AB1869" s="129" t="b">
        <v>0</v>
      </c>
      <c r="AC1869" s="129">
        <v>44</v>
      </c>
      <c r="AD1869" s="129">
        <v>0.46100000000000002</v>
      </c>
      <c r="AE1869" s="129" t="s">
        <v>245</v>
      </c>
      <c r="AF1869" s="129" t="s">
        <v>3253</v>
      </c>
      <c r="AG1869" s="129" t="s">
        <v>5449</v>
      </c>
      <c r="AH1869" s="129" t="e" cm="1">
        <f t="array" aca="1" ref="AH1869" ca="1">INDIRECT(ADDRESS(MATCH(AJ1869,'rs_industries'!B:B,0),5,1,TRUE,"rs_industries"))</f>
        <v>#N/A</v>
      </c>
      <c r="AI1869" s="129" t="e" cm="1">
        <f t="array" aca="1" ref="AI1869" ca="1">INDIRECT(ADDRESS(MATCH(A1869,'rs_stocks'!B:B,0),7,1,TRUE,"rs_stocks"))</f>
        <v>#N/A</v>
      </c>
    </row>
    <row r="1870" spans="1:35" x14ac:dyDescent="0.3">
      <c r="A1870" s="129" t="s">
        <v>8927</v>
      </c>
      <c r="B1870" s="132">
        <v>-0.27</v>
      </c>
      <c r="C1870" s="132">
        <v>-1.08</v>
      </c>
      <c r="D1870" s="132">
        <v>-6.21</v>
      </c>
      <c r="E1870" s="132">
        <v>-11.76</v>
      </c>
      <c r="F1870" s="132">
        <v>-9.64</v>
      </c>
      <c r="G1870" s="340"/>
      <c r="H1870" s="352"/>
      <c r="I1870" s="129">
        <v>0.21199999999999999</v>
      </c>
      <c r="J1870" s="129">
        <v>-54</v>
      </c>
      <c r="K1870" s="129">
        <v>-43</v>
      </c>
      <c r="L1870" s="129" t="b">
        <v>0</v>
      </c>
      <c r="M1870" s="129">
        <v>-0.91100000000000003</v>
      </c>
      <c r="N1870" s="129">
        <v>4.7190000000000003</v>
      </c>
      <c r="O1870" s="129">
        <v>-0.193</v>
      </c>
      <c r="P1870" s="132">
        <v>0.307</v>
      </c>
      <c r="Q1870" s="132">
        <v>-1E-3</v>
      </c>
      <c r="R1870" s="132">
        <v>0</v>
      </c>
      <c r="S1870" s="129">
        <v>0.83</v>
      </c>
      <c r="T1870" s="419">
        <v>-33.154000000000003</v>
      </c>
      <c r="U1870" s="129">
        <v>58.24</v>
      </c>
      <c r="V1870" s="129">
        <v>4</v>
      </c>
      <c r="W1870" s="129">
        <v>-12</v>
      </c>
      <c r="X1870" s="129">
        <v>414</v>
      </c>
      <c r="Y1870" s="129" t="s">
        <v>8927</v>
      </c>
      <c r="Z1870" s="129" t="b">
        <v>0</v>
      </c>
      <c r="AA1870" s="129">
        <v>0</v>
      </c>
      <c r="AB1870" s="129" t="b">
        <v>0</v>
      </c>
      <c r="AC1870" s="129">
        <v>34</v>
      </c>
      <c r="AD1870" s="129">
        <v>0.46100000000000002</v>
      </c>
      <c r="AG1870" s="129" t="s">
        <v>8928</v>
      </c>
      <c r="AH1870" s="129" t="e" cm="1">
        <f t="array" aca="1" ref="AH1870" ca="1">INDIRECT(ADDRESS(MATCH(AJ1870,'rs_industries'!B:B,0),5,1,TRUE,"rs_industries"))</f>
        <v>#N/A</v>
      </c>
      <c r="AI1870" s="129" t="e" cm="1">
        <f t="array" aca="1" ref="AI1870" ca="1">INDIRECT(ADDRESS(MATCH(A1870,'rs_stocks'!B:B,0),7,1,TRUE,"rs_stocks"))</f>
        <v>#N/A</v>
      </c>
    </row>
    <row r="1871" spans="1:35" x14ac:dyDescent="0.3">
      <c r="A1871" s="129" t="s">
        <v>4276</v>
      </c>
      <c r="B1871" s="132">
        <v>-0.94</v>
      </c>
      <c r="C1871" s="132">
        <v>-8.81</v>
      </c>
      <c r="D1871" s="132">
        <v>-5.08</v>
      </c>
      <c r="E1871" s="132">
        <v>-10.199999999999999</v>
      </c>
      <c r="F1871" s="132">
        <v>-9.08</v>
      </c>
      <c r="G1871" s="231" t="s">
        <v>4277</v>
      </c>
      <c r="H1871" s="346" t="s">
        <v>3111</v>
      </c>
      <c r="I1871" s="129">
        <v>0.91400000000000003</v>
      </c>
      <c r="J1871" s="129">
        <v>-41</v>
      </c>
      <c r="K1871" s="129">
        <v>-33</v>
      </c>
      <c r="L1871" s="129" t="b">
        <v>0</v>
      </c>
      <c r="M1871" s="129">
        <v>-0.55000000000000004</v>
      </c>
      <c r="N1871" s="129">
        <v>2.7650000000000001</v>
      </c>
      <c r="O1871" s="129">
        <v>-0.19900000000000001</v>
      </c>
      <c r="P1871" s="132">
        <v>-0.68799999999999994</v>
      </c>
      <c r="Q1871" s="132">
        <v>0</v>
      </c>
      <c r="R1871" s="132">
        <v>0</v>
      </c>
      <c r="S1871" s="129">
        <v>2.17</v>
      </c>
      <c r="T1871" s="419">
        <v>-115.569</v>
      </c>
      <c r="U1871" s="129">
        <v>21.12</v>
      </c>
      <c r="V1871" s="129">
        <v>-16</v>
      </c>
      <c r="W1871" s="129">
        <v>-9</v>
      </c>
      <c r="X1871" s="129">
        <v>436</v>
      </c>
      <c r="Y1871" s="129" t="s">
        <v>4276</v>
      </c>
      <c r="Z1871" s="129" t="b">
        <v>1</v>
      </c>
      <c r="AA1871" s="129">
        <v>0</v>
      </c>
      <c r="AB1871" s="129" t="b">
        <v>0</v>
      </c>
      <c r="AC1871" s="129">
        <v>46</v>
      </c>
      <c r="AD1871" s="129">
        <v>0.46100000000000002</v>
      </c>
      <c r="AE1871" s="129" t="s">
        <v>3111</v>
      </c>
      <c r="AF1871" s="129" t="s">
        <v>4277</v>
      </c>
      <c r="AG1871" s="129" t="s">
        <v>4278</v>
      </c>
      <c r="AH1871" s="129" t="e" cm="1">
        <f t="array" aca="1" ref="AH1871" ca="1">INDIRECT(ADDRESS(MATCH(AJ1871,'rs_industries'!B:B,0),5,1,TRUE,"rs_industries"))</f>
        <v>#N/A</v>
      </c>
      <c r="AI1871" s="129" t="e" cm="1">
        <f t="array" aca="1" ref="AI1871" ca="1">INDIRECT(ADDRESS(MATCH(A1871,'rs_stocks'!B:B,0),7,1,TRUE,"rs_stocks"))</f>
        <v>#N/A</v>
      </c>
    </row>
    <row r="1872" spans="1:35" x14ac:dyDescent="0.3">
      <c r="A1872" s="129" t="s">
        <v>611</v>
      </c>
      <c r="B1872" s="132">
        <v>-0.4</v>
      </c>
      <c r="C1872" s="132">
        <v>-10.16</v>
      </c>
      <c r="D1872" s="132">
        <v>-27.5</v>
      </c>
      <c r="E1872" s="132">
        <v>-8.1300000000000008</v>
      </c>
      <c r="F1872" s="132">
        <v>-5.0999999999999996</v>
      </c>
      <c r="G1872" s="225" t="s">
        <v>3221</v>
      </c>
      <c r="H1872" s="346" t="s">
        <v>3735</v>
      </c>
      <c r="I1872" s="129">
        <v>5.1130000000000004</v>
      </c>
      <c r="J1872" s="129">
        <v>-42</v>
      </c>
      <c r="K1872" s="129">
        <v>-28</v>
      </c>
      <c r="L1872" s="129" t="b">
        <v>0</v>
      </c>
      <c r="M1872" s="129">
        <v>-1.956</v>
      </c>
      <c r="N1872" s="129">
        <v>9.7260000000000009</v>
      </c>
      <c r="O1872" s="129">
        <v>-0.20100000000000001</v>
      </c>
      <c r="P1872" s="132">
        <v>-1.6319999999999999</v>
      </c>
      <c r="Q1872" s="132">
        <v>-2E-3</v>
      </c>
      <c r="R1872" s="132">
        <v>3.0000000000000001E-3</v>
      </c>
      <c r="S1872" s="129">
        <v>3.5</v>
      </c>
      <c r="T1872" s="419">
        <v>-21.776</v>
      </c>
      <c r="U1872" s="129">
        <v>140.34</v>
      </c>
      <c r="V1872" s="129">
        <v>-14</v>
      </c>
      <c r="W1872" s="129">
        <v>-25</v>
      </c>
      <c r="X1872" s="129">
        <v>40</v>
      </c>
      <c r="Y1872" s="129" t="s">
        <v>611</v>
      </c>
      <c r="Z1872" s="129" t="b">
        <v>1</v>
      </c>
      <c r="AA1872" s="129">
        <v>0</v>
      </c>
      <c r="AB1872" s="129" t="b">
        <v>0</v>
      </c>
      <c r="AC1872" s="129">
        <v>51</v>
      </c>
      <c r="AD1872" s="129">
        <v>0.46</v>
      </c>
      <c r="AE1872" s="129" t="s">
        <v>3735</v>
      </c>
      <c r="AF1872" s="129" t="s">
        <v>3221</v>
      </c>
      <c r="AG1872" s="129" t="s">
        <v>4709</v>
      </c>
      <c r="AH1872" s="129" t="e" cm="1">
        <f t="array" aca="1" ref="AH1872" ca="1">INDIRECT(ADDRESS(MATCH(AJ1872,'rs_industries'!B:B,0),5,1,TRUE,"rs_industries"))</f>
        <v>#N/A</v>
      </c>
      <c r="AI1872" s="129" t="e" cm="1">
        <f t="array" aca="1" ref="AI1872" ca="1">INDIRECT(ADDRESS(MATCH(A1872,'rs_stocks'!B:B,0),7,1,TRUE,"rs_stocks"))</f>
        <v>#N/A</v>
      </c>
    </row>
    <row r="1873" spans="1:35" x14ac:dyDescent="0.3">
      <c r="A1873" s="129" t="s">
        <v>1404</v>
      </c>
      <c r="B1873" s="132">
        <v>-2.84</v>
      </c>
      <c r="C1873" s="132">
        <v>-3.97</v>
      </c>
      <c r="D1873" s="132">
        <v>-16.07</v>
      </c>
      <c r="E1873" s="132">
        <v>-3.12</v>
      </c>
      <c r="F1873" s="132">
        <v>-7.59</v>
      </c>
      <c r="G1873" s="210" t="s">
        <v>3137</v>
      </c>
      <c r="H1873" s="349" t="s">
        <v>3108</v>
      </c>
      <c r="I1873" s="129">
        <v>5.14</v>
      </c>
      <c r="J1873" s="129">
        <v>-37</v>
      </c>
      <c r="K1873" s="129">
        <v>-16</v>
      </c>
      <c r="L1873" s="129" t="b">
        <v>0</v>
      </c>
      <c r="M1873" s="129">
        <v>-1.1080000000000001</v>
      </c>
      <c r="N1873" s="129">
        <v>5.4539999999999997</v>
      </c>
      <c r="O1873" s="129">
        <v>-0.20300000000000001</v>
      </c>
      <c r="P1873" s="132">
        <v>-0.876</v>
      </c>
      <c r="Q1873" s="132">
        <v>0</v>
      </c>
      <c r="R1873" s="132">
        <v>0</v>
      </c>
      <c r="S1873" s="129">
        <v>3.25</v>
      </c>
      <c r="T1873" s="419">
        <v>-12.949</v>
      </c>
      <c r="U1873" s="129">
        <v>128.37</v>
      </c>
      <c r="V1873" s="129">
        <v>7</v>
      </c>
      <c r="W1873" s="129">
        <v>-9</v>
      </c>
      <c r="X1873" s="129">
        <v>47</v>
      </c>
      <c r="Y1873" s="129" t="s">
        <v>1404</v>
      </c>
      <c r="Z1873" s="129" t="b">
        <v>1</v>
      </c>
      <c r="AA1873" s="129">
        <v>0</v>
      </c>
      <c r="AB1873" s="129" t="b">
        <v>0</v>
      </c>
      <c r="AC1873" s="129">
        <v>46</v>
      </c>
      <c r="AD1873" s="129">
        <v>0.46</v>
      </c>
      <c r="AE1873" s="129" t="s">
        <v>3108</v>
      </c>
      <c r="AF1873" s="129" t="s">
        <v>3137</v>
      </c>
      <c r="AG1873" s="129" t="s">
        <v>3197</v>
      </c>
      <c r="AH1873" s="129" t="e" cm="1">
        <f t="array" aca="1" ref="AH1873" ca="1">INDIRECT(ADDRESS(MATCH(AJ1873,'rs_industries'!B:B,0),5,1,TRUE,"rs_industries"))</f>
        <v>#N/A</v>
      </c>
      <c r="AI1873" s="129" cm="1">
        <f t="array" aca="1" ref="AI1873" ca="1">INDIRECT(ADDRESS(MATCH(A1873,'rs_stocks'!B:B,0),7,1,TRUE,"rs_stocks"))</f>
        <v>83</v>
      </c>
    </row>
    <row r="1874" spans="1:35" x14ac:dyDescent="0.3">
      <c r="A1874" s="129" t="s">
        <v>6920</v>
      </c>
      <c r="B1874" s="132">
        <v>-3.05</v>
      </c>
      <c r="C1874" s="132">
        <v>-3.54</v>
      </c>
      <c r="D1874" s="132">
        <v>-5.45</v>
      </c>
      <c r="E1874" s="132">
        <v>-0.52</v>
      </c>
      <c r="F1874" s="132">
        <v>-10.119999999999999</v>
      </c>
      <c r="G1874" s="225" t="s">
        <v>3217</v>
      </c>
      <c r="H1874" s="346" t="s">
        <v>150</v>
      </c>
      <c r="I1874" s="129">
        <v>0.252</v>
      </c>
      <c r="J1874" s="129">
        <v>-94</v>
      </c>
      <c r="K1874" s="129">
        <v>-87</v>
      </c>
      <c r="L1874" s="129" t="b">
        <v>0</v>
      </c>
      <c r="M1874" s="129">
        <v>-0.94899999999999995</v>
      </c>
      <c r="N1874" s="129">
        <v>4.6310000000000002</v>
      </c>
      <c r="O1874" s="129">
        <v>-0.20499999999999999</v>
      </c>
      <c r="P1874" s="132">
        <v>-1.081</v>
      </c>
      <c r="Q1874" s="132">
        <v>0</v>
      </c>
      <c r="R1874" s="132">
        <v>0</v>
      </c>
      <c r="S1874" s="129">
        <v>4.58</v>
      </c>
      <c r="T1874" s="419">
        <v>-40.023000000000003</v>
      </c>
      <c r="U1874" s="129">
        <v>3.82</v>
      </c>
      <c r="V1874" s="129">
        <v>-65</v>
      </c>
      <c r="W1874" s="129">
        <v>-52</v>
      </c>
      <c r="X1874" s="129">
        <v>1143</v>
      </c>
      <c r="Y1874" s="129" t="s">
        <v>6920</v>
      </c>
      <c r="Z1874" s="129" t="b">
        <v>1</v>
      </c>
      <c r="AA1874" s="129">
        <v>0</v>
      </c>
      <c r="AB1874" s="129" t="b">
        <v>0</v>
      </c>
      <c r="AC1874" s="129">
        <v>39</v>
      </c>
      <c r="AD1874" s="129">
        <v>0.46</v>
      </c>
      <c r="AE1874" s="129" t="s">
        <v>150</v>
      </c>
      <c r="AF1874" s="129" t="s">
        <v>3217</v>
      </c>
      <c r="AG1874" s="129" t="s">
        <v>8835</v>
      </c>
      <c r="AH1874" s="129" t="e" cm="1">
        <f t="array" aca="1" ref="AH1874" ca="1">INDIRECT(ADDRESS(MATCH(AJ1874,'rs_industries'!B:B,0),5,1,TRUE,"rs_industries"))</f>
        <v>#N/A</v>
      </c>
      <c r="AI1874" s="129" cm="1">
        <f t="array" aca="1" ref="AI1874" ca="1">INDIRECT(ADDRESS(MATCH(A1874,'rs_stocks'!B:B,0),7,1,TRUE,"rs_stocks"))</f>
        <v>81</v>
      </c>
    </row>
    <row r="1875" spans="1:35" x14ac:dyDescent="0.3">
      <c r="A1875" s="129" t="s">
        <v>1932</v>
      </c>
      <c r="B1875" s="132">
        <v>-0.11</v>
      </c>
      <c r="C1875" s="132">
        <v>6.48</v>
      </c>
      <c r="D1875" s="132">
        <v>3.84</v>
      </c>
      <c r="E1875" s="132">
        <v>4.88</v>
      </c>
      <c r="F1875" s="132">
        <v>2.78</v>
      </c>
      <c r="G1875" s="205" t="s">
        <v>3318</v>
      </c>
      <c r="H1875" s="346" t="s">
        <v>3108</v>
      </c>
      <c r="I1875" s="129">
        <v>3.2320000000000002</v>
      </c>
      <c r="J1875" s="129">
        <v>-48</v>
      </c>
      <c r="K1875" s="129">
        <v>-14</v>
      </c>
      <c r="L1875" s="129" t="b">
        <v>1</v>
      </c>
      <c r="M1875" s="129">
        <v>-0.81699999999999995</v>
      </c>
      <c r="N1875" s="129">
        <v>3.6930000000000001</v>
      </c>
      <c r="O1875" s="129">
        <v>-0.221</v>
      </c>
      <c r="P1875" s="132">
        <v>-1.02</v>
      </c>
      <c r="Q1875" s="132">
        <v>0</v>
      </c>
      <c r="R1875" s="132">
        <v>0</v>
      </c>
      <c r="S1875" s="129">
        <v>2.4300000000000002</v>
      </c>
      <c r="T1875" s="419">
        <v>-44.893000000000001</v>
      </c>
      <c r="U1875" s="129">
        <v>44.05</v>
      </c>
      <c r="V1875" s="129">
        <v>-20</v>
      </c>
      <c r="W1875" s="129">
        <v>-23</v>
      </c>
      <c r="X1875" s="129">
        <v>187</v>
      </c>
      <c r="Y1875" s="129" t="s">
        <v>1932</v>
      </c>
      <c r="Z1875" s="129" t="b">
        <v>0</v>
      </c>
      <c r="AA1875" s="129">
        <v>0</v>
      </c>
      <c r="AB1875" s="129" t="b">
        <v>1</v>
      </c>
      <c r="AC1875" s="129">
        <v>49</v>
      </c>
      <c r="AD1875" s="129">
        <v>0.46</v>
      </c>
      <c r="AE1875" s="129" t="s">
        <v>3108</v>
      </c>
      <c r="AF1875" s="129" t="s">
        <v>3318</v>
      </c>
      <c r="AG1875" s="129" t="s">
        <v>3471</v>
      </c>
      <c r="AH1875" s="129" t="e" cm="1">
        <f t="array" aca="1" ref="AH1875" ca="1">INDIRECT(ADDRESS(MATCH(AJ1875,'rs_industries'!B:B,0),5,1,TRUE,"rs_industries"))</f>
        <v>#N/A</v>
      </c>
      <c r="AI1875" s="129" cm="1">
        <f t="array" aca="1" ref="AI1875" ca="1">INDIRECT(ADDRESS(MATCH(A1875,'rs_stocks'!B:B,0),7,1,TRUE,"rs_stocks"))</f>
        <v>77</v>
      </c>
    </row>
    <row r="1876" spans="1:35" x14ac:dyDescent="0.3">
      <c r="A1876" s="129" t="s">
        <v>3102</v>
      </c>
      <c r="B1876" s="132">
        <v>0.2</v>
      </c>
      <c r="C1876" s="132">
        <v>0.1</v>
      </c>
      <c r="D1876" s="132">
        <v>-7.56</v>
      </c>
      <c r="E1876" s="132">
        <v>21.97</v>
      </c>
      <c r="F1876" s="132">
        <v>7.09</v>
      </c>
      <c r="G1876" s="269" t="s">
        <v>3207</v>
      </c>
      <c r="H1876" s="288" t="s">
        <v>3735</v>
      </c>
      <c r="I1876" s="129">
        <v>0.56399999999999995</v>
      </c>
      <c r="J1876" s="129">
        <v>-36</v>
      </c>
      <c r="K1876" s="129">
        <v>-11</v>
      </c>
      <c r="L1876" s="129" t="b">
        <v>1</v>
      </c>
      <c r="M1876" s="129">
        <v>-1.0229999999999999</v>
      </c>
      <c r="N1876" s="129">
        <v>4.5289999999999999</v>
      </c>
      <c r="O1876" s="129">
        <v>-0.22600000000000001</v>
      </c>
      <c r="P1876" s="132">
        <v>-0.86599999999999999</v>
      </c>
      <c r="Q1876" s="132">
        <v>0</v>
      </c>
      <c r="R1876" s="132">
        <v>0</v>
      </c>
      <c r="S1876" s="129">
        <v>2.39</v>
      </c>
      <c r="T1876" s="419">
        <v>-85.679000000000002</v>
      </c>
      <c r="U1876" s="129">
        <v>10.27</v>
      </c>
      <c r="V1876" s="129">
        <v>61</v>
      </c>
      <c r="W1876" s="129">
        <v>16</v>
      </c>
      <c r="X1876" s="129">
        <v>815</v>
      </c>
      <c r="Y1876" s="129" t="s">
        <v>3102</v>
      </c>
      <c r="Z1876" s="129" t="b">
        <v>1</v>
      </c>
      <c r="AA1876" s="129">
        <v>0</v>
      </c>
      <c r="AB1876" s="129" t="b">
        <v>0</v>
      </c>
      <c r="AC1876" s="129">
        <v>46</v>
      </c>
      <c r="AD1876" s="129">
        <v>0.45900000000000002</v>
      </c>
      <c r="AE1876" s="129" t="s">
        <v>3735</v>
      </c>
      <c r="AF1876" s="129" t="s">
        <v>3207</v>
      </c>
      <c r="AG1876" s="129" t="s">
        <v>7177</v>
      </c>
      <c r="AH1876" s="129" t="e" cm="1">
        <f t="array" aca="1" ref="AH1876" ca="1">INDIRECT(ADDRESS(MATCH(AJ1876,'rs_industries'!B:B,0),5,1,TRUE,"rs_industries"))</f>
        <v>#N/A</v>
      </c>
      <c r="AI1876" s="129" t="e" cm="1">
        <f t="array" aca="1" ref="AI1876" ca="1">INDIRECT(ADDRESS(MATCH(A1876,'rs_stocks'!B:B,0),7,1,TRUE,"rs_stocks"))</f>
        <v>#N/A</v>
      </c>
    </row>
    <row r="1877" spans="1:35" x14ac:dyDescent="0.3">
      <c r="A1877" s="129" t="s">
        <v>1360</v>
      </c>
      <c r="B1877" s="132">
        <v>1.1100000000000001</v>
      </c>
      <c r="C1877" s="132">
        <v>24.08</v>
      </c>
      <c r="D1877" s="132">
        <v>11.03</v>
      </c>
      <c r="E1877" s="132">
        <v>45.68</v>
      </c>
      <c r="F1877" s="132">
        <v>36.54</v>
      </c>
      <c r="G1877" s="212" t="s">
        <v>223</v>
      </c>
      <c r="H1877" s="345" t="s">
        <v>31</v>
      </c>
      <c r="I1877" s="129">
        <v>10.157</v>
      </c>
      <c r="J1877" s="129">
        <v>-72</v>
      </c>
      <c r="K1877" s="129">
        <v>-33</v>
      </c>
      <c r="L1877" s="129" t="b">
        <v>0</v>
      </c>
      <c r="M1877" s="129">
        <v>-2.1669999999999998</v>
      </c>
      <c r="N1877" s="129">
        <v>9.3109999999999999</v>
      </c>
      <c r="O1877" s="129">
        <v>-0.23300000000000001</v>
      </c>
      <c r="P1877" s="132">
        <v>-1.8540000000000001</v>
      </c>
      <c r="Q1877" s="132">
        <v>-1E-3</v>
      </c>
      <c r="R1877" s="132">
        <v>1E-3</v>
      </c>
      <c r="S1877" s="129">
        <v>4.6399999999999997</v>
      </c>
      <c r="T1877" s="419">
        <v>23.946999999999999</v>
      </c>
      <c r="U1877" s="129">
        <v>66.62</v>
      </c>
      <c r="V1877" s="129">
        <v>-61</v>
      </c>
      <c r="W1877" s="129">
        <v>-51</v>
      </c>
      <c r="X1877" s="129">
        <v>64</v>
      </c>
      <c r="Y1877" s="129" t="s">
        <v>1360</v>
      </c>
      <c r="Z1877" s="129" t="b">
        <v>0</v>
      </c>
      <c r="AA1877" s="129">
        <v>0</v>
      </c>
      <c r="AB1877" s="129" t="b">
        <v>1</v>
      </c>
      <c r="AC1877" s="129">
        <v>42</v>
      </c>
      <c r="AD1877" s="129">
        <v>0.45900000000000002</v>
      </c>
      <c r="AE1877" s="129" t="s">
        <v>31</v>
      </c>
      <c r="AF1877" s="129" t="s">
        <v>223</v>
      </c>
      <c r="AG1877" s="129" t="s">
        <v>3572</v>
      </c>
      <c r="AH1877" s="129" t="e" cm="1">
        <f t="array" aca="1" ref="AH1877" ca="1">INDIRECT(ADDRESS(MATCH(AJ1877,'rs_industries'!B:B,0),5,1,TRUE,"rs_industries"))</f>
        <v>#N/A</v>
      </c>
      <c r="AI1877" s="129" cm="1">
        <f t="array" aca="1" ref="AI1877" ca="1">INDIRECT(ADDRESS(MATCH(A1877,'rs_stocks'!B:B,0),7,1,TRUE,"rs_stocks"))</f>
        <v>94</v>
      </c>
    </row>
    <row r="1878" spans="1:35" x14ac:dyDescent="0.3">
      <c r="A1878" s="129" t="s">
        <v>9003</v>
      </c>
      <c r="B1878" s="132">
        <v>2.8</v>
      </c>
      <c r="C1878" s="132">
        <v>-2.41</v>
      </c>
      <c r="D1878" s="132">
        <v>-1.36</v>
      </c>
      <c r="E1878" s="132">
        <v>-7.31</v>
      </c>
      <c r="F1878" s="132">
        <v>-7.14</v>
      </c>
      <c r="G1878" s="227" t="s">
        <v>4277</v>
      </c>
      <c r="H1878" s="346" t="s">
        <v>3111</v>
      </c>
      <c r="I1878" s="129">
        <v>0.29699999999999999</v>
      </c>
      <c r="J1878" s="129">
        <v>-37</v>
      </c>
      <c r="K1878" s="129">
        <v>-19</v>
      </c>
      <c r="L1878" s="129" t="b">
        <v>0</v>
      </c>
      <c r="M1878" s="129">
        <v>-0.66500000000000004</v>
      </c>
      <c r="N1878" s="129">
        <v>2.8</v>
      </c>
      <c r="O1878" s="129">
        <v>-0.23799999999999999</v>
      </c>
      <c r="P1878" s="132">
        <v>-0.629</v>
      </c>
      <c r="Q1878" s="132">
        <v>1E-3</v>
      </c>
      <c r="R1878" s="132">
        <v>0</v>
      </c>
      <c r="S1878" s="129">
        <v>2.02</v>
      </c>
      <c r="T1878" s="419">
        <v>47.966000000000001</v>
      </c>
      <c r="U1878" s="129">
        <v>36.585000000000001</v>
      </c>
      <c r="V1878" s="129">
        <v>2</v>
      </c>
      <c r="W1878" s="129">
        <v>8</v>
      </c>
      <c r="X1878" s="129">
        <v>270</v>
      </c>
      <c r="Y1878" s="129" t="s">
        <v>9003</v>
      </c>
      <c r="Z1878" s="129" t="b">
        <v>1</v>
      </c>
      <c r="AA1878" s="129">
        <v>0</v>
      </c>
      <c r="AB1878" s="129" t="b">
        <v>0</v>
      </c>
      <c r="AC1878" s="129">
        <v>41</v>
      </c>
      <c r="AD1878" s="129">
        <v>0.45900000000000002</v>
      </c>
      <c r="AE1878" s="129" t="s">
        <v>3111</v>
      </c>
      <c r="AF1878" s="129" t="s">
        <v>4277</v>
      </c>
      <c r="AG1878" s="129" t="s">
        <v>9004</v>
      </c>
      <c r="AH1878" s="129" t="e" cm="1">
        <f t="array" aca="1" ref="AH1878" ca="1">INDIRECT(ADDRESS(MATCH(AJ1878,'rs_industries'!B:B,0),5,1,TRUE,"rs_industries"))</f>
        <v>#N/A</v>
      </c>
      <c r="AI1878" s="129" t="e" cm="1">
        <f t="array" aca="1" ref="AI1878" ca="1">INDIRECT(ADDRESS(MATCH(A1878,'rs_stocks'!B:B,0),7,1,TRUE,"rs_stocks"))</f>
        <v>#N/A</v>
      </c>
    </row>
    <row r="1879" spans="1:35" x14ac:dyDescent="0.3">
      <c r="A1879" s="129" t="s">
        <v>407</v>
      </c>
      <c r="B1879" s="132">
        <v>3.97</v>
      </c>
      <c r="C1879" s="132">
        <v>12.67</v>
      </c>
      <c r="D1879" s="132">
        <v>2.0099999999999998</v>
      </c>
      <c r="E1879" s="132">
        <v>36.47</v>
      </c>
      <c r="F1879" s="132">
        <v>28.68</v>
      </c>
      <c r="G1879" s="216" t="s">
        <v>3215</v>
      </c>
      <c r="H1879" s="348" t="s">
        <v>3108</v>
      </c>
      <c r="I1879" s="129">
        <v>11.772</v>
      </c>
      <c r="J1879" s="129">
        <v>-40</v>
      </c>
      <c r="K1879" s="129">
        <v>-1</v>
      </c>
      <c r="L1879" s="129" t="b">
        <v>1</v>
      </c>
      <c r="M1879" s="129">
        <v>-1.9039999999999999</v>
      </c>
      <c r="N1879" s="129">
        <v>7.617</v>
      </c>
      <c r="O1879" s="129">
        <v>-0.25</v>
      </c>
      <c r="P1879" s="132">
        <v>-0.70899999999999996</v>
      </c>
      <c r="Q1879" s="132">
        <v>0</v>
      </c>
      <c r="R1879" s="132">
        <v>0</v>
      </c>
      <c r="S1879" s="129">
        <v>2.52</v>
      </c>
      <c r="T1879" s="419">
        <v>138.036</v>
      </c>
      <c r="U1879" s="129">
        <v>188.33</v>
      </c>
      <c r="V1879" s="129">
        <v>3</v>
      </c>
      <c r="W1879" s="129">
        <v>3</v>
      </c>
      <c r="X1879" s="129">
        <v>42</v>
      </c>
      <c r="Y1879" s="129" t="s">
        <v>407</v>
      </c>
      <c r="Z1879" s="129" t="b">
        <v>1</v>
      </c>
      <c r="AA1879" s="129">
        <v>0</v>
      </c>
      <c r="AB1879" s="129" t="b">
        <v>1</v>
      </c>
      <c r="AC1879" s="129">
        <v>49</v>
      </c>
      <c r="AD1879" s="129">
        <v>0.45800000000000002</v>
      </c>
      <c r="AE1879" s="129" t="s">
        <v>3108</v>
      </c>
      <c r="AF1879" s="129" t="s">
        <v>3215</v>
      </c>
      <c r="AG1879" s="129" t="s">
        <v>3565</v>
      </c>
      <c r="AH1879" s="129" t="e" cm="1">
        <f t="array" aca="1" ref="AH1879" ca="1">INDIRECT(ADDRESS(MATCH(AJ1879,'rs_industries'!B:B,0),5,1,TRUE,"rs_industries"))</f>
        <v>#N/A</v>
      </c>
      <c r="AI1879" s="129" cm="1">
        <f t="array" aca="1" ref="AI1879" ca="1">INDIRECT(ADDRESS(MATCH(A1879,'rs_stocks'!B:B,0),7,1,TRUE,"rs_stocks"))</f>
        <v>89</v>
      </c>
    </row>
    <row r="1880" spans="1:35" x14ac:dyDescent="0.3">
      <c r="A1880" s="129" t="s">
        <v>1891</v>
      </c>
      <c r="B1880" s="132">
        <v>-0.59</v>
      </c>
      <c r="C1880" s="132">
        <v>-4.46</v>
      </c>
      <c r="D1880" s="132">
        <v>-14.3</v>
      </c>
      <c r="E1880" s="132">
        <v>11.47</v>
      </c>
      <c r="F1880" s="132">
        <v>8.66</v>
      </c>
      <c r="G1880" s="253" t="s">
        <v>3221</v>
      </c>
      <c r="H1880" s="253" t="s">
        <v>24</v>
      </c>
      <c r="I1880" s="129">
        <v>5.9889999999999999</v>
      </c>
      <c r="J1880" s="129">
        <v>-55</v>
      </c>
      <c r="K1880" s="129">
        <v>-14</v>
      </c>
      <c r="L1880" s="129" t="b">
        <v>0</v>
      </c>
      <c r="M1880" s="129">
        <v>-1.762</v>
      </c>
      <c r="N1880" s="129">
        <v>6.97</v>
      </c>
      <c r="O1880" s="129">
        <v>-0.253</v>
      </c>
      <c r="P1880" s="132">
        <v>-0.29299999999999998</v>
      </c>
      <c r="Q1880" s="132">
        <v>-1E-3</v>
      </c>
      <c r="R1880" s="132">
        <v>0</v>
      </c>
      <c r="S1880" s="129">
        <v>2.13</v>
      </c>
      <c r="T1880" s="419">
        <v>-27.885999999999999</v>
      </c>
      <c r="U1880" s="129">
        <v>38.79</v>
      </c>
      <c r="V1880" s="129">
        <v>-24</v>
      </c>
      <c r="W1880" s="129">
        <v>-25</v>
      </c>
      <c r="X1880" s="129">
        <v>242</v>
      </c>
      <c r="Y1880" s="129" t="s">
        <v>1891</v>
      </c>
      <c r="Z1880" s="129" t="b">
        <v>1</v>
      </c>
      <c r="AA1880" s="129">
        <v>0</v>
      </c>
      <c r="AB1880" s="129" t="b">
        <v>0</v>
      </c>
      <c r="AC1880" s="129">
        <v>48</v>
      </c>
      <c r="AD1880" s="129">
        <v>0.45800000000000002</v>
      </c>
      <c r="AE1880" s="129" t="s">
        <v>24</v>
      </c>
      <c r="AF1880" s="129" t="s">
        <v>3221</v>
      </c>
      <c r="AG1880" s="129" t="s">
        <v>3860</v>
      </c>
      <c r="AH1880" s="129" t="e" cm="1">
        <f t="array" aca="1" ref="AH1880" ca="1">INDIRECT(ADDRESS(MATCH(AJ1880,'rs_industries'!B:B,0),5,1,TRUE,"rs_industries"))</f>
        <v>#N/A</v>
      </c>
      <c r="AI1880" s="129" t="e" cm="1">
        <f t="array" aca="1" ref="AI1880" ca="1">INDIRECT(ADDRESS(MATCH(A1880,'rs_stocks'!B:B,0),7,1,TRUE,"rs_stocks"))</f>
        <v>#N/A</v>
      </c>
    </row>
    <row r="1881" spans="1:35" x14ac:dyDescent="0.3">
      <c r="A1881" s="129" t="s">
        <v>1706</v>
      </c>
      <c r="B1881" s="132">
        <v>-2.11</v>
      </c>
      <c r="C1881" s="132">
        <v>-13.43</v>
      </c>
      <c r="D1881" s="132">
        <v>-9.02</v>
      </c>
      <c r="E1881" s="132">
        <v>-10.7</v>
      </c>
      <c r="F1881" s="132">
        <v>-7.81</v>
      </c>
      <c r="G1881" s="204" t="s">
        <v>3148</v>
      </c>
      <c r="H1881" s="345" t="s">
        <v>3111</v>
      </c>
      <c r="I1881" s="129">
        <v>1.819</v>
      </c>
      <c r="J1881" s="129">
        <v>-50</v>
      </c>
      <c r="K1881" s="129">
        <v>-38</v>
      </c>
      <c r="L1881" s="129" t="b">
        <v>0</v>
      </c>
      <c r="M1881" s="129">
        <v>-0.78300000000000003</v>
      </c>
      <c r="N1881" s="129">
        <v>3.0310000000000001</v>
      </c>
      <c r="O1881" s="129">
        <v>-0.25800000000000001</v>
      </c>
      <c r="P1881" s="132">
        <v>-1.089</v>
      </c>
      <c r="Q1881" s="132">
        <v>1E-3</v>
      </c>
      <c r="R1881" s="132">
        <v>-1E-3</v>
      </c>
      <c r="S1881" s="129">
        <v>2.57</v>
      </c>
      <c r="T1881" s="419">
        <v>-67.584000000000003</v>
      </c>
      <c r="U1881" s="129">
        <v>31.06</v>
      </c>
      <c r="V1881" s="129">
        <v>-28</v>
      </c>
      <c r="W1881" s="129">
        <v>-19</v>
      </c>
      <c r="X1881" s="129">
        <v>250</v>
      </c>
      <c r="Y1881" s="129" t="s">
        <v>1706</v>
      </c>
      <c r="Z1881" s="129" t="b">
        <v>1</v>
      </c>
      <c r="AA1881" s="129">
        <v>0</v>
      </c>
      <c r="AB1881" s="129" t="b">
        <v>0</v>
      </c>
      <c r="AC1881" s="129">
        <v>44</v>
      </c>
      <c r="AD1881" s="129">
        <v>0.45800000000000002</v>
      </c>
      <c r="AE1881" s="129" t="s">
        <v>3111</v>
      </c>
      <c r="AF1881" s="129" t="s">
        <v>3148</v>
      </c>
      <c r="AG1881" s="129" t="s">
        <v>4122</v>
      </c>
      <c r="AH1881" s="129" t="e" cm="1">
        <f t="array" aca="1" ref="AH1881" ca="1">INDIRECT(ADDRESS(MATCH(AJ1881,'rs_industries'!B:B,0),5,1,TRUE,"rs_industries"))</f>
        <v>#N/A</v>
      </c>
      <c r="AI1881" s="129" t="e" cm="1">
        <f t="array" aca="1" ref="AI1881" ca="1">INDIRECT(ADDRESS(MATCH(A1881,'rs_stocks'!B:B,0),7,1,TRUE,"rs_stocks"))</f>
        <v>#N/A</v>
      </c>
    </row>
    <row r="1882" spans="1:35" x14ac:dyDescent="0.3">
      <c r="A1882" s="129" t="s">
        <v>2957</v>
      </c>
      <c r="B1882" s="132">
        <v>-4.05</v>
      </c>
      <c r="C1882" s="132">
        <v>-15.45</v>
      </c>
      <c r="D1882" s="132">
        <v>-31.52</v>
      </c>
      <c r="E1882" s="132">
        <v>-3.53</v>
      </c>
      <c r="F1882" s="132">
        <v>-6.57</v>
      </c>
      <c r="G1882" s="237" t="s">
        <v>3231</v>
      </c>
      <c r="H1882" s="349" t="s">
        <v>3124</v>
      </c>
      <c r="I1882" s="129">
        <v>0.499</v>
      </c>
      <c r="J1882" s="129">
        <v>-83</v>
      </c>
      <c r="K1882" s="129">
        <v>-54</v>
      </c>
      <c r="L1882" s="129" t="b">
        <v>0</v>
      </c>
      <c r="M1882" s="129">
        <v>-3.0270000000000001</v>
      </c>
      <c r="N1882" s="129">
        <v>10.976000000000001</v>
      </c>
      <c r="O1882" s="129">
        <v>-0.27600000000000002</v>
      </c>
      <c r="P1882" s="132">
        <v>-2.508</v>
      </c>
      <c r="Q1882" s="132">
        <v>-1E-3</v>
      </c>
      <c r="R1882" s="132">
        <v>3.0000000000000001E-3</v>
      </c>
      <c r="S1882" s="129">
        <v>6.42</v>
      </c>
      <c r="T1882" s="419">
        <v>-6.5679999999999996</v>
      </c>
      <c r="U1882" s="129">
        <v>14.23</v>
      </c>
      <c r="V1882" s="129">
        <v>-60</v>
      </c>
      <c r="W1882" s="129">
        <v>-41</v>
      </c>
      <c r="X1882" s="129">
        <v>218</v>
      </c>
      <c r="Y1882" s="129" t="s">
        <v>2957</v>
      </c>
      <c r="Z1882" s="129" t="b">
        <v>1</v>
      </c>
      <c r="AA1882" s="129">
        <v>0</v>
      </c>
      <c r="AB1882" s="129" t="b">
        <v>0</v>
      </c>
      <c r="AC1882" s="129">
        <v>41</v>
      </c>
      <c r="AD1882" s="129">
        <v>0.45800000000000002</v>
      </c>
      <c r="AE1882" s="129" t="s">
        <v>3124</v>
      </c>
      <c r="AF1882" s="129" t="s">
        <v>3231</v>
      </c>
      <c r="AG1882" s="129" t="s">
        <v>7573</v>
      </c>
      <c r="AH1882" s="129" t="e" cm="1">
        <f t="array" aca="1" ref="AH1882" ca="1">INDIRECT(ADDRESS(MATCH(AJ1882,'rs_industries'!B:B,0),5,1,TRUE,"rs_industries"))</f>
        <v>#N/A</v>
      </c>
      <c r="AI1882" s="129" t="e" cm="1">
        <f t="array" aca="1" ref="AI1882" ca="1">INDIRECT(ADDRESS(MATCH(A1882,'rs_stocks'!B:B,0),7,1,TRUE,"rs_stocks"))</f>
        <v>#N/A</v>
      </c>
    </row>
    <row r="1883" spans="1:35" x14ac:dyDescent="0.3">
      <c r="A1883" s="129" t="s">
        <v>7365</v>
      </c>
      <c r="B1883" s="132">
        <v>-0.51</v>
      </c>
      <c r="C1883" s="132">
        <v>0.85</v>
      </c>
      <c r="D1883" s="132">
        <v>10.74</v>
      </c>
      <c r="E1883" s="132">
        <v>-0.34</v>
      </c>
      <c r="F1883" s="132">
        <v>-2.64</v>
      </c>
      <c r="G1883" s="231" t="s">
        <v>3146</v>
      </c>
      <c r="H1883" s="346" t="s">
        <v>3124</v>
      </c>
      <c r="I1883" s="129">
        <v>0.64500000000000002</v>
      </c>
      <c r="J1883" s="129">
        <v>-63</v>
      </c>
      <c r="K1883" s="129">
        <v>-37</v>
      </c>
      <c r="L1883" s="129" t="b">
        <v>0</v>
      </c>
      <c r="M1883" s="129">
        <v>-2.387</v>
      </c>
      <c r="N1883" s="129">
        <v>8.1829999999999998</v>
      </c>
      <c r="O1883" s="129">
        <v>-0.29199999999999998</v>
      </c>
      <c r="P1883" s="132">
        <v>-2.694</v>
      </c>
      <c r="Q1883" s="132">
        <v>-1E-3</v>
      </c>
      <c r="R1883" s="132">
        <v>2E-3</v>
      </c>
      <c r="S1883" s="129">
        <v>5.1100000000000003</v>
      </c>
      <c r="T1883" s="419">
        <v>14.933</v>
      </c>
      <c r="U1883" s="129">
        <v>23.61</v>
      </c>
      <c r="V1883" s="129">
        <v>43</v>
      </c>
      <c r="W1883" s="129">
        <v>18</v>
      </c>
      <c r="X1883" s="129">
        <v>165</v>
      </c>
      <c r="Y1883" s="129" t="s">
        <v>7365</v>
      </c>
      <c r="Z1883" s="129" t="b">
        <v>0</v>
      </c>
      <c r="AA1883" s="129">
        <v>0</v>
      </c>
      <c r="AB1883" s="129" t="b">
        <v>0</v>
      </c>
      <c r="AC1883" s="129">
        <v>45</v>
      </c>
      <c r="AD1883" s="129">
        <v>0.45700000000000002</v>
      </c>
      <c r="AE1883" s="129" t="s">
        <v>3124</v>
      </c>
      <c r="AF1883" s="129" t="s">
        <v>3146</v>
      </c>
      <c r="AG1883" s="129" t="s">
        <v>7366</v>
      </c>
      <c r="AH1883" s="129" t="e" cm="1">
        <f t="array" aca="1" ref="AH1883" ca="1">INDIRECT(ADDRESS(MATCH(AJ1883,'rs_industries'!B:B,0),5,1,TRUE,"rs_industries"))</f>
        <v>#N/A</v>
      </c>
      <c r="AI1883" s="129" cm="1">
        <f t="array" aca="1" ref="AI1883" ca="1">INDIRECT(ADDRESS(MATCH(A1883,'rs_stocks'!B:B,0),7,1,TRUE,"rs_stocks"))</f>
        <v>73</v>
      </c>
    </row>
    <row r="1884" spans="1:35" x14ac:dyDescent="0.3">
      <c r="A1884" s="129" t="s">
        <v>1957</v>
      </c>
      <c r="B1884" s="132">
        <v>-1.45</v>
      </c>
      <c r="C1884" s="132">
        <v>-16.62</v>
      </c>
      <c r="D1884" s="132">
        <v>-2.11</v>
      </c>
      <c r="E1884" s="132">
        <v>-7.67</v>
      </c>
      <c r="F1884" s="132">
        <v>-8.2899999999999991</v>
      </c>
      <c r="G1884" s="282" t="s">
        <v>3301</v>
      </c>
      <c r="H1884" s="347" t="s">
        <v>3108</v>
      </c>
      <c r="I1884" s="129">
        <v>3.1760000000000002</v>
      </c>
      <c r="J1884" s="129">
        <v>-35</v>
      </c>
      <c r="K1884" s="129">
        <v>-23</v>
      </c>
      <c r="L1884" s="129" t="b">
        <v>0</v>
      </c>
      <c r="M1884" s="129">
        <v>-2.0659999999999998</v>
      </c>
      <c r="N1884" s="129">
        <v>7.0549999999999997</v>
      </c>
      <c r="O1884" s="129">
        <v>-0.29299999999999998</v>
      </c>
      <c r="P1884" s="132">
        <v>-3.464</v>
      </c>
      <c r="Q1884" s="132">
        <v>0</v>
      </c>
      <c r="R1884" s="132">
        <v>2E-3</v>
      </c>
      <c r="S1884" s="129">
        <v>3.47</v>
      </c>
      <c r="T1884" s="419">
        <v>5.3129999999999997</v>
      </c>
      <c r="U1884" s="129">
        <v>16.260000000000002</v>
      </c>
      <c r="V1884" s="129">
        <v>-71</v>
      </c>
      <c r="W1884" s="129">
        <v>-74</v>
      </c>
      <c r="X1884" s="129">
        <v>354</v>
      </c>
      <c r="Y1884" s="129" t="s">
        <v>1957</v>
      </c>
      <c r="Z1884" s="129" t="b">
        <v>1</v>
      </c>
      <c r="AA1884" s="129">
        <v>0</v>
      </c>
      <c r="AB1884" s="129" t="b">
        <v>0</v>
      </c>
      <c r="AC1884" s="129">
        <v>45</v>
      </c>
      <c r="AD1884" s="129">
        <v>0.45700000000000002</v>
      </c>
      <c r="AE1884" s="129" t="s">
        <v>3108</v>
      </c>
      <c r="AF1884" s="129" t="s">
        <v>3301</v>
      </c>
      <c r="AG1884" s="129" t="s">
        <v>5291</v>
      </c>
      <c r="AH1884" s="129" t="e" cm="1">
        <f t="array" aca="1" ref="AH1884" ca="1">INDIRECT(ADDRESS(MATCH(AJ1884,'rs_industries'!B:B,0),5,1,TRUE,"rs_industries"))</f>
        <v>#N/A</v>
      </c>
      <c r="AI1884" s="129" cm="1">
        <f t="array" aca="1" ref="AI1884" ca="1">INDIRECT(ADDRESS(MATCH(A1884,'rs_stocks'!B:B,0),7,1,TRUE,"rs_stocks"))</f>
        <v>85</v>
      </c>
    </row>
    <row r="1885" spans="1:35" x14ac:dyDescent="0.3">
      <c r="A1885" s="129" t="s">
        <v>571</v>
      </c>
      <c r="B1885" s="132">
        <v>-1.67</v>
      </c>
      <c r="C1885" s="132">
        <v>-12.36</v>
      </c>
      <c r="D1885" s="132">
        <v>-11.12</v>
      </c>
      <c r="E1885" s="132">
        <v>-6.9</v>
      </c>
      <c r="F1885" s="132">
        <v>-7.81</v>
      </c>
      <c r="G1885" s="251" t="s">
        <v>3184</v>
      </c>
      <c r="H1885" s="349" t="s">
        <v>24</v>
      </c>
      <c r="I1885" s="129">
        <v>6.226</v>
      </c>
      <c r="J1885" s="129">
        <v>-44</v>
      </c>
      <c r="K1885" s="129">
        <v>-14</v>
      </c>
      <c r="L1885" s="129" t="b">
        <v>0</v>
      </c>
      <c r="M1885" s="129">
        <v>-1.052</v>
      </c>
      <c r="N1885" s="129">
        <v>3.431</v>
      </c>
      <c r="O1885" s="129">
        <v>-0.307</v>
      </c>
      <c r="P1885" s="132">
        <v>-1.3180000000000001</v>
      </c>
      <c r="Q1885" s="132">
        <v>1E-3</v>
      </c>
      <c r="R1885" s="132">
        <v>-1E-3</v>
      </c>
      <c r="S1885" s="129">
        <v>2.09</v>
      </c>
      <c r="T1885" s="419">
        <v>-10.54</v>
      </c>
      <c r="U1885" s="129">
        <v>186.56</v>
      </c>
      <c r="V1885" s="129">
        <v>-34</v>
      </c>
      <c r="W1885" s="129">
        <v>-29</v>
      </c>
      <c r="X1885" s="129">
        <v>51</v>
      </c>
      <c r="Y1885" s="129" t="s">
        <v>571</v>
      </c>
      <c r="Z1885" s="129" t="b">
        <v>1</v>
      </c>
      <c r="AA1885" s="129">
        <v>0</v>
      </c>
      <c r="AB1885" s="129" t="b">
        <v>0</v>
      </c>
      <c r="AC1885" s="129">
        <v>48</v>
      </c>
      <c r="AD1885" s="129">
        <v>0.45700000000000002</v>
      </c>
      <c r="AE1885" s="129" t="s">
        <v>24</v>
      </c>
      <c r="AF1885" s="129" t="s">
        <v>3184</v>
      </c>
      <c r="AG1885" s="129" t="s">
        <v>4011</v>
      </c>
      <c r="AH1885" s="129" t="e" cm="1">
        <f t="array" aca="1" ref="AH1885" ca="1">INDIRECT(ADDRESS(MATCH(AJ1885,'rs_industries'!B:B,0),5,1,TRUE,"rs_industries"))</f>
        <v>#N/A</v>
      </c>
      <c r="AI1885" s="129" t="e" cm="1">
        <f t="array" aca="1" ref="AI1885" ca="1">INDIRECT(ADDRESS(MATCH(A1885,'rs_stocks'!B:B,0),7,1,TRUE,"rs_stocks"))</f>
        <v>#N/A</v>
      </c>
    </row>
    <row r="1886" spans="1:35" x14ac:dyDescent="0.3">
      <c r="A1886" s="129" t="s">
        <v>8965</v>
      </c>
      <c r="B1886" s="132">
        <v>2.31</v>
      </c>
      <c r="C1886" s="132">
        <v>-4.2300000000000004</v>
      </c>
      <c r="D1886" s="132">
        <v>-5.44</v>
      </c>
      <c r="E1886" s="132">
        <v>-8.4700000000000006</v>
      </c>
      <c r="F1886" s="132">
        <v>-5.58</v>
      </c>
      <c r="G1886" s="215" t="s">
        <v>3148</v>
      </c>
      <c r="H1886" s="345" t="s">
        <v>3111</v>
      </c>
      <c r="I1886" s="129">
        <v>0.219</v>
      </c>
      <c r="J1886" s="129">
        <v>-36</v>
      </c>
      <c r="K1886" s="129">
        <v>-18</v>
      </c>
      <c r="L1886" s="129" t="b">
        <v>0</v>
      </c>
      <c r="M1886" s="129">
        <v>-0.56200000000000006</v>
      </c>
      <c r="N1886" s="129">
        <v>1.821</v>
      </c>
      <c r="O1886" s="129">
        <v>-0.309</v>
      </c>
      <c r="P1886" s="132">
        <v>-0.61799999999999999</v>
      </c>
      <c r="Q1886" s="132">
        <v>1E-3</v>
      </c>
      <c r="R1886" s="132">
        <v>-1E-3</v>
      </c>
      <c r="S1886" s="129">
        <v>2.5299999999999998</v>
      </c>
      <c r="T1886" s="419">
        <v>6.1040000000000001</v>
      </c>
      <c r="U1886" s="129">
        <v>19.45</v>
      </c>
      <c r="V1886" s="129">
        <v>-49</v>
      </c>
      <c r="W1886" s="129">
        <v>-46</v>
      </c>
      <c r="X1886" s="129">
        <v>406</v>
      </c>
      <c r="Y1886" s="129" t="s">
        <v>8965</v>
      </c>
      <c r="Z1886" s="129" t="b">
        <v>1</v>
      </c>
      <c r="AA1886" s="129">
        <v>0</v>
      </c>
      <c r="AB1886" s="129" t="b">
        <v>0</v>
      </c>
      <c r="AC1886" s="129">
        <v>50</v>
      </c>
      <c r="AD1886" s="129">
        <v>0.45600000000000002</v>
      </c>
      <c r="AE1886" s="129" t="s">
        <v>3111</v>
      </c>
      <c r="AF1886" s="129" t="s">
        <v>3148</v>
      </c>
      <c r="AG1886" s="129" t="s">
        <v>8966</v>
      </c>
      <c r="AH1886" s="129" t="e" cm="1">
        <f t="array" aca="1" ref="AH1886" ca="1">INDIRECT(ADDRESS(MATCH(AJ1886,'rs_industries'!B:B,0),5,1,TRUE,"rs_industries"))</f>
        <v>#N/A</v>
      </c>
      <c r="AI1886" s="129" t="e" cm="1">
        <f t="array" aca="1" ref="AI1886" ca="1">INDIRECT(ADDRESS(MATCH(A1886,'rs_stocks'!B:B,0),7,1,TRUE,"rs_stocks"))</f>
        <v>#N/A</v>
      </c>
    </row>
    <row r="1887" spans="1:35" x14ac:dyDescent="0.3">
      <c r="A1887" s="129" t="s">
        <v>3410</v>
      </c>
      <c r="B1887" s="132">
        <v>0.55000000000000004</v>
      </c>
      <c r="C1887" s="132">
        <v>0.83</v>
      </c>
      <c r="D1887" s="132">
        <v>1.58</v>
      </c>
      <c r="E1887" s="132">
        <v>5.49</v>
      </c>
      <c r="F1887" s="132">
        <v>1.2</v>
      </c>
      <c r="G1887" s="323" t="s">
        <v>3160</v>
      </c>
      <c r="H1887" s="347" t="s">
        <v>3111</v>
      </c>
      <c r="I1887" s="129">
        <v>0.95599999999999996</v>
      </c>
      <c r="J1887" s="129">
        <v>-38</v>
      </c>
      <c r="K1887" s="129">
        <v>-24</v>
      </c>
      <c r="L1887" s="129" t="b">
        <v>1</v>
      </c>
      <c r="M1887" s="129">
        <v>-0.36699999999999999</v>
      </c>
      <c r="N1887" s="129">
        <v>1.1859999999999999</v>
      </c>
      <c r="O1887" s="129">
        <v>-0.309</v>
      </c>
      <c r="P1887" s="132">
        <v>-0.36299999999999999</v>
      </c>
      <c r="Q1887" s="132">
        <v>1E-3</v>
      </c>
      <c r="R1887" s="132">
        <v>0</v>
      </c>
      <c r="S1887" s="129">
        <v>0.79</v>
      </c>
      <c r="T1887" s="419">
        <v>57.405000000000001</v>
      </c>
      <c r="U1887" s="129">
        <v>10.96</v>
      </c>
      <c r="V1887" s="129">
        <v>16</v>
      </c>
      <c r="W1887" s="129">
        <v>20</v>
      </c>
      <c r="X1887" s="129">
        <v>2296</v>
      </c>
      <c r="Y1887" s="129" t="s">
        <v>3410</v>
      </c>
      <c r="Z1887" s="129" t="b">
        <v>1</v>
      </c>
      <c r="AA1887" s="129">
        <v>0</v>
      </c>
      <c r="AB1887" s="129" t="b">
        <v>1</v>
      </c>
      <c r="AC1887" s="129">
        <v>49</v>
      </c>
      <c r="AD1887" s="129">
        <v>0.45600000000000002</v>
      </c>
      <c r="AE1887" s="129" t="s">
        <v>3111</v>
      </c>
      <c r="AF1887" s="129" t="s">
        <v>3160</v>
      </c>
      <c r="AG1887" s="129" t="s">
        <v>3411</v>
      </c>
      <c r="AH1887" s="129" t="e" cm="1">
        <f t="array" aca="1" ref="AH1887" ca="1">INDIRECT(ADDRESS(MATCH(AJ1887,'rs_industries'!B:B,0),5,1,TRUE,"rs_industries"))</f>
        <v>#N/A</v>
      </c>
      <c r="AI1887" s="129" t="e" cm="1">
        <f t="array" aca="1" ref="AI1887" ca="1">INDIRECT(ADDRESS(MATCH(A1887,'rs_stocks'!B:B,0),7,1,TRUE,"rs_stocks"))</f>
        <v>#N/A</v>
      </c>
    </row>
    <row r="1888" spans="1:35" x14ac:dyDescent="0.3">
      <c r="A1888" s="129" t="s">
        <v>2406</v>
      </c>
      <c r="B1888" s="132">
        <v>-7.52</v>
      </c>
      <c r="C1888" s="132">
        <v>6.74</v>
      </c>
      <c r="D1888" s="132">
        <v>0.52</v>
      </c>
      <c r="E1888" s="132">
        <v>-11.34</v>
      </c>
      <c r="F1888" s="132">
        <v>-6.25</v>
      </c>
      <c r="G1888" s="207" t="s">
        <v>88</v>
      </c>
      <c r="H1888" s="346" t="s">
        <v>31</v>
      </c>
      <c r="I1888" s="129">
        <v>1.3320000000000001</v>
      </c>
      <c r="J1888" s="129">
        <v>-75</v>
      </c>
      <c r="K1888" s="129">
        <v>-71</v>
      </c>
      <c r="L1888" s="129" t="b">
        <v>0</v>
      </c>
      <c r="M1888" s="129">
        <v>-2.2789999999999999</v>
      </c>
      <c r="N1888" s="129">
        <v>7.36</v>
      </c>
      <c r="O1888" s="129">
        <v>-0.31</v>
      </c>
      <c r="P1888" s="132">
        <v>-2.97</v>
      </c>
      <c r="Q1888" s="132">
        <v>0</v>
      </c>
      <c r="R1888" s="132">
        <v>0</v>
      </c>
      <c r="S1888" s="129">
        <v>5.73</v>
      </c>
      <c r="T1888" s="419">
        <v>4.8250000000000002</v>
      </c>
      <c r="U1888" s="129">
        <v>25.33</v>
      </c>
      <c r="V1888" s="129">
        <v>-40</v>
      </c>
      <c r="W1888" s="129">
        <v>-43</v>
      </c>
      <c r="X1888" s="129">
        <v>137</v>
      </c>
      <c r="Y1888" s="129" t="s">
        <v>2406</v>
      </c>
      <c r="Z1888" s="129" t="b">
        <v>0</v>
      </c>
      <c r="AA1888" s="129">
        <v>0</v>
      </c>
      <c r="AB1888" s="129" t="b">
        <v>0</v>
      </c>
      <c r="AC1888" s="129">
        <v>44</v>
      </c>
      <c r="AD1888" s="129">
        <v>0.45600000000000002</v>
      </c>
      <c r="AE1888" s="129" t="s">
        <v>31</v>
      </c>
      <c r="AF1888" s="129" t="s">
        <v>88</v>
      </c>
      <c r="AG1888" s="129" t="s">
        <v>5357</v>
      </c>
      <c r="AH1888" s="129" t="e" cm="1">
        <f t="array" aca="1" ref="AH1888" ca="1">INDIRECT(ADDRESS(MATCH(AJ1888,'rs_industries'!B:B,0),5,1,TRUE,"rs_industries"))</f>
        <v>#N/A</v>
      </c>
      <c r="AI1888" s="129" t="e" cm="1">
        <f t="array" aca="1" ref="AI1888" ca="1">INDIRECT(ADDRESS(MATCH(A1888,'rs_stocks'!B:B,0),7,1,TRUE,"rs_stocks"))</f>
        <v>#N/A</v>
      </c>
    </row>
    <row r="1889" spans="1:35" x14ac:dyDescent="0.3">
      <c r="A1889" s="129" t="s">
        <v>2036</v>
      </c>
      <c r="B1889" s="132">
        <v>-2.48</v>
      </c>
      <c r="C1889" s="132">
        <v>-9.6300000000000008</v>
      </c>
      <c r="D1889" s="132">
        <v>-9.59</v>
      </c>
      <c r="E1889" s="132">
        <v>-11.3</v>
      </c>
      <c r="F1889" s="132">
        <v>-8.19</v>
      </c>
      <c r="G1889" s="231" t="s">
        <v>3148</v>
      </c>
      <c r="H1889" s="346" t="s">
        <v>3111</v>
      </c>
      <c r="I1889" s="129">
        <v>3.9830000000000001</v>
      </c>
      <c r="J1889" s="129">
        <v>-59</v>
      </c>
      <c r="K1889" s="129">
        <v>-47</v>
      </c>
      <c r="L1889" s="129" t="b">
        <v>0</v>
      </c>
      <c r="M1889" s="129">
        <v>-1.0820000000000001</v>
      </c>
      <c r="N1889" s="129">
        <v>3.4550000000000001</v>
      </c>
      <c r="O1889" s="129">
        <v>-0.313</v>
      </c>
      <c r="P1889" s="132">
        <v>-1.1040000000000001</v>
      </c>
      <c r="Q1889" s="132">
        <v>1E-3</v>
      </c>
      <c r="R1889" s="132">
        <v>-1E-3</v>
      </c>
      <c r="S1889" s="129">
        <v>2.46</v>
      </c>
      <c r="T1889" s="419">
        <v>-102.58499999999999</v>
      </c>
      <c r="U1889" s="129">
        <v>35.125</v>
      </c>
      <c r="V1889" s="129">
        <v>-18</v>
      </c>
      <c r="W1889" s="129">
        <v>-25</v>
      </c>
      <c r="X1889" s="129">
        <v>231</v>
      </c>
      <c r="Y1889" s="129" t="s">
        <v>2036</v>
      </c>
      <c r="Z1889" s="129" t="b">
        <v>1</v>
      </c>
      <c r="AA1889" s="129">
        <v>0</v>
      </c>
      <c r="AB1889" s="129" t="b">
        <v>0</v>
      </c>
      <c r="AC1889" s="129">
        <v>41</v>
      </c>
      <c r="AD1889" s="129">
        <v>0.45600000000000002</v>
      </c>
      <c r="AE1889" s="129" t="s">
        <v>3111</v>
      </c>
      <c r="AF1889" s="129" t="s">
        <v>3148</v>
      </c>
      <c r="AG1889" s="129" t="s">
        <v>4127</v>
      </c>
      <c r="AH1889" s="129" t="e" cm="1">
        <f t="array" aca="1" ref="AH1889" ca="1">INDIRECT(ADDRESS(MATCH(AJ1889,'rs_industries'!B:B,0),5,1,TRUE,"rs_industries"))</f>
        <v>#N/A</v>
      </c>
      <c r="AI1889" s="129" t="e" cm="1">
        <f t="array" aca="1" ref="AI1889" ca="1">INDIRECT(ADDRESS(MATCH(A1889,'rs_stocks'!B:B,0),7,1,TRUE,"rs_stocks"))</f>
        <v>#N/A</v>
      </c>
    </row>
    <row r="1890" spans="1:35" x14ac:dyDescent="0.3">
      <c r="A1890" s="129" t="s">
        <v>1340</v>
      </c>
      <c r="B1890" s="132">
        <v>-5.94</v>
      </c>
      <c r="C1890" s="132">
        <v>-7.52</v>
      </c>
      <c r="D1890" s="132">
        <v>-9.57</v>
      </c>
      <c r="E1890" s="132">
        <v>-9.44</v>
      </c>
      <c r="F1890" s="132">
        <v>-11.24</v>
      </c>
      <c r="G1890" s="214" t="s">
        <v>326</v>
      </c>
      <c r="H1890" s="347" t="s">
        <v>3140</v>
      </c>
      <c r="I1890" s="129">
        <v>40.697000000000003</v>
      </c>
      <c r="J1890" s="129">
        <v>-31</v>
      </c>
      <c r="K1890" s="129">
        <v>-25</v>
      </c>
      <c r="L1890" s="129" t="b">
        <v>0</v>
      </c>
      <c r="M1890" s="129">
        <v>-0.96</v>
      </c>
      <c r="N1890" s="129">
        <v>3.0129999999999999</v>
      </c>
      <c r="O1890" s="129">
        <v>-0.31900000000000001</v>
      </c>
      <c r="P1890" s="132">
        <v>-1.0389999999999999</v>
      </c>
      <c r="Q1890" s="132">
        <v>1E-3</v>
      </c>
      <c r="R1890" s="132">
        <v>-1E-3</v>
      </c>
      <c r="S1890" s="129">
        <v>2.2000000000000002</v>
      </c>
      <c r="T1890" s="419">
        <v>-118.51600000000001</v>
      </c>
      <c r="U1890" s="129">
        <v>33.515000000000001</v>
      </c>
      <c r="V1890" s="129">
        <v>-6</v>
      </c>
      <c r="W1890" s="129">
        <v>3</v>
      </c>
      <c r="X1890" s="129">
        <v>270</v>
      </c>
      <c r="Y1890" s="129" t="s">
        <v>1340</v>
      </c>
      <c r="Z1890" s="129" t="b">
        <v>1</v>
      </c>
      <c r="AA1890" s="129">
        <v>0</v>
      </c>
      <c r="AB1890" s="129" t="b">
        <v>0</v>
      </c>
      <c r="AC1890" s="129">
        <v>43</v>
      </c>
      <c r="AD1890" s="129">
        <v>0.45500000000000002</v>
      </c>
      <c r="AE1890" s="129" t="s">
        <v>3140</v>
      </c>
      <c r="AF1890" s="129" t="s">
        <v>326</v>
      </c>
      <c r="AG1890" s="129" t="s">
        <v>3662</v>
      </c>
      <c r="AH1890" s="129" t="e" cm="1">
        <f t="array" aca="1" ref="AH1890" ca="1">INDIRECT(ADDRESS(MATCH(AJ1890,'rs_industries'!B:B,0),5,1,TRUE,"rs_industries"))</f>
        <v>#N/A</v>
      </c>
      <c r="AI1890" s="129" t="e" cm="1">
        <f t="array" aca="1" ref="AI1890" ca="1">INDIRECT(ADDRESS(MATCH(A1890,'rs_stocks'!B:B,0),7,1,TRUE,"rs_stocks"))</f>
        <v>#N/A</v>
      </c>
    </row>
    <row r="1891" spans="1:35" x14ac:dyDescent="0.3">
      <c r="A1891" s="129" t="s">
        <v>1739</v>
      </c>
      <c r="B1891" s="132">
        <v>-3.19</v>
      </c>
      <c r="C1891" s="132">
        <v>-13.81</v>
      </c>
      <c r="D1891" s="132">
        <v>-18.239999999999998</v>
      </c>
      <c r="E1891" s="132">
        <v>11.59</v>
      </c>
      <c r="F1891" s="132">
        <v>2.27</v>
      </c>
      <c r="G1891" s="253" t="s">
        <v>3318</v>
      </c>
      <c r="H1891" s="253" t="s">
        <v>3108</v>
      </c>
      <c r="I1891" s="129">
        <v>1.18</v>
      </c>
      <c r="J1891" s="129">
        <v>-43</v>
      </c>
      <c r="K1891" s="129">
        <v>-20</v>
      </c>
      <c r="L1891" s="129" t="b">
        <v>0</v>
      </c>
      <c r="M1891" s="129">
        <v>-2.2149999999999999</v>
      </c>
      <c r="N1891" s="129">
        <v>6.7069999999999999</v>
      </c>
      <c r="O1891" s="129">
        <v>-0.33</v>
      </c>
      <c r="P1891" s="132">
        <v>-1.407</v>
      </c>
      <c r="Q1891" s="132">
        <v>1E-3</v>
      </c>
      <c r="R1891" s="132">
        <v>-1E-3</v>
      </c>
      <c r="S1891" s="129">
        <v>3.77</v>
      </c>
      <c r="T1891" s="419">
        <v>-3.2290000000000001</v>
      </c>
      <c r="U1891" s="129">
        <v>32.82</v>
      </c>
      <c r="V1891" s="129">
        <v>-30</v>
      </c>
      <c r="W1891" s="129">
        <v>-5</v>
      </c>
      <c r="X1891" s="129">
        <v>161</v>
      </c>
      <c r="Y1891" s="129" t="s">
        <v>1739</v>
      </c>
      <c r="Z1891" s="129" t="b">
        <v>1</v>
      </c>
      <c r="AA1891" s="129">
        <v>0</v>
      </c>
      <c r="AB1891" s="129" t="b">
        <v>0</v>
      </c>
      <c r="AC1891" s="129">
        <v>42</v>
      </c>
      <c r="AD1891" s="129">
        <v>0.45500000000000002</v>
      </c>
      <c r="AE1891" s="129" t="s">
        <v>3108</v>
      </c>
      <c r="AF1891" s="129" t="s">
        <v>3318</v>
      </c>
      <c r="AG1891" s="129" t="s">
        <v>4068</v>
      </c>
      <c r="AH1891" s="129" t="e" cm="1">
        <f t="array" aca="1" ref="AH1891" ca="1">INDIRECT(ADDRESS(MATCH(AJ1891,'rs_industries'!B:B,0),5,1,TRUE,"rs_industries"))</f>
        <v>#N/A</v>
      </c>
      <c r="AI1891" s="129" t="e" cm="1">
        <f t="array" aca="1" ref="AI1891" ca="1">INDIRECT(ADDRESS(MATCH(A1891,'rs_stocks'!B:B,0),7,1,TRUE,"rs_stocks"))</f>
        <v>#N/A</v>
      </c>
    </row>
    <row r="1892" spans="1:35" x14ac:dyDescent="0.3">
      <c r="A1892" s="129" t="s">
        <v>7105</v>
      </c>
      <c r="B1892" s="132">
        <v>-0.72</v>
      </c>
      <c r="C1892" s="132">
        <v>-2.13</v>
      </c>
      <c r="D1892" s="132">
        <v>2.02</v>
      </c>
      <c r="E1892" s="132">
        <v>-5.81</v>
      </c>
      <c r="F1892" s="132">
        <v>-2.94</v>
      </c>
      <c r="G1892" s="269" t="s">
        <v>3209</v>
      </c>
      <c r="H1892" s="288" t="s">
        <v>24</v>
      </c>
      <c r="I1892" s="129">
        <v>0.57299999999999995</v>
      </c>
      <c r="J1892" s="129">
        <v>-58</v>
      </c>
      <c r="K1892" s="129">
        <v>-52</v>
      </c>
      <c r="L1892" s="129" t="b">
        <v>0</v>
      </c>
      <c r="M1892" s="129">
        <v>-1.631</v>
      </c>
      <c r="N1892" s="129">
        <v>4.79</v>
      </c>
      <c r="O1892" s="129">
        <v>-0.34100000000000003</v>
      </c>
      <c r="P1892" s="132">
        <v>-1.9019999999999999</v>
      </c>
      <c r="Q1892" s="132">
        <v>1E-3</v>
      </c>
      <c r="R1892" s="132">
        <v>-2E-3</v>
      </c>
      <c r="S1892" s="129">
        <v>2.12</v>
      </c>
      <c r="T1892" s="419">
        <v>-24.780999999999999</v>
      </c>
      <c r="U1892" s="129">
        <v>24.79</v>
      </c>
      <c r="V1892" s="129">
        <v>-58</v>
      </c>
      <c r="W1892" s="129">
        <v>-66</v>
      </c>
      <c r="X1892" s="129">
        <v>381</v>
      </c>
      <c r="Y1892" s="129" t="s">
        <v>7105</v>
      </c>
      <c r="Z1892" s="129" t="b">
        <v>0</v>
      </c>
      <c r="AA1892" s="129">
        <v>0</v>
      </c>
      <c r="AB1892" s="129" t="b">
        <v>0</v>
      </c>
      <c r="AC1892" s="129">
        <v>49</v>
      </c>
      <c r="AD1892" s="129">
        <v>0.45500000000000002</v>
      </c>
      <c r="AE1892" s="129" t="s">
        <v>24</v>
      </c>
      <c r="AF1892" s="129" t="s">
        <v>3209</v>
      </c>
      <c r="AG1892" s="129" t="s">
        <v>7106</v>
      </c>
      <c r="AH1892" s="129" t="e" cm="1">
        <f t="array" aca="1" ref="AH1892" ca="1">INDIRECT(ADDRESS(MATCH(AJ1892,'rs_industries'!B:B,0),5,1,TRUE,"rs_industries"))</f>
        <v>#N/A</v>
      </c>
      <c r="AI1892" s="129" t="e" cm="1">
        <f t="array" aca="1" ref="AI1892" ca="1">INDIRECT(ADDRESS(MATCH(A1892,'rs_stocks'!B:B,0),7,1,TRUE,"rs_stocks"))</f>
        <v>#N/A</v>
      </c>
    </row>
    <row r="1893" spans="1:35" x14ac:dyDescent="0.3">
      <c r="A1893" s="129" t="s">
        <v>2046</v>
      </c>
      <c r="B1893" s="132">
        <v>3.85</v>
      </c>
      <c r="C1893" s="132">
        <v>16.41</v>
      </c>
      <c r="D1893" s="132">
        <v>-6.91</v>
      </c>
      <c r="E1893" s="132">
        <v>-3.23</v>
      </c>
      <c r="F1893" s="132">
        <v>4.46</v>
      </c>
      <c r="G1893" s="238" t="s">
        <v>3455</v>
      </c>
      <c r="H1893" s="352" t="s">
        <v>31</v>
      </c>
      <c r="I1893" s="129">
        <v>3.2120000000000002</v>
      </c>
      <c r="J1893" s="129">
        <v>-73</v>
      </c>
      <c r="K1893" s="129">
        <v>-60</v>
      </c>
      <c r="L1893" s="129" t="b">
        <v>1</v>
      </c>
      <c r="M1893" s="129">
        <v>-2.282</v>
      </c>
      <c r="N1893" s="129">
        <v>6.5910000000000002</v>
      </c>
      <c r="O1893" s="129">
        <v>-0.34599999999999997</v>
      </c>
      <c r="P1893" s="132">
        <v>-2.5510000000000002</v>
      </c>
      <c r="Q1893" s="132">
        <v>1E-3</v>
      </c>
      <c r="R1893" s="132">
        <v>-1E-3</v>
      </c>
      <c r="S1893" s="129">
        <v>2.7</v>
      </c>
      <c r="T1893" s="419">
        <v>24.021999999999998</v>
      </c>
      <c r="U1893" s="129">
        <v>10.78</v>
      </c>
      <c r="V1893" s="129">
        <v>-40</v>
      </c>
      <c r="W1893" s="129">
        <v>-47</v>
      </c>
      <c r="X1893" s="129">
        <v>686</v>
      </c>
      <c r="Y1893" s="129" t="s">
        <v>2046</v>
      </c>
      <c r="Z1893" s="129" t="b">
        <v>0</v>
      </c>
      <c r="AA1893" s="129">
        <v>0</v>
      </c>
      <c r="AB1893" s="129" t="b">
        <v>0</v>
      </c>
      <c r="AC1893" s="129">
        <v>45</v>
      </c>
      <c r="AD1893" s="129">
        <v>0.45400000000000001</v>
      </c>
      <c r="AE1893" s="129" t="s">
        <v>31</v>
      </c>
      <c r="AF1893" s="129" t="s">
        <v>3455</v>
      </c>
      <c r="AG1893" s="129" t="s">
        <v>4358</v>
      </c>
      <c r="AH1893" s="129" t="e" cm="1">
        <f t="array" aca="1" ref="AH1893" ca="1">INDIRECT(ADDRESS(MATCH(AJ1893,'rs_industries'!B:B,0),5,1,TRUE,"rs_industries"))</f>
        <v>#N/A</v>
      </c>
      <c r="AI1893" s="129" t="e" cm="1">
        <f t="array" aca="1" ref="AI1893" ca="1">INDIRECT(ADDRESS(MATCH(A1893,'rs_stocks'!B:B,0),7,1,TRUE,"rs_stocks"))</f>
        <v>#N/A</v>
      </c>
    </row>
    <row r="1894" spans="1:35" x14ac:dyDescent="0.3">
      <c r="A1894" s="129" t="s">
        <v>893</v>
      </c>
      <c r="B1894" s="132">
        <v>4.76</v>
      </c>
      <c r="C1894" s="132">
        <v>8.74</v>
      </c>
      <c r="D1894" s="132">
        <v>11.78</v>
      </c>
      <c r="E1894" s="132">
        <v>3.51</v>
      </c>
      <c r="F1894" s="132">
        <v>8.7799999999999994</v>
      </c>
      <c r="G1894" s="225" t="s">
        <v>88</v>
      </c>
      <c r="H1894" s="346" t="s">
        <v>31</v>
      </c>
      <c r="I1894" s="129">
        <v>8.8260000000000005</v>
      </c>
      <c r="J1894" s="129">
        <v>-65</v>
      </c>
      <c r="K1894" s="129">
        <v>-29</v>
      </c>
      <c r="L1894" s="129" t="b">
        <v>1</v>
      </c>
      <c r="M1894" s="129">
        <v>-1.95</v>
      </c>
      <c r="N1894" s="129">
        <v>5.4119999999999999</v>
      </c>
      <c r="O1894" s="129">
        <v>-0.36</v>
      </c>
      <c r="P1894" s="132">
        <v>-2.04</v>
      </c>
      <c r="Q1894" s="132">
        <v>1E-3</v>
      </c>
      <c r="R1894" s="132">
        <v>-2E-3</v>
      </c>
      <c r="S1894" s="129">
        <v>2.2400000000000002</v>
      </c>
      <c r="T1894" s="419">
        <v>72.224000000000004</v>
      </c>
      <c r="U1894" s="129">
        <v>186.04</v>
      </c>
      <c r="V1894" s="129">
        <v>-18</v>
      </c>
      <c r="W1894" s="129">
        <v>-19</v>
      </c>
      <c r="X1894" s="129">
        <v>47</v>
      </c>
      <c r="Y1894" s="129" t="s">
        <v>893</v>
      </c>
      <c r="Z1894" s="129" t="b">
        <v>0</v>
      </c>
      <c r="AA1894" s="129">
        <v>0</v>
      </c>
      <c r="AB1894" s="129" t="b">
        <v>1</v>
      </c>
      <c r="AC1894" s="129">
        <v>49</v>
      </c>
      <c r="AD1894" s="129">
        <v>0.45400000000000001</v>
      </c>
      <c r="AE1894" s="129" t="s">
        <v>31</v>
      </c>
      <c r="AF1894" s="129" t="s">
        <v>88</v>
      </c>
      <c r="AG1894" s="129" t="s">
        <v>4560</v>
      </c>
      <c r="AH1894" s="129" t="e" cm="1">
        <f t="array" aca="1" ref="AH1894" ca="1">INDIRECT(ADDRESS(MATCH(AJ1894,'rs_industries'!B:B,0),5,1,TRUE,"rs_industries"))</f>
        <v>#N/A</v>
      </c>
      <c r="AI1894" s="129" cm="1">
        <f t="array" aca="1" ref="AI1894" ca="1">INDIRECT(ADDRESS(MATCH(A1894,'rs_stocks'!B:B,0),7,1,TRUE,"rs_stocks"))</f>
        <v>75</v>
      </c>
    </row>
    <row r="1895" spans="1:35" x14ac:dyDescent="0.3">
      <c r="A1895" s="129" t="s">
        <v>1696</v>
      </c>
      <c r="B1895" s="132">
        <v>2.4500000000000002</v>
      </c>
      <c r="C1895" s="132">
        <v>-17.2</v>
      </c>
      <c r="D1895" s="132">
        <v>-7.37</v>
      </c>
      <c r="E1895" s="132">
        <v>-11.35</v>
      </c>
      <c r="F1895" s="132">
        <v>-15.01</v>
      </c>
      <c r="G1895" s="269" t="s">
        <v>3121</v>
      </c>
      <c r="H1895" s="288" t="s">
        <v>245</v>
      </c>
      <c r="I1895" s="129">
        <v>0.99299999999999999</v>
      </c>
      <c r="J1895" s="129">
        <v>-47</v>
      </c>
      <c r="K1895" s="129">
        <v>-21</v>
      </c>
      <c r="L1895" s="129" t="b">
        <v>0</v>
      </c>
      <c r="M1895" s="129">
        <v>-2.3719999999999999</v>
      </c>
      <c r="N1895" s="129">
        <v>6.57</v>
      </c>
      <c r="O1895" s="129">
        <v>-0.36099999999999999</v>
      </c>
      <c r="P1895" s="132">
        <v>-2.8079999999999998</v>
      </c>
      <c r="Q1895" s="132">
        <v>0</v>
      </c>
      <c r="R1895" s="132">
        <v>-1E-3</v>
      </c>
      <c r="S1895" s="129">
        <v>7.26</v>
      </c>
      <c r="T1895" s="419">
        <v>29.666</v>
      </c>
      <c r="U1895" s="129">
        <v>16.71</v>
      </c>
      <c r="V1895" s="129">
        <v>23</v>
      </c>
      <c r="W1895" s="129">
        <v>15</v>
      </c>
      <c r="X1895" s="129">
        <v>164</v>
      </c>
      <c r="Y1895" s="129" t="s">
        <v>1696</v>
      </c>
      <c r="Z1895" s="129" t="b">
        <v>1</v>
      </c>
      <c r="AA1895" s="129">
        <v>0</v>
      </c>
      <c r="AB1895" s="129" t="b">
        <v>0</v>
      </c>
      <c r="AC1895" s="129">
        <v>43</v>
      </c>
      <c r="AD1895" s="129">
        <v>0.45400000000000001</v>
      </c>
      <c r="AE1895" s="129" t="s">
        <v>245</v>
      </c>
      <c r="AF1895" s="129" t="s">
        <v>3121</v>
      </c>
      <c r="AG1895" s="129" t="s">
        <v>3970</v>
      </c>
      <c r="AH1895" s="129" t="e" cm="1">
        <f t="array" aca="1" ref="AH1895" ca="1">INDIRECT(ADDRESS(MATCH(AJ1895,'rs_industries'!B:B,0),5,1,TRUE,"rs_industries"))</f>
        <v>#N/A</v>
      </c>
      <c r="AI1895" s="129" cm="1">
        <f t="array" aca="1" ref="AI1895" ca="1">INDIRECT(ADDRESS(MATCH(A1895,'rs_stocks'!B:B,0),7,1,TRUE,"rs_stocks"))</f>
        <v>78</v>
      </c>
    </row>
    <row r="1896" spans="1:35" x14ac:dyDescent="0.3">
      <c r="A1896" s="129" t="s">
        <v>3091</v>
      </c>
      <c r="B1896" s="132">
        <v>-0.22</v>
      </c>
      <c r="C1896" s="132">
        <v>-0.71</v>
      </c>
      <c r="D1896" s="132">
        <v>-2.19</v>
      </c>
      <c r="E1896" s="132">
        <v>14.55</v>
      </c>
      <c r="F1896" s="132">
        <v>5.6</v>
      </c>
      <c r="G1896" s="288" t="s">
        <v>3307</v>
      </c>
      <c r="H1896" s="347" t="s">
        <v>24</v>
      </c>
      <c r="I1896" s="129">
        <v>0.753</v>
      </c>
      <c r="J1896" s="129">
        <v>-39</v>
      </c>
      <c r="K1896" s="129">
        <v>-3</v>
      </c>
      <c r="L1896" s="129" t="b">
        <v>1</v>
      </c>
      <c r="M1896" s="129">
        <v>-0.51200000000000001</v>
      </c>
      <c r="N1896" s="129">
        <v>1.39</v>
      </c>
      <c r="O1896" s="129">
        <v>-0.36799999999999999</v>
      </c>
      <c r="P1896" s="132">
        <v>-0.434</v>
      </c>
      <c r="Q1896" s="132">
        <v>2E-3</v>
      </c>
      <c r="R1896" s="132">
        <v>-1E-3</v>
      </c>
      <c r="S1896" s="129">
        <v>0.67</v>
      </c>
      <c r="T1896" s="419">
        <v>12.593999999999999</v>
      </c>
      <c r="U1896" s="129">
        <v>58.88</v>
      </c>
      <c r="V1896" s="129">
        <v>-30</v>
      </c>
      <c r="W1896" s="129">
        <v>-44</v>
      </c>
      <c r="X1896" s="129">
        <v>503</v>
      </c>
      <c r="Y1896" s="129" t="s">
        <v>3091</v>
      </c>
      <c r="Z1896" s="129" t="b">
        <v>1</v>
      </c>
      <c r="AA1896" s="129">
        <v>0</v>
      </c>
      <c r="AB1896" s="129" t="b">
        <v>0</v>
      </c>
      <c r="AC1896" s="129">
        <v>45</v>
      </c>
      <c r="AD1896" s="129">
        <v>0.45400000000000001</v>
      </c>
      <c r="AE1896" s="129" t="s">
        <v>24</v>
      </c>
      <c r="AF1896" s="129" t="s">
        <v>3307</v>
      </c>
      <c r="AG1896" s="129" t="s">
        <v>7222</v>
      </c>
      <c r="AH1896" s="129" t="e" cm="1">
        <f t="array" aca="1" ref="AH1896" ca="1">INDIRECT(ADDRESS(MATCH(AJ1896,'rs_industries'!B:B,0),5,1,TRUE,"rs_industries"))</f>
        <v>#N/A</v>
      </c>
      <c r="AI1896" s="129" cm="1">
        <f t="array" aca="1" ref="AI1896" ca="1">INDIRECT(ADDRESS(MATCH(A1896,'rs_stocks'!B:B,0),7,1,TRUE,"rs_stocks"))</f>
        <v>71</v>
      </c>
    </row>
    <row r="1897" spans="1:35" x14ac:dyDescent="0.3">
      <c r="A1897" s="129" t="s">
        <v>2122</v>
      </c>
      <c r="B1897" s="132">
        <v>-4.34</v>
      </c>
      <c r="C1897" s="132">
        <v>-4.76</v>
      </c>
      <c r="D1897" s="132">
        <v>-14.72</v>
      </c>
      <c r="E1897" s="132">
        <v>-6.25</v>
      </c>
      <c r="F1897" s="132">
        <v>-1.9</v>
      </c>
      <c r="G1897" s="225" t="s">
        <v>3155</v>
      </c>
      <c r="H1897" s="346" t="s">
        <v>3108</v>
      </c>
      <c r="I1897" s="129">
        <v>3.1589999999999998</v>
      </c>
      <c r="J1897" s="129">
        <v>-55</v>
      </c>
      <c r="K1897" s="129">
        <v>-39</v>
      </c>
      <c r="L1897" s="129" t="b">
        <v>0</v>
      </c>
      <c r="M1897" s="129">
        <v>-2.0630000000000002</v>
      </c>
      <c r="N1897" s="129">
        <v>5.5720000000000001</v>
      </c>
      <c r="O1897" s="129">
        <v>-0.37</v>
      </c>
      <c r="P1897" s="132">
        <v>-1.4339999999999999</v>
      </c>
      <c r="Q1897" s="132">
        <v>1E-3</v>
      </c>
      <c r="R1897" s="132">
        <v>-2E-3</v>
      </c>
      <c r="S1897" s="129">
        <v>2.7</v>
      </c>
      <c r="T1897" s="419">
        <v>19.748000000000001</v>
      </c>
      <c r="U1897" s="129">
        <v>15</v>
      </c>
      <c r="V1897" s="129">
        <v>34</v>
      </c>
      <c r="W1897" s="129">
        <v>48</v>
      </c>
      <c r="X1897" s="129">
        <v>493</v>
      </c>
      <c r="Y1897" s="129" t="s">
        <v>2122</v>
      </c>
      <c r="Z1897" s="129" t="b">
        <v>1</v>
      </c>
      <c r="AA1897" s="129">
        <v>0</v>
      </c>
      <c r="AB1897" s="129" t="b">
        <v>0</v>
      </c>
      <c r="AC1897" s="129">
        <v>43</v>
      </c>
      <c r="AD1897" s="129">
        <v>0.45300000000000001</v>
      </c>
      <c r="AE1897" s="129" t="s">
        <v>3108</v>
      </c>
      <c r="AF1897" s="129" t="s">
        <v>3155</v>
      </c>
      <c r="AG1897" s="129" t="s">
        <v>4064</v>
      </c>
      <c r="AH1897" s="129" t="e" cm="1">
        <f t="array" aca="1" ref="AH1897" ca="1">INDIRECT(ADDRESS(MATCH(AJ1897,'rs_industries'!B:B,0),5,1,TRUE,"rs_industries"))</f>
        <v>#N/A</v>
      </c>
      <c r="AI1897" s="129" t="e" cm="1">
        <f t="array" aca="1" ref="AI1897" ca="1">INDIRECT(ADDRESS(MATCH(A1897,'rs_stocks'!B:B,0),7,1,TRUE,"rs_stocks"))</f>
        <v>#N/A</v>
      </c>
    </row>
    <row r="1898" spans="1:35" x14ac:dyDescent="0.3">
      <c r="A1898" s="129" t="s">
        <v>8973</v>
      </c>
      <c r="B1898" s="132">
        <v>-2.13</v>
      </c>
      <c r="C1898" s="132">
        <v>-5.17</v>
      </c>
      <c r="D1898" s="132">
        <v>-5.34</v>
      </c>
      <c r="E1898" s="132">
        <v>-7.12</v>
      </c>
      <c r="F1898" s="132">
        <v>-4.93</v>
      </c>
      <c r="G1898" s="312" t="s">
        <v>3148</v>
      </c>
      <c r="H1898" s="347" t="s">
        <v>3111</v>
      </c>
      <c r="I1898" s="129">
        <v>0.26500000000000001</v>
      </c>
      <c r="J1898" s="129">
        <v>-32</v>
      </c>
      <c r="K1898" s="129">
        <v>-15</v>
      </c>
      <c r="L1898" s="129" t="b">
        <v>0</v>
      </c>
      <c r="M1898" s="129">
        <v>-0.82399999999999995</v>
      </c>
      <c r="N1898" s="129">
        <v>2.1680000000000001</v>
      </c>
      <c r="O1898" s="129">
        <v>-0.38</v>
      </c>
      <c r="P1898" s="132">
        <v>-0.82</v>
      </c>
      <c r="Q1898" s="132">
        <v>2E-3</v>
      </c>
      <c r="R1898" s="132">
        <v>-2E-3</v>
      </c>
      <c r="S1898" s="129">
        <v>2.1800000000000002</v>
      </c>
      <c r="T1898" s="419">
        <v>-12.268000000000001</v>
      </c>
      <c r="U1898" s="129">
        <v>26.22</v>
      </c>
      <c r="V1898" s="129">
        <v>56</v>
      </c>
      <c r="W1898" s="129">
        <v>59</v>
      </c>
      <c r="X1898" s="129">
        <v>350</v>
      </c>
      <c r="Y1898" s="129" t="s">
        <v>8973</v>
      </c>
      <c r="Z1898" s="129" t="b">
        <v>1</v>
      </c>
      <c r="AA1898" s="129">
        <v>0</v>
      </c>
      <c r="AB1898" s="129" t="b">
        <v>0</v>
      </c>
      <c r="AC1898" s="129">
        <v>43</v>
      </c>
      <c r="AD1898" s="129">
        <v>0.45300000000000001</v>
      </c>
      <c r="AE1898" s="129" t="s">
        <v>3111</v>
      </c>
      <c r="AF1898" s="129" t="s">
        <v>3148</v>
      </c>
      <c r="AG1898" s="129" t="s">
        <v>8974</v>
      </c>
      <c r="AH1898" s="129" t="e" cm="1">
        <f t="array" aca="1" ref="AH1898" ca="1">INDIRECT(ADDRESS(MATCH(AJ1898,'rs_industries'!B:B,0),5,1,TRUE,"rs_industries"))</f>
        <v>#N/A</v>
      </c>
      <c r="AI1898" s="129" t="e" cm="1">
        <f t="array" aca="1" ref="AI1898" ca="1">INDIRECT(ADDRESS(MATCH(A1898,'rs_stocks'!B:B,0),7,1,TRUE,"rs_stocks"))</f>
        <v>#N/A</v>
      </c>
    </row>
    <row r="1899" spans="1:35" x14ac:dyDescent="0.3">
      <c r="A1899" s="129" t="s">
        <v>1036</v>
      </c>
      <c r="B1899" s="132">
        <v>0.62</v>
      </c>
      <c r="C1899" s="132">
        <v>2.17</v>
      </c>
      <c r="D1899" s="132">
        <v>0.14000000000000001</v>
      </c>
      <c r="E1899" s="132">
        <v>-3.39</v>
      </c>
      <c r="F1899" s="132">
        <v>-5.7</v>
      </c>
      <c r="G1899" s="220" t="s">
        <v>3562</v>
      </c>
      <c r="H1899" s="349" t="s">
        <v>48</v>
      </c>
      <c r="I1899" s="129">
        <v>149.286</v>
      </c>
      <c r="J1899" s="129">
        <v>-35</v>
      </c>
      <c r="K1899" s="129">
        <v>-19</v>
      </c>
      <c r="L1899" s="129" t="b">
        <v>0</v>
      </c>
      <c r="M1899" s="129">
        <v>-0.96499999999999997</v>
      </c>
      <c r="N1899" s="129">
        <v>2.4870000000000001</v>
      </c>
      <c r="O1899" s="129">
        <v>-0.38800000000000001</v>
      </c>
      <c r="P1899" s="132">
        <v>-0.98899999999999999</v>
      </c>
      <c r="Q1899" s="132">
        <v>2E-3</v>
      </c>
      <c r="R1899" s="132">
        <v>-2E-3</v>
      </c>
      <c r="S1899" s="129">
        <v>2.0299999999999998</v>
      </c>
      <c r="T1899" s="419">
        <v>20.184999999999999</v>
      </c>
      <c r="U1899" s="129">
        <v>58.43</v>
      </c>
      <c r="V1899" s="129">
        <v>-58</v>
      </c>
      <c r="W1899" s="129">
        <v>-57</v>
      </c>
      <c r="X1899" s="129">
        <v>168</v>
      </c>
      <c r="Y1899" s="129" t="s">
        <v>1036</v>
      </c>
      <c r="Z1899" s="129" t="b">
        <v>0</v>
      </c>
      <c r="AA1899" s="129">
        <v>0</v>
      </c>
      <c r="AB1899" s="129" t="b">
        <v>0</v>
      </c>
      <c r="AC1899" s="129">
        <v>48</v>
      </c>
      <c r="AD1899" s="129">
        <v>0.45300000000000001</v>
      </c>
      <c r="AE1899" s="129" t="s">
        <v>48</v>
      </c>
      <c r="AF1899" s="129" t="s">
        <v>3562</v>
      </c>
      <c r="AG1899" s="129" t="s">
        <v>4783</v>
      </c>
      <c r="AH1899" s="129" t="e" cm="1">
        <f t="array" aca="1" ref="AH1899" ca="1">INDIRECT(ADDRESS(MATCH(AJ1899,'rs_industries'!B:B,0),5,1,TRUE,"rs_industries"))</f>
        <v>#N/A</v>
      </c>
      <c r="AI1899" s="129" t="e" cm="1">
        <f t="array" aca="1" ref="AI1899" ca="1">INDIRECT(ADDRESS(MATCH(A1899,'rs_stocks'!B:B,0),7,1,TRUE,"rs_stocks"))</f>
        <v>#N/A</v>
      </c>
    </row>
    <row r="1900" spans="1:35" x14ac:dyDescent="0.3">
      <c r="A1900" s="129" t="s">
        <v>2331</v>
      </c>
      <c r="B1900" s="132">
        <v>-1.22</v>
      </c>
      <c r="C1900" s="132">
        <v>-10.99</v>
      </c>
      <c r="D1900" s="132">
        <v>-12.95</v>
      </c>
      <c r="E1900" s="132">
        <v>-19.39</v>
      </c>
      <c r="F1900" s="132">
        <v>-17.95</v>
      </c>
      <c r="G1900" s="245" t="s">
        <v>4347</v>
      </c>
      <c r="H1900" s="349" t="s">
        <v>3108</v>
      </c>
      <c r="I1900" s="129">
        <v>3.524</v>
      </c>
      <c r="J1900" s="129">
        <v>-34</v>
      </c>
      <c r="K1900" s="129">
        <v>-28</v>
      </c>
      <c r="L1900" s="129" t="b">
        <v>0</v>
      </c>
      <c r="M1900" s="129">
        <v>-1.7809999999999999</v>
      </c>
      <c r="N1900" s="129">
        <v>4.5439999999999996</v>
      </c>
      <c r="O1900" s="129">
        <v>-0.39200000000000002</v>
      </c>
      <c r="P1900" s="132">
        <v>-1.5860000000000001</v>
      </c>
      <c r="Q1900" s="132">
        <v>1E-3</v>
      </c>
      <c r="R1900" s="132">
        <v>-2E-3</v>
      </c>
      <c r="S1900" s="129">
        <v>2.4500000000000002</v>
      </c>
      <c r="T1900" s="419">
        <v>-151.85900000000001</v>
      </c>
      <c r="U1900" s="129">
        <v>93.59</v>
      </c>
      <c r="V1900" s="129">
        <v>-10</v>
      </c>
      <c r="W1900" s="129">
        <v>-24</v>
      </c>
      <c r="X1900" s="129">
        <v>87</v>
      </c>
      <c r="Y1900" s="129" t="s">
        <v>2331</v>
      </c>
      <c r="Z1900" s="129" t="b">
        <v>1</v>
      </c>
      <c r="AA1900" s="129">
        <v>0</v>
      </c>
      <c r="AB1900" s="129" t="b">
        <v>0</v>
      </c>
      <c r="AC1900" s="129">
        <v>47</v>
      </c>
      <c r="AD1900" s="129">
        <v>0.45200000000000001</v>
      </c>
      <c r="AE1900" s="129" t="s">
        <v>3108</v>
      </c>
      <c r="AF1900" s="129" t="s">
        <v>4347</v>
      </c>
      <c r="AG1900" s="129" t="s">
        <v>4751</v>
      </c>
      <c r="AH1900" s="129" t="e" cm="1">
        <f t="array" aca="1" ref="AH1900" ca="1">INDIRECT(ADDRESS(MATCH(AJ1900,'rs_industries'!B:B,0),5,1,TRUE,"rs_industries"))</f>
        <v>#N/A</v>
      </c>
      <c r="AI1900" s="129" t="e" cm="1">
        <f t="array" aca="1" ref="AI1900" ca="1">INDIRECT(ADDRESS(MATCH(A1900,'rs_stocks'!B:B,0),7,1,TRUE,"rs_stocks"))</f>
        <v>#N/A</v>
      </c>
    </row>
    <row r="1901" spans="1:35" x14ac:dyDescent="0.3">
      <c r="A1901" s="129" t="s">
        <v>9025</v>
      </c>
      <c r="B1901" s="132">
        <v>2.27</v>
      </c>
      <c r="C1901" s="132">
        <v>18.71</v>
      </c>
      <c r="D1901" s="132">
        <v>-4.25</v>
      </c>
      <c r="E1901" s="132">
        <v>2.27</v>
      </c>
      <c r="F1901" s="132">
        <v>3.05</v>
      </c>
      <c r="G1901" s="211" t="s">
        <v>3127</v>
      </c>
      <c r="H1901" s="348" t="s">
        <v>31</v>
      </c>
      <c r="I1901" s="129">
        <v>0.29399999999999998</v>
      </c>
      <c r="J1901" s="129">
        <v>-96</v>
      </c>
      <c r="K1901" s="129">
        <v>-90</v>
      </c>
      <c r="L1901" s="129" t="b">
        <v>1</v>
      </c>
      <c r="M1901" s="129">
        <v>-3.4969999999999999</v>
      </c>
      <c r="N1901" s="129">
        <v>8.7520000000000007</v>
      </c>
      <c r="O1901" s="129">
        <v>-0.4</v>
      </c>
      <c r="P1901" s="132">
        <v>-4.4320000000000004</v>
      </c>
      <c r="Q1901" s="132">
        <v>0</v>
      </c>
      <c r="R1901" s="132">
        <v>0</v>
      </c>
      <c r="S1901" s="129">
        <v>8.07</v>
      </c>
      <c r="T1901" s="419">
        <v>15.266999999999999</v>
      </c>
      <c r="U1901" s="129">
        <v>4.0599999999999996</v>
      </c>
      <c r="V1901" s="129">
        <v>-48</v>
      </c>
      <c r="W1901" s="129">
        <v>-42</v>
      </c>
      <c r="X1901" s="129">
        <v>610</v>
      </c>
      <c r="Y1901" s="129" t="s">
        <v>9025</v>
      </c>
      <c r="Z1901" s="129" t="b">
        <v>0</v>
      </c>
      <c r="AA1901" s="129">
        <v>0</v>
      </c>
      <c r="AB1901" s="129" t="b">
        <v>1</v>
      </c>
      <c r="AC1901" s="129">
        <v>47</v>
      </c>
      <c r="AD1901" s="129">
        <v>0.45200000000000001</v>
      </c>
      <c r="AE1901" s="129" t="s">
        <v>31</v>
      </c>
      <c r="AF1901" s="129" t="s">
        <v>3127</v>
      </c>
      <c r="AG1901" s="129" t="s">
        <v>9026</v>
      </c>
      <c r="AH1901" s="129" t="e" cm="1">
        <f t="array" aca="1" ref="AH1901" ca="1">INDIRECT(ADDRESS(MATCH(AJ1901,'rs_industries'!B:B,0),5,1,TRUE,"rs_industries"))</f>
        <v>#N/A</v>
      </c>
      <c r="AI1901" s="129" cm="1">
        <f t="array" aca="1" ref="AI1901" ca="1">INDIRECT(ADDRESS(MATCH(A1901,'rs_stocks'!B:B,0),7,1,TRUE,"rs_stocks"))</f>
        <v>90</v>
      </c>
    </row>
    <row r="1902" spans="1:35" x14ac:dyDescent="0.3">
      <c r="A1902" s="129" t="s">
        <v>819</v>
      </c>
      <c r="B1902" s="132">
        <v>-3.02</v>
      </c>
      <c r="C1902" s="132">
        <v>-1.95</v>
      </c>
      <c r="D1902" s="132">
        <v>-5.63</v>
      </c>
      <c r="E1902" s="132">
        <v>0.87</v>
      </c>
      <c r="F1902" s="132">
        <v>-2.31</v>
      </c>
      <c r="G1902" s="342" t="s">
        <v>3280</v>
      </c>
      <c r="H1902" s="352" t="s">
        <v>3111</v>
      </c>
      <c r="I1902" s="129">
        <v>9.0109999999999992</v>
      </c>
      <c r="J1902" s="129">
        <v>-48</v>
      </c>
      <c r="K1902" s="129">
        <v>-28</v>
      </c>
      <c r="L1902" s="129" t="b">
        <v>0</v>
      </c>
      <c r="M1902" s="129">
        <v>-1.635</v>
      </c>
      <c r="N1902" s="129">
        <v>4.05</v>
      </c>
      <c r="O1902" s="129">
        <v>-0.40400000000000003</v>
      </c>
      <c r="P1902" s="132">
        <v>-1.548</v>
      </c>
      <c r="Q1902" s="132">
        <v>2E-3</v>
      </c>
      <c r="R1902" s="132">
        <v>-3.0000000000000001E-3</v>
      </c>
      <c r="S1902" s="129">
        <v>2.09</v>
      </c>
      <c r="T1902" s="419">
        <v>-69.409000000000006</v>
      </c>
      <c r="U1902" s="129">
        <v>18.62</v>
      </c>
      <c r="V1902" s="129">
        <v>-53</v>
      </c>
      <c r="W1902" s="129">
        <v>-60</v>
      </c>
      <c r="X1902" s="129">
        <v>514</v>
      </c>
      <c r="Y1902" s="129" t="s">
        <v>819</v>
      </c>
      <c r="Z1902" s="129" t="b">
        <v>1</v>
      </c>
      <c r="AA1902" s="129">
        <v>0</v>
      </c>
      <c r="AB1902" s="129" t="b">
        <v>0</v>
      </c>
      <c r="AC1902" s="129">
        <v>44</v>
      </c>
      <c r="AD1902" s="129">
        <v>0.45200000000000001</v>
      </c>
      <c r="AE1902" s="129" t="s">
        <v>3111</v>
      </c>
      <c r="AF1902" s="129" t="s">
        <v>3280</v>
      </c>
      <c r="AG1902" s="129" t="s">
        <v>4925</v>
      </c>
      <c r="AH1902" s="129" t="e" cm="1">
        <f t="array" aca="1" ref="AH1902" ca="1">INDIRECT(ADDRESS(MATCH(AJ1902,'rs_industries'!B:B,0),5,1,TRUE,"rs_industries"))</f>
        <v>#N/A</v>
      </c>
      <c r="AI1902" s="129" t="e" cm="1">
        <f t="array" aca="1" ref="AI1902" ca="1">INDIRECT(ADDRESS(MATCH(A1902,'rs_stocks'!B:B,0),7,1,TRUE,"rs_stocks"))</f>
        <v>#N/A</v>
      </c>
    </row>
    <row r="1903" spans="1:35" x14ac:dyDescent="0.3">
      <c r="A1903" s="129" t="s">
        <v>8857</v>
      </c>
      <c r="B1903" s="132">
        <v>-5.48</v>
      </c>
      <c r="C1903" s="132">
        <v>-2.82</v>
      </c>
      <c r="D1903" s="132">
        <v>-9.2100000000000009</v>
      </c>
      <c r="E1903" s="132">
        <v>-2.82</v>
      </c>
      <c r="F1903" s="132">
        <v>-4.17</v>
      </c>
      <c r="G1903" s="228" t="s">
        <v>3144</v>
      </c>
      <c r="H1903" s="349" t="s">
        <v>3108</v>
      </c>
      <c r="I1903" s="129">
        <v>0.29099999999999998</v>
      </c>
      <c r="J1903" s="129">
        <v>-93</v>
      </c>
      <c r="K1903" s="129">
        <v>-93</v>
      </c>
      <c r="L1903" s="129" t="b">
        <v>0</v>
      </c>
      <c r="M1903" s="129">
        <v>-2.2000000000000002</v>
      </c>
      <c r="N1903" s="129">
        <v>5.343</v>
      </c>
      <c r="O1903" s="129">
        <v>-0.41199999999999998</v>
      </c>
      <c r="P1903" s="132">
        <v>-2.0630000000000002</v>
      </c>
      <c r="Q1903" s="132">
        <v>2E-3</v>
      </c>
      <c r="R1903" s="132">
        <v>-3.0000000000000001E-3</v>
      </c>
      <c r="S1903" s="129">
        <v>5.72</v>
      </c>
      <c r="T1903" s="419">
        <v>-38.023000000000003</v>
      </c>
      <c r="U1903" s="129">
        <v>1.38</v>
      </c>
      <c r="V1903" s="129">
        <v>82</v>
      </c>
      <c r="W1903" s="129">
        <v>69</v>
      </c>
      <c r="X1903" s="129">
        <v>2534</v>
      </c>
      <c r="Y1903" s="129" t="s">
        <v>8857</v>
      </c>
      <c r="Z1903" s="129" t="b">
        <v>0</v>
      </c>
      <c r="AA1903" s="129">
        <v>0</v>
      </c>
      <c r="AB1903" s="129" t="b">
        <v>0</v>
      </c>
      <c r="AC1903" s="129">
        <v>40</v>
      </c>
      <c r="AD1903" s="129">
        <v>0.45200000000000001</v>
      </c>
      <c r="AE1903" s="129" t="s">
        <v>3108</v>
      </c>
      <c r="AF1903" s="129" t="s">
        <v>3144</v>
      </c>
      <c r="AG1903" s="129" t="s">
        <v>8858</v>
      </c>
      <c r="AH1903" s="129" t="e" cm="1">
        <f t="array" aca="1" ref="AH1903" ca="1">INDIRECT(ADDRESS(MATCH(AJ1903,'rs_industries'!B:B,0),5,1,TRUE,"rs_industries"))</f>
        <v>#N/A</v>
      </c>
      <c r="AI1903" s="129" t="e" cm="1">
        <f t="array" aca="1" ref="AI1903" ca="1">INDIRECT(ADDRESS(MATCH(A1903,'rs_stocks'!B:B,0),7,1,TRUE,"rs_stocks"))</f>
        <v>#N/A</v>
      </c>
    </row>
    <row r="1904" spans="1:35" x14ac:dyDescent="0.3">
      <c r="A1904" s="129" t="s">
        <v>1854</v>
      </c>
      <c r="B1904" s="132">
        <v>4.75</v>
      </c>
      <c r="C1904" s="132">
        <v>13.8</v>
      </c>
      <c r="D1904" s="132">
        <v>10.73</v>
      </c>
      <c r="E1904" s="132">
        <v>14.42</v>
      </c>
      <c r="F1904" s="132">
        <v>9.66</v>
      </c>
      <c r="G1904" s="342" t="s">
        <v>3150</v>
      </c>
      <c r="H1904" s="352" t="s">
        <v>115</v>
      </c>
      <c r="I1904" s="129">
        <v>1.7010000000000001</v>
      </c>
      <c r="J1904" s="129">
        <v>-32</v>
      </c>
      <c r="K1904" s="129">
        <v>0</v>
      </c>
      <c r="L1904" s="129" t="b">
        <v>1</v>
      </c>
      <c r="M1904" s="129">
        <v>-1.4239999999999999</v>
      </c>
      <c r="N1904" s="129">
        <v>3.2839999999999998</v>
      </c>
      <c r="O1904" s="129">
        <v>-0.434</v>
      </c>
      <c r="P1904" s="132">
        <v>-1.766</v>
      </c>
      <c r="Q1904" s="132">
        <v>2E-3</v>
      </c>
      <c r="R1904" s="132">
        <v>-4.0000000000000001E-3</v>
      </c>
      <c r="S1904" s="129">
        <v>3.68</v>
      </c>
      <c r="T1904" s="419">
        <v>94.545000000000002</v>
      </c>
      <c r="U1904" s="129">
        <v>50.06</v>
      </c>
      <c r="V1904" s="129">
        <v>45</v>
      </c>
      <c r="W1904" s="129">
        <v>53</v>
      </c>
      <c r="X1904" s="129">
        <v>108</v>
      </c>
      <c r="Y1904" s="129" t="s">
        <v>1854</v>
      </c>
      <c r="Z1904" s="129" t="b">
        <v>1</v>
      </c>
      <c r="AA1904" s="129">
        <v>0</v>
      </c>
      <c r="AB1904" s="129" t="b">
        <v>1</v>
      </c>
      <c r="AC1904" s="129">
        <v>48</v>
      </c>
      <c r="AD1904" s="129">
        <v>0.45100000000000001</v>
      </c>
      <c r="AE1904" s="129" t="s">
        <v>115</v>
      </c>
      <c r="AF1904" s="129" t="s">
        <v>3150</v>
      </c>
      <c r="AG1904" s="129" t="s">
        <v>3151</v>
      </c>
      <c r="AH1904" s="129" t="e" cm="1">
        <f t="array" aca="1" ref="AH1904" ca="1">INDIRECT(ADDRESS(MATCH(AJ1904,'rs_industries'!B:B,0),5,1,TRUE,"rs_industries"))</f>
        <v>#N/A</v>
      </c>
      <c r="AI1904" s="129" cm="1">
        <f t="array" aca="1" ref="AI1904" ca="1">INDIRECT(ADDRESS(MATCH(A1904,'rs_stocks'!B:B,0),7,1,TRUE,"rs_stocks"))</f>
        <v>91</v>
      </c>
    </row>
    <row r="1905" spans="1:35" x14ac:dyDescent="0.3">
      <c r="A1905" s="129" t="s">
        <v>2226</v>
      </c>
      <c r="B1905" s="132">
        <v>-3.68</v>
      </c>
      <c r="C1905" s="132">
        <v>-1.01</v>
      </c>
      <c r="D1905" s="132">
        <v>0.19</v>
      </c>
      <c r="E1905" s="132">
        <v>4.07</v>
      </c>
      <c r="F1905" s="132">
        <v>0.66</v>
      </c>
      <c r="G1905" s="269" t="s">
        <v>3170</v>
      </c>
      <c r="H1905" s="288" t="s">
        <v>3124</v>
      </c>
      <c r="I1905" s="129">
        <v>1.6890000000000001</v>
      </c>
      <c r="J1905" s="129">
        <v>-35</v>
      </c>
      <c r="K1905" s="129">
        <v>-25</v>
      </c>
      <c r="L1905" s="129" t="b">
        <v>0</v>
      </c>
      <c r="M1905" s="129">
        <v>-1.835</v>
      </c>
      <c r="N1905" s="129">
        <v>4.2229999999999999</v>
      </c>
      <c r="O1905" s="129">
        <v>-0.434</v>
      </c>
      <c r="P1905" s="132">
        <v>-1.66</v>
      </c>
      <c r="Q1905" s="132">
        <v>2E-3</v>
      </c>
      <c r="R1905" s="132">
        <v>-4.0000000000000001E-3</v>
      </c>
      <c r="S1905" s="129">
        <v>2.27</v>
      </c>
      <c r="T1905" s="419">
        <v>49.18</v>
      </c>
      <c r="U1905" s="129">
        <v>10.73</v>
      </c>
      <c r="V1905" s="129">
        <v>13</v>
      </c>
      <c r="W1905" s="129">
        <v>-10</v>
      </c>
      <c r="X1905" s="129">
        <v>819</v>
      </c>
      <c r="Y1905" s="129" t="s">
        <v>2226</v>
      </c>
      <c r="Z1905" s="129" t="b">
        <v>0</v>
      </c>
      <c r="AA1905" s="129">
        <v>0</v>
      </c>
      <c r="AB1905" s="129" t="b">
        <v>0</v>
      </c>
      <c r="AC1905" s="129">
        <v>46</v>
      </c>
      <c r="AD1905" s="129">
        <v>0.45100000000000001</v>
      </c>
      <c r="AE1905" s="129" t="s">
        <v>3124</v>
      </c>
      <c r="AF1905" s="129" t="s">
        <v>3170</v>
      </c>
      <c r="AG1905" s="129" t="s">
        <v>5262</v>
      </c>
      <c r="AH1905" s="129" t="e" cm="1">
        <f t="array" aca="1" ref="AH1905" ca="1">INDIRECT(ADDRESS(MATCH(AJ1905,'rs_industries'!B:B,0),5,1,TRUE,"rs_industries"))</f>
        <v>#N/A</v>
      </c>
      <c r="AI1905" s="129" t="e" cm="1">
        <f t="array" aca="1" ref="AI1905" ca="1">INDIRECT(ADDRESS(MATCH(A1905,'rs_stocks'!B:B,0),7,1,TRUE,"rs_stocks"))</f>
        <v>#N/A</v>
      </c>
    </row>
    <row r="1906" spans="1:35" x14ac:dyDescent="0.3">
      <c r="A1906" s="129" t="s">
        <v>2960</v>
      </c>
      <c r="B1906" s="132">
        <v>-1.78</v>
      </c>
      <c r="C1906" s="132">
        <v>-6.55</v>
      </c>
      <c r="D1906" s="132">
        <v>-4.9400000000000004</v>
      </c>
      <c r="E1906" s="132">
        <v>76.78</v>
      </c>
      <c r="F1906" s="132">
        <v>-10.69</v>
      </c>
      <c r="G1906" s="204" t="s">
        <v>3146</v>
      </c>
      <c r="H1906" s="345" t="s">
        <v>3124</v>
      </c>
      <c r="I1906" s="129">
        <v>1.6</v>
      </c>
      <c r="J1906" s="129">
        <v>-85</v>
      </c>
      <c r="K1906" s="129">
        <v>-52</v>
      </c>
      <c r="L1906" s="129" t="b">
        <v>1</v>
      </c>
      <c r="M1906" s="129">
        <v>-3.052</v>
      </c>
      <c r="N1906" s="129">
        <v>7.008</v>
      </c>
      <c r="O1906" s="129">
        <v>-0.435</v>
      </c>
      <c r="P1906" s="132">
        <v>-3.0819999999999999</v>
      </c>
      <c r="Q1906" s="132">
        <v>2E-3</v>
      </c>
      <c r="R1906" s="132">
        <v>-5.0000000000000001E-3</v>
      </c>
      <c r="S1906" s="129">
        <v>5.25</v>
      </c>
      <c r="T1906" s="419">
        <v>-58.973999999999997</v>
      </c>
      <c r="U1906" s="129">
        <v>17.13</v>
      </c>
      <c r="V1906" s="129">
        <v>-14</v>
      </c>
      <c r="W1906" s="129">
        <v>-32</v>
      </c>
      <c r="X1906" s="129">
        <v>222</v>
      </c>
      <c r="Y1906" s="129" t="s">
        <v>2960</v>
      </c>
      <c r="Z1906" s="129" t="b">
        <v>1</v>
      </c>
      <c r="AA1906" s="129">
        <v>0</v>
      </c>
      <c r="AB1906" s="129" t="b">
        <v>0</v>
      </c>
      <c r="AC1906" s="129">
        <v>44</v>
      </c>
      <c r="AD1906" s="129">
        <v>0.45100000000000001</v>
      </c>
      <c r="AE1906" s="129" t="s">
        <v>3124</v>
      </c>
      <c r="AF1906" s="129" t="s">
        <v>3146</v>
      </c>
      <c r="AG1906" s="129" t="s">
        <v>4130</v>
      </c>
      <c r="AH1906" s="129" t="e" cm="1">
        <f t="array" aca="1" ref="AH1906" ca="1">INDIRECT(ADDRESS(MATCH(AJ1906,'rs_industries'!B:B,0),5,1,TRUE,"rs_industries"))</f>
        <v>#N/A</v>
      </c>
      <c r="AI1906" s="129" cm="1">
        <f t="array" aca="1" ref="AI1906" ca="1">INDIRECT(ADDRESS(MATCH(A1906,'rs_stocks'!B:B,0),7,1,TRUE,"rs_stocks"))</f>
        <v>96</v>
      </c>
    </row>
    <row r="1907" spans="1:35" x14ac:dyDescent="0.3">
      <c r="A1907" s="129" t="s">
        <v>2883</v>
      </c>
      <c r="B1907" s="132">
        <v>1.61</v>
      </c>
      <c r="C1907" s="132">
        <v>-10.84</v>
      </c>
      <c r="D1907" s="132">
        <v>-2.3199999999999998</v>
      </c>
      <c r="E1907" s="132">
        <v>2.87</v>
      </c>
      <c r="F1907" s="132">
        <v>-13.63</v>
      </c>
      <c r="G1907" s="298" t="s">
        <v>3189</v>
      </c>
      <c r="H1907" s="352" t="s">
        <v>3108</v>
      </c>
      <c r="I1907" s="129">
        <v>0.89100000000000001</v>
      </c>
      <c r="J1907" s="129">
        <v>-77</v>
      </c>
      <c r="K1907" s="129">
        <v>-17</v>
      </c>
      <c r="L1907" s="129" t="b">
        <v>1</v>
      </c>
      <c r="M1907" s="129">
        <v>-2.9710000000000001</v>
      </c>
      <c r="N1907" s="129">
        <v>6.6639999999999997</v>
      </c>
      <c r="O1907" s="129">
        <v>-0.44600000000000001</v>
      </c>
      <c r="P1907" s="132">
        <v>-3.5590000000000002</v>
      </c>
      <c r="Q1907" s="132">
        <v>1E-3</v>
      </c>
      <c r="R1907" s="132">
        <v>-5.0000000000000001E-3</v>
      </c>
      <c r="S1907" s="129">
        <v>5.4</v>
      </c>
      <c r="T1907" s="419">
        <v>39.651000000000003</v>
      </c>
      <c r="U1907" s="129">
        <v>151.4</v>
      </c>
      <c r="V1907" s="129">
        <v>-45</v>
      </c>
      <c r="W1907" s="129">
        <v>-32</v>
      </c>
      <c r="X1907" s="129">
        <v>24</v>
      </c>
      <c r="Y1907" s="129" t="s">
        <v>2883</v>
      </c>
      <c r="Z1907" s="129" t="b">
        <v>1</v>
      </c>
      <c r="AA1907" s="129">
        <v>0</v>
      </c>
      <c r="AB1907" s="129" t="b">
        <v>0</v>
      </c>
      <c r="AC1907" s="129">
        <v>42</v>
      </c>
      <c r="AD1907" s="129">
        <v>0.45</v>
      </c>
      <c r="AE1907" s="129" t="s">
        <v>3108</v>
      </c>
      <c r="AF1907" s="129" t="s">
        <v>3189</v>
      </c>
      <c r="AG1907" s="129" t="s">
        <v>3540</v>
      </c>
      <c r="AH1907" s="129" t="e" cm="1">
        <f t="array" aca="1" ref="AH1907" ca="1">INDIRECT(ADDRESS(MATCH(AJ1907,'rs_industries'!B:B,0),5,1,TRUE,"rs_industries"))</f>
        <v>#N/A</v>
      </c>
      <c r="AI1907" s="129" cm="1">
        <f t="array" aca="1" ref="AI1907" ca="1">INDIRECT(ADDRESS(MATCH(A1907,'rs_stocks'!B:B,0),7,1,TRUE,"rs_stocks"))</f>
        <v>81</v>
      </c>
    </row>
    <row r="1908" spans="1:35" x14ac:dyDescent="0.3">
      <c r="A1908" s="129" t="s">
        <v>64</v>
      </c>
      <c r="B1908" s="132">
        <v>-3.27</v>
      </c>
      <c r="C1908" s="132">
        <v>10.050000000000001</v>
      </c>
      <c r="D1908" s="132">
        <v>7.03</v>
      </c>
      <c r="E1908" s="132">
        <v>0.43</v>
      </c>
      <c r="F1908" s="132">
        <v>-3.48</v>
      </c>
      <c r="G1908" s="339" t="s">
        <v>3114</v>
      </c>
      <c r="H1908" s="349" t="s">
        <v>31</v>
      </c>
      <c r="I1908" s="129">
        <v>27.513999999999999</v>
      </c>
      <c r="J1908" s="129">
        <v>-56</v>
      </c>
      <c r="K1908" s="129">
        <v>-25</v>
      </c>
      <c r="L1908" s="129" t="b">
        <v>1</v>
      </c>
      <c r="M1908" s="129">
        <v>-2.1070000000000002</v>
      </c>
      <c r="N1908" s="129">
        <v>4.5090000000000003</v>
      </c>
      <c r="O1908" s="129">
        <v>-0.46700000000000003</v>
      </c>
      <c r="P1908" s="132">
        <v>-2.2530000000000001</v>
      </c>
      <c r="Q1908" s="132">
        <v>3.0000000000000001E-3</v>
      </c>
      <c r="R1908" s="132">
        <v>-6.0000000000000001E-3</v>
      </c>
      <c r="S1908" s="129">
        <v>2.16</v>
      </c>
      <c r="T1908" s="419">
        <v>-121.90900000000001</v>
      </c>
      <c r="U1908" s="129">
        <v>160.54</v>
      </c>
      <c r="V1908" s="129">
        <v>12</v>
      </c>
      <c r="W1908" s="129">
        <v>10</v>
      </c>
      <c r="X1908" s="129">
        <v>57</v>
      </c>
      <c r="Y1908" s="129" t="s">
        <v>64</v>
      </c>
      <c r="Z1908" s="129" t="b">
        <v>0</v>
      </c>
      <c r="AA1908" s="129">
        <v>0</v>
      </c>
      <c r="AB1908" s="129" t="b">
        <v>1</v>
      </c>
      <c r="AC1908" s="129">
        <v>50</v>
      </c>
      <c r="AD1908" s="129">
        <v>0.45</v>
      </c>
      <c r="AE1908" s="129" t="s">
        <v>31</v>
      </c>
      <c r="AF1908" s="129" t="s">
        <v>3114</v>
      </c>
      <c r="AG1908" s="129" t="s">
        <v>3872</v>
      </c>
      <c r="AH1908" s="129" t="e" cm="1">
        <f t="array" aca="1" ref="AH1908" ca="1">INDIRECT(ADDRESS(MATCH(AJ1908,'rs_industries'!B:B,0),5,1,TRUE,"rs_industries"))</f>
        <v>#N/A</v>
      </c>
      <c r="AI1908" s="129" t="e" cm="1">
        <f t="array" aca="1" ref="AI1908" ca="1">INDIRECT(ADDRESS(MATCH(A1908,'rs_stocks'!B:B,0),7,1,TRUE,"rs_stocks"))</f>
        <v>#N/A</v>
      </c>
    </row>
    <row r="1909" spans="1:35" x14ac:dyDescent="0.3">
      <c r="A1909" s="129" t="s">
        <v>1975</v>
      </c>
      <c r="B1909" s="132">
        <v>-5.26</v>
      </c>
      <c r="C1909" s="132">
        <v>-9.0500000000000007</v>
      </c>
      <c r="D1909" s="132">
        <v>-5.52</v>
      </c>
      <c r="E1909" s="132">
        <v>-9.4600000000000009</v>
      </c>
      <c r="F1909" s="132">
        <v>-11.94</v>
      </c>
      <c r="G1909" s="298" t="s">
        <v>841</v>
      </c>
      <c r="H1909" s="352" t="s">
        <v>24</v>
      </c>
      <c r="I1909" s="129">
        <v>2.3519999999999999</v>
      </c>
      <c r="J1909" s="129">
        <v>-42</v>
      </c>
      <c r="K1909" s="129">
        <v>-40</v>
      </c>
      <c r="L1909" s="129" t="b">
        <v>0</v>
      </c>
      <c r="M1909" s="129">
        <v>-1.669</v>
      </c>
      <c r="N1909" s="129">
        <v>3.5329999999999999</v>
      </c>
      <c r="O1909" s="129">
        <v>-0.47199999999999998</v>
      </c>
      <c r="P1909" s="132">
        <v>-1.764</v>
      </c>
      <c r="Q1909" s="132">
        <v>3.0000000000000001E-3</v>
      </c>
      <c r="R1909" s="132">
        <v>-5.0000000000000001E-3</v>
      </c>
      <c r="S1909" s="129">
        <v>2.65</v>
      </c>
      <c r="T1909" s="419">
        <v>-78.975999999999999</v>
      </c>
      <c r="U1909" s="129">
        <v>13.87</v>
      </c>
      <c r="V1909" s="129">
        <v>0</v>
      </c>
      <c r="W1909" s="129">
        <v>-12</v>
      </c>
      <c r="X1909" s="129">
        <v>544</v>
      </c>
      <c r="Y1909" s="129" t="s">
        <v>1975</v>
      </c>
      <c r="Z1909" s="129" t="b">
        <v>0</v>
      </c>
      <c r="AA1909" s="129">
        <v>0</v>
      </c>
      <c r="AB1909" s="129" t="b">
        <v>0</v>
      </c>
      <c r="AC1909" s="129">
        <v>45</v>
      </c>
      <c r="AD1909" s="129">
        <v>0.45</v>
      </c>
      <c r="AE1909" s="129" t="s">
        <v>24</v>
      </c>
      <c r="AF1909" s="129" t="s">
        <v>841</v>
      </c>
      <c r="AG1909" s="129" t="s">
        <v>1976</v>
      </c>
      <c r="AH1909" s="129" t="e" cm="1">
        <f t="array" aca="1" ref="AH1909" ca="1">INDIRECT(ADDRESS(MATCH(AJ1909,'rs_industries'!B:B,0),5,1,TRUE,"rs_industries"))</f>
        <v>#N/A</v>
      </c>
      <c r="AI1909" s="129" t="e" cm="1">
        <f t="array" aca="1" ref="AI1909" ca="1">INDIRECT(ADDRESS(MATCH(A1909,'rs_stocks'!B:B,0),7,1,TRUE,"rs_stocks"))</f>
        <v>#N/A</v>
      </c>
    </row>
    <row r="1910" spans="1:35" x14ac:dyDescent="0.3">
      <c r="A1910" s="129" t="s">
        <v>188</v>
      </c>
      <c r="B1910" s="132">
        <v>0.25</v>
      </c>
      <c r="C1910" s="132">
        <v>7.62</v>
      </c>
      <c r="D1910" s="132">
        <v>4.3099999999999996</v>
      </c>
      <c r="E1910" s="132">
        <v>13.18</v>
      </c>
      <c r="F1910" s="132">
        <v>8.2899999999999991</v>
      </c>
      <c r="G1910" s="322" t="s">
        <v>3400</v>
      </c>
      <c r="H1910" s="347" t="s">
        <v>3108</v>
      </c>
      <c r="I1910" s="129">
        <v>15.62</v>
      </c>
      <c r="J1910" s="129">
        <v>-41</v>
      </c>
      <c r="K1910" s="129">
        <v>-2</v>
      </c>
      <c r="L1910" s="129" t="b">
        <v>1</v>
      </c>
      <c r="M1910" s="129">
        <v>-1.9</v>
      </c>
      <c r="N1910" s="129">
        <v>4.0010000000000003</v>
      </c>
      <c r="O1910" s="129">
        <v>-0.47499999999999998</v>
      </c>
      <c r="P1910" s="132">
        <v>-2.0129999999999999</v>
      </c>
      <c r="Q1910" s="132">
        <v>3.0000000000000001E-3</v>
      </c>
      <c r="R1910" s="132">
        <v>-6.0000000000000001E-3</v>
      </c>
      <c r="S1910" s="129">
        <v>1.88</v>
      </c>
      <c r="T1910" s="419">
        <v>7.6630000000000003</v>
      </c>
      <c r="U1910" s="129">
        <v>27.83</v>
      </c>
      <c r="V1910" s="129">
        <v>-37</v>
      </c>
      <c r="W1910" s="129">
        <v>-48</v>
      </c>
      <c r="X1910" s="129">
        <v>383</v>
      </c>
      <c r="Y1910" s="129" t="s">
        <v>188</v>
      </c>
      <c r="Z1910" s="129" t="b">
        <v>1</v>
      </c>
      <c r="AA1910" s="129">
        <v>0</v>
      </c>
      <c r="AB1910" s="129" t="b">
        <v>1</v>
      </c>
      <c r="AC1910" s="129">
        <v>45</v>
      </c>
      <c r="AD1910" s="129">
        <v>0.45</v>
      </c>
      <c r="AE1910" s="129" t="s">
        <v>3108</v>
      </c>
      <c r="AF1910" s="129" t="s">
        <v>3400</v>
      </c>
      <c r="AG1910" s="129" t="s">
        <v>3401</v>
      </c>
      <c r="AH1910" s="129" t="e" cm="1">
        <f t="array" aca="1" ref="AH1910" ca="1">INDIRECT(ADDRESS(MATCH(AJ1910,'rs_industries'!B:B,0),5,1,TRUE,"rs_industries"))</f>
        <v>#N/A</v>
      </c>
      <c r="AI1910" s="129" cm="1">
        <f t="array" aca="1" ref="AI1910" ca="1">INDIRECT(ADDRESS(MATCH(A1910,'rs_stocks'!B:B,0),7,1,TRUE,"rs_stocks"))</f>
        <v>80</v>
      </c>
    </row>
    <row r="1911" spans="1:35" x14ac:dyDescent="0.3">
      <c r="A1911" s="129" t="s">
        <v>739</v>
      </c>
      <c r="B1911" s="132">
        <v>-0.77</v>
      </c>
      <c r="C1911" s="132">
        <v>-2.5</v>
      </c>
      <c r="D1911" s="132">
        <v>-9.43</v>
      </c>
      <c r="E1911" s="132">
        <v>10.210000000000001</v>
      </c>
      <c r="F1911" s="132">
        <v>0.62</v>
      </c>
      <c r="G1911" s="216" t="s">
        <v>3376</v>
      </c>
      <c r="H1911" s="349" t="s">
        <v>24</v>
      </c>
      <c r="I1911" s="129">
        <v>16.465</v>
      </c>
      <c r="J1911" s="129">
        <v>-26</v>
      </c>
      <c r="K1911" s="129">
        <v>-11</v>
      </c>
      <c r="L1911" s="129" t="b">
        <v>0</v>
      </c>
      <c r="M1911" s="129">
        <v>-2.117</v>
      </c>
      <c r="N1911" s="129">
        <v>4.4420000000000002</v>
      </c>
      <c r="O1911" s="129">
        <v>-0.47699999999999998</v>
      </c>
      <c r="P1911" s="132">
        <v>-1.9179999999999999</v>
      </c>
      <c r="Q1911" s="132">
        <v>3.0000000000000001E-3</v>
      </c>
      <c r="R1911" s="132">
        <v>-5.0000000000000001E-3</v>
      </c>
      <c r="S1911" s="129">
        <v>1.59</v>
      </c>
      <c r="T1911" s="419">
        <v>53.83</v>
      </c>
      <c r="U1911" s="129">
        <v>86.34</v>
      </c>
      <c r="V1911" s="129">
        <v>-27</v>
      </c>
      <c r="W1911" s="129">
        <v>-31</v>
      </c>
      <c r="X1911" s="129">
        <v>145</v>
      </c>
      <c r="Y1911" s="129" t="s">
        <v>739</v>
      </c>
      <c r="Z1911" s="129" t="b">
        <v>1</v>
      </c>
      <c r="AA1911" s="129">
        <v>0</v>
      </c>
      <c r="AB1911" s="129" t="b">
        <v>0</v>
      </c>
      <c r="AC1911" s="129">
        <v>50</v>
      </c>
      <c r="AD1911" s="129">
        <v>0.44900000000000001</v>
      </c>
      <c r="AE1911" s="129" t="s">
        <v>24</v>
      </c>
      <c r="AF1911" s="129" t="s">
        <v>3376</v>
      </c>
      <c r="AG1911" s="129" t="s">
        <v>4545</v>
      </c>
      <c r="AH1911" s="129" t="e" cm="1">
        <f t="array" aca="1" ref="AH1911" ca="1">INDIRECT(ADDRESS(MATCH(AJ1911,'rs_industries'!B:B,0),5,1,TRUE,"rs_industries"))</f>
        <v>#N/A</v>
      </c>
      <c r="AI1911" s="129" t="e" cm="1">
        <f t="array" aca="1" ref="AI1911" ca="1">INDIRECT(ADDRESS(MATCH(A1911,'rs_stocks'!B:B,0),7,1,TRUE,"rs_stocks"))</f>
        <v>#N/A</v>
      </c>
    </row>
    <row r="1912" spans="1:35" x14ac:dyDescent="0.3">
      <c r="A1912" s="129" t="s">
        <v>9009</v>
      </c>
      <c r="B1912" s="132">
        <v>-0.97</v>
      </c>
      <c r="C1912" s="132">
        <v>-7.65</v>
      </c>
      <c r="D1912" s="132">
        <v>-7.92</v>
      </c>
      <c r="E1912" s="132">
        <v>-34.86</v>
      </c>
      <c r="F1912" s="132">
        <v>-18.12</v>
      </c>
      <c r="G1912" s="282" t="s">
        <v>3244</v>
      </c>
      <c r="H1912" s="347" t="s">
        <v>48</v>
      </c>
      <c r="I1912" s="129">
        <v>0.23599999999999999</v>
      </c>
      <c r="J1912" s="129">
        <v>-86</v>
      </c>
      <c r="K1912" s="129">
        <v>-85</v>
      </c>
      <c r="L1912" s="129" t="b">
        <v>0</v>
      </c>
      <c r="M1912" s="129">
        <v>-3.524</v>
      </c>
      <c r="N1912" s="129">
        <v>7.28</v>
      </c>
      <c r="O1912" s="129">
        <v>-0.48399999999999999</v>
      </c>
      <c r="P1912" s="132">
        <v>-4.806</v>
      </c>
      <c r="Q1912" s="132">
        <v>2E-3</v>
      </c>
      <c r="R1912" s="132">
        <v>-7.0000000000000001E-3</v>
      </c>
      <c r="S1912" s="129">
        <v>6.45</v>
      </c>
      <c r="T1912" s="419">
        <v>11.433</v>
      </c>
      <c r="U1912" s="129">
        <v>12.2</v>
      </c>
      <c r="V1912" s="129">
        <v>-24</v>
      </c>
      <c r="W1912" s="129">
        <v>-33</v>
      </c>
      <c r="X1912" s="129">
        <v>254</v>
      </c>
      <c r="Y1912" s="129" t="s">
        <v>9009</v>
      </c>
      <c r="Z1912" s="129" t="b">
        <v>0</v>
      </c>
      <c r="AA1912" s="129">
        <v>0</v>
      </c>
      <c r="AB1912" s="129" t="b">
        <v>0</v>
      </c>
      <c r="AC1912" s="129">
        <v>39</v>
      </c>
      <c r="AD1912" s="129">
        <v>0.44900000000000001</v>
      </c>
      <c r="AE1912" s="129" t="s">
        <v>48</v>
      </c>
      <c r="AF1912" s="129" t="s">
        <v>3244</v>
      </c>
      <c r="AG1912" s="129" t="s">
        <v>9010</v>
      </c>
      <c r="AH1912" s="129" t="e" cm="1">
        <f t="array" aca="1" ref="AH1912" ca="1">INDIRECT(ADDRESS(MATCH(AJ1912,'rs_industries'!B:B,0),5,1,TRUE,"rs_industries"))</f>
        <v>#N/A</v>
      </c>
      <c r="AI1912" s="129" t="e" cm="1">
        <f t="array" aca="1" ref="AI1912" ca="1">INDIRECT(ADDRESS(MATCH(A1912,'rs_stocks'!B:B,0),7,1,TRUE,"rs_stocks"))</f>
        <v>#N/A</v>
      </c>
    </row>
    <row r="1913" spans="1:35" x14ac:dyDescent="0.3">
      <c r="A1913" s="129" t="s">
        <v>2194</v>
      </c>
      <c r="B1913" s="132">
        <v>4.42</v>
      </c>
      <c r="C1913" s="132">
        <v>-8.1</v>
      </c>
      <c r="D1913" s="132">
        <v>-10.56</v>
      </c>
      <c r="E1913" s="132">
        <v>-20.76</v>
      </c>
      <c r="F1913" s="132">
        <v>-8.1</v>
      </c>
      <c r="G1913" s="253" t="s">
        <v>88</v>
      </c>
      <c r="H1913" s="253" t="s">
        <v>31</v>
      </c>
      <c r="I1913" s="129">
        <v>1.415</v>
      </c>
      <c r="J1913" s="129">
        <v>-81</v>
      </c>
      <c r="K1913" s="129">
        <v>-78</v>
      </c>
      <c r="L1913" s="129" t="b">
        <v>0</v>
      </c>
      <c r="M1913" s="129">
        <v>-3.496</v>
      </c>
      <c r="N1913" s="129">
        <v>7.2130000000000001</v>
      </c>
      <c r="O1913" s="129">
        <v>-0.48499999999999999</v>
      </c>
      <c r="P1913" s="132">
        <v>-4.1959999999999997</v>
      </c>
      <c r="Q1913" s="132">
        <v>2E-3</v>
      </c>
      <c r="R1913" s="132">
        <v>-7.0000000000000001E-3</v>
      </c>
      <c r="S1913" s="129">
        <v>4.4000000000000004</v>
      </c>
      <c r="T1913" s="419">
        <v>-25.347000000000001</v>
      </c>
      <c r="U1913" s="129">
        <v>17.02</v>
      </c>
      <c r="V1913" s="129">
        <v>-14</v>
      </c>
      <c r="W1913" s="129">
        <v>-23</v>
      </c>
      <c r="X1913" s="129">
        <v>266</v>
      </c>
      <c r="Y1913" s="129" t="s">
        <v>2194</v>
      </c>
      <c r="Z1913" s="129" t="b">
        <v>1</v>
      </c>
      <c r="AA1913" s="129">
        <v>0</v>
      </c>
      <c r="AB1913" s="129" t="b">
        <v>0</v>
      </c>
      <c r="AC1913" s="129">
        <v>45</v>
      </c>
      <c r="AD1913" s="129">
        <v>0.44900000000000001</v>
      </c>
      <c r="AE1913" s="129" t="s">
        <v>31</v>
      </c>
      <c r="AF1913" s="129" t="s">
        <v>88</v>
      </c>
      <c r="AG1913" s="129" t="s">
        <v>5092</v>
      </c>
      <c r="AH1913" s="129" t="e" cm="1">
        <f t="array" aca="1" ref="AH1913" ca="1">INDIRECT(ADDRESS(MATCH(AJ1913,'rs_industries'!B:B,0),5,1,TRUE,"rs_industries"))</f>
        <v>#N/A</v>
      </c>
      <c r="AI1913" s="129" t="e" cm="1">
        <f t="array" aca="1" ref="AI1913" ca="1">INDIRECT(ADDRESS(MATCH(A1913,'rs_stocks'!B:B,0),7,1,TRUE,"rs_stocks"))</f>
        <v>#N/A</v>
      </c>
    </row>
    <row r="1914" spans="1:35" x14ac:dyDescent="0.3">
      <c r="A1914" s="129" t="s">
        <v>1224</v>
      </c>
      <c r="B1914" s="132">
        <v>0.5</v>
      </c>
      <c r="C1914" s="132">
        <v>2.68</v>
      </c>
      <c r="D1914" s="132">
        <v>-2.76</v>
      </c>
      <c r="E1914" s="132">
        <v>5.6</v>
      </c>
      <c r="F1914" s="132">
        <v>4.66</v>
      </c>
      <c r="G1914" s="297" t="s">
        <v>3142</v>
      </c>
      <c r="H1914" s="347" t="s">
        <v>3108</v>
      </c>
      <c r="I1914" s="129">
        <v>10.385999999999999</v>
      </c>
      <c r="J1914" s="129">
        <v>-29</v>
      </c>
      <c r="K1914" s="129">
        <v>-6</v>
      </c>
      <c r="L1914" s="129" t="b">
        <v>1</v>
      </c>
      <c r="M1914" s="129">
        <v>-1.595</v>
      </c>
      <c r="N1914" s="129">
        <v>3.2749999999999999</v>
      </c>
      <c r="O1914" s="129">
        <v>-0.48699999999999999</v>
      </c>
      <c r="P1914" s="132">
        <v>-1.2190000000000001</v>
      </c>
      <c r="Q1914" s="132">
        <v>3.0000000000000001E-3</v>
      </c>
      <c r="R1914" s="132">
        <v>-4.0000000000000001E-3</v>
      </c>
      <c r="S1914" s="129">
        <v>1.79</v>
      </c>
      <c r="T1914" s="419">
        <v>5.0970000000000004</v>
      </c>
      <c r="U1914" s="129">
        <v>71.325000000000003</v>
      </c>
      <c r="V1914" s="129">
        <v>1</v>
      </c>
      <c r="W1914" s="129">
        <v>-16</v>
      </c>
      <c r="X1914" s="129">
        <v>156</v>
      </c>
      <c r="Y1914" s="129" t="s">
        <v>1224</v>
      </c>
      <c r="Z1914" s="129" t="b">
        <v>1</v>
      </c>
      <c r="AA1914" s="129">
        <v>0</v>
      </c>
      <c r="AB1914" s="129" t="b">
        <v>1</v>
      </c>
      <c r="AC1914" s="129">
        <v>45</v>
      </c>
      <c r="AD1914" s="129">
        <v>0.44800000000000001</v>
      </c>
      <c r="AE1914" s="129" t="s">
        <v>3108</v>
      </c>
      <c r="AF1914" s="129" t="s">
        <v>3142</v>
      </c>
      <c r="AG1914" s="129" t="s">
        <v>3604</v>
      </c>
      <c r="AH1914" s="129" t="e" cm="1">
        <f t="array" aca="1" ref="AH1914" ca="1">INDIRECT(ADDRESS(MATCH(AJ1914,'rs_industries'!B:B,0),5,1,TRUE,"rs_industries"))</f>
        <v>#N/A</v>
      </c>
      <c r="AI1914" s="129" t="e" cm="1">
        <f t="array" aca="1" ref="AI1914" ca="1">INDIRECT(ADDRESS(MATCH(A1914,'rs_stocks'!B:B,0),7,1,TRUE,"rs_stocks"))</f>
        <v>#N/A</v>
      </c>
    </row>
    <row r="1915" spans="1:35" x14ac:dyDescent="0.3">
      <c r="A1915" s="129" t="s">
        <v>1964</v>
      </c>
      <c r="B1915" s="132">
        <v>-1.4</v>
      </c>
      <c r="C1915" s="132">
        <v>-17.59</v>
      </c>
      <c r="D1915" s="132">
        <v>-15.22</v>
      </c>
      <c r="E1915" s="132">
        <v>1.25</v>
      </c>
      <c r="F1915" s="132">
        <v>-7.49</v>
      </c>
      <c r="G1915" s="218" t="s">
        <v>3209</v>
      </c>
      <c r="H1915" s="346" t="s">
        <v>24</v>
      </c>
      <c r="I1915" s="129">
        <v>1.054</v>
      </c>
      <c r="J1915" s="129">
        <v>-56</v>
      </c>
      <c r="K1915" s="129">
        <v>-34</v>
      </c>
      <c r="L1915" s="129" t="b">
        <v>0</v>
      </c>
      <c r="M1915" s="129">
        <v>-2.4849999999999999</v>
      </c>
      <c r="N1915" s="129">
        <v>4.9640000000000004</v>
      </c>
      <c r="O1915" s="129">
        <v>-0.501</v>
      </c>
      <c r="P1915" s="132">
        <v>-3.2639999999999998</v>
      </c>
      <c r="Q1915" s="132">
        <v>2E-3</v>
      </c>
      <c r="R1915" s="132">
        <v>-7.0000000000000001E-3</v>
      </c>
      <c r="S1915" s="129">
        <v>3.3</v>
      </c>
      <c r="T1915" s="419">
        <v>10.778</v>
      </c>
      <c r="U1915" s="129">
        <v>36.54</v>
      </c>
      <c r="V1915" s="129">
        <v>-43</v>
      </c>
      <c r="W1915" s="129">
        <v>-12</v>
      </c>
      <c r="X1915" s="129">
        <v>165</v>
      </c>
      <c r="Y1915" s="129" t="s">
        <v>1964</v>
      </c>
      <c r="Z1915" s="129" t="b">
        <v>1</v>
      </c>
      <c r="AA1915" s="129">
        <v>0</v>
      </c>
      <c r="AB1915" s="129" t="b">
        <v>0</v>
      </c>
      <c r="AC1915" s="129">
        <v>50</v>
      </c>
      <c r="AD1915" s="129">
        <v>0.44800000000000001</v>
      </c>
      <c r="AE1915" s="129" t="s">
        <v>24</v>
      </c>
      <c r="AF1915" s="129" t="s">
        <v>3209</v>
      </c>
      <c r="AG1915" s="129" t="s">
        <v>4214</v>
      </c>
      <c r="AH1915" s="129" t="e" cm="1">
        <f t="array" aca="1" ref="AH1915" ca="1">INDIRECT(ADDRESS(MATCH(AJ1915,'rs_industries'!B:B,0),5,1,TRUE,"rs_industries"))</f>
        <v>#N/A</v>
      </c>
      <c r="AI1915" s="129" t="e" cm="1">
        <f t="array" aca="1" ref="AI1915" ca="1">INDIRECT(ADDRESS(MATCH(A1915,'rs_stocks'!B:B,0),7,1,TRUE,"rs_stocks"))</f>
        <v>#N/A</v>
      </c>
    </row>
    <row r="1916" spans="1:35" x14ac:dyDescent="0.3">
      <c r="A1916" s="129" t="s">
        <v>6495</v>
      </c>
      <c r="B1916" s="132">
        <v>0.28999999999999998</v>
      </c>
      <c r="C1916" s="132">
        <v>-6.58</v>
      </c>
      <c r="D1916" s="132">
        <v>-11.62</v>
      </c>
      <c r="E1916" s="132">
        <v>4.9800000000000004</v>
      </c>
      <c r="F1916" s="132">
        <v>2.5099999999999998</v>
      </c>
      <c r="G1916" s="215" t="s">
        <v>3365</v>
      </c>
      <c r="H1916" s="345" t="s">
        <v>3108</v>
      </c>
      <c r="I1916" s="129">
        <v>1.669</v>
      </c>
      <c r="J1916" s="129">
        <v>-36</v>
      </c>
      <c r="K1916" s="129">
        <v>-14</v>
      </c>
      <c r="L1916" s="129" t="b">
        <v>0</v>
      </c>
      <c r="M1916" s="129">
        <v>-2.552</v>
      </c>
      <c r="N1916" s="129">
        <v>5.0060000000000002</v>
      </c>
      <c r="O1916" s="129">
        <v>-0.51</v>
      </c>
      <c r="P1916" s="132">
        <v>-2.423</v>
      </c>
      <c r="Q1916" s="132">
        <v>3.0000000000000001E-3</v>
      </c>
      <c r="R1916" s="132">
        <v>-7.0000000000000001E-3</v>
      </c>
      <c r="S1916" s="129">
        <v>2.58</v>
      </c>
      <c r="T1916" s="419">
        <v>59.158000000000001</v>
      </c>
      <c r="U1916" s="129">
        <v>34.76</v>
      </c>
      <c r="V1916" s="129">
        <v>7</v>
      </c>
      <c r="W1916" s="129">
        <v>-21</v>
      </c>
      <c r="X1916" s="129">
        <v>223</v>
      </c>
      <c r="Y1916" s="129" t="s">
        <v>6495</v>
      </c>
      <c r="Z1916" s="129" t="b">
        <v>1</v>
      </c>
      <c r="AA1916" s="129">
        <v>0</v>
      </c>
      <c r="AB1916" s="129" t="b">
        <v>0</v>
      </c>
      <c r="AC1916" s="129">
        <v>47</v>
      </c>
      <c r="AD1916" s="129">
        <v>0.44800000000000001</v>
      </c>
      <c r="AE1916" s="129" t="s">
        <v>3108</v>
      </c>
      <c r="AF1916" s="129" t="s">
        <v>3365</v>
      </c>
      <c r="AG1916" s="129" t="s">
        <v>6960</v>
      </c>
      <c r="AH1916" s="129" t="e" cm="1">
        <f t="array" aca="1" ref="AH1916" ca="1">INDIRECT(ADDRESS(MATCH(AJ1916,'rs_industries'!B:B,0),5,1,TRUE,"rs_industries"))</f>
        <v>#N/A</v>
      </c>
      <c r="AI1916" s="129" t="e" cm="1">
        <f t="array" aca="1" ref="AI1916" ca="1">INDIRECT(ADDRESS(MATCH(A1916,'rs_stocks'!B:B,0),7,1,TRUE,"rs_stocks"))</f>
        <v>#N/A</v>
      </c>
    </row>
    <row r="1917" spans="1:35" x14ac:dyDescent="0.3">
      <c r="A1917" s="129" t="s">
        <v>9060</v>
      </c>
      <c r="B1917" s="132">
        <v>0.09</v>
      </c>
      <c r="C1917" s="132">
        <v>-0.46</v>
      </c>
      <c r="D1917" s="132">
        <v>3.09</v>
      </c>
      <c r="E1917" s="132">
        <v>-10.43</v>
      </c>
      <c r="F1917" s="132">
        <v>-5.98</v>
      </c>
      <c r="G1917" s="249" t="s">
        <v>3148</v>
      </c>
      <c r="H1917" s="353" t="s">
        <v>3111</v>
      </c>
      <c r="I1917" s="129">
        <v>0.20499999999999999</v>
      </c>
      <c r="J1917" s="129">
        <v>-35</v>
      </c>
      <c r="K1917" s="129">
        <v>-18</v>
      </c>
      <c r="L1917" s="129" t="b">
        <v>0</v>
      </c>
      <c r="M1917" s="129">
        <v>-1.47</v>
      </c>
      <c r="N1917" s="129">
        <v>2.8540000000000001</v>
      </c>
      <c r="O1917" s="129">
        <v>-0.51500000000000001</v>
      </c>
      <c r="P1917" s="132">
        <v>-1.482</v>
      </c>
      <c r="Q1917" s="132">
        <v>3.0000000000000001E-3</v>
      </c>
      <c r="R1917" s="132">
        <v>-5.0000000000000001E-3</v>
      </c>
      <c r="S1917" s="129">
        <v>1.26</v>
      </c>
      <c r="T1917" s="419">
        <v>1.8420000000000001</v>
      </c>
      <c r="U1917" s="129">
        <v>43.1</v>
      </c>
      <c r="V1917" s="129">
        <v>-6</v>
      </c>
      <c r="W1917" s="129">
        <v>-20</v>
      </c>
      <c r="X1917" s="129">
        <v>368</v>
      </c>
      <c r="Y1917" s="129" t="s">
        <v>9060</v>
      </c>
      <c r="Z1917" s="129" t="b">
        <v>0</v>
      </c>
      <c r="AA1917" s="129">
        <v>0</v>
      </c>
      <c r="AB1917" s="129" t="b">
        <v>0</v>
      </c>
      <c r="AC1917" s="129">
        <v>35</v>
      </c>
      <c r="AD1917" s="129">
        <v>0.44700000000000001</v>
      </c>
      <c r="AE1917" s="129" t="s">
        <v>3111</v>
      </c>
      <c r="AF1917" s="129" t="s">
        <v>3148</v>
      </c>
      <c r="AG1917" s="129" t="s">
        <v>9061</v>
      </c>
      <c r="AH1917" s="129" t="e" cm="1">
        <f t="array" aca="1" ref="AH1917" ca="1">INDIRECT(ADDRESS(MATCH(AJ1917,'rs_industries'!B:B,0),5,1,TRUE,"rs_industries"))</f>
        <v>#N/A</v>
      </c>
      <c r="AI1917" s="129" t="e" cm="1">
        <f t="array" aca="1" ref="AI1917" ca="1">INDIRECT(ADDRESS(MATCH(A1917,'rs_stocks'!B:B,0),7,1,TRUE,"rs_stocks"))</f>
        <v>#N/A</v>
      </c>
    </row>
    <row r="1918" spans="1:35" x14ac:dyDescent="0.3">
      <c r="A1918" s="129" t="s">
        <v>8900</v>
      </c>
      <c r="B1918" s="132">
        <v>-0.54</v>
      </c>
      <c r="C1918" s="132">
        <v>1.2</v>
      </c>
      <c r="D1918" s="132">
        <v>0.76</v>
      </c>
      <c r="E1918" s="132">
        <v>1.64</v>
      </c>
      <c r="F1918" s="132">
        <v>-0.32</v>
      </c>
      <c r="G1918" s="253" t="s">
        <v>3160</v>
      </c>
      <c r="H1918" s="253" t="s">
        <v>3111</v>
      </c>
      <c r="I1918" s="129">
        <v>0.26400000000000001</v>
      </c>
      <c r="J1918" s="129">
        <v>-38</v>
      </c>
      <c r="K1918" s="129">
        <v>-30</v>
      </c>
      <c r="L1918" s="129" t="b">
        <v>1</v>
      </c>
      <c r="M1918" s="129">
        <v>-0.54600000000000004</v>
      </c>
      <c r="N1918" s="129">
        <v>1.056</v>
      </c>
      <c r="O1918" s="129">
        <v>-0.51700000000000002</v>
      </c>
      <c r="P1918" s="132">
        <v>-0.56200000000000006</v>
      </c>
      <c r="Q1918" s="132">
        <v>4.0000000000000001E-3</v>
      </c>
      <c r="R1918" s="132">
        <v>-2E-3</v>
      </c>
      <c r="S1918" s="129">
        <v>0.85</v>
      </c>
      <c r="T1918" s="419">
        <v>-37.878999999999998</v>
      </c>
      <c r="U1918" s="129">
        <v>4.6449999999999996</v>
      </c>
      <c r="V1918" s="129">
        <v>-15</v>
      </c>
      <c r="W1918" s="129">
        <v>-3</v>
      </c>
      <c r="X1918" s="129">
        <v>5050</v>
      </c>
      <c r="Y1918" s="129" t="s">
        <v>8900</v>
      </c>
      <c r="Z1918" s="129" t="b">
        <v>0</v>
      </c>
      <c r="AA1918" s="129">
        <v>0</v>
      </c>
      <c r="AB1918" s="129" t="b">
        <v>1</v>
      </c>
      <c r="AC1918" s="129">
        <v>38</v>
      </c>
      <c r="AD1918" s="129">
        <v>0.44700000000000001</v>
      </c>
      <c r="AE1918" s="129" t="s">
        <v>3111</v>
      </c>
      <c r="AF1918" s="129" t="s">
        <v>3160</v>
      </c>
      <c r="AG1918" s="129" t="s">
        <v>8901</v>
      </c>
      <c r="AH1918" s="129" t="e" cm="1">
        <f t="array" aca="1" ref="AH1918" ca="1">INDIRECT(ADDRESS(MATCH(AJ1918,'rs_industries'!B:B,0),5,1,TRUE,"rs_industries"))</f>
        <v>#N/A</v>
      </c>
      <c r="AI1918" s="129" t="e" cm="1">
        <f t="array" aca="1" ref="AI1918" ca="1">INDIRECT(ADDRESS(MATCH(A1918,'rs_stocks'!B:B,0),7,1,TRUE,"rs_stocks"))</f>
        <v>#N/A</v>
      </c>
    </row>
    <row r="1919" spans="1:35" x14ac:dyDescent="0.3">
      <c r="A1919" s="129" t="s">
        <v>1455</v>
      </c>
      <c r="B1919" s="132">
        <v>-4.37</v>
      </c>
      <c r="C1919" s="132">
        <v>-0.6</v>
      </c>
      <c r="D1919" s="132">
        <v>-1.46</v>
      </c>
      <c r="E1919" s="132">
        <v>1.56</v>
      </c>
      <c r="F1919" s="132">
        <v>-2.2599999999999998</v>
      </c>
      <c r="G1919" s="282" t="s">
        <v>3623</v>
      </c>
      <c r="H1919" s="347" t="s">
        <v>31</v>
      </c>
      <c r="I1919" s="129">
        <v>1.702</v>
      </c>
      <c r="J1919" s="129">
        <v>-31</v>
      </c>
      <c r="K1919" s="129">
        <v>-7</v>
      </c>
      <c r="L1919" s="129" t="b">
        <v>0</v>
      </c>
      <c r="M1919" s="129">
        <v>-1.631</v>
      </c>
      <c r="N1919" s="129">
        <v>3.1419999999999999</v>
      </c>
      <c r="O1919" s="129">
        <v>-0.51900000000000002</v>
      </c>
      <c r="P1919" s="132">
        <v>-1.7410000000000001</v>
      </c>
      <c r="Q1919" s="132">
        <v>4.0000000000000001E-3</v>
      </c>
      <c r="R1919" s="132">
        <v>-6.0000000000000001E-3</v>
      </c>
      <c r="S1919" s="129">
        <v>2.37</v>
      </c>
      <c r="T1919" s="419">
        <v>-33.341999999999999</v>
      </c>
      <c r="U1919" s="129">
        <v>64.569999999999993</v>
      </c>
      <c r="V1919" s="129">
        <v>-9</v>
      </c>
      <c r="W1919" s="129">
        <v>-19</v>
      </c>
      <c r="X1919" s="129">
        <v>130</v>
      </c>
      <c r="Y1919" s="129" t="s">
        <v>1455</v>
      </c>
      <c r="Z1919" s="129" t="b">
        <v>1</v>
      </c>
      <c r="AA1919" s="129">
        <v>0</v>
      </c>
      <c r="AB1919" s="129" t="b">
        <v>0</v>
      </c>
      <c r="AC1919" s="129">
        <v>42</v>
      </c>
      <c r="AD1919" s="129">
        <v>0.44700000000000001</v>
      </c>
      <c r="AE1919" s="129" t="s">
        <v>31</v>
      </c>
      <c r="AF1919" s="129" t="s">
        <v>3623</v>
      </c>
      <c r="AG1919" s="129" t="s">
        <v>3901</v>
      </c>
      <c r="AH1919" s="129" t="e" cm="1">
        <f t="array" aca="1" ref="AH1919" ca="1">INDIRECT(ADDRESS(MATCH(AJ1919,'rs_industries'!B:B,0),5,1,TRUE,"rs_industries"))</f>
        <v>#N/A</v>
      </c>
      <c r="AI1919" s="129" t="e" cm="1">
        <f t="array" aca="1" ref="AI1919" ca="1">INDIRECT(ADDRESS(MATCH(A1919,'rs_stocks'!B:B,0),7,1,TRUE,"rs_stocks"))</f>
        <v>#N/A</v>
      </c>
    </row>
    <row r="1920" spans="1:35" x14ac:dyDescent="0.3">
      <c r="A1920" s="129" t="s">
        <v>8877</v>
      </c>
      <c r="B1920" s="132">
        <v>-0.09</v>
      </c>
      <c r="C1920" s="132">
        <v>0.85</v>
      </c>
      <c r="D1920" s="132">
        <v>1.23</v>
      </c>
      <c r="E1920" s="132">
        <v>3.38</v>
      </c>
      <c r="F1920" s="132">
        <v>0.75</v>
      </c>
      <c r="G1920" s="288" t="s">
        <v>3262</v>
      </c>
      <c r="H1920" s="347" t="s">
        <v>3111</v>
      </c>
      <c r="I1920" s="129">
        <v>0.32400000000000001</v>
      </c>
      <c r="J1920" s="129">
        <v>-43</v>
      </c>
      <c r="K1920" s="129">
        <v>-29</v>
      </c>
      <c r="L1920" s="129" t="b">
        <v>1</v>
      </c>
      <c r="M1920" s="129">
        <v>-0.75800000000000001</v>
      </c>
      <c r="N1920" s="129">
        <v>1.4430000000000001</v>
      </c>
      <c r="O1920" s="129">
        <v>-0.52500000000000002</v>
      </c>
      <c r="P1920" s="132">
        <v>-0.78700000000000003</v>
      </c>
      <c r="Q1920" s="132">
        <v>4.0000000000000001E-3</v>
      </c>
      <c r="R1920" s="132">
        <v>-3.0000000000000001E-3</v>
      </c>
      <c r="S1920" s="129">
        <v>0.81</v>
      </c>
      <c r="T1920" s="419">
        <v>23.015000000000001</v>
      </c>
      <c r="U1920" s="129">
        <v>10.71</v>
      </c>
      <c r="V1920" s="129">
        <v>100</v>
      </c>
      <c r="W1920" s="129">
        <v>109</v>
      </c>
      <c r="X1920" s="129">
        <v>2301</v>
      </c>
      <c r="Y1920" s="129" t="s">
        <v>8877</v>
      </c>
      <c r="Z1920" s="129" t="b">
        <v>1</v>
      </c>
      <c r="AA1920" s="129">
        <v>0</v>
      </c>
      <c r="AB1920" s="129" t="b">
        <v>1</v>
      </c>
      <c r="AC1920" s="129">
        <v>42</v>
      </c>
      <c r="AD1920" s="129">
        <v>0.44700000000000001</v>
      </c>
      <c r="AE1920" s="129" t="s">
        <v>3111</v>
      </c>
      <c r="AF1920" s="129" t="s">
        <v>3262</v>
      </c>
      <c r="AG1920" s="129" t="s">
        <v>8878</v>
      </c>
      <c r="AH1920" s="129" t="e" cm="1">
        <f t="array" aca="1" ref="AH1920" ca="1">INDIRECT(ADDRESS(MATCH(AJ1920,'rs_industries'!B:B,0),5,1,TRUE,"rs_industries"))</f>
        <v>#N/A</v>
      </c>
      <c r="AI1920" s="129" t="e" cm="1">
        <f t="array" aca="1" ref="AI1920" ca="1">INDIRECT(ADDRESS(MATCH(A1920,'rs_stocks'!B:B,0),7,1,TRUE,"rs_stocks"))</f>
        <v>#N/A</v>
      </c>
    </row>
    <row r="1921" spans="1:35" x14ac:dyDescent="0.3">
      <c r="A1921" s="129" t="s">
        <v>966</v>
      </c>
      <c r="B1921" s="132">
        <v>-1.47</v>
      </c>
      <c r="C1921" s="132">
        <v>-1.27</v>
      </c>
      <c r="D1921" s="132">
        <v>-0.85</v>
      </c>
      <c r="E1921" s="132">
        <v>3.16</v>
      </c>
      <c r="F1921" s="132">
        <v>2.14</v>
      </c>
      <c r="G1921" s="269" t="s">
        <v>3110</v>
      </c>
      <c r="H1921" s="288" t="s">
        <v>3111</v>
      </c>
      <c r="I1921" s="129">
        <v>12.04</v>
      </c>
      <c r="J1921" s="129">
        <v>-27</v>
      </c>
      <c r="K1921" s="129">
        <v>-11</v>
      </c>
      <c r="L1921" s="129" t="b">
        <v>1</v>
      </c>
      <c r="M1921" s="129">
        <v>-0.99</v>
      </c>
      <c r="N1921" s="129">
        <v>1.8759999999999999</v>
      </c>
      <c r="O1921" s="129">
        <v>-0.52800000000000002</v>
      </c>
      <c r="P1921" s="132">
        <v>-0.88600000000000001</v>
      </c>
      <c r="Q1921" s="132">
        <v>4.0000000000000001E-3</v>
      </c>
      <c r="R1921" s="132">
        <v>-3.0000000000000001E-3</v>
      </c>
      <c r="S1921" s="129">
        <v>1.53</v>
      </c>
      <c r="T1921" s="419">
        <v>-38.185000000000002</v>
      </c>
      <c r="U1921" s="129">
        <v>44.38</v>
      </c>
      <c r="V1921" s="129">
        <v>-54</v>
      </c>
      <c r="W1921" s="129">
        <v>-27</v>
      </c>
      <c r="X1921" s="129">
        <v>293</v>
      </c>
      <c r="Y1921" s="129" t="s">
        <v>966</v>
      </c>
      <c r="Z1921" s="129" t="b">
        <v>1</v>
      </c>
      <c r="AA1921" s="129">
        <v>0</v>
      </c>
      <c r="AB1921" s="129" t="b">
        <v>0</v>
      </c>
      <c r="AC1921" s="129">
        <v>49</v>
      </c>
      <c r="AD1921" s="129">
        <v>0.44600000000000001</v>
      </c>
      <c r="AE1921" s="129" t="s">
        <v>3111</v>
      </c>
      <c r="AF1921" s="129" t="s">
        <v>3110</v>
      </c>
      <c r="AG1921" s="129" t="s">
        <v>3723</v>
      </c>
      <c r="AH1921" s="129" t="e" cm="1">
        <f t="array" aca="1" ref="AH1921" ca="1">INDIRECT(ADDRESS(MATCH(AJ1921,'rs_industries'!B:B,0),5,1,TRUE,"rs_industries"))</f>
        <v>#N/A</v>
      </c>
      <c r="AI1921" s="129" cm="1">
        <f t="array" aca="1" ref="AI1921" ca="1">INDIRECT(ADDRESS(MATCH(A1921,'rs_stocks'!B:B,0),7,1,TRUE,"rs_stocks"))</f>
        <v>71</v>
      </c>
    </row>
    <row r="1922" spans="1:35" x14ac:dyDescent="0.3">
      <c r="A1922" s="129" t="s">
        <v>2117</v>
      </c>
      <c r="B1922" s="132">
        <v>1.24</v>
      </c>
      <c r="C1922" s="132">
        <v>2.0699999999999998</v>
      </c>
      <c r="D1922" s="132">
        <v>9.69</v>
      </c>
      <c r="E1922" s="132">
        <v>0.06</v>
      </c>
      <c r="F1922" s="132">
        <v>5.98</v>
      </c>
      <c r="G1922" s="284" t="s">
        <v>3333</v>
      </c>
      <c r="H1922" s="346" t="s">
        <v>115</v>
      </c>
      <c r="I1922" s="129">
        <v>1.31</v>
      </c>
      <c r="J1922" s="129">
        <v>-48</v>
      </c>
      <c r="K1922" s="129">
        <v>-19</v>
      </c>
      <c r="L1922" s="129" t="b">
        <v>1</v>
      </c>
      <c r="M1922" s="129">
        <v>-2.778</v>
      </c>
      <c r="N1922" s="129">
        <v>5.173</v>
      </c>
      <c r="O1922" s="129">
        <v>-0.53700000000000003</v>
      </c>
      <c r="P1922" s="132">
        <v>-2.032</v>
      </c>
      <c r="Q1922" s="132">
        <v>3.0000000000000001E-3</v>
      </c>
      <c r="R1922" s="132">
        <v>-6.0000000000000001E-3</v>
      </c>
      <c r="S1922" s="129">
        <v>2.83</v>
      </c>
      <c r="T1922" s="419">
        <v>108.342</v>
      </c>
      <c r="U1922" s="129">
        <v>16.3</v>
      </c>
      <c r="V1922" s="129">
        <v>60</v>
      </c>
      <c r="W1922" s="129">
        <v>35</v>
      </c>
      <c r="X1922" s="129">
        <v>433</v>
      </c>
      <c r="Y1922" s="129" t="s">
        <v>2117</v>
      </c>
      <c r="Z1922" s="129" t="b">
        <v>0</v>
      </c>
      <c r="AA1922" s="129">
        <v>0</v>
      </c>
      <c r="AB1922" s="129" t="b">
        <v>0</v>
      </c>
      <c r="AC1922" s="129">
        <v>45</v>
      </c>
      <c r="AD1922" s="129">
        <v>0.44600000000000001</v>
      </c>
      <c r="AE1922" s="129" t="s">
        <v>115</v>
      </c>
      <c r="AF1922" s="129" t="s">
        <v>3333</v>
      </c>
      <c r="AG1922" s="129" t="s">
        <v>5182</v>
      </c>
      <c r="AH1922" s="129" t="e" cm="1">
        <f t="array" aca="1" ref="AH1922" ca="1">INDIRECT(ADDRESS(MATCH(AJ1922,'rs_industries'!B:B,0),5,1,TRUE,"rs_industries"))</f>
        <v>#N/A</v>
      </c>
      <c r="AI1922" s="129" t="e" cm="1">
        <f t="array" aca="1" ref="AI1922" ca="1">INDIRECT(ADDRESS(MATCH(A1922,'rs_stocks'!B:B,0),7,1,TRUE,"rs_stocks"))</f>
        <v>#N/A</v>
      </c>
    </row>
    <row r="1923" spans="1:35" x14ac:dyDescent="0.3">
      <c r="A1923" s="129" t="s">
        <v>1050</v>
      </c>
      <c r="B1923" s="132">
        <v>-1.81</v>
      </c>
      <c r="C1923" s="132">
        <v>-4.34</v>
      </c>
      <c r="D1923" s="132">
        <v>-5.3</v>
      </c>
      <c r="E1923" s="132">
        <v>-6.09</v>
      </c>
      <c r="F1923" s="132">
        <v>-6.71</v>
      </c>
      <c r="G1923" s="212" t="s">
        <v>4027</v>
      </c>
      <c r="H1923" s="345" t="s">
        <v>3735</v>
      </c>
      <c r="I1923" s="129">
        <v>7.5830000000000002</v>
      </c>
      <c r="J1923" s="129">
        <v>-39</v>
      </c>
      <c r="K1923" s="129">
        <v>-24</v>
      </c>
      <c r="L1923" s="129" t="b">
        <v>0</v>
      </c>
      <c r="M1923" s="129">
        <v>-1.2909999999999999</v>
      </c>
      <c r="N1923" s="129">
        <v>2.3759999999999999</v>
      </c>
      <c r="O1923" s="129">
        <v>-0.54300000000000004</v>
      </c>
      <c r="P1923" s="132">
        <v>-1.292</v>
      </c>
      <c r="Q1923" s="132">
        <v>4.0000000000000001E-3</v>
      </c>
      <c r="R1923" s="132">
        <v>-5.0000000000000001E-3</v>
      </c>
      <c r="S1923" s="129">
        <v>1.62</v>
      </c>
      <c r="T1923" s="419">
        <v>-17.212</v>
      </c>
      <c r="U1923" s="129">
        <v>79.13</v>
      </c>
      <c r="V1923" s="129">
        <v>-43</v>
      </c>
      <c r="W1923" s="129">
        <v>-51</v>
      </c>
      <c r="X1923" s="129">
        <v>156</v>
      </c>
      <c r="Y1923" s="129" t="s">
        <v>1050</v>
      </c>
      <c r="Z1923" s="129" t="b">
        <v>1</v>
      </c>
      <c r="AA1923" s="129">
        <v>0</v>
      </c>
      <c r="AB1923" s="129" t="b">
        <v>0</v>
      </c>
      <c r="AC1923" s="129">
        <v>45</v>
      </c>
      <c r="AD1923" s="129">
        <v>0.44600000000000001</v>
      </c>
      <c r="AE1923" s="129" t="s">
        <v>3735</v>
      </c>
      <c r="AF1923" s="129" t="s">
        <v>4027</v>
      </c>
      <c r="AG1923" s="129" t="s">
        <v>5154</v>
      </c>
      <c r="AH1923" s="129" t="e" cm="1">
        <f t="array" aca="1" ref="AH1923" ca="1">INDIRECT(ADDRESS(MATCH(AJ1923,'rs_industries'!B:B,0),5,1,TRUE,"rs_industries"))</f>
        <v>#N/A</v>
      </c>
      <c r="AI1923" s="129" t="e" cm="1">
        <f t="array" aca="1" ref="AI1923" ca="1">INDIRECT(ADDRESS(MATCH(A1923,'rs_stocks'!B:B,0),7,1,TRUE,"rs_stocks"))</f>
        <v>#N/A</v>
      </c>
    </row>
    <row r="1924" spans="1:35" x14ac:dyDescent="0.3">
      <c r="A1924" s="129" t="s">
        <v>5686</v>
      </c>
      <c r="B1924" s="132">
        <v>0.51</v>
      </c>
      <c r="C1924" s="132">
        <v>11.52</v>
      </c>
      <c r="D1924" s="132">
        <v>-10.81</v>
      </c>
      <c r="E1924" s="132">
        <v>39.75</v>
      </c>
      <c r="F1924" s="132">
        <v>27.07</v>
      </c>
      <c r="G1924" s="300" t="s">
        <v>3455</v>
      </c>
      <c r="H1924" s="348" t="s">
        <v>31</v>
      </c>
      <c r="I1924" s="129">
        <v>0.621</v>
      </c>
      <c r="J1924" s="129">
        <v>-82</v>
      </c>
      <c r="K1924" s="129">
        <v>-68</v>
      </c>
      <c r="L1924" s="129" t="b">
        <v>1</v>
      </c>
      <c r="M1924" s="129">
        <v>-7.0229999999999997</v>
      </c>
      <c r="N1924" s="129">
        <v>12.912000000000001</v>
      </c>
      <c r="O1924" s="129">
        <v>-0.54400000000000004</v>
      </c>
      <c r="P1924" s="132">
        <v>-1.8169999999999999</v>
      </c>
      <c r="Q1924" s="132">
        <v>0</v>
      </c>
      <c r="R1924" s="132">
        <v>1E-3</v>
      </c>
      <c r="S1924" s="129">
        <v>4.2300000000000004</v>
      </c>
      <c r="T1924" s="419">
        <v>45.262999999999998</v>
      </c>
      <c r="U1924" s="129">
        <v>7.84</v>
      </c>
      <c r="V1924" s="129">
        <v>-22</v>
      </c>
      <c r="W1924" s="129">
        <v>-42</v>
      </c>
      <c r="X1924" s="129">
        <v>603</v>
      </c>
      <c r="Y1924" s="129" t="s">
        <v>5686</v>
      </c>
      <c r="Z1924" s="129" t="b">
        <v>1</v>
      </c>
      <c r="AA1924" s="129">
        <v>0</v>
      </c>
      <c r="AB1924" s="129" t="b">
        <v>1</v>
      </c>
      <c r="AC1924" s="129">
        <v>42</v>
      </c>
      <c r="AD1924" s="129">
        <v>0.44500000000000001</v>
      </c>
      <c r="AE1924" s="129" t="s">
        <v>31</v>
      </c>
      <c r="AF1924" s="129" t="s">
        <v>3455</v>
      </c>
      <c r="AG1924" s="129" t="s">
        <v>7211</v>
      </c>
      <c r="AH1924" s="129" t="e" cm="1">
        <f t="array" aca="1" ref="AH1924" ca="1">INDIRECT(ADDRESS(MATCH(AJ1924,'rs_industries'!B:B,0),5,1,TRUE,"rs_industries"))</f>
        <v>#N/A</v>
      </c>
      <c r="AI1924" s="129" cm="1">
        <f t="array" aca="1" ref="AI1924" ca="1">INDIRECT(ADDRESS(MATCH(A1924,'rs_stocks'!B:B,0),7,1,TRUE,"rs_stocks"))</f>
        <v>72</v>
      </c>
    </row>
    <row r="1925" spans="1:35" x14ac:dyDescent="0.3">
      <c r="A1925" s="129" t="s">
        <v>1676</v>
      </c>
      <c r="B1925" s="132">
        <v>-1.1299999999999999</v>
      </c>
      <c r="C1925" s="132">
        <v>-14.44</v>
      </c>
      <c r="D1925" s="132">
        <v>-9.64</v>
      </c>
      <c r="E1925" s="132">
        <v>-2.7</v>
      </c>
      <c r="F1925" s="132">
        <v>-8.1999999999999993</v>
      </c>
      <c r="G1925" s="269" t="s">
        <v>3127</v>
      </c>
      <c r="H1925" s="288" t="s">
        <v>31</v>
      </c>
      <c r="I1925" s="129">
        <v>1.73</v>
      </c>
      <c r="J1925" s="129">
        <v>-85</v>
      </c>
      <c r="K1925" s="129">
        <v>-81</v>
      </c>
      <c r="L1925" s="129" t="b">
        <v>0</v>
      </c>
      <c r="M1925" s="129">
        <v>-2.5910000000000002</v>
      </c>
      <c r="N1925" s="129">
        <v>4.758</v>
      </c>
      <c r="O1925" s="129">
        <v>-0.54500000000000004</v>
      </c>
      <c r="P1925" s="132">
        <v>-2.9710000000000001</v>
      </c>
      <c r="Q1925" s="132">
        <v>3.0000000000000001E-3</v>
      </c>
      <c r="R1925" s="132">
        <v>-0.01</v>
      </c>
      <c r="S1925" s="129">
        <v>3.22</v>
      </c>
      <c r="T1925" s="419">
        <v>7.5410000000000004</v>
      </c>
      <c r="U1925" s="129">
        <v>28.79</v>
      </c>
      <c r="V1925" s="129">
        <v>-33</v>
      </c>
      <c r="W1925" s="129">
        <v>-14</v>
      </c>
      <c r="X1925" s="129">
        <v>215</v>
      </c>
      <c r="Y1925" s="129" t="s">
        <v>1676</v>
      </c>
      <c r="Z1925" s="129" t="b">
        <v>1</v>
      </c>
      <c r="AA1925" s="129">
        <v>0</v>
      </c>
      <c r="AB1925" s="129" t="b">
        <v>0</v>
      </c>
      <c r="AC1925" s="129">
        <v>40</v>
      </c>
      <c r="AD1925" s="129">
        <v>0.44500000000000001</v>
      </c>
      <c r="AE1925" s="129" t="s">
        <v>31</v>
      </c>
      <c r="AF1925" s="129" t="s">
        <v>3127</v>
      </c>
      <c r="AG1925" s="129" t="s">
        <v>5584</v>
      </c>
      <c r="AH1925" s="129" t="e" cm="1">
        <f t="array" aca="1" ref="AH1925" ca="1">INDIRECT(ADDRESS(MATCH(AJ1925,'rs_industries'!B:B,0),5,1,TRUE,"rs_industries"))</f>
        <v>#N/A</v>
      </c>
      <c r="AI1925" s="129" t="e" cm="1">
        <f t="array" aca="1" ref="AI1925" ca="1">INDIRECT(ADDRESS(MATCH(A1925,'rs_stocks'!B:B,0),7,1,TRUE,"rs_stocks"))</f>
        <v>#N/A</v>
      </c>
    </row>
    <row r="1926" spans="1:35" x14ac:dyDescent="0.3">
      <c r="A1926" s="129" t="s">
        <v>307</v>
      </c>
      <c r="B1926" s="132">
        <v>2.5</v>
      </c>
      <c r="C1926" s="132">
        <v>3.42</v>
      </c>
      <c r="D1926" s="132">
        <v>-0.2</v>
      </c>
      <c r="E1926" s="132">
        <v>16.47</v>
      </c>
      <c r="F1926" s="132">
        <v>6.62</v>
      </c>
      <c r="G1926" s="282" t="s">
        <v>3114</v>
      </c>
      <c r="H1926" s="347" t="s">
        <v>31</v>
      </c>
      <c r="I1926" s="129">
        <v>88.215000000000003</v>
      </c>
      <c r="J1926" s="129">
        <v>-31</v>
      </c>
      <c r="K1926" s="129">
        <v>-4</v>
      </c>
      <c r="L1926" s="129" t="b">
        <v>1</v>
      </c>
      <c r="M1926" s="129">
        <v>-2.0009999999999999</v>
      </c>
      <c r="N1926" s="129">
        <v>3.6680000000000001</v>
      </c>
      <c r="O1926" s="129">
        <v>-0.54500000000000004</v>
      </c>
      <c r="P1926" s="132">
        <v>-1.966</v>
      </c>
      <c r="Q1926" s="132">
        <v>4.0000000000000001E-3</v>
      </c>
      <c r="R1926" s="132">
        <v>-8.0000000000000002E-3</v>
      </c>
      <c r="S1926" s="129">
        <v>2.59</v>
      </c>
      <c r="T1926" s="419">
        <v>28.907</v>
      </c>
      <c r="U1926" s="129">
        <v>575.755</v>
      </c>
      <c r="V1926" s="129">
        <v>-54</v>
      </c>
      <c r="W1926" s="129">
        <v>-45</v>
      </c>
      <c r="X1926" s="129">
        <v>13</v>
      </c>
      <c r="Y1926" s="129" t="s">
        <v>307</v>
      </c>
      <c r="Z1926" s="129" t="b">
        <v>1</v>
      </c>
      <c r="AA1926" s="129">
        <v>0</v>
      </c>
      <c r="AB1926" s="129" t="b">
        <v>1</v>
      </c>
      <c r="AC1926" s="129">
        <v>47</v>
      </c>
      <c r="AD1926" s="129">
        <v>0.44500000000000001</v>
      </c>
      <c r="AE1926" s="129" t="s">
        <v>31</v>
      </c>
      <c r="AF1926" s="129" t="s">
        <v>3114</v>
      </c>
      <c r="AG1926" s="129" t="s">
        <v>4753</v>
      </c>
      <c r="AH1926" s="129" t="e" cm="1">
        <f t="array" aca="1" ref="AH1926" ca="1">INDIRECT(ADDRESS(MATCH(AJ1926,'rs_industries'!B:B,0),5,1,TRUE,"rs_industries"))</f>
        <v>#N/A</v>
      </c>
      <c r="AI1926" s="129" cm="1">
        <f t="array" aca="1" ref="AI1926" ca="1">INDIRECT(ADDRESS(MATCH(A1926,'rs_stocks'!B:B,0),7,1,TRUE,"rs_stocks"))</f>
        <v>71</v>
      </c>
    </row>
    <row r="1927" spans="1:35" x14ac:dyDescent="0.3">
      <c r="A1927" s="129" t="s">
        <v>2007</v>
      </c>
      <c r="B1927" s="132">
        <v>-2.57</v>
      </c>
      <c r="C1927" s="132">
        <v>8.6</v>
      </c>
      <c r="D1927" s="132">
        <v>2.2999999999999998</v>
      </c>
      <c r="E1927" s="132">
        <v>3.01</v>
      </c>
      <c r="F1927" s="132">
        <v>2.2599999999999998</v>
      </c>
      <c r="G1927" s="298" t="s">
        <v>3231</v>
      </c>
      <c r="H1927" s="352" t="s">
        <v>3124</v>
      </c>
      <c r="I1927" s="129">
        <v>1.177</v>
      </c>
      <c r="J1927" s="129">
        <v>-87</v>
      </c>
      <c r="K1927" s="129">
        <v>-82</v>
      </c>
      <c r="L1927" s="129" t="b">
        <v>1</v>
      </c>
      <c r="M1927" s="129">
        <v>-6.0039999999999996</v>
      </c>
      <c r="N1927" s="129">
        <v>10.993</v>
      </c>
      <c r="O1927" s="129">
        <v>-0.54600000000000004</v>
      </c>
      <c r="P1927" s="132">
        <v>-6.0780000000000003</v>
      </c>
      <c r="Q1927" s="132">
        <v>1E-3</v>
      </c>
      <c r="R1927" s="132">
        <v>-7.0000000000000001E-3</v>
      </c>
      <c r="S1927" s="129">
        <v>7.33</v>
      </c>
      <c r="T1927" s="419">
        <v>5.3540000000000001</v>
      </c>
      <c r="U1927" s="129">
        <v>28.02</v>
      </c>
      <c r="V1927" s="129">
        <v>-10</v>
      </c>
      <c r="W1927" s="129">
        <v>-60</v>
      </c>
      <c r="X1927" s="129">
        <v>97</v>
      </c>
      <c r="Y1927" s="129" t="s">
        <v>2007</v>
      </c>
      <c r="Z1927" s="129" t="b">
        <v>0</v>
      </c>
      <c r="AA1927" s="129">
        <v>0</v>
      </c>
      <c r="AB1927" s="129" t="b">
        <v>0</v>
      </c>
      <c r="AC1927" s="129">
        <v>44</v>
      </c>
      <c r="AD1927" s="129">
        <v>0.44500000000000001</v>
      </c>
      <c r="AE1927" s="129" t="s">
        <v>3124</v>
      </c>
      <c r="AF1927" s="129" t="s">
        <v>3231</v>
      </c>
      <c r="AG1927" s="129" t="s">
        <v>4747</v>
      </c>
      <c r="AH1927" s="129" t="e" cm="1">
        <f t="array" aca="1" ref="AH1927" ca="1">INDIRECT(ADDRESS(MATCH(AJ1927,'rs_industries'!B:B,0),5,1,TRUE,"rs_industries"))</f>
        <v>#N/A</v>
      </c>
      <c r="AI1927" s="129" t="e" cm="1">
        <f t="array" aca="1" ref="AI1927" ca="1">INDIRECT(ADDRESS(MATCH(A1927,'rs_stocks'!B:B,0),7,1,TRUE,"rs_stocks"))</f>
        <v>#N/A</v>
      </c>
    </row>
    <row r="1928" spans="1:35" x14ac:dyDescent="0.3">
      <c r="A1928" s="129" t="s">
        <v>2760</v>
      </c>
      <c r="B1928" s="132">
        <v>-0.66</v>
      </c>
      <c r="C1928" s="132">
        <v>-0.49</v>
      </c>
      <c r="D1928" s="132">
        <v>-3.49</v>
      </c>
      <c r="E1928" s="132">
        <v>-8.2200000000000006</v>
      </c>
      <c r="F1928" s="132">
        <v>-8.81</v>
      </c>
      <c r="G1928" s="315" t="s">
        <v>3353</v>
      </c>
      <c r="H1928" s="348" t="s">
        <v>115</v>
      </c>
      <c r="I1928" s="129">
        <v>1.1579999999999999</v>
      </c>
      <c r="J1928" s="129">
        <v>-29</v>
      </c>
      <c r="K1928" s="129">
        <v>-12</v>
      </c>
      <c r="L1928" s="129" t="b">
        <v>1</v>
      </c>
      <c r="M1928" s="129">
        <v>-1.274</v>
      </c>
      <c r="N1928" s="129">
        <v>2.2869999999999999</v>
      </c>
      <c r="O1928" s="129">
        <v>-0.55700000000000005</v>
      </c>
      <c r="P1928" s="132">
        <v>-1.097</v>
      </c>
      <c r="Q1928" s="132">
        <v>4.0000000000000001E-3</v>
      </c>
      <c r="R1928" s="132">
        <v>-4.0000000000000001E-3</v>
      </c>
      <c r="S1928" s="129">
        <v>1.32</v>
      </c>
      <c r="T1928" s="419">
        <v>22.837</v>
      </c>
      <c r="U1928" s="129">
        <v>89.37</v>
      </c>
      <c r="V1928" s="129">
        <v>-70</v>
      </c>
      <c r="W1928" s="129">
        <v>-80</v>
      </c>
      <c r="X1928" s="129">
        <v>169</v>
      </c>
      <c r="Y1928" s="129" t="s">
        <v>2760</v>
      </c>
      <c r="Z1928" s="129" t="b">
        <v>1</v>
      </c>
      <c r="AA1928" s="129">
        <v>0</v>
      </c>
      <c r="AB1928" s="129" t="b">
        <v>0</v>
      </c>
      <c r="AC1928" s="129">
        <v>47</v>
      </c>
      <c r="AD1928" s="129">
        <v>0.44400000000000001</v>
      </c>
      <c r="AE1928" s="129" t="s">
        <v>115</v>
      </c>
      <c r="AF1928" s="129" t="s">
        <v>3353</v>
      </c>
      <c r="AG1928" s="129" t="s">
        <v>3883</v>
      </c>
      <c r="AH1928" s="129" t="e" cm="1">
        <f t="array" aca="1" ref="AH1928" ca="1">INDIRECT(ADDRESS(MATCH(AJ1928,'rs_industries'!B:B,0),5,1,TRUE,"rs_industries"))</f>
        <v>#N/A</v>
      </c>
      <c r="AI1928" s="129" cm="1">
        <f t="array" aca="1" ref="AI1928" ca="1">INDIRECT(ADDRESS(MATCH(A1928,'rs_stocks'!B:B,0),7,1,TRUE,"rs_stocks"))</f>
        <v>86</v>
      </c>
    </row>
    <row r="1929" spans="1:35" x14ac:dyDescent="0.3">
      <c r="A1929" s="129" t="s">
        <v>8747</v>
      </c>
      <c r="B1929" s="132">
        <v>-3.97</v>
      </c>
      <c r="C1929" s="132">
        <v>-14.71</v>
      </c>
      <c r="D1929" s="132">
        <v>-21.62</v>
      </c>
      <c r="E1929" s="132">
        <v>-7.05</v>
      </c>
      <c r="F1929" s="132">
        <v>-8.23</v>
      </c>
      <c r="G1929" s="235" t="s">
        <v>3146</v>
      </c>
      <c r="H1929" s="349" t="s">
        <v>3124</v>
      </c>
      <c r="I1929" s="129">
        <v>0.21</v>
      </c>
      <c r="J1929" s="129">
        <v>-95</v>
      </c>
      <c r="K1929" s="129">
        <v>-94</v>
      </c>
      <c r="L1929" s="129" t="b">
        <v>0</v>
      </c>
      <c r="M1929" s="129">
        <v>-5.4249999999999998</v>
      </c>
      <c r="N1929" s="129">
        <v>9.6240000000000006</v>
      </c>
      <c r="O1929" s="129">
        <v>-0.56399999999999995</v>
      </c>
      <c r="P1929" s="132">
        <v>-4.2370000000000001</v>
      </c>
      <c r="Q1929" s="132">
        <v>2E-3</v>
      </c>
      <c r="R1929" s="132">
        <v>-0.01</v>
      </c>
      <c r="S1929" s="129">
        <v>6.66</v>
      </c>
      <c r="T1929" s="419">
        <v>-31.088000000000001</v>
      </c>
      <c r="U1929" s="129">
        <v>1.45</v>
      </c>
      <c r="V1929" s="129">
        <v>-15</v>
      </c>
      <c r="W1929" s="129">
        <v>-22</v>
      </c>
      <c r="X1929" s="129">
        <v>2072</v>
      </c>
      <c r="Y1929" s="129" t="s">
        <v>8747</v>
      </c>
      <c r="Z1929" s="129" t="b">
        <v>1</v>
      </c>
      <c r="AA1929" s="129">
        <v>0</v>
      </c>
      <c r="AB1929" s="129" t="b">
        <v>0</v>
      </c>
      <c r="AC1929" s="129">
        <v>34</v>
      </c>
      <c r="AD1929" s="129">
        <v>0.44400000000000001</v>
      </c>
      <c r="AE1929" s="129" t="s">
        <v>3124</v>
      </c>
      <c r="AF1929" s="129" t="s">
        <v>3146</v>
      </c>
      <c r="AG1929" s="129" t="s">
        <v>8748</v>
      </c>
      <c r="AH1929" s="129" t="e" cm="1">
        <f t="array" aca="1" ref="AH1929" ca="1">INDIRECT(ADDRESS(MATCH(AJ1929,'rs_industries'!B:B,0),5,1,TRUE,"rs_industries"))</f>
        <v>#N/A</v>
      </c>
      <c r="AI1929" s="129" t="e" cm="1">
        <f t="array" aca="1" ref="AI1929" ca="1">INDIRECT(ADDRESS(MATCH(A1929,'rs_stocks'!B:B,0),7,1,TRUE,"rs_stocks"))</f>
        <v>#N/A</v>
      </c>
    </row>
    <row r="1930" spans="1:35" x14ac:dyDescent="0.3">
      <c r="A1930" s="129" t="s">
        <v>1210</v>
      </c>
      <c r="B1930" s="132">
        <v>-0.59</v>
      </c>
      <c r="C1930" s="132">
        <v>-6.88</v>
      </c>
      <c r="D1930" s="132">
        <v>-12.44</v>
      </c>
      <c r="E1930" s="132">
        <v>1.89</v>
      </c>
      <c r="F1930" s="132">
        <v>-0.85</v>
      </c>
      <c r="G1930" s="289" t="s">
        <v>3696</v>
      </c>
      <c r="H1930" s="346" t="s">
        <v>3108</v>
      </c>
      <c r="I1930" s="129">
        <v>47.566000000000003</v>
      </c>
      <c r="J1930" s="129">
        <v>-21</v>
      </c>
      <c r="K1930" s="129">
        <v>-14</v>
      </c>
      <c r="L1930" s="129" t="b">
        <v>0</v>
      </c>
      <c r="M1930" s="129">
        <v>-3.1680000000000001</v>
      </c>
      <c r="N1930" s="129">
        <v>5.4279999999999999</v>
      </c>
      <c r="O1930" s="129">
        <v>-0.58399999999999996</v>
      </c>
      <c r="P1930" s="132">
        <v>-2.5539999999999998</v>
      </c>
      <c r="Q1930" s="132">
        <v>4.0000000000000001E-3</v>
      </c>
      <c r="R1930" s="132">
        <v>-0.01</v>
      </c>
      <c r="S1930" s="129">
        <v>1.68</v>
      </c>
      <c r="T1930" s="419">
        <v>-56.256</v>
      </c>
      <c r="U1930" s="129">
        <v>2774.4850000000001</v>
      </c>
      <c r="V1930" s="129">
        <v>-7</v>
      </c>
      <c r="W1930" s="129">
        <v>-8</v>
      </c>
      <c r="X1930" s="129">
        <v>4</v>
      </c>
      <c r="Y1930" s="129" t="s">
        <v>1210</v>
      </c>
      <c r="Z1930" s="129" t="b">
        <v>1</v>
      </c>
      <c r="AA1930" s="129">
        <v>0</v>
      </c>
      <c r="AB1930" s="129" t="b">
        <v>0</v>
      </c>
      <c r="AC1930" s="129">
        <v>51</v>
      </c>
      <c r="AD1930" s="129">
        <v>0.44400000000000001</v>
      </c>
      <c r="AE1930" s="129" t="s">
        <v>3108</v>
      </c>
      <c r="AF1930" s="129" t="s">
        <v>3696</v>
      </c>
      <c r="AG1930" s="129" t="s">
        <v>4720</v>
      </c>
      <c r="AH1930" s="129" t="e" cm="1">
        <f t="array" aca="1" ref="AH1930" ca="1">INDIRECT(ADDRESS(MATCH(AJ1930,'rs_industries'!B:B,0),5,1,TRUE,"rs_industries"))</f>
        <v>#N/A</v>
      </c>
      <c r="AI1930" s="129" t="e" cm="1">
        <f t="array" aca="1" ref="AI1930" ca="1">INDIRECT(ADDRESS(MATCH(A1930,'rs_stocks'!B:B,0),7,1,TRUE,"rs_stocks"))</f>
        <v>#N/A</v>
      </c>
    </row>
    <row r="1931" spans="1:35" x14ac:dyDescent="0.3">
      <c r="A1931" s="129" t="s">
        <v>103</v>
      </c>
      <c r="B1931" s="132">
        <v>-2.16</v>
      </c>
      <c r="C1931" s="132">
        <v>-0.36</v>
      </c>
      <c r="D1931" s="132">
        <v>-6.45</v>
      </c>
      <c r="E1931" s="132">
        <v>3.81</v>
      </c>
      <c r="F1931" s="132">
        <v>-2.81</v>
      </c>
      <c r="G1931" s="282" t="s">
        <v>3114</v>
      </c>
      <c r="H1931" s="347" t="s">
        <v>31</v>
      </c>
      <c r="I1931" s="129">
        <v>30.361999999999998</v>
      </c>
      <c r="J1931" s="129">
        <v>-70</v>
      </c>
      <c r="K1931" s="129">
        <v>-30</v>
      </c>
      <c r="L1931" s="129" t="b">
        <v>0</v>
      </c>
      <c r="M1931" s="129">
        <v>-1.9610000000000001</v>
      </c>
      <c r="N1931" s="129">
        <v>3.3479999999999999</v>
      </c>
      <c r="O1931" s="129">
        <v>-0.58599999999999997</v>
      </c>
      <c r="P1931" s="132">
        <v>-2.0190000000000001</v>
      </c>
      <c r="Q1931" s="132">
        <v>4.0000000000000001E-3</v>
      </c>
      <c r="R1931" s="132">
        <v>-8.9999999999999993E-3</v>
      </c>
      <c r="S1931" s="129">
        <v>3.68</v>
      </c>
      <c r="T1931" s="419">
        <v>-4.0090000000000003</v>
      </c>
      <c r="U1931" s="129">
        <v>595.77</v>
      </c>
      <c r="V1931" s="129">
        <v>-38</v>
      </c>
      <c r="W1931" s="129">
        <v>-27</v>
      </c>
      <c r="X1931" s="129">
        <v>9</v>
      </c>
      <c r="Y1931" s="129" t="s">
        <v>103</v>
      </c>
      <c r="Z1931" s="129" t="b">
        <v>1</v>
      </c>
      <c r="AA1931" s="129">
        <v>0</v>
      </c>
      <c r="AB1931" s="129" t="b">
        <v>0</v>
      </c>
      <c r="AC1931" s="129">
        <v>47</v>
      </c>
      <c r="AD1931" s="129">
        <v>0.443</v>
      </c>
      <c r="AE1931" s="129" t="s">
        <v>31</v>
      </c>
      <c r="AF1931" s="129" t="s">
        <v>3114</v>
      </c>
      <c r="AG1931" s="129" t="s">
        <v>3599</v>
      </c>
      <c r="AH1931" s="129" t="e" cm="1">
        <f t="array" aca="1" ref="AH1931" ca="1">INDIRECT(ADDRESS(MATCH(AJ1931,'rs_industries'!B:B,0),5,1,TRUE,"rs_industries"))</f>
        <v>#N/A</v>
      </c>
      <c r="AI1931" s="129" t="e" cm="1">
        <f t="array" aca="1" ref="AI1931" ca="1">INDIRECT(ADDRESS(MATCH(A1931,'rs_stocks'!B:B,0),7,1,TRUE,"rs_stocks"))</f>
        <v>#N/A</v>
      </c>
    </row>
    <row r="1932" spans="1:35" x14ac:dyDescent="0.3">
      <c r="A1932" s="129" t="s">
        <v>424</v>
      </c>
      <c r="B1932" s="132">
        <v>-0.72</v>
      </c>
      <c r="C1932" s="132">
        <v>-2.84</v>
      </c>
      <c r="D1932" s="132">
        <v>-7.32</v>
      </c>
      <c r="E1932" s="132">
        <v>0.25</v>
      </c>
      <c r="F1932" s="132">
        <v>1.63</v>
      </c>
      <c r="G1932" s="231" t="s">
        <v>4191</v>
      </c>
      <c r="H1932" s="346" t="s">
        <v>3108</v>
      </c>
      <c r="I1932" s="129">
        <v>14.116</v>
      </c>
      <c r="J1932" s="129">
        <v>-26</v>
      </c>
      <c r="K1932" s="129">
        <v>-9</v>
      </c>
      <c r="L1932" s="129" t="b">
        <v>0</v>
      </c>
      <c r="M1932" s="129">
        <v>-2.2029999999999998</v>
      </c>
      <c r="N1932" s="129">
        <v>3.71</v>
      </c>
      <c r="O1932" s="129">
        <v>-0.59399999999999997</v>
      </c>
      <c r="P1932" s="132">
        <v>-1.8560000000000001</v>
      </c>
      <c r="Q1932" s="132">
        <v>4.0000000000000001E-3</v>
      </c>
      <c r="R1932" s="132">
        <v>-8.0000000000000002E-3</v>
      </c>
      <c r="S1932" s="129">
        <v>1.77</v>
      </c>
      <c r="T1932" s="419">
        <v>76.700999999999993</v>
      </c>
      <c r="U1932" s="129">
        <v>109.63</v>
      </c>
      <c r="V1932" s="129">
        <v>5</v>
      </c>
      <c r="W1932" s="129">
        <v>4</v>
      </c>
      <c r="X1932" s="129">
        <v>102</v>
      </c>
      <c r="Y1932" s="129" t="s">
        <v>424</v>
      </c>
      <c r="Z1932" s="129" t="b">
        <v>1</v>
      </c>
      <c r="AA1932" s="129">
        <v>0</v>
      </c>
      <c r="AB1932" s="129" t="b">
        <v>0</v>
      </c>
      <c r="AC1932" s="129">
        <v>46</v>
      </c>
      <c r="AD1932" s="129">
        <v>0.443</v>
      </c>
      <c r="AE1932" s="129" t="s">
        <v>3108</v>
      </c>
      <c r="AF1932" s="129" t="s">
        <v>4191</v>
      </c>
      <c r="AG1932" s="129" t="s">
        <v>4351</v>
      </c>
      <c r="AH1932" s="129" t="e" cm="1">
        <f t="array" aca="1" ref="AH1932" ca="1">INDIRECT(ADDRESS(MATCH(AJ1932,'rs_industries'!B:B,0),5,1,TRUE,"rs_industries"))</f>
        <v>#N/A</v>
      </c>
      <c r="AI1932" s="129" t="e" cm="1">
        <f t="array" aca="1" ref="AI1932" ca="1">INDIRECT(ADDRESS(MATCH(A1932,'rs_stocks'!B:B,0),7,1,TRUE,"rs_stocks"))</f>
        <v>#N/A</v>
      </c>
    </row>
    <row r="1933" spans="1:35" x14ac:dyDescent="0.3">
      <c r="A1933" s="129" t="s">
        <v>2392</v>
      </c>
      <c r="B1933" s="132">
        <v>-8.0299999999999994</v>
      </c>
      <c r="C1933" s="132">
        <v>12.38</v>
      </c>
      <c r="D1933" s="132">
        <v>-28.14</v>
      </c>
      <c r="E1933" s="132">
        <v>-5.27</v>
      </c>
      <c r="F1933" s="132">
        <v>10.84</v>
      </c>
      <c r="G1933" s="251" t="s">
        <v>88</v>
      </c>
      <c r="H1933" s="349" t="s">
        <v>31</v>
      </c>
      <c r="I1933" s="129">
        <v>1.4590000000000001</v>
      </c>
      <c r="J1933" s="129">
        <v>-86</v>
      </c>
      <c r="K1933" s="129">
        <v>-84</v>
      </c>
      <c r="L1933" s="129" t="b">
        <v>0</v>
      </c>
      <c r="M1933" s="129">
        <v>-11.192</v>
      </c>
      <c r="N1933" s="129">
        <v>18.808</v>
      </c>
      <c r="O1933" s="129">
        <v>-0.59499999999999997</v>
      </c>
      <c r="P1933" s="132">
        <v>-5.976</v>
      </c>
      <c r="Q1933" s="132">
        <v>-1E-3</v>
      </c>
      <c r="R1933" s="132">
        <v>7.0000000000000001E-3</v>
      </c>
      <c r="S1933" s="129">
        <v>6.65</v>
      </c>
      <c r="T1933" s="419">
        <v>9.7059999999999995</v>
      </c>
      <c r="U1933" s="129">
        <v>20.149999999999999</v>
      </c>
      <c r="V1933" s="129">
        <v>-34</v>
      </c>
      <c r="W1933" s="129">
        <v>-42</v>
      </c>
      <c r="X1933" s="129">
        <v>149</v>
      </c>
      <c r="Y1933" s="129" t="s">
        <v>2392</v>
      </c>
      <c r="Z1933" s="129" t="b">
        <v>0</v>
      </c>
      <c r="AA1933" s="129">
        <v>0</v>
      </c>
      <c r="AB1933" s="129" t="b">
        <v>0</v>
      </c>
      <c r="AC1933" s="129">
        <v>48</v>
      </c>
      <c r="AD1933" s="129">
        <v>0.443</v>
      </c>
      <c r="AE1933" s="129" t="s">
        <v>31</v>
      </c>
      <c r="AF1933" s="129" t="s">
        <v>88</v>
      </c>
      <c r="AG1933" s="129" t="s">
        <v>5585</v>
      </c>
      <c r="AH1933" s="129" t="e" cm="1">
        <f t="array" aca="1" ref="AH1933" ca="1">INDIRECT(ADDRESS(MATCH(AJ1933,'rs_industries'!B:B,0),5,1,TRUE,"rs_industries"))</f>
        <v>#N/A</v>
      </c>
      <c r="AI1933" s="129" t="e" cm="1">
        <f t="array" aca="1" ref="AI1933" ca="1">INDIRECT(ADDRESS(MATCH(A1933,'rs_stocks'!B:B,0),7,1,TRUE,"rs_stocks"))</f>
        <v>#N/A</v>
      </c>
    </row>
    <row r="1934" spans="1:35" x14ac:dyDescent="0.3">
      <c r="A1934" s="129" t="s">
        <v>8734</v>
      </c>
      <c r="B1934" s="132">
        <v>8.09</v>
      </c>
      <c r="C1934" s="132">
        <v>3.68</v>
      </c>
      <c r="D1934" s="132">
        <v>-9.31</v>
      </c>
      <c r="E1934" s="132">
        <v>8.77</v>
      </c>
      <c r="F1934" s="132">
        <v>2.66</v>
      </c>
      <c r="G1934" s="306" t="s">
        <v>5260</v>
      </c>
      <c r="H1934" s="288" t="s">
        <v>115</v>
      </c>
      <c r="I1934" s="129">
        <v>0.23799999999999999</v>
      </c>
      <c r="J1934" s="129">
        <v>-40</v>
      </c>
      <c r="K1934" s="129">
        <v>-28</v>
      </c>
      <c r="L1934" s="129" t="b">
        <v>0</v>
      </c>
      <c r="M1934" s="129">
        <v>-3.6589999999999998</v>
      </c>
      <c r="N1934" s="129">
        <v>6.1040000000000001</v>
      </c>
      <c r="O1934" s="129">
        <v>-0.59899999999999998</v>
      </c>
      <c r="P1934" s="132">
        <v>-3.1920000000000002</v>
      </c>
      <c r="Q1934" s="132">
        <v>4.0000000000000001E-3</v>
      </c>
      <c r="R1934" s="132">
        <v>-1.2999999999999999E-2</v>
      </c>
      <c r="S1934" s="129">
        <v>3.05</v>
      </c>
      <c r="T1934" s="419">
        <v>28.32</v>
      </c>
      <c r="U1934" s="129">
        <v>10.42</v>
      </c>
      <c r="V1934" s="129">
        <v>-41</v>
      </c>
      <c r="W1934" s="129">
        <v>-51</v>
      </c>
      <c r="X1934" s="129">
        <v>629</v>
      </c>
      <c r="Y1934" s="129" t="s">
        <v>8734</v>
      </c>
      <c r="Z1934" s="129" t="b">
        <v>1</v>
      </c>
      <c r="AA1934" s="129">
        <v>0</v>
      </c>
      <c r="AB1934" s="129" t="b">
        <v>0</v>
      </c>
      <c r="AC1934" s="129">
        <v>44</v>
      </c>
      <c r="AD1934" s="129">
        <v>0.443</v>
      </c>
      <c r="AE1934" s="129" t="s">
        <v>115</v>
      </c>
      <c r="AF1934" s="129" t="s">
        <v>5260</v>
      </c>
      <c r="AG1934" s="129" t="s">
        <v>8735</v>
      </c>
      <c r="AH1934" s="129" t="e" cm="1">
        <f t="array" aca="1" ref="AH1934" ca="1">INDIRECT(ADDRESS(MATCH(AJ1934,'rs_industries'!B:B,0),5,1,TRUE,"rs_industries"))</f>
        <v>#N/A</v>
      </c>
      <c r="AI1934" s="129" t="e" cm="1">
        <f t="array" aca="1" ref="AI1934" ca="1">INDIRECT(ADDRESS(MATCH(A1934,'rs_stocks'!B:B,0),7,1,TRUE,"rs_stocks"))</f>
        <v>#N/A</v>
      </c>
    </row>
    <row r="1935" spans="1:35" x14ac:dyDescent="0.3">
      <c r="A1935" s="129" t="s">
        <v>7771</v>
      </c>
      <c r="B1935" s="132">
        <v>-7.47</v>
      </c>
      <c r="C1935" s="132">
        <v>0.35</v>
      </c>
      <c r="D1935" s="132">
        <v>-7.47</v>
      </c>
      <c r="E1935" s="132">
        <v>-2.84</v>
      </c>
      <c r="F1935" s="132">
        <v>7.32</v>
      </c>
      <c r="G1935" s="265" t="s">
        <v>326</v>
      </c>
      <c r="H1935" s="346" t="s">
        <v>3140</v>
      </c>
      <c r="I1935" s="129">
        <v>0.46600000000000003</v>
      </c>
      <c r="J1935" s="129">
        <v>-97</v>
      </c>
      <c r="K1935" s="129">
        <v>-96</v>
      </c>
      <c r="L1935" s="129" t="b">
        <v>0</v>
      </c>
      <c r="M1935" s="129">
        <v>-7.6669999999999998</v>
      </c>
      <c r="N1935" s="129">
        <v>12.618</v>
      </c>
      <c r="O1935" s="129">
        <v>-0.60799999999999998</v>
      </c>
      <c r="P1935" s="132">
        <v>-4.2320000000000002</v>
      </c>
      <c r="Q1935" s="132">
        <v>2E-3</v>
      </c>
      <c r="R1935" s="132">
        <v>-6.0000000000000001E-3</v>
      </c>
      <c r="S1935" s="129">
        <v>7.37</v>
      </c>
      <c r="T1935" s="419">
        <v>-77.519000000000005</v>
      </c>
      <c r="U1935" s="129">
        <v>7.18</v>
      </c>
      <c r="V1935" s="129">
        <v>27</v>
      </c>
      <c r="W1935" s="129">
        <v>-27</v>
      </c>
      <c r="X1935" s="129">
        <v>378</v>
      </c>
      <c r="Y1935" s="129" t="s">
        <v>7771</v>
      </c>
      <c r="Z1935" s="129" t="b">
        <v>0</v>
      </c>
      <c r="AA1935" s="129">
        <v>0</v>
      </c>
      <c r="AB1935" s="129" t="b">
        <v>0</v>
      </c>
      <c r="AC1935" s="129">
        <v>43</v>
      </c>
      <c r="AD1935" s="129">
        <v>0.442</v>
      </c>
      <c r="AE1935" s="129" t="s">
        <v>3140</v>
      </c>
      <c r="AF1935" s="129" t="s">
        <v>326</v>
      </c>
      <c r="AG1935" s="129" t="s">
        <v>7772</v>
      </c>
      <c r="AH1935" s="129" t="e" cm="1">
        <f t="array" aca="1" ref="AH1935" ca="1">INDIRECT(ADDRESS(MATCH(AJ1935,'rs_industries'!B:B,0),5,1,TRUE,"rs_industries"))</f>
        <v>#N/A</v>
      </c>
      <c r="AI1935" s="129" t="e" cm="1">
        <f t="array" aca="1" ref="AI1935" ca="1">INDIRECT(ADDRESS(MATCH(A1935,'rs_stocks'!B:B,0),7,1,TRUE,"rs_stocks"))</f>
        <v>#N/A</v>
      </c>
    </row>
    <row r="1936" spans="1:35" x14ac:dyDescent="0.3">
      <c r="A1936" s="129" t="s">
        <v>414</v>
      </c>
      <c r="B1936" s="132">
        <v>-4.09</v>
      </c>
      <c r="C1936" s="132">
        <v>-5.01</v>
      </c>
      <c r="D1936" s="132">
        <v>-7.48</v>
      </c>
      <c r="E1936" s="132">
        <v>1.56</v>
      </c>
      <c r="F1936" s="132">
        <v>-3.34</v>
      </c>
      <c r="G1936" s="204" t="s">
        <v>3225</v>
      </c>
      <c r="H1936" s="345" t="s">
        <v>3111</v>
      </c>
      <c r="I1936" s="129">
        <v>13.375</v>
      </c>
      <c r="J1936" s="129">
        <v>-40</v>
      </c>
      <c r="K1936" s="129">
        <v>-9</v>
      </c>
      <c r="L1936" s="129" t="b">
        <v>0</v>
      </c>
      <c r="M1936" s="129">
        <v>-1.6759999999999999</v>
      </c>
      <c r="N1936" s="129">
        <v>2.742</v>
      </c>
      <c r="O1936" s="129">
        <v>-0.61099999999999999</v>
      </c>
      <c r="P1936" s="132">
        <v>-1.6759999999999999</v>
      </c>
      <c r="Q1936" s="132">
        <v>5.0000000000000001E-3</v>
      </c>
      <c r="R1936" s="132">
        <v>-8.0000000000000002E-3</v>
      </c>
      <c r="S1936" s="129">
        <v>1.98</v>
      </c>
      <c r="T1936" s="419">
        <v>-28.866</v>
      </c>
      <c r="U1936" s="129">
        <v>48.95</v>
      </c>
      <c r="V1936" s="129">
        <v>-45</v>
      </c>
      <c r="W1936" s="129">
        <v>-51</v>
      </c>
      <c r="X1936" s="129">
        <v>206</v>
      </c>
      <c r="Y1936" s="129" t="s">
        <v>414</v>
      </c>
      <c r="Z1936" s="129" t="b">
        <v>1</v>
      </c>
      <c r="AA1936" s="129">
        <v>0</v>
      </c>
      <c r="AB1936" s="129" t="b">
        <v>0</v>
      </c>
      <c r="AC1936" s="129">
        <v>50</v>
      </c>
      <c r="AD1936" s="129">
        <v>0.442</v>
      </c>
      <c r="AE1936" s="129" t="s">
        <v>3111</v>
      </c>
      <c r="AF1936" s="129" t="s">
        <v>3225</v>
      </c>
      <c r="AG1936" s="129" t="s">
        <v>3349</v>
      </c>
      <c r="AH1936" s="129" t="e" cm="1">
        <f t="array" aca="1" ref="AH1936" ca="1">INDIRECT(ADDRESS(MATCH(AJ1936,'rs_industries'!B:B,0),5,1,TRUE,"rs_industries"))</f>
        <v>#N/A</v>
      </c>
      <c r="AI1936" s="129" cm="1">
        <f t="array" aca="1" ref="AI1936" ca="1">INDIRECT(ADDRESS(MATCH(A1936,'rs_stocks'!B:B,0),7,1,TRUE,"rs_stocks"))</f>
        <v>71</v>
      </c>
    </row>
    <row r="1937" spans="1:35" x14ac:dyDescent="0.3">
      <c r="A1937" s="129" t="s">
        <v>770</v>
      </c>
      <c r="B1937" s="132">
        <v>2.57</v>
      </c>
      <c r="C1937" s="132">
        <v>0.89</v>
      </c>
      <c r="D1937" s="132">
        <v>-8.51</v>
      </c>
      <c r="E1937" s="132">
        <v>-3.58</v>
      </c>
      <c r="F1937" s="132">
        <v>-2.27</v>
      </c>
      <c r="G1937" s="258"/>
      <c r="H1937" s="348"/>
      <c r="I1937" s="129">
        <v>6.4770000000000003</v>
      </c>
      <c r="J1937" s="129">
        <v>-37</v>
      </c>
      <c r="K1937" s="129">
        <v>-23</v>
      </c>
      <c r="L1937" s="129" t="b">
        <v>0</v>
      </c>
      <c r="M1937" s="129">
        <v>-2.137</v>
      </c>
      <c r="N1937" s="129">
        <v>3.4289999999999998</v>
      </c>
      <c r="O1937" s="129">
        <v>-0.623</v>
      </c>
      <c r="P1937" s="132">
        <v>-2.0009999999999999</v>
      </c>
      <c r="Q1937" s="132">
        <v>5.0000000000000001E-3</v>
      </c>
      <c r="R1937" s="132">
        <v>-0.01</v>
      </c>
      <c r="S1937" s="129">
        <v>2.21</v>
      </c>
      <c r="T1937" s="419">
        <v>52.073999999999998</v>
      </c>
      <c r="U1937" s="129">
        <v>78.930000000000007</v>
      </c>
      <c r="V1937" s="129">
        <v>-18</v>
      </c>
      <c r="W1937" s="129">
        <v>-21</v>
      </c>
      <c r="X1937" s="129">
        <v>114</v>
      </c>
      <c r="Y1937" s="129" t="s">
        <v>770</v>
      </c>
      <c r="Z1937" s="129" t="b">
        <v>1</v>
      </c>
      <c r="AA1937" s="129">
        <v>0</v>
      </c>
      <c r="AB1937" s="129" t="b">
        <v>0</v>
      </c>
      <c r="AC1937" s="129">
        <v>42</v>
      </c>
      <c r="AD1937" s="129">
        <v>0.442</v>
      </c>
      <c r="AG1937" s="129" t="s">
        <v>4221</v>
      </c>
      <c r="AH1937" s="129" t="e" cm="1">
        <f t="array" aca="1" ref="AH1937" ca="1">INDIRECT(ADDRESS(MATCH(AJ1937,'rs_industries'!B:B,0),5,1,TRUE,"rs_industries"))</f>
        <v>#N/A</v>
      </c>
      <c r="AI1937" s="129" t="e" cm="1">
        <f t="array" aca="1" ref="AI1937" ca="1">INDIRECT(ADDRESS(MATCH(A1937,'rs_stocks'!B:B,0),7,1,TRUE,"rs_stocks"))</f>
        <v>#N/A</v>
      </c>
    </row>
    <row r="1938" spans="1:35" x14ac:dyDescent="0.3">
      <c r="A1938" s="129" t="s">
        <v>2472</v>
      </c>
      <c r="B1938" s="132">
        <v>4.3099999999999996</v>
      </c>
      <c r="C1938" s="132">
        <v>24.18</v>
      </c>
      <c r="D1938" s="132">
        <v>-0.34</v>
      </c>
      <c r="E1938" s="132">
        <v>13.73</v>
      </c>
      <c r="F1938" s="132">
        <v>14.69</v>
      </c>
      <c r="G1938" s="225" t="s">
        <v>3146</v>
      </c>
      <c r="H1938" s="346" t="s">
        <v>3124</v>
      </c>
      <c r="I1938" s="129">
        <v>5.4320000000000004</v>
      </c>
      <c r="J1938" s="129">
        <v>-61</v>
      </c>
      <c r="K1938" s="129">
        <v>-18</v>
      </c>
      <c r="L1938" s="129" t="b">
        <v>0</v>
      </c>
      <c r="M1938" s="129">
        <v>-6.0869999999999997</v>
      </c>
      <c r="N1938" s="129">
        <v>9.734</v>
      </c>
      <c r="O1938" s="129">
        <v>-0.625</v>
      </c>
      <c r="P1938" s="132">
        <v>-4.2469999999999999</v>
      </c>
      <c r="Q1938" s="132">
        <v>3.0000000000000001E-3</v>
      </c>
      <c r="R1938" s="132">
        <v>-1.2E-2</v>
      </c>
      <c r="S1938" s="129">
        <v>5.76</v>
      </c>
      <c r="T1938" s="419">
        <v>71.832999999999998</v>
      </c>
      <c r="U1938" s="129">
        <v>254.88</v>
      </c>
      <c r="V1938" s="129">
        <v>-27</v>
      </c>
      <c r="W1938" s="129">
        <v>-3</v>
      </c>
      <c r="X1938" s="129">
        <v>13</v>
      </c>
      <c r="Y1938" s="129" t="s">
        <v>2472</v>
      </c>
      <c r="Z1938" s="129" t="b">
        <v>1</v>
      </c>
      <c r="AA1938" s="129">
        <v>0</v>
      </c>
      <c r="AB1938" s="129" t="b">
        <v>1</v>
      </c>
      <c r="AC1938" s="129">
        <v>47</v>
      </c>
      <c r="AD1938" s="129">
        <v>0.441</v>
      </c>
      <c r="AE1938" s="129" t="s">
        <v>3124</v>
      </c>
      <c r="AF1938" s="129" t="s">
        <v>3146</v>
      </c>
      <c r="AG1938" s="129" t="s">
        <v>4148</v>
      </c>
      <c r="AH1938" s="129" t="e" cm="1">
        <f t="array" aca="1" ref="AH1938" ca="1">INDIRECT(ADDRESS(MATCH(AJ1938,'rs_industries'!B:B,0),5,1,TRUE,"rs_industries"))</f>
        <v>#N/A</v>
      </c>
      <c r="AI1938" s="129" t="e" cm="1">
        <f t="array" aca="1" ref="AI1938" ca="1">INDIRECT(ADDRESS(MATCH(A1938,'rs_stocks'!B:B,0),7,1,TRUE,"rs_stocks"))</f>
        <v>#N/A</v>
      </c>
    </row>
    <row r="1939" spans="1:35" x14ac:dyDescent="0.3">
      <c r="A1939" s="129" t="s">
        <v>455</v>
      </c>
      <c r="B1939" s="132">
        <v>0.79</v>
      </c>
      <c r="C1939" s="132">
        <v>-7.83</v>
      </c>
      <c r="D1939" s="132">
        <v>-12.26</v>
      </c>
      <c r="E1939" s="132">
        <v>-3.04</v>
      </c>
      <c r="F1939" s="132">
        <v>-4.42</v>
      </c>
      <c r="G1939" s="214" t="s">
        <v>3385</v>
      </c>
      <c r="H1939" s="347" t="s">
        <v>3108</v>
      </c>
      <c r="I1939" s="129">
        <v>11.673999999999999</v>
      </c>
      <c r="J1939" s="129">
        <v>-23</v>
      </c>
      <c r="K1939" s="129">
        <v>-13</v>
      </c>
      <c r="L1939" s="129" t="b">
        <v>0</v>
      </c>
      <c r="M1939" s="129">
        <v>-2.46</v>
      </c>
      <c r="N1939" s="129">
        <v>3.931</v>
      </c>
      <c r="O1939" s="129">
        <v>-0.626</v>
      </c>
      <c r="P1939" s="132">
        <v>-2.5259999999999998</v>
      </c>
      <c r="Q1939" s="132">
        <v>5.0000000000000001E-3</v>
      </c>
      <c r="R1939" s="132">
        <v>-1.2E-2</v>
      </c>
      <c r="S1939" s="129">
        <v>2</v>
      </c>
      <c r="T1939" s="419">
        <v>-2.3359999999999999</v>
      </c>
      <c r="U1939" s="129">
        <v>85.76</v>
      </c>
      <c r="V1939" s="129">
        <v>-55</v>
      </c>
      <c r="W1939" s="129">
        <v>-42</v>
      </c>
      <c r="X1939" s="129">
        <v>116</v>
      </c>
      <c r="Y1939" s="129" t="s">
        <v>455</v>
      </c>
      <c r="Z1939" s="129" t="b">
        <v>1</v>
      </c>
      <c r="AA1939" s="129">
        <v>0</v>
      </c>
      <c r="AB1939" s="129" t="b">
        <v>0</v>
      </c>
      <c r="AC1939" s="129">
        <v>48</v>
      </c>
      <c r="AD1939" s="129">
        <v>0.441</v>
      </c>
      <c r="AE1939" s="129" t="s">
        <v>3108</v>
      </c>
      <c r="AF1939" s="129" t="s">
        <v>3385</v>
      </c>
      <c r="AG1939" s="129" t="s">
        <v>4559</v>
      </c>
      <c r="AH1939" s="129" t="e" cm="1">
        <f t="array" aca="1" ref="AH1939" ca="1">INDIRECT(ADDRESS(MATCH(AJ1939,'rs_industries'!B:B,0),5,1,TRUE,"rs_industries"))</f>
        <v>#N/A</v>
      </c>
      <c r="AI1939" s="129" t="e" cm="1">
        <f t="array" aca="1" ref="AI1939" ca="1">INDIRECT(ADDRESS(MATCH(A1939,'rs_stocks'!B:B,0),7,1,TRUE,"rs_stocks"))</f>
        <v>#N/A</v>
      </c>
    </row>
    <row r="1940" spans="1:35" x14ac:dyDescent="0.3">
      <c r="A1940" s="129" t="s">
        <v>8924</v>
      </c>
      <c r="B1940" s="132">
        <v>-0.63</v>
      </c>
      <c r="C1940" s="132">
        <v>1.95</v>
      </c>
      <c r="D1940" s="132">
        <v>0.43</v>
      </c>
      <c r="E1940" s="132">
        <v>0.43</v>
      </c>
      <c r="F1940" s="132">
        <v>1.51</v>
      </c>
      <c r="G1940" s="300" t="s">
        <v>3282</v>
      </c>
      <c r="H1940" s="348" t="s">
        <v>3111</v>
      </c>
      <c r="I1940" s="129">
        <v>0.307</v>
      </c>
      <c r="J1940" s="129">
        <v>-39</v>
      </c>
      <c r="K1940" s="129">
        <v>-27</v>
      </c>
      <c r="L1940" s="129" t="b">
        <v>1</v>
      </c>
      <c r="M1940" s="129">
        <v>-1.2529999999999999</v>
      </c>
      <c r="N1940" s="129">
        <v>2</v>
      </c>
      <c r="O1940" s="129">
        <v>-0.626</v>
      </c>
      <c r="P1940" s="132">
        <v>-1.274</v>
      </c>
      <c r="Q1940" s="132">
        <v>5.0000000000000001E-3</v>
      </c>
      <c r="R1940" s="132">
        <v>-7.0000000000000001E-3</v>
      </c>
      <c r="S1940" s="129">
        <v>1.1000000000000001</v>
      </c>
      <c r="T1940" s="419">
        <v>-57.802999999999997</v>
      </c>
      <c r="U1940" s="129">
        <v>4.71</v>
      </c>
      <c r="V1940" s="129">
        <v>-78</v>
      </c>
      <c r="W1940" s="129">
        <v>-84</v>
      </c>
      <c r="X1940" s="129">
        <v>3853</v>
      </c>
      <c r="Y1940" s="129" t="s">
        <v>8924</v>
      </c>
      <c r="Z1940" s="129" t="b">
        <v>0</v>
      </c>
      <c r="AA1940" s="129">
        <v>0</v>
      </c>
      <c r="AB1940" s="129" t="b">
        <v>1</v>
      </c>
      <c r="AC1940" s="129">
        <v>43</v>
      </c>
      <c r="AD1940" s="129">
        <v>0.441</v>
      </c>
      <c r="AE1940" s="129" t="s">
        <v>3111</v>
      </c>
      <c r="AF1940" s="129" t="s">
        <v>3282</v>
      </c>
      <c r="AG1940" s="129" t="s">
        <v>8925</v>
      </c>
      <c r="AH1940" s="129" t="e" cm="1">
        <f t="array" aca="1" ref="AH1940" ca="1">INDIRECT(ADDRESS(MATCH(AJ1940,'rs_industries'!B:B,0),5,1,TRUE,"rs_industries"))</f>
        <v>#N/A</v>
      </c>
      <c r="AI1940" s="129" t="e" cm="1">
        <f t="array" aca="1" ref="AI1940" ca="1">INDIRECT(ADDRESS(MATCH(A1940,'rs_stocks'!B:B,0),7,1,TRUE,"rs_stocks"))</f>
        <v>#N/A</v>
      </c>
    </row>
    <row r="1941" spans="1:35" x14ac:dyDescent="0.3">
      <c r="A1941" s="129" t="s">
        <v>185</v>
      </c>
      <c r="B1941" s="132">
        <v>-2.79</v>
      </c>
      <c r="C1941" s="132">
        <v>-14.96</v>
      </c>
      <c r="D1941" s="132">
        <v>-19.14</v>
      </c>
      <c r="E1941" s="132">
        <v>-6.6</v>
      </c>
      <c r="F1941" s="132">
        <v>-9.66</v>
      </c>
      <c r="G1941" s="204" t="s">
        <v>150</v>
      </c>
      <c r="H1941" s="345" t="s">
        <v>3111</v>
      </c>
      <c r="I1941" s="129">
        <v>31.221</v>
      </c>
      <c r="J1941" s="129">
        <v>-47</v>
      </c>
      <c r="K1941" s="129">
        <v>-23</v>
      </c>
      <c r="L1941" s="129" t="b">
        <v>0</v>
      </c>
      <c r="M1941" s="129">
        <v>-4.0510000000000002</v>
      </c>
      <c r="N1941" s="129">
        <v>6.327</v>
      </c>
      <c r="O1941" s="129">
        <v>-0.64</v>
      </c>
      <c r="P1941" s="132">
        <v>-4.26</v>
      </c>
      <c r="Q1941" s="132">
        <v>4.0000000000000001E-3</v>
      </c>
      <c r="R1941" s="132">
        <v>-1.9E-2</v>
      </c>
      <c r="S1941" s="129">
        <v>2.37</v>
      </c>
      <c r="T1941" s="419">
        <v>12.156000000000001</v>
      </c>
      <c r="U1941" s="129">
        <v>76.430000000000007</v>
      </c>
      <c r="V1941" s="129">
        <v>-13</v>
      </c>
      <c r="W1941" s="129">
        <v>19</v>
      </c>
      <c r="X1941" s="129">
        <v>110</v>
      </c>
      <c r="Y1941" s="129" t="s">
        <v>185</v>
      </c>
      <c r="Z1941" s="129" t="b">
        <v>1</v>
      </c>
      <c r="AA1941" s="129">
        <v>0</v>
      </c>
      <c r="AB1941" s="129" t="b">
        <v>0</v>
      </c>
      <c r="AC1941" s="129">
        <v>44</v>
      </c>
      <c r="AD1941" s="129">
        <v>0.441</v>
      </c>
      <c r="AE1941" s="129" t="s">
        <v>3111</v>
      </c>
      <c r="AF1941" s="129" t="s">
        <v>150</v>
      </c>
      <c r="AG1941" s="129" t="s">
        <v>4799</v>
      </c>
      <c r="AH1941" s="129" t="e" cm="1">
        <f t="array" aca="1" ref="AH1941" ca="1">INDIRECT(ADDRESS(MATCH(AJ1941,'rs_industries'!B:B,0),5,1,TRUE,"rs_industries"))</f>
        <v>#N/A</v>
      </c>
      <c r="AI1941" s="129" t="e" cm="1">
        <f t="array" aca="1" ref="AI1941" ca="1">INDIRECT(ADDRESS(MATCH(A1941,'rs_stocks'!B:B,0),7,1,TRUE,"rs_stocks"))</f>
        <v>#N/A</v>
      </c>
    </row>
    <row r="1942" spans="1:35" x14ac:dyDescent="0.3">
      <c r="A1942" s="129" t="s">
        <v>296</v>
      </c>
      <c r="B1942" s="132">
        <v>4.78</v>
      </c>
      <c r="C1942" s="132">
        <v>0.67</v>
      </c>
      <c r="D1942" s="132">
        <v>-5.82</v>
      </c>
      <c r="E1942" s="132">
        <v>14.14</v>
      </c>
      <c r="F1942" s="132">
        <v>12.24</v>
      </c>
      <c r="G1942" s="312" t="s">
        <v>88</v>
      </c>
      <c r="H1942" s="347" t="s">
        <v>31</v>
      </c>
      <c r="I1942" s="129">
        <v>19.969000000000001</v>
      </c>
      <c r="J1942" s="129">
        <v>-59</v>
      </c>
      <c r="K1942" s="129">
        <v>-14</v>
      </c>
      <c r="L1942" s="129" t="b">
        <v>1</v>
      </c>
      <c r="M1942" s="129">
        <v>-3.2309999999999999</v>
      </c>
      <c r="N1942" s="129">
        <v>5.0410000000000004</v>
      </c>
      <c r="O1942" s="129">
        <v>-0.64100000000000001</v>
      </c>
      <c r="P1942" s="132">
        <v>-2.3010000000000002</v>
      </c>
      <c r="Q1942" s="132">
        <v>5.0000000000000001E-3</v>
      </c>
      <c r="R1942" s="132">
        <v>-1.0999999999999999E-2</v>
      </c>
      <c r="S1942" s="129">
        <v>3.29</v>
      </c>
      <c r="T1942" s="419">
        <v>53.984999999999999</v>
      </c>
      <c r="U1942" s="129">
        <v>132.43</v>
      </c>
      <c r="V1942" s="129">
        <v>-23</v>
      </c>
      <c r="W1942" s="129">
        <v>-25</v>
      </c>
      <c r="X1942" s="129">
        <v>45</v>
      </c>
      <c r="Y1942" s="129" t="s">
        <v>296</v>
      </c>
      <c r="Z1942" s="129" t="b">
        <v>1</v>
      </c>
      <c r="AA1942" s="129">
        <v>0</v>
      </c>
      <c r="AB1942" s="129" t="b">
        <v>1</v>
      </c>
      <c r="AC1942" s="129">
        <v>45</v>
      </c>
      <c r="AD1942" s="129">
        <v>0.44</v>
      </c>
      <c r="AE1942" s="129" t="s">
        <v>31</v>
      </c>
      <c r="AF1942" s="129" t="s">
        <v>88</v>
      </c>
      <c r="AG1942" s="129" t="s">
        <v>3660</v>
      </c>
      <c r="AH1942" s="129" t="e" cm="1">
        <f t="array" aca="1" ref="AH1942" ca="1">INDIRECT(ADDRESS(MATCH(AJ1942,'rs_industries'!B:B,0),5,1,TRUE,"rs_industries"))</f>
        <v>#N/A</v>
      </c>
      <c r="AI1942" s="129" cm="1">
        <f t="array" aca="1" ref="AI1942" ca="1">INDIRECT(ADDRESS(MATCH(A1942,'rs_stocks'!B:B,0),7,1,TRUE,"rs_stocks"))</f>
        <v>73</v>
      </c>
    </row>
    <row r="1943" spans="1:35" x14ac:dyDescent="0.3">
      <c r="A1943" s="129" t="s">
        <v>470</v>
      </c>
      <c r="B1943" s="132">
        <v>0.37</v>
      </c>
      <c r="C1943" s="132">
        <v>-5.13</v>
      </c>
      <c r="D1943" s="132">
        <v>-18.03</v>
      </c>
      <c r="E1943" s="132">
        <v>2.4700000000000002</v>
      </c>
      <c r="F1943" s="132">
        <v>1.1599999999999999</v>
      </c>
      <c r="G1943" s="224" t="s">
        <v>3307</v>
      </c>
      <c r="H1943" s="348" t="s">
        <v>24</v>
      </c>
      <c r="I1943" s="129">
        <v>18.526</v>
      </c>
      <c r="J1943" s="129">
        <v>-37</v>
      </c>
      <c r="K1943" s="129">
        <v>-20</v>
      </c>
      <c r="L1943" s="129" t="b">
        <v>0</v>
      </c>
      <c r="M1943" s="129">
        <v>-5.7430000000000003</v>
      </c>
      <c r="N1943" s="129">
        <v>8.8879999999999999</v>
      </c>
      <c r="O1943" s="129">
        <v>-0.64600000000000002</v>
      </c>
      <c r="P1943" s="132">
        <v>-4.4429999999999996</v>
      </c>
      <c r="Q1943" s="132">
        <v>4.0000000000000001E-3</v>
      </c>
      <c r="R1943" s="132">
        <v>-1.7000000000000001E-2</v>
      </c>
      <c r="S1943" s="129">
        <v>2.02</v>
      </c>
      <c r="T1943" s="419">
        <v>56.67</v>
      </c>
      <c r="U1943" s="129">
        <v>32.369999999999997</v>
      </c>
      <c r="V1943" s="129">
        <v>-47</v>
      </c>
      <c r="W1943" s="129">
        <v>-39</v>
      </c>
      <c r="X1943" s="129">
        <v>306</v>
      </c>
      <c r="Y1943" s="129" t="s">
        <v>470</v>
      </c>
      <c r="Z1943" s="129" t="b">
        <v>1</v>
      </c>
      <c r="AA1943" s="129">
        <v>0</v>
      </c>
      <c r="AB1943" s="129" t="b">
        <v>0</v>
      </c>
      <c r="AC1943" s="129">
        <v>48</v>
      </c>
      <c r="AD1943" s="129">
        <v>0.44</v>
      </c>
      <c r="AE1943" s="129" t="s">
        <v>24</v>
      </c>
      <c r="AF1943" s="129" t="s">
        <v>3307</v>
      </c>
      <c r="AG1943" s="129" t="s">
        <v>5302</v>
      </c>
      <c r="AH1943" s="129" t="e" cm="1">
        <f t="array" aca="1" ref="AH1943" ca="1">INDIRECT(ADDRESS(MATCH(AJ1943,'rs_industries'!B:B,0),5,1,TRUE,"rs_industries"))</f>
        <v>#N/A</v>
      </c>
      <c r="AI1943" s="129" t="e" cm="1">
        <f t="array" aca="1" ref="AI1943" ca="1">INDIRECT(ADDRESS(MATCH(A1943,'rs_stocks'!B:B,0),7,1,TRUE,"rs_stocks"))</f>
        <v>#N/A</v>
      </c>
    </row>
    <row r="1944" spans="1:35" x14ac:dyDescent="0.3">
      <c r="A1944" s="129" t="s">
        <v>1366</v>
      </c>
      <c r="B1944" s="132">
        <v>-1.54</v>
      </c>
      <c r="C1944" s="132">
        <v>-8.0500000000000007</v>
      </c>
      <c r="D1944" s="132">
        <v>-9</v>
      </c>
      <c r="E1944" s="132">
        <v>5.75</v>
      </c>
      <c r="F1944" s="132">
        <v>-0.4</v>
      </c>
      <c r="G1944" s="282" t="s">
        <v>3221</v>
      </c>
      <c r="H1944" s="347" t="s">
        <v>24</v>
      </c>
      <c r="I1944" s="129">
        <v>5.2050000000000001</v>
      </c>
      <c r="J1944" s="129">
        <v>-70</v>
      </c>
      <c r="K1944" s="129">
        <v>-54</v>
      </c>
      <c r="L1944" s="129" t="b">
        <v>0</v>
      </c>
      <c r="M1944" s="129">
        <v>-1.571</v>
      </c>
      <c r="N1944" s="129">
        <v>2.3580000000000001</v>
      </c>
      <c r="O1944" s="129">
        <v>-0.66600000000000004</v>
      </c>
      <c r="P1944" s="132">
        <v>-1.4970000000000001</v>
      </c>
      <c r="Q1944" s="132">
        <v>6.0000000000000001E-3</v>
      </c>
      <c r="R1944" s="132">
        <v>-8.9999999999999993E-3</v>
      </c>
      <c r="S1944" s="129">
        <v>1.97</v>
      </c>
      <c r="T1944" s="419">
        <v>-20.187999999999999</v>
      </c>
      <c r="U1944" s="129">
        <v>30.14</v>
      </c>
      <c r="V1944" s="129">
        <v>13</v>
      </c>
      <c r="W1944" s="129">
        <v>25</v>
      </c>
      <c r="X1944" s="129">
        <v>336</v>
      </c>
      <c r="Y1944" s="129" t="s">
        <v>1366</v>
      </c>
      <c r="Z1944" s="129" t="b">
        <v>1</v>
      </c>
      <c r="AA1944" s="129">
        <v>0</v>
      </c>
      <c r="AB1944" s="129" t="b">
        <v>0</v>
      </c>
      <c r="AC1944" s="129">
        <v>50</v>
      </c>
      <c r="AD1944" s="129">
        <v>0.44</v>
      </c>
      <c r="AE1944" s="129" t="s">
        <v>24</v>
      </c>
      <c r="AF1944" s="129" t="s">
        <v>3221</v>
      </c>
      <c r="AG1944" s="129" t="s">
        <v>4519</v>
      </c>
      <c r="AH1944" s="129" t="e" cm="1">
        <f t="array" aca="1" ref="AH1944" ca="1">INDIRECT(ADDRESS(MATCH(AJ1944,'rs_industries'!B:B,0),5,1,TRUE,"rs_industries"))</f>
        <v>#N/A</v>
      </c>
      <c r="AI1944" s="129" t="e" cm="1">
        <f t="array" aca="1" ref="AI1944" ca="1">INDIRECT(ADDRESS(MATCH(A1944,'rs_stocks'!B:B,0),7,1,TRUE,"rs_stocks"))</f>
        <v>#N/A</v>
      </c>
    </row>
    <row r="1945" spans="1:35" x14ac:dyDescent="0.3">
      <c r="A1945" s="129" t="s">
        <v>8743</v>
      </c>
      <c r="B1945" s="132">
        <v>1.57</v>
      </c>
      <c r="C1945" s="132">
        <v>-1.99</v>
      </c>
      <c r="D1945" s="132">
        <v>-11.09</v>
      </c>
      <c r="E1945" s="132">
        <v>-1.52</v>
      </c>
      <c r="F1945" s="132">
        <v>-2.4500000000000002</v>
      </c>
      <c r="G1945" s="265" t="s">
        <v>3301</v>
      </c>
      <c r="H1945" s="346" t="s">
        <v>24</v>
      </c>
      <c r="I1945" s="129">
        <v>0.35899999999999999</v>
      </c>
      <c r="J1945" s="129">
        <v>-62</v>
      </c>
      <c r="K1945" s="129">
        <v>-51</v>
      </c>
      <c r="L1945" s="129" t="b">
        <v>0</v>
      </c>
      <c r="M1945" s="129">
        <v>-3.391</v>
      </c>
      <c r="N1945" s="129">
        <v>4.95</v>
      </c>
      <c r="O1945" s="129">
        <v>-0.68500000000000005</v>
      </c>
      <c r="P1945" s="132">
        <v>-3.45</v>
      </c>
      <c r="Q1945" s="132">
        <v>6.0000000000000001E-3</v>
      </c>
      <c r="R1945" s="132">
        <v>-0.02</v>
      </c>
      <c r="S1945" s="129">
        <v>3.09</v>
      </c>
      <c r="T1945" s="419">
        <v>65.789000000000001</v>
      </c>
      <c r="U1945" s="129">
        <v>10.34</v>
      </c>
      <c r="V1945" s="129">
        <v>-36</v>
      </c>
      <c r="W1945" s="129">
        <v>-60</v>
      </c>
      <c r="X1945" s="129">
        <v>626</v>
      </c>
      <c r="Y1945" s="129" t="s">
        <v>8743</v>
      </c>
      <c r="Z1945" s="129" t="b">
        <v>0</v>
      </c>
      <c r="AA1945" s="129">
        <v>0</v>
      </c>
      <c r="AB1945" s="129" t="b">
        <v>0</v>
      </c>
      <c r="AC1945" s="129">
        <v>45</v>
      </c>
      <c r="AD1945" s="129">
        <v>0.439</v>
      </c>
      <c r="AE1945" s="129" t="s">
        <v>24</v>
      </c>
      <c r="AF1945" s="129" t="s">
        <v>3301</v>
      </c>
      <c r="AG1945" s="129" t="s">
        <v>8744</v>
      </c>
      <c r="AH1945" s="129" t="e" cm="1">
        <f t="array" aca="1" ref="AH1945" ca="1">INDIRECT(ADDRESS(MATCH(AJ1945,'rs_industries'!B:B,0),5,1,TRUE,"rs_industries"))</f>
        <v>#N/A</v>
      </c>
      <c r="AI1945" s="129" t="e" cm="1">
        <f t="array" aca="1" ref="AI1945" ca="1">INDIRECT(ADDRESS(MATCH(A1945,'rs_stocks'!B:B,0),7,1,TRUE,"rs_stocks"))</f>
        <v>#N/A</v>
      </c>
    </row>
    <row r="1946" spans="1:35" x14ac:dyDescent="0.3">
      <c r="A1946" s="129" t="s">
        <v>592</v>
      </c>
      <c r="B1946" s="132">
        <v>-2.37</v>
      </c>
      <c r="C1946" s="132">
        <v>-0.85</v>
      </c>
      <c r="D1946" s="132">
        <v>-2.0499999999999998</v>
      </c>
      <c r="E1946" s="132">
        <v>-10.61</v>
      </c>
      <c r="F1946" s="132">
        <v>-9.69</v>
      </c>
      <c r="G1946" s="323" t="s">
        <v>3198</v>
      </c>
      <c r="H1946" s="347" t="s">
        <v>24</v>
      </c>
      <c r="I1946" s="129">
        <v>6.81</v>
      </c>
      <c r="J1946" s="129">
        <v>-38</v>
      </c>
      <c r="K1946" s="129">
        <v>-20</v>
      </c>
      <c r="L1946" s="129" t="b">
        <v>0</v>
      </c>
      <c r="M1946" s="129">
        <v>-1.9359999999999999</v>
      </c>
      <c r="N1946" s="129">
        <v>2.8260000000000001</v>
      </c>
      <c r="O1946" s="129">
        <v>-0.68500000000000005</v>
      </c>
      <c r="P1946" s="132">
        <v>-1.8879999999999999</v>
      </c>
      <c r="Q1946" s="132">
        <v>6.0000000000000001E-3</v>
      </c>
      <c r="R1946" s="132">
        <v>-1.2E-2</v>
      </c>
      <c r="S1946" s="129">
        <v>2.04</v>
      </c>
      <c r="T1946" s="419">
        <v>-10.718</v>
      </c>
      <c r="U1946" s="129">
        <v>59.38</v>
      </c>
      <c r="V1946" s="129">
        <v>-31</v>
      </c>
      <c r="W1946" s="129">
        <v>-40</v>
      </c>
      <c r="X1946" s="129">
        <v>164</v>
      </c>
      <c r="Y1946" s="129" t="s">
        <v>592</v>
      </c>
      <c r="Z1946" s="129" t="b">
        <v>0</v>
      </c>
      <c r="AA1946" s="129">
        <v>0</v>
      </c>
      <c r="AB1946" s="129" t="b">
        <v>0</v>
      </c>
      <c r="AC1946" s="129">
        <v>46</v>
      </c>
      <c r="AD1946" s="129">
        <v>0.439</v>
      </c>
      <c r="AE1946" s="129" t="s">
        <v>24</v>
      </c>
      <c r="AF1946" s="129" t="s">
        <v>3198</v>
      </c>
      <c r="AG1946" s="129" t="s">
        <v>4674</v>
      </c>
      <c r="AH1946" s="129" t="e" cm="1">
        <f t="array" aca="1" ref="AH1946" ca="1">INDIRECT(ADDRESS(MATCH(AJ1946,'rs_industries'!B:B,0),5,1,TRUE,"rs_industries"))</f>
        <v>#N/A</v>
      </c>
      <c r="AI1946" s="129" t="e" cm="1">
        <f t="array" aca="1" ref="AI1946" ca="1">INDIRECT(ADDRESS(MATCH(A1946,'rs_stocks'!B:B,0),7,1,TRUE,"rs_stocks"))</f>
        <v>#N/A</v>
      </c>
    </row>
    <row r="1947" spans="1:35" x14ac:dyDescent="0.3">
      <c r="A1947" s="129" t="s">
        <v>8681</v>
      </c>
      <c r="B1947" s="132">
        <v>0.34</v>
      </c>
      <c r="C1947" s="132">
        <v>-1.8</v>
      </c>
      <c r="D1947" s="132">
        <v>-3.59</v>
      </c>
      <c r="E1947" s="132">
        <v>3</v>
      </c>
      <c r="F1947" s="132">
        <v>-7.0000000000000007E-2</v>
      </c>
      <c r="G1947" s="243" t="s">
        <v>3193</v>
      </c>
      <c r="H1947" s="347" t="s">
        <v>3111</v>
      </c>
      <c r="I1947" s="129">
        <v>0.217</v>
      </c>
      <c r="J1947" s="129">
        <v>-44</v>
      </c>
      <c r="K1947" s="129">
        <v>-34</v>
      </c>
      <c r="L1947" s="129" t="b">
        <v>1</v>
      </c>
      <c r="M1947" s="129">
        <v>-0.88200000000000001</v>
      </c>
      <c r="N1947" s="129">
        <v>1.268</v>
      </c>
      <c r="O1947" s="129">
        <v>-0.69599999999999995</v>
      </c>
      <c r="P1947" s="132">
        <v>-0.877</v>
      </c>
      <c r="Q1947" s="132">
        <v>7.0000000000000001E-3</v>
      </c>
      <c r="R1947" s="132">
        <v>-6.0000000000000001E-3</v>
      </c>
      <c r="S1947" s="129">
        <v>0.98</v>
      </c>
      <c r="T1947" s="419">
        <v>20.803999999999998</v>
      </c>
      <c r="U1947" s="129">
        <v>7.3849999999999998</v>
      </c>
      <c r="V1947" s="129">
        <v>-73</v>
      </c>
      <c r="W1947" s="129">
        <v>-53</v>
      </c>
      <c r="X1947" s="129">
        <v>2773</v>
      </c>
      <c r="Y1947" s="129" t="s">
        <v>8681</v>
      </c>
      <c r="Z1947" s="129" t="b">
        <v>1</v>
      </c>
      <c r="AA1947" s="129">
        <v>0</v>
      </c>
      <c r="AB1947" s="129" t="b">
        <v>0</v>
      </c>
      <c r="AC1947" s="129">
        <v>47</v>
      </c>
      <c r="AD1947" s="129">
        <v>0.439</v>
      </c>
      <c r="AE1947" s="129" t="s">
        <v>3111</v>
      </c>
      <c r="AF1947" s="129" t="s">
        <v>3193</v>
      </c>
      <c r="AG1947" s="129" t="s">
        <v>8682</v>
      </c>
      <c r="AH1947" s="129" t="e" cm="1">
        <f t="array" aca="1" ref="AH1947" ca="1">INDIRECT(ADDRESS(MATCH(AJ1947,'rs_industries'!B:B,0),5,1,TRUE,"rs_industries"))</f>
        <v>#N/A</v>
      </c>
      <c r="AI1947" s="129" t="e" cm="1">
        <f t="array" aca="1" ref="AI1947" ca="1">INDIRECT(ADDRESS(MATCH(A1947,'rs_stocks'!B:B,0),7,1,TRUE,"rs_stocks"))</f>
        <v>#N/A</v>
      </c>
    </row>
    <row r="1948" spans="1:35" x14ac:dyDescent="0.3">
      <c r="A1948" s="129" t="s">
        <v>1902</v>
      </c>
      <c r="B1948" s="132">
        <v>-2.94</v>
      </c>
      <c r="C1948" s="132">
        <v>14.58</v>
      </c>
      <c r="D1948" s="132">
        <v>-4.4400000000000004</v>
      </c>
      <c r="E1948" s="132">
        <v>9.0299999999999994</v>
      </c>
      <c r="F1948" s="132">
        <v>-0.2</v>
      </c>
      <c r="G1948" s="282" t="s">
        <v>3267</v>
      </c>
      <c r="H1948" s="347" t="s">
        <v>3205</v>
      </c>
      <c r="I1948" s="129">
        <v>1.1379999999999999</v>
      </c>
      <c r="J1948" s="129">
        <v>-95</v>
      </c>
      <c r="K1948" s="129">
        <v>-93</v>
      </c>
      <c r="L1948" s="129" t="b">
        <v>1</v>
      </c>
      <c r="M1948" s="129">
        <v>-8.6129999999999995</v>
      </c>
      <c r="N1948" s="129">
        <v>12.362</v>
      </c>
      <c r="O1948" s="129">
        <v>-0.69699999999999995</v>
      </c>
      <c r="P1948" s="132">
        <v>-6.8879999999999999</v>
      </c>
      <c r="Q1948" s="132">
        <v>2E-3</v>
      </c>
      <c r="R1948" s="132">
        <v>-1.6E-2</v>
      </c>
      <c r="S1948" s="129">
        <v>6.45</v>
      </c>
      <c r="T1948" s="419">
        <v>9.3979999999999997</v>
      </c>
      <c r="U1948" s="129">
        <v>2.4750000000000001</v>
      </c>
      <c r="V1948" s="129">
        <v>-68</v>
      </c>
      <c r="W1948" s="129">
        <v>-68</v>
      </c>
      <c r="X1948" s="129">
        <v>1253</v>
      </c>
      <c r="Y1948" s="129" t="s">
        <v>1902</v>
      </c>
      <c r="Z1948" s="129" t="b">
        <v>0</v>
      </c>
      <c r="AA1948" s="129">
        <v>0</v>
      </c>
      <c r="AB1948" s="129" t="b">
        <v>0</v>
      </c>
      <c r="AC1948" s="129">
        <v>43</v>
      </c>
      <c r="AD1948" s="129">
        <v>0.439</v>
      </c>
      <c r="AE1948" s="129" t="s">
        <v>3205</v>
      </c>
      <c r="AF1948" s="129" t="s">
        <v>3267</v>
      </c>
      <c r="AG1948" s="129" t="s">
        <v>5422</v>
      </c>
      <c r="AH1948" s="129" t="e" cm="1">
        <f t="array" aca="1" ref="AH1948" ca="1">INDIRECT(ADDRESS(MATCH(AJ1948,'rs_industries'!B:B,0),5,1,TRUE,"rs_industries"))</f>
        <v>#N/A</v>
      </c>
      <c r="AI1948" s="129" t="e" cm="1">
        <f t="array" aca="1" ref="AI1948" ca="1">INDIRECT(ADDRESS(MATCH(A1948,'rs_stocks'!B:B,0),7,1,TRUE,"rs_stocks"))</f>
        <v>#N/A</v>
      </c>
    </row>
    <row r="1949" spans="1:35" x14ac:dyDescent="0.3">
      <c r="A1949" s="129" t="s">
        <v>9007</v>
      </c>
      <c r="B1949" s="132">
        <v>-1.89</v>
      </c>
      <c r="C1949" s="132">
        <v>63.68</v>
      </c>
      <c r="D1949" s="132">
        <v>45.51</v>
      </c>
      <c r="E1949" s="132">
        <v>53.3</v>
      </c>
      <c r="F1949" s="132">
        <v>34.14</v>
      </c>
      <c r="G1949" s="284" t="s">
        <v>3241</v>
      </c>
      <c r="H1949" s="346" t="s">
        <v>3124</v>
      </c>
      <c r="I1949" s="129">
        <v>0.36099999999999999</v>
      </c>
      <c r="J1949" s="129">
        <v>-96</v>
      </c>
      <c r="K1949" s="129">
        <v>-87</v>
      </c>
      <c r="L1949" s="129" t="b">
        <v>1</v>
      </c>
      <c r="M1949" s="129">
        <v>-15.09</v>
      </c>
      <c r="N1949" s="129">
        <v>21.378</v>
      </c>
      <c r="O1949" s="129">
        <v>-0.70599999999999996</v>
      </c>
      <c r="P1949" s="132">
        <v>-22.722999999999999</v>
      </c>
      <c r="Q1949" s="132">
        <v>-1.0999999999999999E-2</v>
      </c>
      <c r="R1949" s="132">
        <v>0.252</v>
      </c>
      <c r="S1949" s="129">
        <v>9.41</v>
      </c>
      <c r="T1949" s="419">
        <v>35.279000000000003</v>
      </c>
      <c r="U1949" s="129">
        <v>17.170000000000002</v>
      </c>
      <c r="V1949" s="129">
        <v>-36</v>
      </c>
      <c r="W1949" s="129">
        <v>-36</v>
      </c>
      <c r="X1949" s="129">
        <v>123</v>
      </c>
      <c r="Y1949" s="129" t="s">
        <v>9007</v>
      </c>
      <c r="Z1949" s="129" t="b">
        <v>0</v>
      </c>
      <c r="AA1949" s="129">
        <v>0</v>
      </c>
      <c r="AB1949" s="129" t="b">
        <v>0</v>
      </c>
      <c r="AC1949" s="129">
        <v>46</v>
      </c>
      <c r="AD1949" s="129">
        <v>0.438</v>
      </c>
      <c r="AE1949" s="129" t="s">
        <v>3124</v>
      </c>
      <c r="AF1949" s="129" t="s">
        <v>3241</v>
      </c>
      <c r="AG1949" s="129" t="s">
        <v>9008</v>
      </c>
      <c r="AH1949" s="129" t="e" cm="1">
        <f t="array" aca="1" ref="AH1949" ca="1">INDIRECT(ADDRESS(MATCH(AJ1949,'rs_industries'!B:B,0),5,1,TRUE,"rs_industries"))</f>
        <v>#N/A</v>
      </c>
      <c r="AI1949" s="129" t="e" cm="1">
        <f t="array" aca="1" ref="AI1949" ca="1">INDIRECT(ADDRESS(MATCH(A1949,'rs_stocks'!B:B,0),7,1,TRUE,"rs_stocks"))</f>
        <v>#N/A</v>
      </c>
    </row>
    <row r="1950" spans="1:35" x14ac:dyDescent="0.3">
      <c r="A1950" s="129" t="s">
        <v>612</v>
      </c>
      <c r="B1950" s="132">
        <v>-0.16</v>
      </c>
      <c r="C1950" s="132">
        <v>-0.92</v>
      </c>
      <c r="D1950" s="132">
        <v>-12.59</v>
      </c>
      <c r="E1950" s="132">
        <v>12.21</v>
      </c>
      <c r="F1950" s="132">
        <v>6.66</v>
      </c>
      <c r="G1950" s="227"/>
      <c r="H1950" s="346"/>
      <c r="I1950" s="129">
        <v>8.1419999999999995</v>
      </c>
      <c r="J1950" s="129">
        <v>-37</v>
      </c>
      <c r="K1950" s="129">
        <v>-16</v>
      </c>
      <c r="L1950" s="129" t="b">
        <v>0</v>
      </c>
      <c r="M1950" s="129">
        <v>-5.5069999999999997</v>
      </c>
      <c r="N1950" s="129">
        <v>7.7949999999999999</v>
      </c>
      <c r="O1950" s="129">
        <v>-0.70599999999999996</v>
      </c>
      <c r="P1950" s="132">
        <v>-3.62</v>
      </c>
      <c r="Q1950" s="132">
        <v>5.0000000000000001E-3</v>
      </c>
      <c r="R1950" s="132">
        <v>-1.9E-2</v>
      </c>
      <c r="S1950" s="129">
        <v>2.1</v>
      </c>
      <c r="T1950" s="419">
        <v>-20.346</v>
      </c>
      <c r="U1950" s="129">
        <v>89.07</v>
      </c>
      <c r="V1950" s="129">
        <v>-40</v>
      </c>
      <c r="W1950" s="129">
        <v>-44</v>
      </c>
      <c r="X1950" s="129">
        <v>107</v>
      </c>
      <c r="Y1950" s="129" t="s">
        <v>612</v>
      </c>
      <c r="Z1950" s="129" t="b">
        <v>1</v>
      </c>
      <c r="AA1950" s="129">
        <v>0</v>
      </c>
      <c r="AB1950" s="129" t="b">
        <v>0</v>
      </c>
      <c r="AC1950" s="129">
        <v>45</v>
      </c>
      <c r="AD1950" s="129">
        <v>0.438</v>
      </c>
      <c r="AG1950" s="129" t="s">
        <v>4524</v>
      </c>
      <c r="AH1950" s="129" t="e" cm="1">
        <f t="array" aca="1" ref="AH1950" ca="1">INDIRECT(ADDRESS(MATCH(AJ1950,'rs_industries'!B:B,0),5,1,TRUE,"rs_industries"))</f>
        <v>#N/A</v>
      </c>
      <c r="AI1950" s="129" t="e" cm="1">
        <f t="array" aca="1" ref="AI1950" ca="1">INDIRECT(ADDRESS(MATCH(A1950,'rs_stocks'!B:B,0),7,1,TRUE,"rs_stocks"))</f>
        <v>#N/A</v>
      </c>
    </row>
    <row r="1951" spans="1:35" x14ac:dyDescent="0.3">
      <c r="A1951" s="129" t="s">
        <v>7080</v>
      </c>
      <c r="B1951" s="132">
        <v>42.63</v>
      </c>
      <c r="C1951" s="132">
        <v>71.88</v>
      </c>
      <c r="D1951" s="132">
        <v>64.28</v>
      </c>
      <c r="E1951" s="132">
        <v>34.28</v>
      </c>
      <c r="F1951" s="132">
        <v>32.21</v>
      </c>
      <c r="G1951" s="249" t="s">
        <v>3127</v>
      </c>
      <c r="H1951" s="352" t="s">
        <v>31</v>
      </c>
      <c r="I1951" s="129">
        <v>1.264</v>
      </c>
      <c r="J1951" s="129">
        <v>-79</v>
      </c>
      <c r="K1951" s="129">
        <v>-59</v>
      </c>
      <c r="L1951" s="129" t="b">
        <v>0</v>
      </c>
      <c r="M1951" s="129">
        <v>-8.9570000000000007</v>
      </c>
      <c r="N1951" s="129">
        <v>12.603</v>
      </c>
      <c r="O1951" s="129">
        <v>-0.71099999999999997</v>
      </c>
      <c r="P1951" s="132">
        <v>-14.821</v>
      </c>
      <c r="Q1951" s="132">
        <v>3.0000000000000001E-3</v>
      </c>
      <c r="R1951" s="132">
        <v>-4.3999999999999997E-2</v>
      </c>
      <c r="S1951" s="129">
        <v>4.16</v>
      </c>
      <c r="T1951" s="419">
        <v>-5.2489999999999997</v>
      </c>
      <c r="U1951" s="129">
        <v>13.75</v>
      </c>
      <c r="V1951" s="129">
        <v>-80</v>
      </c>
      <c r="W1951" s="129">
        <v>-47</v>
      </c>
      <c r="X1951" s="129">
        <v>349</v>
      </c>
      <c r="Y1951" s="129" t="s">
        <v>7080</v>
      </c>
      <c r="Z1951" s="129" t="b">
        <v>0</v>
      </c>
      <c r="AA1951" s="129">
        <v>0</v>
      </c>
      <c r="AB1951" s="129" t="b">
        <v>0</v>
      </c>
      <c r="AC1951" s="129">
        <v>42</v>
      </c>
      <c r="AD1951" s="129">
        <v>0.438</v>
      </c>
      <c r="AE1951" s="129" t="s">
        <v>31</v>
      </c>
      <c r="AF1951" s="129" t="s">
        <v>3127</v>
      </c>
      <c r="AG1951" s="129" t="s">
        <v>7081</v>
      </c>
      <c r="AH1951" s="129" t="e" cm="1">
        <f t="array" aca="1" ref="AH1951" ca="1">INDIRECT(ADDRESS(MATCH(AJ1951,'rs_industries'!B:B,0),5,1,TRUE,"rs_industries"))</f>
        <v>#N/A</v>
      </c>
      <c r="AI1951" s="129" cm="1">
        <f t="array" aca="1" ref="AI1951" ca="1">INDIRECT(ADDRESS(MATCH(A1951,'rs_stocks'!B:B,0),7,1,TRUE,"rs_stocks"))</f>
        <v>93</v>
      </c>
    </row>
    <row r="1952" spans="1:35" x14ac:dyDescent="0.3">
      <c r="A1952" s="129" t="s">
        <v>7297</v>
      </c>
      <c r="B1952" s="132">
        <v>-0.32</v>
      </c>
      <c r="C1952" s="132">
        <v>-8.31</v>
      </c>
      <c r="D1952" s="132">
        <v>-0.32</v>
      </c>
      <c r="E1952" s="132">
        <v>2.21</v>
      </c>
      <c r="F1952" s="132">
        <v>-2.21</v>
      </c>
      <c r="G1952" s="225" t="s">
        <v>3110</v>
      </c>
      <c r="H1952" s="346" t="s">
        <v>3111</v>
      </c>
      <c r="I1952" s="129">
        <v>0.55000000000000004</v>
      </c>
      <c r="J1952" s="129">
        <v>-50</v>
      </c>
      <c r="K1952" s="129">
        <v>-41</v>
      </c>
      <c r="L1952" s="129" t="b">
        <v>0</v>
      </c>
      <c r="M1952" s="129">
        <v>-2.73</v>
      </c>
      <c r="N1952" s="129">
        <v>3.82</v>
      </c>
      <c r="O1952" s="129">
        <v>-0.71499999999999997</v>
      </c>
      <c r="P1952" s="132">
        <v>-2.4700000000000002</v>
      </c>
      <c r="Q1952" s="132">
        <v>7.0000000000000001E-3</v>
      </c>
      <c r="R1952" s="132">
        <v>-1.7000000000000001E-2</v>
      </c>
      <c r="S1952" s="129">
        <v>2.88</v>
      </c>
      <c r="T1952" s="419">
        <v>60.722000000000001</v>
      </c>
      <c r="U1952" s="129">
        <v>21.73</v>
      </c>
      <c r="V1952" s="129">
        <v>52</v>
      </c>
      <c r="W1952" s="129">
        <v>62</v>
      </c>
      <c r="X1952" s="129">
        <v>319</v>
      </c>
      <c r="Y1952" s="129" t="s">
        <v>7297</v>
      </c>
      <c r="Z1952" s="129" t="b">
        <v>1</v>
      </c>
      <c r="AA1952" s="129">
        <v>0</v>
      </c>
      <c r="AB1952" s="129" t="b">
        <v>0</v>
      </c>
      <c r="AC1952" s="129">
        <v>35</v>
      </c>
      <c r="AD1952" s="129">
        <v>0.437</v>
      </c>
      <c r="AE1952" s="129" t="s">
        <v>3111</v>
      </c>
      <c r="AF1952" s="129" t="s">
        <v>3110</v>
      </c>
      <c r="AG1952" s="129" t="s">
        <v>7298</v>
      </c>
      <c r="AH1952" s="129" t="e" cm="1">
        <f t="array" aca="1" ref="AH1952" ca="1">INDIRECT(ADDRESS(MATCH(AJ1952,'rs_industries'!B:B,0),5,1,TRUE,"rs_industries"))</f>
        <v>#N/A</v>
      </c>
      <c r="AI1952" s="129" t="e" cm="1">
        <f t="array" aca="1" ref="AI1952" ca="1">INDIRECT(ADDRESS(MATCH(A1952,'rs_stocks'!B:B,0),7,1,TRUE,"rs_stocks"))</f>
        <v>#N/A</v>
      </c>
    </row>
    <row r="1953" spans="1:35" x14ac:dyDescent="0.3">
      <c r="A1953" s="129" t="s">
        <v>7402</v>
      </c>
      <c r="B1953" s="132">
        <v>1.41</v>
      </c>
      <c r="C1953" s="132">
        <v>2.54</v>
      </c>
      <c r="D1953" s="132">
        <v>3.38</v>
      </c>
      <c r="E1953" s="132">
        <v>5.65</v>
      </c>
      <c r="F1953" s="132">
        <v>1.92</v>
      </c>
      <c r="G1953" s="229" t="s">
        <v>3160</v>
      </c>
      <c r="H1953" s="349" t="s">
        <v>3111</v>
      </c>
      <c r="I1953" s="129">
        <v>0.54700000000000004</v>
      </c>
      <c r="J1953" s="129">
        <v>-43</v>
      </c>
      <c r="K1953" s="129">
        <v>-29</v>
      </c>
      <c r="L1953" s="129" t="b">
        <v>1</v>
      </c>
      <c r="M1953" s="129">
        <v>-1.1519999999999999</v>
      </c>
      <c r="N1953" s="129">
        <v>1.61</v>
      </c>
      <c r="O1953" s="129">
        <v>-0.71599999999999997</v>
      </c>
      <c r="P1953" s="132">
        <v>-1.1890000000000001</v>
      </c>
      <c r="Q1953" s="132">
        <v>7.0000000000000001E-3</v>
      </c>
      <c r="R1953" s="132">
        <v>-8.0000000000000002E-3</v>
      </c>
      <c r="S1953" s="129">
        <v>0.99</v>
      </c>
      <c r="T1953" s="419">
        <v>49.85</v>
      </c>
      <c r="U1953" s="129">
        <v>10.09</v>
      </c>
      <c r="V1953" s="129">
        <v>-50</v>
      </c>
      <c r="W1953" s="129">
        <v>-60</v>
      </c>
      <c r="X1953" s="129">
        <v>1994</v>
      </c>
      <c r="Y1953" s="129" t="s">
        <v>7402</v>
      </c>
      <c r="Z1953" s="129" t="b">
        <v>0</v>
      </c>
      <c r="AA1953" s="129">
        <v>0</v>
      </c>
      <c r="AB1953" s="129" t="b">
        <v>1</v>
      </c>
      <c r="AC1953" s="129">
        <v>50</v>
      </c>
      <c r="AD1953" s="129">
        <v>0.437</v>
      </c>
      <c r="AE1953" s="129" t="s">
        <v>3111</v>
      </c>
      <c r="AF1953" s="129" t="s">
        <v>3160</v>
      </c>
      <c r="AG1953" s="129" t="s">
        <v>7403</v>
      </c>
      <c r="AH1953" s="129" t="e" cm="1">
        <f t="array" aca="1" ref="AH1953" ca="1">INDIRECT(ADDRESS(MATCH(AJ1953,'rs_industries'!B:B,0),5,1,TRUE,"rs_industries"))</f>
        <v>#N/A</v>
      </c>
      <c r="AI1953" s="129" t="e" cm="1">
        <f t="array" aca="1" ref="AI1953" ca="1">INDIRECT(ADDRESS(MATCH(A1953,'rs_stocks'!B:B,0),7,1,TRUE,"rs_stocks"))</f>
        <v>#N/A</v>
      </c>
    </row>
    <row r="1954" spans="1:35" x14ac:dyDescent="0.3">
      <c r="A1954" s="129" t="s">
        <v>8985</v>
      </c>
      <c r="B1954" s="132">
        <v>0.46</v>
      </c>
      <c r="C1954" s="132">
        <v>-0.99</v>
      </c>
      <c r="D1954" s="132">
        <v>-3.7</v>
      </c>
      <c r="E1954" s="132">
        <v>-8</v>
      </c>
      <c r="F1954" s="132">
        <v>-6.34</v>
      </c>
      <c r="G1954" s="269" t="s">
        <v>3282</v>
      </c>
      <c r="H1954" s="288" t="s">
        <v>3111</v>
      </c>
      <c r="I1954" s="129">
        <v>0.20599999999999999</v>
      </c>
      <c r="J1954" s="129">
        <v>-34</v>
      </c>
      <c r="K1954" s="129">
        <v>-23</v>
      </c>
      <c r="L1954" s="129" t="b">
        <v>0</v>
      </c>
      <c r="M1954" s="129">
        <v>-1.61</v>
      </c>
      <c r="N1954" s="129">
        <v>2.2480000000000002</v>
      </c>
      <c r="O1954" s="129">
        <v>-0.71599999999999997</v>
      </c>
      <c r="P1954" s="132">
        <v>-1.4530000000000001</v>
      </c>
      <c r="Q1954" s="132">
        <v>7.0000000000000001E-3</v>
      </c>
      <c r="R1954" s="132">
        <v>-0.01</v>
      </c>
      <c r="S1954" s="129">
        <v>1.33</v>
      </c>
      <c r="T1954" s="419">
        <v>41.000999999999998</v>
      </c>
      <c r="U1954" s="129">
        <v>34.85</v>
      </c>
      <c r="V1954" s="129">
        <v>64</v>
      </c>
      <c r="W1954" s="129">
        <v>42</v>
      </c>
      <c r="X1954" s="129">
        <v>431</v>
      </c>
      <c r="Y1954" s="129" t="s">
        <v>8985</v>
      </c>
      <c r="Z1954" s="129" t="b">
        <v>1</v>
      </c>
      <c r="AA1954" s="129">
        <v>0</v>
      </c>
      <c r="AB1954" s="129" t="b">
        <v>0</v>
      </c>
      <c r="AC1954" s="129">
        <v>48</v>
      </c>
      <c r="AD1954" s="129">
        <v>0.437</v>
      </c>
      <c r="AE1954" s="129" t="s">
        <v>3111</v>
      </c>
      <c r="AF1954" s="129" t="s">
        <v>3282</v>
      </c>
      <c r="AG1954" s="129" t="s">
        <v>8986</v>
      </c>
      <c r="AH1954" s="129" t="e" cm="1">
        <f t="array" aca="1" ref="AH1954" ca="1">INDIRECT(ADDRESS(MATCH(AJ1954,'rs_industries'!B:B,0),5,1,TRUE,"rs_industries"))</f>
        <v>#N/A</v>
      </c>
      <c r="AI1954" s="129" t="e" cm="1">
        <f t="array" aca="1" ref="AI1954" ca="1">INDIRECT(ADDRESS(MATCH(A1954,'rs_stocks'!B:B,0),7,1,TRUE,"rs_stocks"))</f>
        <v>#N/A</v>
      </c>
    </row>
    <row r="1955" spans="1:35" x14ac:dyDescent="0.3">
      <c r="A1955" s="129" t="s">
        <v>8842</v>
      </c>
      <c r="B1955" s="132">
        <v>3.03</v>
      </c>
      <c r="C1955" s="132">
        <v>33.86</v>
      </c>
      <c r="D1955" s="132">
        <v>18.88</v>
      </c>
      <c r="E1955" s="132">
        <v>40.5</v>
      </c>
      <c r="F1955" s="132">
        <v>21.43</v>
      </c>
      <c r="G1955" s="249" t="s">
        <v>3146</v>
      </c>
      <c r="H1955" s="353" t="s">
        <v>3124</v>
      </c>
      <c r="I1955" s="129">
        <v>0.42899999999999999</v>
      </c>
      <c r="J1955" s="129">
        <v>-92</v>
      </c>
      <c r="K1955" s="129">
        <v>-84</v>
      </c>
      <c r="L1955" s="129" t="b">
        <v>1</v>
      </c>
      <c r="M1955" s="129">
        <v>-5.6520000000000001</v>
      </c>
      <c r="N1955" s="129">
        <v>7.7530000000000001</v>
      </c>
      <c r="O1955" s="129">
        <v>-0.72899999999999998</v>
      </c>
      <c r="P1955" s="132">
        <v>-5.92</v>
      </c>
      <c r="Q1955" s="132">
        <v>6.0000000000000001E-3</v>
      </c>
      <c r="R1955" s="132">
        <v>-3.5999999999999997E-2</v>
      </c>
      <c r="S1955" s="129">
        <v>6.44</v>
      </c>
      <c r="T1955" s="419">
        <v>73.126000000000005</v>
      </c>
      <c r="U1955" s="129">
        <v>1.7</v>
      </c>
      <c r="V1955" s="129">
        <v>-48</v>
      </c>
      <c r="W1955" s="129">
        <v>-21</v>
      </c>
      <c r="X1955" s="129">
        <v>1828</v>
      </c>
      <c r="Y1955" s="129" t="s">
        <v>8842</v>
      </c>
      <c r="Z1955" s="129" t="b">
        <v>0</v>
      </c>
      <c r="AA1955" s="129">
        <v>0</v>
      </c>
      <c r="AB1955" s="129" t="b">
        <v>1</v>
      </c>
      <c r="AC1955" s="129">
        <v>45</v>
      </c>
      <c r="AD1955" s="129">
        <v>0.437</v>
      </c>
      <c r="AE1955" s="129" t="s">
        <v>3124</v>
      </c>
      <c r="AF1955" s="129" t="s">
        <v>3146</v>
      </c>
      <c r="AG1955" s="129" t="s">
        <v>8843</v>
      </c>
      <c r="AH1955" s="129" t="e" cm="1">
        <f t="array" aca="1" ref="AH1955" ca="1">INDIRECT(ADDRESS(MATCH(AJ1955,'rs_industries'!B:B,0),5,1,TRUE,"rs_industries"))</f>
        <v>#N/A</v>
      </c>
      <c r="AI1955" s="129" cm="1">
        <f t="array" aca="1" ref="AI1955" ca="1">INDIRECT(ADDRESS(MATCH(A1955,'rs_stocks'!B:B,0),7,1,TRUE,"rs_stocks"))</f>
        <v>83</v>
      </c>
    </row>
    <row r="1956" spans="1:35" x14ac:dyDescent="0.3">
      <c r="A1956" s="129" t="s">
        <v>6444</v>
      </c>
      <c r="B1956" s="132">
        <v>0.35</v>
      </c>
      <c r="C1956" s="132">
        <v>7.14</v>
      </c>
      <c r="D1956" s="132">
        <v>11.98</v>
      </c>
      <c r="E1956" s="132">
        <v>-1.21</v>
      </c>
      <c r="F1956" s="132">
        <v>0.26</v>
      </c>
      <c r="G1956" s="323" t="s">
        <v>3250</v>
      </c>
      <c r="H1956" s="347" t="s">
        <v>3111</v>
      </c>
      <c r="I1956" s="129">
        <v>0.97599999999999998</v>
      </c>
      <c r="J1956" s="129">
        <v>-35</v>
      </c>
      <c r="K1956" s="129">
        <v>-24</v>
      </c>
      <c r="L1956" s="129" t="b">
        <v>1</v>
      </c>
      <c r="M1956" s="129">
        <v>-2.9630000000000001</v>
      </c>
      <c r="N1956" s="129">
        <v>3.9729999999999999</v>
      </c>
      <c r="O1956" s="129">
        <v>-0.746</v>
      </c>
      <c r="P1956" s="132">
        <v>-3.145</v>
      </c>
      <c r="Q1956" s="132">
        <v>8.0000000000000002E-3</v>
      </c>
      <c r="R1956" s="132">
        <v>-2.4E-2</v>
      </c>
      <c r="S1956" s="129">
        <v>1.32</v>
      </c>
      <c r="T1956" s="419">
        <v>19.920000000000002</v>
      </c>
      <c r="U1956" s="129">
        <v>11.4</v>
      </c>
      <c r="V1956" s="129">
        <v>-31</v>
      </c>
      <c r="W1956" s="129">
        <v>-23</v>
      </c>
      <c r="X1956" s="129">
        <v>1328</v>
      </c>
      <c r="Y1956" s="129" t="s">
        <v>6444</v>
      </c>
      <c r="Z1956" s="129" t="b">
        <v>0</v>
      </c>
      <c r="AA1956" s="129">
        <v>0</v>
      </c>
      <c r="AB1956" s="129" t="b">
        <v>0</v>
      </c>
      <c r="AC1956" s="129">
        <v>43</v>
      </c>
      <c r="AD1956" s="129">
        <v>0.436</v>
      </c>
      <c r="AE1956" s="129" t="s">
        <v>3111</v>
      </c>
      <c r="AF1956" s="129" t="s">
        <v>3250</v>
      </c>
      <c r="AG1956" s="129" t="s">
        <v>6445</v>
      </c>
      <c r="AH1956" s="129" t="e" cm="1">
        <f t="array" aca="1" ref="AH1956" ca="1">INDIRECT(ADDRESS(MATCH(AJ1956,'rs_industries'!B:B,0),5,1,TRUE,"rs_industries"))</f>
        <v>#N/A</v>
      </c>
      <c r="AI1956" s="129" t="e" cm="1">
        <f t="array" aca="1" ref="AI1956" ca="1">INDIRECT(ADDRESS(MATCH(A1956,'rs_stocks'!B:B,0),7,1,TRUE,"rs_stocks"))</f>
        <v>#N/A</v>
      </c>
    </row>
    <row r="1957" spans="1:35" x14ac:dyDescent="0.3">
      <c r="A1957" s="129" t="s">
        <v>370</v>
      </c>
      <c r="B1957" s="132">
        <v>0.3</v>
      </c>
      <c r="C1957" s="132">
        <v>-0.45</v>
      </c>
      <c r="D1957" s="132">
        <v>-6.68</v>
      </c>
      <c r="E1957" s="132">
        <v>6.03</v>
      </c>
      <c r="F1957" s="132">
        <v>5.82</v>
      </c>
      <c r="G1957" s="311" t="s">
        <v>3238</v>
      </c>
      <c r="H1957" s="349" t="s">
        <v>24</v>
      </c>
      <c r="I1957" s="129">
        <v>209.41399999999999</v>
      </c>
      <c r="J1957" s="129">
        <v>-24</v>
      </c>
      <c r="K1957" s="129">
        <v>-9</v>
      </c>
      <c r="L1957" s="129" t="b">
        <v>0</v>
      </c>
      <c r="M1957" s="129">
        <v>-3.2309999999999999</v>
      </c>
      <c r="N1957" s="129">
        <v>4.2779999999999996</v>
      </c>
      <c r="O1957" s="129">
        <v>-0.755</v>
      </c>
      <c r="P1957" s="132">
        <v>-2.5179999999999998</v>
      </c>
      <c r="Q1957" s="132">
        <v>7.0000000000000001E-3</v>
      </c>
      <c r="R1957" s="132">
        <v>-1.7999999999999999E-2</v>
      </c>
      <c r="S1957" s="129">
        <v>1.32</v>
      </c>
      <c r="T1957" s="419">
        <v>-22.216000000000001</v>
      </c>
      <c r="U1957" s="129">
        <v>432.43</v>
      </c>
      <c r="V1957" s="129">
        <v>-57</v>
      </c>
      <c r="W1957" s="129">
        <v>-57</v>
      </c>
      <c r="X1957" s="129">
        <v>34</v>
      </c>
      <c r="Y1957" s="129" t="s">
        <v>370</v>
      </c>
      <c r="Z1957" s="129" t="b">
        <v>1</v>
      </c>
      <c r="AA1957" s="129">
        <v>0</v>
      </c>
      <c r="AB1957" s="129" t="b">
        <v>0</v>
      </c>
      <c r="AC1957" s="129">
        <v>46</v>
      </c>
      <c r="AD1957" s="129">
        <v>0.436</v>
      </c>
      <c r="AE1957" s="129" t="s">
        <v>24</v>
      </c>
      <c r="AF1957" s="129" t="s">
        <v>3238</v>
      </c>
      <c r="AG1957" s="129" t="s">
        <v>4356</v>
      </c>
      <c r="AH1957" s="129" t="e" cm="1">
        <f t="array" aca="1" ref="AH1957" ca="1">INDIRECT(ADDRESS(MATCH(AJ1957,'rs_industries'!B:B,0),5,1,TRUE,"rs_industries"))</f>
        <v>#N/A</v>
      </c>
      <c r="AI1957" s="129" t="e" cm="1">
        <f t="array" aca="1" ref="AI1957" ca="1">INDIRECT(ADDRESS(MATCH(A1957,'rs_stocks'!B:B,0),7,1,TRUE,"rs_stocks"))</f>
        <v>#N/A</v>
      </c>
    </row>
    <row r="1958" spans="1:35" x14ac:dyDescent="0.3">
      <c r="A1958" s="129" t="s">
        <v>1126</v>
      </c>
      <c r="B1958" s="132">
        <v>-1.75</v>
      </c>
      <c r="C1958" s="132">
        <v>-5.42</v>
      </c>
      <c r="D1958" s="132">
        <v>4.78</v>
      </c>
      <c r="E1958" s="132">
        <v>-3.6</v>
      </c>
      <c r="F1958" s="132">
        <v>-8.36</v>
      </c>
      <c r="G1958" s="204" t="s">
        <v>3162</v>
      </c>
      <c r="H1958" s="345" t="s">
        <v>3108</v>
      </c>
      <c r="I1958" s="129">
        <v>81.222999999999999</v>
      </c>
      <c r="J1958" s="129">
        <v>-69</v>
      </c>
      <c r="K1958" s="129">
        <v>-19</v>
      </c>
      <c r="L1958" s="129" t="b">
        <v>1</v>
      </c>
      <c r="M1958" s="129">
        <v>-5.4249999999999998</v>
      </c>
      <c r="N1958" s="129">
        <v>7.1609999999999996</v>
      </c>
      <c r="O1958" s="129">
        <v>-0.75800000000000001</v>
      </c>
      <c r="P1958" s="132">
        <v>-5.7460000000000004</v>
      </c>
      <c r="Q1958" s="132">
        <v>7.0000000000000001E-3</v>
      </c>
      <c r="R1958" s="132">
        <v>-3.9E-2</v>
      </c>
      <c r="S1958" s="129">
        <v>2.64</v>
      </c>
      <c r="T1958" s="419">
        <v>4.5910000000000002</v>
      </c>
      <c r="U1958" s="129">
        <v>1602.105</v>
      </c>
      <c r="V1958" s="129">
        <v>-56</v>
      </c>
      <c r="W1958" s="129">
        <v>-65</v>
      </c>
      <c r="X1958" s="129">
        <v>4</v>
      </c>
      <c r="Y1958" s="129" t="s">
        <v>1126</v>
      </c>
      <c r="Z1958" s="129" t="b">
        <v>0</v>
      </c>
      <c r="AA1958" s="129">
        <v>0</v>
      </c>
      <c r="AB1958" s="129" t="b">
        <v>0</v>
      </c>
      <c r="AC1958" s="129">
        <v>44</v>
      </c>
      <c r="AD1958" s="129">
        <v>0.436</v>
      </c>
      <c r="AE1958" s="129" t="s">
        <v>3108</v>
      </c>
      <c r="AF1958" s="129" t="s">
        <v>3162</v>
      </c>
      <c r="AG1958" s="129" t="s">
        <v>3415</v>
      </c>
      <c r="AH1958" s="129" t="e" cm="1">
        <f t="array" aca="1" ref="AH1958" ca="1">INDIRECT(ADDRESS(MATCH(AJ1958,'rs_industries'!B:B,0),5,1,TRUE,"rs_industries"))</f>
        <v>#N/A</v>
      </c>
      <c r="AI1958" s="129" t="e" cm="1">
        <f t="array" aca="1" ref="AI1958" ca="1">INDIRECT(ADDRESS(MATCH(A1958,'rs_stocks'!B:B,0),7,1,TRUE,"rs_stocks"))</f>
        <v>#N/A</v>
      </c>
    </row>
    <row r="1959" spans="1:35" x14ac:dyDescent="0.3">
      <c r="A1959" s="129" t="s">
        <v>1986</v>
      </c>
      <c r="B1959" s="132">
        <v>-1.62</v>
      </c>
      <c r="C1959" s="132">
        <v>-6.19</v>
      </c>
      <c r="D1959" s="132">
        <v>-9.06</v>
      </c>
      <c r="E1959" s="132">
        <v>1.97</v>
      </c>
      <c r="F1959" s="132">
        <v>-0.56000000000000005</v>
      </c>
      <c r="G1959" s="217" t="s">
        <v>3184</v>
      </c>
      <c r="H1959" s="349" t="s">
        <v>3108</v>
      </c>
      <c r="I1959" s="129">
        <v>4.4210000000000003</v>
      </c>
      <c r="J1959" s="129">
        <v>-29</v>
      </c>
      <c r="K1959" s="129">
        <v>-10</v>
      </c>
      <c r="L1959" s="129" t="b">
        <v>0</v>
      </c>
      <c r="M1959" s="129">
        <v>-2.1509999999999998</v>
      </c>
      <c r="N1959" s="129">
        <v>2.8239999999999998</v>
      </c>
      <c r="O1959" s="129">
        <v>-0.76200000000000001</v>
      </c>
      <c r="P1959" s="132">
        <v>-1.95</v>
      </c>
      <c r="Q1959" s="132">
        <v>8.0000000000000002E-3</v>
      </c>
      <c r="R1959" s="132">
        <v>-1.4999999999999999E-2</v>
      </c>
      <c r="S1959" s="129">
        <v>1.75</v>
      </c>
      <c r="T1959" s="419">
        <v>-27.42</v>
      </c>
      <c r="U1959" s="129">
        <v>95.94</v>
      </c>
      <c r="V1959" s="129">
        <v>0</v>
      </c>
      <c r="W1959" s="129">
        <v>-10</v>
      </c>
      <c r="X1959" s="129">
        <v>119</v>
      </c>
      <c r="Y1959" s="129" t="s">
        <v>1986</v>
      </c>
      <c r="Z1959" s="129" t="b">
        <v>1</v>
      </c>
      <c r="AA1959" s="129">
        <v>0</v>
      </c>
      <c r="AB1959" s="129" t="b">
        <v>0</v>
      </c>
      <c r="AC1959" s="129">
        <v>49</v>
      </c>
      <c r="AD1959" s="129">
        <v>0.435</v>
      </c>
      <c r="AE1959" s="129" t="s">
        <v>3108</v>
      </c>
      <c r="AF1959" s="129" t="s">
        <v>3184</v>
      </c>
      <c r="AG1959" s="129" t="s">
        <v>3953</v>
      </c>
      <c r="AH1959" s="129" t="e" cm="1">
        <f t="array" aca="1" ref="AH1959" ca="1">INDIRECT(ADDRESS(MATCH(AJ1959,'rs_industries'!B:B,0),5,1,TRUE,"rs_industries"))</f>
        <v>#N/A</v>
      </c>
      <c r="AI1959" s="129" t="e" cm="1">
        <f t="array" aca="1" ref="AI1959" ca="1">INDIRECT(ADDRESS(MATCH(A1959,'rs_stocks'!B:B,0),7,1,TRUE,"rs_stocks"))</f>
        <v>#N/A</v>
      </c>
    </row>
    <row r="1960" spans="1:35" x14ac:dyDescent="0.3">
      <c r="A1960" s="129" t="s">
        <v>1503</v>
      </c>
      <c r="B1960" s="132">
        <v>-1.19</v>
      </c>
      <c r="C1960" s="132">
        <v>-10.050000000000001</v>
      </c>
      <c r="D1960" s="132">
        <v>-18.98</v>
      </c>
      <c r="E1960" s="132">
        <v>3.32</v>
      </c>
      <c r="F1960" s="132">
        <v>-7.72</v>
      </c>
      <c r="G1960" s="310" t="s">
        <v>3333</v>
      </c>
      <c r="H1960" s="349" t="s">
        <v>115</v>
      </c>
      <c r="I1960" s="129">
        <v>1.5960000000000001</v>
      </c>
      <c r="J1960" s="129">
        <v>-52</v>
      </c>
      <c r="K1960" s="129">
        <v>-29</v>
      </c>
      <c r="L1960" s="129" t="b">
        <v>0</v>
      </c>
      <c r="M1960" s="129">
        <v>-5.92</v>
      </c>
      <c r="N1960" s="129">
        <v>7.726</v>
      </c>
      <c r="O1960" s="129">
        <v>-0.76600000000000001</v>
      </c>
      <c r="P1960" s="132">
        <v>-5.7949999999999999</v>
      </c>
      <c r="Q1960" s="132">
        <v>6.0000000000000001E-3</v>
      </c>
      <c r="R1960" s="132">
        <v>-3.6999999999999998E-2</v>
      </c>
      <c r="S1960" s="129">
        <v>3.16</v>
      </c>
      <c r="T1960" s="419">
        <v>-50.954999999999998</v>
      </c>
      <c r="U1960" s="129">
        <v>24.88</v>
      </c>
      <c r="V1960" s="129">
        <v>2</v>
      </c>
      <c r="W1960" s="129">
        <v>-6</v>
      </c>
      <c r="X1960" s="129">
        <v>254</v>
      </c>
      <c r="Y1960" s="129" t="s">
        <v>1503</v>
      </c>
      <c r="Z1960" s="129" t="b">
        <v>1</v>
      </c>
      <c r="AA1960" s="129">
        <v>0</v>
      </c>
      <c r="AB1960" s="129" t="b">
        <v>0</v>
      </c>
      <c r="AC1960" s="129">
        <v>46</v>
      </c>
      <c r="AD1960" s="129">
        <v>0.435</v>
      </c>
      <c r="AE1960" s="129" t="s">
        <v>115</v>
      </c>
      <c r="AF1960" s="129" t="s">
        <v>3333</v>
      </c>
      <c r="AG1960" s="129" t="s">
        <v>5221</v>
      </c>
      <c r="AH1960" s="129" t="e" cm="1">
        <f t="array" aca="1" ref="AH1960" ca="1">INDIRECT(ADDRESS(MATCH(AJ1960,'rs_industries'!B:B,0),5,1,TRUE,"rs_industries"))</f>
        <v>#N/A</v>
      </c>
      <c r="AI1960" s="129" t="e" cm="1">
        <f t="array" aca="1" ref="AI1960" ca="1">INDIRECT(ADDRESS(MATCH(A1960,'rs_stocks'!B:B,0),7,1,TRUE,"rs_stocks"))</f>
        <v>#N/A</v>
      </c>
    </row>
    <row r="1961" spans="1:35" x14ac:dyDescent="0.3">
      <c r="A1961" s="129" t="s">
        <v>350</v>
      </c>
      <c r="B1961" s="132">
        <v>-3.68</v>
      </c>
      <c r="C1961" s="132">
        <v>-14.21</v>
      </c>
      <c r="D1961" s="132">
        <v>-14.36</v>
      </c>
      <c r="E1961" s="132">
        <v>-11.13</v>
      </c>
      <c r="F1961" s="132">
        <v>-11.55</v>
      </c>
      <c r="G1961" s="243" t="s">
        <v>3307</v>
      </c>
      <c r="H1961" s="347" t="s">
        <v>24</v>
      </c>
      <c r="I1961" s="129">
        <v>6.7839999999999998</v>
      </c>
      <c r="J1961" s="129">
        <v>-46</v>
      </c>
      <c r="K1961" s="129">
        <v>-46</v>
      </c>
      <c r="L1961" s="129" t="b">
        <v>0</v>
      </c>
      <c r="M1961" s="129">
        <v>-3.153</v>
      </c>
      <c r="N1961" s="129">
        <v>4.0970000000000004</v>
      </c>
      <c r="O1961" s="129">
        <v>-0.77</v>
      </c>
      <c r="P1961" s="132">
        <v>-3.6970000000000001</v>
      </c>
      <c r="Q1961" s="132">
        <v>7.0000000000000001E-3</v>
      </c>
      <c r="R1961" s="132">
        <v>-2.5999999999999999E-2</v>
      </c>
      <c r="S1961" s="129">
        <v>3.23</v>
      </c>
      <c r="T1961" s="419">
        <v>-19.742999999999999</v>
      </c>
      <c r="U1961" s="129">
        <v>3.14</v>
      </c>
      <c r="V1961" s="129">
        <v>-47</v>
      </c>
      <c r="W1961" s="129">
        <v>-66</v>
      </c>
      <c r="X1961" s="129">
        <v>1974</v>
      </c>
      <c r="Y1961" s="129" t="s">
        <v>350</v>
      </c>
      <c r="Z1961" s="129" t="b">
        <v>1</v>
      </c>
      <c r="AA1961" s="129">
        <v>0</v>
      </c>
      <c r="AB1961" s="129" t="b">
        <v>0</v>
      </c>
      <c r="AC1961" s="129">
        <v>40</v>
      </c>
      <c r="AD1961" s="129">
        <v>0.435</v>
      </c>
      <c r="AE1961" s="129" t="s">
        <v>24</v>
      </c>
      <c r="AF1961" s="129" t="s">
        <v>3307</v>
      </c>
      <c r="AG1961" s="129" t="s">
        <v>5312</v>
      </c>
      <c r="AH1961" s="129" t="e" cm="1">
        <f t="array" aca="1" ref="AH1961" ca="1">INDIRECT(ADDRESS(MATCH(AJ1961,'rs_industries'!B:B,0),5,1,TRUE,"rs_industries"))</f>
        <v>#N/A</v>
      </c>
      <c r="AI1961" s="129" t="e" cm="1">
        <f t="array" aca="1" ref="AI1961" ca="1">INDIRECT(ADDRESS(MATCH(A1961,'rs_stocks'!B:B,0),7,1,TRUE,"rs_stocks"))</f>
        <v>#N/A</v>
      </c>
    </row>
    <row r="1962" spans="1:35" x14ac:dyDescent="0.3">
      <c r="A1962" s="129" t="s">
        <v>5682</v>
      </c>
      <c r="B1962" s="132">
        <v>-2.44</v>
      </c>
      <c r="C1962" s="132">
        <v>2.4700000000000002</v>
      </c>
      <c r="D1962" s="132">
        <v>-13.8</v>
      </c>
      <c r="E1962" s="132">
        <v>19.96</v>
      </c>
      <c r="F1962" s="132">
        <v>22.86</v>
      </c>
      <c r="G1962" s="269" t="s">
        <v>54</v>
      </c>
      <c r="H1962" s="288" t="s">
        <v>3108</v>
      </c>
      <c r="I1962" s="129">
        <v>0.30499999999999999</v>
      </c>
      <c r="J1962" s="129">
        <v>-78</v>
      </c>
      <c r="K1962" s="129">
        <v>-29</v>
      </c>
      <c r="L1962" s="129" t="b">
        <v>0</v>
      </c>
      <c r="M1962" s="129">
        <v>-8.2690000000000001</v>
      </c>
      <c r="N1962" s="129">
        <v>10.58</v>
      </c>
      <c r="O1962" s="129">
        <v>-0.78200000000000003</v>
      </c>
      <c r="P1962" s="132">
        <v>-3.9319999999999999</v>
      </c>
      <c r="Q1962" s="132">
        <v>5.0000000000000001E-3</v>
      </c>
      <c r="R1962" s="132">
        <v>-0.02</v>
      </c>
      <c r="S1962" s="129">
        <v>4.71</v>
      </c>
      <c r="T1962" s="419">
        <v>64.504000000000005</v>
      </c>
      <c r="U1962" s="129">
        <v>11.18</v>
      </c>
      <c r="V1962" s="129">
        <v>-46</v>
      </c>
      <c r="W1962" s="129">
        <v>-49</v>
      </c>
      <c r="X1962" s="129">
        <v>379</v>
      </c>
      <c r="Y1962" s="129" t="s">
        <v>5682</v>
      </c>
      <c r="Z1962" s="129" t="b">
        <v>1</v>
      </c>
      <c r="AA1962" s="129">
        <v>0</v>
      </c>
      <c r="AB1962" s="129" t="b">
        <v>0</v>
      </c>
      <c r="AC1962" s="129">
        <v>41</v>
      </c>
      <c r="AD1962" s="129">
        <v>0.435</v>
      </c>
      <c r="AE1962" s="129" t="s">
        <v>3108</v>
      </c>
      <c r="AF1962" s="129" t="s">
        <v>54</v>
      </c>
      <c r="AG1962" s="129" t="s">
        <v>8709</v>
      </c>
      <c r="AH1962" s="129" t="e" cm="1">
        <f t="array" aca="1" ref="AH1962" ca="1">INDIRECT(ADDRESS(MATCH(AJ1962,'rs_industries'!B:B,0),5,1,TRUE,"rs_industries"))</f>
        <v>#N/A</v>
      </c>
      <c r="AI1962" s="129" cm="1">
        <f t="array" aca="1" ref="AI1962" ca="1">INDIRECT(ADDRESS(MATCH(A1962,'rs_stocks'!B:B,0),7,1,TRUE,"rs_stocks"))</f>
        <v>84</v>
      </c>
    </row>
    <row r="1963" spans="1:35" x14ac:dyDescent="0.3">
      <c r="A1963" s="129" t="s">
        <v>1630</v>
      </c>
      <c r="B1963" s="132">
        <v>0.9</v>
      </c>
      <c r="C1963" s="132">
        <v>0</v>
      </c>
      <c r="D1963" s="132">
        <v>-1.98</v>
      </c>
      <c r="E1963" s="132">
        <v>-0.96</v>
      </c>
      <c r="F1963" s="132">
        <v>0.65</v>
      </c>
      <c r="G1963" s="225" t="s">
        <v>3236</v>
      </c>
      <c r="H1963" s="346" t="s">
        <v>3111</v>
      </c>
      <c r="I1963" s="129">
        <v>1.1739999999999999</v>
      </c>
      <c r="J1963" s="129">
        <v>-35</v>
      </c>
      <c r="K1963" s="129">
        <v>-23</v>
      </c>
      <c r="L1963" s="129" t="b">
        <v>1</v>
      </c>
      <c r="M1963" s="129">
        <v>-1.2490000000000001</v>
      </c>
      <c r="N1963" s="129">
        <v>1.593</v>
      </c>
      <c r="O1963" s="129">
        <v>-0.78400000000000003</v>
      </c>
      <c r="P1963" s="132">
        <v>-1.254</v>
      </c>
      <c r="Q1963" s="132">
        <v>8.0000000000000002E-3</v>
      </c>
      <c r="R1963" s="132">
        <v>-1.0999999999999999E-2</v>
      </c>
      <c r="S1963" s="129">
        <v>1.01</v>
      </c>
      <c r="T1963" s="419">
        <v>0</v>
      </c>
      <c r="U1963" s="129">
        <v>12.38</v>
      </c>
      <c r="V1963" s="129">
        <v>-13</v>
      </c>
      <c r="W1963" s="129">
        <v>-1</v>
      </c>
      <c r="X1963" s="129">
        <v>1592</v>
      </c>
      <c r="Y1963" s="129" t="s">
        <v>1630</v>
      </c>
      <c r="Z1963" s="129" t="b">
        <v>1</v>
      </c>
      <c r="AA1963" s="129">
        <v>0</v>
      </c>
      <c r="AB1963" s="129" t="b">
        <v>1</v>
      </c>
      <c r="AC1963" s="129">
        <v>46</v>
      </c>
      <c r="AD1963" s="129">
        <v>0.434</v>
      </c>
      <c r="AE1963" s="129" t="s">
        <v>3111</v>
      </c>
      <c r="AF1963" s="129" t="s">
        <v>3236</v>
      </c>
      <c r="AG1963" s="129" t="s">
        <v>3794</v>
      </c>
      <c r="AH1963" s="129" t="e" cm="1">
        <f t="array" aca="1" ref="AH1963" ca="1">INDIRECT(ADDRESS(MATCH(AJ1963,'rs_industries'!B:B,0),5,1,TRUE,"rs_industries"))</f>
        <v>#N/A</v>
      </c>
      <c r="AI1963" s="129" t="e" cm="1">
        <f t="array" aca="1" ref="AI1963" ca="1">INDIRECT(ADDRESS(MATCH(A1963,'rs_stocks'!B:B,0),7,1,TRUE,"rs_stocks"))</f>
        <v>#N/A</v>
      </c>
    </row>
    <row r="1964" spans="1:35" x14ac:dyDescent="0.3">
      <c r="A1964" s="129" t="s">
        <v>2227</v>
      </c>
      <c r="B1964" s="132">
        <v>2.33</v>
      </c>
      <c r="C1964" s="132">
        <v>-3.59</v>
      </c>
      <c r="D1964" s="132">
        <v>-4.53</v>
      </c>
      <c r="E1964" s="132">
        <v>4.04</v>
      </c>
      <c r="F1964" s="132">
        <v>1.17</v>
      </c>
      <c r="G1964" s="204" t="s">
        <v>3234</v>
      </c>
      <c r="H1964" s="345" t="s">
        <v>3108</v>
      </c>
      <c r="I1964" s="129">
        <v>5.1559999999999997</v>
      </c>
      <c r="J1964" s="129">
        <v>-72</v>
      </c>
      <c r="K1964" s="129">
        <v>-50</v>
      </c>
      <c r="L1964" s="129" t="b">
        <v>0</v>
      </c>
      <c r="M1964" s="129">
        <v>-3.73</v>
      </c>
      <c r="N1964" s="129">
        <v>4.6280000000000001</v>
      </c>
      <c r="O1964" s="129">
        <v>-0.80600000000000005</v>
      </c>
      <c r="P1964" s="132">
        <v>-3.2469999999999999</v>
      </c>
      <c r="Q1964" s="132">
        <v>8.0000000000000002E-3</v>
      </c>
      <c r="R1964" s="132">
        <v>-2.7E-2</v>
      </c>
      <c r="S1964" s="129">
        <v>3.47</v>
      </c>
      <c r="T1964" s="419">
        <v>34.738</v>
      </c>
      <c r="U1964" s="129">
        <v>18.655000000000001</v>
      </c>
      <c r="V1964" s="129">
        <v>-37</v>
      </c>
      <c r="W1964" s="129">
        <v>-37</v>
      </c>
      <c r="X1964" s="129">
        <v>308</v>
      </c>
      <c r="Y1964" s="129" t="s">
        <v>2227</v>
      </c>
      <c r="Z1964" s="129" t="b">
        <v>1</v>
      </c>
      <c r="AA1964" s="129">
        <v>0</v>
      </c>
      <c r="AB1964" s="129" t="b">
        <v>0</v>
      </c>
      <c r="AC1964" s="129">
        <v>47</v>
      </c>
      <c r="AD1964" s="129">
        <v>0.434</v>
      </c>
      <c r="AE1964" s="129" t="s">
        <v>3108</v>
      </c>
      <c r="AF1964" s="129" t="s">
        <v>3234</v>
      </c>
      <c r="AG1964" s="129" t="s">
        <v>3824</v>
      </c>
      <c r="AH1964" s="129" t="e" cm="1">
        <f t="array" aca="1" ref="AH1964" ca="1">INDIRECT(ADDRESS(MATCH(AJ1964,'rs_industries'!B:B,0),5,1,TRUE,"rs_industries"))</f>
        <v>#N/A</v>
      </c>
      <c r="AI1964" s="129" cm="1">
        <f t="array" aca="1" ref="AI1964" ca="1">INDIRECT(ADDRESS(MATCH(A1964,'rs_stocks'!B:B,0),7,1,TRUE,"rs_stocks"))</f>
        <v>76</v>
      </c>
    </row>
    <row r="1965" spans="1:35" x14ac:dyDescent="0.3">
      <c r="A1965" s="129" t="s">
        <v>9088</v>
      </c>
      <c r="B1965" s="132">
        <v>-2.5099999999999998</v>
      </c>
      <c r="C1965" s="132">
        <v>3.83</v>
      </c>
      <c r="D1965" s="132">
        <v>4.07</v>
      </c>
      <c r="E1965" s="132">
        <v>0.22</v>
      </c>
      <c r="F1965" s="132">
        <v>-5.39</v>
      </c>
      <c r="G1965" s="228"/>
      <c r="H1965" s="348"/>
      <c r="I1965" s="129">
        <v>0.20100000000000001</v>
      </c>
      <c r="J1965" s="129">
        <v>-41</v>
      </c>
      <c r="K1965" s="129">
        <v>-20</v>
      </c>
      <c r="L1965" s="129" t="b">
        <v>1</v>
      </c>
      <c r="M1965" s="129">
        <v>-3.1160000000000001</v>
      </c>
      <c r="N1965" s="129">
        <v>3.8479999999999999</v>
      </c>
      <c r="O1965" s="129">
        <v>-0.81</v>
      </c>
      <c r="P1965" s="132">
        <v>-3.339</v>
      </c>
      <c r="Q1965" s="132">
        <v>8.9999999999999993E-3</v>
      </c>
      <c r="R1965" s="132">
        <v>-0.03</v>
      </c>
      <c r="S1965" s="129">
        <v>2</v>
      </c>
      <c r="T1965" s="419">
        <v>-44.643000000000001</v>
      </c>
      <c r="U1965" s="129">
        <v>8.9499999999999993</v>
      </c>
      <c r="V1965" s="129">
        <v>-39</v>
      </c>
      <c r="W1965" s="129">
        <v>-20</v>
      </c>
      <c r="X1965" s="129">
        <v>1116</v>
      </c>
      <c r="Y1965" s="129" t="s">
        <v>9088</v>
      </c>
      <c r="Z1965" s="129" t="b">
        <v>0</v>
      </c>
      <c r="AA1965" s="129">
        <v>0</v>
      </c>
      <c r="AB1965" s="129" t="b">
        <v>1</v>
      </c>
      <c r="AC1965" s="129">
        <v>42</v>
      </c>
      <c r="AD1965" s="129">
        <v>0.434</v>
      </c>
      <c r="AG1965" s="129" t="s">
        <v>9089</v>
      </c>
      <c r="AH1965" s="129" t="e" cm="1">
        <f t="array" aca="1" ref="AH1965" ca="1">INDIRECT(ADDRESS(MATCH(AJ1965,'rs_industries'!B:B,0),5,1,TRUE,"rs_industries"))</f>
        <v>#N/A</v>
      </c>
      <c r="AI1965" s="129" t="e" cm="1">
        <f t="array" aca="1" ref="AI1965" ca="1">INDIRECT(ADDRESS(MATCH(A1965,'rs_stocks'!B:B,0),7,1,TRUE,"rs_stocks"))</f>
        <v>#N/A</v>
      </c>
    </row>
    <row r="1966" spans="1:35" x14ac:dyDescent="0.3">
      <c r="A1966" s="129" t="s">
        <v>8906</v>
      </c>
      <c r="B1966" s="132">
        <v>0.92</v>
      </c>
      <c r="C1966" s="132">
        <v>2.1</v>
      </c>
      <c r="D1966" s="132">
        <v>3.31</v>
      </c>
      <c r="E1966" s="132">
        <v>5.81</v>
      </c>
      <c r="F1966" s="132">
        <v>1.27</v>
      </c>
      <c r="G1966" s="297" t="s">
        <v>3282</v>
      </c>
      <c r="H1966" s="347" t="s">
        <v>3111</v>
      </c>
      <c r="I1966" s="129">
        <v>0.38800000000000001</v>
      </c>
      <c r="J1966" s="129">
        <v>-45</v>
      </c>
      <c r="K1966" s="129">
        <v>-32</v>
      </c>
      <c r="L1966" s="129" t="b">
        <v>1</v>
      </c>
      <c r="M1966" s="129">
        <v>-1.496</v>
      </c>
      <c r="N1966" s="129">
        <v>1.802</v>
      </c>
      <c r="O1966" s="129">
        <v>-0.83</v>
      </c>
      <c r="P1966" s="132">
        <v>-1.542</v>
      </c>
      <c r="Q1966" s="132">
        <v>0.01</v>
      </c>
      <c r="R1966" s="132">
        <v>-1.4999999999999999E-2</v>
      </c>
      <c r="S1966" s="129">
        <v>1.04</v>
      </c>
      <c r="T1966" s="419">
        <v>11.000999999999999</v>
      </c>
      <c r="U1966" s="129">
        <v>8.74</v>
      </c>
      <c r="V1966" s="129">
        <v>-43</v>
      </c>
      <c r="W1966" s="129">
        <v>-44</v>
      </c>
      <c r="X1966" s="129">
        <v>2200</v>
      </c>
      <c r="Y1966" s="129" t="s">
        <v>8906</v>
      </c>
      <c r="Z1966" s="129" t="b">
        <v>0</v>
      </c>
      <c r="AA1966" s="129">
        <v>0</v>
      </c>
      <c r="AB1966" s="129" t="b">
        <v>1</v>
      </c>
      <c r="AC1966" s="129">
        <v>49</v>
      </c>
      <c r="AD1966" s="129">
        <v>0.433</v>
      </c>
      <c r="AE1966" s="129" t="s">
        <v>3111</v>
      </c>
      <c r="AF1966" s="129" t="s">
        <v>3282</v>
      </c>
      <c r="AG1966" s="129" t="s">
        <v>8907</v>
      </c>
      <c r="AH1966" s="129" t="e" cm="1">
        <f t="array" aca="1" ref="AH1966" ca="1">INDIRECT(ADDRESS(MATCH(AJ1966,'rs_industries'!B:B,0),5,1,TRUE,"rs_industries"))</f>
        <v>#N/A</v>
      </c>
      <c r="AI1966" s="129" t="e" cm="1">
        <f t="array" aca="1" ref="AI1966" ca="1">INDIRECT(ADDRESS(MATCH(A1966,'rs_stocks'!B:B,0),7,1,TRUE,"rs_stocks"))</f>
        <v>#N/A</v>
      </c>
    </row>
    <row r="1967" spans="1:35" x14ac:dyDescent="0.3">
      <c r="A1967" s="129" t="s">
        <v>1545</v>
      </c>
      <c r="B1967" s="132">
        <v>-4.62</v>
      </c>
      <c r="C1967" s="132">
        <v>-4.84</v>
      </c>
      <c r="D1967" s="132">
        <v>0.08</v>
      </c>
      <c r="E1967" s="132">
        <v>-9.64</v>
      </c>
      <c r="F1967" s="132">
        <v>-6.57</v>
      </c>
      <c r="G1967" s="323" t="s">
        <v>3775</v>
      </c>
      <c r="H1967" s="347" t="s">
        <v>3111</v>
      </c>
      <c r="I1967" s="129">
        <v>3.4750000000000001</v>
      </c>
      <c r="J1967" s="129">
        <v>-51</v>
      </c>
      <c r="K1967" s="129">
        <v>-45</v>
      </c>
      <c r="L1967" s="129" t="b">
        <v>0</v>
      </c>
      <c r="M1967" s="129">
        <v>-2.7879999999999998</v>
      </c>
      <c r="N1967" s="129">
        <v>3.3559999999999999</v>
      </c>
      <c r="O1967" s="129">
        <v>-0.83099999999999996</v>
      </c>
      <c r="P1967" s="132">
        <v>-2.9089999999999998</v>
      </c>
      <c r="Q1967" s="132">
        <v>8.9999999999999993E-3</v>
      </c>
      <c r="R1967" s="132">
        <v>-2.7E-2</v>
      </c>
      <c r="S1967" s="129">
        <v>2.0699999999999998</v>
      </c>
      <c r="T1967" s="419">
        <v>-39.093000000000004</v>
      </c>
      <c r="U1967" s="129">
        <v>12.38</v>
      </c>
      <c r="V1967" s="129">
        <v>43</v>
      </c>
      <c r="W1967" s="129">
        <v>52</v>
      </c>
      <c r="X1967" s="129">
        <v>781</v>
      </c>
      <c r="Y1967" s="129" t="s">
        <v>1545</v>
      </c>
      <c r="Z1967" s="129" t="b">
        <v>0</v>
      </c>
      <c r="AA1967" s="129">
        <v>0</v>
      </c>
      <c r="AB1967" s="129" t="b">
        <v>0</v>
      </c>
      <c r="AC1967" s="129">
        <v>39</v>
      </c>
      <c r="AD1967" s="129">
        <v>0.433</v>
      </c>
      <c r="AE1967" s="129" t="s">
        <v>3111</v>
      </c>
      <c r="AF1967" s="129" t="s">
        <v>3775</v>
      </c>
      <c r="AG1967" s="129" t="s">
        <v>4571</v>
      </c>
      <c r="AH1967" s="129" t="e" cm="1">
        <f t="array" aca="1" ref="AH1967" ca="1">INDIRECT(ADDRESS(MATCH(AJ1967,'rs_industries'!B:B,0),5,1,TRUE,"rs_industries"))</f>
        <v>#N/A</v>
      </c>
      <c r="AI1967" s="129" t="e" cm="1">
        <f t="array" aca="1" ref="AI1967" ca="1">INDIRECT(ADDRESS(MATCH(A1967,'rs_stocks'!B:B,0),7,1,TRUE,"rs_stocks"))</f>
        <v>#N/A</v>
      </c>
    </row>
    <row r="1968" spans="1:35" x14ac:dyDescent="0.3">
      <c r="A1968" s="129" t="s">
        <v>1901</v>
      </c>
      <c r="B1968" s="132">
        <v>11.34</v>
      </c>
      <c r="C1968" s="132">
        <v>33.840000000000003</v>
      </c>
      <c r="D1968" s="132">
        <v>43.99</v>
      </c>
      <c r="E1968" s="132">
        <v>18.649999999999999</v>
      </c>
      <c r="F1968" s="132">
        <v>20.91</v>
      </c>
      <c r="G1968" s="251" t="s">
        <v>3221</v>
      </c>
      <c r="H1968" s="349" t="s">
        <v>3735</v>
      </c>
      <c r="I1968" s="129">
        <v>1.9359999999999999</v>
      </c>
      <c r="J1968" s="129">
        <v>-84</v>
      </c>
      <c r="K1968" s="129">
        <v>-68</v>
      </c>
      <c r="L1968" s="129" t="b">
        <v>0</v>
      </c>
      <c r="M1968" s="129">
        <v>-14.641</v>
      </c>
      <c r="N1968" s="129">
        <v>17.577000000000002</v>
      </c>
      <c r="O1968" s="129">
        <v>-0.83299999999999996</v>
      </c>
      <c r="P1968" s="132">
        <v>-15.427</v>
      </c>
      <c r="Q1968" s="132">
        <v>2E-3</v>
      </c>
      <c r="R1968" s="132">
        <v>-3.1E-2</v>
      </c>
      <c r="S1968" s="129">
        <v>7.63</v>
      </c>
      <c r="T1968" s="419">
        <v>104.706</v>
      </c>
      <c r="U1968" s="129">
        <v>11.39</v>
      </c>
      <c r="V1968" s="129">
        <v>51</v>
      </c>
      <c r="W1968" s="129">
        <v>-1</v>
      </c>
      <c r="X1968" s="129">
        <v>230</v>
      </c>
      <c r="Y1968" s="129" t="s">
        <v>1901</v>
      </c>
      <c r="Z1968" s="129" t="b">
        <v>0</v>
      </c>
      <c r="AA1968" s="129">
        <v>0</v>
      </c>
      <c r="AB1968" s="129" t="b">
        <v>0</v>
      </c>
      <c r="AC1968" s="129">
        <v>42</v>
      </c>
      <c r="AD1968" s="129">
        <v>0.433</v>
      </c>
      <c r="AE1968" s="129" t="s">
        <v>3735</v>
      </c>
      <c r="AF1968" s="129" t="s">
        <v>3221</v>
      </c>
      <c r="AG1968" s="129" t="s">
        <v>5187</v>
      </c>
      <c r="AH1968" s="129" t="e" cm="1">
        <f t="array" aca="1" ref="AH1968" ca="1">INDIRECT(ADDRESS(MATCH(AJ1968,'rs_industries'!B:B,0),5,1,TRUE,"rs_industries"))</f>
        <v>#N/A</v>
      </c>
      <c r="AI1968" s="129" t="e" cm="1">
        <f t="array" aca="1" ref="AI1968" ca="1">INDIRECT(ADDRESS(MATCH(A1968,'rs_stocks'!B:B,0),7,1,TRUE,"rs_stocks"))</f>
        <v>#N/A</v>
      </c>
    </row>
    <row r="1969" spans="1:35" x14ac:dyDescent="0.3">
      <c r="A1969" s="129" t="s">
        <v>5539</v>
      </c>
      <c r="B1969" s="132">
        <v>0.84</v>
      </c>
      <c r="C1969" s="132">
        <v>-11.18</v>
      </c>
      <c r="D1969" s="132">
        <v>-0.98</v>
      </c>
      <c r="E1969" s="132">
        <v>-17.3</v>
      </c>
      <c r="F1969" s="132">
        <v>-12.82</v>
      </c>
      <c r="G1969" s="269" t="s">
        <v>3370</v>
      </c>
      <c r="H1969" s="288" t="s">
        <v>3108</v>
      </c>
      <c r="I1969" s="129">
        <v>0.86699999999999999</v>
      </c>
      <c r="J1969" s="129">
        <v>-66</v>
      </c>
      <c r="K1969" s="129">
        <v>-61</v>
      </c>
      <c r="L1969" s="129" t="b">
        <v>0</v>
      </c>
      <c r="M1969" s="129">
        <v>-4.5359999999999996</v>
      </c>
      <c r="N1969" s="129">
        <v>5.431</v>
      </c>
      <c r="O1969" s="129">
        <v>-0.83499999999999996</v>
      </c>
      <c r="P1969" s="132">
        <v>-4.6550000000000002</v>
      </c>
      <c r="Q1969" s="132">
        <v>8.9999999999999993E-3</v>
      </c>
      <c r="R1969" s="132">
        <v>-4.1000000000000002E-2</v>
      </c>
      <c r="S1969" s="129">
        <v>4.28</v>
      </c>
      <c r="T1969" s="419">
        <v>141.869</v>
      </c>
      <c r="U1969" s="129">
        <v>13.19</v>
      </c>
      <c r="V1969" s="129">
        <v>10</v>
      </c>
      <c r="W1969" s="129">
        <v>-3</v>
      </c>
      <c r="X1969" s="129">
        <v>354</v>
      </c>
      <c r="Y1969" s="129" t="s">
        <v>5539</v>
      </c>
      <c r="Z1969" s="129" t="b">
        <v>0</v>
      </c>
      <c r="AA1969" s="129">
        <v>0</v>
      </c>
      <c r="AB1969" s="129" t="b">
        <v>0</v>
      </c>
      <c r="AC1969" s="129">
        <v>46</v>
      </c>
      <c r="AD1969" s="129">
        <v>0.432</v>
      </c>
      <c r="AE1969" s="129" t="s">
        <v>3108</v>
      </c>
      <c r="AF1969" s="129" t="s">
        <v>3370</v>
      </c>
      <c r="AG1969" s="129" t="s">
        <v>5540</v>
      </c>
      <c r="AH1969" s="129" t="e" cm="1">
        <f t="array" aca="1" ref="AH1969" ca="1">INDIRECT(ADDRESS(MATCH(AJ1969,'rs_industries'!B:B,0),5,1,TRUE,"rs_industries"))</f>
        <v>#N/A</v>
      </c>
      <c r="AI1969" s="129" t="e" cm="1">
        <f t="array" aca="1" ref="AI1969" ca="1">INDIRECT(ADDRESS(MATCH(A1969,'rs_stocks'!B:B,0),7,1,TRUE,"rs_stocks"))</f>
        <v>#N/A</v>
      </c>
    </row>
    <row r="1970" spans="1:35" x14ac:dyDescent="0.3">
      <c r="A1970" s="129" t="s">
        <v>1027</v>
      </c>
      <c r="B1970" s="132">
        <v>-2.11</v>
      </c>
      <c r="C1970" s="132">
        <v>-3.5</v>
      </c>
      <c r="D1970" s="132">
        <v>1.05</v>
      </c>
      <c r="E1970" s="132">
        <v>-4.16</v>
      </c>
      <c r="F1970" s="132">
        <v>-2.4300000000000002</v>
      </c>
      <c r="G1970" s="269" t="s">
        <v>3231</v>
      </c>
      <c r="H1970" s="288" t="s">
        <v>3124</v>
      </c>
      <c r="I1970" s="129">
        <v>455.44299999999998</v>
      </c>
      <c r="J1970" s="129">
        <v>-21</v>
      </c>
      <c r="K1970" s="129">
        <v>-11</v>
      </c>
      <c r="L1970" s="129" t="b">
        <v>0</v>
      </c>
      <c r="M1970" s="129">
        <v>-3.3969999999999998</v>
      </c>
      <c r="N1970" s="129">
        <v>4.05</v>
      </c>
      <c r="O1970" s="129">
        <v>-0.83899999999999997</v>
      </c>
      <c r="P1970" s="132">
        <v>-3.3580000000000001</v>
      </c>
      <c r="Q1970" s="132">
        <v>8.9999999999999993E-3</v>
      </c>
      <c r="R1970" s="132">
        <v>-3.2000000000000001E-2</v>
      </c>
      <c r="S1970" s="129">
        <v>2.06</v>
      </c>
      <c r="T1970" s="419">
        <v>40.704999999999998</v>
      </c>
      <c r="U1970" s="129">
        <v>494.84</v>
      </c>
      <c r="V1970" s="129">
        <v>-40</v>
      </c>
      <c r="W1970" s="129">
        <v>-26</v>
      </c>
      <c r="X1970" s="129">
        <v>19</v>
      </c>
      <c r="Y1970" s="129" t="s">
        <v>1027</v>
      </c>
      <c r="Z1970" s="129" t="b">
        <v>0</v>
      </c>
      <c r="AA1970" s="129">
        <v>0</v>
      </c>
      <c r="AB1970" s="129" t="b">
        <v>0</v>
      </c>
      <c r="AC1970" s="129">
        <v>49</v>
      </c>
      <c r="AD1970" s="129">
        <v>0.432</v>
      </c>
      <c r="AE1970" s="129" t="s">
        <v>3124</v>
      </c>
      <c r="AF1970" s="129" t="s">
        <v>3231</v>
      </c>
      <c r="AG1970" s="129" t="s">
        <v>5426</v>
      </c>
      <c r="AH1970" s="129" t="e" cm="1">
        <f t="array" aca="1" ref="AH1970" ca="1">INDIRECT(ADDRESS(MATCH(AJ1970,'rs_industries'!B:B,0),5,1,TRUE,"rs_industries"))</f>
        <v>#N/A</v>
      </c>
      <c r="AI1970" s="129" t="e" cm="1">
        <f t="array" aca="1" ref="AI1970" ca="1">INDIRECT(ADDRESS(MATCH(A1970,'rs_stocks'!B:B,0),7,1,TRUE,"rs_stocks"))</f>
        <v>#N/A</v>
      </c>
    </row>
    <row r="1971" spans="1:35" x14ac:dyDescent="0.3">
      <c r="A1971" s="129" t="s">
        <v>560</v>
      </c>
      <c r="B1971" s="132">
        <v>0.57999999999999996</v>
      </c>
      <c r="C1971" s="132">
        <v>-16.21</v>
      </c>
      <c r="D1971" s="132">
        <v>-16.420000000000002</v>
      </c>
      <c r="E1971" s="132">
        <v>11.82</v>
      </c>
      <c r="F1971" s="132">
        <v>-3.57</v>
      </c>
      <c r="G1971" s="216" t="s">
        <v>47</v>
      </c>
      <c r="H1971" s="346" t="s">
        <v>24</v>
      </c>
      <c r="I1971" s="129">
        <v>7.649</v>
      </c>
      <c r="J1971" s="129">
        <v>-39</v>
      </c>
      <c r="K1971" s="129">
        <v>-18</v>
      </c>
      <c r="L1971" s="129" t="b">
        <v>0</v>
      </c>
      <c r="M1971" s="129">
        <v>-4.6769999999999996</v>
      </c>
      <c r="N1971" s="129">
        <v>5.5419999999999998</v>
      </c>
      <c r="O1971" s="129">
        <v>-0.84399999999999997</v>
      </c>
      <c r="P1971" s="132">
        <v>-4.7359999999999998</v>
      </c>
      <c r="Q1971" s="132">
        <v>8.9999999999999993E-3</v>
      </c>
      <c r="R1971" s="132">
        <v>-0.04</v>
      </c>
      <c r="S1971" s="129">
        <v>2.94</v>
      </c>
      <c r="T1971" s="419">
        <v>12.585000000000001</v>
      </c>
      <c r="U1971" s="129">
        <v>225.52500000000001</v>
      </c>
      <c r="V1971" s="129">
        <v>-38</v>
      </c>
      <c r="W1971" s="129">
        <v>-37</v>
      </c>
      <c r="X1971" s="129">
        <v>30</v>
      </c>
      <c r="Y1971" s="129" t="s">
        <v>560</v>
      </c>
      <c r="Z1971" s="129" t="b">
        <v>1</v>
      </c>
      <c r="AA1971" s="129">
        <v>0</v>
      </c>
      <c r="AB1971" s="129" t="b">
        <v>0</v>
      </c>
      <c r="AC1971" s="129">
        <v>48</v>
      </c>
      <c r="AD1971" s="129">
        <v>0.432</v>
      </c>
      <c r="AE1971" s="129" t="s">
        <v>24</v>
      </c>
      <c r="AF1971" s="129" t="s">
        <v>47</v>
      </c>
      <c r="AG1971" s="129" t="s">
        <v>3379</v>
      </c>
      <c r="AH1971" s="129" t="e" cm="1">
        <f t="array" aca="1" ref="AH1971" ca="1">INDIRECT(ADDRESS(MATCH(AJ1971,'rs_industries'!B:B,0),5,1,TRUE,"rs_industries"))</f>
        <v>#N/A</v>
      </c>
      <c r="AI1971" s="129" t="e" cm="1">
        <f t="array" aca="1" ref="AI1971" ca="1">INDIRECT(ADDRESS(MATCH(A1971,'rs_stocks'!B:B,0),7,1,TRUE,"rs_stocks"))</f>
        <v>#N/A</v>
      </c>
    </row>
    <row r="1972" spans="1:35" x14ac:dyDescent="0.3">
      <c r="A1972" s="129" t="s">
        <v>2279</v>
      </c>
      <c r="B1972" s="132">
        <v>2</v>
      </c>
      <c r="C1972" s="132">
        <v>2.17</v>
      </c>
      <c r="D1972" s="132">
        <v>1.5</v>
      </c>
      <c r="E1972" s="132">
        <v>5.98</v>
      </c>
      <c r="F1972" s="132">
        <v>1.41</v>
      </c>
      <c r="G1972" s="232" t="s">
        <v>3193</v>
      </c>
      <c r="H1972" s="345" t="s">
        <v>3111</v>
      </c>
      <c r="I1972" s="129">
        <v>2.609</v>
      </c>
      <c r="J1972" s="129">
        <v>-47</v>
      </c>
      <c r="K1972" s="129">
        <v>-33</v>
      </c>
      <c r="L1972" s="129" t="b">
        <v>1</v>
      </c>
      <c r="M1972" s="129">
        <v>-1.206</v>
      </c>
      <c r="N1972" s="129">
        <v>1.4259999999999999</v>
      </c>
      <c r="O1972" s="129">
        <v>-0.84599999999999997</v>
      </c>
      <c r="P1972" s="132">
        <v>-1.2290000000000001</v>
      </c>
      <c r="Q1972" s="132">
        <v>0.01</v>
      </c>
      <c r="R1972" s="132">
        <v>-1.2E-2</v>
      </c>
      <c r="S1972" s="129">
        <v>0.86</v>
      </c>
      <c r="T1972" s="419">
        <v>66.73</v>
      </c>
      <c r="U1972" s="129">
        <v>12.22</v>
      </c>
      <c r="V1972" s="129">
        <v>16</v>
      </c>
      <c r="W1972" s="129">
        <v>33</v>
      </c>
      <c r="X1972" s="129">
        <v>1906</v>
      </c>
      <c r="Y1972" s="129" t="s">
        <v>2279</v>
      </c>
      <c r="Z1972" s="129" t="b">
        <v>1</v>
      </c>
      <c r="AA1972" s="129">
        <v>0</v>
      </c>
      <c r="AB1972" s="129" t="b">
        <v>1</v>
      </c>
      <c r="AC1972" s="129">
        <v>47</v>
      </c>
      <c r="AD1972" s="129">
        <v>0.432</v>
      </c>
      <c r="AE1972" s="129" t="s">
        <v>3111</v>
      </c>
      <c r="AF1972" s="129" t="s">
        <v>3193</v>
      </c>
      <c r="AG1972" s="129" t="s">
        <v>3732</v>
      </c>
      <c r="AH1972" s="129" t="e" cm="1">
        <f t="array" aca="1" ref="AH1972" ca="1">INDIRECT(ADDRESS(MATCH(AJ1972,'rs_industries'!B:B,0),5,1,TRUE,"rs_industries"))</f>
        <v>#N/A</v>
      </c>
      <c r="AI1972" s="129" t="e" cm="1">
        <f t="array" aca="1" ref="AI1972" ca="1">INDIRECT(ADDRESS(MATCH(A1972,'rs_stocks'!B:B,0),7,1,TRUE,"rs_stocks"))</f>
        <v>#N/A</v>
      </c>
    </row>
    <row r="1973" spans="1:35" x14ac:dyDescent="0.3">
      <c r="A1973" s="129" t="s">
        <v>9050</v>
      </c>
      <c r="B1973" s="132">
        <v>-0.34</v>
      </c>
      <c r="C1973" s="132">
        <v>4.49</v>
      </c>
      <c r="D1973" s="132">
        <v>0.78</v>
      </c>
      <c r="E1973" s="132">
        <v>-0.72</v>
      </c>
      <c r="F1973" s="132">
        <v>-1.41</v>
      </c>
      <c r="G1973" s="231" t="s">
        <v>202</v>
      </c>
      <c r="H1973" s="346" t="s">
        <v>3108</v>
      </c>
      <c r="I1973" s="129">
        <v>0.28999999999999998</v>
      </c>
      <c r="J1973" s="129">
        <v>-36</v>
      </c>
      <c r="K1973" s="129">
        <v>-15</v>
      </c>
      <c r="L1973" s="129" t="b">
        <v>1</v>
      </c>
      <c r="M1973" s="129">
        <v>-2.081</v>
      </c>
      <c r="N1973" s="129">
        <v>2.4489999999999998</v>
      </c>
      <c r="O1973" s="129">
        <v>-0.84899999999999998</v>
      </c>
      <c r="P1973" s="132">
        <v>-2.1869999999999998</v>
      </c>
      <c r="Q1973" s="132">
        <v>0.01</v>
      </c>
      <c r="R1973" s="132">
        <v>-2.1999999999999999E-2</v>
      </c>
      <c r="S1973" s="129">
        <v>1.78</v>
      </c>
      <c r="T1973" s="419">
        <v>118.742</v>
      </c>
      <c r="U1973" s="129">
        <v>70</v>
      </c>
      <c r="V1973" s="129">
        <v>-30</v>
      </c>
      <c r="W1973" s="129">
        <v>-41</v>
      </c>
      <c r="X1973" s="129">
        <v>160</v>
      </c>
      <c r="Y1973" s="129" t="s">
        <v>9050</v>
      </c>
      <c r="Z1973" s="129" t="b">
        <v>0</v>
      </c>
      <c r="AA1973" s="129">
        <v>0</v>
      </c>
      <c r="AB1973" s="129" t="b">
        <v>0</v>
      </c>
      <c r="AC1973" s="129">
        <v>45</v>
      </c>
      <c r="AD1973" s="129">
        <v>0.43099999999999999</v>
      </c>
      <c r="AE1973" s="129" t="s">
        <v>3108</v>
      </c>
      <c r="AF1973" s="129" t="s">
        <v>202</v>
      </c>
      <c r="AG1973" s="129" t="s">
        <v>9051</v>
      </c>
      <c r="AH1973" s="129" t="e" cm="1">
        <f t="array" aca="1" ref="AH1973" ca="1">INDIRECT(ADDRESS(MATCH(AJ1973,'rs_industries'!B:B,0),5,1,TRUE,"rs_industries"))</f>
        <v>#N/A</v>
      </c>
      <c r="AI1973" s="129" t="e" cm="1">
        <f t="array" aca="1" ref="AI1973" ca="1">INDIRECT(ADDRESS(MATCH(A1973,'rs_stocks'!B:B,0),7,1,TRUE,"rs_stocks"))</f>
        <v>#N/A</v>
      </c>
    </row>
    <row r="1974" spans="1:35" x14ac:dyDescent="0.3">
      <c r="A1974" s="129" t="s">
        <v>7504</v>
      </c>
      <c r="B1974" s="132">
        <v>-1.96</v>
      </c>
      <c r="C1974" s="132">
        <v>-18.7</v>
      </c>
      <c r="D1974" s="132">
        <v>-10.71</v>
      </c>
      <c r="E1974" s="132">
        <v>-3.85</v>
      </c>
      <c r="F1974" s="132">
        <v>-12.28</v>
      </c>
      <c r="G1974" s="317" t="s">
        <v>326</v>
      </c>
      <c r="H1974" s="349" t="s">
        <v>3140</v>
      </c>
      <c r="I1974" s="129">
        <v>0.59499999999999997</v>
      </c>
      <c r="J1974" s="129">
        <v>-98</v>
      </c>
      <c r="K1974" s="129">
        <v>-97</v>
      </c>
      <c r="L1974" s="129" t="b">
        <v>0</v>
      </c>
      <c r="M1974" s="129">
        <v>-7.7729999999999997</v>
      </c>
      <c r="N1974" s="129">
        <v>9.1449999999999996</v>
      </c>
      <c r="O1974" s="129">
        <v>-0.85</v>
      </c>
      <c r="P1974" s="132">
        <v>-8.0869999999999997</v>
      </c>
      <c r="Q1974" s="132">
        <v>8.0000000000000002E-3</v>
      </c>
      <c r="R1974" s="132">
        <v>-6.5000000000000002E-2</v>
      </c>
      <c r="S1974" s="129">
        <v>5.67</v>
      </c>
      <c r="T1974" s="419">
        <v>-17.637</v>
      </c>
      <c r="U1974" s="129">
        <v>1</v>
      </c>
      <c r="V1974" s="129">
        <v>-28</v>
      </c>
      <c r="W1974" s="129">
        <v>-45</v>
      </c>
      <c r="X1974" s="129">
        <v>3527</v>
      </c>
      <c r="Y1974" s="129" t="s">
        <v>7504</v>
      </c>
      <c r="Z1974" s="129" t="b">
        <v>0</v>
      </c>
      <c r="AA1974" s="129">
        <v>0</v>
      </c>
      <c r="AB1974" s="129" t="b">
        <v>0</v>
      </c>
      <c r="AC1974" s="129">
        <v>40</v>
      </c>
      <c r="AD1974" s="129">
        <v>0.43099999999999999</v>
      </c>
      <c r="AE1974" s="129" t="s">
        <v>3140</v>
      </c>
      <c r="AF1974" s="129" t="s">
        <v>326</v>
      </c>
      <c r="AG1974" s="129" t="s">
        <v>7505</v>
      </c>
      <c r="AH1974" s="129" t="e" cm="1">
        <f t="array" aca="1" ref="AH1974" ca="1">INDIRECT(ADDRESS(MATCH(AJ1974,'rs_industries'!B:B,0),5,1,TRUE,"rs_industries"))</f>
        <v>#N/A</v>
      </c>
      <c r="AI1974" s="129" t="e" cm="1">
        <f t="array" aca="1" ref="AI1974" ca="1">INDIRECT(ADDRESS(MATCH(A1974,'rs_stocks'!B:B,0),7,1,TRUE,"rs_stocks"))</f>
        <v>#N/A</v>
      </c>
    </row>
    <row r="1975" spans="1:35" x14ac:dyDescent="0.3">
      <c r="A1975" s="129" t="s">
        <v>2086</v>
      </c>
      <c r="B1975" s="132">
        <v>-4.3899999999999997</v>
      </c>
      <c r="C1975" s="132">
        <v>-9.65</v>
      </c>
      <c r="D1975" s="132">
        <v>-12.48</v>
      </c>
      <c r="E1975" s="132">
        <v>-3.46</v>
      </c>
      <c r="F1975" s="132">
        <v>-7.92</v>
      </c>
      <c r="G1975" s="237" t="s">
        <v>3236</v>
      </c>
      <c r="H1975" s="349" t="s">
        <v>3111</v>
      </c>
      <c r="I1975" s="129">
        <v>3.0579999999999998</v>
      </c>
      <c r="J1975" s="129">
        <v>-51</v>
      </c>
      <c r="K1975" s="129">
        <v>-15</v>
      </c>
      <c r="L1975" s="129" t="b">
        <v>0</v>
      </c>
      <c r="M1975" s="129">
        <v>-4.0490000000000004</v>
      </c>
      <c r="N1975" s="129">
        <v>4.6879999999999997</v>
      </c>
      <c r="O1975" s="129">
        <v>-0.86399999999999999</v>
      </c>
      <c r="P1975" s="132">
        <v>-4.2169999999999996</v>
      </c>
      <c r="Q1975" s="132">
        <v>8.9999999999999993E-3</v>
      </c>
      <c r="R1975" s="132">
        <v>-0.04</v>
      </c>
      <c r="S1975" s="129">
        <v>2.94</v>
      </c>
      <c r="T1975" s="419">
        <v>-85.241</v>
      </c>
      <c r="U1975" s="129">
        <v>13.95</v>
      </c>
      <c r="V1975" s="129">
        <v>-33</v>
      </c>
      <c r="W1975" s="129">
        <v>-32</v>
      </c>
      <c r="X1975" s="129">
        <v>487</v>
      </c>
      <c r="Y1975" s="129" t="s">
        <v>2086</v>
      </c>
      <c r="Z1975" s="129" t="b">
        <v>1</v>
      </c>
      <c r="AA1975" s="129">
        <v>0</v>
      </c>
      <c r="AB1975" s="129" t="b">
        <v>0</v>
      </c>
      <c r="AC1975" s="129">
        <v>41</v>
      </c>
      <c r="AD1975" s="129">
        <v>0.43099999999999999</v>
      </c>
      <c r="AE1975" s="129" t="s">
        <v>3111</v>
      </c>
      <c r="AF1975" s="129" t="s">
        <v>3236</v>
      </c>
      <c r="AG1975" s="129" t="s">
        <v>4142</v>
      </c>
      <c r="AH1975" s="129" t="e" cm="1">
        <f t="array" aca="1" ref="AH1975" ca="1">INDIRECT(ADDRESS(MATCH(AJ1975,'rs_industries'!B:B,0),5,1,TRUE,"rs_industries"))</f>
        <v>#N/A</v>
      </c>
      <c r="AI1975" s="129" t="e" cm="1">
        <f t="array" aca="1" ref="AI1975" ca="1">INDIRECT(ADDRESS(MATCH(A1975,'rs_stocks'!B:B,0),7,1,TRUE,"rs_stocks"))</f>
        <v>#N/A</v>
      </c>
    </row>
    <row r="1976" spans="1:35" x14ac:dyDescent="0.3">
      <c r="A1976" s="129" t="s">
        <v>2387</v>
      </c>
      <c r="B1976" s="132">
        <v>-1.29</v>
      </c>
      <c r="C1976" s="132">
        <v>-12.85</v>
      </c>
      <c r="D1976" s="132">
        <v>-10.63</v>
      </c>
      <c r="E1976" s="132">
        <v>2.19</v>
      </c>
      <c r="F1976" s="132">
        <v>-1.29</v>
      </c>
      <c r="G1976" s="212" t="s">
        <v>3455</v>
      </c>
      <c r="H1976" s="345" t="s">
        <v>31</v>
      </c>
      <c r="I1976" s="129">
        <v>2.0699999999999998</v>
      </c>
      <c r="J1976" s="129">
        <v>-88</v>
      </c>
      <c r="K1976" s="129">
        <v>-87</v>
      </c>
      <c r="L1976" s="129" t="b">
        <v>0</v>
      </c>
      <c r="M1976" s="129">
        <v>-6.09</v>
      </c>
      <c r="N1976" s="129">
        <v>6.8490000000000002</v>
      </c>
      <c r="O1976" s="129">
        <v>-0.88900000000000001</v>
      </c>
      <c r="P1976" s="132">
        <v>-5.7889999999999997</v>
      </c>
      <c r="Q1976" s="132">
        <v>0.01</v>
      </c>
      <c r="R1976" s="132">
        <v>-5.7000000000000002E-2</v>
      </c>
      <c r="S1976" s="129">
        <v>4.5599999999999996</v>
      </c>
      <c r="T1976" s="419">
        <v>85.981999999999999</v>
      </c>
      <c r="U1976" s="129">
        <v>8.41</v>
      </c>
      <c r="V1976" s="129">
        <v>-31</v>
      </c>
      <c r="W1976" s="129">
        <v>-20</v>
      </c>
      <c r="X1976" s="129">
        <v>521</v>
      </c>
      <c r="Y1976" s="129" t="s">
        <v>2387</v>
      </c>
      <c r="Z1976" s="129" t="b">
        <v>0</v>
      </c>
      <c r="AA1976" s="129">
        <v>0</v>
      </c>
      <c r="AB1976" s="129" t="b">
        <v>0</v>
      </c>
      <c r="AC1976" s="129">
        <v>45</v>
      </c>
      <c r="AD1976" s="129">
        <v>0.43</v>
      </c>
      <c r="AE1976" s="129" t="s">
        <v>31</v>
      </c>
      <c r="AF1976" s="129" t="s">
        <v>3455</v>
      </c>
      <c r="AG1976" s="129" t="s">
        <v>5643</v>
      </c>
      <c r="AH1976" s="129" t="e" cm="1">
        <f t="array" aca="1" ref="AH1976" ca="1">INDIRECT(ADDRESS(MATCH(AJ1976,'rs_industries'!B:B,0),5,1,TRUE,"rs_industries"))</f>
        <v>#N/A</v>
      </c>
      <c r="AI1976" s="129" t="e" cm="1">
        <f t="array" aca="1" ref="AI1976" ca="1">INDIRECT(ADDRESS(MATCH(A1976,'rs_stocks'!B:B,0),7,1,TRUE,"rs_stocks"))</f>
        <v>#N/A</v>
      </c>
    </row>
    <row r="1977" spans="1:35" x14ac:dyDescent="0.3">
      <c r="A1977" s="129" t="s">
        <v>59</v>
      </c>
      <c r="B1977" s="132">
        <v>1.98</v>
      </c>
      <c r="C1977" s="132">
        <v>-1.46</v>
      </c>
      <c r="D1977" s="132">
        <v>-24.13</v>
      </c>
      <c r="E1977" s="132">
        <v>152.65</v>
      </c>
      <c r="F1977" s="132">
        <v>34.85</v>
      </c>
      <c r="G1977" s="301" t="s">
        <v>3316</v>
      </c>
      <c r="H1977" s="304" t="s">
        <v>31</v>
      </c>
      <c r="I1977" s="129">
        <v>46.076000000000001</v>
      </c>
      <c r="J1977" s="129">
        <v>-40</v>
      </c>
      <c r="K1977" s="129">
        <v>-34</v>
      </c>
      <c r="L1977" s="129" t="b">
        <v>0</v>
      </c>
      <c r="M1977" s="129">
        <v>-21.643999999999998</v>
      </c>
      <c r="N1977" s="129">
        <v>24.329000000000001</v>
      </c>
      <c r="O1977" s="129">
        <v>-0.89</v>
      </c>
      <c r="P1977" s="132">
        <v>-6.7709999999999999</v>
      </c>
      <c r="Q1977" s="132">
        <v>3.0000000000000001E-3</v>
      </c>
      <c r="R1977" s="132">
        <v>-0.02</v>
      </c>
      <c r="S1977" s="129">
        <v>6.99</v>
      </c>
      <c r="T1977" s="419">
        <v>32.265000000000001</v>
      </c>
      <c r="U1977" s="129">
        <v>786.86</v>
      </c>
      <c r="V1977" s="129">
        <v>-9</v>
      </c>
      <c r="W1977" s="129">
        <v>-18</v>
      </c>
      <c r="X1977" s="129">
        <v>3</v>
      </c>
      <c r="Y1977" s="129" t="s">
        <v>59</v>
      </c>
      <c r="Z1977" s="129" t="b">
        <v>1</v>
      </c>
      <c r="AA1977" s="129">
        <v>0</v>
      </c>
      <c r="AB1977" s="129" t="b">
        <v>0</v>
      </c>
      <c r="AC1977" s="129">
        <v>45</v>
      </c>
      <c r="AD1977" s="129">
        <v>0.43</v>
      </c>
      <c r="AE1977" s="129" t="s">
        <v>31</v>
      </c>
      <c r="AF1977" s="129" t="s">
        <v>3316</v>
      </c>
      <c r="AG1977" s="129" t="s">
        <v>4574</v>
      </c>
      <c r="AH1977" s="129" t="e" cm="1">
        <f t="array" aca="1" ref="AH1977" ca="1">INDIRECT(ADDRESS(MATCH(AJ1977,'rs_industries'!B:B,0),5,1,TRUE,"rs_industries"))</f>
        <v>#N/A</v>
      </c>
      <c r="AI1977" s="129" cm="1">
        <f t="array" aca="1" ref="AI1977" ca="1">INDIRECT(ADDRESS(MATCH(A1977,'rs_stocks'!B:B,0),7,1,TRUE,"rs_stocks"))</f>
        <v>98</v>
      </c>
    </row>
    <row r="1978" spans="1:35" x14ac:dyDescent="0.3">
      <c r="A1978" s="129" t="s">
        <v>6019</v>
      </c>
      <c r="B1978" s="132">
        <v>-2.33</v>
      </c>
      <c r="C1978" s="132">
        <v>-2.64</v>
      </c>
      <c r="D1978" s="132">
        <v>-0.16</v>
      </c>
      <c r="E1978" s="132">
        <v>-8.19</v>
      </c>
      <c r="F1978" s="132">
        <v>-8.59</v>
      </c>
      <c r="G1978" s="249" t="s">
        <v>3217</v>
      </c>
      <c r="H1978" s="353" t="s">
        <v>150</v>
      </c>
      <c r="I1978" s="129">
        <v>0.83</v>
      </c>
      <c r="J1978" s="129">
        <v>-61</v>
      </c>
      <c r="K1978" s="129">
        <v>-55</v>
      </c>
      <c r="L1978" s="129" t="b">
        <v>0</v>
      </c>
      <c r="M1978" s="129">
        <v>-4.0339999999999998</v>
      </c>
      <c r="N1978" s="129">
        <v>4.5229999999999997</v>
      </c>
      <c r="O1978" s="129">
        <v>-0.89200000000000002</v>
      </c>
      <c r="P1978" s="132">
        <v>-4.2329999999999997</v>
      </c>
      <c r="Q1978" s="132">
        <v>1.0999999999999999E-2</v>
      </c>
      <c r="R1978" s="132">
        <v>-4.4999999999999998E-2</v>
      </c>
      <c r="S1978" s="129">
        <v>2.0299999999999998</v>
      </c>
      <c r="T1978" s="419">
        <v>-39.308</v>
      </c>
      <c r="U1978" s="129">
        <v>6.28</v>
      </c>
      <c r="V1978" s="129">
        <v>-32</v>
      </c>
      <c r="W1978" s="129">
        <v>-53</v>
      </c>
      <c r="X1978" s="129">
        <v>1572</v>
      </c>
      <c r="Y1978" s="129" t="s">
        <v>6019</v>
      </c>
      <c r="Z1978" s="129" t="b">
        <v>0</v>
      </c>
      <c r="AA1978" s="129">
        <v>0</v>
      </c>
      <c r="AB1978" s="129" t="b">
        <v>0</v>
      </c>
      <c r="AC1978" s="129">
        <v>43</v>
      </c>
      <c r="AD1978" s="129">
        <v>0.43</v>
      </c>
      <c r="AE1978" s="129" t="s">
        <v>150</v>
      </c>
      <c r="AF1978" s="129" t="s">
        <v>3217</v>
      </c>
      <c r="AG1978" s="129" t="s">
        <v>6020</v>
      </c>
      <c r="AH1978" s="129" t="e" cm="1">
        <f t="array" aca="1" ref="AH1978" ca="1">INDIRECT(ADDRESS(MATCH(AJ1978,'rs_industries'!B:B,0),5,1,TRUE,"rs_industries"))</f>
        <v>#N/A</v>
      </c>
      <c r="AI1978" s="129" t="e" cm="1">
        <f t="array" aca="1" ref="AI1978" ca="1">INDIRECT(ADDRESS(MATCH(A1978,'rs_stocks'!B:B,0),7,1,TRUE,"rs_stocks"))</f>
        <v>#N/A</v>
      </c>
    </row>
    <row r="1979" spans="1:35" x14ac:dyDescent="0.3">
      <c r="A1979" s="129" t="s">
        <v>2898</v>
      </c>
      <c r="B1979" s="132">
        <v>-6.44</v>
      </c>
      <c r="C1979" s="132">
        <v>-10.68</v>
      </c>
      <c r="D1979" s="132">
        <v>-33.17</v>
      </c>
      <c r="E1979" s="132">
        <v>11.29</v>
      </c>
      <c r="F1979" s="132">
        <v>3.37</v>
      </c>
      <c r="G1979" s="209" t="s">
        <v>3146</v>
      </c>
      <c r="H1979" s="348" t="s">
        <v>3124</v>
      </c>
      <c r="I1979" s="129">
        <v>0.251</v>
      </c>
      <c r="J1979" s="129">
        <v>-93</v>
      </c>
      <c r="K1979" s="129">
        <v>-70</v>
      </c>
      <c r="L1979" s="129" t="b">
        <v>0</v>
      </c>
      <c r="M1979" s="129">
        <v>-31.254999999999999</v>
      </c>
      <c r="N1979" s="129">
        <v>34.814</v>
      </c>
      <c r="O1979" s="129">
        <v>-0.89800000000000002</v>
      </c>
      <c r="P1979" s="132">
        <v>-9.8529999999999998</v>
      </c>
      <c r="Q1979" s="132">
        <v>-4.0000000000000001E-3</v>
      </c>
      <c r="R1979" s="132">
        <v>3.5999999999999997E-2</v>
      </c>
      <c r="S1979" s="129">
        <v>7.37</v>
      </c>
      <c r="T1979" s="419">
        <v>4.9160000000000004</v>
      </c>
      <c r="U1979" s="129">
        <v>2.76</v>
      </c>
      <c r="V1979" s="129">
        <v>48</v>
      </c>
      <c r="W1979" s="129">
        <v>15</v>
      </c>
      <c r="X1979" s="129">
        <v>983</v>
      </c>
      <c r="Y1979" s="129" t="s">
        <v>2898</v>
      </c>
      <c r="Z1979" s="129" t="b">
        <v>1</v>
      </c>
      <c r="AA1979" s="129">
        <v>0</v>
      </c>
      <c r="AB1979" s="129" t="b">
        <v>0</v>
      </c>
      <c r="AC1979" s="129">
        <v>46</v>
      </c>
      <c r="AD1979" s="129">
        <v>0.43</v>
      </c>
      <c r="AE1979" s="129" t="s">
        <v>3124</v>
      </c>
      <c r="AF1979" s="129" t="s">
        <v>3146</v>
      </c>
      <c r="AG1979" s="129" t="s">
        <v>8716</v>
      </c>
      <c r="AH1979" s="129" t="e" cm="1">
        <f t="array" aca="1" ref="AH1979" ca="1">INDIRECT(ADDRESS(MATCH(AJ1979,'rs_industries'!B:B,0),5,1,TRUE,"rs_industries"))</f>
        <v>#N/A</v>
      </c>
      <c r="AI1979" s="129" t="e" cm="1">
        <f t="array" aca="1" ref="AI1979" ca="1">INDIRECT(ADDRESS(MATCH(A1979,'rs_stocks'!B:B,0),7,1,TRUE,"rs_stocks"))</f>
        <v>#N/A</v>
      </c>
    </row>
    <row r="1980" spans="1:35" x14ac:dyDescent="0.3">
      <c r="A1980" s="129" t="s">
        <v>8037</v>
      </c>
      <c r="B1980" s="132">
        <v>-2.15</v>
      </c>
      <c r="C1980" s="132">
        <v>-1.42</v>
      </c>
      <c r="D1980" s="132">
        <v>0.84</v>
      </c>
      <c r="E1980" s="132">
        <v>-2.44</v>
      </c>
      <c r="F1980" s="132">
        <v>-7.5</v>
      </c>
      <c r="G1980" s="228" t="s">
        <v>3217</v>
      </c>
      <c r="H1980" s="349" t="s">
        <v>150</v>
      </c>
      <c r="I1980" s="129">
        <v>0.47299999999999998</v>
      </c>
      <c r="J1980" s="129">
        <v>-70</v>
      </c>
      <c r="K1980" s="129">
        <v>-68</v>
      </c>
      <c r="L1980" s="129" t="b">
        <v>0</v>
      </c>
      <c r="M1980" s="129">
        <v>-2.09</v>
      </c>
      <c r="N1980" s="129">
        <v>2.3260000000000001</v>
      </c>
      <c r="O1980" s="129">
        <v>-0.89900000000000002</v>
      </c>
      <c r="P1980" s="132">
        <v>-2.1859999999999999</v>
      </c>
      <c r="Q1980" s="132">
        <v>1.0999999999999999E-2</v>
      </c>
      <c r="R1980" s="132">
        <v>-2.4E-2</v>
      </c>
      <c r="S1980" s="129">
        <v>1.86</v>
      </c>
      <c r="T1980" s="419">
        <v>-24.39</v>
      </c>
      <c r="U1980" s="129">
        <v>13.2</v>
      </c>
      <c r="V1980" s="129">
        <v>-5</v>
      </c>
      <c r="W1980" s="129">
        <v>-23</v>
      </c>
      <c r="X1980" s="129">
        <v>813</v>
      </c>
      <c r="Y1980" s="129" t="s">
        <v>8037</v>
      </c>
      <c r="Z1980" s="129" t="b">
        <v>0</v>
      </c>
      <c r="AA1980" s="129">
        <v>0</v>
      </c>
      <c r="AB1980" s="129" t="b">
        <v>0</v>
      </c>
      <c r="AC1980" s="129">
        <v>42</v>
      </c>
      <c r="AD1980" s="129">
        <v>0.42899999999999999</v>
      </c>
      <c r="AE1980" s="129" t="s">
        <v>150</v>
      </c>
      <c r="AF1980" s="129" t="s">
        <v>3217</v>
      </c>
      <c r="AG1980" s="129" t="s">
        <v>8038</v>
      </c>
      <c r="AH1980" s="129" t="e" cm="1">
        <f t="array" aca="1" ref="AH1980" ca="1">INDIRECT(ADDRESS(MATCH(AJ1980,'rs_industries'!B:B,0),5,1,TRUE,"rs_industries"))</f>
        <v>#N/A</v>
      </c>
      <c r="AI1980" s="129" t="e" cm="1">
        <f t="array" aca="1" ref="AI1980" ca="1">INDIRECT(ADDRESS(MATCH(A1980,'rs_stocks'!B:B,0),7,1,TRUE,"rs_stocks"))</f>
        <v>#N/A</v>
      </c>
    </row>
    <row r="1981" spans="1:35" x14ac:dyDescent="0.3">
      <c r="A1981" s="129" t="s">
        <v>2881</v>
      </c>
      <c r="B1981" s="132">
        <v>3.91</v>
      </c>
      <c r="C1981" s="132">
        <v>-7.94</v>
      </c>
      <c r="D1981" s="132">
        <v>-19.43</v>
      </c>
      <c r="E1981" s="132">
        <v>24.86</v>
      </c>
      <c r="F1981" s="132">
        <v>2.73</v>
      </c>
      <c r="G1981" s="319" t="s">
        <v>3146</v>
      </c>
      <c r="H1981" s="347" t="s">
        <v>3124</v>
      </c>
      <c r="I1981" s="129">
        <v>0.51100000000000001</v>
      </c>
      <c r="J1981" s="129">
        <v>-96</v>
      </c>
      <c r="K1981" s="129">
        <v>-85</v>
      </c>
      <c r="L1981" s="129" t="b">
        <v>1</v>
      </c>
      <c r="M1981" s="129">
        <v>-11.247999999999999</v>
      </c>
      <c r="N1981" s="129">
        <v>12.49</v>
      </c>
      <c r="O1981" s="129">
        <v>-0.90100000000000002</v>
      </c>
      <c r="P1981" s="132">
        <v>-8.5370000000000008</v>
      </c>
      <c r="Q1981" s="132">
        <v>8.0000000000000002E-3</v>
      </c>
      <c r="R1981" s="132">
        <v>-6.9000000000000006E-2</v>
      </c>
      <c r="S1981" s="129">
        <v>6.9</v>
      </c>
      <c r="T1981" s="419">
        <v>44.901000000000003</v>
      </c>
      <c r="U1981" s="129">
        <v>4.5199999999999996</v>
      </c>
      <c r="V1981" s="129">
        <v>-10</v>
      </c>
      <c r="W1981" s="129">
        <v>18</v>
      </c>
      <c r="X1981" s="129">
        <v>641</v>
      </c>
      <c r="Y1981" s="129" t="s">
        <v>2881</v>
      </c>
      <c r="Z1981" s="129" t="b">
        <v>1</v>
      </c>
      <c r="AA1981" s="129">
        <v>0</v>
      </c>
      <c r="AB1981" s="129" t="b">
        <v>0</v>
      </c>
      <c r="AC1981" s="129">
        <v>48</v>
      </c>
      <c r="AD1981" s="129">
        <v>0.42899999999999999</v>
      </c>
      <c r="AE1981" s="129" t="s">
        <v>3124</v>
      </c>
      <c r="AF1981" s="129" t="s">
        <v>3146</v>
      </c>
      <c r="AG1981" s="129" t="s">
        <v>7221</v>
      </c>
      <c r="AH1981" s="129" t="e" cm="1">
        <f t="array" aca="1" ref="AH1981" ca="1">INDIRECT(ADDRESS(MATCH(AJ1981,'rs_industries'!B:B,0),5,1,TRUE,"rs_industries"))</f>
        <v>#N/A</v>
      </c>
      <c r="AI1981" s="129" cm="1">
        <f t="array" aca="1" ref="AI1981" ca="1">INDIRECT(ADDRESS(MATCH(A1981,'rs_stocks'!B:B,0),7,1,TRUE,"rs_stocks"))</f>
        <v>97</v>
      </c>
    </row>
    <row r="1982" spans="1:35" x14ac:dyDescent="0.3">
      <c r="A1982" s="129" t="s">
        <v>2188</v>
      </c>
      <c r="B1982" s="132">
        <v>0.98</v>
      </c>
      <c r="C1982" s="132">
        <v>-7.59</v>
      </c>
      <c r="D1982" s="132">
        <v>-10.59</v>
      </c>
      <c r="E1982" s="132">
        <v>8.52</v>
      </c>
      <c r="F1982" s="132">
        <v>3.22</v>
      </c>
      <c r="G1982" s="253" t="s">
        <v>3189</v>
      </c>
      <c r="H1982" s="253" t="s">
        <v>3108</v>
      </c>
      <c r="I1982" s="129">
        <v>2.883</v>
      </c>
      <c r="J1982" s="129">
        <v>-43</v>
      </c>
      <c r="K1982" s="129">
        <v>-13</v>
      </c>
      <c r="L1982" s="129" t="b">
        <v>0</v>
      </c>
      <c r="M1982" s="129">
        <v>-3.5880000000000001</v>
      </c>
      <c r="N1982" s="129">
        <v>3.9830000000000001</v>
      </c>
      <c r="O1982" s="129">
        <v>-0.90100000000000002</v>
      </c>
      <c r="P1982" s="132">
        <v>-3.2370000000000001</v>
      </c>
      <c r="Q1982" s="132">
        <v>1.0999999999999999E-2</v>
      </c>
      <c r="R1982" s="132">
        <v>-3.4000000000000002E-2</v>
      </c>
      <c r="S1982" s="129">
        <v>3</v>
      </c>
      <c r="T1982" s="419">
        <v>38.408999999999999</v>
      </c>
      <c r="U1982" s="129">
        <v>348.02</v>
      </c>
      <c r="V1982" s="129">
        <v>-14</v>
      </c>
      <c r="W1982" s="129">
        <v>-18</v>
      </c>
      <c r="X1982" s="129">
        <v>19</v>
      </c>
      <c r="Y1982" s="129" t="s">
        <v>2188</v>
      </c>
      <c r="Z1982" s="129" t="b">
        <v>1</v>
      </c>
      <c r="AA1982" s="129">
        <v>0</v>
      </c>
      <c r="AB1982" s="129" t="b">
        <v>0</v>
      </c>
      <c r="AC1982" s="129">
        <v>50</v>
      </c>
      <c r="AD1982" s="129">
        <v>0.42899999999999999</v>
      </c>
      <c r="AE1982" s="129" t="s">
        <v>3108</v>
      </c>
      <c r="AF1982" s="129" t="s">
        <v>3189</v>
      </c>
      <c r="AG1982" s="129" t="s">
        <v>3721</v>
      </c>
      <c r="AH1982" s="129" t="e" cm="1">
        <f t="array" aca="1" ref="AH1982" ca="1">INDIRECT(ADDRESS(MATCH(AJ1982,'rs_industries'!B:B,0),5,1,TRUE,"rs_industries"))</f>
        <v>#N/A</v>
      </c>
      <c r="AI1982" s="129" t="e" cm="1">
        <f t="array" aca="1" ref="AI1982" ca="1">INDIRECT(ADDRESS(MATCH(A1982,'rs_stocks'!B:B,0),7,1,TRUE,"rs_stocks"))</f>
        <v>#N/A</v>
      </c>
    </row>
    <row r="1983" spans="1:35" x14ac:dyDescent="0.3">
      <c r="A1983" s="129" t="s">
        <v>5249</v>
      </c>
      <c r="B1983" s="132">
        <v>0.5</v>
      </c>
      <c r="C1983" s="132">
        <v>-2.66</v>
      </c>
      <c r="D1983" s="132">
        <v>0.25</v>
      </c>
      <c r="E1983" s="132">
        <v>-9.44</v>
      </c>
      <c r="F1983" s="132">
        <v>-5.84</v>
      </c>
      <c r="G1983" s="204" t="s">
        <v>3301</v>
      </c>
      <c r="H1983" s="345" t="s">
        <v>3108</v>
      </c>
      <c r="I1983" s="129">
        <v>0.84099999999999997</v>
      </c>
      <c r="J1983" s="129">
        <v>-72</v>
      </c>
      <c r="K1983" s="129">
        <v>-19</v>
      </c>
      <c r="L1983" s="129" t="b">
        <v>0</v>
      </c>
      <c r="M1983" s="129">
        <v>-2.931</v>
      </c>
      <c r="N1983" s="129">
        <v>3.218</v>
      </c>
      <c r="O1983" s="129">
        <v>-0.91100000000000003</v>
      </c>
      <c r="P1983" s="132">
        <v>-3.2650000000000001</v>
      </c>
      <c r="Q1983" s="132">
        <v>1.0999999999999999E-2</v>
      </c>
      <c r="R1983" s="132">
        <v>-3.6999999999999998E-2</v>
      </c>
      <c r="S1983" s="129">
        <v>3.05</v>
      </c>
      <c r="T1983" s="419">
        <v>-8.1430000000000007</v>
      </c>
      <c r="U1983" s="129">
        <v>4.03</v>
      </c>
      <c r="V1983" s="129">
        <v>-66</v>
      </c>
      <c r="W1983" s="129">
        <v>-59</v>
      </c>
      <c r="X1983" s="129">
        <v>1628</v>
      </c>
      <c r="Y1983" s="129" t="s">
        <v>5249</v>
      </c>
      <c r="Z1983" s="129" t="b">
        <v>0</v>
      </c>
      <c r="AA1983" s="129">
        <v>0</v>
      </c>
      <c r="AB1983" s="129" t="b">
        <v>0</v>
      </c>
      <c r="AC1983" s="129">
        <v>41</v>
      </c>
      <c r="AD1983" s="129">
        <v>0.42799999999999999</v>
      </c>
      <c r="AE1983" s="129" t="s">
        <v>3108</v>
      </c>
      <c r="AF1983" s="129" t="s">
        <v>3301</v>
      </c>
      <c r="AG1983" s="129" t="s">
        <v>5250</v>
      </c>
      <c r="AH1983" s="129" t="e" cm="1">
        <f t="array" aca="1" ref="AH1983" ca="1">INDIRECT(ADDRESS(MATCH(AJ1983,'rs_industries'!B:B,0),5,1,TRUE,"rs_industries"))</f>
        <v>#N/A</v>
      </c>
      <c r="AI1983" s="129" t="e" cm="1">
        <f t="array" aca="1" ref="AI1983" ca="1">INDIRECT(ADDRESS(MATCH(A1983,'rs_stocks'!B:B,0),7,1,TRUE,"rs_stocks"))</f>
        <v>#N/A</v>
      </c>
    </row>
    <row r="1984" spans="1:35" x14ac:dyDescent="0.3">
      <c r="A1984" s="129" t="s">
        <v>1512</v>
      </c>
      <c r="B1984" s="132">
        <v>-2.23</v>
      </c>
      <c r="C1984" s="132">
        <v>-7.94</v>
      </c>
      <c r="D1984" s="132">
        <v>-9.69</v>
      </c>
      <c r="E1984" s="132">
        <v>0.91</v>
      </c>
      <c r="F1984" s="132">
        <v>-1.93</v>
      </c>
      <c r="G1984" s="269" t="s">
        <v>3127</v>
      </c>
      <c r="H1984" s="288" t="s">
        <v>31</v>
      </c>
      <c r="I1984" s="129">
        <v>4.2380000000000004</v>
      </c>
      <c r="J1984" s="129">
        <v>-51</v>
      </c>
      <c r="K1984" s="129">
        <v>-30</v>
      </c>
      <c r="L1984" s="129" t="b">
        <v>0</v>
      </c>
      <c r="M1984" s="129">
        <v>-3.2610000000000001</v>
      </c>
      <c r="N1984" s="129">
        <v>3.5009999999999999</v>
      </c>
      <c r="O1984" s="129">
        <v>-0.93100000000000005</v>
      </c>
      <c r="P1984" s="132">
        <v>-3.0259999999999998</v>
      </c>
      <c r="Q1984" s="132">
        <v>1.0999999999999999E-2</v>
      </c>
      <c r="R1984" s="132">
        <v>-3.5000000000000003E-2</v>
      </c>
      <c r="S1984" s="129">
        <v>2.2000000000000002</v>
      </c>
      <c r="T1984" s="419">
        <v>-69.034000000000006</v>
      </c>
      <c r="U1984" s="129">
        <v>92.33</v>
      </c>
      <c r="V1984" s="129">
        <v>-19</v>
      </c>
      <c r="W1984" s="129">
        <v>-25</v>
      </c>
      <c r="X1984" s="129">
        <v>98</v>
      </c>
      <c r="Y1984" s="129" t="s">
        <v>1512</v>
      </c>
      <c r="Z1984" s="129" t="b">
        <v>1</v>
      </c>
      <c r="AA1984" s="129">
        <v>0</v>
      </c>
      <c r="AB1984" s="129" t="b">
        <v>0</v>
      </c>
      <c r="AC1984" s="129">
        <v>46</v>
      </c>
      <c r="AD1984" s="129">
        <v>0.42799999999999999</v>
      </c>
      <c r="AE1984" s="129" t="s">
        <v>31</v>
      </c>
      <c r="AF1984" s="129" t="s">
        <v>3127</v>
      </c>
      <c r="AG1984" s="129" t="s">
        <v>3918</v>
      </c>
      <c r="AH1984" s="129" t="e" cm="1">
        <f t="array" aca="1" ref="AH1984" ca="1">INDIRECT(ADDRESS(MATCH(AJ1984,'rs_industries'!B:B,0),5,1,TRUE,"rs_industries"))</f>
        <v>#N/A</v>
      </c>
      <c r="AI1984" s="129" t="e" cm="1">
        <f t="array" aca="1" ref="AI1984" ca="1">INDIRECT(ADDRESS(MATCH(A1984,'rs_stocks'!B:B,0),7,1,TRUE,"rs_stocks"))</f>
        <v>#N/A</v>
      </c>
    </row>
    <row r="1985" spans="1:35" x14ac:dyDescent="0.3">
      <c r="A1985" s="129" t="s">
        <v>7218</v>
      </c>
      <c r="B1985" s="132">
        <v>1.1000000000000001</v>
      </c>
      <c r="C1985" s="132">
        <v>-3.64</v>
      </c>
      <c r="D1985" s="132">
        <v>-14.32</v>
      </c>
      <c r="E1985" s="132">
        <v>-0.92</v>
      </c>
      <c r="F1985" s="132">
        <v>-0.87</v>
      </c>
      <c r="G1985" s="298" t="s">
        <v>3162</v>
      </c>
      <c r="H1985" s="352" t="s">
        <v>3108</v>
      </c>
      <c r="I1985" s="129">
        <v>0.64700000000000002</v>
      </c>
      <c r="J1985" s="129">
        <v>-50</v>
      </c>
      <c r="K1985" s="129">
        <v>-46</v>
      </c>
      <c r="L1985" s="129" t="b">
        <v>0</v>
      </c>
      <c r="M1985" s="129">
        <v>-7.7439999999999998</v>
      </c>
      <c r="N1985" s="129">
        <v>8.298</v>
      </c>
      <c r="O1985" s="129">
        <v>-0.93300000000000005</v>
      </c>
      <c r="P1985" s="132">
        <v>-6.835</v>
      </c>
      <c r="Q1985" s="132">
        <v>0.01</v>
      </c>
      <c r="R1985" s="132">
        <v>-6.7000000000000004E-2</v>
      </c>
      <c r="S1985" s="129">
        <v>3.05</v>
      </c>
      <c r="T1985" s="419">
        <v>39.055999999999997</v>
      </c>
      <c r="U1985" s="129">
        <v>19.32</v>
      </c>
      <c r="V1985" s="129">
        <v>-25</v>
      </c>
      <c r="W1985" s="129">
        <v>-25</v>
      </c>
      <c r="X1985" s="129">
        <v>339</v>
      </c>
      <c r="Y1985" s="129" t="s">
        <v>7218</v>
      </c>
      <c r="Z1985" s="129" t="b">
        <v>1</v>
      </c>
      <c r="AA1985" s="129">
        <v>0</v>
      </c>
      <c r="AB1985" s="129" t="b">
        <v>0</v>
      </c>
      <c r="AC1985" s="129">
        <v>42</v>
      </c>
      <c r="AD1985" s="129">
        <v>0.42799999999999999</v>
      </c>
      <c r="AE1985" s="129" t="s">
        <v>3108</v>
      </c>
      <c r="AF1985" s="129" t="s">
        <v>3162</v>
      </c>
      <c r="AG1985" s="129" t="s">
        <v>7219</v>
      </c>
      <c r="AH1985" s="129" t="e" cm="1">
        <f t="array" aca="1" ref="AH1985" ca="1">INDIRECT(ADDRESS(MATCH(AJ1985,'rs_industries'!B:B,0),5,1,TRUE,"rs_industries"))</f>
        <v>#N/A</v>
      </c>
      <c r="AI1985" s="129" t="e" cm="1">
        <f t="array" aca="1" ref="AI1985" ca="1">INDIRECT(ADDRESS(MATCH(A1985,'rs_stocks'!B:B,0),7,1,TRUE,"rs_stocks"))</f>
        <v>#N/A</v>
      </c>
    </row>
    <row r="1986" spans="1:35" x14ac:dyDescent="0.3">
      <c r="A1986" s="129" t="s">
        <v>8750</v>
      </c>
      <c r="B1986" s="132">
        <v>-30.43</v>
      </c>
      <c r="C1986" s="132">
        <v>-15.89</v>
      </c>
      <c r="D1986" s="132">
        <v>-38.46</v>
      </c>
      <c r="E1986" s="132">
        <v>81.05</v>
      </c>
      <c r="F1986" s="132">
        <v>53.57</v>
      </c>
      <c r="G1986" s="204" t="s">
        <v>3170</v>
      </c>
      <c r="H1986" s="345" t="s">
        <v>3124</v>
      </c>
      <c r="I1986" s="129">
        <v>0.24199999999999999</v>
      </c>
      <c r="J1986" s="129">
        <v>-96</v>
      </c>
      <c r="K1986" s="129">
        <v>-93</v>
      </c>
      <c r="L1986" s="129" t="b">
        <v>0</v>
      </c>
      <c r="M1986" s="129">
        <v>-82.713999999999999</v>
      </c>
      <c r="N1986" s="129">
        <v>88.281000000000006</v>
      </c>
      <c r="O1986" s="129">
        <v>-0.93700000000000006</v>
      </c>
      <c r="P1986" s="132">
        <v>20.512</v>
      </c>
      <c r="Q1986" s="132">
        <v>-4.8000000000000001E-2</v>
      </c>
      <c r="R1986" s="132">
        <v>-0.99</v>
      </c>
      <c r="S1986" s="129">
        <v>16.55</v>
      </c>
      <c r="T1986" s="419">
        <v>31.623000000000001</v>
      </c>
      <c r="U1986" s="129">
        <v>3.44</v>
      </c>
      <c r="V1986" s="129">
        <v>-7</v>
      </c>
      <c r="W1986" s="129">
        <v>35</v>
      </c>
      <c r="X1986" s="129">
        <v>351</v>
      </c>
      <c r="Y1986" s="129" t="s">
        <v>8750</v>
      </c>
      <c r="Z1986" s="129" t="b">
        <v>0</v>
      </c>
      <c r="AA1986" s="129">
        <v>0</v>
      </c>
      <c r="AB1986" s="129" t="b">
        <v>0</v>
      </c>
      <c r="AC1986" s="129">
        <v>38</v>
      </c>
      <c r="AD1986" s="129">
        <v>0.42799999999999999</v>
      </c>
      <c r="AE1986" s="129" t="s">
        <v>3124</v>
      </c>
      <c r="AF1986" s="129" t="s">
        <v>3170</v>
      </c>
      <c r="AG1986" s="129" t="s">
        <v>8751</v>
      </c>
      <c r="AH1986" s="129" t="e" cm="1">
        <f t="array" aca="1" ref="AH1986" ca="1">INDIRECT(ADDRESS(MATCH(AJ1986,'rs_industries'!B:B,0),5,1,TRUE,"rs_industries"))</f>
        <v>#N/A</v>
      </c>
      <c r="AI1986" s="129" t="e" cm="1">
        <f t="array" aca="1" ref="AI1986" ca="1">INDIRECT(ADDRESS(MATCH(A1986,'rs_stocks'!B:B,0),7,1,TRUE,"rs_stocks"))</f>
        <v>#N/A</v>
      </c>
    </row>
    <row r="1987" spans="1:35" x14ac:dyDescent="0.3">
      <c r="A1987" s="129" t="s">
        <v>7947</v>
      </c>
      <c r="B1987" s="132">
        <v>1.28</v>
      </c>
      <c r="C1987" s="132">
        <v>1.1399999999999999</v>
      </c>
      <c r="D1987" s="132">
        <v>2.2999999999999998</v>
      </c>
      <c r="E1987" s="132">
        <v>4.71</v>
      </c>
      <c r="F1987" s="132">
        <v>0</v>
      </c>
      <c r="G1987" s="265" t="s">
        <v>3262</v>
      </c>
      <c r="H1987" s="346" t="s">
        <v>3111</v>
      </c>
      <c r="I1987" s="129">
        <v>0.45200000000000001</v>
      </c>
      <c r="J1987" s="129">
        <v>-41</v>
      </c>
      <c r="K1987" s="129">
        <v>-28</v>
      </c>
      <c r="L1987" s="129" t="b">
        <v>1</v>
      </c>
      <c r="M1987" s="129">
        <v>-1.296</v>
      </c>
      <c r="N1987" s="129">
        <v>1.3779999999999999</v>
      </c>
      <c r="O1987" s="129">
        <v>-0.94099999999999995</v>
      </c>
      <c r="P1987" s="132">
        <v>-1.3129999999999999</v>
      </c>
      <c r="Q1987" s="132">
        <v>1.2E-2</v>
      </c>
      <c r="R1987" s="132">
        <v>-1.6E-2</v>
      </c>
      <c r="S1987" s="129">
        <v>0.83</v>
      </c>
      <c r="T1987" s="419">
        <v>16.949000000000002</v>
      </c>
      <c r="U1987" s="129">
        <v>7.12</v>
      </c>
      <c r="V1987" s="129">
        <v>-41</v>
      </c>
      <c r="W1987" s="129">
        <v>-63</v>
      </c>
      <c r="X1987" s="129">
        <v>3389</v>
      </c>
      <c r="Y1987" s="129" t="s">
        <v>7947</v>
      </c>
      <c r="Z1987" s="129" t="b">
        <v>1</v>
      </c>
      <c r="AA1987" s="129">
        <v>0</v>
      </c>
      <c r="AB1987" s="129" t="b">
        <v>1</v>
      </c>
      <c r="AC1987" s="129">
        <v>40</v>
      </c>
      <c r="AD1987" s="129">
        <v>0.42699999999999999</v>
      </c>
      <c r="AE1987" s="129" t="s">
        <v>3111</v>
      </c>
      <c r="AF1987" s="129" t="s">
        <v>3262</v>
      </c>
      <c r="AG1987" s="129" t="s">
        <v>7948</v>
      </c>
      <c r="AH1987" s="129" t="e" cm="1">
        <f t="array" aca="1" ref="AH1987" ca="1">INDIRECT(ADDRESS(MATCH(AJ1987,'rs_industries'!B:B,0),5,1,TRUE,"rs_industries"))</f>
        <v>#N/A</v>
      </c>
      <c r="AI1987" s="129" t="e" cm="1">
        <f t="array" aca="1" ref="AI1987" ca="1">INDIRECT(ADDRESS(MATCH(A1987,'rs_stocks'!B:B,0),7,1,TRUE,"rs_stocks"))</f>
        <v>#N/A</v>
      </c>
    </row>
    <row r="1988" spans="1:35" x14ac:dyDescent="0.3">
      <c r="A1988" s="129" t="s">
        <v>7569</v>
      </c>
      <c r="B1988" s="132">
        <v>-0.23</v>
      </c>
      <c r="C1988" s="132">
        <v>1.51</v>
      </c>
      <c r="D1988" s="132">
        <v>1.93</v>
      </c>
      <c r="E1988" s="132">
        <v>-12.08</v>
      </c>
      <c r="F1988" s="132">
        <v>-8.39</v>
      </c>
      <c r="G1988" s="222" t="s">
        <v>3110</v>
      </c>
      <c r="H1988" s="349" t="s">
        <v>3111</v>
      </c>
      <c r="I1988" s="129">
        <v>0.64300000000000002</v>
      </c>
      <c r="J1988" s="129">
        <v>-43</v>
      </c>
      <c r="K1988" s="129">
        <v>-15</v>
      </c>
      <c r="L1988" s="129" t="b">
        <v>1</v>
      </c>
      <c r="M1988" s="129">
        <v>-3.4590000000000001</v>
      </c>
      <c r="N1988" s="129">
        <v>3.605</v>
      </c>
      <c r="O1988" s="129">
        <v>-0.95899999999999996</v>
      </c>
      <c r="P1988" s="132">
        <v>-3.5960000000000001</v>
      </c>
      <c r="Q1988" s="132">
        <v>1.2E-2</v>
      </c>
      <c r="R1988" s="132">
        <v>-4.4999999999999998E-2</v>
      </c>
      <c r="S1988" s="129">
        <v>2.14</v>
      </c>
      <c r="T1988" s="419">
        <v>-58.902000000000001</v>
      </c>
      <c r="U1988" s="129">
        <v>17.47</v>
      </c>
      <c r="V1988" s="129">
        <v>-41</v>
      </c>
      <c r="W1988" s="129">
        <v>-48</v>
      </c>
      <c r="X1988" s="129">
        <v>535</v>
      </c>
      <c r="Y1988" s="129" t="s">
        <v>7569</v>
      </c>
      <c r="Z1988" s="129" t="b">
        <v>0</v>
      </c>
      <c r="AA1988" s="129">
        <v>0</v>
      </c>
      <c r="AB1988" s="129" t="b">
        <v>0</v>
      </c>
      <c r="AC1988" s="129">
        <v>48</v>
      </c>
      <c r="AD1988" s="129">
        <v>0.42699999999999999</v>
      </c>
      <c r="AE1988" s="129" t="s">
        <v>3111</v>
      </c>
      <c r="AF1988" s="129" t="s">
        <v>3110</v>
      </c>
      <c r="AG1988" s="129" t="s">
        <v>7570</v>
      </c>
      <c r="AH1988" s="129" t="e" cm="1">
        <f t="array" aca="1" ref="AH1988" ca="1">INDIRECT(ADDRESS(MATCH(AJ1988,'rs_industries'!B:B,0),5,1,TRUE,"rs_industries"))</f>
        <v>#N/A</v>
      </c>
      <c r="AI1988" s="129" t="e" cm="1">
        <f t="array" aca="1" ref="AI1988" ca="1">INDIRECT(ADDRESS(MATCH(A1988,'rs_stocks'!B:B,0),7,1,TRUE,"rs_stocks"))</f>
        <v>#N/A</v>
      </c>
    </row>
    <row r="1989" spans="1:35" x14ac:dyDescent="0.3">
      <c r="A1989" s="129" t="s">
        <v>8752</v>
      </c>
      <c r="B1989" s="132">
        <v>2.46</v>
      </c>
      <c r="C1989" s="132">
        <v>3.42</v>
      </c>
      <c r="D1989" s="132">
        <v>3.42</v>
      </c>
      <c r="E1989" s="132">
        <v>7.91</v>
      </c>
      <c r="F1989" s="132">
        <v>2.46</v>
      </c>
      <c r="G1989" s="225" t="s">
        <v>3160</v>
      </c>
      <c r="H1989" s="346" t="s">
        <v>3111</v>
      </c>
      <c r="I1989" s="129">
        <v>0.25800000000000001</v>
      </c>
      <c r="J1989" s="129">
        <v>-54</v>
      </c>
      <c r="K1989" s="129">
        <v>-42</v>
      </c>
      <c r="L1989" s="129" t="b">
        <v>1</v>
      </c>
      <c r="M1989" s="129">
        <v>-1.214</v>
      </c>
      <c r="N1989" s="129">
        <v>1.2330000000000001</v>
      </c>
      <c r="O1989" s="129">
        <v>-0.98399999999999999</v>
      </c>
      <c r="P1989" s="132">
        <v>-1.206</v>
      </c>
      <c r="Q1989" s="132">
        <v>1.2999999999999999E-2</v>
      </c>
      <c r="R1989" s="132">
        <v>-1.6E-2</v>
      </c>
      <c r="S1989" s="129">
        <v>1</v>
      </c>
      <c r="T1989" s="419">
        <v>84.087999999999994</v>
      </c>
      <c r="U1989" s="129">
        <v>7.7050000000000001</v>
      </c>
      <c r="V1989" s="129">
        <v>-7</v>
      </c>
      <c r="W1989" s="129">
        <v>-1</v>
      </c>
      <c r="X1989" s="129">
        <v>2587</v>
      </c>
      <c r="Y1989" s="129" t="s">
        <v>8752</v>
      </c>
      <c r="Z1989" s="129" t="b">
        <v>0</v>
      </c>
      <c r="AA1989" s="129">
        <v>0</v>
      </c>
      <c r="AB1989" s="129" t="b">
        <v>0</v>
      </c>
      <c r="AC1989" s="129">
        <v>41</v>
      </c>
      <c r="AD1989" s="129">
        <v>0.42699999999999999</v>
      </c>
      <c r="AE1989" s="129" t="s">
        <v>3111</v>
      </c>
      <c r="AF1989" s="129" t="s">
        <v>3160</v>
      </c>
      <c r="AG1989" s="129" t="s">
        <v>8753</v>
      </c>
      <c r="AH1989" s="129" t="e" cm="1">
        <f t="array" aca="1" ref="AH1989" ca="1">INDIRECT(ADDRESS(MATCH(AJ1989,'rs_industries'!B:B,0),5,1,TRUE,"rs_industries"))</f>
        <v>#N/A</v>
      </c>
      <c r="AI1989" s="129" t="e" cm="1">
        <f t="array" aca="1" ref="AI1989" ca="1">INDIRECT(ADDRESS(MATCH(A1989,'rs_stocks'!B:B,0),7,1,TRUE,"rs_stocks"))</f>
        <v>#N/A</v>
      </c>
    </row>
    <row r="1990" spans="1:35" x14ac:dyDescent="0.3">
      <c r="A1990" s="129" t="s">
        <v>1732</v>
      </c>
      <c r="B1990" s="132">
        <v>-5.37</v>
      </c>
      <c r="C1990" s="132">
        <v>0.46</v>
      </c>
      <c r="D1990" s="132">
        <v>-7.32</v>
      </c>
      <c r="E1990" s="132">
        <v>2.56</v>
      </c>
      <c r="F1990" s="132">
        <v>0.72</v>
      </c>
      <c r="G1990" s="231" t="s">
        <v>3114</v>
      </c>
      <c r="H1990" s="346" t="s">
        <v>31</v>
      </c>
      <c r="I1990" s="129">
        <v>3.863</v>
      </c>
      <c r="J1990" s="129">
        <v>-32</v>
      </c>
      <c r="K1990" s="129">
        <v>-24</v>
      </c>
      <c r="L1990" s="129" t="b">
        <v>0</v>
      </c>
      <c r="M1990" s="129">
        <v>-4.5910000000000002</v>
      </c>
      <c r="N1990" s="129">
        <v>4.5730000000000004</v>
      </c>
      <c r="O1990" s="129">
        <v>-1.004</v>
      </c>
      <c r="P1990" s="132">
        <v>-3.972</v>
      </c>
      <c r="Q1990" s="132">
        <v>1.2999999999999999E-2</v>
      </c>
      <c r="R1990" s="132">
        <v>-5.1999999999999998E-2</v>
      </c>
      <c r="S1990" s="129">
        <v>2.5299999999999998</v>
      </c>
      <c r="T1990" s="419">
        <v>-35.841999999999999</v>
      </c>
      <c r="U1990" s="129">
        <v>26.45</v>
      </c>
      <c r="V1990" s="129">
        <v>-43</v>
      </c>
      <c r="W1990" s="129">
        <v>-15</v>
      </c>
      <c r="X1990" s="129">
        <v>298</v>
      </c>
      <c r="Y1990" s="129" t="s">
        <v>1732</v>
      </c>
      <c r="Z1990" s="129" t="b">
        <v>1</v>
      </c>
      <c r="AA1990" s="129">
        <v>0</v>
      </c>
      <c r="AB1990" s="129" t="b">
        <v>0</v>
      </c>
      <c r="AC1990" s="129">
        <v>39</v>
      </c>
      <c r="AD1990" s="129">
        <v>0.42599999999999999</v>
      </c>
      <c r="AE1990" s="129" t="s">
        <v>31</v>
      </c>
      <c r="AF1990" s="129" t="s">
        <v>3114</v>
      </c>
      <c r="AG1990" s="129" t="s">
        <v>4857</v>
      </c>
      <c r="AH1990" s="129" t="e" cm="1">
        <f t="array" aca="1" ref="AH1990" ca="1">INDIRECT(ADDRESS(MATCH(AJ1990,'rs_industries'!B:B,0),5,1,TRUE,"rs_industries"))</f>
        <v>#N/A</v>
      </c>
      <c r="AI1990" s="129" t="e" cm="1">
        <f t="array" aca="1" ref="AI1990" ca="1">INDIRECT(ADDRESS(MATCH(A1990,'rs_stocks'!B:B,0),7,1,TRUE,"rs_stocks"))</f>
        <v>#N/A</v>
      </c>
    </row>
    <row r="1991" spans="1:35" x14ac:dyDescent="0.3">
      <c r="A1991" s="129" t="s">
        <v>650</v>
      </c>
      <c r="B1991" s="132">
        <v>0.28999999999999998</v>
      </c>
      <c r="C1991" s="132">
        <v>-5.78</v>
      </c>
      <c r="D1991" s="132">
        <v>-22.04</v>
      </c>
      <c r="E1991" s="132">
        <v>8.3800000000000008</v>
      </c>
      <c r="F1991" s="132">
        <v>-9.08</v>
      </c>
      <c r="G1991" s="287" t="s">
        <v>3333</v>
      </c>
      <c r="H1991" s="350" t="s">
        <v>115</v>
      </c>
      <c r="I1991" s="129">
        <v>5.415</v>
      </c>
      <c r="J1991" s="129">
        <v>-67</v>
      </c>
      <c r="K1991" s="129">
        <v>-26</v>
      </c>
      <c r="L1991" s="129" t="b">
        <v>0</v>
      </c>
      <c r="M1991" s="129">
        <v>-9.2360000000000007</v>
      </c>
      <c r="N1991" s="129">
        <v>9.0950000000000006</v>
      </c>
      <c r="O1991" s="129">
        <v>-1.0149999999999999</v>
      </c>
      <c r="P1991" s="132">
        <v>-9.1790000000000003</v>
      </c>
      <c r="Q1991" s="132">
        <v>1.0999999999999999E-2</v>
      </c>
      <c r="R1991" s="132">
        <v>-0.104</v>
      </c>
      <c r="S1991" s="129">
        <v>3.57</v>
      </c>
      <c r="T1991" s="419">
        <v>-35.552</v>
      </c>
      <c r="U1991" s="129">
        <v>45.67</v>
      </c>
      <c r="V1991" s="129">
        <v>-37</v>
      </c>
      <c r="W1991" s="129">
        <v>-35</v>
      </c>
      <c r="X1991" s="129">
        <v>122</v>
      </c>
      <c r="Y1991" s="129" t="s">
        <v>650</v>
      </c>
      <c r="Z1991" s="129" t="b">
        <v>1</v>
      </c>
      <c r="AA1991" s="129">
        <v>0</v>
      </c>
      <c r="AB1991" s="129" t="b">
        <v>0</v>
      </c>
      <c r="AC1991" s="129">
        <v>43</v>
      </c>
      <c r="AD1991" s="129">
        <v>0.42599999999999999</v>
      </c>
      <c r="AE1991" s="129" t="s">
        <v>115</v>
      </c>
      <c r="AF1991" s="129" t="s">
        <v>3333</v>
      </c>
      <c r="AG1991" s="129" t="s">
        <v>5241</v>
      </c>
      <c r="AH1991" s="129" t="e" cm="1">
        <f t="array" aca="1" ref="AH1991" ca="1">INDIRECT(ADDRESS(MATCH(AJ1991,'rs_industries'!B:B,0),5,1,TRUE,"rs_industries"))</f>
        <v>#N/A</v>
      </c>
      <c r="AI1991" s="129" t="e" cm="1">
        <f t="array" aca="1" ref="AI1991" ca="1">INDIRECT(ADDRESS(MATCH(A1991,'rs_stocks'!B:B,0),7,1,TRUE,"rs_stocks"))</f>
        <v>#N/A</v>
      </c>
    </row>
    <row r="1992" spans="1:35" x14ac:dyDescent="0.3">
      <c r="A1992" s="129" t="s">
        <v>8983</v>
      </c>
      <c r="B1992" s="132">
        <v>-2.4500000000000002</v>
      </c>
      <c r="C1992" s="132">
        <v>3.73</v>
      </c>
      <c r="D1992" s="132">
        <v>5.9</v>
      </c>
      <c r="E1992" s="132">
        <v>-2.79</v>
      </c>
      <c r="F1992" s="132">
        <v>-1.94</v>
      </c>
      <c r="G1992" s="282" t="s">
        <v>3229</v>
      </c>
      <c r="H1992" s="347" t="s">
        <v>3108</v>
      </c>
      <c r="I1992" s="129">
        <v>0.39200000000000002</v>
      </c>
      <c r="J1992" s="129">
        <v>-34</v>
      </c>
      <c r="K1992" s="129">
        <v>-26</v>
      </c>
      <c r="L1992" s="129" t="b">
        <v>1</v>
      </c>
      <c r="M1992" s="129">
        <v>-4.1619999999999999</v>
      </c>
      <c r="N1992" s="129">
        <v>4.0860000000000003</v>
      </c>
      <c r="O1992" s="129">
        <v>-1.018</v>
      </c>
      <c r="P1992" s="132">
        <v>-4.508</v>
      </c>
      <c r="Q1992" s="132">
        <v>1.4E-2</v>
      </c>
      <c r="R1992" s="132">
        <v>-6.3E-2</v>
      </c>
      <c r="S1992" s="129">
        <v>3.98</v>
      </c>
      <c r="T1992" s="419">
        <v>38.340000000000003</v>
      </c>
      <c r="U1992" s="129">
        <v>11.13</v>
      </c>
      <c r="V1992" s="129">
        <v>-57</v>
      </c>
      <c r="W1992" s="129">
        <v>-48</v>
      </c>
      <c r="X1992" s="129">
        <v>451</v>
      </c>
      <c r="Y1992" s="129" t="s">
        <v>8983</v>
      </c>
      <c r="Z1992" s="129" t="b">
        <v>0</v>
      </c>
      <c r="AA1992" s="129">
        <v>0</v>
      </c>
      <c r="AB1992" s="129" t="b">
        <v>0</v>
      </c>
      <c r="AC1992" s="129">
        <v>43</v>
      </c>
      <c r="AD1992" s="129">
        <v>0.42599999999999999</v>
      </c>
      <c r="AE1992" s="129" t="s">
        <v>3108</v>
      </c>
      <c r="AF1992" s="129" t="s">
        <v>3229</v>
      </c>
      <c r="AG1992" s="129" t="s">
        <v>8984</v>
      </c>
      <c r="AH1992" s="129" t="e" cm="1">
        <f t="array" aca="1" ref="AH1992" ca="1">INDIRECT(ADDRESS(MATCH(AJ1992,'rs_industries'!B:B,0),5,1,TRUE,"rs_industries"))</f>
        <v>#N/A</v>
      </c>
      <c r="AI1992" s="129" t="e" cm="1">
        <f t="array" aca="1" ref="AI1992" ca="1">INDIRECT(ADDRESS(MATCH(A1992,'rs_stocks'!B:B,0),7,1,TRUE,"rs_stocks"))</f>
        <v>#N/A</v>
      </c>
    </row>
    <row r="1993" spans="1:35" x14ac:dyDescent="0.3">
      <c r="A1993" s="129" t="s">
        <v>1262</v>
      </c>
      <c r="B1993" s="132">
        <v>-1.96</v>
      </c>
      <c r="C1993" s="132">
        <v>-4.0199999999999996</v>
      </c>
      <c r="D1993" s="132">
        <v>-0.05</v>
      </c>
      <c r="E1993" s="132">
        <v>-13.97</v>
      </c>
      <c r="F1993" s="132">
        <v>-10.64</v>
      </c>
      <c r="G1993" s="253" t="s">
        <v>3217</v>
      </c>
      <c r="H1993" s="253" t="s">
        <v>150</v>
      </c>
      <c r="I1993" s="129">
        <v>12.263</v>
      </c>
      <c r="J1993" s="129">
        <v>-42</v>
      </c>
      <c r="K1993" s="129">
        <v>-36</v>
      </c>
      <c r="L1993" s="129" t="b">
        <v>0</v>
      </c>
      <c r="M1993" s="129">
        <v>-2.9359999999999999</v>
      </c>
      <c r="N1993" s="129">
        <v>2.875</v>
      </c>
      <c r="O1993" s="129">
        <v>-1.0209999999999999</v>
      </c>
      <c r="P1993" s="132">
        <v>-2.9990000000000001</v>
      </c>
      <c r="Q1993" s="132">
        <v>1.4E-2</v>
      </c>
      <c r="R1993" s="132">
        <v>-4.2999999999999997E-2</v>
      </c>
      <c r="S1993" s="129">
        <v>2.0299999999999998</v>
      </c>
      <c r="T1993" s="419">
        <v>-14.935</v>
      </c>
      <c r="U1993" s="129">
        <v>56.04</v>
      </c>
      <c r="V1993" s="129">
        <v>-48</v>
      </c>
      <c r="W1993" s="129">
        <v>-41</v>
      </c>
      <c r="X1993" s="129">
        <v>175</v>
      </c>
      <c r="Y1993" s="129" t="s">
        <v>1262</v>
      </c>
      <c r="Z1993" s="129" t="b">
        <v>0</v>
      </c>
      <c r="AA1993" s="129">
        <v>0</v>
      </c>
      <c r="AB1993" s="129" t="b">
        <v>0</v>
      </c>
      <c r="AC1993" s="129">
        <v>47</v>
      </c>
      <c r="AD1993" s="129">
        <v>0.42599999999999999</v>
      </c>
      <c r="AE1993" s="129" t="s">
        <v>150</v>
      </c>
      <c r="AF1993" s="129" t="s">
        <v>3217</v>
      </c>
      <c r="AG1993" s="129" t="s">
        <v>1263</v>
      </c>
      <c r="AH1993" s="129" t="e" cm="1">
        <f t="array" aca="1" ref="AH1993" ca="1">INDIRECT(ADDRESS(MATCH(AJ1993,'rs_industries'!B:B,0),5,1,TRUE,"rs_industries"))</f>
        <v>#N/A</v>
      </c>
      <c r="AI1993" s="129" t="e" cm="1">
        <f t="array" aca="1" ref="AI1993" ca="1">INDIRECT(ADDRESS(MATCH(A1993,'rs_stocks'!B:B,0),7,1,TRUE,"rs_stocks"))</f>
        <v>#N/A</v>
      </c>
    </row>
    <row r="1994" spans="1:35" x14ac:dyDescent="0.3">
      <c r="A1994" s="129" t="s">
        <v>9015</v>
      </c>
      <c r="B1994" s="132">
        <v>-1.58</v>
      </c>
      <c r="C1994" s="132">
        <v>-4.18</v>
      </c>
      <c r="D1994" s="132">
        <v>-6.24</v>
      </c>
      <c r="E1994" s="132">
        <v>-9.83</v>
      </c>
      <c r="F1994" s="132">
        <v>-8.2200000000000006</v>
      </c>
      <c r="G1994" s="225" t="s">
        <v>3280</v>
      </c>
      <c r="H1994" s="346" t="s">
        <v>3111</v>
      </c>
      <c r="I1994" s="129">
        <v>0.20599999999999999</v>
      </c>
      <c r="J1994" s="129">
        <v>-52</v>
      </c>
      <c r="K1994" s="129">
        <v>-43</v>
      </c>
      <c r="L1994" s="129" t="b">
        <v>0</v>
      </c>
      <c r="M1994" s="129">
        <v>-3.7250000000000001</v>
      </c>
      <c r="N1994" s="129">
        <v>3.6030000000000002</v>
      </c>
      <c r="O1994" s="129">
        <v>-1.034</v>
      </c>
      <c r="P1994" s="132">
        <v>-3.9940000000000002</v>
      </c>
      <c r="Q1994" s="132">
        <v>1.4999999999999999E-2</v>
      </c>
      <c r="R1994" s="132">
        <v>-5.8000000000000003E-2</v>
      </c>
      <c r="S1994" s="129">
        <v>2.98</v>
      </c>
      <c r="T1994" s="419">
        <v>-107.858</v>
      </c>
      <c r="U1994" s="129">
        <v>8.7100000000000009</v>
      </c>
      <c r="V1994" s="129">
        <v>-21</v>
      </c>
      <c r="W1994" s="129">
        <v>-39</v>
      </c>
      <c r="X1994" s="129">
        <v>770</v>
      </c>
      <c r="Y1994" s="129" t="s">
        <v>9015</v>
      </c>
      <c r="Z1994" s="129" t="b">
        <v>0</v>
      </c>
      <c r="AA1994" s="129">
        <v>0</v>
      </c>
      <c r="AB1994" s="129" t="b">
        <v>0</v>
      </c>
      <c r="AC1994" s="129">
        <v>41</v>
      </c>
      <c r="AD1994" s="129">
        <v>0.42499999999999999</v>
      </c>
      <c r="AE1994" s="129" t="s">
        <v>3111</v>
      </c>
      <c r="AF1994" s="129" t="s">
        <v>3280</v>
      </c>
      <c r="AG1994" s="129" t="s">
        <v>9016</v>
      </c>
      <c r="AH1994" s="129" t="e" cm="1">
        <f t="array" aca="1" ref="AH1994" ca="1">INDIRECT(ADDRESS(MATCH(AJ1994,'rs_industries'!B:B,0),5,1,TRUE,"rs_industries"))</f>
        <v>#N/A</v>
      </c>
      <c r="AI1994" s="129" t="e" cm="1">
        <f t="array" aca="1" ref="AI1994" ca="1">INDIRECT(ADDRESS(MATCH(A1994,'rs_stocks'!B:B,0),7,1,TRUE,"rs_stocks"))</f>
        <v>#N/A</v>
      </c>
    </row>
    <row r="1995" spans="1:35" x14ac:dyDescent="0.3">
      <c r="A1995" s="129" t="s">
        <v>8136</v>
      </c>
      <c r="B1995" s="132">
        <v>-4.9400000000000004</v>
      </c>
      <c r="C1995" s="132">
        <v>18.059999999999999</v>
      </c>
      <c r="D1995" s="132">
        <v>15.69</v>
      </c>
      <c r="E1995" s="132">
        <v>-4.68</v>
      </c>
      <c r="F1995" s="132">
        <v>-8.32</v>
      </c>
      <c r="G1995" s="300" t="s">
        <v>3127</v>
      </c>
      <c r="H1995" s="348" t="s">
        <v>31</v>
      </c>
      <c r="I1995" s="129">
        <v>0.23400000000000001</v>
      </c>
      <c r="J1995" s="129">
        <v>-83</v>
      </c>
      <c r="K1995" s="129">
        <v>-77</v>
      </c>
      <c r="L1995" s="129" t="b">
        <v>1</v>
      </c>
      <c r="M1995" s="129">
        <v>-7.8310000000000004</v>
      </c>
      <c r="N1995" s="129">
        <v>7.5330000000000004</v>
      </c>
      <c r="O1995" s="129">
        <v>-1.04</v>
      </c>
      <c r="P1995" s="132">
        <v>-8.6479999999999997</v>
      </c>
      <c r="Q1995" s="132">
        <v>1.4E-2</v>
      </c>
      <c r="R1995" s="132">
        <v>-0.121</v>
      </c>
      <c r="S1995" s="129">
        <v>4.29</v>
      </c>
      <c r="T1995" s="419">
        <v>11.984999999999999</v>
      </c>
      <c r="U1995" s="129">
        <v>21.38</v>
      </c>
      <c r="V1995" s="129">
        <v>-76</v>
      </c>
      <c r="W1995" s="129">
        <v>-66</v>
      </c>
      <c r="X1995" s="129">
        <v>217</v>
      </c>
      <c r="Y1995" s="129" t="s">
        <v>8136</v>
      </c>
      <c r="Z1995" s="129" t="b">
        <v>0</v>
      </c>
      <c r="AA1995" s="129">
        <v>0</v>
      </c>
      <c r="AB1995" s="129" t="b">
        <v>0</v>
      </c>
      <c r="AC1995" s="129">
        <v>44</v>
      </c>
      <c r="AD1995" s="129">
        <v>0.42499999999999999</v>
      </c>
      <c r="AE1995" s="129" t="s">
        <v>31</v>
      </c>
      <c r="AF1995" s="129" t="s">
        <v>3127</v>
      </c>
      <c r="AG1995" s="129" t="s">
        <v>8137</v>
      </c>
      <c r="AH1995" s="129" t="e" cm="1">
        <f t="array" aca="1" ref="AH1995" ca="1">INDIRECT(ADDRESS(MATCH(AJ1995,'rs_industries'!B:B,0),5,1,TRUE,"rs_industries"))</f>
        <v>#N/A</v>
      </c>
      <c r="AI1995" s="129" t="e" cm="1">
        <f t="array" aca="1" ref="AI1995" ca="1">INDIRECT(ADDRESS(MATCH(A1995,'rs_stocks'!B:B,0),7,1,TRUE,"rs_stocks"))</f>
        <v>#N/A</v>
      </c>
    </row>
    <row r="1996" spans="1:35" x14ac:dyDescent="0.3">
      <c r="A1996" s="129" t="s">
        <v>2793</v>
      </c>
      <c r="B1996" s="132">
        <v>0.23</v>
      </c>
      <c r="C1996" s="132">
        <v>-14.72</v>
      </c>
      <c r="D1996" s="132">
        <v>-11.8</v>
      </c>
      <c r="E1996" s="132">
        <v>4.21</v>
      </c>
      <c r="F1996" s="132">
        <v>-3.09</v>
      </c>
      <c r="G1996" s="263" t="s">
        <v>3148</v>
      </c>
      <c r="H1996" s="348" t="s">
        <v>3111</v>
      </c>
      <c r="I1996" s="129">
        <v>2.165</v>
      </c>
      <c r="J1996" s="129">
        <v>-54</v>
      </c>
      <c r="K1996" s="129">
        <v>-41</v>
      </c>
      <c r="L1996" s="129" t="b">
        <v>0</v>
      </c>
      <c r="M1996" s="129">
        <v>-4.6929999999999996</v>
      </c>
      <c r="N1996" s="129">
        <v>4.4829999999999997</v>
      </c>
      <c r="O1996" s="129">
        <v>-1.0469999999999999</v>
      </c>
      <c r="P1996" s="132">
        <v>-4.4160000000000004</v>
      </c>
      <c r="Q1996" s="132">
        <v>1.4E-2</v>
      </c>
      <c r="R1996" s="132">
        <v>-6.3E-2</v>
      </c>
      <c r="S1996" s="129">
        <v>3.43</v>
      </c>
      <c r="T1996" s="419">
        <v>-40.826000000000001</v>
      </c>
      <c r="U1996" s="129">
        <v>12.86</v>
      </c>
      <c r="V1996" s="129">
        <v>-1</v>
      </c>
      <c r="W1996" s="129">
        <v>-23</v>
      </c>
      <c r="X1996" s="129">
        <v>453</v>
      </c>
      <c r="Y1996" s="129" t="s">
        <v>2793</v>
      </c>
      <c r="Z1996" s="129" t="b">
        <v>1</v>
      </c>
      <c r="AA1996" s="129">
        <v>0</v>
      </c>
      <c r="AB1996" s="129" t="b">
        <v>0</v>
      </c>
      <c r="AC1996" s="129">
        <v>45</v>
      </c>
      <c r="AD1996" s="129">
        <v>0.42499999999999999</v>
      </c>
      <c r="AE1996" s="129" t="s">
        <v>3111</v>
      </c>
      <c r="AF1996" s="129" t="s">
        <v>3148</v>
      </c>
      <c r="AG1996" s="129" t="s">
        <v>4706</v>
      </c>
      <c r="AH1996" s="129" t="e" cm="1">
        <f t="array" aca="1" ref="AH1996" ca="1">INDIRECT(ADDRESS(MATCH(AJ1996,'rs_industries'!B:B,0),5,1,TRUE,"rs_industries"))</f>
        <v>#N/A</v>
      </c>
      <c r="AI1996" s="129" t="e" cm="1">
        <f t="array" aca="1" ref="AI1996" ca="1">INDIRECT(ADDRESS(MATCH(A1996,'rs_stocks'!B:B,0),7,1,TRUE,"rs_stocks"))</f>
        <v>#N/A</v>
      </c>
    </row>
    <row r="1997" spans="1:35" x14ac:dyDescent="0.3">
      <c r="A1997" s="129" t="s">
        <v>7084</v>
      </c>
      <c r="B1997" s="132">
        <v>2.2599999999999998</v>
      </c>
      <c r="C1997" s="132">
        <v>-8.9499999999999993</v>
      </c>
      <c r="D1997" s="132">
        <v>-2.58</v>
      </c>
      <c r="E1997" s="132">
        <v>-24.67</v>
      </c>
      <c r="F1997" s="132">
        <v>-17.04</v>
      </c>
      <c r="G1997" s="204" t="s">
        <v>3148</v>
      </c>
      <c r="H1997" s="345" t="s">
        <v>3111</v>
      </c>
      <c r="I1997" s="129">
        <v>0.70599999999999996</v>
      </c>
      <c r="J1997" s="129">
        <v>-59</v>
      </c>
      <c r="K1997" s="129">
        <v>-52</v>
      </c>
      <c r="L1997" s="129" t="b">
        <v>0</v>
      </c>
      <c r="M1997" s="129">
        <v>-3.5979999999999999</v>
      </c>
      <c r="N1997" s="129">
        <v>3.4140000000000001</v>
      </c>
      <c r="O1997" s="129">
        <v>-1.054</v>
      </c>
      <c r="P1997" s="132">
        <v>-4.0140000000000002</v>
      </c>
      <c r="Q1997" s="132">
        <v>1.4999999999999999E-2</v>
      </c>
      <c r="R1997" s="132">
        <v>-0.06</v>
      </c>
      <c r="S1997" s="129">
        <v>3.05</v>
      </c>
      <c r="T1997" s="419">
        <v>-23.555</v>
      </c>
      <c r="U1997" s="129">
        <v>18.11</v>
      </c>
      <c r="V1997" s="129">
        <v>73</v>
      </c>
      <c r="W1997" s="129">
        <v>88</v>
      </c>
      <c r="X1997" s="129">
        <v>362</v>
      </c>
      <c r="Y1997" s="129" t="s">
        <v>7084</v>
      </c>
      <c r="Z1997" s="129" t="b">
        <v>1</v>
      </c>
      <c r="AA1997" s="129">
        <v>0</v>
      </c>
      <c r="AB1997" s="129" t="b">
        <v>0</v>
      </c>
      <c r="AC1997" s="129">
        <v>41</v>
      </c>
      <c r="AD1997" s="129">
        <v>0.42399999999999999</v>
      </c>
      <c r="AE1997" s="129" t="s">
        <v>3111</v>
      </c>
      <c r="AF1997" s="129" t="s">
        <v>3148</v>
      </c>
      <c r="AG1997" s="129" t="s">
        <v>7085</v>
      </c>
      <c r="AH1997" s="129" t="e" cm="1">
        <f t="array" aca="1" ref="AH1997" ca="1">INDIRECT(ADDRESS(MATCH(AJ1997,'rs_industries'!B:B,0),5,1,TRUE,"rs_industries"))</f>
        <v>#N/A</v>
      </c>
      <c r="AI1997" s="129" t="e" cm="1">
        <f t="array" aca="1" ref="AI1997" ca="1">INDIRECT(ADDRESS(MATCH(A1997,'rs_stocks'!B:B,0),7,1,TRUE,"rs_stocks"))</f>
        <v>#N/A</v>
      </c>
    </row>
    <row r="1998" spans="1:35" x14ac:dyDescent="0.3">
      <c r="A1998" s="129" t="s">
        <v>8937</v>
      </c>
      <c r="B1998" s="132">
        <v>1.27</v>
      </c>
      <c r="C1998" s="132">
        <v>1.91</v>
      </c>
      <c r="D1998" s="132">
        <v>2.2400000000000002</v>
      </c>
      <c r="E1998" s="132">
        <v>3.4</v>
      </c>
      <c r="F1998" s="132">
        <v>0.47</v>
      </c>
      <c r="G1998" s="238" t="s">
        <v>3250</v>
      </c>
      <c r="H1998" s="349" t="s">
        <v>3111</v>
      </c>
      <c r="I1998" s="129">
        <v>0.25800000000000001</v>
      </c>
      <c r="J1998" s="129">
        <v>-40</v>
      </c>
      <c r="K1998" s="129">
        <v>-33</v>
      </c>
      <c r="L1998" s="129" t="b">
        <v>1</v>
      </c>
      <c r="M1998" s="129">
        <v>-0.98699999999999999</v>
      </c>
      <c r="N1998" s="129">
        <v>0.93500000000000005</v>
      </c>
      <c r="O1998" s="129">
        <v>-1.0549999999999999</v>
      </c>
      <c r="P1998" s="132">
        <v>-0.99399999999999999</v>
      </c>
      <c r="Q1998" s="132">
        <v>1.4999999999999999E-2</v>
      </c>
      <c r="R1998" s="132">
        <v>-1.4999999999999999E-2</v>
      </c>
      <c r="S1998" s="129">
        <v>0.73</v>
      </c>
      <c r="T1998" s="419">
        <v>21.367999999999999</v>
      </c>
      <c r="U1998" s="129">
        <v>6.39</v>
      </c>
      <c r="V1998" s="129">
        <v>-45</v>
      </c>
      <c r="W1998" s="129">
        <v>-53</v>
      </c>
      <c r="X1998" s="129">
        <v>4273</v>
      </c>
      <c r="Y1998" s="129" t="s">
        <v>8937</v>
      </c>
      <c r="Z1998" s="129" t="b">
        <v>0</v>
      </c>
      <c r="AA1998" s="129">
        <v>0</v>
      </c>
      <c r="AB1998" s="129" t="b">
        <v>1</v>
      </c>
      <c r="AC1998" s="129">
        <v>41</v>
      </c>
      <c r="AD1998" s="129">
        <v>0.42399999999999999</v>
      </c>
      <c r="AE1998" s="129" t="s">
        <v>3111</v>
      </c>
      <c r="AF1998" s="129" t="s">
        <v>3250</v>
      </c>
      <c r="AG1998" s="129" t="s">
        <v>8938</v>
      </c>
      <c r="AH1998" s="129" t="e" cm="1">
        <f t="array" aca="1" ref="AH1998" ca="1">INDIRECT(ADDRESS(MATCH(AJ1998,'rs_industries'!B:B,0),5,1,TRUE,"rs_industries"))</f>
        <v>#N/A</v>
      </c>
      <c r="AI1998" s="129" t="e" cm="1">
        <f t="array" aca="1" ref="AI1998" ca="1">INDIRECT(ADDRESS(MATCH(A1998,'rs_stocks'!B:B,0),7,1,TRUE,"rs_stocks"))</f>
        <v>#N/A</v>
      </c>
    </row>
    <row r="1999" spans="1:35" x14ac:dyDescent="0.3">
      <c r="A1999" s="129" t="s">
        <v>1766</v>
      </c>
      <c r="B1999" s="132">
        <v>7.17</v>
      </c>
      <c r="C1999" s="132">
        <v>8.4700000000000006</v>
      </c>
      <c r="D1999" s="132">
        <v>2.29</v>
      </c>
      <c r="E1999" s="132">
        <v>3.69</v>
      </c>
      <c r="F1999" s="132">
        <v>-1.89</v>
      </c>
      <c r="G1999" s="253" t="s">
        <v>3135</v>
      </c>
      <c r="H1999" s="253" t="s">
        <v>3735</v>
      </c>
      <c r="I1999" s="129">
        <v>1.5489999999999999</v>
      </c>
      <c r="J1999" s="129">
        <v>-77</v>
      </c>
      <c r="K1999" s="129">
        <v>-49</v>
      </c>
      <c r="L1999" s="129" t="b">
        <v>1</v>
      </c>
      <c r="M1999" s="129">
        <v>-5.2859999999999996</v>
      </c>
      <c r="N1999" s="129">
        <v>4.9489999999999998</v>
      </c>
      <c r="O1999" s="129">
        <v>-1.0680000000000001</v>
      </c>
      <c r="P1999" s="132">
        <v>-5.1980000000000004</v>
      </c>
      <c r="Q1999" s="132">
        <v>1.4999999999999999E-2</v>
      </c>
      <c r="R1999" s="132">
        <v>-0.08</v>
      </c>
      <c r="S1999" s="129">
        <v>4.03</v>
      </c>
      <c r="T1999" s="419">
        <v>143.059</v>
      </c>
      <c r="U1999" s="129">
        <v>45.57</v>
      </c>
      <c r="V1999" s="129">
        <v>73</v>
      </c>
      <c r="W1999" s="129">
        <v>68</v>
      </c>
      <c r="X1999" s="129">
        <v>108</v>
      </c>
      <c r="Y1999" s="129" t="s">
        <v>1766</v>
      </c>
      <c r="Z1999" s="129" t="b">
        <v>1</v>
      </c>
      <c r="AA1999" s="129">
        <v>0</v>
      </c>
      <c r="AB1999" s="129" t="b">
        <v>1</v>
      </c>
      <c r="AC1999" s="129">
        <v>43</v>
      </c>
      <c r="AD1999" s="129">
        <v>0.42399999999999999</v>
      </c>
      <c r="AE1999" s="129" t="s">
        <v>3735</v>
      </c>
      <c r="AF1999" s="129" t="s">
        <v>3135</v>
      </c>
      <c r="AG1999" s="129" t="s">
        <v>4294</v>
      </c>
      <c r="AH1999" s="129" t="e" cm="1">
        <f t="array" aca="1" ref="AH1999" ca="1">INDIRECT(ADDRESS(MATCH(AJ1999,'rs_industries'!B:B,0),5,1,TRUE,"rs_industries"))</f>
        <v>#N/A</v>
      </c>
      <c r="AI1999" s="129" t="e" cm="1">
        <f t="array" aca="1" ref="AI1999" ca="1">INDIRECT(ADDRESS(MATCH(A1999,'rs_stocks'!B:B,0),7,1,TRUE,"rs_stocks"))</f>
        <v>#N/A</v>
      </c>
    </row>
    <row r="2000" spans="1:35" x14ac:dyDescent="0.3">
      <c r="A2000" s="129" t="s">
        <v>1682</v>
      </c>
      <c r="B2000" s="132">
        <v>-1.01</v>
      </c>
      <c r="C2000" s="132">
        <v>-8.06</v>
      </c>
      <c r="D2000" s="132">
        <v>-15.84</v>
      </c>
      <c r="E2000" s="132">
        <v>5.39</v>
      </c>
      <c r="F2000" s="132">
        <v>-0.52</v>
      </c>
      <c r="G2000" s="214" t="s">
        <v>3579</v>
      </c>
      <c r="H2000" s="347" t="s">
        <v>24</v>
      </c>
      <c r="I2000" s="129">
        <v>2.5059999999999998</v>
      </c>
      <c r="J2000" s="129">
        <v>-36</v>
      </c>
      <c r="K2000" s="129">
        <v>-17</v>
      </c>
      <c r="L2000" s="129" t="b">
        <v>0</v>
      </c>
      <c r="M2000" s="129">
        <v>-5.9420000000000002</v>
      </c>
      <c r="N2000" s="129">
        <v>5.5140000000000002</v>
      </c>
      <c r="O2000" s="129">
        <v>-1.0780000000000001</v>
      </c>
      <c r="P2000" s="132">
        <v>-5.1929999999999996</v>
      </c>
      <c r="Q2000" s="132">
        <v>1.4999999999999999E-2</v>
      </c>
      <c r="R2000" s="132">
        <v>-7.6999999999999999E-2</v>
      </c>
      <c r="S2000" s="129">
        <v>3.25</v>
      </c>
      <c r="T2000" s="419">
        <v>-2.911</v>
      </c>
      <c r="U2000" s="129">
        <v>147.75</v>
      </c>
      <c r="V2000" s="129">
        <v>4</v>
      </c>
      <c r="W2000" s="129">
        <v>-26</v>
      </c>
      <c r="X2000" s="129">
        <v>41</v>
      </c>
      <c r="Y2000" s="129" t="s">
        <v>1682</v>
      </c>
      <c r="Z2000" s="129" t="b">
        <v>1</v>
      </c>
      <c r="AA2000" s="129">
        <v>0</v>
      </c>
      <c r="AB2000" s="129" t="b">
        <v>0</v>
      </c>
      <c r="AC2000" s="129">
        <v>49</v>
      </c>
      <c r="AD2000" s="129">
        <v>0.42399999999999999</v>
      </c>
      <c r="AE2000" s="129" t="s">
        <v>24</v>
      </c>
      <c r="AF2000" s="129" t="s">
        <v>3579</v>
      </c>
      <c r="AG2000" s="129" t="s">
        <v>4408</v>
      </c>
      <c r="AH2000" s="129" t="e" cm="1">
        <f t="array" aca="1" ref="AH2000" ca="1">INDIRECT(ADDRESS(MATCH(AJ2000,'rs_industries'!B:B,0),5,1,TRUE,"rs_industries"))</f>
        <v>#N/A</v>
      </c>
      <c r="AI2000" s="129" t="e" cm="1">
        <f t="array" aca="1" ref="AI2000" ca="1">INDIRECT(ADDRESS(MATCH(A2000,'rs_stocks'!B:B,0),7,1,TRUE,"rs_stocks"))</f>
        <v>#N/A</v>
      </c>
    </row>
    <row r="2001" spans="1:35" x14ac:dyDescent="0.3">
      <c r="A2001" s="129" t="s">
        <v>1260</v>
      </c>
      <c r="B2001" s="132">
        <v>2.4</v>
      </c>
      <c r="C2001" s="132">
        <v>-7</v>
      </c>
      <c r="D2001" s="132">
        <v>-4.5199999999999996</v>
      </c>
      <c r="E2001" s="132">
        <v>4.96</v>
      </c>
      <c r="F2001" s="132">
        <v>-0.2</v>
      </c>
      <c r="G2001" s="235" t="s">
        <v>3146</v>
      </c>
      <c r="H2001" s="349" t="s">
        <v>3124</v>
      </c>
      <c r="I2001" s="129">
        <v>11.819000000000001</v>
      </c>
      <c r="J2001" s="129">
        <v>-65</v>
      </c>
      <c r="K2001" s="129">
        <v>-31</v>
      </c>
      <c r="L2001" s="129" t="b">
        <v>0</v>
      </c>
      <c r="M2001" s="129">
        <v>-5.1059999999999999</v>
      </c>
      <c r="N2001" s="129">
        <v>4.6749999999999998</v>
      </c>
      <c r="O2001" s="129">
        <v>-1.0920000000000001</v>
      </c>
      <c r="P2001" s="132">
        <v>-4.79</v>
      </c>
      <c r="Q2001" s="132">
        <v>1.6E-2</v>
      </c>
      <c r="R2001" s="132">
        <v>-7.5999999999999998E-2</v>
      </c>
      <c r="S2001" s="129">
        <v>4.47</v>
      </c>
      <c r="T2001" s="419">
        <v>-13.314</v>
      </c>
      <c r="U2001" s="129">
        <v>122.59</v>
      </c>
      <c r="V2001" s="129">
        <v>-71</v>
      </c>
      <c r="W2001" s="129">
        <v>-47</v>
      </c>
      <c r="X2001" s="129">
        <v>36</v>
      </c>
      <c r="Y2001" s="129" t="s">
        <v>1260</v>
      </c>
      <c r="Z2001" s="129" t="b">
        <v>1</v>
      </c>
      <c r="AA2001" s="129">
        <v>0</v>
      </c>
      <c r="AB2001" s="129" t="b">
        <v>0</v>
      </c>
      <c r="AC2001" s="129">
        <v>46</v>
      </c>
      <c r="AD2001" s="129">
        <v>0.42299999999999999</v>
      </c>
      <c r="AE2001" s="129" t="s">
        <v>3124</v>
      </c>
      <c r="AF2001" s="129" t="s">
        <v>3146</v>
      </c>
      <c r="AG2001" s="129" t="s">
        <v>5099</v>
      </c>
      <c r="AH2001" s="129" t="e" cm="1">
        <f t="array" aca="1" ref="AH2001" ca="1">INDIRECT(ADDRESS(MATCH(AJ2001,'rs_industries'!B:B,0),5,1,TRUE,"rs_industries"))</f>
        <v>#N/A</v>
      </c>
      <c r="AI2001" s="129" t="e" cm="1">
        <f t="array" aca="1" ref="AI2001" ca="1">INDIRECT(ADDRESS(MATCH(A2001,'rs_stocks'!B:B,0),7,1,TRUE,"rs_stocks"))</f>
        <v>#N/A</v>
      </c>
    </row>
    <row r="2002" spans="1:35" x14ac:dyDescent="0.3">
      <c r="A2002" s="129" t="s">
        <v>891</v>
      </c>
      <c r="B2002" s="132">
        <v>-0.93</v>
      </c>
      <c r="C2002" s="132">
        <v>-1.97</v>
      </c>
      <c r="D2002" s="132">
        <v>-2.85</v>
      </c>
      <c r="E2002" s="132">
        <v>3</v>
      </c>
      <c r="F2002" s="132">
        <v>0.64</v>
      </c>
      <c r="G2002" s="328" t="s">
        <v>3127</v>
      </c>
      <c r="H2002" s="349" t="s">
        <v>31</v>
      </c>
      <c r="I2002" s="129">
        <v>15.329000000000001</v>
      </c>
      <c r="J2002" s="129">
        <v>-45</v>
      </c>
      <c r="K2002" s="129">
        <v>-27</v>
      </c>
      <c r="L2002" s="129" t="b">
        <v>1</v>
      </c>
      <c r="M2002" s="129">
        <v>-2.206</v>
      </c>
      <c r="N2002" s="129">
        <v>2.0169999999999999</v>
      </c>
      <c r="O2002" s="129">
        <v>-1.0940000000000001</v>
      </c>
      <c r="P2002" s="132">
        <v>-2.081</v>
      </c>
      <c r="Q2002" s="132">
        <v>1.6E-2</v>
      </c>
      <c r="R2002" s="132">
        <v>-3.4000000000000002E-2</v>
      </c>
      <c r="S2002" s="129">
        <v>1.41</v>
      </c>
      <c r="T2002" s="419">
        <v>9.1910000000000007</v>
      </c>
      <c r="U2002" s="129">
        <v>61.72</v>
      </c>
      <c r="V2002" s="129">
        <v>-27</v>
      </c>
      <c r="W2002" s="129">
        <v>-28</v>
      </c>
      <c r="X2002" s="129">
        <v>229</v>
      </c>
      <c r="Y2002" s="129" t="s">
        <v>891</v>
      </c>
      <c r="Z2002" s="129" t="b">
        <v>1</v>
      </c>
      <c r="AA2002" s="129">
        <v>0</v>
      </c>
      <c r="AB2002" s="129" t="b">
        <v>0</v>
      </c>
      <c r="AC2002" s="129">
        <v>45</v>
      </c>
      <c r="AD2002" s="129">
        <v>0.42299999999999999</v>
      </c>
      <c r="AE2002" s="129" t="s">
        <v>31</v>
      </c>
      <c r="AF2002" s="129" t="s">
        <v>3127</v>
      </c>
      <c r="AG2002" s="129" t="s">
        <v>3461</v>
      </c>
      <c r="AH2002" s="129" t="e" cm="1">
        <f t="array" aca="1" ref="AH2002" ca="1">INDIRECT(ADDRESS(MATCH(AJ2002,'rs_industries'!B:B,0),5,1,TRUE,"rs_industries"))</f>
        <v>#N/A</v>
      </c>
      <c r="AI2002" s="129" t="e" cm="1">
        <f t="array" aca="1" ref="AI2002" ca="1">INDIRECT(ADDRESS(MATCH(A2002,'rs_stocks'!B:B,0),7,1,TRUE,"rs_stocks"))</f>
        <v>#N/A</v>
      </c>
    </row>
    <row r="2003" spans="1:35" x14ac:dyDescent="0.3">
      <c r="A2003" s="129" t="s">
        <v>2903</v>
      </c>
      <c r="B2003" s="132">
        <v>21.09</v>
      </c>
      <c r="C2003" s="132">
        <v>16.399999999999999</v>
      </c>
      <c r="D2003" s="132">
        <v>-19.27</v>
      </c>
      <c r="E2003" s="132">
        <v>105.22</v>
      </c>
      <c r="F2003" s="132">
        <v>63.78</v>
      </c>
      <c r="G2003" s="214" t="s">
        <v>3146</v>
      </c>
      <c r="H2003" s="347" t="s">
        <v>3124</v>
      </c>
      <c r="I2003" s="129">
        <v>0.58399999999999996</v>
      </c>
      <c r="J2003" s="129">
        <v>-99</v>
      </c>
      <c r="K2003" s="129">
        <v>-89</v>
      </c>
      <c r="L2003" s="129" t="b">
        <v>0</v>
      </c>
      <c r="M2003" s="129">
        <v>-42.055999999999997</v>
      </c>
      <c r="N2003" s="129">
        <v>37.997</v>
      </c>
      <c r="O2003" s="129">
        <v>-1.107</v>
      </c>
      <c r="P2003" s="132">
        <v>-4.3550000000000004</v>
      </c>
      <c r="Q2003" s="132">
        <v>-1.0999999999999999E-2</v>
      </c>
      <c r="R2003" s="132">
        <v>4.8000000000000001E-2</v>
      </c>
      <c r="S2003" s="129">
        <v>6.92</v>
      </c>
      <c r="T2003" s="419">
        <v>124.399</v>
      </c>
      <c r="U2003" s="129">
        <v>5.1100000000000003</v>
      </c>
      <c r="V2003" s="129">
        <v>156</v>
      </c>
      <c r="W2003" s="129">
        <v>229</v>
      </c>
      <c r="X2003" s="129">
        <v>565</v>
      </c>
      <c r="Y2003" s="129" t="s">
        <v>2903</v>
      </c>
      <c r="Z2003" s="129" t="b">
        <v>1</v>
      </c>
      <c r="AA2003" s="129">
        <v>0</v>
      </c>
      <c r="AB2003" s="129" t="b">
        <v>0</v>
      </c>
      <c r="AC2003" s="129">
        <v>42</v>
      </c>
      <c r="AD2003" s="129">
        <v>0.42299999999999999</v>
      </c>
      <c r="AE2003" s="129" t="s">
        <v>3124</v>
      </c>
      <c r="AF2003" s="129" t="s">
        <v>3146</v>
      </c>
      <c r="AG2003" s="129" t="s">
        <v>7241</v>
      </c>
      <c r="AH2003" s="129" t="e" cm="1">
        <f t="array" aca="1" ref="AH2003" ca="1">INDIRECT(ADDRESS(MATCH(AJ2003,'rs_industries'!B:B,0),5,1,TRUE,"rs_industries"))</f>
        <v>#N/A</v>
      </c>
      <c r="AI2003" s="129" cm="1">
        <f t="array" aca="1" ref="AI2003" ca="1">INDIRECT(ADDRESS(MATCH(A2003,'rs_stocks'!B:B,0),7,1,TRUE,"rs_stocks"))</f>
        <v>98</v>
      </c>
    </row>
    <row r="2004" spans="1:35" x14ac:dyDescent="0.3">
      <c r="A2004" s="129" t="s">
        <v>951</v>
      </c>
      <c r="B2004" s="132">
        <v>-1.64</v>
      </c>
      <c r="C2004" s="132">
        <v>-4.12</v>
      </c>
      <c r="D2004" s="132">
        <v>-2.73</v>
      </c>
      <c r="E2004" s="132">
        <v>3.65</v>
      </c>
      <c r="F2004" s="132">
        <v>1.51</v>
      </c>
      <c r="G2004" s="272" t="s">
        <v>3135</v>
      </c>
      <c r="H2004" s="349" t="s">
        <v>24</v>
      </c>
      <c r="I2004" s="129">
        <v>5.915</v>
      </c>
      <c r="J2004" s="129">
        <v>-30</v>
      </c>
      <c r="K2004" s="129">
        <v>-20</v>
      </c>
      <c r="L2004" s="129" t="b">
        <v>0</v>
      </c>
      <c r="M2004" s="129">
        <v>-2.0049999999999999</v>
      </c>
      <c r="N2004" s="129">
        <v>1.788</v>
      </c>
      <c r="O2004" s="129">
        <v>-1.1220000000000001</v>
      </c>
      <c r="P2004" s="132">
        <v>-1.8660000000000001</v>
      </c>
      <c r="Q2004" s="132">
        <v>1.7000000000000001E-2</v>
      </c>
      <c r="R2004" s="132">
        <v>-3.2000000000000001E-2</v>
      </c>
      <c r="S2004" s="129">
        <v>1.67</v>
      </c>
      <c r="T2004" s="419">
        <v>40.374000000000002</v>
      </c>
      <c r="U2004" s="129">
        <v>28.15</v>
      </c>
      <c r="V2004" s="129">
        <v>-26</v>
      </c>
      <c r="W2004" s="129">
        <v>-21</v>
      </c>
      <c r="X2004" s="129">
        <v>424</v>
      </c>
      <c r="Y2004" s="129" t="s">
        <v>951</v>
      </c>
      <c r="Z2004" s="129" t="b">
        <v>1</v>
      </c>
      <c r="AA2004" s="129">
        <v>0</v>
      </c>
      <c r="AB2004" s="129" t="b">
        <v>0</v>
      </c>
      <c r="AC2004" s="129">
        <v>47</v>
      </c>
      <c r="AD2004" s="129">
        <v>0.42199999999999999</v>
      </c>
      <c r="AE2004" s="129" t="s">
        <v>24</v>
      </c>
      <c r="AF2004" s="129" t="s">
        <v>3135</v>
      </c>
      <c r="AG2004" s="129" t="s">
        <v>3665</v>
      </c>
      <c r="AH2004" s="129" t="e" cm="1">
        <f t="array" aca="1" ref="AH2004" ca="1">INDIRECT(ADDRESS(MATCH(AJ2004,'rs_industries'!B:B,0),5,1,TRUE,"rs_industries"))</f>
        <v>#N/A</v>
      </c>
      <c r="AI2004" s="129" t="e" cm="1">
        <f t="array" aca="1" ref="AI2004" ca="1">INDIRECT(ADDRESS(MATCH(A2004,'rs_stocks'!B:B,0),7,1,TRUE,"rs_stocks"))</f>
        <v>#N/A</v>
      </c>
    </row>
    <row r="2005" spans="1:35" x14ac:dyDescent="0.3">
      <c r="A2005" s="129" t="s">
        <v>8068</v>
      </c>
      <c r="B2005" s="132">
        <v>-1.53</v>
      </c>
      <c r="C2005" s="132">
        <v>-1.62</v>
      </c>
      <c r="D2005" s="132">
        <v>-5.29</v>
      </c>
      <c r="E2005" s="132">
        <v>-9.48</v>
      </c>
      <c r="F2005" s="132">
        <v>-6.67</v>
      </c>
      <c r="G2005" s="294" t="s">
        <v>3148</v>
      </c>
      <c r="H2005" s="350" t="s">
        <v>3111</v>
      </c>
      <c r="I2005" s="129">
        <v>0.25700000000000001</v>
      </c>
      <c r="J2005" s="129">
        <v>-35</v>
      </c>
      <c r="K2005" s="129">
        <v>-32</v>
      </c>
      <c r="L2005" s="129" t="b">
        <v>0</v>
      </c>
      <c r="M2005" s="129">
        <v>-3.1760000000000002</v>
      </c>
      <c r="N2005" s="129">
        <v>2.7850000000000001</v>
      </c>
      <c r="O2005" s="129">
        <v>-1.1399999999999999</v>
      </c>
      <c r="P2005" s="132">
        <v>-3.3119999999999998</v>
      </c>
      <c r="Q2005" s="132">
        <v>1.7999999999999999E-2</v>
      </c>
      <c r="R2005" s="132">
        <v>-5.8999999999999997E-2</v>
      </c>
      <c r="S2005" s="129">
        <v>2.2200000000000002</v>
      </c>
      <c r="T2005" s="419">
        <v>-41.04</v>
      </c>
      <c r="U2005" s="129">
        <v>23.1</v>
      </c>
      <c r="V2005" s="129">
        <v>-27</v>
      </c>
      <c r="W2005" s="129">
        <v>-31</v>
      </c>
      <c r="X2005" s="129">
        <v>390</v>
      </c>
      <c r="Y2005" s="129" t="s">
        <v>8068</v>
      </c>
      <c r="Z2005" s="129" t="b">
        <v>0</v>
      </c>
      <c r="AA2005" s="129">
        <v>0</v>
      </c>
      <c r="AB2005" s="129" t="b">
        <v>0</v>
      </c>
      <c r="AC2005" s="129">
        <v>42</v>
      </c>
      <c r="AD2005" s="129">
        <v>0.42199999999999999</v>
      </c>
      <c r="AE2005" s="129" t="s">
        <v>3111</v>
      </c>
      <c r="AF2005" s="129" t="s">
        <v>3148</v>
      </c>
      <c r="AG2005" s="129" t="s">
        <v>8069</v>
      </c>
      <c r="AH2005" s="129" t="e" cm="1">
        <f t="array" aca="1" ref="AH2005" ca="1">INDIRECT(ADDRESS(MATCH(AJ2005,'rs_industries'!B:B,0),5,1,TRUE,"rs_industries"))</f>
        <v>#N/A</v>
      </c>
      <c r="AI2005" s="129" t="e" cm="1">
        <f t="array" aca="1" ref="AI2005" ca="1">INDIRECT(ADDRESS(MATCH(A2005,'rs_stocks'!B:B,0),7,1,TRUE,"rs_stocks"))</f>
        <v>#N/A</v>
      </c>
    </row>
    <row r="2006" spans="1:35" x14ac:dyDescent="0.3">
      <c r="A2006" s="129" t="s">
        <v>2081</v>
      </c>
      <c r="B2006" s="132">
        <v>-4.78</v>
      </c>
      <c r="C2006" s="132">
        <v>-9.31</v>
      </c>
      <c r="D2006" s="132">
        <v>-35.19</v>
      </c>
      <c r="E2006" s="132">
        <v>-7.8</v>
      </c>
      <c r="F2006" s="132">
        <v>-8.81</v>
      </c>
      <c r="G2006" s="308" t="s">
        <v>3238</v>
      </c>
      <c r="H2006" s="351" t="s">
        <v>24</v>
      </c>
      <c r="I2006" s="129">
        <v>2.726</v>
      </c>
      <c r="J2006" s="129">
        <v>-76</v>
      </c>
      <c r="K2006" s="129">
        <v>-75</v>
      </c>
      <c r="L2006" s="129" t="b">
        <v>0</v>
      </c>
      <c r="M2006" s="129">
        <v>-17.529</v>
      </c>
      <c r="N2006" s="129">
        <v>15.303000000000001</v>
      </c>
      <c r="O2006" s="129">
        <v>-1.145</v>
      </c>
      <c r="P2006" s="132">
        <v>-14.077</v>
      </c>
      <c r="Q2006" s="132">
        <v>1.2E-2</v>
      </c>
      <c r="R2006" s="132">
        <v>-0.17199999999999999</v>
      </c>
      <c r="S2006" s="129">
        <v>3.78</v>
      </c>
      <c r="T2006" s="419">
        <v>21.808</v>
      </c>
      <c r="U2006" s="129">
        <v>6.6749999999999998</v>
      </c>
      <c r="V2006" s="129">
        <v>-23</v>
      </c>
      <c r="W2006" s="129">
        <v>-35</v>
      </c>
      <c r="X2006" s="129">
        <v>793</v>
      </c>
      <c r="Y2006" s="129" t="s">
        <v>2081</v>
      </c>
      <c r="Z2006" s="129" t="b">
        <v>1</v>
      </c>
      <c r="AA2006" s="129">
        <v>0</v>
      </c>
      <c r="AB2006" s="129" t="b">
        <v>0</v>
      </c>
      <c r="AC2006" s="129">
        <v>47</v>
      </c>
      <c r="AD2006" s="129">
        <v>0.42199999999999999</v>
      </c>
      <c r="AE2006" s="129" t="s">
        <v>24</v>
      </c>
      <c r="AF2006" s="129" t="s">
        <v>3238</v>
      </c>
      <c r="AG2006" s="129" t="s">
        <v>5225</v>
      </c>
      <c r="AH2006" s="129" t="e" cm="1">
        <f t="array" aca="1" ref="AH2006" ca="1">INDIRECT(ADDRESS(MATCH(AJ2006,'rs_industries'!B:B,0),5,1,TRUE,"rs_industries"))</f>
        <v>#N/A</v>
      </c>
      <c r="AI2006" s="129" t="e" cm="1">
        <f t="array" aca="1" ref="AI2006" ca="1">INDIRECT(ADDRESS(MATCH(A2006,'rs_stocks'!B:B,0),7,1,TRUE,"rs_stocks"))</f>
        <v>#N/A</v>
      </c>
    </row>
    <row r="2007" spans="1:35" x14ac:dyDescent="0.3">
      <c r="A2007" s="129" t="s">
        <v>649</v>
      </c>
      <c r="B2007" s="132">
        <v>5.3</v>
      </c>
      <c r="C2007" s="132">
        <v>23.91</v>
      </c>
      <c r="D2007" s="132">
        <v>1.9</v>
      </c>
      <c r="E2007" s="132">
        <v>16.66</v>
      </c>
      <c r="F2007" s="132">
        <v>6.67</v>
      </c>
      <c r="G2007" s="253" t="s">
        <v>3114</v>
      </c>
      <c r="H2007" s="253" t="s">
        <v>31</v>
      </c>
      <c r="I2007" s="129">
        <v>11.018000000000001</v>
      </c>
      <c r="J2007" s="129">
        <v>-83</v>
      </c>
      <c r="K2007" s="129">
        <v>-49</v>
      </c>
      <c r="L2007" s="129" t="b">
        <v>0</v>
      </c>
      <c r="M2007" s="129">
        <v>-9.6639999999999997</v>
      </c>
      <c r="N2007" s="129">
        <v>8.3879999999999999</v>
      </c>
      <c r="O2007" s="129">
        <v>-1.1519999999999999</v>
      </c>
      <c r="P2007" s="132">
        <v>-10.614000000000001</v>
      </c>
      <c r="Q2007" s="132">
        <v>1.7000000000000001E-2</v>
      </c>
      <c r="R2007" s="132">
        <v>-0.17599999999999999</v>
      </c>
      <c r="S2007" s="129">
        <v>4.0199999999999996</v>
      </c>
      <c r="T2007" s="419">
        <v>21.754000000000001</v>
      </c>
      <c r="U2007" s="129">
        <v>225.21</v>
      </c>
      <c r="V2007" s="129">
        <v>-55</v>
      </c>
      <c r="W2007" s="129">
        <v>-63</v>
      </c>
      <c r="X2007" s="129">
        <v>22</v>
      </c>
      <c r="Y2007" s="129" t="s">
        <v>649</v>
      </c>
      <c r="Z2007" s="129" t="b">
        <v>0</v>
      </c>
      <c r="AA2007" s="129">
        <v>0</v>
      </c>
      <c r="AB2007" s="129" t="b">
        <v>1</v>
      </c>
      <c r="AC2007" s="129">
        <v>47</v>
      </c>
      <c r="AD2007" s="129">
        <v>0.42199999999999999</v>
      </c>
      <c r="AE2007" s="129" t="s">
        <v>31</v>
      </c>
      <c r="AF2007" s="129" t="s">
        <v>3114</v>
      </c>
      <c r="AG2007" s="129" t="s">
        <v>3578</v>
      </c>
      <c r="AH2007" s="129" t="e" cm="1">
        <f t="array" aca="1" ref="AH2007" ca="1">INDIRECT(ADDRESS(MATCH(AJ2007,'rs_industries'!B:B,0),5,1,TRUE,"rs_industries"))</f>
        <v>#N/A</v>
      </c>
      <c r="AI2007" s="129" cm="1">
        <f t="array" aca="1" ref="AI2007" ca="1">INDIRECT(ADDRESS(MATCH(A2007,'rs_stocks'!B:B,0),7,1,TRUE,"rs_stocks"))</f>
        <v>77</v>
      </c>
    </row>
    <row r="2008" spans="1:35" x14ac:dyDescent="0.3">
      <c r="A2008" s="129" t="s">
        <v>867</v>
      </c>
      <c r="B2008" s="132">
        <v>1</v>
      </c>
      <c r="C2008" s="132">
        <v>-2.89</v>
      </c>
      <c r="D2008" s="132">
        <v>-6.99</v>
      </c>
      <c r="E2008" s="132">
        <v>-0.9</v>
      </c>
      <c r="F2008" s="132">
        <v>-2.1800000000000002</v>
      </c>
      <c r="G2008" s="298" t="s">
        <v>4241</v>
      </c>
      <c r="H2008" s="352" t="s">
        <v>3108</v>
      </c>
      <c r="I2008" s="129">
        <v>8.11</v>
      </c>
      <c r="J2008" s="129">
        <v>-37</v>
      </c>
      <c r="K2008" s="129">
        <v>-8</v>
      </c>
      <c r="L2008" s="129" t="b">
        <v>0</v>
      </c>
      <c r="M2008" s="129">
        <v>-3.7349999999999999</v>
      </c>
      <c r="N2008" s="129">
        <v>3.1920000000000002</v>
      </c>
      <c r="O2008" s="129">
        <v>-1.17</v>
      </c>
      <c r="P2008" s="132">
        <v>-3.4830000000000001</v>
      </c>
      <c r="Q2008" s="132">
        <v>1.7999999999999999E-2</v>
      </c>
      <c r="R2008" s="132">
        <v>-6.3E-2</v>
      </c>
      <c r="S2008" s="129">
        <v>1.33</v>
      </c>
      <c r="T2008" s="419">
        <v>-12.452999999999999</v>
      </c>
      <c r="U2008" s="129">
        <v>12.11</v>
      </c>
      <c r="V2008" s="129">
        <v>-38</v>
      </c>
      <c r="W2008" s="129">
        <v>-38</v>
      </c>
      <c r="X2008" s="129">
        <v>1245</v>
      </c>
      <c r="Y2008" s="129" t="s">
        <v>867</v>
      </c>
      <c r="Z2008" s="129" t="b">
        <v>1</v>
      </c>
      <c r="AA2008" s="129">
        <v>0</v>
      </c>
      <c r="AB2008" s="129" t="b">
        <v>0</v>
      </c>
      <c r="AC2008" s="129">
        <v>41</v>
      </c>
      <c r="AD2008" s="129">
        <v>0.42099999999999999</v>
      </c>
      <c r="AE2008" s="129" t="s">
        <v>3108</v>
      </c>
      <c r="AF2008" s="129" t="s">
        <v>4241</v>
      </c>
      <c r="AG2008" s="129" t="s">
        <v>4242</v>
      </c>
      <c r="AH2008" s="129" t="e" cm="1">
        <f t="array" aca="1" ref="AH2008" ca="1">INDIRECT(ADDRESS(MATCH(AJ2008,'rs_industries'!B:B,0),5,1,TRUE,"rs_industries"))</f>
        <v>#N/A</v>
      </c>
      <c r="AI2008" s="129" t="e" cm="1">
        <f t="array" aca="1" ref="AI2008" ca="1">INDIRECT(ADDRESS(MATCH(A2008,'rs_stocks'!B:B,0),7,1,TRUE,"rs_stocks"))</f>
        <v>#N/A</v>
      </c>
    </row>
    <row r="2009" spans="1:35" x14ac:dyDescent="0.3">
      <c r="A2009" s="129" t="s">
        <v>279</v>
      </c>
      <c r="B2009" s="132">
        <v>1.41</v>
      </c>
      <c r="C2009" s="132">
        <v>-1.6</v>
      </c>
      <c r="D2009" s="132">
        <v>-12.73</v>
      </c>
      <c r="E2009" s="132">
        <v>12.63</v>
      </c>
      <c r="F2009" s="132">
        <v>5.3</v>
      </c>
      <c r="G2009" s="282" t="s">
        <v>3453</v>
      </c>
      <c r="H2009" s="347" t="s">
        <v>3108</v>
      </c>
      <c r="I2009" s="129">
        <v>56.308999999999997</v>
      </c>
      <c r="J2009" s="129">
        <v>-21</v>
      </c>
      <c r="K2009" s="129">
        <v>-14</v>
      </c>
      <c r="L2009" s="129" t="b">
        <v>0</v>
      </c>
      <c r="M2009" s="129">
        <v>-7.1440000000000001</v>
      </c>
      <c r="N2009" s="129">
        <v>6.0720000000000001</v>
      </c>
      <c r="O2009" s="129">
        <v>-1.177</v>
      </c>
      <c r="P2009" s="132">
        <v>-6.0250000000000004</v>
      </c>
      <c r="Q2009" s="132">
        <v>1.7999999999999999E-2</v>
      </c>
      <c r="R2009" s="132">
        <v>-0.106</v>
      </c>
      <c r="S2009" s="129">
        <v>1.97</v>
      </c>
      <c r="T2009" s="419">
        <v>-11.356</v>
      </c>
      <c r="U2009" s="129">
        <v>107.43</v>
      </c>
      <c r="V2009" s="129">
        <v>-30</v>
      </c>
      <c r="W2009" s="129">
        <v>-31</v>
      </c>
      <c r="X2009" s="129">
        <v>94</v>
      </c>
      <c r="Y2009" s="129" t="s">
        <v>279</v>
      </c>
      <c r="Z2009" s="129" t="b">
        <v>1</v>
      </c>
      <c r="AA2009" s="129">
        <v>0</v>
      </c>
      <c r="AB2009" s="129" t="b">
        <v>0</v>
      </c>
      <c r="AC2009" s="129">
        <v>52</v>
      </c>
      <c r="AD2009" s="129">
        <v>0.42099999999999999</v>
      </c>
      <c r="AE2009" s="129" t="s">
        <v>3108</v>
      </c>
      <c r="AF2009" s="129" t="s">
        <v>3453</v>
      </c>
      <c r="AG2009" s="129" t="s">
        <v>3454</v>
      </c>
      <c r="AH2009" s="129" t="e" cm="1">
        <f t="array" aca="1" ref="AH2009" ca="1">INDIRECT(ADDRESS(MATCH(AJ2009,'rs_industries'!B:B,0),5,1,TRUE,"rs_industries"))</f>
        <v>#N/A</v>
      </c>
      <c r="AI2009" s="129" cm="1">
        <f t="array" aca="1" ref="AI2009" ca="1">INDIRECT(ADDRESS(MATCH(A2009,'rs_stocks'!B:B,0),7,1,TRUE,"rs_stocks"))</f>
        <v>72</v>
      </c>
    </row>
    <row r="2010" spans="1:35" x14ac:dyDescent="0.3">
      <c r="A2010" s="129" t="s">
        <v>1461</v>
      </c>
      <c r="B2010" s="132">
        <v>10.85</v>
      </c>
      <c r="C2010" s="132">
        <v>-27.02</v>
      </c>
      <c r="D2010" s="132">
        <v>-19.239999999999998</v>
      </c>
      <c r="E2010" s="132">
        <v>-22.95</v>
      </c>
      <c r="F2010" s="132">
        <v>-25.16</v>
      </c>
      <c r="G2010" s="235" t="s">
        <v>3127</v>
      </c>
      <c r="H2010" s="349" t="s">
        <v>31</v>
      </c>
      <c r="I2010" s="129">
        <v>3.6480000000000001</v>
      </c>
      <c r="J2010" s="129">
        <v>-93</v>
      </c>
      <c r="K2010" s="129">
        <v>-86</v>
      </c>
      <c r="L2010" s="129" t="b">
        <v>0</v>
      </c>
      <c r="M2010" s="129">
        <v>-14.135999999999999</v>
      </c>
      <c r="N2010" s="129">
        <v>12.013</v>
      </c>
      <c r="O2010" s="129">
        <v>-1.177</v>
      </c>
      <c r="P2010" s="132">
        <v>-14.36</v>
      </c>
      <c r="Q2010" s="132">
        <v>1.4999999999999999E-2</v>
      </c>
      <c r="R2010" s="132">
        <v>-0.21</v>
      </c>
      <c r="S2010" s="129">
        <v>8.0500000000000007</v>
      </c>
      <c r="T2010" s="419">
        <v>37.017000000000003</v>
      </c>
      <c r="U2010" s="129">
        <v>2.35</v>
      </c>
      <c r="V2010" s="129">
        <v>-52</v>
      </c>
      <c r="W2010" s="129">
        <v>-49</v>
      </c>
      <c r="X2010" s="129">
        <v>1057</v>
      </c>
      <c r="Y2010" s="129" t="s">
        <v>1461</v>
      </c>
      <c r="Z2010" s="129" t="b">
        <v>1</v>
      </c>
      <c r="AA2010" s="129">
        <v>0</v>
      </c>
      <c r="AB2010" s="129" t="b">
        <v>0</v>
      </c>
      <c r="AC2010" s="129">
        <v>41</v>
      </c>
      <c r="AD2010" s="129">
        <v>0.42099999999999999</v>
      </c>
      <c r="AE2010" s="129" t="s">
        <v>31</v>
      </c>
      <c r="AF2010" s="129" t="s">
        <v>3127</v>
      </c>
      <c r="AG2010" s="129" t="s">
        <v>4492</v>
      </c>
      <c r="AH2010" s="129" t="e" cm="1">
        <f t="array" aca="1" ref="AH2010" ca="1">INDIRECT(ADDRESS(MATCH(AJ2010,'rs_industries'!B:B,0),5,1,TRUE,"rs_industries"))</f>
        <v>#N/A</v>
      </c>
      <c r="AI2010" s="129" t="e" cm="1">
        <f t="array" aca="1" ref="AI2010" ca="1">INDIRECT(ADDRESS(MATCH(A2010,'rs_stocks'!B:B,0),7,1,TRUE,"rs_stocks"))</f>
        <v>#N/A</v>
      </c>
    </row>
    <row r="2011" spans="1:35" x14ac:dyDescent="0.3">
      <c r="A2011" s="129" t="s">
        <v>2237</v>
      </c>
      <c r="B2011" s="132">
        <v>-3.49</v>
      </c>
      <c r="C2011" s="132">
        <v>-8.34</v>
      </c>
      <c r="D2011" s="132">
        <v>-11.87</v>
      </c>
      <c r="E2011" s="132">
        <v>-10.82</v>
      </c>
      <c r="F2011" s="132">
        <v>-8.9700000000000006</v>
      </c>
      <c r="G2011" s="214" t="s">
        <v>3787</v>
      </c>
      <c r="H2011" s="347" t="s">
        <v>3140</v>
      </c>
      <c r="I2011" s="129">
        <v>1.0740000000000001</v>
      </c>
      <c r="J2011" s="129">
        <v>-41</v>
      </c>
      <c r="K2011" s="129">
        <v>-38</v>
      </c>
      <c r="L2011" s="129" t="b">
        <v>0</v>
      </c>
      <c r="M2011" s="129">
        <v>-4.3289999999999997</v>
      </c>
      <c r="N2011" s="129">
        <v>3.6749999999999998</v>
      </c>
      <c r="O2011" s="129">
        <v>-1.1779999999999999</v>
      </c>
      <c r="P2011" s="132">
        <v>-4.5670000000000002</v>
      </c>
      <c r="Q2011" s="132">
        <v>1.7999999999999999E-2</v>
      </c>
      <c r="R2011" s="132">
        <v>-8.2000000000000003E-2</v>
      </c>
      <c r="S2011" s="129">
        <v>2.02</v>
      </c>
      <c r="T2011" s="419">
        <v>-41.869</v>
      </c>
      <c r="U2011" s="129">
        <v>22.43</v>
      </c>
      <c r="V2011" s="129">
        <v>-25</v>
      </c>
      <c r="W2011" s="129">
        <v>-4</v>
      </c>
      <c r="X2011" s="129">
        <v>440</v>
      </c>
      <c r="Y2011" s="129" t="s">
        <v>2237</v>
      </c>
      <c r="Z2011" s="129" t="b">
        <v>1</v>
      </c>
      <c r="AA2011" s="129">
        <v>0</v>
      </c>
      <c r="AB2011" s="129" t="b">
        <v>0</v>
      </c>
      <c r="AC2011" s="129">
        <v>47</v>
      </c>
      <c r="AD2011" s="129">
        <v>0.42</v>
      </c>
      <c r="AE2011" s="129" t="s">
        <v>3140</v>
      </c>
      <c r="AF2011" s="129" t="s">
        <v>3787</v>
      </c>
      <c r="AG2011" s="129" t="s">
        <v>5215</v>
      </c>
      <c r="AH2011" s="129" t="e" cm="1">
        <f t="array" aca="1" ref="AH2011" ca="1">INDIRECT(ADDRESS(MATCH(AJ2011,'rs_industries'!B:B,0),5,1,TRUE,"rs_industries"))</f>
        <v>#N/A</v>
      </c>
      <c r="AI2011" s="129" t="e" cm="1">
        <f t="array" aca="1" ref="AI2011" ca="1">INDIRECT(ADDRESS(MATCH(A2011,'rs_stocks'!B:B,0),7,1,TRUE,"rs_stocks"))</f>
        <v>#N/A</v>
      </c>
    </row>
    <row r="2012" spans="1:35" x14ac:dyDescent="0.3">
      <c r="A2012" s="129" t="s">
        <v>1640</v>
      </c>
      <c r="B2012" s="132">
        <v>-1.69</v>
      </c>
      <c r="C2012" s="132">
        <v>-2.38</v>
      </c>
      <c r="D2012" s="132">
        <v>-7.59</v>
      </c>
      <c r="E2012" s="132">
        <v>4.3099999999999996</v>
      </c>
      <c r="F2012" s="132">
        <v>-2.79</v>
      </c>
      <c r="G2012" s="297" t="s">
        <v>3193</v>
      </c>
      <c r="H2012" s="347" t="s">
        <v>3111</v>
      </c>
      <c r="I2012" s="129">
        <v>3.4889999999999999</v>
      </c>
      <c r="J2012" s="129">
        <v>-50</v>
      </c>
      <c r="K2012" s="129">
        <v>-31</v>
      </c>
      <c r="L2012" s="129" t="b">
        <v>0</v>
      </c>
      <c r="M2012" s="129">
        <v>-3.8860000000000001</v>
      </c>
      <c r="N2012" s="129">
        <v>3.2970000000000002</v>
      </c>
      <c r="O2012" s="129">
        <v>-1.179</v>
      </c>
      <c r="P2012" s="132">
        <v>-3.714</v>
      </c>
      <c r="Q2012" s="132">
        <v>1.9E-2</v>
      </c>
      <c r="R2012" s="132">
        <v>-6.9000000000000006E-2</v>
      </c>
      <c r="S2012" s="129">
        <v>2.4300000000000002</v>
      </c>
      <c r="T2012" s="419">
        <v>27.378</v>
      </c>
      <c r="U2012" s="129">
        <v>69.040000000000006</v>
      </c>
      <c r="V2012" s="129">
        <v>-21</v>
      </c>
      <c r="W2012" s="129">
        <v>-30</v>
      </c>
      <c r="X2012" s="129">
        <v>119</v>
      </c>
      <c r="Y2012" s="129" t="s">
        <v>1640</v>
      </c>
      <c r="Z2012" s="129" t="b">
        <v>1</v>
      </c>
      <c r="AA2012" s="129">
        <v>0</v>
      </c>
      <c r="AB2012" s="129" t="b">
        <v>0</v>
      </c>
      <c r="AC2012" s="129">
        <v>45</v>
      </c>
      <c r="AD2012" s="129">
        <v>0.42</v>
      </c>
      <c r="AE2012" s="129" t="s">
        <v>3111</v>
      </c>
      <c r="AF2012" s="129" t="s">
        <v>3193</v>
      </c>
      <c r="AG2012" s="129" t="s">
        <v>4212</v>
      </c>
      <c r="AH2012" s="129" t="e" cm="1">
        <f t="array" aca="1" ref="AH2012" ca="1">INDIRECT(ADDRESS(MATCH(AJ2012,'rs_industries'!B:B,0),5,1,TRUE,"rs_industries"))</f>
        <v>#N/A</v>
      </c>
      <c r="AI2012" s="129" t="e" cm="1">
        <f t="array" aca="1" ref="AI2012" ca="1">INDIRECT(ADDRESS(MATCH(A2012,'rs_stocks'!B:B,0),7,1,TRUE,"rs_stocks"))</f>
        <v>#N/A</v>
      </c>
    </row>
    <row r="2013" spans="1:35" x14ac:dyDescent="0.3">
      <c r="A2013" s="129" t="s">
        <v>1477</v>
      </c>
      <c r="B2013" s="132">
        <v>-1.59</v>
      </c>
      <c r="C2013" s="132">
        <v>-7.21</v>
      </c>
      <c r="D2013" s="132">
        <v>-12.18</v>
      </c>
      <c r="E2013" s="132">
        <v>-4.75</v>
      </c>
      <c r="F2013" s="132">
        <v>-6.49</v>
      </c>
      <c r="G2013" s="316" t="s">
        <v>3787</v>
      </c>
      <c r="H2013" s="345" t="s">
        <v>24</v>
      </c>
      <c r="I2013" s="129">
        <v>1.6870000000000001</v>
      </c>
      <c r="J2013" s="129">
        <v>-49</v>
      </c>
      <c r="K2013" s="129">
        <v>-18</v>
      </c>
      <c r="L2013" s="129" t="b">
        <v>0</v>
      </c>
      <c r="M2013" s="129">
        <v>-5.4450000000000003</v>
      </c>
      <c r="N2013" s="129">
        <v>4.6109999999999998</v>
      </c>
      <c r="O2013" s="129">
        <v>-1.181</v>
      </c>
      <c r="P2013" s="132">
        <v>-5.5090000000000003</v>
      </c>
      <c r="Q2013" s="132">
        <v>1.7999999999999999E-2</v>
      </c>
      <c r="R2013" s="132">
        <v>-9.8000000000000004E-2</v>
      </c>
      <c r="S2013" s="129">
        <v>2.76</v>
      </c>
      <c r="T2013" s="419">
        <v>-38.061999999999998</v>
      </c>
      <c r="U2013" s="129">
        <v>49.55</v>
      </c>
      <c r="V2013" s="129">
        <v>7</v>
      </c>
      <c r="W2013" s="129">
        <v>-4</v>
      </c>
      <c r="X2013" s="129">
        <v>146</v>
      </c>
      <c r="Y2013" s="129" t="s">
        <v>1477</v>
      </c>
      <c r="Z2013" s="129" t="b">
        <v>1</v>
      </c>
      <c r="AA2013" s="129">
        <v>0</v>
      </c>
      <c r="AB2013" s="129" t="b">
        <v>0</v>
      </c>
      <c r="AC2013" s="129">
        <v>47</v>
      </c>
      <c r="AD2013" s="129">
        <v>0.42</v>
      </c>
      <c r="AE2013" s="129" t="s">
        <v>24</v>
      </c>
      <c r="AF2013" s="129" t="s">
        <v>3787</v>
      </c>
      <c r="AG2013" s="129" t="s">
        <v>4940</v>
      </c>
      <c r="AH2013" s="129" t="e" cm="1">
        <f t="array" aca="1" ref="AH2013" ca="1">INDIRECT(ADDRESS(MATCH(AJ2013,'rs_industries'!B:B,0),5,1,TRUE,"rs_industries"))</f>
        <v>#N/A</v>
      </c>
      <c r="AI2013" s="129" t="e" cm="1">
        <f t="array" aca="1" ref="AI2013" ca="1">INDIRECT(ADDRESS(MATCH(A2013,'rs_stocks'!B:B,0),7,1,TRUE,"rs_stocks"))</f>
        <v>#N/A</v>
      </c>
    </row>
    <row r="2014" spans="1:35" x14ac:dyDescent="0.3">
      <c r="A2014" s="129" t="s">
        <v>2307</v>
      </c>
      <c r="B2014" s="132">
        <v>-3.3</v>
      </c>
      <c r="C2014" s="132">
        <v>-5.38</v>
      </c>
      <c r="D2014" s="132">
        <v>-8.44</v>
      </c>
      <c r="E2014" s="132">
        <v>-7.83</v>
      </c>
      <c r="F2014" s="132">
        <v>-10.16</v>
      </c>
      <c r="G2014" s="219" t="s">
        <v>3217</v>
      </c>
      <c r="H2014" s="345" t="s">
        <v>150</v>
      </c>
      <c r="I2014" s="129">
        <v>1.234</v>
      </c>
      <c r="J2014" s="129">
        <v>-49</v>
      </c>
      <c r="K2014" s="129">
        <v>-37</v>
      </c>
      <c r="L2014" s="129" t="b">
        <v>0</v>
      </c>
      <c r="M2014" s="129">
        <v>-2.7810000000000001</v>
      </c>
      <c r="N2014" s="129">
        <v>2.3519999999999999</v>
      </c>
      <c r="O2014" s="129">
        <v>-1.1819999999999999</v>
      </c>
      <c r="P2014" s="132">
        <v>-2.8239999999999998</v>
      </c>
      <c r="Q2014" s="132">
        <v>1.9E-2</v>
      </c>
      <c r="R2014" s="132">
        <v>-5.3999999999999999E-2</v>
      </c>
      <c r="S2014" s="129">
        <v>2.02</v>
      </c>
      <c r="T2014" s="419">
        <v>-8.8970000000000002</v>
      </c>
      <c r="U2014" s="129">
        <v>16.71</v>
      </c>
      <c r="V2014" s="129">
        <v>-37</v>
      </c>
      <c r="W2014" s="129">
        <v>-34</v>
      </c>
      <c r="X2014" s="129">
        <v>593</v>
      </c>
      <c r="Y2014" s="129" t="s">
        <v>2307</v>
      </c>
      <c r="Z2014" s="129" t="b">
        <v>1</v>
      </c>
      <c r="AA2014" s="129">
        <v>0</v>
      </c>
      <c r="AB2014" s="129" t="b">
        <v>0</v>
      </c>
      <c r="AC2014" s="129">
        <v>44</v>
      </c>
      <c r="AD2014" s="129">
        <v>0.42</v>
      </c>
      <c r="AE2014" s="129" t="s">
        <v>150</v>
      </c>
      <c r="AF2014" s="129" t="s">
        <v>3217</v>
      </c>
      <c r="AG2014" s="129" t="s">
        <v>3574</v>
      </c>
      <c r="AH2014" s="129" t="e" cm="1">
        <f t="array" aca="1" ref="AH2014" ca="1">INDIRECT(ADDRESS(MATCH(AJ2014,'rs_industries'!B:B,0),5,1,TRUE,"rs_industries"))</f>
        <v>#N/A</v>
      </c>
      <c r="AI2014" s="129" t="e" cm="1">
        <f t="array" aca="1" ref="AI2014" ca="1">INDIRECT(ADDRESS(MATCH(A2014,'rs_stocks'!B:B,0),7,1,TRUE,"rs_stocks"))</f>
        <v>#N/A</v>
      </c>
    </row>
    <row r="2015" spans="1:35" x14ac:dyDescent="0.3">
      <c r="A2015" s="129" t="s">
        <v>77</v>
      </c>
      <c r="B2015" s="132">
        <v>-1.2</v>
      </c>
      <c r="C2015" s="132">
        <v>-5.22</v>
      </c>
      <c r="D2015" s="132">
        <v>-12.19</v>
      </c>
      <c r="E2015" s="132">
        <v>-6.81</v>
      </c>
      <c r="F2015" s="132">
        <v>-3.52</v>
      </c>
      <c r="G2015" s="207" t="s">
        <v>3189</v>
      </c>
      <c r="H2015" s="346" t="s">
        <v>3108</v>
      </c>
      <c r="I2015" s="129">
        <v>47.587000000000003</v>
      </c>
      <c r="J2015" s="129">
        <v>-45</v>
      </c>
      <c r="K2015" s="129">
        <v>-14</v>
      </c>
      <c r="L2015" s="129" t="b">
        <v>0</v>
      </c>
      <c r="M2015" s="129">
        <v>-4.7270000000000003</v>
      </c>
      <c r="N2015" s="129">
        <v>3.9830000000000001</v>
      </c>
      <c r="O2015" s="129">
        <v>-1.1870000000000001</v>
      </c>
      <c r="P2015" s="132">
        <v>-4.3970000000000002</v>
      </c>
      <c r="Q2015" s="132">
        <v>1.9E-2</v>
      </c>
      <c r="R2015" s="132">
        <v>-8.2000000000000003E-2</v>
      </c>
      <c r="S2015" s="129">
        <v>2.58</v>
      </c>
      <c r="T2015" s="419">
        <v>52.414999999999999</v>
      </c>
      <c r="U2015" s="129">
        <v>142.13999999999999</v>
      </c>
      <c r="V2015" s="129">
        <v>-35</v>
      </c>
      <c r="W2015" s="129">
        <v>-39</v>
      </c>
      <c r="X2015" s="129">
        <v>54</v>
      </c>
      <c r="Y2015" s="129" t="s">
        <v>77</v>
      </c>
      <c r="Z2015" s="129" t="b">
        <v>1</v>
      </c>
      <c r="AA2015" s="129">
        <v>0</v>
      </c>
      <c r="AB2015" s="129" t="b">
        <v>0</v>
      </c>
      <c r="AC2015" s="129">
        <v>47</v>
      </c>
      <c r="AD2015" s="129">
        <v>0.41899999999999998</v>
      </c>
      <c r="AE2015" s="129" t="s">
        <v>3108</v>
      </c>
      <c r="AF2015" s="129" t="s">
        <v>3189</v>
      </c>
      <c r="AG2015" s="129" t="s">
        <v>3701</v>
      </c>
      <c r="AH2015" s="129" t="e" cm="1">
        <f t="array" aca="1" ref="AH2015" ca="1">INDIRECT(ADDRESS(MATCH(AJ2015,'rs_industries'!B:B,0),5,1,TRUE,"rs_industries"))</f>
        <v>#N/A</v>
      </c>
      <c r="AI2015" s="129" t="e" cm="1">
        <f t="array" aca="1" ref="AI2015" ca="1">INDIRECT(ADDRESS(MATCH(A2015,'rs_stocks'!B:B,0),7,1,TRUE,"rs_stocks"))</f>
        <v>#N/A</v>
      </c>
    </row>
    <row r="2016" spans="1:35" x14ac:dyDescent="0.3">
      <c r="A2016" s="129" t="s">
        <v>8814</v>
      </c>
      <c r="B2016" s="132">
        <v>0.67</v>
      </c>
      <c r="C2016" s="132">
        <v>1.25</v>
      </c>
      <c r="D2016" s="132">
        <v>0.48</v>
      </c>
      <c r="E2016" s="132">
        <v>4.2699999999999996</v>
      </c>
      <c r="F2016" s="132">
        <v>1.84</v>
      </c>
      <c r="G2016" s="249" t="s">
        <v>3282</v>
      </c>
      <c r="H2016" s="349" t="s">
        <v>3111</v>
      </c>
      <c r="I2016" s="129">
        <v>0.40200000000000002</v>
      </c>
      <c r="J2016" s="129">
        <v>-42</v>
      </c>
      <c r="K2016" s="129">
        <v>-28</v>
      </c>
      <c r="L2016" s="129" t="b">
        <v>1</v>
      </c>
      <c r="M2016" s="129">
        <v>-1.7709999999999999</v>
      </c>
      <c r="N2016" s="129">
        <v>1.472</v>
      </c>
      <c r="O2016" s="129">
        <v>-1.2030000000000001</v>
      </c>
      <c r="P2016" s="132">
        <v>-1.7370000000000001</v>
      </c>
      <c r="Q2016" s="132">
        <v>0.02</v>
      </c>
      <c r="R2016" s="132">
        <v>-3.4000000000000002E-2</v>
      </c>
      <c r="S2016" s="129">
        <v>0.86</v>
      </c>
      <c r="T2016" s="419">
        <v>99.668000000000006</v>
      </c>
      <c r="U2016" s="129">
        <v>10.5</v>
      </c>
      <c r="V2016" s="129">
        <v>-6</v>
      </c>
      <c r="W2016" s="129">
        <v>-26</v>
      </c>
      <c r="X2016" s="129">
        <v>2214</v>
      </c>
      <c r="Y2016" s="129" t="s">
        <v>8814</v>
      </c>
      <c r="Z2016" s="129" t="b">
        <v>1</v>
      </c>
      <c r="AA2016" s="129">
        <v>0</v>
      </c>
      <c r="AB2016" s="129" t="b">
        <v>1</v>
      </c>
      <c r="AC2016" s="129">
        <v>44</v>
      </c>
      <c r="AD2016" s="129">
        <v>0.41899999999999998</v>
      </c>
      <c r="AE2016" s="129" t="s">
        <v>3111</v>
      </c>
      <c r="AF2016" s="129" t="s">
        <v>3282</v>
      </c>
      <c r="AG2016" s="129" t="s">
        <v>8815</v>
      </c>
      <c r="AH2016" s="129" t="e" cm="1">
        <f t="array" aca="1" ref="AH2016" ca="1">INDIRECT(ADDRESS(MATCH(AJ2016,'rs_industries'!B:B,0),5,1,TRUE,"rs_industries"))</f>
        <v>#N/A</v>
      </c>
      <c r="AI2016" s="129" t="e" cm="1">
        <f t="array" aca="1" ref="AI2016" ca="1">INDIRECT(ADDRESS(MATCH(A2016,'rs_stocks'!B:B,0),7,1,TRUE,"rs_stocks"))</f>
        <v>#N/A</v>
      </c>
    </row>
    <row r="2017" spans="1:35" x14ac:dyDescent="0.3">
      <c r="A2017" s="129" t="s">
        <v>1818</v>
      </c>
      <c r="B2017" s="132">
        <v>-0.35</v>
      </c>
      <c r="C2017" s="132">
        <v>-10.49</v>
      </c>
      <c r="D2017" s="132">
        <v>-8</v>
      </c>
      <c r="E2017" s="132">
        <v>-7.26</v>
      </c>
      <c r="F2017" s="132">
        <v>-7.22</v>
      </c>
      <c r="G2017" s="230" t="s">
        <v>3148</v>
      </c>
      <c r="H2017" s="347" t="s">
        <v>3111</v>
      </c>
      <c r="I2017" s="129">
        <v>2.5299999999999998</v>
      </c>
      <c r="J2017" s="129">
        <v>-50</v>
      </c>
      <c r="K2017" s="129">
        <v>-36</v>
      </c>
      <c r="L2017" s="129" t="b">
        <v>0</v>
      </c>
      <c r="M2017" s="129">
        <v>-3.3359999999999999</v>
      </c>
      <c r="N2017" s="129">
        <v>2.7210000000000001</v>
      </c>
      <c r="O2017" s="129">
        <v>-1.226</v>
      </c>
      <c r="P2017" s="132">
        <v>-3.6560000000000001</v>
      </c>
      <c r="Q2017" s="132">
        <v>0.02</v>
      </c>
      <c r="R2017" s="132">
        <v>-7.2999999999999995E-2</v>
      </c>
      <c r="S2017" s="129">
        <v>2.06</v>
      </c>
      <c r="T2017" s="419">
        <v>-39.292999999999999</v>
      </c>
      <c r="U2017" s="129">
        <v>19.79</v>
      </c>
      <c r="V2017" s="129">
        <v>-9</v>
      </c>
      <c r="W2017" s="129">
        <v>1</v>
      </c>
      <c r="X2017" s="129">
        <v>491</v>
      </c>
      <c r="Y2017" s="129" t="s">
        <v>1818</v>
      </c>
      <c r="Z2017" s="129" t="b">
        <v>1</v>
      </c>
      <c r="AA2017" s="129">
        <v>0</v>
      </c>
      <c r="AB2017" s="129" t="b">
        <v>0</v>
      </c>
      <c r="AC2017" s="129">
        <v>39</v>
      </c>
      <c r="AD2017" s="129">
        <v>0.41899999999999998</v>
      </c>
      <c r="AE2017" s="129" t="s">
        <v>3111</v>
      </c>
      <c r="AF2017" s="129" t="s">
        <v>3148</v>
      </c>
      <c r="AG2017" s="129" t="s">
        <v>4024</v>
      </c>
      <c r="AH2017" s="129" t="e" cm="1">
        <f t="array" aca="1" ref="AH2017" ca="1">INDIRECT(ADDRESS(MATCH(AJ2017,'rs_industries'!B:B,0),5,1,TRUE,"rs_industries"))</f>
        <v>#N/A</v>
      </c>
      <c r="AI2017" s="129" t="e" cm="1">
        <f t="array" aca="1" ref="AI2017" ca="1">INDIRECT(ADDRESS(MATCH(A2017,'rs_stocks'!B:B,0),7,1,TRUE,"rs_stocks"))</f>
        <v>#N/A</v>
      </c>
    </row>
    <row r="2018" spans="1:35" x14ac:dyDescent="0.3">
      <c r="A2018" s="129" t="s">
        <v>845</v>
      </c>
      <c r="B2018" s="132">
        <v>1.76</v>
      </c>
      <c r="C2018" s="132">
        <v>-3</v>
      </c>
      <c r="D2018" s="132">
        <v>-16.82</v>
      </c>
      <c r="E2018" s="132">
        <v>-3.94</v>
      </c>
      <c r="F2018" s="132">
        <v>-4.32</v>
      </c>
      <c r="G2018" s="243" t="s">
        <v>3705</v>
      </c>
      <c r="H2018" s="347" t="s">
        <v>115</v>
      </c>
      <c r="I2018" s="129">
        <v>10.939</v>
      </c>
      <c r="J2018" s="129">
        <v>-52</v>
      </c>
      <c r="K2018" s="129">
        <v>-43</v>
      </c>
      <c r="L2018" s="129" t="b">
        <v>0</v>
      </c>
      <c r="M2018" s="129">
        <v>-7.1589999999999998</v>
      </c>
      <c r="N2018" s="129">
        <v>5.7930000000000001</v>
      </c>
      <c r="O2018" s="129">
        <v>-1.236</v>
      </c>
      <c r="P2018" s="132">
        <v>-7.077</v>
      </c>
      <c r="Q2018" s="132">
        <v>1.9E-2</v>
      </c>
      <c r="R2018" s="132">
        <v>-0.13600000000000001</v>
      </c>
      <c r="S2018" s="129">
        <v>2.7</v>
      </c>
      <c r="T2018" s="419">
        <v>77.811000000000007</v>
      </c>
      <c r="U2018" s="129">
        <v>29.47</v>
      </c>
      <c r="V2018" s="129">
        <v>-34</v>
      </c>
      <c r="W2018" s="129">
        <v>-30</v>
      </c>
      <c r="X2018" s="129">
        <v>251</v>
      </c>
      <c r="Y2018" s="129" t="s">
        <v>845</v>
      </c>
      <c r="Z2018" s="129" t="b">
        <v>1</v>
      </c>
      <c r="AA2018" s="129">
        <v>0</v>
      </c>
      <c r="AB2018" s="129" t="b">
        <v>0</v>
      </c>
      <c r="AC2018" s="129">
        <v>45</v>
      </c>
      <c r="AD2018" s="129">
        <v>0.41799999999999998</v>
      </c>
      <c r="AE2018" s="129" t="s">
        <v>115</v>
      </c>
      <c r="AF2018" s="129" t="s">
        <v>3705</v>
      </c>
      <c r="AG2018" s="129" t="s">
        <v>5646</v>
      </c>
      <c r="AH2018" s="129" t="e" cm="1">
        <f t="array" aca="1" ref="AH2018" ca="1">INDIRECT(ADDRESS(MATCH(AJ2018,'rs_industries'!B:B,0),5,1,TRUE,"rs_industries"))</f>
        <v>#N/A</v>
      </c>
      <c r="AI2018" s="129" t="e" cm="1">
        <f t="array" aca="1" ref="AI2018" ca="1">INDIRECT(ADDRESS(MATCH(A2018,'rs_stocks'!B:B,0),7,1,TRUE,"rs_stocks"))</f>
        <v>#N/A</v>
      </c>
    </row>
    <row r="2019" spans="1:35" x14ac:dyDescent="0.3">
      <c r="A2019" s="129" t="s">
        <v>7392</v>
      </c>
      <c r="B2019" s="132">
        <v>0.33</v>
      </c>
      <c r="C2019" s="132">
        <v>2.2200000000000002</v>
      </c>
      <c r="D2019" s="132">
        <v>0.67</v>
      </c>
      <c r="E2019" s="132">
        <v>4.72</v>
      </c>
      <c r="F2019" s="132">
        <v>1.27</v>
      </c>
      <c r="G2019" s="231" t="s">
        <v>3193</v>
      </c>
      <c r="H2019" s="346" t="s">
        <v>3111</v>
      </c>
      <c r="I2019" s="129">
        <v>0.56399999999999995</v>
      </c>
      <c r="J2019" s="129">
        <v>-42</v>
      </c>
      <c r="K2019" s="129">
        <v>-30</v>
      </c>
      <c r="L2019" s="129" t="b">
        <v>1</v>
      </c>
      <c r="M2019" s="129">
        <v>-1.954</v>
      </c>
      <c r="N2019" s="129">
        <v>1.571</v>
      </c>
      <c r="O2019" s="129">
        <v>-1.244</v>
      </c>
      <c r="P2019" s="132">
        <v>-1.984</v>
      </c>
      <c r="Q2019" s="132">
        <v>2.1000000000000001E-2</v>
      </c>
      <c r="R2019" s="132">
        <v>-4.2000000000000003E-2</v>
      </c>
      <c r="S2019" s="129">
        <v>0.97</v>
      </c>
      <c r="T2019" s="419">
        <v>25.773</v>
      </c>
      <c r="U2019" s="129">
        <v>11.99</v>
      </c>
      <c r="V2019" s="129">
        <v>-23</v>
      </c>
      <c r="W2019" s="129">
        <v>-25</v>
      </c>
      <c r="X2019" s="129">
        <v>1718</v>
      </c>
      <c r="Y2019" s="129" t="s">
        <v>7392</v>
      </c>
      <c r="Z2019" s="129" t="b">
        <v>0</v>
      </c>
      <c r="AA2019" s="129">
        <v>0</v>
      </c>
      <c r="AB2019" s="129" t="b">
        <v>1</v>
      </c>
      <c r="AC2019" s="129">
        <v>52</v>
      </c>
      <c r="AD2019" s="129">
        <v>0.41799999999999998</v>
      </c>
      <c r="AE2019" s="129" t="s">
        <v>3111</v>
      </c>
      <c r="AF2019" s="129" t="s">
        <v>3193</v>
      </c>
      <c r="AG2019" s="129" t="s">
        <v>7393</v>
      </c>
      <c r="AH2019" s="129" t="e" cm="1">
        <f t="array" aca="1" ref="AH2019" ca="1">INDIRECT(ADDRESS(MATCH(AJ2019,'rs_industries'!B:B,0),5,1,TRUE,"rs_industries"))</f>
        <v>#N/A</v>
      </c>
      <c r="AI2019" s="129" t="e" cm="1">
        <f t="array" aca="1" ref="AI2019" ca="1">INDIRECT(ADDRESS(MATCH(A2019,'rs_stocks'!B:B,0),7,1,TRUE,"rs_stocks"))</f>
        <v>#N/A</v>
      </c>
    </row>
    <row r="2020" spans="1:35" x14ac:dyDescent="0.3">
      <c r="A2020" s="129" t="s">
        <v>5727</v>
      </c>
      <c r="B2020" s="132">
        <v>-2.54</v>
      </c>
      <c r="C2020" s="132">
        <v>-7.5</v>
      </c>
      <c r="D2020" s="132">
        <v>-12.04</v>
      </c>
      <c r="E2020" s="132">
        <v>5.87</v>
      </c>
      <c r="F2020" s="132">
        <v>2.92</v>
      </c>
      <c r="G2020" s="206" t="s">
        <v>4347</v>
      </c>
      <c r="H2020" s="345" t="s">
        <v>3108</v>
      </c>
      <c r="I2020" s="129">
        <v>0.76400000000000001</v>
      </c>
      <c r="J2020" s="129">
        <v>-49</v>
      </c>
      <c r="K2020" s="129">
        <v>-19</v>
      </c>
      <c r="L2020" s="129" t="b">
        <v>0</v>
      </c>
      <c r="M2020" s="129">
        <v>-7.0810000000000004</v>
      </c>
      <c r="N2020" s="129">
        <v>5.6319999999999997</v>
      </c>
      <c r="O2020" s="129">
        <v>-1.2569999999999999</v>
      </c>
      <c r="P2020" s="132">
        <v>-5.67</v>
      </c>
      <c r="Q2020" s="132">
        <v>0.02</v>
      </c>
      <c r="R2020" s="132">
        <v>-0.114</v>
      </c>
      <c r="S2020" s="129">
        <v>2.33</v>
      </c>
      <c r="T2020" s="419">
        <v>-34.048000000000002</v>
      </c>
      <c r="U2020" s="129">
        <v>21.47</v>
      </c>
      <c r="V2020" s="129">
        <v>-29</v>
      </c>
      <c r="W2020" s="129">
        <v>-46</v>
      </c>
      <c r="X2020" s="129">
        <v>400</v>
      </c>
      <c r="Y2020" s="129" t="s">
        <v>5727</v>
      </c>
      <c r="Z2020" s="129" t="b">
        <v>1</v>
      </c>
      <c r="AA2020" s="129">
        <v>0</v>
      </c>
      <c r="AB2020" s="129" t="b">
        <v>0</v>
      </c>
      <c r="AC2020" s="129">
        <v>46</v>
      </c>
      <c r="AD2020" s="129">
        <v>0.41799999999999998</v>
      </c>
      <c r="AE2020" s="129" t="s">
        <v>3108</v>
      </c>
      <c r="AF2020" s="129" t="s">
        <v>4347</v>
      </c>
      <c r="AG2020" s="129" t="s">
        <v>5728</v>
      </c>
      <c r="AH2020" s="129" t="e" cm="1">
        <f t="array" aca="1" ref="AH2020" ca="1">INDIRECT(ADDRESS(MATCH(AJ2020,'rs_industries'!B:B,0),5,1,TRUE,"rs_industries"))</f>
        <v>#N/A</v>
      </c>
      <c r="AI2020" s="129" t="e" cm="1">
        <f t="array" aca="1" ref="AI2020" ca="1">INDIRECT(ADDRESS(MATCH(A2020,'rs_stocks'!B:B,0),7,1,TRUE,"rs_stocks"))</f>
        <v>#N/A</v>
      </c>
    </row>
    <row r="2021" spans="1:35" x14ac:dyDescent="0.3">
      <c r="A2021" s="129" t="s">
        <v>9042</v>
      </c>
      <c r="B2021" s="132">
        <v>1.06</v>
      </c>
      <c r="C2021" s="132">
        <v>-5.91</v>
      </c>
      <c r="D2021" s="132">
        <v>-5.45</v>
      </c>
      <c r="E2021" s="132">
        <v>-11.16</v>
      </c>
      <c r="F2021" s="132">
        <v>-6.14</v>
      </c>
      <c r="G2021" s="302" t="s">
        <v>3391</v>
      </c>
      <c r="H2021" s="354" t="s">
        <v>3108</v>
      </c>
      <c r="I2021" s="129">
        <v>0.221</v>
      </c>
      <c r="J2021" s="129">
        <v>-98</v>
      </c>
      <c r="K2021" s="129">
        <v>-94</v>
      </c>
      <c r="L2021" s="129" t="b">
        <v>0</v>
      </c>
      <c r="M2021" s="129">
        <v>-10.315</v>
      </c>
      <c r="N2021" s="129">
        <v>8.1989999999999998</v>
      </c>
      <c r="O2021" s="129">
        <v>-1.258</v>
      </c>
      <c r="P2021" s="132">
        <v>-11.066000000000001</v>
      </c>
      <c r="Q2021" s="132">
        <v>0.02</v>
      </c>
      <c r="R2021" s="132">
        <v>-0.22600000000000001</v>
      </c>
      <c r="S2021" s="129">
        <v>4.97</v>
      </c>
      <c r="T2021" s="419">
        <v>94.736999999999995</v>
      </c>
      <c r="U2021" s="129">
        <v>1.91</v>
      </c>
      <c r="V2021" s="129">
        <v>29</v>
      </c>
      <c r="W2021" s="129">
        <v>-4</v>
      </c>
      <c r="X2021" s="129">
        <v>2105</v>
      </c>
      <c r="Y2021" s="129" t="s">
        <v>9042</v>
      </c>
      <c r="Z2021" s="129" t="b">
        <v>0</v>
      </c>
      <c r="AA2021" s="129">
        <v>0</v>
      </c>
      <c r="AB2021" s="129" t="b">
        <v>0</v>
      </c>
      <c r="AC2021" s="129">
        <v>44</v>
      </c>
      <c r="AD2021" s="129">
        <v>0.41699999999999998</v>
      </c>
      <c r="AE2021" s="129" t="s">
        <v>3108</v>
      </c>
      <c r="AF2021" s="129" t="s">
        <v>3391</v>
      </c>
      <c r="AG2021" s="129" t="s">
        <v>9043</v>
      </c>
      <c r="AH2021" s="129" t="e" cm="1">
        <f t="array" aca="1" ref="AH2021" ca="1">INDIRECT(ADDRESS(MATCH(AJ2021,'rs_industries'!B:B,0),5,1,TRUE,"rs_industries"))</f>
        <v>#N/A</v>
      </c>
      <c r="AI2021" s="129" t="e" cm="1">
        <f t="array" aca="1" ref="AI2021" ca="1">INDIRECT(ADDRESS(MATCH(A2021,'rs_stocks'!B:B,0),7,1,TRUE,"rs_stocks"))</f>
        <v>#N/A</v>
      </c>
    </row>
    <row r="2022" spans="1:35" x14ac:dyDescent="0.3">
      <c r="A2022" s="129" t="s">
        <v>7595</v>
      </c>
      <c r="B2022" s="132">
        <v>3.47</v>
      </c>
      <c r="C2022" s="132">
        <v>-10.95</v>
      </c>
      <c r="D2022" s="132">
        <v>-20.62</v>
      </c>
      <c r="E2022" s="132">
        <v>-14.15</v>
      </c>
      <c r="F2022" s="132">
        <v>-15.57</v>
      </c>
      <c r="G2022" s="315" t="s">
        <v>3705</v>
      </c>
      <c r="H2022" s="348" t="s">
        <v>115</v>
      </c>
      <c r="I2022" s="129">
        <v>0.46899999999999997</v>
      </c>
      <c r="J2022" s="129">
        <v>-57</v>
      </c>
      <c r="K2022" s="129">
        <v>-45</v>
      </c>
      <c r="L2022" s="129" t="b">
        <v>0</v>
      </c>
      <c r="M2022" s="129">
        <v>-10.673</v>
      </c>
      <c r="N2022" s="129">
        <v>8.4480000000000004</v>
      </c>
      <c r="O2022" s="129">
        <v>-1.2629999999999999</v>
      </c>
      <c r="P2022" s="132">
        <v>-11.519</v>
      </c>
      <c r="Q2022" s="132">
        <v>1.7999999999999999E-2</v>
      </c>
      <c r="R2022" s="132">
        <v>-0.20799999999999999</v>
      </c>
      <c r="S2022" s="129">
        <v>4.96</v>
      </c>
      <c r="T2022" s="419">
        <v>73.281000000000006</v>
      </c>
      <c r="U2022" s="129">
        <v>3.58</v>
      </c>
      <c r="V2022" s="129">
        <v>15</v>
      </c>
      <c r="W2022" s="129">
        <v>14</v>
      </c>
      <c r="X2022" s="129">
        <v>1127</v>
      </c>
      <c r="Y2022" s="129" t="s">
        <v>7595</v>
      </c>
      <c r="Z2022" s="129" t="b">
        <v>1</v>
      </c>
      <c r="AA2022" s="129">
        <v>0</v>
      </c>
      <c r="AB2022" s="129" t="b">
        <v>0</v>
      </c>
      <c r="AC2022" s="129">
        <v>41</v>
      </c>
      <c r="AD2022" s="129">
        <v>0.41699999999999998</v>
      </c>
      <c r="AE2022" s="129" t="s">
        <v>115</v>
      </c>
      <c r="AF2022" s="129" t="s">
        <v>3705</v>
      </c>
      <c r="AG2022" s="129" t="s">
        <v>7596</v>
      </c>
      <c r="AH2022" s="129" t="e" cm="1">
        <f t="array" aca="1" ref="AH2022" ca="1">INDIRECT(ADDRESS(MATCH(AJ2022,'rs_industries'!B:B,0),5,1,TRUE,"rs_industries"))</f>
        <v>#N/A</v>
      </c>
      <c r="AI2022" s="129" t="e" cm="1">
        <f t="array" aca="1" ref="AI2022" ca="1">INDIRECT(ADDRESS(MATCH(A2022,'rs_stocks'!B:B,0),7,1,TRUE,"rs_stocks"))</f>
        <v>#N/A</v>
      </c>
    </row>
    <row r="2023" spans="1:35" x14ac:dyDescent="0.3">
      <c r="A2023" s="129" t="s">
        <v>5696</v>
      </c>
      <c r="B2023" s="132">
        <v>-0.86</v>
      </c>
      <c r="C2023" s="132">
        <v>-6.76</v>
      </c>
      <c r="D2023" s="132">
        <v>-17.21</v>
      </c>
      <c r="E2023" s="132">
        <v>6.38</v>
      </c>
      <c r="F2023" s="132">
        <v>7.82</v>
      </c>
      <c r="G2023" s="220" t="s">
        <v>5697</v>
      </c>
      <c r="H2023" s="349" t="s">
        <v>3124</v>
      </c>
      <c r="I2023" s="129">
        <v>0.76100000000000001</v>
      </c>
      <c r="J2023" s="129">
        <v>-74</v>
      </c>
      <c r="K2023" s="129">
        <v>-70</v>
      </c>
      <c r="L2023" s="129" t="b">
        <v>0</v>
      </c>
      <c r="M2023" s="129">
        <v>-13.119</v>
      </c>
      <c r="N2023" s="129">
        <v>10.365</v>
      </c>
      <c r="O2023" s="129">
        <v>-1.266</v>
      </c>
      <c r="P2023" s="132">
        <v>-7.7670000000000003</v>
      </c>
      <c r="Q2023" s="132">
        <v>1.7999999999999999E-2</v>
      </c>
      <c r="R2023" s="132">
        <v>-0.13800000000000001</v>
      </c>
      <c r="S2023" s="129">
        <v>3.19</v>
      </c>
      <c r="T2023" s="419">
        <v>-27.280999999999999</v>
      </c>
      <c r="U2023" s="129">
        <v>10.34</v>
      </c>
      <c r="V2023" s="129">
        <v>-54</v>
      </c>
      <c r="W2023" s="129">
        <v>-49</v>
      </c>
      <c r="X2023" s="129">
        <v>606</v>
      </c>
      <c r="Y2023" s="129" t="s">
        <v>5696</v>
      </c>
      <c r="Z2023" s="129" t="b">
        <v>1</v>
      </c>
      <c r="AA2023" s="129">
        <v>0</v>
      </c>
      <c r="AB2023" s="129" t="b">
        <v>0</v>
      </c>
      <c r="AC2023" s="129">
        <v>42</v>
      </c>
      <c r="AD2023" s="129">
        <v>0.41699999999999998</v>
      </c>
      <c r="AE2023" s="129" t="s">
        <v>3124</v>
      </c>
      <c r="AF2023" s="129" t="s">
        <v>5697</v>
      </c>
      <c r="AG2023" s="129" t="s">
        <v>5698</v>
      </c>
      <c r="AH2023" s="129" t="e" cm="1">
        <f t="array" aca="1" ref="AH2023" ca="1">INDIRECT(ADDRESS(MATCH(AJ2023,'rs_industries'!B:B,0),5,1,TRUE,"rs_industries"))</f>
        <v>#N/A</v>
      </c>
      <c r="AI2023" s="129" t="e" cm="1">
        <f t="array" aca="1" ref="AI2023" ca="1">INDIRECT(ADDRESS(MATCH(A2023,'rs_stocks'!B:B,0),7,1,TRUE,"rs_stocks"))</f>
        <v>#N/A</v>
      </c>
    </row>
    <row r="2024" spans="1:35" x14ac:dyDescent="0.3">
      <c r="A2024" s="129" t="s">
        <v>2403</v>
      </c>
      <c r="B2024" s="132">
        <v>-5.54</v>
      </c>
      <c r="C2024" s="132">
        <v>-2.0099999999999998</v>
      </c>
      <c r="D2024" s="132">
        <v>-1.1000000000000001</v>
      </c>
      <c r="E2024" s="132">
        <v>-9.14</v>
      </c>
      <c r="F2024" s="132">
        <v>-9.2799999999999994</v>
      </c>
      <c r="G2024" s="282" t="s">
        <v>3146</v>
      </c>
      <c r="H2024" s="347" t="s">
        <v>3124</v>
      </c>
      <c r="I2024" s="129">
        <v>1.3420000000000001</v>
      </c>
      <c r="J2024" s="129">
        <v>-69</v>
      </c>
      <c r="K2024" s="129">
        <v>-65</v>
      </c>
      <c r="L2024" s="129" t="b">
        <v>0</v>
      </c>
      <c r="M2024" s="129">
        <v>-5.931</v>
      </c>
      <c r="N2024" s="129">
        <v>4.6509999999999998</v>
      </c>
      <c r="O2024" s="129">
        <v>-1.2749999999999999</v>
      </c>
      <c r="P2024" s="132">
        <v>-6.7549999999999999</v>
      </c>
      <c r="Q2024" s="132">
        <v>2.1999999999999999E-2</v>
      </c>
      <c r="R2024" s="132">
        <v>-0.14899999999999999</v>
      </c>
      <c r="S2024" s="129">
        <v>3.86</v>
      </c>
      <c r="T2024" s="419">
        <v>23.391999999999999</v>
      </c>
      <c r="U2024" s="129">
        <v>28.83</v>
      </c>
      <c r="V2024" s="129">
        <v>8</v>
      </c>
      <c r="W2024" s="129">
        <v>-30</v>
      </c>
      <c r="X2024" s="129">
        <v>179</v>
      </c>
      <c r="Y2024" s="129" t="s">
        <v>2403</v>
      </c>
      <c r="Z2024" s="129" t="b">
        <v>0</v>
      </c>
      <c r="AA2024" s="129">
        <v>0</v>
      </c>
      <c r="AB2024" s="129" t="b">
        <v>0</v>
      </c>
      <c r="AC2024" s="129">
        <v>42</v>
      </c>
      <c r="AD2024" s="129">
        <v>0.41699999999999998</v>
      </c>
      <c r="AE2024" s="129" t="s">
        <v>3124</v>
      </c>
      <c r="AF2024" s="129" t="s">
        <v>3146</v>
      </c>
      <c r="AG2024" s="129" t="s">
        <v>4879</v>
      </c>
      <c r="AH2024" s="129" t="e" cm="1">
        <f t="array" aca="1" ref="AH2024" ca="1">INDIRECT(ADDRESS(MATCH(AJ2024,'rs_industries'!B:B,0),5,1,TRUE,"rs_industries"))</f>
        <v>#N/A</v>
      </c>
      <c r="AI2024" s="129" t="e" cm="1">
        <f t="array" aca="1" ref="AI2024" ca="1">INDIRECT(ADDRESS(MATCH(A2024,'rs_stocks'!B:B,0),7,1,TRUE,"rs_stocks"))</f>
        <v>#N/A</v>
      </c>
    </row>
    <row r="2025" spans="1:35" x14ac:dyDescent="0.3">
      <c r="A2025" s="129" t="s">
        <v>7996</v>
      </c>
      <c r="B2025" s="132">
        <v>-1.36</v>
      </c>
      <c r="C2025" s="132">
        <v>-3.74</v>
      </c>
      <c r="D2025" s="132">
        <v>-1.1200000000000001</v>
      </c>
      <c r="E2025" s="132">
        <v>-6.73</v>
      </c>
      <c r="F2025" s="132">
        <v>-6.1</v>
      </c>
      <c r="G2025" s="321" t="s">
        <v>3193</v>
      </c>
      <c r="H2025" s="354" t="s">
        <v>3111</v>
      </c>
      <c r="I2025" s="129">
        <v>0.41699999999999998</v>
      </c>
      <c r="J2025" s="129">
        <v>-37</v>
      </c>
      <c r="K2025" s="129">
        <v>-36</v>
      </c>
      <c r="L2025" s="129" t="b">
        <v>0</v>
      </c>
      <c r="M2025" s="129">
        <v>-2.65</v>
      </c>
      <c r="N2025" s="129">
        <v>2.0499999999999998</v>
      </c>
      <c r="O2025" s="129">
        <v>-1.292</v>
      </c>
      <c r="P2025" s="132">
        <v>-2.6560000000000001</v>
      </c>
      <c r="Q2025" s="132">
        <v>2.3E-2</v>
      </c>
      <c r="R2025" s="132">
        <v>-0.06</v>
      </c>
      <c r="S2025" s="129">
        <v>1.54</v>
      </c>
      <c r="T2025" s="419">
        <v>-2.1850000000000001</v>
      </c>
      <c r="U2025" s="129">
        <v>148.91</v>
      </c>
      <c r="V2025" s="129">
        <v>-11</v>
      </c>
      <c r="W2025" s="129">
        <v>4</v>
      </c>
      <c r="X2025" s="129">
        <v>87</v>
      </c>
      <c r="Y2025" s="129" t="s">
        <v>7996</v>
      </c>
      <c r="Z2025" s="129" t="b">
        <v>0</v>
      </c>
      <c r="AA2025" s="129">
        <v>0</v>
      </c>
      <c r="AB2025" s="129" t="b">
        <v>0</v>
      </c>
      <c r="AC2025" s="129">
        <v>46</v>
      </c>
      <c r="AD2025" s="129">
        <v>0.41599999999999998</v>
      </c>
      <c r="AE2025" s="129" t="s">
        <v>3111</v>
      </c>
      <c r="AF2025" s="129" t="s">
        <v>3193</v>
      </c>
      <c r="AG2025" s="129" t="s">
        <v>7997</v>
      </c>
      <c r="AH2025" s="129" t="e" cm="1">
        <f t="array" aca="1" ref="AH2025" ca="1">INDIRECT(ADDRESS(MATCH(AJ2025,'rs_industries'!B:B,0),5,1,TRUE,"rs_industries"))</f>
        <v>#N/A</v>
      </c>
      <c r="AI2025" s="129" t="e" cm="1">
        <f t="array" aca="1" ref="AI2025" ca="1">INDIRECT(ADDRESS(MATCH(A2025,'rs_stocks'!B:B,0),7,1,TRUE,"rs_stocks"))</f>
        <v>#N/A</v>
      </c>
    </row>
    <row r="2026" spans="1:35" x14ac:dyDescent="0.3">
      <c r="A2026" s="129" t="s">
        <v>9048</v>
      </c>
      <c r="B2026" s="132">
        <v>1.69</v>
      </c>
      <c r="C2026" s="132">
        <v>-2.68</v>
      </c>
      <c r="D2026" s="132">
        <v>0.33</v>
      </c>
      <c r="E2026" s="132">
        <v>-9.98</v>
      </c>
      <c r="F2026" s="132">
        <v>-8.0500000000000007</v>
      </c>
      <c r="G2026" s="243" t="s">
        <v>3775</v>
      </c>
      <c r="H2026" s="347" t="s">
        <v>3111</v>
      </c>
      <c r="I2026" s="129">
        <v>0.23599999999999999</v>
      </c>
      <c r="J2026" s="129">
        <v>-57</v>
      </c>
      <c r="K2026" s="129">
        <v>-47</v>
      </c>
      <c r="L2026" s="129" t="b">
        <v>0</v>
      </c>
      <c r="M2026" s="129">
        <v>-5.7389999999999999</v>
      </c>
      <c r="N2026" s="129">
        <v>4.3289999999999997</v>
      </c>
      <c r="O2026" s="129">
        <v>-1.3260000000000001</v>
      </c>
      <c r="P2026" s="132">
        <v>-5.9630000000000001</v>
      </c>
      <c r="Q2026" s="132">
        <v>2.4E-2</v>
      </c>
      <c r="R2026" s="132">
        <v>-0.14299999999999999</v>
      </c>
      <c r="S2026" s="129">
        <v>2.62</v>
      </c>
      <c r="T2026" s="419">
        <v>-41.387999999999998</v>
      </c>
      <c r="U2026" s="129">
        <v>12</v>
      </c>
      <c r="V2026" s="129">
        <v>5</v>
      </c>
      <c r="W2026" s="129">
        <v>-21</v>
      </c>
      <c r="X2026" s="129">
        <v>636</v>
      </c>
      <c r="Y2026" s="129" t="s">
        <v>9048</v>
      </c>
      <c r="Z2026" s="129" t="b">
        <v>0</v>
      </c>
      <c r="AA2026" s="129">
        <v>0</v>
      </c>
      <c r="AB2026" s="129" t="b">
        <v>0</v>
      </c>
      <c r="AC2026" s="129">
        <v>44</v>
      </c>
      <c r="AD2026" s="129">
        <v>0.41599999999999998</v>
      </c>
      <c r="AE2026" s="129" t="s">
        <v>3111</v>
      </c>
      <c r="AF2026" s="129" t="s">
        <v>3775</v>
      </c>
      <c r="AG2026" s="129" t="s">
        <v>9049</v>
      </c>
      <c r="AH2026" s="129" t="e" cm="1">
        <f t="array" aca="1" ref="AH2026" ca="1">INDIRECT(ADDRESS(MATCH(AJ2026,'rs_industries'!B:B,0),5,1,TRUE,"rs_industries"))</f>
        <v>#N/A</v>
      </c>
      <c r="AI2026" s="129" t="e" cm="1">
        <f t="array" aca="1" ref="AI2026" ca="1">INDIRECT(ADDRESS(MATCH(A2026,'rs_stocks'!B:B,0),7,1,TRUE,"rs_stocks"))</f>
        <v>#N/A</v>
      </c>
    </row>
    <row r="2027" spans="1:35" x14ac:dyDescent="0.3">
      <c r="A2027" s="129" t="s">
        <v>284</v>
      </c>
      <c r="B2027" s="132">
        <v>-0.79</v>
      </c>
      <c r="C2027" s="132">
        <v>-0.22</v>
      </c>
      <c r="D2027" s="132">
        <v>-2.4300000000000002</v>
      </c>
      <c r="E2027" s="132">
        <v>5.58</v>
      </c>
      <c r="F2027" s="132">
        <v>3.06</v>
      </c>
      <c r="G2027" s="204" t="s">
        <v>3262</v>
      </c>
      <c r="H2027" s="345" t="s">
        <v>3111</v>
      </c>
      <c r="I2027" s="129">
        <v>76.688000000000002</v>
      </c>
      <c r="J2027" s="129">
        <v>-35</v>
      </c>
      <c r="K2027" s="129">
        <v>-4</v>
      </c>
      <c r="L2027" s="129" t="b">
        <v>1</v>
      </c>
      <c r="M2027" s="129">
        <v>-3.3239999999999998</v>
      </c>
      <c r="N2027" s="129">
        <v>2.4889999999999999</v>
      </c>
      <c r="O2027" s="129">
        <v>-1.3360000000000001</v>
      </c>
      <c r="P2027" s="132">
        <v>-2.9969999999999999</v>
      </c>
      <c r="Q2027" s="132">
        <v>2.4E-2</v>
      </c>
      <c r="R2027" s="132">
        <v>-7.1999999999999995E-2</v>
      </c>
      <c r="S2027" s="129">
        <v>1.41</v>
      </c>
      <c r="T2027" s="419">
        <v>-4.7640000000000002</v>
      </c>
      <c r="U2027" s="129">
        <v>133.69999999999999</v>
      </c>
      <c r="V2027" s="129">
        <v>-47</v>
      </c>
      <c r="W2027" s="129">
        <v>-47</v>
      </c>
      <c r="X2027" s="129">
        <v>105</v>
      </c>
      <c r="Y2027" s="129" t="s">
        <v>284</v>
      </c>
      <c r="Z2027" s="129" t="b">
        <v>1</v>
      </c>
      <c r="AA2027" s="129">
        <v>0</v>
      </c>
      <c r="AB2027" s="129" t="b">
        <v>0</v>
      </c>
      <c r="AC2027" s="129">
        <v>44</v>
      </c>
      <c r="AD2027" s="129">
        <v>0.41599999999999998</v>
      </c>
      <c r="AE2027" s="129" t="s">
        <v>3111</v>
      </c>
      <c r="AF2027" s="129" t="s">
        <v>3262</v>
      </c>
      <c r="AG2027" s="129" t="s">
        <v>3467</v>
      </c>
      <c r="AH2027" s="129" t="e" cm="1">
        <f t="array" aca="1" ref="AH2027" ca="1">INDIRECT(ADDRESS(MATCH(AJ2027,'rs_industries'!B:B,0),5,1,TRUE,"rs_industries"))</f>
        <v>#N/A</v>
      </c>
      <c r="AI2027" s="129" t="e" cm="1">
        <f t="array" aca="1" ref="AI2027" ca="1">INDIRECT(ADDRESS(MATCH(A2027,'rs_stocks'!B:B,0),7,1,TRUE,"rs_stocks"))</f>
        <v>#N/A</v>
      </c>
    </row>
    <row r="2028" spans="1:35" x14ac:dyDescent="0.3">
      <c r="A2028" s="129" t="s">
        <v>8777</v>
      </c>
      <c r="B2028" s="132">
        <v>0</v>
      </c>
      <c r="C2028" s="132">
        <v>-0.66</v>
      </c>
      <c r="D2028" s="132">
        <v>-0.33</v>
      </c>
      <c r="E2028" s="132">
        <v>3.42</v>
      </c>
      <c r="F2028" s="132">
        <v>0.5</v>
      </c>
      <c r="G2028" s="204" t="s">
        <v>3160</v>
      </c>
      <c r="H2028" s="345" t="s">
        <v>3111</v>
      </c>
      <c r="I2028" s="129">
        <v>0.376</v>
      </c>
      <c r="J2028" s="129">
        <v>-47</v>
      </c>
      <c r="K2028" s="129">
        <v>-36</v>
      </c>
      <c r="L2028" s="129" t="b">
        <v>1</v>
      </c>
      <c r="M2028" s="129">
        <v>-1.5489999999999999</v>
      </c>
      <c r="N2028" s="129">
        <v>1.151</v>
      </c>
      <c r="O2028" s="129">
        <v>-1.3460000000000001</v>
      </c>
      <c r="P2028" s="132">
        <v>-1.538</v>
      </c>
      <c r="Q2028" s="132">
        <v>2.5000000000000001E-2</v>
      </c>
      <c r="R2028" s="132">
        <v>-3.7999999999999999E-2</v>
      </c>
      <c r="S2028" s="129">
        <v>0.89</v>
      </c>
      <c r="T2028" s="419">
        <v>18.553000000000001</v>
      </c>
      <c r="U2028" s="129">
        <v>6.04</v>
      </c>
      <c r="V2028" s="129">
        <v>-39</v>
      </c>
      <c r="W2028" s="129">
        <v>-28</v>
      </c>
      <c r="X2028" s="129">
        <v>3710</v>
      </c>
      <c r="Y2028" s="129" t="s">
        <v>8777</v>
      </c>
      <c r="Z2028" s="129" t="b">
        <v>1</v>
      </c>
      <c r="AA2028" s="129">
        <v>0</v>
      </c>
      <c r="AB2028" s="129" t="b">
        <v>1</v>
      </c>
      <c r="AC2028" s="129">
        <v>51</v>
      </c>
      <c r="AD2028" s="129">
        <v>0.41499999999999998</v>
      </c>
      <c r="AE2028" s="129" t="s">
        <v>3111</v>
      </c>
      <c r="AF2028" s="129" t="s">
        <v>3160</v>
      </c>
      <c r="AG2028" s="129" t="s">
        <v>8778</v>
      </c>
      <c r="AH2028" s="129" t="e" cm="1">
        <f t="array" aca="1" ref="AH2028" ca="1">INDIRECT(ADDRESS(MATCH(AJ2028,'rs_industries'!B:B,0),5,1,TRUE,"rs_industries"))</f>
        <v>#N/A</v>
      </c>
      <c r="AI2028" s="129" t="e" cm="1">
        <f t="array" aca="1" ref="AI2028" ca="1">INDIRECT(ADDRESS(MATCH(A2028,'rs_stocks'!B:B,0),7,1,TRUE,"rs_stocks"))</f>
        <v>#N/A</v>
      </c>
    </row>
    <row r="2029" spans="1:35" x14ac:dyDescent="0.3">
      <c r="A2029" s="129" t="s">
        <v>4815</v>
      </c>
      <c r="B2029" s="132">
        <v>-1.59</v>
      </c>
      <c r="C2029" s="132">
        <v>28.82</v>
      </c>
      <c r="D2029" s="132">
        <v>3.06</v>
      </c>
      <c r="E2029" s="132">
        <v>8.32</v>
      </c>
      <c r="F2029" s="132">
        <v>20.65</v>
      </c>
      <c r="G2029" s="212" t="s">
        <v>88</v>
      </c>
      <c r="H2029" s="345" t="s">
        <v>31</v>
      </c>
      <c r="I2029" s="129">
        <v>1.248</v>
      </c>
      <c r="J2029" s="129">
        <v>-70</v>
      </c>
      <c r="K2029" s="129">
        <v>-53</v>
      </c>
      <c r="L2029" s="129" t="b">
        <v>1</v>
      </c>
      <c r="M2029" s="129">
        <v>-13.488</v>
      </c>
      <c r="N2029" s="129">
        <v>9.907</v>
      </c>
      <c r="O2029" s="129">
        <v>-1.361</v>
      </c>
      <c r="P2029" s="132">
        <v>-12.811999999999999</v>
      </c>
      <c r="Q2029" s="132">
        <v>2.4E-2</v>
      </c>
      <c r="R2029" s="132">
        <v>-0.309</v>
      </c>
      <c r="S2029" s="129">
        <v>5.32</v>
      </c>
      <c r="T2029" s="419">
        <v>-2.5350000000000001</v>
      </c>
      <c r="U2029" s="129">
        <v>7.42</v>
      </c>
      <c r="V2029" s="129">
        <v>-45</v>
      </c>
      <c r="W2029" s="129">
        <v>-25</v>
      </c>
      <c r="X2029" s="129">
        <v>506</v>
      </c>
      <c r="Y2029" s="129" t="s">
        <v>4815</v>
      </c>
      <c r="Z2029" s="129" t="b">
        <v>0</v>
      </c>
      <c r="AA2029" s="129">
        <v>0</v>
      </c>
      <c r="AB2029" s="129" t="b">
        <v>0</v>
      </c>
      <c r="AC2029" s="129">
        <v>48</v>
      </c>
      <c r="AD2029" s="129">
        <v>0.41499999999999998</v>
      </c>
      <c r="AE2029" s="129" t="s">
        <v>31</v>
      </c>
      <c r="AF2029" s="129" t="s">
        <v>88</v>
      </c>
      <c r="AG2029" s="129" t="s">
        <v>4816</v>
      </c>
      <c r="AH2029" s="129" t="e" cm="1">
        <f t="array" aca="1" ref="AH2029" ca="1">INDIRECT(ADDRESS(MATCH(AJ2029,'rs_industries'!B:B,0),5,1,TRUE,"rs_industries"))</f>
        <v>#N/A</v>
      </c>
      <c r="AI2029" s="129" t="e" cm="1">
        <f t="array" aca="1" ref="AI2029" ca="1">INDIRECT(ADDRESS(MATCH(A2029,'rs_stocks'!B:B,0),7,1,TRUE,"rs_stocks"))</f>
        <v>#N/A</v>
      </c>
    </row>
    <row r="2030" spans="1:35" x14ac:dyDescent="0.3">
      <c r="A2030" s="129" t="s">
        <v>2799</v>
      </c>
      <c r="B2030" s="132">
        <v>-2.99</v>
      </c>
      <c r="C2030" s="132">
        <v>-13.06</v>
      </c>
      <c r="D2030" s="132">
        <v>-18.53</v>
      </c>
      <c r="E2030" s="132">
        <v>-2.33</v>
      </c>
      <c r="F2030" s="132">
        <v>-5.03</v>
      </c>
      <c r="G2030" s="269" t="s">
        <v>3184</v>
      </c>
      <c r="H2030" s="288" t="s">
        <v>24</v>
      </c>
      <c r="I2030" s="129">
        <v>1</v>
      </c>
      <c r="J2030" s="129">
        <v>-36</v>
      </c>
      <c r="K2030" s="129">
        <v>-22</v>
      </c>
      <c r="L2030" s="129" t="b">
        <v>0</v>
      </c>
      <c r="M2030" s="129">
        <v>-9.0860000000000003</v>
      </c>
      <c r="N2030" s="129">
        <v>6.6020000000000003</v>
      </c>
      <c r="O2030" s="129">
        <v>-1.3759999999999999</v>
      </c>
      <c r="P2030" s="132">
        <v>-8.0519999999999996</v>
      </c>
      <c r="Q2030" s="132">
        <v>2.4E-2</v>
      </c>
      <c r="R2030" s="132">
        <v>-0.19</v>
      </c>
      <c r="S2030" s="129">
        <v>3.57</v>
      </c>
      <c r="T2030" s="419">
        <v>-136.27500000000001</v>
      </c>
      <c r="U2030" s="129">
        <v>30.21</v>
      </c>
      <c r="V2030" s="129">
        <v>-22</v>
      </c>
      <c r="W2030" s="129">
        <v>6</v>
      </c>
      <c r="X2030" s="129">
        <v>185</v>
      </c>
      <c r="Y2030" s="129" t="s">
        <v>2799</v>
      </c>
      <c r="Z2030" s="129" t="b">
        <v>1</v>
      </c>
      <c r="AA2030" s="129">
        <v>0</v>
      </c>
      <c r="AB2030" s="129" t="b">
        <v>0</v>
      </c>
      <c r="AC2030" s="129">
        <v>44</v>
      </c>
      <c r="AD2030" s="129">
        <v>0.41499999999999998</v>
      </c>
      <c r="AE2030" s="129" t="s">
        <v>24</v>
      </c>
      <c r="AF2030" s="129" t="s">
        <v>3184</v>
      </c>
      <c r="AG2030" s="129" t="s">
        <v>4344</v>
      </c>
      <c r="AH2030" s="129" t="e" cm="1">
        <f t="array" aca="1" ref="AH2030" ca="1">INDIRECT(ADDRESS(MATCH(AJ2030,'rs_industries'!B:B,0),5,1,TRUE,"rs_industries"))</f>
        <v>#N/A</v>
      </c>
      <c r="AI2030" s="129" t="e" cm="1">
        <f t="array" aca="1" ref="AI2030" ca="1">INDIRECT(ADDRESS(MATCH(A2030,'rs_stocks'!B:B,0),7,1,TRUE,"rs_stocks"))</f>
        <v>#N/A</v>
      </c>
    </row>
    <row r="2031" spans="1:35" x14ac:dyDescent="0.3">
      <c r="A2031" s="129" t="s">
        <v>1991</v>
      </c>
      <c r="B2031" s="132">
        <v>-2.75</v>
      </c>
      <c r="C2031" s="132">
        <v>4.8499999999999996</v>
      </c>
      <c r="D2031" s="132">
        <v>-5.49</v>
      </c>
      <c r="E2031" s="132">
        <v>10.42</v>
      </c>
      <c r="F2031" s="132">
        <v>7.42</v>
      </c>
      <c r="G2031" s="204" t="s">
        <v>3187</v>
      </c>
      <c r="H2031" s="345" t="s">
        <v>3108</v>
      </c>
      <c r="I2031" s="129">
        <v>1.677</v>
      </c>
      <c r="J2031" s="129">
        <v>-60</v>
      </c>
      <c r="K2031" s="129">
        <v>-46</v>
      </c>
      <c r="L2031" s="129" t="b">
        <v>1</v>
      </c>
      <c r="M2031" s="129">
        <v>-8.141</v>
      </c>
      <c r="N2031" s="129">
        <v>5.91</v>
      </c>
      <c r="O2031" s="129">
        <v>-1.3779999999999999</v>
      </c>
      <c r="P2031" s="132">
        <v>-6.6440000000000001</v>
      </c>
      <c r="Q2031" s="132">
        <v>2.5000000000000001E-2</v>
      </c>
      <c r="R2031" s="132">
        <v>-0.16300000000000001</v>
      </c>
      <c r="S2031" s="129">
        <v>3</v>
      </c>
      <c r="T2031" s="419">
        <v>-49.1</v>
      </c>
      <c r="U2031" s="129">
        <v>52.98</v>
      </c>
      <c r="V2031" s="129">
        <v>7</v>
      </c>
      <c r="W2031" s="129">
        <v>26</v>
      </c>
      <c r="X2031" s="129">
        <v>125</v>
      </c>
      <c r="Y2031" s="129" t="s">
        <v>1991</v>
      </c>
      <c r="Z2031" s="129" t="b">
        <v>0</v>
      </c>
      <c r="AA2031" s="129">
        <v>0</v>
      </c>
      <c r="AB2031" s="129" t="b">
        <v>0</v>
      </c>
      <c r="AC2031" s="129">
        <v>35</v>
      </c>
      <c r="AD2031" s="129">
        <v>0.41499999999999998</v>
      </c>
      <c r="AE2031" s="129" t="s">
        <v>3108</v>
      </c>
      <c r="AF2031" s="129" t="s">
        <v>3187</v>
      </c>
      <c r="AG2031" s="129" t="s">
        <v>5303</v>
      </c>
      <c r="AH2031" s="129" t="e" cm="1">
        <f t="array" aca="1" ref="AH2031" ca="1">INDIRECT(ADDRESS(MATCH(AJ2031,'rs_industries'!B:B,0),5,1,TRUE,"rs_industries"))</f>
        <v>#N/A</v>
      </c>
      <c r="AI2031" s="129" t="e" cm="1">
        <f t="array" aca="1" ref="AI2031" ca="1">INDIRECT(ADDRESS(MATCH(A2031,'rs_stocks'!B:B,0),7,1,TRUE,"rs_stocks"))</f>
        <v>#N/A</v>
      </c>
    </row>
    <row r="2032" spans="1:35" x14ac:dyDescent="0.3">
      <c r="A2032" s="129" t="s">
        <v>2791</v>
      </c>
      <c r="B2032" s="132">
        <v>5.95</v>
      </c>
      <c r="C2032" s="132">
        <v>5.75</v>
      </c>
      <c r="D2032" s="132">
        <v>-14.33</v>
      </c>
      <c r="E2032" s="132">
        <v>1.34</v>
      </c>
      <c r="F2032" s="132">
        <v>-0.48</v>
      </c>
      <c r="G2032" s="284" t="s">
        <v>3146</v>
      </c>
      <c r="H2032" s="346" t="s">
        <v>3124</v>
      </c>
      <c r="I2032" s="129">
        <v>1.0900000000000001</v>
      </c>
      <c r="J2032" s="129">
        <v>-46</v>
      </c>
      <c r="K2032" s="129">
        <v>-19</v>
      </c>
      <c r="L2032" s="129" t="b">
        <v>0</v>
      </c>
      <c r="M2032" s="129">
        <v>-10.555</v>
      </c>
      <c r="N2032" s="129">
        <v>7.6470000000000002</v>
      </c>
      <c r="O2032" s="129">
        <v>-1.38</v>
      </c>
      <c r="P2032" s="132">
        <v>-9.3369999999999997</v>
      </c>
      <c r="Q2032" s="132">
        <v>2.3E-2</v>
      </c>
      <c r="R2032" s="132">
        <v>-0.218</v>
      </c>
      <c r="S2032" s="129">
        <v>4.0199999999999996</v>
      </c>
      <c r="T2032" s="419">
        <v>8.9589999999999996</v>
      </c>
      <c r="U2032" s="129">
        <v>33.31</v>
      </c>
      <c r="V2032" s="129">
        <v>-14</v>
      </c>
      <c r="W2032" s="129">
        <v>-10</v>
      </c>
      <c r="X2032" s="129">
        <v>149</v>
      </c>
      <c r="Y2032" s="129" t="s">
        <v>2791</v>
      </c>
      <c r="Z2032" s="129" t="b">
        <v>1</v>
      </c>
      <c r="AA2032" s="129">
        <v>0</v>
      </c>
      <c r="AB2032" s="129" t="b">
        <v>0</v>
      </c>
      <c r="AC2032" s="129">
        <v>50</v>
      </c>
      <c r="AD2032" s="129">
        <v>0.41399999999999998</v>
      </c>
      <c r="AE2032" s="129" t="s">
        <v>3124</v>
      </c>
      <c r="AF2032" s="129" t="s">
        <v>3146</v>
      </c>
      <c r="AG2032" s="129" t="s">
        <v>3219</v>
      </c>
      <c r="AH2032" s="129" t="e" cm="1">
        <f t="array" aca="1" ref="AH2032" ca="1">INDIRECT(ADDRESS(MATCH(AJ2032,'rs_industries'!B:B,0),5,1,TRUE,"rs_industries"))</f>
        <v>#N/A</v>
      </c>
      <c r="AI2032" s="129" cm="1">
        <f t="array" aca="1" ref="AI2032" ca="1">INDIRECT(ADDRESS(MATCH(A2032,'rs_stocks'!B:B,0),7,1,TRUE,"rs_stocks"))</f>
        <v>79</v>
      </c>
    </row>
    <row r="2033" spans="1:35" x14ac:dyDescent="0.3">
      <c r="A2033" s="129" t="s">
        <v>7064</v>
      </c>
      <c r="B2033" s="132">
        <v>-0.51</v>
      </c>
      <c r="C2033" s="132">
        <v>-8.3000000000000007</v>
      </c>
      <c r="D2033" s="132">
        <v>-6.68</v>
      </c>
      <c r="E2033" s="132">
        <v>-11.59</v>
      </c>
      <c r="F2033" s="132">
        <v>-9.3800000000000008</v>
      </c>
      <c r="G2033" s="216" t="s">
        <v>3148</v>
      </c>
      <c r="H2033" s="348" t="s">
        <v>3111</v>
      </c>
      <c r="I2033" s="129">
        <v>0.51200000000000001</v>
      </c>
      <c r="J2033" s="129">
        <v>-67</v>
      </c>
      <c r="K2033" s="129">
        <v>-51</v>
      </c>
      <c r="L2033" s="129" t="b">
        <v>0</v>
      </c>
      <c r="M2033" s="129">
        <v>-4.1989999999999998</v>
      </c>
      <c r="N2033" s="129">
        <v>3.0059999999999998</v>
      </c>
      <c r="O2033" s="129">
        <v>-1.397</v>
      </c>
      <c r="P2033" s="132">
        <v>-4.4809999999999999</v>
      </c>
      <c r="Q2033" s="132">
        <v>2.5999999999999999E-2</v>
      </c>
      <c r="R2033" s="132">
        <v>-0.11799999999999999</v>
      </c>
      <c r="S2033" s="129">
        <v>2.57</v>
      </c>
      <c r="T2033" s="419">
        <v>-83.893000000000001</v>
      </c>
      <c r="U2033" s="129">
        <v>11.6</v>
      </c>
      <c r="V2033" s="129">
        <v>5</v>
      </c>
      <c r="W2033" s="129">
        <v>-2</v>
      </c>
      <c r="X2033" s="129">
        <v>671</v>
      </c>
      <c r="Y2033" s="129" t="s">
        <v>7064</v>
      </c>
      <c r="Z2033" s="129" t="b">
        <v>1</v>
      </c>
      <c r="AA2033" s="129">
        <v>0</v>
      </c>
      <c r="AB2033" s="129" t="b">
        <v>0</v>
      </c>
      <c r="AC2033" s="129">
        <v>41</v>
      </c>
      <c r="AD2033" s="129">
        <v>0.41399999999999998</v>
      </c>
      <c r="AE2033" s="129" t="s">
        <v>3111</v>
      </c>
      <c r="AF2033" s="129" t="s">
        <v>3148</v>
      </c>
      <c r="AG2033" s="129" t="s">
        <v>7065</v>
      </c>
      <c r="AH2033" s="129" t="e" cm="1">
        <f t="array" aca="1" ref="AH2033" ca="1">INDIRECT(ADDRESS(MATCH(AJ2033,'rs_industries'!B:B,0),5,1,TRUE,"rs_industries"))</f>
        <v>#N/A</v>
      </c>
      <c r="AI2033" s="129" t="e" cm="1">
        <f t="array" aca="1" ref="AI2033" ca="1">INDIRECT(ADDRESS(MATCH(A2033,'rs_stocks'!B:B,0),7,1,TRUE,"rs_stocks"))</f>
        <v>#N/A</v>
      </c>
    </row>
    <row r="2034" spans="1:35" x14ac:dyDescent="0.3">
      <c r="A2034" s="129" t="s">
        <v>1771</v>
      </c>
      <c r="B2034" s="132">
        <v>0.2</v>
      </c>
      <c r="C2034" s="132">
        <v>-8.24</v>
      </c>
      <c r="D2034" s="132">
        <v>-9.39</v>
      </c>
      <c r="E2034" s="132">
        <v>-4.3600000000000003</v>
      </c>
      <c r="F2034" s="132">
        <v>-9.32</v>
      </c>
      <c r="G2034" s="269" t="s">
        <v>3148</v>
      </c>
      <c r="H2034" s="288" t="s">
        <v>3111</v>
      </c>
      <c r="I2034" s="129">
        <v>3.24</v>
      </c>
      <c r="J2034" s="129">
        <v>-58</v>
      </c>
      <c r="K2034" s="129">
        <v>-38</v>
      </c>
      <c r="L2034" s="129" t="b">
        <v>0</v>
      </c>
      <c r="M2034" s="129">
        <v>-4.399</v>
      </c>
      <c r="N2034" s="129">
        <v>3.1389999999999998</v>
      </c>
      <c r="O2034" s="129">
        <v>-1.401</v>
      </c>
      <c r="P2034" s="132">
        <v>-4.6760000000000002</v>
      </c>
      <c r="Q2034" s="132">
        <v>2.5999999999999999E-2</v>
      </c>
      <c r="R2034" s="132">
        <v>-0.123</v>
      </c>
      <c r="S2034" s="129">
        <v>2.79</v>
      </c>
      <c r="T2034" s="419">
        <v>-34.421999999999997</v>
      </c>
      <c r="U2034" s="129">
        <v>59.43</v>
      </c>
      <c r="V2034" s="129">
        <v>66</v>
      </c>
      <c r="W2034" s="129">
        <v>74</v>
      </c>
      <c r="X2034" s="129">
        <v>120</v>
      </c>
      <c r="Y2034" s="129" t="s">
        <v>1771</v>
      </c>
      <c r="Z2034" s="129" t="b">
        <v>1</v>
      </c>
      <c r="AA2034" s="129">
        <v>0</v>
      </c>
      <c r="AB2034" s="129" t="b">
        <v>0</v>
      </c>
      <c r="AC2034" s="129">
        <v>44</v>
      </c>
      <c r="AD2034" s="129">
        <v>0.41399999999999998</v>
      </c>
      <c r="AE2034" s="129" t="s">
        <v>3111</v>
      </c>
      <c r="AF2034" s="129" t="s">
        <v>3148</v>
      </c>
      <c r="AG2034" s="129" t="s">
        <v>4164</v>
      </c>
      <c r="AH2034" s="129" t="e" cm="1">
        <f t="array" aca="1" ref="AH2034" ca="1">INDIRECT(ADDRESS(MATCH(AJ2034,'rs_industries'!B:B,0),5,1,TRUE,"rs_industries"))</f>
        <v>#N/A</v>
      </c>
      <c r="AI2034" s="129" t="e" cm="1">
        <f t="array" aca="1" ref="AI2034" ca="1">INDIRECT(ADDRESS(MATCH(A2034,'rs_stocks'!B:B,0),7,1,TRUE,"rs_stocks"))</f>
        <v>#N/A</v>
      </c>
    </row>
    <row r="2035" spans="1:35" x14ac:dyDescent="0.3">
      <c r="A2035" s="129" t="s">
        <v>7344</v>
      </c>
      <c r="B2035" s="132">
        <v>1.21</v>
      </c>
      <c r="C2035" s="132">
        <v>-0.55000000000000004</v>
      </c>
      <c r="D2035" s="132">
        <v>-4.07</v>
      </c>
      <c r="E2035" s="132">
        <v>-2.95</v>
      </c>
      <c r="F2035" s="132">
        <v>3.63</v>
      </c>
      <c r="G2035" s="282" t="s">
        <v>3193</v>
      </c>
      <c r="H2035" s="347" t="s">
        <v>3111</v>
      </c>
      <c r="I2035" s="129">
        <v>0.57299999999999995</v>
      </c>
      <c r="J2035" s="129">
        <v>-60</v>
      </c>
      <c r="K2035" s="129">
        <v>-44</v>
      </c>
      <c r="L2035" s="129" t="b">
        <v>1</v>
      </c>
      <c r="M2035" s="129">
        <v>-4.1920000000000002</v>
      </c>
      <c r="N2035" s="129">
        <v>2.9809999999999999</v>
      </c>
      <c r="O2035" s="129">
        <v>-1.4059999999999999</v>
      </c>
      <c r="P2035" s="132">
        <v>-3.9020000000000001</v>
      </c>
      <c r="Q2035" s="132">
        <v>2.5999999999999999E-2</v>
      </c>
      <c r="R2035" s="132">
        <v>-0.10299999999999999</v>
      </c>
      <c r="S2035" s="129">
        <v>3.02</v>
      </c>
      <c r="T2035" s="419">
        <v>51.844999999999999</v>
      </c>
      <c r="U2035" s="129">
        <v>10.84</v>
      </c>
      <c r="V2035" s="129">
        <v>-13</v>
      </c>
      <c r="W2035" s="129">
        <v>-10</v>
      </c>
      <c r="X2035" s="129">
        <v>609</v>
      </c>
      <c r="Y2035" s="129" t="s">
        <v>7344</v>
      </c>
      <c r="Z2035" s="129" t="b">
        <v>1</v>
      </c>
      <c r="AA2035" s="129">
        <v>0</v>
      </c>
      <c r="AB2035" s="129" t="b">
        <v>1</v>
      </c>
      <c r="AC2035" s="129">
        <v>42</v>
      </c>
      <c r="AD2035" s="129">
        <v>0.41299999999999998</v>
      </c>
      <c r="AE2035" s="129" t="s">
        <v>3111</v>
      </c>
      <c r="AF2035" s="129" t="s">
        <v>3193</v>
      </c>
      <c r="AG2035" s="129" t="s">
        <v>7345</v>
      </c>
      <c r="AH2035" s="129" t="e" cm="1">
        <f t="array" aca="1" ref="AH2035" ca="1">INDIRECT(ADDRESS(MATCH(AJ2035,'rs_industries'!B:B,0),5,1,TRUE,"rs_industries"))</f>
        <v>#N/A</v>
      </c>
      <c r="AI2035" s="129" t="e" cm="1">
        <f t="array" aca="1" ref="AI2035" ca="1">INDIRECT(ADDRESS(MATCH(A2035,'rs_stocks'!B:B,0),7,1,TRUE,"rs_stocks"))</f>
        <v>#N/A</v>
      </c>
    </row>
    <row r="2036" spans="1:35" x14ac:dyDescent="0.3">
      <c r="A2036" s="129" t="s">
        <v>2936</v>
      </c>
      <c r="B2036" s="132">
        <v>-4.51</v>
      </c>
      <c r="C2036" s="132">
        <v>20.420000000000002</v>
      </c>
      <c r="D2036" s="132">
        <v>-13.73</v>
      </c>
      <c r="E2036" s="132">
        <v>32.1</v>
      </c>
      <c r="F2036" s="132">
        <v>34.909999999999997</v>
      </c>
      <c r="G2036" s="236" t="s">
        <v>3146</v>
      </c>
      <c r="H2036" s="345" t="s">
        <v>3124</v>
      </c>
      <c r="I2036" s="129">
        <v>0.52900000000000003</v>
      </c>
      <c r="J2036" s="129">
        <v>-95</v>
      </c>
      <c r="K2036" s="129">
        <v>-84</v>
      </c>
      <c r="L2036" s="129" t="b">
        <v>0</v>
      </c>
      <c r="M2036" s="129">
        <v>-26.01</v>
      </c>
      <c r="N2036" s="129">
        <v>18.309999999999999</v>
      </c>
      <c r="O2036" s="129">
        <v>-1.42</v>
      </c>
      <c r="P2036" s="132">
        <v>-18.710999999999999</v>
      </c>
      <c r="Q2036" s="132">
        <v>2.1999999999999999E-2</v>
      </c>
      <c r="R2036" s="132">
        <v>-0.40899999999999997</v>
      </c>
      <c r="S2036" s="129">
        <v>11.75</v>
      </c>
      <c r="T2036" s="419">
        <v>-2.976</v>
      </c>
      <c r="U2036" s="129">
        <v>5.72</v>
      </c>
      <c r="V2036" s="129">
        <v>-76</v>
      </c>
      <c r="W2036" s="129">
        <v>-48</v>
      </c>
      <c r="X2036" s="129">
        <v>297</v>
      </c>
      <c r="Y2036" s="129" t="s">
        <v>2936</v>
      </c>
      <c r="Z2036" s="129" t="b">
        <v>1</v>
      </c>
      <c r="AA2036" s="129">
        <v>0</v>
      </c>
      <c r="AB2036" s="129" t="b">
        <v>0</v>
      </c>
      <c r="AC2036" s="129">
        <v>40</v>
      </c>
      <c r="AD2036" s="129">
        <v>0.41299999999999998</v>
      </c>
      <c r="AE2036" s="129" t="s">
        <v>3124</v>
      </c>
      <c r="AF2036" s="129" t="s">
        <v>3146</v>
      </c>
      <c r="AG2036" s="129" t="s">
        <v>7905</v>
      </c>
      <c r="AH2036" s="129" t="e" cm="1">
        <f t="array" aca="1" ref="AH2036" ca="1">INDIRECT(ADDRESS(MATCH(AJ2036,'rs_industries'!B:B,0),5,1,TRUE,"rs_industries"))</f>
        <v>#N/A</v>
      </c>
      <c r="AI2036" s="129" cm="1">
        <f t="array" aca="1" ref="AI2036" ca="1">INDIRECT(ADDRESS(MATCH(A2036,'rs_stocks'!B:B,0),7,1,TRUE,"rs_stocks"))</f>
        <v>97</v>
      </c>
    </row>
    <row r="2037" spans="1:35" x14ac:dyDescent="0.3">
      <c r="A2037" s="129" t="s">
        <v>8850</v>
      </c>
      <c r="B2037" s="132">
        <v>0.61</v>
      </c>
      <c r="C2037" s="132">
        <v>2.41</v>
      </c>
      <c r="D2037" s="132">
        <v>3.56</v>
      </c>
      <c r="E2037" s="132">
        <v>2.77</v>
      </c>
      <c r="F2037" s="132">
        <v>2.98</v>
      </c>
      <c r="G2037" s="333" t="s">
        <v>3282</v>
      </c>
      <c r="H2037" s="348" t="s">
        <v>3111</v>
      </c>
      <c r="I2037" s="129">
        <v>0.215</v>
      </c>
      <c r="J2037" s="129">
        <v>-26</v>
      </c>
      <c r="K2037" s="129">
        <v>-7</v>
      </c>
      <c r="L2037" s="129" t="b">
        <v>1</v>
      </c>
      <c r="M2037" s="129">
        <v>-3.62</v>
      </c>
      <c r="N2037" s="129">
        <v>2.5470000000000002</v>
      </c>
      <c r="O2037" s="129">
        <v>-1.421</v>
      </c>
      <c r="P2037" s="132">
        <v>-3.4239999999999999</v>
      </c>
      <c r="Q2037" s="132">
        <v>2.7E-2</v>
      </c>
      <c r="R2037" s="132">
        <v>-9.4E-2</v>
      </c>
      <c r="S2037" s="129">
        <v>0.86</v>
      </c>
      <c r="T2037" s="419">
        <v>-31.201000000000001</v>
      </c>
      <c r="U2037" s="129">
        <v>14.85</v>
      </c>
      <c r="V2037" s="129">
        <v>-3</v>
      </c>
      <c r="W2037" s="129">
        <v>-21</v>
      </c>
      <c r="X2037" s="129">
        <v>1560</v>
      </c>
      <c r="Y2037" s="129" t="s">
        <v>8850</v>
      </c>
      <c r="Z2037" s="129" t="b">
        <v>1</v>
      </c>
      <c r="AA2037" s="129">
        <v>0</v>
      </c>
      <c r="AB2037" s="129" t="b">
        <v>1</v>
      </c>
      <c r="AC2037" s="129">
        <v>51</v>
      </c>
      <c r="AD2037" s="129">
        <v>0.41299999999999998</v>
      </c>
      <c r="AE2037" s="129" t="s">
        <v>3111</v>
      </c>
      <c r="AF2037" s="129" t="s">
        <v>3282</v>
      </c>
      <c r="AG2037" s="129" t="s">
        <v>8851</v>
      </c>
      <c r="AH2037" s="129" t="e" cm="1">
        <f t="array" aca="1" ref="AH2037" ca="1">INDIRECT(ADDRESS(MATCH(AJ2037,'rs_industries'!B:B,0),5,1,TRUE,"rs_industries"))</f>
        <v>#N/A</v>
      </c>
      <c r="AI2037" s="129" cm="1">
        <f t="array" aca="1" ref="AI2037" ca="1">INDIRECT(ADDRESS(MATCH(A2037,'rs_stocks'!B:B,0),7,1,TRUE,"rs_stocks"))</f>
        <v>76</v>
      </c>
    </row>
    <row r="2038" spans="1:35" x14ac:dyDescent="0.3">
      <c r="A2038" s="129" t="s">
        <v>2882</v>
      </c>
      <c r="B2038" s="132">
        <v>-0.38</v>
      </c>
      <c r="C2038" s="132">
        <v>-24.74</v>
      </c>
      <c r="D2038" s="132">
        <v>-37.14</v>
      </c>
      <c r="E2038" s="132">
        <v>4.13</v>
      </c>
      <c r="F2038" s="132">
        <v>10.3</v>
      </c>
      <c r="G2038" s="231" t="s">
        <v>3241</v>
      </c>
      <c r="H2038" s="346" t="s">
        <v>3124</v>
      </c>
      <c r="I2038" s="129">
        <v>0.3</v>
      </c>
      <c r="J2038" s="129">
        <v>-99</v>
      </c>
      <c r="K2038" s="129">
        <v>-95</v>
      </c>
      <c r="L2038" s="129" t="b">
        <v>0</v>
      </c>
      <c r="M2038" s="129">
        <v>-38.628999999999998</v>
      </c>
      <c r="N2038" s="129">
        <v>26.995999999999999</v>
      </c>
      <c r="O2038" s="129">
        <v>-1.431</v>
      </c>
      <c r="P2038" s="132">
        <v>-21.146000000000001</v>
      </c>
      <c r="Q2038" s="132">
        <v>1.7000000000000001E-2</v>
      </c>
      <c r="R2038" s="132">
        <v>-0.35</v>
      </c>
      <c r="S2038" s="129">
        <v>7.91</v>
      </c>
      <c r="T2038" s="419">
        <v>-38.804000000000002</v>
      </c>
      <c r="U2038" s="129">
        <v>7.82</v>
      </c>
      <c r="V2038" s="129">
        <v>96</v>
      </c>
      <c r="W2038" s="129">
        <v>100</v>
      </c>
      <c r="X2038" s="129">
        <v>323</v>
      </c>
      <c r="Y2038" s="129" t="s">
        <v>2882</v>
      </c>
      <c r="Z2038" s="129" t="b">
        <v>1</v>
      </c>
      <c r="AA2038" s="129">
        <v>0</v>
      </c>
      <c r="AB2038" s="129" t="b">
        <v>0</v>
      </c>
      <c r="AC2038" s="129">
        <v>37</v>
      </c>
      <c r="AD2038" s="129">
        <v>0.41299999999999998</v>
      </c>
      <c r="AE2038" s="129" t="s">
        <v>3124</v>
      </c>
      <c r="AF2038" s="129" t="s">
        <v>3241</v>
      </c>
      <c r="AG2038" s="129" t="s">
        <v>8720</v>
      </c>
      <c r="AH2038" s="129" t="e" cm="1">
        <f t="array" aca="1" ref="AH2038" ca="1">INDIRECT(ADDRESS(MATCH(AJ2038,'rs_industries'!B:B,0),5,1,TRUE,"rs_industries"))</f>
        <v>#N/A</v>
      </c>
      <c r="AI2038" s="129" cm="1">
        <f t="array" aca="1" ref="AI2038" ca="1">INDIRECT(ADDRESS(MATCH(A2038,'rs_stocks'!B:B,0),7,1,TRUE,"rs_stocks"))</f>
        <v>87</v>
      </c>
    </row>
    <row r="2039" spans="1:35" x14ac:dyDescent="0.3">
      <c r="A2039" s="129" t="s">
        <v>8019</v>
      </c>
      <c r="B2039" s="132">
        <v>-1.1100000000000001</v>
      </c>
      <c r="C2039" s="132">
        <v>-3.33</v>
      </c>
      <c r="D2039" s="132">
        <v>-2.4300000000000002</v>
      </c>
      <c r="E2039" s="132">
        <v>-12.66</v>
      </c>
      <c r="F2039" s="132">
        <v>-11.4</v>
      </c>
      <c r="G2039" s="267" t="s">
        <v>3148</v>
      </c>
      <c r="H2039" s="349" t="s">
        <v>3111</v>
      </c>
      <c r="I2039" s="129">
        <v>0.45700000000000002</v>
      </c>
      <c r="J2039" s="129">
        <v>-48</v>
      </c>
      <c r="K2039" s="129">
        <v>-39</v>
      </c>
      <c r="L2039" s="129" t="b">
        <v>0</v>
      </c>
      <c r="M2039" s="129">
        <v>-4.6639999999999997</v>
      </c>
      <c r="N2039" s="129">
        <v>3.2570000000000001</v>
      </c>
      <c r="O2039" s="129">
        <v>-1.4319999999999999</v>
      </c>
      <c r="P2039" s="132">
        <v>-5.0430000000000001</v>
      </c>
      <c r="Q2039" s="132">
        <v>2.8000000000000001E-2</v>
      </c>
      <c r="R2039" s="132">
        <v>-0.14099999999999999</v>
      </c>
      <c r="S2039" s="129">
        <v>2.5099999999999998</v>
      </c>
      <c r="T2039" s="419">
        <v>-132.55199999999999</v>
      </c>
      <c r="U2039" s="129">
        <v>31.31</v>
      </c>
      <c r="V2039" s="129">
        <v>-19</v>
      </c>
      <c r="W2039" s="129">
        <v>-10</v>
      </c>
      <c r="X2039" s="129">
        <v>254</v>
      </c>
      <c r="Y2039" s="129" t="s">
        <v>8019</v>
      </c>
      <c r="Z2039" s="129" t="b">
        <v>0</v>
      </c>
      <c r="AA2039" s="129">
        <v>0</v>
      </c>
      <c r="AB2039" s="129" t="b">
        <v>0</v>
      </c>
      <c r="AC2039" s="129">
        <v>44</v>
      </c>
      <c r="AD2039" s="129">
        <v>0.41199999999999998</v>
      </c>
      <c r="AE2039" s="129" t="s">
        <v>3111</v>
      </c>
      <c r="AF2039" s="129" t="s">
        <v>3148</v>
      </c>
      <c r="AG2039" s="129" t="s">
        <v>8020</v>
      </c>
      <c r="AH2039" s="129" t="e" cm="1">
        <f t="array" aca="1" ref="AH2039" ca="1">INDIRECT(ADDRESS(MATCH(AJ2039,'rs_industries'!B:B,0),5,1,TRUE,"rs_industries"))</f>
        <v>#N/A</v>
      </c>
      <c r="AI2039" s="129" t="e" cm="1">
        <f t="array" aca="1" ref="AI2039" ca="1">INDIRECT(ADDRESS(MATCH(A2039,'rs_stocks'!B:B,0),7,1,TRUE,"rs_stocks"))</f>
        <v>#N/A</v>
      </c>
    </row>
    <row r="2040" spans="1:35" x14ac:dyDescent="0.3">
      <c r="A2040" s="129" t="s">
        <v>1811</v>
      </c>
      <c r="B2040" s="132">
        <v>0.3</v>
      </c>
      <c r="C2040" s="132">
        <v>4.57</v>
      </c>
      <c r="D2040" s="132">
        <v>3.98</v>
      </c>
      <c r="E2040" s="132">
        <v>4.8899999999999997</v>
      </c>
      <c r="F2040" s="132">
        <v>0.48</v>
      </c>
      <c r="G2040" s="241" t="s">
        <v>3162</v>
      </c>
      <c r="H2040" s="345" t="s">
        <v>3108</v>
      </c>
      <c r="I2040" s="129">
        <v>2.4279999999999999</v>
      </c>
      <c r="J2040" s="129">
        <v>-58</v>
      </c>
      <c r="K2040" s="129">
        <v>-31</v>
      </c>
      <c r="L2040" s="129" t="b">
        <v>1</v>
      </c>
      <c r="M2040" s="129">
        <v>-4.8959999999999999</v>
      </c>
      <c r="N2040" s="129">
        <v>3.3919999999999999</v>
      </c>
      <c r="O2040" s="129">
        <v>-1.444</v>
      </c>
      <c r="P2040" s="132">
        <v>-4.6609999999999996</v>
      </c>
      <c r="Q2040" s="132">
        <v>2.8000000000000001E-2</v>
      </c>
      <c r="R2040" s="132">
        <v>-0.13300000000000001</v>
      </c>
      <c r="S2040" s="129">
        <v>2.44</v>
      </c>
      <c r="T2040" s="419">
        <v>66.111999999999995</v>
      </c>
      <c r="U2040" s="129">
        <v>16.72</v>
      </c>
      <c r="V2040" s="129">
        <v>62</v>
      </c>
      <c r="W2040" s="129">
        <v>64</v>
      </c>
      <c r="X2040" s="129">
        <v>489</v>
      </c>
      <c r="Y2040" s="129" t="s">
        <v>1811</v>
      </c>
      <c r="Z2040" s="129" t="b">
        <v>1</v>
      </c>
      <c r="AA2040" s="129">
        <v>0</v>
      </c>
      <c r="AB2040" s="129" t="b">
        <v>1</v>
      </c>
      <c r="AC2040" s="129">
        <v>45</v>
      </c>
      <c r="AD2040" s="129">
        <v>0.41199999999999998</v>
      </c>
      <c r="AE2040" s="129" t="s">
        <v>3108</v>
      </c>
      <c r="AF2040" s="129" t="s">
        <v>3162</v>
      </c>
      <c r="AG2040" s="129" t="s">
        <v>3832</v>
      </c>
      <c r="AH2040" s="129" t="e" cm="1">
        <f t="array" aca="1" ref="AH2040" ca="1">INDIRECT(ADDRESS(MATCH(AJ2040,'rs_industries'!B:B,0),5,1,TRUE,"rs_industries"))</f>
        <v>#N/A</v>
      </c>
      <c r="AI2040" s="129" cm="1">
        <f t="array" aca="1" ref="AI2040" ca="1">INDIRECT(ADDRESS(MATCH(A2040,'rs_stocks'!B:B,0),7,1,TRUE,"rs_stocks"))</f>
        <v>75</v>
      </c>
    </row>
    <row r="2041" spans="1:35" x14ac:dyDescent="0.3">
      <c r="A2041" s="129" t="s">
        <v>1726</v>
      </c>
      <c r="B2041" s="132">
        <v>1.23</v>
      </c>
      <c r="C2041" s="132">
        <v>-6.81</v>
      </c>
      <c r="D2041" s="132">
        <v>-5.54</v>
      </c>
      <c r="E2041" s="132">
        <v>-3.86</v>
      </c>
      <c r="F2041" s="132">
        <v>-5.09</v>
      </c>
      <c r="G2041" s="216" t="s">
        <v>3148</v>
      </c>
      <c r="H2041" s="348" t="s">
        <v>3111</v>
      </c>
      <c r="I2041" s="129">
        <v>1.258</v>
      </c>
      <c r="J2041" s="129">
        <v>-43</v>
      </c>
      <c r="K2041" s="129">
        <v>-25</v>
      </c>
      <c r="L2041" s="129" t="b">
        <v>0</v>
      </c>
      <c r="M2041" s="129">
        <v>-3.4329999999999998</v>
      </c>
      <c r="N2041" s="129">
        <v>2.343</v>
      </c>
      <c r="O2041" s="129">
        <v>-1.4650000000000001</v>
      </c>
      <c r="P2041" s="132">
        <v>-3.5310000000000001</v>
      </c>
      <c r="Q2041" s="132">
        <v>2.9000000000000001E-2</v>
      </c>
      <c r="R2041" s="132">
        <v>-0.10199999999999999</v>
      </c>
      <c r="S2041" s="129">
        <v>2.0299999999999998</v>
      </c>
      <c r="T2041" s="419">
        <v>-68.903999999999996</v>
      </c>
      <c r="U2041" s="129">
        <v>22.18</v>
      </c>
      <c r="V2041" s="129">
        <v>4</v>
      </c>
      <c r="W2041" s="129">
        <v>6</v>
      </c>
      <c r="X2041" s="129">
        <v>444</v>
      </c>
      <c r="Y2041" s="129" t="s">
        <v>1726</v>
      </c>
      <c r="Z2041" s="129" t="b">
        <v>1</v>
      </c>
      <c r="AA2041" s="129">
        <v>0</v>
      </c>
      <c r="AB2041" s="129" t="b">
        <v>0</v>
      </c>
      <c r="AC2041" s="129">
        <v>43</v>
      </c>
      <c r="AD2041" s="129">
        <v>0.41199999999999998</v>
      </c>
      <c r="AE2041" s="129" t="s">
        <v>3111</v>
      </c>
      <c r="AF2041" s="129" t="s">
        <v>3148</v>
      </c>
      <c r="AG2041" s="129" t="s">
        <v>4036</v>
      </c>
      <c r="AH2041" s="129" t="e" cm="1">
        <f t="array" aca="1" ref="AH2041" ca="1">INDIRECT(ADDRESS(MATCH(AJ2041,'rs_industries'!B:B,0),5,1,TRUE,"rs_industries"))</f>
        <v>#N/A</v>
      </c>
      <c r="AI2041" s="129" t="e" cm="1">
        <f t="array" aca="1" ref="AI2041" ca="1">INDIRECT(ADDRESS(MATCH(A2041,'rs_stocks'!B:B,0),7,1,TRUE,"rs_stocks"))</f>
        <v>#N/A</v>
      </c>
    </row>
    <row r="2042" spans="1:35" x14ac:dyDescent="0.3">
      <c r="A2042" s="129" t="s">
        <v>7722</v>
      </c>
      <c r="B2042" s="132">
        <v>11.21</v>
      </c>
      <c r="C2042" s="132">
        <v>4.6399999999999997</v>
      </c>
      <c r="D2042" s="132">
        <v>18.38</v>
      </c>
      <c r="E2042" s="132">
        <v>-4.9800000000000004</v>
      </c>
      <c r="F2042" s="132">
        <v>-4.43</v>
      </c>
      <c r="G2042" s="231" t="s">
        <v>3305</v>
      </c>
      <c r="H2042" s="346" t="s">
        <v>3124</v>
      </c>
      <c r="I2042" s="129">
        <v>0.51800000000000002</v>
      </c>
      <c r="J2042" s="129">
        <v>-85</v>
      </c>
      <c r="K2042" s="129">
        <v>-71</v>
      </c>
      <c r="L2042" s="129" t="b">
        <v>1</v>
      </c>
      <c r="M2042" s="129">
        <v>-10.973000000000001</v>
      </c>
      <c r="N2042" s="129">
        <v>7.46</v>
      </c>
      <c r="O2042" s="129">
        <v>-1.4710000000000001</v>
      </c>
      <c r="P2042" s="132">
        <v>-11.994999999999999</v>
      </c>
      <c r="Q2042" s="132">
        <v>2.9000000000000001E-2</v>
      </c>
      <c r="R2042" s="132">
        <v>-0.35</v>
      </c>
      <c r="S2042" s="129">
        <v>5.0999999999999996</v>
      </c>
      <c r="T2042" s="419">
        <v>39.540999999999997</v>
      </c>
      <c r="U2042" s="129">
        <v>4.96</v>
      </c>
      <c r="V2042" s="129">
        <v>10</v>
      </c>
      <c r="W2042" s="129">
        <v>-20</v>
      </c>
      <c r="X2042" s="129">
        <v>790</v>
      </c>
      <c r="Y2042" s="129" t="s">
        <v>7722</v>
      </c>
      <c r="Z2042" s="129" t="b">
        <v>0</v>
      </c>
      <c r="AA2042" s="129">
        <v>0</v>
      </c>
      <c r="AB2042" s="129" t="b">
        <v>0</v>
      </c>
      <c r="AC2042" s="129">
        <v>43</v>
      </c>
      <c r="AD2042" s="129">
        <v>0.41099999999999998</v>
      </c>
      <c r="AE2042" s="129" t="s">
        <v>3124</v>
      </c>
      <c r="AF2042" s="129" t="s">
        <v>3305</v>
      </c>
      <c r="AG2042" s="129" t="s">
        <v>7723</v>
      </c>
      <c r="AH2042" s="129" t="e" cm="1">
        <f t="array" aca="1" ref="AH2042" ca="1">INDIRECT(ADDRESS(MATCH(AJ2042,'rs_industries'!B:B,0),5,1,TRUE,"rs_industries"))</f>
        <v>#N/A</v>
      </c>
      <c r="AI2042" s="129" cm="1">
        <f t="array" aca="1" ref="AI2042" ca="1">INDIRECT(ADDRESS(MATCH(A2042,'rs_stocks'!B:B,0),7,1,TRUE,"rs_stocks"))</f>
        <v>78</v>
      </c>
    </row>
    <row r="2043" spans="1:35" x14ac:dyDescent="0.3">
      <c r="A2043" s="129" t="s">
        <v>6488</v>
      </c>
      <c r="B2043" s="132">
        <v>-4.59</v>
      </c>
      <c r="C2043" s="132">
        <v>2.11</v>
      </c>
      <c r="D2043" s="132">
        <v>20.25</v>
      </c>
      <c r="E2043" s="132">
        <v>-30.71</v>
      </c>
      <c r="F2043" s="132">
        <v>-30.55</v>
      </c>
      <c r="G2043" s="263" t="s">
        <v>3455</v>
      </c>
      <c r="H2043" s="348" t="s">
        <v>31</v>
      </c>
      <c r="I2043" s="129">
        <v>1.111</v>
      </c>
      <c r="J2043" s="129">
        <v>-89</v>
      </c>
      <c r="K2043" s="129">
        <v>-83</v>
      </c>
      <c r="L2043" s="129" t="b">
        <v>0</v>
      </c>
      <c r="M2043" s="129">
        <v>-20.468</v>
      </c>
      <c r="N2043" s="129">
        <v>13.862</v>
      </c>
      <c r="O2043" s="129">
        <v>-1.4770000000000001</v>
      </c>
      <c r="P2043" s="132">
        <v>-12.833</v>
      </c>
      <c r="Q2043" s="132">
        <v>1.2999999999999999E-2</v>
      </c>
      <c r="R2043" s="132">
        <v>-0.16700000000000001</v>
      </c>
      <c r="S2043" s="129">
        <v>6</v>
      </c>
      <c r="T2043" s="419">
        <v>63.000999999999998</v>
      </c>
      <c r="U2043" s="129">
        <v>2.91</v>
      </c>
      <c r="V2043" s="129">
        <v>-34</v>
      </c>
      <c r="W2043" s="129">
        <v>-52</v>
      </c>
      <c r="X2043" s="129">
        <v>1145</v>
      </c>
      <c r="Y2043" s="129" t="s">
        <v>6488</v>
      </c>
      <c r="Z2043" s="129" t="b">
        <v>0</v>
      </c>
      <c r="AA2043" s="129">
        <v>0</v>
      </c>
      <c r="AB2043" s="129" t="b">
        <v>0</v>
      </c>
      <c r="AC2043" s="129">
        <v>43</v>
      </c>
      <c r="AD2043" s="129">
        <v>0.41099999999999998</v>
      </c>
      <c r="AE2043" s="129" t="s">
        <v>31</v>
      </c>
      <c r="AF2043" s="129" t="s">
        <v>3455</v>
      </c>
      <c r="AG2043" s="129" t="s">
        <v>6489</v>
      </c>
      <c r="AH2043" s="129" t="e" cm="1">
        <f t="array" aca="1" ref="AH2043" ca="1">INDIRECT(ADDRESS(MATCH(AJ2043,'rs_industries'!B:B,0),5,1,TRUE,"rs_industries"))</f>
        <v>#N/A</v>
      </c>
      <c r="AI2043" s="129" t="e" cm="1">
        <f t="array" aca="1" ref="AI2043" ca="1">INDIRECT(ADDRESS(MATCH(A2043,'rs_stocks'!B:B,0),7,1,TRUE,"rs_stocks"))</f>
        <v>#N/A</v>
      </c>
    </row>
    <row r="2044" spans="1:35" x14ac:dyDescent="0.3">
      <c r="A2044" s="129" t="s">
        <v>8009</v>
      </c>
      <c r="B2044" s="132">
        <v>-1.74</v>
      </c>
      <c r="C2044" s="132">
        <v>-7.5</v>
      </c>
      <c r="D2044" s="132">
        <v>-4.75</v>
      </c>
      <c r="E2044" s="132">
        <v>-10.8</v>
      </c>
      <c r="F2044" s="132">
        <v>-8.52</v>
      </c>
      <c r="G2044" s="282" t="s">
        <v>3148</v>
      </c>
      <c r="H2044" s="347" t="s">
        <v>3111</v>
      </c>
      <c r="I2044" s="129">
        <v>0.42</v>
      </c>
      <c r="J2044" s="129">
        <v>-36</v>
      </c>
      <c r="K2044" s="129">
        <v>-28</v>
      </c>
      <c r="L2044" s="129" t="b">
        <v>0</v>
      </c>
      <c r="M2044" s="129">
        <v>-3.419</v>
      </c>
      <c r="N2044" s="129">
        <v>2.2999999999999998</v>
      </c>
      <c r="O2044" s="129">
        <v>-1.486</v>
      </c>
      <c r="P2044" s="132">
        <v>-3.6230000000000002</v>
      </c>
      <c r="Q2044" s="132">
        <v>0.03</v>
      </c>
      <c r="R2044" s="132">
        <v>-0.108</v>
      </c>
      <c r="S2044" s="129">
        <v>2.0099999999999998</v>
      </c>
      <c r="T2044" s="419">
        <v>-86.834999999999994</v>
      </c>
      <c r="U2044" s="129">
        <v>35.520000000000003</v>
      </c>
      <c r="V2044" s="129">
        <v>2</v>
      </c>
      <c r="W2044" s="129">
        <v>15</v>
      </c>
      <c r="X2044" s="129">
        <v>280</v>
      </c>
      <c r="Y2044" s="129" t="s">
        <v>8009</v>
      </c>
      <c r="Z2044" s="129" t="b">
        <v>1</v>
      </c>
      <c r="AA2044" s="129">
        <v>0</v>
      </c>
      <c r="AB2044" s="129" t="b">
        <v>0</v>
      </c>
      <c r="AC2044" s="129">
        <v>42</v>
      </c>
      <c r="AD2044" s="129">
        <v>0.41099999999999998</v>
      </c>
      <c r="AE2044" s="129" t="s">
        <v>3111</v>
      </c>
      <c r="AF2044" s="129" t="s">
        <v>3148</v>
      </c>
      <c r="AG2044" s="129" t="s">
        <v>8010</v>
      </c>
      <c r="AH2044" s="129" t="e" cm="1">
        <f t="array" aca="1" ref="AH2044" ca="1">INDIRECT(ADDRESS(MATCH(AJ2044,'rs_industries'!B:B,0),5,1,TRUE,"rs_industries"))</f>
        <v>#N/A</v>
      </c>
      <c r="AI2044" s="129" t="e" cm="1">
        <f t="array" aca="1" ref="AI2044" ca="1">INDIRECT(ADDRESS(MATCH(A2044,'rs_stocks'!B:B,0),7,1,TRUE,"rs_stocks"))</f>
        <v>#N/A</v>
      </c>
    </row>
    <row r="2045" spans="1:35" x14ac:dyDescent="0.3">
      <c r="A2045" s="129" t="s">
        <v>8669</v>
      </c>
      <c r="B2045" s="132">
        <v>1.44</v>
      </c>
      <c r="C2045" s="132">
        <v>-1.97</v>
      </c>
      <c r="D2045" s="132">
        <v>-3.08</v>
      </c>
      <c r="E2045" s="132">
        <v>3.29</v>
      </c>
      <c r="F2045" s="132">
        <v>-0.08</v>
      </c>
      <c r="G2045" s="269" t="s">
        <v>3160</v>
      </c>
      <c r="H2045" s="288" t="s">
        <v>3111</v>
      </c>
      <c r="I2045" s="129">
        <v>0.20499999999999999</v>
      </c>
      <c r="J2045" s="129">
        <v>-52</v>
      </c>
      <c r="K2045" s="129">
        <v>-40</v>
      </c>
      <c r="L2045" s="129" t="b">
        <v>1</v>
      </c>
      <c r="M2045" s="129">
        <v>-2.5630000000000002</v>
      </c>
      <c r="N2045" s="129">
        <v>1.716</v>
      </c>
      <c r="O2045" s="129">
        <v>-1.494</v>
      </c>
      <c r="P2045" s="132">
        <v>-2.4630000000000001</v>
      </c>
      <c r="Q2045" s="132">
        <v>0.03</v>
      </c>
      <c r="R2045" s="132">
        <v>-7.2999999999999995E-2</v>
      </c>
      <c r="S2045" s="129">
        <v>0.88</v>
      </c>
      <c r="T2045" s="419">
        <v>57.088000000000001</v>
      </c>
      <c r="U2045" s="129">
        <v>11.94</v>
      </c>
      <c r="V2045" s="129">
        <v>-34</v>
      </c>
      <c r="W2045" s="129">
        <v>-22</v>
      </c>
      <c r="X2045" s="129">
        <v>1902</v>
      </c>
      <c r="Y2045" s="129" t="s">
        <v>8669</v>
      </c>
      <c r="Z2045" s="129" t="b">
        <v>1</v>
      </c>
      <c r="AA2045" s="129">
        <v>0</v>
      </c>
      <c r="AB2045" s="129" t="b">
        <v>0</v>
      </c>
      <c r="AC2045" s="129">
        <v>44</v>
      </c>
      <c r="AD2045" s="129">
        <v>0.41099999999999998</v>
      </c>
      <c r="AE2045" s="129" t="s">
        <v>3111</v>
      </c>
      <c r="AF2045" s="129" t="s">
        <v>3160</v>
      </c>
      <c r="AG2045" s="129" t="s">
        <v>8670</v>
      </c>
      <c r="AH2045" s="129" t="e" cm="1">
        <f t="array" aca="1" ref="AH2045" ca="1">INDIRECT(ADDRESS(MATCH(AJ2045,'rs_industries'!B:B,0),5,1,TRUE,"rs_industries"))</f>
        <v>#N/A</v>
      </c>
      <c r="AI2045" s="129" t="e" cm="1">
        <f t="array" aca="1" ref="AI2045" ca="1">INDIRECT(ADDRESS(MATCH(A2045,'rs_stocks'!B:B,0),7,1,TRUE,"rs_stocks"))</f>
        <v>#N/A</v>
      </c>
    </row>
    <row r="2046" spans="1:35" x14ac:dyDescent="0.3">
      <c r="A2046" s="129" t="s">
        <v>852</v>
      </c>
      <c r="B2046" s="132">
        <v>3.03</v>
      </c>
      <c r="C2046" s="132">
        <v>3.38</v>
      </c>
      <c r="D2046" s="132">
        <v>-6.73</v>
      </c>
      <c r="E2046" s="132">
        <v>12.78</v>
      </c>
      <c r="F2046" s="132">
        <v>2.44</v>
      </c>
      <c r="G2046" s="232" t="s">
        <v>3453</v>
      </c>
      <c r="H2046" s="345" t="s">
        <v>3108</v>
      </c>
      <c r="I2046" s="129">
        <v>49.908000000000001</v>
      </c>
      <c r="J2046" s="129">
        <v>-61</v>
      </c>
      <c r="K2046" s="129">
        <v>-51</v>
      </c>
      <c r="L2046" s="129" t="b">
        <v>1</v>
      </c>
      <c r="M2046" s="129">
        <v>-5.617</v>
      </c>
      <c r="N2046" s="129">
        <v>3.75</v>
      </c>
      <c r="O2046" s="129">
        <v>-1.498</v>
      </c>
      <c r="P2046" s="132">
        <v>-5.1749999999999998</v>
      </c>
      <c r="Q2046" s="132">
        <v>0.03</v>
      </c>
      <c r="R2046" s="132">
        <v>-0.153</v>
      </c>
      <c r="S2046" s="129">
        <v>2.3199999999999998</v>
      </c>
      <c r="T2046" s="419">
        <v>85.099000000000004</v>
      </c>
      <c r="U2046" s="129">
        <v>12.395</v>
      </c>
      <c r="V2046" s="129">
        <v>27</v>
      </c>
      <c r="W2046" s="129">
        <v>33</v>
      </c>
      <c r="X2046" s="129">
        <v>694</v>
      </c>
      <c r="Y2046" s="129" t="s">
        <v>852</v>
      </c>
      <c r="Z2046" s="129" t="b">
        <v>1</v>
      </c>
      <c r="AA2046" s="129">
        <v>0</v>
      </c>
      <c r="AB2046" s="129" t="b">
        <v>1</v>
      </c>
      <c r="AC2046" s="129">
        <v>45</v>
      </c>
      <c r="AD2046" s="129">
        <v>0.41</v>
      </c>
      <c r="AE2046" s="129" t="s">
        <v>3108</v>
      </c>
      <c r="AF2046" s="129" t="s">
        <v>3453</v>
      </c>
      <c r="AG2046" s="129" t="s">
        <v>5050</v>
      </c>
      <c r="AH2046" s="129" t="e" cm="1">
        <f t="array" aca="1" ref="AH2046" ca="1">INDIRECT(ADDRESS(MATCH(AJ2046,'rs_industries'!B:B,0),5,1,TRUE,"rs_industries"))</f>
        <v>#N/A</v>
      </c>
      <c r="AI2046" s="129" t="e" cm="1">
        <f t="array" aca="1" ref="AI2046" ca="1">INDIRECT(ADDRESS(MATCH(A2046,'rs_stocks'!B:B,0),7,1,TRUE,"rs_stocks"))</f>
        <v>#N/A</v>
      </c>
    </row>
    <row r="2047" spans="1:35" x14ac:dyDescent="0.3">
      <c r="A2047" s="129" t="s">
        <v>1905</v>
      </c>
      <c r="B2047" s="132">
        <v>0.93</v>
      </c>
      <c r="C2047" s="132">
        <v>12.22</v>
      </c>
      <c r="D2047" s="132">
        <v>7.06</v>
      </c>
      <c r="E2047" s="132">
        <v>-2.69</v>
      </c>
      <c r="F2047" s="132">
        <v>7.95</v>
      </c>
      <c r="G2047" s="280" t="s">
        <v>3705</v>
      </c>
      <c r="H2047" s="349" t="s">
        <v>115</v>
      </c>
      <c r="I2047" s="129">
        <v>1.724</v>
      </c>
      <c r="J2047" s="129">
        <v>-75</v>
      </c>
      <c r="K2047" s="129">
        <v>-27</v>
      </c>
      <c r="L2047" s="129" t="b">
        <v>1</v>
      </c>
      <c r="M2047" s="129">
        <v>-11.159000000000001</v>
      </c>
      <c r="N2047" s="129">
        <v>7.4240000000000004</v>
      </c>
      <c r="O2047" s="129">
        <v>-1.5029999999999999</v>
      </c>
      <c r="P2047" s="132">
        <v>-11.252000000000001</v>
      </c>
      <c r="Q2047" s="132">
        <v>0.03</v>
      </c>
      <c r="R2047" s="132">
        <v>-0.33400000000000002</v>
      </c>
      <c r="S2047" s="129">
        <v>4.1399999999999997</v>
      </c>
      <c r="T2047" s="419">
        <v>137.03700000000001</v>
      </c>
      <c r="U2047" s="129">
        <v>6.52</v>
      </c>
      <c r="V2047" s="129">
        <v>9</v>
      </c>
      <c r="W2047" s="129">
        <v>6</v>
      </c>
      <c r="X2047" s="129">
        <v>740</v>
      </c>
      <c r="Y2047" s="129" t="s">
        <v>1905</v>
      </c>
      <c r="Z2047" s="129" t="b">
        <v>0</v>
      </c>
      <c r="AA2047" s="129">
        <v>0</v>
      </c>
      <c r="AB2047" s="129" t="b">
        <v>0</v>
      </c>
      <c r="AC2047" s="129">
        <v>47</v>
      </c>
      <c r="AD2047" s="129">
        <v>0.41</v>
      </c>
      <c r="AE2047" s="129" t="s">
        <v>115</v>
      </c>
      <c r="AF2047" s="129" t="s">
        <v>3705</v>
      </c>
      <c r="AG2047" s="129" t="s">
        <v>5270</v>
      </c>
      <c r="AH2047" s="129" t="e" cm="1">
        <f t="array" aca="1" ref="AH2047" ca="1">INDIRECT(ADDRESS(MATCH(AJ2047,'rs_industries'!B:B,0),5,1,TRUE,"rs_industries"))</f>
        <v>#N/A</v>
      </c>
      <c r="AI2047" s="129" t="e" cm="1">
        <f t="array" aca="1" ref="AI2047" ca="1">INDIRECT(ADDRESS(MATCH(A2047,'rs_stocks'!B:B,0),7,1,TRUE,"rs_stocks"))</f>
        <v>#N/A</v>
      </c>
    </row>
    <row r="2048" spans="1:35" x14ac:dyDescent="0.3">
      <c r="A2048" s="129" t="s">
        <v>2173</v>
      </c>
      <c r="B2048" s="132">
        <v>-1.58</v>
      </c>
      <c r="C2048" s="132">
        <v>3.31</v>
      </c>
      <c r="D2048" s="132">
        <v>9.01</v>
      </c>
      <c r="E2048" s="132">
        <v>3.71</v>
      </c>
      <c r="F2048" s="132">
        <v>-0.37</v>
      </c>
      <c r="G2048" s="269" t="s">
        <v>3155</v>
      </c>
      <c r="H2048" s="288" t="s">
        <v>3108</v>
      </c>
      <c r="I2048" s="129">
        <v>3.5449999999999999</v>
      </c>
      <c r="J2048" s="129">
        <v>-81</v>
      </c>
      <c r="K2048" s="129">
        <v>-65</v>
      </c>
      <c r="L2048" s="129" t="b">
        <v>1</v>
      </c>
      <c r="M2048" s="129">
        <v>-14.89</v>
      </c>
      <c r="N2048" s="129">
        <v>9.8230000000000004</v>
      </c>
      <c r="O2048" s="129">
        <v>-1.516</v>
      </c>
      <c r="P2048" s="132">
        <v>-13.721</v>
      </c>
      <c r="Q2048" s="132">
        <v>3.1E-2</v>
      </c>
      <c r="R2048" s="132">
        <v>-0.41899999999999998</v>
      </c>
      <c r="S2048" s="129">
        <v>3.45</v>
      </c>
      <c r="T2048" s="419">
        <v>21.436</v>
      </c>
      <c r="U2048" s="129">
        <v>8.11</v>
      </c>
      <c r="V2048" s="129">
        <v>-54</v>
      </c>
      <c r="W2048" s="129">
        <v>-72</v>
      </c>
      <c r="X2048" s="129">
        <v>714</v>
      </c>
      <c r="Y2048" s="129" t="s">
        <v>2173</v>
      </c>
      <c r="Z2048" s="129" t="b">
        <v>0</v>
      </c>
      <c r="AA2048" s="129">
        <v>0</v>
      </c>
      <c r="AB2048" s="129" t="b">
        <v>0</v>
      </c>
      <c r="AC2048" s="129">
        <v>44</v>
      </c>
      <c r="AD2048" s="129">
        <v>0.41</v>
      </c>
      <c r="AE2048" s="129" t="s">
        <v>3108</v>
      </c>
      <c r="AF2048" s="129" t="s">
        <v>3155</v>
      </c>
      <c r="AG2048" s="129" t="s">
        <v>5243</v>
      </c>
      <c r="AH2048" s="129" t="e" cm="1">
        <f t="array" aca="1" ref="AH2048" ca="1">INDIRECT(ADDRESS(MATCH(AJ2048,'rs_industries'!B:B,0),5,1,TRUE,"rs_industries"))</f>
        <v>#N/A</v>
      </c>
      <c r="AI2048" s="129" t="e" cm="1">
        <f t="array" aca="1" ref="AI2048" ca="1">INDIRECT(ADDRESS(MATCH(A2048,'rs_stocks'!B:B,0),7,1,TRUE,"rs_stocks"))</f>
        <v>#N/A</v>
      </c>
    </row>
    <row r="2049" spans="1:35" x14ac:dyDescent="0.3">
      <c r="A2049" s="129" t="s">
        <v>1170</v>
      </c>
      <c r="B2049" s="132">
        <v>-1.6</v>
      </c>
      <c r="C2049" s="132">
        <v>-3.26</v>
      </c>
      <c r="D2049" s="132">
        <v>-7.75</v>
      </c>
      <c r="E2049" s="132">
        <v>2.23</v>
      </c>
      <c r="F2049" s="132">
        <v>-1.97</v>
      </c>
      <c r="G2049" s="225" t="s">
        <v>3148</v>
      </c>
      <c r="H2049" s="346" t="s">
        <v>3111</v>
      </c>
      <c r="I2049" s="129">
        <v>57.482999999999997</v>
      </c>
      <c r="J2049" s="129">
        <v>-46</v>
      </c>
      <c r="K2049" s="129">
        <v>-38</v>
      </c>
      <c r="L2049" s="129" t="b">
        <v>0</v>
      </c>
      <c r="M2049" s="129">
        <v>-4.6710000000000003</v>
      </c>
      <c r="N2049" s="129">
        <v>3.0739999999999998</v>
      </c>
      <c r="O2049" s="129">
        <v>-1.52</v>
      </c>
      <c r="P2049" s="132">
        <v>-4.3650000000000002</v>
      </c>
      <c r="Q2049" s="132">
        <v>3.1E-2</v>
      </c>
      <c r="R2049" s="132">
        <v>-0.13300000000000001</v>
      </c>
      <c r="S2049" s="129">
        <v>1.43</v>
      </c>
      <c r="T2049" s="419">
        <v>-76.203000000000003</v>
      </c>
      <c r="U2049" s="129">
        <v>46.454999999999998</v>
      </c>
      <c r="V2049" s="129">
        <v>-39</v>
      </c>
      <c r="W2049" s="129">
        <v>-20</v>
      </c>
      <c r="X2049" s="129">
        <v>301</v>
      </c>
      <c r="Y2049" s="129" t="s">
        <v>1170</v>
      </c>
      <c r="Z2049" s="129" t="b">
        <v>1</v>
      </c>
      <c r="AA2049" s="129">
        <v>0</v>
      </c>
      <c r="AB2049" s="129" t="b">
        <v>0</v>
      </c>
      <c r="AC2049" s="129">
        <v>50</v>
      </c>
      <c r="AD2049" s="129">
        <v>0.40899999999999997</v>
      </c>
      <c r="AE2049" s="129" t="s">
        <v>3111</v>
      </c>
      <c r="AF2049" s="129" t="s">
        <v>3148</v>
      </c>
      <c r="AG2049" s="129" t="s">
        <v>4321</v>
      </c>
      <c r="AH2049" s="129" t="e" cm="1">
        <f t="array" aca="1" ref="AH2049" ca="1">INDIRECT(ADDRESS(MATCH(AJ2049,'rs_industries'!B:B,0),5,1,TRUE,"rs_industries"))</f>
        <v>#N/A</v>
      </c>
      <c r="AI2049" s="129" t="e" cm="1">
        <f t="array" aca="1" ref="AI2049" ca="1">INDIRECT(ADDRESS(MATCH(A2049,'rs_stocks'!B:B,0),7,1,TRUE,"rs_stocks"))</f>
        <v>#N/A</v>
      </c>
    </row>
    <row r="2050" spans="1:35" x14ac:dyDescent="0.3">
      <c r="A2050" s="129" t="s">
        <v>1057</v>
      </c>
      <c r="B2050" s="132">
        <v>-2.06</v>
      </c>
      <c r="C2050" s="132">
        <v>-13.56</v>
      </c>
      <c r="D2050" s="132">
        <v>-10.48</v>
      </c>
      <c r="E2050" s="132">
        <v>-13.23</v>
      </c>
      <c r="F2050" s="132">
        <v>-9.5500000000000007</v>
      </c>
      <c r="G2050" s="231" t="s">
        <v>3221</v>
      </c>
      <c r="H2050" s="346" t="s">
        <v>3735</v>
      </c>
      <c r="I2050" s="129">
        <v>5.8049999999999997</v>
      </c>
      <c r="J2050" s="129">
        <v>-55</v>
      </c>
      <c r="K2050" s="129">
        <v>-47</v>
      </c>
      <c r="L2050" s="129" t="b">
        <v>0</v>
      </c>
      <c r="M2050" s="129">
        <v>-6.1079999999999997</v>
      </c>
      <c r="N2050" s="129">
        <v>4.0019999999999998</v>
      </c>
      <c r="O2050" s="129">
        <v>-1.526</v>
      </c>
      <c r="P2050" s="132">
        <v>-6.2439999999999998</v>
      </c>
      <c r="Q2050" s="132">
        <v>3.1E-2</v>
      </c>
      <c r="R2050" s="132">
        <v>-0.192</v>
      </c>
      <c r="S2050" s="129">
        <v>2.62</v>
      </c>
      <c r="T2050" s="419">
        <v>-82.105000000000004</v>
      </c>
      <c r="U2050" s="129">
        <v>18.100000000000001</v>
      </c>
      <c r="V2050" s="129">
        <v>42</v>
      </c>
      <c r="W2050" s="129">
        <v>72</v>
      </c>
      <c r="X2050" s="129">
        <v>421</v>
      </c>
      <c r="Y2050" s="129" t="s">
        <v>1057</v>
      </c>
      <c r="Z2050" s="129" t="b">
        <v>1</v>
      </c>
      <c r="AA2050" s="129">
        <v>0</v>
      </c>
      <c r="AB2050" s="129" t="b">
        <v>0</v>
      </c>
      <c r="AC2050" s="129">
        <v>45</v>
      </c>
      <c r="AD2050" s="129">
        <v>0.40899999999999997</v>
      </c>
      <c r="AE2050" s="129" t="s">
        <v>3735</v>
      </c>
      <c r="AF2050" s="129" t="s">
        <v>3221</v>
      </c>
      <c r="AG2050" s="129" t="s">
        <v>5502</v>
      </c>
      <c r="AH2050" s="129" t="e" cm="1">
        <f t="array" aca="1" ref="AH2050" ca="1">INDIRECT(ADDRESS(MATCH(AJ2050,'rs_industries'!B:B,0),5,1,TRUE,"rs_industries"))</f>
        <v>#N/A</v>
      </c>
      <c r="AI2050" s="129" t="e" cm="1">
        <f t="array" aca="1" ref="AI2050" ca="1">INDIRECT(ADDRESS(MATCH(A2050,'rs_stocks'!B:B,0),7,1,TRUE,"rs_stocks"))</f>
        <v>#N/A</v>
      </c>
    </row>
    <row r="2051" spans="1:35" x14ac:dyDescent="0.3">
      <c r="A2051" s="129" t="s">
        <v>1334</v>
      </c>
      <c r="B2051" s="132">
        <v>-2.8</v>
      </c>
      <c r="C2051" s="132">
        <v>-0.01</v>
      </c>
      <c r="D2051" s="132">
        <v>-4.46</v>
      </c>
      <c r="E2051" s="132">
        <v>3.74</v>
      </c>
      <c r="F2051" s="132">
        <v>-4.93</v>
      </c>
      <c r="G2051" s="216" t="s">
        <v>3267</v>
      </c>
      <c r="H2051" s="348" t="s">
        <v>3205</v>
      </c>
      <c r="I2051" s="129">
        <v>170.03299999999999</v>
      </c>
      <c r="J2051" s="129">
        <v>-50</v>
      </c>
      <c r="K2051" s="129">
        <v>-35</v>
      </c>
      <c r="L2051" s="129" t="b">
        <v>1</v>
      </c>
      <c r="M2051" s="129">
        <v>-3.1640000000000001</v>
      </c>
      <c r="N2051" s="129">
        <v>2.052</v>
      </c>
      <c r="O2051" s="129">
        <v>-1.542</v>
      </c>
      <c r="P2051" s="132">
        <v>-3.2679999999999998</v>
      </c>
      <c r="Q2051" s="132">
        <v>3.2000000000000001E-2</v>
      </c>
      <c r="R2051" s="132">
        <v>-0.105</v>
      </c>
      <c r="S2051" s="129">
        <v>1.62</v>
      </c>
      <c r="T2051" s="419">
        <v>-83.054000000000002</v>
      </c>
      <c r="U2051" s="129">
        <v>40.395000000000003</v>
      </c>
      <c r="V2051" s="129">
        <v>-41</v>
      </c>
      <c r="W2051" s="129">
        <v>-35</v>
      </c>
      <c r="X2051" s="129">
        <v>304</v>
      </c>
      <c r="Y2051" s="129" t="s">
        <v>1334</v>
      </c>
      <c r="Z2051" s="129" t="b">
        <v>1</v>
      </c>
      <c r="AA2051" s="129">
        <v>0</v>
      </c>
      <c r="AB2051" s="129" t="b">
        <v>1</v>
      </c>
      <c r="AC2051" s="129">
        <v>42</v>
      </c>
      <c r="AD2051" s="129">
        <v>0.40899999999999997</v>
      </c>
      <c r="AE2051" s="129" t="s">
        <v>3205</v>
      </c>
      <c r="AF2051" s="129" t="s">
        <v>3267</v>
      </c>
      <c r="AG2051" s="129" t="s">
        <v>3414</v>
      </c>
      <c r="AH2051" s="129" t="e" cm="1">
        <f t="array" aca="1" ref="AH2051" ca="1">INDIRECT(ADDRESS(MATCH(AJ2051,'rs_industries'!B:B,0),5,1,TRUE,"rs_industries"))</f>
        <v>#N/A</v>
      </c>
      <c r="AI2051" s="129" t="e" cm="1">
        <f t="array" aca="1" ref="AI2051" ca="1">INDIRECT(ADDRESS(MATCH(A2051,'rs_stocks'!B:B,0),7,1,TRUE,"rs_stocks"))</f>
        <v>#N/A</v>
      </c>
    </row>
    <row r="2052" spans="1:35" x14ac:dyDescent="0.3">
      <c r="A2052" s="129" t="s">
        <v>1435</v>
      </c>
      <c r="B2052" s="132">
        <v>-7.62</v>
      </c>
      <c r="C2052" s="132">
        <v>-14.41</v>
      </c>
      <c r="D2052" s="132">
        <v>-14.29</v>
      </c>
      <c r="E2052" s="132">
        <v>-23.48</v>
      </c>
      <c r="F2052" s="132">
        <v>-26.1</v>
      </c>
      <c r="G2052" s="340" t="s">
        <v>3244</v>
      </c>
      <c r="H2052" s="352" t="s">
        <v>48</v>
      </c>
      <c r="I2052" s="129">
        <v>2.4769999999999999</v>
      </c>
      <c r="J2052" s="129">
        <v>-64</v>
      </c>
      <c r="K2052" s="129">
        <v>-26</v>
      </c>
      <c r="L2052" s="129" t="b">
        <v>0</v>
      </c>
      <c r="M2052" s="129">
        <v>-9.1669999999999998</v>
      </c>
      <c r="N2052" s="129">
        <v>5.9349999999999996</v>
      </c>
      <c r="O2052" s="129">
        <v>-1.5449999999999999</v>
      </c>
      <c r="P2052" s="132">
        <v>-8.67</v>
      </c>
      <c r="Q2052" s="132">
        <v>3.1E-2</v>
      </c>
      <c r="R2052" s="132">
        <v>-0.27200000000000002</v>
      </c>
      <c r="S2052" s="129">
        <v>5.74</v>
      </c>
      <c r="T2052" s="419">
        <v>-17.251000000000001</v>
      </c>
      <c r="U2052" s="129">
        <v>6.06</v>
      </c>
      <c r="V2052" s="129">
        <v>20</v>
      </c>
      <c r="W2052" s="129">
        <v>29</v>
      </c>
      <c r="X2052" s="129">
        <v>575</v>
      </c>
      <c r="Y2052" s="129" t="s">
        <v>1435</v>
      </c>
      <c r="Z2052" s="129" t="b">
        <v>1</v>
      </c>
      <c r="AA2052" s="129">
        <v>0</v>
      </c>
      <c r="AB2052" s="129" t="b">
        <v>0</v>
      </c>
      <c r="AC2052" s="129">
        <v>40</v>
      </c>
      <c r="AD2052" s="129">
        <v>0.40899999999999997</v>
      </c>
      <c r="AE2052" s="129" t="s">
        <v>48</v>
      </c>
      <c r="AF2052" s="129" t="s">
        <v>3244</v>
      </c>
      <c r="AG2052" s="129" t="s">
        <v>3361</v>
      </c>
      <c r="AH2052" s="129" t="e" cm="1">
        <f t="array" aca="1" ref="AH2052" ca="1">INDIRECT(ADDRESS(MATCH(AJ2052,'rs_industries'!B:B,0),5,1,TRUE,"rs_industries"))</f>
        <v>#N/A</v>
      </c>
      <c r="AI2052" s="129" cm="1">
        <f t="array" aca="1" ref="AI2052" ca="1">INDIRECT(ADDRESS(MATCH(A2052,'rs_stocks'!B:B,0),7,1,TRUE,"rs_stocks"))</f>
        <v>78</v>
      </c>
    </row>
    <row r="2053" spans="1:35" x14ac:dyDescent="0.3">
      <c r="A2053" s="129" t="s">
        <v>802</v>
      </c>
      <c r="B2053" s="132">
        <v>0.81</v>
      </c>
      <c r="C2053" s="132">
        <v>-5.15</v>
      </c>
      <c r="D2053" s="132">
        <v>-15.45</v>
      </c>
      <c r="E2053" s="132">
        <v>8.17</v>
      </c>
      <c r="F2053" s="132">
        <v>-5.12</v>
      </c>
      <c r="G2053" s="290" t="s">
        <v>3333</v>
      </c>
      <c r="H2053" s="350" t="s">
        <v>115</v>
      </c>
      <c r="I2053" s="129">
        <v>58.548000000000002</v>
      </c>
      <c r="J2053" s="129">
        <v>-43</v>
      </c>
      <c r="K2053" s="129">
        <v>-20</v>
      </c>
      <c r="L2053" s="129" t="b">
        <v>0</v>
      </c>
      <c r="M2053" s="129">
        <v>-9.2870000000000008</v>
      </c>
      <c r="N2053" s="129">
        <v>5.9939999999999998</v>
      </c>
      <c r="O2053" s="129">
        <v>-1.5489999999999999</v>
      </c>
      <c r="P2053" s="132">
        <v>-8.8800000000000008</v>
      </c>
      <c r="Q2053" s="132">
        <v>0.03</v>
      </c>
      <c r="R2053" s="132">
        <v>-0.26800000000000002</v>
      </c>
      <c r="S2053" s="129">
        <v>2.12</v>
      </c>
      <c r="T2053" s="419">
        <v>1.0269999999999999</v>
      </c>
      <c r="U2053" s="129">
        <v>138.1</v>
      </c>
      <c r="V2053" s="129">
        <v>-44</v>
      </c>
      <c r="W2053" s="129">
        <v>-43</v>
      </c>
      <c r="X2053" s="129">
        <v>68</v>
      </c>
      <c r="Y2053" s="129" t="s">
        <v>802</v>
      </c>
      <c r="Z2053" s="129" t="b">
        <v>1</v>
      </c>
      <c r="AA2053" s="129">
        <v>0</v>
      </c>
      <c r="AB2053" s="129" t="b">
        <v>0</v>
      </c>
      <c r="AC2053" s="129">
        <v>52</v>
      </c>
      <c r="AD2053" s="129">
        <v>0.40799999999999997</v>
      </c>
      <c r="AE2053" s="129" t="s">
        <v>115</v>
      </c>
      <c r="AF2053" s="129" t="s">
        <v>3333</v>
      </c>
      <c r="AG2053" s="129" t="s">
        <v>5803</v>
      </c>
      <c r="AH2053" s="129" t="e" cm="1">
        <f t="array" aca="1" ref="AH2053" ca="1">INDIRECT(ADDRESS(MATCH(AJ2053,'rs_industries'!B:B,0),5,1,TRUE,"rs_industries"))</f>
        <v>#N/A</v>
      </c>
      <c r="AI2053" s="129" t="e" cm="1">
        <f t="array" aca="1" ref="AI2053" ca="1">INDIRECT(ADDRESS(MATCH(A2053,'rs_stocks'!B:B,0),7,1,TRUE,"rs_stocks"))</f>
        <v>#N/A</v>
      </c>
    </row>
    <row r="2054" spans="1:35" x14ac:dyDescent="0.3">
      <c r="A2054" s="129" t="s">
        <v>2954</v>
      </c>
      <c r="B2054" s="132">
        <v>-2.69</v>
      </c>
      <c r="C2054" s="132">
        <v>-10.6</v>
      </c>
      <c r="D2054" s="132">
        <v>-17.59</v>
      </c>
      <c r="E2054" s="132">
        <v>0.4</v>
      </c>
      <c r="F2054" s="132">
        <v>4.55</v>
      </c>
      <c r="G2054" s="225" t="s">
        <v>3340</v>
      </c>
      <c r="H2054" s="346" t="s">
        <v>31</v>
      </c>
      <c r="I2054" s="129">
        <v>0.217</v>
      </c>
      <c r="J2054" s="129">
        <v>-76</v>
      </c>
      <c r="K2054" s="129">
        <v>-61</v>
      </c>
      <c r="L2054" s="129" t="b">
        <v>0</v>
      </c>
      <c r="M2054" s="129">
        <v>-13.29</v>
      </c>
      <c r="N2054" s="129">
        <v>8.57</v>
      </c>
      <c r="O2054" s="129">
        <v>-1.5509999999999999</v>
      </c>
      <c r="P2054" s="132">
        <v>-10.335000000000001</v>
      </c>
      <c r="Q2054" s="132">
        <v>2.9000000000000001E-2</v>
      </c>
      <c r="R2054" s="132">
        <v>-0.30499999999999999</v>
      </c>
      <c r="S2054" s="129">
        <v>3.86</v>
      </c>
      <c r="T2054" s="419">
        <v>-92.119</v>
      </c>
      <c r="U2054" s="129">
        <v>2.5299999999999998</v>
      </c>
      <c r="V2054" s="129">
        <v>32</v>
      </c>
      <c r="W2054" s="129">
        <v>-24</v>
      </c>
      <c r="X2054" s="129">
        <v>2047</v>
      </c>
      <c r="Y2054" s="129" t="s">
        <v>2954</v>
      </c>
      <c r="Z2054" s="129" t="b">
        <v>1</v>
      </c>
      <c r="AA2054" s="129">
        <v>0</v>
      </c>
      <c r="AB2054" s="129" t="b">
        <v>0</v>
      </c>
      <c r="AC2054" s="129">
        <v>44</v>
      </c>
      <c r="AD2054" s="129">
        <v>0.40799999999999997</v>
      </c>
      <c r="AE2054" s="129" t="s">
        <v>31</v>
      </c>
      <c r="AF2054" s="129" t="s">
        <v>3340</v>
      </c>
      <c r="AG2054" s="129" t="s">
        <v>8717</v>
      </c>
      <c r="AH2054" s="129" t="e" cm="1">
        <f t="array" aca="1" ref="AH2054" ca="1">INDIRECT(ADDRESS(MATCH(AJ2054,'rs_industries'!B:B,0),5,1,TRUE,"rs_industries"))</f>
        <v>#N/A</v>
      </c>
      <c r="AI2054" s="129" t="e" cm="1">
        <f t="array" aca="1" ref="AI2054" ca="1">INDIRECT(ADDRESS(MATCH(A2054,'rs_stocks'!B:B,0),7,1,TRUE,"rs_stocks"))</f>
        <v>#N/A</v>
      </c>
    </row>
    <row r="2055" spans="1:35" x14ac:dyDescent="0.3">
      <c r="A2055" s="129" t="s">
        <v>1483</v>
      </c>
      <c r="B2055" s="132">
        <v>-1.42</v>
      </c>
      <c r="C2055" s="132">
        <v>-2.73</v>
      </c>
      <c r="D2055" s="132">
        <v>-7.77</v>
      </c>
      <c r="E2055" s="132">
        <v>0.82</v>
      </c>
      <c r="F2055" s="132">
        <v>-0.33</v>
      </c>
      <c r="G2055" s="280" t="s">
        <v>3217</v>
      </c>
      <c r="H2055" s="349" t="s">
        <v>150</v>
      </c>
      <c r="I2055" s="129">
        <v>2.972</v>
      </c>
      <c r="J2055" s="129">
        <v>-37</v>
      </c>
      <c r="K2055" s="129">
        <v>-9</v>
      </c>
      <c r="L2055" s="129" t="b">
        <v>0</v>
      </c>
      <c r="M2055" s="129">
        <v>-5.5430000000000001</v>
      </c>
      <c r="N2055" s="129">
        <v>3.5339999999999998</v>
      </c>
      <c r="O2055" s="129">
        <v>-1.569</v>
      </c>
      <c r="P2055" s="132">
        <v>-4.9509999999999996</v>
      </c>
      <c r="Q2055" s="132">
        <v>3.2000000000000001E-2</v>
      </c>
      <c r="R2055" s="132">
        <v>-0.16</v>
      </c>
      <c r="S2055" s="129">
        <v>1.87</v>
      </c>
      <c r="T2055" s="419">
        <v>51.433999999999997</v>
      </c>
      <c r="U2055" s="129">
        <v>27.06</v>
      </c>
      <c r="V2055" s="129">
        <v>31</v>
      </c>
      <c r="W2055" s="129">
        <v>11</v>
      </c>
      <c r="X2055" s="129">
        <v>395</v>
      </c>
      <c r="Y2055" s="129" t="s">
        <v>1483</v>
      </c>
      <c r="Z2055" s="129" t="b">
        <v>1</v>
      </c>
      <c r="AA2055" s="129">
        <v>0</v>
      </c>
      <c r="AB2055" s="129" t="b">
        <v>0</v>
      </c>
      <c r="AC2055" s="129">
        <v>41</v>
      </c>
      <c r="AD2055" s="129">
        <v>0.40799999999999997</v>
      </c>
      <c r="AE2055" s="129" t="s">
        <v>150</v>
      </c>
      <c r="AF2055" s="129" t="s">
        <v>3217</v>
      </c>
      <c r="AG2055" s="129" t="s">
        <v>3996</v>
      </c>
      <c r="AH2055" s="129" t="e" cm="1">
        <f t="array" aca="1" ref="AH2055" ca="1">INDIRECT(ADDRESS(MATCH(AJ2055,'rs_industries'!B:B,0),5,1,TRUE,"rs_industries"))</f>
        <v>#N/A</v>
      </c>
      <c r="AI2055" s="129" t="e" cm="1">
        <f t="array" aca="1" ref="AI2055" ca="1">INDIRECT(ADDRESS(MATCH(A2055,'rs_stocks'!B:B,0),7,1,TRUE,"rs_stocks"))</f>
        <v>#N/A</v>
      </c>
    </row>
    <row r="2056" spans="1:35" x14ac:dyDescent="0.3">
      <c r="A2056" s="129" t="s">
        <v>8737</v>
      </c>
      <c r="B2056" s="132">
        <v>-9.09</v>
      </c>
      <c r="C2056" s="132">
        <v>-25.93</v>
      </c>
      <c r="D2056" s="132">
        <v>-24.73</v>
      </c>
      <c r="E2056" s="132">
        <v>-20.9</v>
      </c>
      <c r="F2056" s="132">
        <v>-22.65</v>
      </c>
      <c r="G2056" s="269" t="s">
        <v>3146</v>
      </c>
      <c r="H2056" s="288" t="s">
        <v>3124</v>
      </c>
      <c r="I2056" s="129">
        <v>0.23400000000000001</v>
      </c>
      <c r="J2056" s="129">
        <v>-95</v>
      </c>
      <c r="K2056" s="129">
        <v>-93</v>
      </c>
      <c r="L2056" s="129" t="b">
        <v>0</v>
      </c>
      <c r="M2056" s="129">
        <v>-21.381</v>
      </c>
      <c r="N2056" s="129">
        <v>13.587999999999999</v>
      </c>
      <c r="O2056" s="129">
        <v>-1.5740000000000001</v>
      </c>
      <c r="P2056" s="132">
        <v>-20.908000000000001</v>
      </c>
      <c r="Q2056" s="132">
        <v>2.5999999999999999E-2</v>
      </c>
      <c r="R2056" s="132">
        <v>-0.53900000000000003</v>
      </c>
      <c r="S2056" s="129">
        <v>9.1</v>
      </c>
      <c r="T2056" s="419">
        <v>7.8490000000000002</v>
      </c>
      <c r="U2056" s="129">
        <v>1.4</v>
      </c>
      <c r="V2056" s="129">
        <v>-35</v>
      </c>
      <c r="W2056" s="129">
        <v>-30</v>
      </c>
      <c r="X2056" s="129">
        <v>1569</v>
      </c>
      <c r="Y2056" s="129" t="s">
        <v>8737</v>
      </c>
      <c r="Z2056" s="129" t="b">
        <v>1</v>
      </c>
      <c r="AA2056" s="129">
        <v>0</v>
      </c>
      <c r="AB2056" s="129" t="b">
        <v>0</v>
      </c>
      <c r="AC2056" s="129">
        <v>42</v>
      </c>
      <c r="AD2056" s="129">
        <v>0.40699999999999997</v>
      </c>
      <c r="AE2056" s="129" t="s">
        <v>3124</v>
      </c>
      <c r="AF2056" s="129" t="s">
        <v>3146</v>
      </c>
      <c r="AG2056" s="129" t="s">
        <v>8738</v>
      </c>
      <c r="AH2056" s="129" t="e" cm="1">
        <f t="array" aca="1" ref="AH2056" ca="1">INDIRECT(ADDRESS(MATCH(AJ2056,'rs_industries'!B:B,0),5,1,TRUE,"rs_industries"))</f>
        <v>#N/A</v>
      </c>
      <c r="AI2056" s="129" t="e" cm="1">
        <f t="array" aca="1" ref="AI2056" ca="1">INDIRECT(ADDRESS(MATCH(A2056,'rs_stocks'!B:B,0),7,1,TRUE,"rs_stocks"))</f>
        <v>#N/A</v>
      </c>
    </row>
    <row r="2057" spans="1:35" x14ac:dyDescent="0.3">
      <c r="A2057" s="129" t="s">
        <v>614</v>
      </c>
      <c r="B2057" s="132">
        <v>2.19</v>
      </c>
      <c r="C2057" s="132">
        <v>9.6</v>
      </c>
      <c r="D2057" s="132">
        <v>-1.36</v>
      </c>
      <c r="E2057" s="132">
        <v>6.89</v>
      </c>
      <c r="F2057" s="132">
        <v>5.34</v>
      </c>
      <c r="G2057" s="208" t="s">
        <v>3114</v>
      </c>
      <c r="H2057" s="347" t="s">
        <v>31</v>
      </c>
      <c r="I2057" s="129">
        <v>7.2350000000000003</v>
      </c>
      <c r="J2057" s="129">
        <v>-49</v>
      </c>
      <c r="K2057" s="129">
        <v>-21</v>
      </c>
      <c r="L2057" s="129" t="b">
        <v>1</v>
      </c>
      <c r="M2057" s="129">
        <v>-6.2729999999999997</v>
      </c>
      <c r="N2057" s="129">
        <v>3.9340000000000002</v>
      </c>
      <c r="O2057" s="129">
        <v>-1.5940000000000001</v>
      </c>
      <c r="P2057" s="132">
        <v>-5.8369999999999997</v>
      </c>
      <c r="Q2057" s="132">
        <v>3.3000000000000002E-2</v>
      </c>
      <c r="R2057" s="132">
        <v>-0.19500000000000001</v>
      </c>
      <c r="S2057" s="129">
        <v>2.34</v>
      </c>
      <c r="T2057" s="419">
        <v>58.78</v>
      </c>
      <c r="U2057" s="129">
        <v>11.64</v>
      </c>
      <c r="V2057" s="129">
        <v>-58</v>
      </c>
      <c r="W2057" s="129">
        <v>-36</v>
      </c>
      <c r="X2057" s="129">
        <v>734</v>
      </c>
      <c r="Y2057" s="129" t="s">
        <v>614</v>
      </c>
      <c r="Z2057" s="129" t="b">
        <v>1</v>
      </c>
      <c r="AA2057" s="129">
        <v>0</v>
      </c>
      <c r="AB2057" s="129" t="b">
        <v>0</v>
      </c>
      <c r="AC2057" s="129">
        <v>43</v>
      </c>
      <c r="AD2057" s="129">
        <v>0.40699999999999997</v>
      </c>
      <c r="AE2057" s="129" t="s">
        <v>31</v>
      </c>
      <c r="AF2057" s="129" t="s">
        <v>3114</v>
      </c>
      <c r="AG2057" s="129" t="s">
        <v>5515</v>
      </c>
      <c r="AH2057" s="129" t="e" cm="1">
        <f t="array" aca="1" ref="AH2057" ca="1">INDIRECT(ADDRESS(MATCH(AJ2057,'rs_industries'!B:B,0),5,1,TRUE,"rs_industries"))</f>
        <v>#N/A</v>
      </c>
      <c r="AI2057" s="129" t="e" cm="1">
        <f t="array" aca="1" ref="AI2057" ca="1">INDIRECT(ADDRESS(MATCH(A2057,'rs_stocks'!B:B,0),7,1,TRUE,"rs_stocks"))</f>
        <v>#N/A</v>
      </c>
    </row>
    <row r="2058" spans="1:35" x14ac:dyDescent="0.3">
      <c r="A2058" s="129" t="s">
        <v>2335</v>
      </c>
      <c r="B2058" s="132">
        <v>-4.26</v>
      </c>
      <c r="C2058" s="132">
        <v>3.73</v>
      </c>
      <c r="D2058" s="132">
        <v>-10.11</v>
      </c>
      <c r="E2058" s="132">
        <v>2.7</v>
      </c>
      <c r="F2058" s="132">
        <v>2.57</v>
      </c>
      <c r="G2058" s="282" t="s">
        <v>3121</v>
      </c>
      <c r="H2058" s="347" t="s">
        <v>245</v>
      </c>
      <c r="I2058" s="129">
        <v>1.3049999999999999</v>
      </c>
      <c r="J2058" s="129">
        <v>-75</v>
      </c>
      <c r="K2058" s="129">
        <v>-66</v>
      </c>
      <c r="L2058" s="129" t="b">
        <v>1</v>
      </c>
      <c r="M2058" s="129">
        <v>-11.552</v>
      </c>
      <c r="N2058" s="129">
        <v>7.2119999999999997</v>
      </c>
      <c r="O2058" s="129">
        <v>-1.6020000000000001</v>
      </c>
      <c r="P2058" s="132">
        <v>-11.282999999999999</v>
      </c>
      <c r="Q2058" s="132">
        <v>3.4000000000000002E-2</v>
      </c>
      <c r="R2058" s="132">
        <v>-0.38200000000000001</v>
      </c>
      <c r="S2058" s="129">
        <v>2.41</v>
      </c>
      <c r="T2058" s="419">
        <v>-105.669</v>
      </c>
      <c r="U2058" s="129">
        <v>24.72</v>
      </c>
      <c r="V2058" s="129">
        <v>13</v>
      </c>
      <c r="W2058" s="129">
        <v>37</v>
      </c>
      <c r="X2058" s="129">
        <v>335</v>
      </c>
      <c r="Y2058" s="129" t="s">
        <v>2335</v>
      </c>
      <c r="Z2058" s="129" t="b">
        <v>0</v>
      </c>
      <c r="AA2058" s="129">
        <v>0</v>
      </c>
      <c r="AB2058" s="129" t="b">
        <v>0</v>
      </c>
      <c r="AC2058" s="129">
        <v>53</v>
      </c>
      <c r="AD2058" s="129">
        <v>0.40699999999999997</v>
      </c>
      <c r="AE2058" s="129" t="s">
        <v>245</v>
      </c>
      <c r="AF2058" s="129" t="s">
        <v>3121</v>
      </c>
      <c r="AG2058" s="129" t="s">
        <v>4314</v>
      </c>
      <c r="AH2058" s="129" t="e" cm="1">
        <f t="array" aca="1" ref="AH2058" ca="1">INDIRECT(ADDRESS(MATCH(AJ2058,'rs_industries'!B:B,0),5,1,TRUE,"rs_industries"))</f>
        <v>#N/A</v>
      </c>
      <c r="AI2058" s="129" cm="1">
        <f t="array" aca="1" ref="AI2058" ca="1">INDIRECT(ADDRESS(MATCH(A2058,'rs_stocks'!B:B,0),7,1,TRUE,"rs_stocks"))</f>
        <v>81</v>
      </c>
    </row>
    <row r="2059" spans="1:35" x14ac:dyDescent="0.3">
      <c r="A2059" s="129" t="s">
        <v>144</v>
      </c>
      <c r="B2059" s="132">
        <v>-0.54</v>
      </c>
      <c r="C2059" s="132">
        <v>-0.48</v>
      </c>
      <c r="D2059" s="132">
        <v>0.56000000000000005</v>
      </c>
      <c r="E2059" s="132">
        <v>-2.2999999999999998</v>
      </c>
      <c r="F2059" s="132">
        <v>-6.06</v>
      </c>
      <c r="G2059" s="282" t="s">
        <v>3236</v>
      </c>
      <c r="H2059" s="347" t="s">
        <v>3111</v>
      </c>
      <c r="I2059" s="129">
        <v>134.39099999999999</v>
      </c>
      <c r="J2059" s="129">
        <v>-40</v>
      </c>
      <c r="K2059" s="129">
        <v>-10</v>
      </c>
      <c r="L2059" s="129" t="b">
        <v>1</v>
      </c>
      <c r="M2059" s="129">
        <v>-3.54</v>
      </c>
      <c r="N2059" s="129">
        <v>2.1859999999999999</v>
      </c>
      <c r="O2059" s="129">
        <v>-1.62</v>
      </c>
      <c r="P2059" s="132">
        <v>-3.5419999999999998</v>
      </c>
      <c r="Q2059" s="132">
        <v>3.5999999999999997E-2</v>
      </c>
      <c r="R2059" s="132">
        <v>-0.126</v>
      </c>
      <c r="S2059" s="129">
        <v>1.48</v>
      </c>
      <c r="T2059" s="419">
        <v>11.996</v>
      </c>
      <c r="U2059" s="129">
        <v>429.5</v>
      </c>
      <c r="V2059" s="129">
        <v>-56</v>
      </c>
      <c r="W2059" s="129">
        <v>-63</v>
      </c>
      <c r="X2059" s="129">
        <v>31</v>
      </c>
      <c r="Y2059" s="129" t="s">
        <v>144</v>
      </c>
      <c r="Z2059" s="129" t="b">
        <v>1</v>
      </c>
      <c r="AA2059" s="129">
        <v>0</v>
      </c>
      <c r="AB2059" s="129" t="b">
        <v>1</v>
      </c>
      <c r="AC2059" s="129">
        <v>50</v>
      </c>
      <c r="AD2059" s="129">
        <v>0.40699999999999997</v>
      </c>
      <c r="AE2059" s="129" t="s">
        <v>3111</v>
      </c>
      <c r="AF2059" s="129" t="s">
        <v>3236</v>
      </c>
      <c r="AG2059" s="129" t="s">
        <v>3504</v>
      </c>
      <c r="AH2059" s="129" t="e" cm="1">
        <f t="array" aca="1" ref="AH2059" ca="1">INDIRECT(ADDRESS(MATCH(AJ2059,'rs_industries'!B:B,0),5,1,TRUE,"rs_industries"))</f>
        <v>#N/A</v>
      </c>
      <c r="AI2059" s="129" t="e" cm="1">
        <f t="array" aca="1" ref="AI2059" ca="1">INDIRECT(ADDRESS(MATCH(A2059,'rs_stocks'!B:B,0),7,1,TRUE,"rs_stocks"))</f>
        <v>#N/A</v>
      </c>
    </row>
    <row r="2060" spans="1:35" x14ac:dyDescent="0.3">
      <c r="A2060" s="129" t="s">
        <v>1394</v>
      </c>
      <c r="B2060" s="132">
        <v>4.04</v>
      </c>
      <c r="C2060" s="132">
        <v>-1.53</v>
      </c>
      <c r="D2060" s="132">
        <v>-5.93</v>
      </c>
      <c r="E2060" s="132">
        <v>4.8</v>
      </c>
      <c r="F2060" s="132">
        <v>-0.97</v>
      </c>
      <c r="G2060" s="336" t="s">
        <v>3238</v>
      </c>
      <c r="H2060" s="304" t="s">
        <v>24</v>
      </c>
      <c r="I2060" s="129">
        <v>4.2300000000000004</v>
      </c>
      <c r="J2060" s="129">
        <v>-45</v>
      </c>
      <c r="K2060" s="129">
        <v>-41</v>
      </c>
      <c r="L2060" s="129" t="b">
        <v>0</v>
      </c>
      <c r="M2060" s="129">
        <v>-5.4</v>
      </c>
      <c r="N2060" s="129">
        <v>3.3319999999999999</v>
      </c>
      <c r="O2060" s="129">
        <v>-1.621</v>
      </c>
      <c r="P2060" s="132">
        <v>-5.0789999999999997</v>
      </c>
      <c r="Q2060" s="132">
        <v>3.5000000000000003E-2</v>
      </c>
      <c r="R2060" s="132">
        <v>-0.17599999999999999</v>
      </c>
      <c r="S2060" s="129">
        <v>2.4900000000000002</v>
      </c>
      <c r="T2060" s="419">
        <v>110.053</v>
      </c>
      <c r="U2060" s="129">
        <v>24.45</v>
      </c>
      <c r="V2060" s="129">
        <v>2</v>
      </c>
      <c r="W2060" s="129">
        <v>5</v>
      </c>
      <c r="X2060" s="129">
        <v>328</v>
      </c>
      <c r="Y2060" s="129" t="s">
        <v>1394</v>
      </c>
      <c r="Z2060" s="129" t="b">
        <v>1</v>
      </c>
      <c r="AA2060" s="129">
        <v>0</v>
      </c>
      <c r="AB2060" s="129" t="b">
        <v>0</v>
      </c>
      <c r="AC2060" s="129">
        <v>36</v>
      </c>
      <c r="AD2060" s="129">
        <v>0.40600000000000003</v>
      </c>
      <c r="AE2060" s="129" t="s">
        <v>24</v>
      </c>
      <c r="AF2060" s="129" t="s">
        <v>3238</v>
      </c>
      <c r="AG2060" s="129" t="s">
        <v>5045</v>
      </c>
      <c r="AH2060" s="129" t="e" cm="1">
        <f t="array" aca="1" ref="AH2060" ca="1">INDIRECT(ADDRESS(MATCH(AJ2060,'rs_industries'!B:B,0),5,1,TRUE,"rs_industries"))</f>
        <v>#N/A</v>
      </c>
      <c r="AI2060" s="129" t="e" cm="1">
        <f t="array" aca="1" ref="AI2060" ca="1">INDIRECT(ADDRESS(MATCH(A2060,'rs_stocks'!B:B,0),7,1,TRUE,"rs_stocks"))</f>
        <v>#N/A</v>
      </c>
    </row>
    <row r="2061" spans="1:35" x14ac:dyDescent="0.3">
      <c r="A2061" s="129" t="s">
        <v>1424</v>
      </c>
      <c r="B2061" s="132">
        <v>-2.75</v>
      </c>
      <c r="C2061" s="132">
        <v>-8.6999999999999993</v>
      </c>
      <c r="D2061" s="132">
        <v>-5.05</v>
      </c>
      <c r="E2061" s="132">
        <v>-3.62</v>
      </c>
      <c r="F2061" s="132">
        <v>-5.81</v>
      </c>
      <c r="G2061" s="204" t="s">
        <v>3623</v>
      </c>
      <c r="H2061" s="345" t="s">
        <v>31</v>
      </c>
      <c r="I2061" s="129">
        <v>1.9650000000000001</v>
      </c>
      <c r="J2061" s="129">
        <v>-37</v>
      </c>
      <c r="K2061" s="129">
        <v>-12</v>
      </c>
      <c r="L2061" s="129" t="b">
        <v>0</v>
      </c>
      <c r="M2061" s="129">
        <v>-5.2050000000000001</v>
      </c>
      <c r="N2061" s="129">
        <v>3.2040000000000002</v>
      </c>
      <c r="O2061" s="129">
        <v>-1.6240000000000001</v>
      </c>
      <c r="P2061" s="132">
        <v>-4.859</v>
      </c>
      <c r="Q2061" s="132">
        <v>3.5000000000000003E-2</v>
      </c>
      <c r="R2061" s="132">
        <v>-0.17</v>
      </c>
      <c r="S2061" s="129">
        <v>2.54</v>
      </c>
      <c r="T2061" s="419">
        <v>-36.67</v>
      </c>
      <c r="U2061" s="129">
        <v>72.91</v>
      </c>
      <c r="V2061" s="129">
        <v>-15</v>
      </c>
      <c r="W2061" s="129">
        <v>-24</v>
      </c>
      <c r="X2061" s="129">
        <v>107</v>
      </c>
      <c r="Y2061" s="129" t="s">
        <v>1424</v>
      </c>
      <c r="Z2061" s="129" t="b">
        <v>1</v>
      </c>
      <c r="AA2061" s="129">
        <v>0</v>
      </c>
      <c r="AB2061" s="129" t="b">
        <v>0</v>
      </c>
      <c r="AC2061" s="129">
        <v>45</v>
      </c>
      <c r="AD2061" s="129">
        <v>0.40600000000000003</v>
      </c>
      <c r="AE2061" s="129" t="s">
        <v>31</v>
      </c>
      <c r="AF2061" s="129" t="s">
        <v>3623</v>
      </c>
      <c r="AG2061" s="129" t="s">
        <v>4302</v>
      </c>
      <c r="AH2061" s="129" t="e" cm="1">
        <f t="array" aca="1" ref="AH2061" ca="1">INDIRECT(ADDRESS(MATCH(AJ2061,'rs_industries'!B:B,0),5,1,TRUE,"rs_industries"))</f>
        <v>#N/A</v>
      </c>
      <c r="AI2061" s="129" t="e" cm="1">
        <f t="array" aca="1" ref="AI2061" ca="1">INDIRECT(ADDRESS(MATCH(A2061,'rs_stocks'!B:B,0),7,1,TRUE,"rs_stocks"))</f>
        <v>#N/A</v>
      </c>
    </row>
    <row r="2062" spans="1:35" x14ac:dyDescent="0.3">
      <c r="A2062" s="129" t="s">
        <v>9056</v>
      </c>
      <c r="B2062" s="132">
        <v>-5.52</v>
      </c>
      <c r="C2062" s="132">
        <v>2.33</v>
      </c>
      <c r="D2062" s="132">
        <v>23.2</v>
      </c>
      <c r="E2062" s="132">
        <v>-19.37</v>
      </c>
      <c r="F2062" s="132">
        <v>-8.8800000000000008</v>
      </c>
      <c r="G2062" s="269" t="s">
        <v>3236</v>
      </c>
      <c r="H2062" s="288" t="s">
        <v>3111</v>
      </c>
      <c r="I2062" s="129">
        <v>0.33900000000000002</v>
      </c>
      <c r="J2062" s="129">
        <v>-85</v>
      </c>
      <c r="K2062" s="129">
        <v>-73</v>
      </c>
      <c r="L2062" s="129" t="b">
        <v>0</v>
      </c>
      <c r="M2062" s="129">
        <v>-19.154</v>
      </c>
      <c r="N2062" s="129">
        <v>11.737</v>
      </c>
      <c r="O2062" s="129">
        <v>-1.6319999999999999</v>
      </c>
      <c r="P2062" s="132">
        <v>-15.903</v>
      </c>
      <c r="Q2062" s="132">
        <v>3.3000000000000002E-2</v>
      </c>
      <c r="R2062" s="132">
        <v>-0.52100000000000002</v>
      </c>
      <c r="S2062" s="129">
        <v>6.31</v>
      </c>
      <c r="T2062" s="419">
        <v>-72.016000000000005</v>
      </c>
      <c r="U2062" s="129">
        <v>3.08</v>
      </c>
      <c r="V2062" s="129">
        <v>7</v>
      </c>
      <c r="W2062" s="129">
        <v>-5</v>
      </c>
      <c r="X2062" s="129">
        <v>1028</v>
      </c>
      <c r="Y2062" s="129" t="s">
        <v>9056</v>
      </c>
      <c r="Z2062" s="129" t="b">
        <v>0</v>
      </c>
      <c r="AA2062" s="129">
        <v>0</v>
      </c>
      <c r="AB2062" s="129" t="b">
        <v>0</v>
      </c>
      <c r="AC2062" s="129">
        <v>39</v>
      </c>
      <c r="AD2062" s="129">
        <v>0.40600000000000003</v>
      </c>
      <c r="AE2062" s="129" t="s">
        <v>3111</v>
      </c>
      <c r="AF2062" s="129" t="s">
        <v>3236</v>
      </c>
      <c r="AG2062" s="129" t="s">
        <v>9057</v>
      </c>
      <c r="AH2062" s="129" t="e" cm="1">
        <f t="array" aca="1" ref="AH2062" ca="1">INDIRECT(ADDRESS(MATCH(AJ2062,'rs_industries'!B:B,0),5,1,TRUE,"rs_industries"))</f>
        <v>#N/A</v>
      </c>
      <c r="AI2062" s="129" cm="1">
        <f t="array" aca="1" ref="AI2062" ca="1">INDIRECT(ADDRESS(MATCH(A2062,'rs_stocks'!B:B,0),7,1,TRUE,"rs_stocks"))</f>
        <v>73</v>
      </c>
    </row>
    <row r="2063" spans="1:35" x14ac:dyDescent="0.3">
      <c r="A2063" s="129" t="s">
        <v>1817</v>
      </c>
      <c r="B2063" s="132">
        <v>3.71</v>
      </c>
      <c r="C2063" s="132">
        <v>14.84</v>
      </c>
      <c r="D2063" s="132">
        <v>6.42</v>
      </c>
      <c r="E2063" s="132">
        <v>-17.989999999999998</v>
      </c>
      <c r="F2063" s="132">
        <v>-18.52</v>
      </c>
      <c r="G2063" s="282"/>
      <c r="H2063" s="347"/>
      <c r="I2063" s="129">
        <v>2.3330000000000002</v>
      </c>
      <c r="J2063" s="129">
        <v>-90</v>
      </c>
      <c r="K2063" s="129">
        <v>-88</v>
      </c>
      <c r="L2063" s="129" t="b">
        <v>1</v>
      </c>
      <c r="M2063" s="129">
        <v>-12.250999999999999</v>
      </c>
      <c r="N2063" s="129">
        <v>7.4180000000000001</v>
      </c>
      <c r="O2063" s="129">
        <v>-1.6519999999999999</v>
      </c>
      <c r="P2063" s="132">
        <v>-11.67</v>
      </c>
      <c r="Q2063" s="132">
        <v>3.4000000000000002E-2</v>
      </c>
      <c r="R2063" s="132">
        <v>-0.4</v>
      </c>
      <c r="S2063" s="129">
        <v>3.46</v>
      </c>
      <c r="T2063" s="419">
        <v>68.965999999999994</v>
      </c>
      <c r="U2063" s="129">
        <v>15.09</v>
      </c>
      <c r="V2063" s="129">
        <v>-6</v>
      </c>
      <c r="W2063" s="129">
        <v>-36</v>
      </c>
      <c r="X2063" s="129">
        <v>383</v>
      </c>
      <c r="Y2063" s="129" t="s">
        <v>1817</v>
      </c>
      <c r="Z2063" s="129" t="b">
        <v>0</v>
      </c>
      <c r="AA2063" s="129">
        <v>0</v>
      </c>
      <c r="AB2063" s="129" t="b">
        <v>0</v>
      </c>
      <c r="AC2063" s="129">
        <v>45</v>
      </c>
      <c r="AD2063" s="129">
        <v>0.40500000000000003</v>
      </c>
      <c r="AG2063" s="129" t="s">
        <v>4409</v>
      </c>
      <c r="AH2063" s="129" t="e" cm="1">
        <f t="array" aca="1" ref="AH2063" ca="1">INDIRECT(ADDRESS(MATCH(AJ2063,'rs_industries'!B:B,0),5,1,TRUE,"rs_industries"))</f>
        <v>#N/A</v>
      </c>
      <c r="AI2063" s="129" t="e" cm="1">
        <f t="array" aca="1" ref="AI2063" ca="1">INDIRECT(ADDRESS(MATCH(A2063,'rs_stocks'!B:B,0),7,1,TRUE,"rs_stocks"))</f>
        <v>#N/A</v>
      </c>
    </row>
    <row r="2064" spans="1:35" x14ac:dyDescent="0.3">
      <c r="A2064" s="129" t="s">
        <v>914</v>
      </c>
      <c r="B2064" s="132">
        <v>-0.16</v>
      </c>
      <c r="C2064" s="132">
        <v>-11.65</v>
      </c>
      <c r="D2064" s="132">
        <v>-21.18</v>
      </c>
      <c r="E2064" s="132">
        <v>-7.97</v>
      </c>
      <c r="F2064" s="132">
        <v>0.52</v>
      </c>
      <c r="G2064" s="216" t="s">
        <v>88</v>
      </c>
      <c r="H2064" s="350" t="s">
        <v>31</v>
      </c>
      <c r="I2064" s="129">
        <v>8.7710000000000008</v>
      </c>
      <c r="J2064" s="129">
        <v>-47</v>
      </c>
      <c r="K2064" s="129">
        <v>-37</v>
      </c>
      <c r="L2064" s="129" t="b">
        <v>0</v>
      </c>
      <c r="M2064" s="129">
        <v>-14.36</v>
      </c>
      <c r="N2064" s="129">
        <v>8.6080000000000005</v>
      </c>
      <c r="O2064" s="129">
        <v>-1.6679999999999999</v>
      </c>
      <c r="P2064" s="132">
        <v>-11.265000000000001</v>
      </c>
      <c r="Q2064" s="132">
        <v>3.5000000000000003E-2</v>
      </c>
      <c r="R2064" s="132">
        <v>-0.38900000000000001</v>
      </c>
      <c r="S2064" s="129">
        <v>5.25</v>
      </c>
      <c r="T2064" s="419">
        <v>21.091999999999999</v>
      </c>
      <c r="U2064" s="129">
        <v>61.45</v>
      </c>
      <c r="V2064" s="129">
        <v>-29</v>
      </c>
      <c r="W2064" s="129">
        <v>-4</v>
      </c>
      <c r="X2064" s="129">
        <v>62</v>
      </c>
      <c r="Y2064" s="129" t="s">
        <v>914</v>
      </c>
      <c r="Z2064" s="129" t="b">
        <v>1</v>
      </c>
      <c r="AA2064" s="129">
        <v>0</v>
      </c>
      <c r="AB2064" s="129" t="b">
        <v>0</v>
      </c>
      <c r="AC2064" s="129">
        <v>49</v>
      </c>
      <c r="AD2064" s="129">
        <v>0.40500000000000003</v>
      </c>
      <c r="AE2064" s="129" t="s">
        <v>31</v>
      </c>
      <c r="AF2064" s="129" t="s">
        <v>88</v>
      </c>
      <c r="AG2064" s="129" t="s">
        <v>5355</v>
      </c>
      <c r="AH2064" s="129" t="e" cm="1">
        <f t="array" aca="1" ref="AH2064" ca="1">INDIRECT(ADDRESS(MATCH(AJ2064,'rs_industries'!B:B,0),5,1,TRUE,"rs_industries"))</f>
        <v>#N/A</v>
      </c>
      <c r="AI2064" s="129" t="e" cm="1">
        <f t="array" aca="1" ref="AI2064" ca="1">INDIRECT(ADDRESS(MATCH(A2064,'rs_stocks'!B:B,0),7,1,TRUE,"rs_stocks"))</f>
        <v>#N/A</v>
      </c>
    </row>
    <row r="2065" spans="1:35" x14ac:dyDescent="0.3">
      <c r="A2065" s="129" t="s">
        <v>1115</v>
      </c>
      <c r="B2065" s="132">
        <v>-1.8</v>
      </c>
      <c r="C2065" s="132">
        <v>-14.07</v>
      </c>
      <c r="D2065" s="132">
        <v>-12.42</v>
      </c>
      <c r="E2065" s="132">
        <v>-2.72</v>
      </c>
      <c r="F2065" s="132">
        <v>-7.01</v>
      </c>
      <c r="G2065" s="282" t="s">
        <v>3611</v>
      </c>
      <c r="H2065" s="347" t="s">
        <v>24</v>
      </c>
      <c r="I2065" s="129">
        <v>17.898</v>
      </c>
      <c r="J2065" s="129">
        <v>-44</v>
      </c>
      <c r="K2065" s="129">
        <v>-29</v>
      </c>
      <c r="L2065" s="129" t="b">
        <v>0</v>
      </c>
      <c r="M2065" s="129">
        <v>-8.9719999999999995</v>
      </c>
      <c r="N2065" s="129">
        <v>5.3739999999999997</v>
      </c>
      <c r="O2065" s="129">
        <v>-1.67</v>
      </c>
      <c r="P2065" s="132">
        <v>-8.7289999999999992</v>
      </c>
      <c r="Q2065" s="132">
        <v>3.5999999999999997E-2</v>
      </c>
      <c r="R2065" s="132">
        <v>-0.315</v>
      </c>
      <c r="S2065" s="129">
        <v>2.81</v>
      </c>
      <c r="T2065" s="419">
        <v>-4.37</v>
      </c>
      <c r="U2065" s="129">
        <v>301.72000000000003</v>
      </c>
      <c r="V2065" s="129">
        <v>-49</v>
      </c>
      <c r="W2065" s="129">
        <v>-44</v>
      </c>
      <c r="X2065" s="129">
        <v>23</v>
      </c>
      <c r="Y2065" s="129" t="s">
        <v>1115</v>
      </c>
      <c r="Z2065" s="129" t="b">
        <v>1</v>
      </c>
      <c r="AA2065" s="129">
        <v>0</v>
      </c>
      <c r="AB2065" s="129" t="b">
        <v>0</v>
      </c>
      <c r="AC2065" s="129">
        <v>41</v>
      </c>
      <c r="AD2065" s="129">
        <v>0.40500000000000003</v>
      </c>
      <c r="AE2065" s="129" t="s">
        <v>24</v>
      </c>
      <c r="AF2065" s="129" t="s">
        <v>3611</v>
      </c>
      <c r="AG2065" s="129" t="s">
        <v>3818</v>
      </c>
      <c r="AH2065" s="129" t="e" cm="1">
        <f t="array" aca="1" ref="AH2065" ca="1">INDIRECT(ADDRESS(MATCH(AJ2065,'rs_industries'!B:B,0),5,1,TRUE,"rs_industries"))</f>
        <v>#N/A</v>
      </c>
      <c r="AI2065" s="129" t="e" cm="1">
        <f t="array" aca="1" ref="AI2065" ca="1">INDIRECT(ADDRESS(MATCH(A2065,'rs_stocks'!B:B,0),7,1,TRUE,"rs_stocks"))</f>
        <v>#N/A</v>
      </c>
    </row>
    <row r="2066" spans="1:35" x14ac:dyDescent="0.3">
      <c r="A2066" s="129" t="s">
        <v>1939</v>
      </c>
      <c r="B2066" s="132">
        <v>-0.53</v>
      </c>
      <c r="C2066" s="132">
        <v>-4.63</v>
      </c>
      <c r="D2066" s="132">
        <v>-4.9400000000000004</v>
      </c>
      <c r="E2066" s="132">
        <v>-7</v>
      </c>
      <c r="F2066" s="132">
        <v>-6.06</v>
      </c>
      <c r="G2066" s="311" t="s">
        <v>3148</v>
      </c>
      <c r="H2066" s="349" t="s">
        <v>3111</v>
      </c>
      <c r="I2066" s="129">
        <v>1.964</v>
      </c>
      <c r="J2066" s="129">
        <v>-38</v>
      </c>
      <c r="K2066" s="129">
        <v>-24</v>
      </c>
      <c r="L2066" s="129" t="b">
        <v>0</v>
      </c>
      <c r="M2066" s="129">
        <v>-3.3330000000000002</v>
      </c>
      <c r="N2066" s="129">
        <v>1.986</v>
      </c>
      <c r="O2066" s="129">
        <v>-1.6779999999999999</v>
      </c>
      <c r="P2066" s="132">
        <v>-3.4209999999999998</v>
      </c>
      <c r="Q2066" s="132">
        <v>3.7999999999999999E-2</v>
      </c>
      <c r="R2066" s="132">
        <v>-0.129</v>
      </c>
      <c r="S2066" s="129">
        <v>1.98</v>
      </c>
      <c r="T2066" s="419">
        <v>-54.043999999999997</v>
      </c>
      <c r="U2066" s="129">
        <v>26.18</v>
      </c>
      <c r="V2066" s="129">
        <v>33</v>
      </c>
      <c r="W2066" s="129">
        <v>11</v>
      </c>
      <c r="X2066" s="129">
        <v>386</v>
      </c>
      <c r="Y2066" s="129" t="s">
        <v>1939</v>
      </c>
      <c r="Z2066" s="129" t="b">
        <v>1</v>
      </c>
      <c r="AA2066" s="129">
        <v>0</v>
      </c>
      <c r="AB2066" s="129" t="b">
        <v>0</v>
      </c>
      <c r="AC2066" s="129">
        <v>42</v>
      </c>
      <c r="AD2066" s="129">
        <v>0.40500000000000003</v>
      </c>
      <c r="AE2066" s="129" t="s">
        <v>3111</v>
      </c>
      <c r="AF2066" s="129" t="s">
        <v>3148</v>
      </c>
      <c r="AG2066" s="129" t="s">
        <v>4193</v>
      </c>
      <c r="AH2066" s="129" t="e" cm="1">
        <f t="array" aca="1" ref="AH2066" ca="1">INDIRECT(ADDRESS(MATCH(AJ2066,'rs_industries'!B:B,0),5,1,TRUE,"rs_industries"))</f>
        <v>#N/A</v>
      </c>
      <c r="AI2066" s="129" t="e" cm="1">
        <f t="array" aca="1" ref="AI2066" ca="1">INDIRECT(ADDRESS(MATCH(A2066,'rs_stocks'!B:B,0),7,1,TRUE,"rs_stocks"))</f>
        <v>#N/A</v>
      </c>
    </row>
    <row r="2067" spans="1:35" x14ac:dyDescent="0.3">
      <c r="A2067" s="129" t="s">
        <v>1533</v>
      </c>
      <c r="B2067" s="132">
        <v>1.86</v>
      </c>
      <c r="C2067" s="132">
        <v>-8.26</v>
      </c>
      <c r="D2067" s="132">
        <v>-15.82</v>
      </c>
      <c r="E2067" s="132">
        <v>7.66</v>
      </c>
      <c r="F2067" s="132">
        <v>-9.5399999999999991</v>
      </c>
      <c r="G2067" s="296" t="s">
        <v>3705</v>
      </c>
      <c r="H2067" s="349" t="s">
        <v>115</v>
      </c>
      <c r="I2067" s="129">
        <v>3.5129999999999999</v>
      </c>
      <c r="J2067" s="129">
        <v>-43</v>
      </c>
      <c r="K2067" s="129">
        <v>-34</v>
      </c>
      <c r="L2067" s="129" t="b">
        <v>0</v>
      </c>
      <c r="M2067" s="129">
        <v>-8.6989999999999998</v>
      </c>
      <c r="N2067" s="129">
        <v>5.1459999999999999</v>
      </c>
      <c r="O2067" s="129">
        <v>-1.69</v>
      </c>
      <c r="P2067" s="132">
        <v>-8.9979999999999993</v>
      </c>
      <c r="Q2067" s="132">
        <v>3.5999999999999997E-2</v>
      </c>
      <c r="R2067" s="132">
        <v>-0.32200000000000001</v>
      </c>
      <c r="S2067" s="129">
        <v>2.88</v>
      </c>
      <c r="T2067" s="419">
        <v>83.968000000000004</v>
      </c>
      <c r="U2067" s="129">
        <v>35.549999999999997</v>
      </c>
      <c r="V2067" s="129">
        <v>-21</v>
      </c>
      <c r="W2067" s="129">
        <v>-26</v>
      </c>
      <c r="X2067" s="129">
        <v>195</v>
      </c>
      <c r="Y2067" s="129" t="s">
        <v>1533</v>
      </c>
      <c r="Z2067" s="129" t="b">
        <v>1</v>
      </c>
      <c r="AA2067" s="129">
        <v>0</v>
      </c>
      <c r="AB2067" s="129" t="b">
        <v>0</v>
      </c>
      <c r="AC2067" s="129">
        <v>41</v>
      </c>
      <c r="AD2067" s="129">
        <v>0.40400000000000003</v>
      </c>
      <c r="AE2067" s="129" t="s">
        <v>115</v>
      </c>
      <c r="AF2067" s="129" t="s">
        <v>3705</v>
      </c>
      <c r="AG2067" s="129" t="s">
        <v>5514</v>
      </c>
      <c r="AH2067" s="129" t="e" cm="1">
        <f t="array" aca="1" ref="AH2067" ca="1">INDIRECT(ADDRESS(MATCH(AJ2067,'rs_industries'!B:B,0),5,1,TRUE,"rs_industries"))</f>
        <v>#N/A</v>
      </c>
      <c r="AI2067" s="129" t="e" cm="1">
        <f t="array" aca="1" ref="AI2067" ca="1">INDIRECT(ADDRESS(MATCH(A2067,'rs_stocks'!B:B,0),7,1,TRUE,"rs_stocks"))</f>
        <v>#N/A</v>
      </c>
    </row>
    <row r="2068" spans="1:35" x14ac:dyDescent="0.3">
      <c r="A2068" s="129" t="s">
        <v>8170</v>
      </c>
      <c r="B2068" s="132">
        <v>-3.84</v>
      </c>
      <c r="C2068" s="132">
        <v>31.74</v>
      </c>
      <c r="D2068" s="132">
        <v>72.08</v>
      </c>
      <c r="E2068" s="132">
        <v>-5.38</v>
      </c>
      <c r="F2068" s="132">
        <v>-5.28</v>
      </c>
      <c r="G2068" s="287" t="s">
        <v>3353</v>
      </c>
      <c r="H2068" s="350" t="s">
        <v>115</v>
      </c>
      <c r="I2068" s="129">
        <v>0.30599999999999999</v>
      </c>
      <c r="J2068" s="129">
        <v>-71</v>
      </c>
      <c r="K2068" s="129">
        <v>-47</v>
      </c>
      <c r="L2068" s="129" t="b">
        <v>1</v>
      </c>
      <c r="M2068" s="129">
        <v>-27.004000000000001</v>
      </c>
      <c r="N2068" s="129">
        <v>15.874000000000001</v>
      </c>
      <c r="O2068" s="129">
        <v>-1.7010000000000001</v>
      </c>
      <c r="P2068" s="132">
        <v>-31.622</v>
      </c>
      <c r="Q2068" s="132">
        <v>3.5000000000000003E-2</v>
      </c>
      <c r="R2068" s="132">
        <v>-1.093</v>
      </c>
      <c r="S2068" s="129">
        <v>6.9</v>
      </c>
      <c r="T2068" s="419">
        <v>3.5089999999999999</v>
      </c>
      <c r="U2068" s="129">
        <v>8.26</v>
      </c>
      <c r="V2068" s="129">
        <v>-72</v>
      </c>
      <c r="W2068" s="129">
        <v>-62</v>
      </c>
      <c r="X2068" s="129">
        <v>350</v>
      </c>
      <c r="Y2068" s="129" t="s">
        <v>8170</v>
      </c>
      <c r="Z2068" s="129" t="b">
        <v>0</v>
      </c>
      <c r="AA2068" s="129">
        <v>0</v>
      </c>
      <c r="AB2068" s="129" t="b">
        <v>0</v>
      </c>
      <c r="AC2068" s="129">
        <v>46</v>
      </c>
      <c r="AD2068" s="129">
        <v>0.40400000000000003</v>
      </c>
      <c r="AE2068" s="129" t="s">
        <v>115</v>
      </c>
      <c r="AF2068" s="129" t="s">
        <v>3353</v>
      </c>
      <c r="AG2068" s="129" t="s">
        <v>8171</v>
      </c>
      <c r="AH2068" s="129" t="e" cm="1">
        <f t="array" aca="1" ref="AH2068" ca="1">INDIRECT(ADDRESS(MATCH(AJ2068,'rs_industries'!B:B,0),5,1,TRUE,"rs_industries"))</f>
        <v>#N/A</v>
      </c>
      <c r="AI2068" s="129" t="e" cm="1">
        <f t="array" aca="1" ref="AI2068" ca="1">INDIRECT(ADDRESS(MATCH(A2068,'rs_stocks'!B:B,0),7,1,TRUE,"rs_stocks"))</f>
        <v>#N/A</v>
      </c>
    </row>
    <row r="2069" spans="1:35" x14ac:dyDescent="0.3">
      <c r="A2069" s="129" t="s">
        <v>158</v>
      </c>
      <c r="B2069" s="132">
        <v>-2.36</v>
      </c>
      <c r="C2069" s="132">
        <v>14.62</v>
      </c>
      <c r="D2069" s="132">
        <v>1.72</v>
      </c>
      <c r="E2069" s="132">
        <v>-4.28</v>
      </c>
      <c r="F2069" s="132">
        <v>-1.55</v>
      </c>
      <c r="G2069" s="283" t="s">
        <v>3301</v>
      </c>
      <c r="H2069" s="351" t="s">
        <v>3108</v>
      </c>
      <c r="I2069" s="129">
        <v>21.667000000000002</v>
      </c>
      <c r="J2069" s="129">
        <v>-80</v>
      </c>
      <c r="K2069" s="129">
        <v>-47</v>
      </c>
      <c r="L2069" s="129" t="b">
        <v>1</v>
      </c>
      <c r="M2069" s="129">
        <v>-8.61</v>
      </c>
      <c r="N2069" s="129">
        <v>5.0490000000000004</v>
      </c>
      <c r="O2069" s="129">
        <v>-1.7050000000000001</v>
      </c>
      <c r="P2069" s="132">
        <v>-9.0449999999999999</v>
      </c>
      <c r="Q2069" s="132">
        <v>3.9E-2</v>
      </c>
      <c r="R2069" s="132">
        <v>-0.35</v>
      </c>
      <c r="S2069" s="129">
        <v>3.33</v>
      </c>
      <c r="T2069" s="419">
        <v>-29.042999999999999</v>
      </c>
      <c r="U2069" s="129">
        <v>16.54</v>
      </c>
      <c r="V2069" s="129">
        <v>-52</v>
      </c>
      <c r="W2069" s="129">
        <v>-49</v>
      </c>
      <c r="X2069" s="129">
        <v>363</v>
      </c>
      <c r="Y2069" s="129" t="s">
        <v>158</v>
      </c>
      <c r="Z2069" s="129" t="b">
        <v>0</v>
      </c>
      <c r="AA2069" s="129">
        <v>0</v>
      </c>
      <c r="AB2069" s="129" t="b">
        <v>1</v>
      </c>
      <c r="AC2069" s="129">
        <v>46</v>
      </c>
      <c r="AD2069" s="129">
        <v>0.40400000000000003</v>
      </c>
      <c r="AE2069" s="129" t="s">
        <v>3108</v>
      </c>
      <c r="AF2069" s="129" t="s">
        <v>3301</v>
      </c>
      <c r="AG2069" s="129" t="s">
        <v>4458</v>
      </c>
      <c r="AH2069" s="129" t="e" cm="1">
        <f t="array" aca="1" ref="AH2069" ca="1">INDIRECT(ADDRESS(MATCH(AJ2069,'rs_industries'!B:B,0),5,1,TRUE,"rs_industries"))</f>
        <v>#N/A</v>
      </c>
      <c r="AI2069" s="129" t="e" cm="1">
        <f t="array" aca="1" ref="AI2069" ca="1">INDIRECT(ADDRESS(MATCH(A2069,'rs_stocks'!B:B,0),7,1,TRUE,"rs_stocks"))</f>
        <v>#N/A</v>
      </c>
    </row>
    <row r="2070" spans="1:35" x14ac:dyDescent="0.3">
      <c r="A2070" s="129" t="s">
        <v>1329</v>
      </c>
      <c r="B2070" s="132">
        <v>5.63</v>
      </c>
      <c r="C2070" s="132">
        <v>15.76</v>
      </c>
      <c r="D2070" s="132">
        <v>14.24</v>
      </c>
      <c r="E2070" s="132">
        <v>-5.82</v>
      </c>
      <c r="F2070" s="132">
        <v>-1.72</v>
      </c>
      <c r="G2070" s="204" t="s">
        <v>3168</v>
      </c>
      <c r="H2070" s="345" t="s">
        <v>3124</v>
      </c>
      <c r="I2070" s="129">
        <v>13.45</v>
      </c>
      <c r="J2070" s="129">
        <v>-61</v>
      </c>
      <c r="K2070" s="129">
        <v>-42</v>
      </c>
      <c r="L2070" s="129" t="b">
        <v>1</v>
      </c>
      <c r="M2070" s="129">
        <v>-9.3510000000000009</v>
      </c>
      <c r="N2070" s="129">
        <v>5.407</v>
      </c>
      <c r="O2070" s="129">
        <v>-1.7290000000000001</v>
      </c>
      <c r="P2070" s="132">
        <v>-8.9450000000000003</v>
      </c>
      <c r="Q2070" s="132">
        <v>0.04</v>
      </c>
      <c r="R2070" s="132">
        <v>-0.36099999999999999</v>
      </c>
      <c r="S2070" s="129">
        <v>3.7</v>
      </c>
      <c r="T2070" s="419">
        <v>8.7189999999999994</v>
      </c>
      <c r="U2070" s="129">
        <v>192.04</v>
      </c>
      <c r="V2070" s="129">
        <v>-29</v>
      </c>
      <c r="W2070" s="129">
        <v>-44</v>
      </c>
      <c r="X2070" s="129">
        <v>28</v>
      </c>
      <c r="Y2070" s="129" t="s">
        <v>1329</v>
      </c>
      <c r="Z2070" s="129" t="b">
        <v>0</v>
      </c>
      <c r="AA2070" s="129">
        <v>0</v>
      </c>
      <c r="AB2070" s="129" t="b">
        <v>0</v>
      </c>
      <c r="AC2070" s="129">
        <v>46</v>
      </c>
      <c r="AD2070" s="129">
        <v>0.40300000000000002</v>
      </c>
      <c r="AE2070" s="129" t="s">
        <v>3124</v>
      </c>
      <c r="AF2070" s="129" t="s">
        <v>3168</v>
      </c>
      <c r="AG2070" s="129" t="s">
        <v>4077</v>
      </c>
      <c r="AH2070" s="129" t="e" cm="1">
        <f t="array" aca="1" ref="AH2070" ca="1">INDIRECT(ADDRESS(MATCH(AJ2070,'rs_industries'!B:B,0),5,1,TRUE,"rs_industries"))</f>
        <v>#N/A</v>
      </c>
      <c r="AI2070" s="129" t="e" cm="1">
        <f t="array" aca="1" ref="AI2070" ca="1">INDIRECT(ADDRESS(MATCH(A2070,'rs_stocks'!B:B,0),7,1,TRUE,"rs_stocks"))</f>
        <v>#N/A</v>
      </c>
    </row>
    <row r="2071" spans="1:35" x14ac:dyDescent="0.3">
      <c r="A2071" s="129" t="s">
        <v>7496</v>
      </c>
      <c r="B2071" s="132">
        <v>-5.27</v>
      </c>
      <c r="C2071" s="132">
        <v>-5.73</v>
      </c>
      <c r="D2071" s="132">
        <v>-5.12</v>
      </c>
      <c r="E2071" s="132">
        <v>-7.81</v>
      </c>
      <c r="F2071" s="132">
        <v>-6.11</v>
      </c>
      <c r="G2071" s="282" t="s">
        <v>3217</v>
      </c>
      <c r="H2071" s="347" t="s">
        <v>150</v>
      </c>
      <c r="I2071" s="129">
        <v>0.75</v>
      </c>
      <c r="J2071" s="129">
        <v>-53</v>
      </c>
      <c r="K2071" s="129">
        <v>-43</v>
      </c>
      <c r="L2071" s="129" t="b">
        <v>0</v>
      </c>
      <c r="M2071" s="129">
        <v>-4.1609999999999996</v>
      </c>
      <c r="N2071" s="129">
        <v>2.4020000000000001</v>
      </c>
      <c r="O2071" s="129">
        <v>-1.732</v>
      </c>
      <c r="P2071" s="132">
        <v>-4.1539999999999999</v>
      </c>
      <c r="Q2071" s="132">
        <v>0.04</v>
      </c>
      <c r="R2071" s="132">
        <v>-0.16700000000000001</v>
      </c>
      <c r="S2071" s="129">
        <v>1.8</v>
      </c>
      <c r="T2071" s="419">
        <v>-4.7510000000000003</v>
      </c>
      <c r="U2071" s="129">
        <v>11.68</v>
      </c>
      <c r="V2071" s="129">
        <v>-24</v>
      </c>
      <c r="W2071" s="129">
        <v>9</v>
      </c>
      <c r="X2071" s="129">
        <v>950</v>
      </c>
      <c r="Y2071" s="129" t="s">
        <v>7496</v>
      </c>
      <c r="Z2071" s="129" t="b">
        <v>1</v>
      </c>
      <c r="AA2071" s="129">
        <v>11.57</v>
      </c>
      <c r="AB2071" s="129" t="b">
        <v>0</v>
      </c>
      <c r="AC2071" s="129">
        <v>46</v>
      </c>
      <c r="AD2071" s="129">
        <v>0.40300000000000002</v>
      </c>
      <c r="AE2071" s="129" t="s">
        <v>150</v>
      </c>
      <c r="AF2071" s="129" t="s">
        <v>3217</v>
      </c>
      <c r="AG2071" s="129" t="s">
        <v>7497</v>
      </c>
      <c r="AH2071" s="129" t="e" cm="1">
        <f t="array" aca="1" ref="AH2071" ca="1">INDIRECT(ADDRESS(MATCH(AJ2071,'rs_industries'!B:B,0),5,1,TRUE,"rs_industries"))</f>
        <v>#N/A</v>
      </c>
      <c r="AI2071" s="129" t="e" cm="1">
        <f t="array" aca="1" ref="AI2071" ca="1">INDIRECT(ADDRESS(MATCH(A2071,'rs_stocks'!B:B,0),7,1,TRUE,"rs_stocks"))</f>
        <v>#N/A</v>
      </c>
    </row>
    <row r="2072" spans="1:35" x14ac:dyDescent="0.3">
      <c r="A2072" s="129" t="s">
        <v>1265</v>
      </c>
      <c r="B2072" s="132">
        <v>-6.19</v>
      </c>
      <c r="C2072" s="132">
        <v>-6.35</v>
      </c>
      <c r="D2072" s="132">
        <v>7.31</v>
      </c>
      <c r="E2072" s="132">
        <v>-26.8</v>
      </c>
      <c r="F2072" s="132">
        <v>-22.51</v>
      </c>
      <c r="G2072" s="338" t="s">
        <v>3267</v>
      </c>
      <c r="H2072" s="349" t="s">
        <v>3205</v>
      </c>
      <c r="I2072" s="129">
        <v>3.387</v>
      </c>
      <c r="J2072" s="129">
        <v>-63</v>
      </c>
      <c r="K2072" s="129">
        <v>-59</v>
      </c>
      <c r="L2072" s="129" t="b">
        <v>0</v>
      </c>
      <c r="M2072" s="129">
        <v>-13.054</v>
      </c>
      <c r="N2072" s="129">
        <v>7.4619999999999997</v>
      </c>
      <c r="O2072" s="129">
        <v>-1.7490000000000001</v>
      </c>
      <c r="P2072" s="132">
        <v>-13.101000000000001</v>
      </c>
      <c r="Q2072" s="132">
        <v>0.04</v>
      </c>
      <c r="R2072" s="132">
        <v>-0.52300000000000002</v>
      </c>
      <c r="S2072" s="129">
        <v>3.27</v>
      </c>
      <c r="T2072" s="419">
        <v>-10.951000000000001</v>
      </c>
      <c r="U2072" s="129">
        <v>27.89</v>
      </c>
      <c r="V2072" s="129">
        <v>-30</v>
      </c>
      <c r="W2072" s="129">
        <v>-20</v>
      </c>
      <c r="X2072" s="129">
        <v>219</v>
      </c>
      <c r="Y2072" s="129" t="s">
        <v>1265</v>
      </c>
      <c r="Z2072" s="129" t="b">
        <v>0</v>
      </c>
      <c r="AA2072" s="129">
        <v>0</v>
      </c>
      <c r="AB2072" s="129" t="b">
        <v>0</v>
      </c>
      <c r="AC2072" s="129">
        <v>39</v>
      </c>
      <c r="AD2072" s="129">
        <v>0.40300000000000002</v>
      </c>
      <c r="AE2072" s="129" t="s">
        <v>3205</v>
      </c>
      <c r="AF2072" s="129" t="s">
        <v>3267</v>
      </c>
      <c r="AG2072" s="129" t="s">
        <v>5466</v>
      </c>
      <c r="AH2072" s="129" t="e" cm="1">
        <f t="array" aca="1" ref="AH2072" ca="1">INDIRECT(ADDRESS(MATCH(AJ2072,'rs_industries'!B:B,0),5,1,TRUE,"rs_industries"))</f>
        <v>#N/A</v>
      </c>
      <c r="AI2072" s="129" t="e" cm="1">
        <f t="array" aca="1" ref="AI2072" ca="1">INDIRECT(ADDRESS(MATCH(A2072,'rs_stocks'!B:B,0),7,1,TRUE,"rs_stocks"))</f>
        <v>#N/A</v>
      </c>
    </row>
    <row r="2073" spans="1:35" x14ac:dyDescent="0.3">
      <c r="A2073" s="129" t="s">
        <v>3101</v>
      </c>
      <c r="B2073" s="132">
        <v>12.68</v>
      </c>
      <c r="C2073" s="132">
        <v>15.27</v>
      </c>
      <c r="D2073" s="132">
        <v>18.48</v>
      </c>
      <c r="E2073" s="132">
        <v>56.86</v>
      </c>
      <c r="F2073" s="132">
        <v>53.73</v>
      </c>
      <c r="G2073" s="228" t="s">
        <v>3146</v>
      </c>
      <c r="H2073" s="348" t="s">
        <v>3124</v>
      </c>
      <c r="I2073" s="129">
        <v>1.0509999999999999</v>
      </c>
      <c r="J2073" s="129">
        <v>-83</v>
      </c>
      <c r="K2073" s="129">
        <v>-36</v>
      </c>
      <c r="L2073" s="129" t="b">
        <v>1</v>
      </c>
      <c r="M2073" s="129">
        <v>-20.524999999999999</v>
      </c>
      <c r="N2073" s="129">
        <v>11.708</v>
      </c>
      <c r="O2073" s="129">
        <v>-1.7529999999999999</v>
      </c>
      <c r="P2073" s="132">
        <v>-13.946999999999999</v>
      </c>
      <c r="Q2073" s="132">
        <v>0.04</v>
      </c>
      <c r="R2073" s="132">
        <v>-0.55700000000000005</v>
      </c>
      <c r="S2073" s="129">
        <v>5.82</v>
      </c>
      <c r="T2073" s="419">
        <v>18.908000000000001</v>
      </c>
      <c r="U2073" s="129">
        <v>20</v>
      </c>
      <c r="V2073" s="129">
        <v>-40</v>
      </c>
      <c r="W2073" s="129">
        <v>-24</v>
      </c>
      <c r="X2073" s="129">
        <v>171</v>
      </c>
      <c r="Y2073" s="129" t="s">
        <v>3101</v>
      </c>
      <c r="Z2073" s="129" t="b">
        <v>0</v>
      </c>
      <c r="AA2073" s="129">
        <v>0</v>
      </c>
      <c r="AB2073" s="129" t="b">
        <v>1</v>
      </c>
      <c r="AC2073" s="129">
        <v>44</v>
      </c>
      <c r="AD2073" s="129">
        <v>0.40200000000000002</v>
      </c>
      <c r="AE2073" s="129" t="s">
        <v>3124</v>
      </c>
      <c r="AF2073" s="129" t="s">
        <v>3146</v>
      </c>
      <c r="AG2073" s="129" t="s">
        <v>5071</v>
      </c>
      <c r="AH2073" s="129" t="e" cm="1">
        <f t="array" aca="1" ref="AH2073" ca="1">INDIRECT(ADDRESS(MATCH(AJ2073,'rs_industries'!B:B,0),5,1,TRUE,"rs_industries"))</f>
        <v>#N/A</v>
      </c>
      <c r="AI2073" s="129" cm="1">
        <f t="array" aca="1" ref="AI2073" ca="1">INDIRECT(ADDRESS(MATCH(A2073,'rs_stocks'!B:B,0),7,1,TRUE,"rs_stocks"))</f>
        <v>84</v>
      </c>
    </row>
    <row r="2074" spans="1:35" x14ac:dyDescent="0.3">
      <c r="A2074" s="129" t="s">
        <v>2306</v>
      </c>
      <c r="B2074" s="132">
        <v>-4.6500000000000004</v>
      </c>
      <c r="C2074" s="132">
        <v>-5.89</v>
      </c>
      <c r="D2074" s="132">
        <v>-8.93</v>
      </c>
      <c r="E2074" s="132">
        <v>-9.42</v>
      </c>
      <c r="F2074" s="132">
        <v>-8.5</v>
      </c>
      <c r="G2074" s="287" t="s">
        <v>4657</v>
      </c>
      <c r="H2074" s="350" t="s">
        <v>3140</v>
      </c>
      <c r="I2074" s="129">
        <v>1.103</v>
      </c>
      <c r="J2074" s="129">
        <v>-28</v>
      </c>
      <c r="K2074" s="129">
        <v>-24</v>
      </c>
      <c r="L2074" s="129" t="b">
        <v>0</v>
      </c>
      <c r="M2074" s="129">
        <v>-4.2939999999999996</v>
      </c>
      <c r="N2074" s="129">
        <v>2.444</v>
      </c>
      <c r="O2074" s="129">
        <v>-1.7569999999999999</v>
      </c>
      <c r="P2074" s="132">
        <v>-4.4130000000000003</v>
      </c>
      <c r="Q2074" s="132">
        <v>4.1000000000000002E-2</v>
      </c>
      <c r="R2074" s="132">
        <v>-0.18</v>
      </c>
      <c r="S2074" s="129">
        <v>2.34</v>
      </c>
      <c r="T2074" s="419">
        <v>-75.959000000000003</v>
      </c>
      <c r="U2074" s="129">
        <v>96.06</v>
      </c>
      <c r="V2074" s="129">
        <v>10</v>
      </c>
      <c r="W2074" s="129">
        <v>22</v>
      </c>
      <c r="X2074" s="129">
        <v>88</v>
      </c>
      <c r="Y2074" s="129" t="s">
        <v>2306</v>
      </c>
      <c r="Z2074" s="129" t="b">
        <v>1</v>
      </c>
      <c r="AA2074" s="129">
        <v>0</v>
      </c>
      <c r="AB2074" s="129" t="b">
        <v>0</v>
      </c>
      <c r="AC2074" s="129">
        <v>43</v>
      </c>
      <c r="AD2074" s="129">
        <v>0.40200000000000002</v>
      </c>
      <c r="AE2074" s="129" t="s">
        <v>3140</v>
      </c>
      <c r="AF2074" s="129" t="s">
        <v>4657</v>
      </c>
      <c r="AG2074" s="129" t="s">
        <v>4901</v>
      </c>
      <c r="AH2074" s="129" t="e" cm="1">
        <f t="array" aca="1" ref="AH2074" ca="1">INDIRECT(ADDRESS(MATCH(AJ2074,'rs_industries'!B:B,0),5,1,TRUE,"rs_industries"))</f>
        <v>#N/A</v>
      </c>
      <c r="AI2074" s="129" t="e" cm="1">
        <f t="array" aca="1" ref="AI2074" ca="1">INDIRECT(ADDRESS(MATCH(A2074,'rs_stocks'!B:B,0),7,1,TRUE,"rs_stocks"))</f>
        <v>#N/A</v>
      </c>
    </row>
    <row r="2075" spans="1:35" x14ac:dyDescent="0.3">
      <c r="A2075" s="129" t="s">
        <v>2260</v>
      </c>
      <c r="B2075" s="132">
        <v>1</v>
      </c>
      <c r="C2075" s="132">
        <v>-1.05</v>
      </c>
      <c r="D2075" s="132">
        <v>-10.130000000000001</v>
      </c>
      <c r="E2075" s="132">
        <v>7.98</v>
      </c>
      <c r="F2075" s="132">
        <v>7.9</v>
      </c>
      <c r="G2075" s="233" t="s">
        <v>3705</v>
      </c>
      <c r="H2075" s="345" t="s">
        <v>115</v>
      </c>
      <c r="I2075" s="129">
        <v>1.8149999999999999</v>
      </c>
      <c r="J2075" s="129">
        <v>-71</v>
      </c>
      <c r="K2075" s="129">
        <v>-62</v>
      </c>
      <c r="L2075" s="129" t="b">
        <v>0</v>
      </c>
      <c r="M2075" s="129">
        <v>-10.817</v>
      </c>
      <c r="N2075" s="129">
        <v>6.1369999999999996</v>
      </c>
      <c r="O2075" s="129">
        <v>-1.7629999999999999</v>
      </c>
      <c r="P2075" s="132">
        <v>-8.6140000000000008</v>
      </c>
      <c r="Q2075" s="132">
        <v>0.04</v>
      </c>
      <c r="R2075" s="132">
        <v>-0.34200000000000003</v>
      </c>
      <c r="S2075" s="129">
        <v>4.51</v>
      </c>
      <c r="T2075" s="419">
        <v>49.938000000000002</v>
      </c>
      <c r="U2075" s="129">
        <v>14.2</v>
      </c>
      <c r="V2075" s="129">
        <v>-42</v>
      </c>
      <c r="W2075" s="129">
        <v>-25</v>
      </c>
      <c r="X2075" s="129">
        <v>312</v>
      </c>
      <c r="Y2075" s="129" t="s">
        <v>2260</v>
      </c>
      <c r="Z2075" s="129" t="b">
        <v>1</v>
      </c>
      <c r="AA2075" s="129">
        <v>0</v>
      </c>
      <c r="AB2075" s="129" t="b">
        <v>0</v>
      </c>
      <c r="AC2075" s="129">
        <v>47</v>
      </c>
      <c r="AD2075" s="129">
        <v>0.40200000000000002</v>
      </c>
      <c r="AE2075" s="129" t="s">
        <v>115</v>
      </c>
      <c r="AF2075" s="129" t="s">
        <v>3705</v>
      </c>
      <c r="AG2075" s="129" t="s">
        <v>5581</v>
      </c>
      <c r="AH2075" s="129" t="e" cm="1">
        <f t="array" aca="1" ref="AH2075" ca="1">INDIRECT(ADDRESS(MATCH(AJ2075,'rs_industries'!B:B,0),5,1,TRUE,"rs_industries"))</f>
        <v>#N/A</v>
      </c>
      <c r="AI2075" s="129" t="e" cm="1">
        <f t="array" aca="1" ref="AI2075" ca="1">INDIRECT(ADDRESS(MATCH(A2075,'rs_stocks'!B:B,0),7,1,TRUE,"rs_stocks"))</f>
        <v>#N/A</v>
      </c>
    </row>
    <row r="2076" spans="1:35" x14ac:dyDescent="0.3">
      <c r="A2076" s="129" t="s">
        <v>860</v>
      </c>
      <c r="B2076" s="132">
        <v>1.23</v>
      </c>
      <c r="C2076" s="132">
        <v>-0.08</v>
      </c>
      <c r="D2076" s="132">
        <v>-6.39</v>
      </c>
      <c r="E2076" s="132">
        <v>2.98</v>
      </c>
      <c r="F2076" s="132">
        <v>2.38</v>
      </c>
      <c r="G2076" s="261"/>
      <c r="H2076" s="345"/>
      <c r="I2076" s="129">
        <v>5.8680000000000003</v>
      </c>
      <c r="J2076" s="129">
        <v>-39</v>
      </c>
      <c r="K2076" s="129">
        <v>-13</v>
      </c>
      <c r="L2076" s="129" t="b">
        <v>0</v>
      </c>
      <c r="M2076" s="129">
        <v>-7.5149999999999997</v>
      </c>
      <c r="N2076" s="129">
        <v>4.2640000000000002</v>
      </c>
      <c r="O2076" s="129">
        <v>-1.7629999999999999</v>
      </c>
      <c r="P2076" s="132">
        <v>-6.6059999999999999</v>
      </c>
      <c r="Q2076" s="132">
        <v>4.1000000000000002E-2</v>
      </c>
      <c r="R2076" s="132">
        <v>-0.26800000000000002</v>
      </c>
      <c r="S2076" s="129">
        <v>2.63</v>
      </c>
      <c r="T2076" s="419">
        <v>5.194</v>
      </c>
      <c r="U2076" s="129">
        <v>161.15</v>
      </c>
      <c r="V2076" s="129">
        <v>12</v>
      </c>
      <c r="W2076" s="129">
        <v>-16</v>
      </c>
      <c r="X2076" s="129">
        <v>47</v>
      </c>
      <c r="Y2076" s="129" t="s">
        <v>860</v>
      </c>
      <c r="Z2076" s="129" t="b">
        <v>1</v>
      </c>
      <c r="AA2076" s="129">
        <v>0</v>
      </c>
      <c r="AB2076" s="129" t="b">
        <v>0</v>
      </c>
      <c r="AC2076" s="129">
        <v>48</v>
      </c>
      <c r="AD2076" s="129">
        <v>0.40200000000000002</v>
      </c>
      <c r="AG2076" s="129" t="s">
        <v>4595</v>
      </c>
      <c r="AH2076" s="129" t="e" cm="1">
        <f t="array" aca="1" ref="AH2076" ca="1">INDIRECT(ADDRESS(MATCH(AJ2076,'rs_industries'!B:B,0),5,1,TRUE,"rs_industries"))</f>
        <v>#N/A</v>
      </c>
      <c r="AI2076" s="129" t="e" cm="1">
        <f t="array" aca="1" ref="AI2076" ca="1">INDIRECT(ADDRESS(MATCH(A2076,'rs_stocks'!B:B,0),7,1,TRUE,"rs_stocks"))</f>
        <v>#N/A</v>
      </c>
    </row>
    <row r="2077" spans="1:35" x14ac:dyDescent="0.3">
      <c r="A2077" s="129" t="s">
        <v>332</v>
      </c>
      <c r="B2077" s="132">
        <v>1.73</v>
      </c>
      <c r="C2077" s="132">
        <v>-11.56</v>
      </c>
      <c r="D2077" s="132">
        <v>-19</v>
      </c>
      <c r="E2077" s="132">
        <v>3.48</v>
      </c>
      <c r="F2077" s="132">
        <v>4.18</v>
      </c>
      <c r="G2077" s="225" t="s">
        <v>3184</v>
      </c>
      <c r="H2077" s="346" t="s">
        <v>3108</v>
      </c>
      <c r="I2077" s="129">
        <v>9.657</v>
      </c>
      <c r="J2077" s="129">
        <v>-43</v>
      </c>
      <c r="K2077" s="129">
        <v>-22</v>
      </c>
      <c r="L2077" s="129" t="b">
        <v>0</v>
      </c>
      <c r="M2077" s="129">
        <v>-15.176</v>
      </c>
      <c r="N2077" s="129">
        <v>8.5459999999999994</v>
      </c>
      <c r="O2077" s="129">
        <v>-1.776</v>
      </c>
      <c r="P2077" s="132">
        <v>-11.481</v>
      </c>
      <c r="Q2077" s="132">
        <v>3.9E-2</v>
      </c>
      <c r="R2077" s="132">
        <v>-0.443</v>
      </c>
      <c r="S2077" s="129">
        <v>3.45</v>
      </c>
      <c r="T2077" s="419">
        <v>25.23</v>
      </c>
      <c r="U2077" s="129">
        <v>142.56</v>
      </c>
      <c r="V2077" s="129">
        <v>-36</v>
      </c>
      <c r="W2077" s="129">
        <v>-37</v>
      </c>
      <c r="X2077" s="129">
        <v>40</v>
      </c>
      <c r="Y2077" s="129" t="s">
        <v>332</v>
      </c>
      <c r="Z2077" s="129" t="b">
        <v>1</v>
      </c>
      <c r="AA2077" s="129">
        <v>0</v>
      </c>
      <c r="AB2077" s="129" t="b">
        <v>0</v>
      </c>
      <c r="AC2077" s="129">
        <v>51</v>
      </c>
      <c r="AD2077" s="129">
        <v>0.40100000000000002</v>
      </c>
      <c r="AE2077" s="129" t="s">
        <v>3108</v>
      </c>
      <c r="AF2077" s="129" t="s">
        <v>3184</v>
      </c>
      <c r="AG2077" s="129" t="s">
        <v>4813</v>
      </c>
      <c r="AH2077" s="129" t="e" cm="1">
        <f t="array" aca="1" ref="AH2077" ca="1">INDIRECT(ADDRESS(MATCH(AJ2077,'rs_industries'!B:B,0),5,1,TRUE,"rs_industries"))</f>
        <v>#N/A</v>
      </c>
      <c r="AI2077" s="129" t="e" cm="1">
        <f t="array" aca="1" ref="AI2077" ca="1">INDIRECT(ADDRESS(MATCH(A2077,'rs_stocks'!B:B,0),7,1,TRUE,"rs_stocks"))</f>
        <v>#N/A</v>
      </c>
    </row>
    <row r="2078" spans="1:35" x14ac:dyDescent="0.3">
      <c r="A2078" s="129" t="s">
        <v>8969</v>
      </c>
      <c r="B2078" s="132">
        <v>-0.19</v>
      </c>
      <c r="C2078" s="132">
        <v>-1.85</v>
      </c>
      <c r="D2078" s="132">
        <v>-0.52</v>
      </c>
      <c r="E2078" s="132">
        <v>-1.1499999999999999</v>
      </c>
      <c r="F2078" s="132">
        <v>-1.53</v>
      </c>
      <c r="G2078" s="231" t="s">
        <v>3217</v>
      </c>
      <c r="H2078" s="346" t="s">
        <v>150</v>
      </c>
      <c r="I2078" s="129">
        <v>0.22900000000000001</v>
      </c>
      <c r="J2078" s="129">
        <v>-30</v>
      </c>
      <c r="K2078" s="129">
        <v>-25</v>
      </c>
      <c r="L2078" s="129" t="b">
        <v>0</v>
      </c>
      <c r="M2078" s="129">
        <v>-3.8170000000000002</v>
      </c>
      <c r="N2078" s="129">
        <v>2.1469999999999998</v>
      </c>
      <c r="O2078" s="129">
        <v>-1.778</v>
      </c>
      <c r="P2078" s="132">
        <v>-3.77</v>
      </c>
      <c r="Q2078" s="132">
        <v>4.2000000000000003E-2</v>
      </c>
      <c r="R2078" s="132">
        <v>-0.16</v>
      </c>
      <c r="S2078" s="129">
        <v>2.19</v>
      </c>
      <c r="T2078" s="419">
        <v>-2.9660000000000002</v>
      </c>
      <c r="U2078" s="129">
        <v>15.42</v>
      </c>
      <c r="V2078" s="129">
        <v>-27</v>
      </c>
      <c r="W2078" s="129">
        <v>-43</v>
      </c>
      <c r="X2078" s="129">
        <v>593</v>
      </c>
      <c r="Y2078" s="129" t="s">
        <v>8969</v>
      </c>
      <c r="Z2078" s="129" t="b">
        <v>0</v>
      </c>
      <c r="AA2078" s="129">
        <v>0</v>
      </c>
      <c r="AB2078" s="129" t="b">
        <v>0</v>
      </c>
      <c r="AC2078" s="129">
        <v>42</v>
      </c>
      <c r="AD2078" s="129">
        <v>0.40100000000000002</v>
      </c>
      <c r="AE2078" s="129" t="s">
        <v>150</v>
      </c>
      <c r="AF2078" s="129" t="s">
        <v>3217</v>
      </c>
      <c r="AG2078" s="129" t="s">
        <v>8970</v>
      </c>
      <c r="AH2078" s="129" t="e" cm="1">
        <f t="array" aca="1" ref="AH2078" ca="1">INDIRECT(ADDRESS(MATCH(AJ2078,'rs_industries'!B:B,0),5,1,TRUE,"rs_industries"))</f>
        <v>#N/A</v>
      </c>
      <c r="AI2078" s="129" t="e" cm="1">
        <f t="array" aca="1" ref="AI2078" ca="1">INDIRECT(ADDRESS(MATCH(A2078,'rs_stocks'!B:B,0),7,1,TRUE,"rs_stocks"))</f>
        <v>#N/A</v>
      </c>
    </row>
    <row r="2079" spans="1:35" x14ac:dyDescent="0.3">
      <c r="A2079" s="129" t="s">
        <v>2158</v>
      </c>
      <c r="B2079" s="132">
        <v>-0.87</v>
      </c>
      <c r="C2079" s="132">
        <v>3.65</v>
      </c>
      <c r="D2079" s="132">
        <v>3.17</v>
      </c>
      <c r="E2079" s="132">
        <v>3.17</v>
      </c>
      <c r="F2079" s="132">
        <v>-1.43</v>
      </c>
      <c r="G2079" s="257" t="s">
        <v>841</v>
      </c>
      <c r="H2079" s="349" t="s">
        <v>24</v>
      </c>
      <c r="I2079" s="129">
        <v>2.5070000000000001</v>
      </c>
      <c r="J2079" s="129">
        <v>-24</v>
      </c>
      <c r="K2079" s="129">
        <v>-6</v>
      </c>
      <c r="L2079" s="129" t="b">
        <v>1</v>
      </c>
      <c r="M2079" s="129">
        <v>-3.907</v>
      </c>
      <c r="N2079" s="129">
        <v>2.1869999999999998</v>
      </c>
      <c r="O2079" s="129">
        <v>-1.786</v>
      </c>
      <c r="P2079" s="132">
        <v>-3.927</v>
      </c>
      <c r="Q2079" s="132">
        <v>4.2999999999999997E-2</v>
      </c>
      <c r="R2079" s="132">
        <v>-0.16900000000000001</v>
      </c>
      <c r="S2079" s="129">
        <v>1.99</v>
      </c>
      <c r="T2079" s="419">
        <v>25.071999999999999</v>
      </c>
      <c r="U2079" s="129">
        <v>40.020000000000003</v>
      </c>
      <c r="V2079" s="129">
        <v>-54</v>
      </c>
      <c r="W2079" s="129">
        <v>-45</v>
      </c>
      <c r="X2079" s="129">
        <v>250</v>
      </c>
      <c r="Y2079" s="129" t="s">
        <v>2158</v>
      </c>
      <c r="Z2079" s="129" t="b">
        <v>0</v>
      </c>
      <c r="AA2079" s="129">
        <v>0</v>
      </c>
      <c r="AB2079" s="129" t="b">
        <v>1</v>
      </c>
      <c r="AC2079" s="129">
        <v>45</v>
      </c>
      <c r="AD2079" s="129">
        <v>0.40100000000000002</v>
      </c>
      <c r="AE2079" s="129" t="s">
        <v>24</v>
      </c>
      <c r="AF2079" s="129" t="s">
        <v>841</v>
      </c>
      <c r="AG2079" s="129" t="s">
        <v>4013</v>
      </c>
      <c r="AH2079" s="129" t="e" cm="1">
        <f t="array" aca="1" ref="AH2079" ca="1">INDIRECT(ADDRESS(MATCH(AJ2079,'rs_industries'!B:B,0),5,1,TRUE,"rs_industries"))</f>
        <v>#N/A</v>
      </c>
      <c r="AI2079" s="129" t="e" cm="1">
        <f t="array" aca="1" ref="AI2079" ca="1">INDIRECT(ADDRESS(MATCH(A2079,'rs_stocks'!B:B,0),7,1,TRUE,"rs_stocks"))</f>
        <v>#N/A</v>
      </c>
    </row>
    <row r="2080" spans="1:35" x14ac:dyDescent="0.3">
      <c r="A2080" s="129" t="s">
        <v>1071</v>
      </c>
      <c r="B2080" s="132">
        <v>-3.87</v>
      </c>
      <c r="C2080" s="132">
        <v>-7.19</v>
      </c>
      <c r="D2080" s="132">
        <v>-9.1999999999999993</v>
      </c>
      <c r="E2080" s="132">
        <v>-9.6199999999999992</v>
      </c>
      <c r="F2080" s="132">
        <v>-6.84</v>
      </c>
      <c r="G2080" s="269" t="s">
        <v>3148</v>
      </c>
      <c r="H2080" s="288" t="s">
        <v>3111</v>
      </c>
      <c r="I2080" s="129">
        <v>5.6079999999999997</v>
      </c>
      <c r="J2080" s="129">
        <v>-38</v>
      </c>
      <c r="K2080" s="129">
        <v>-27</v>
      </c>
      <c r="L2080" s="129" t="b">
        <v>0</v>
      </c>
      <c r="M2080" s="129">
        <v>-4.0339999999999998</v>
      </c>
      <c r="N2080" s="129">
        <v>2.2570000000000001</v>
      </c>
      <c r="O2080" s="129">
        <v>-1.7869999999999999</v>
      </c>
      <c r="P2080" s="132">
        <v>-4.1470000000000002</v>
      </c>
      <c r="Q2080" s="132">
        <v>4.2000000000000003E-2</v>
      </c>
      <c r="R2080" s="132">
        <v>-0.17499999999999999</v>
      </c>
      <c r="S2080" s="129">
        <v>2.0099999999999998</v>
      </c>
      <c r="T2080" s="419">
        <v>-71.641999999999996</v>
      </c>
      <c r="U2080" s="129">
        <v>58.45</v>
      </c>
      <c r="V2080" s="129">
        <v>19</v>
      </c>
      <c r="W2080" s="129">
        <v>24</v>
      </c>
      <c r="X2080" s="129">
        <v>170</v>
      </c>
      <c r="Y2080" s="129" t="s">
        <v>1071</v>
      </c>
      <c r="Z2080" s="129" t="b">
        <v>1</v>
      </c>
      <c r="AA2080" s="129">
        <v>0</v>
      </c>
      <c r="AB2080" s="129" t="b">
        <v>0</v>
      </c>
      <c r="AC2080" s="129">
        <v>40</v>
      </c>
      <c r="AD2080" s="129">
        <v>0.4</v>
      </c>
      <c r="AE2080" s="129" t="s">
        <v>3111</v>
      </c>
      <c r="AF2080" s="129" t="s">
        <v>3148</v>
      </c>
      <c r="AG2080" s="129" t="s">
        <v>3979</v>
      </c>
      <c r="AH2080" s="129" t="e" cm="1">
        <f t="array" aca="1" ref="AH2080" ca="1">INDIRECT(ADDRESS(MATCH(AJ2080,'rs_industries'!B:B,0),5,1,TRUE,"rs_industries"))</f>
        <v>#N/A</v>
      </c>
      <c r="AI2080" s="129" t="e" cm="1">
        <f t="array" aca="1" ref="AI2080" ca="1">INDIRECT(ADDRESS(MATCH(A2080,'rs_stocks'!B:B,0),7,1,TRUE,"rs_stocks"))</f>
        <v>#N/A</v>
      </c>
    </row>
    <row r="2081" spans="1:35" x14ac:dyDescent="0.3">
      <c r="A2081" s="129" t="s">
        <v>2812</v>
      </c>
      <c r="B2081" s="132">
        <v>3.7</v>
      </c>
      <c r="C2081" s="132">
        <v>18.93</v>
      </c>
      <c r="D2081" s="132">
        <v>16.559999999999999</v>
      </c>
      <c r="E2081" s="132">
        <v>13.58</v>
      </c>
      <c r="F2081" s="132">
        <v>13.48</v>
      </c>
      <c r="G2081" s="231" t="s">
        <v>3241</v>
      </c>
      <c r="H2081" s="346" t="s">
        <v>3124</v>
      </c>
      <c r="I2081" s="129">
        <v>1.327</v>
      </c>
      <c r="J2081" s="129">
        <v>-65</v>
      </c>
      <c r="K2081" s="129">
        <v>-24</v>
      </c>
      <c r="L2081" s="129" t="b">
        <v>1</v>
      </c>
      <c r="M2081" s="129">
        <v>-12.98</v>
      </c>
      <c r="N2081" s="129">
        <v>7.2</v>
      </c>
      <c r="O2081" s="129">
        <v>-1.8029999999999999</v>
      </c>
      <c r="P2081" s="132">
        <v>-13.053000000000001</v>
      </c>
      <c r="Q2081" s="132">
        <v>4.2999999999999997E-2</v>
      </c>
      <c r="R2081" s="132">
        <v>-0.56599999999999995</v>
      </c>
      <c r="S2081" s="129">
        <v>5.39</v>
      </c>
      <c r="T2081" s="419">
        <v>-40.305</v>
      </c>
      <c r="U2081" s="129">
        <v>12.88</v>
      </c>
      <c r="V2081" s="129">
        <v>75</v>
      </c>
      <c r="W2081" s="129">
        <v>117</v>
      </c>
      <c r="X2081" s="129">
        <v>287</v>
      </c>
      <c r="Y2081" s="129" t="s">
        <v>2812</v>
      </c>
      <c r="Z2081" s="129" t="b">
        <v>0</v>
      </c>
      <c r="AA2081" s="129">
        <v>0</v>
      </c>
      <c r="AB2081" s="129" t="b">
        <v>1</v>
      </c>
      <c r="AC2081" s="129">
        <v>41</v>
      </c>
      <c r="AD2081" s="129">
        <v>0.4</v>
      </c>
      <c r="AE2081" s="129" t="s">
        <v>3124</v>
      </c>
      <c r="AF2081" s="129" t="s">
        <v>3241</v>
      </c>
      <c r="AG2081" s="129" t="s">
        <v>4440</v>
      </c>
      <c r="AH2081" s="129" t="e" cm="1">
        <f t="array" aca="1" ref="AH2081" ca="1">INDIRECT(ADDRESS(MATCH(AJ2081,'rs_industries'!B:B,0),5,1,TRUE,"rs_industries"))</f>
        <v>#N/A</v>
      </c>
      <c r="AI2081" s="129" cm="1">
        <f t="array" aca="1" ref="AI2081" ca="1">INDIRECT(ADDRESS(MATCH(A2081,'rs_stocks'!B:B,0),7,1,TRUE,"rs_stocks"))</f>
        <v>74</v>
      </c>
    </row>
    <row r="2082" spans="1:35" x14ac:dyDescent="0.3">
      <c r="A2082" s="129" t="s">
        <v>8732</v>
      </c>
      <c r="B2082" s="132">
        <v>4.41</v>
      </c>
      <c r="C2082" s="132">
        <v>1.03</v>
      </c>
      <c r="D2082" s="132">
        <v>-24.91</v>
      </c>
      <c r="E2082" s="132">
        <v>9.98</v>
      </c>
      <c r="F2082" s="132">
        <v>0</v>
      </c>
      <c r="G2082" s="297" t="s">
        <v>3146</v>
      </c>
      <c r="H2082" s="347" t="s">
        <v>3124</v>
      </c>
      <c r="I2082" s="129">
        <v>0.27400000000000002</v>
      </c>
      <c r="J2082" s="129">
        <v>-92</v>
      </c>
      <c r="K2082" s="129">
        <v>-87</v>
      </c>
      <c r="L2082" s="129" t="b">
        <v>0</v>
      </c>
      <c r="M2082" s="129">
        <v>-21.937000000000001</v>
      </c>
      <c r="N2082" s="129">
        <v>12.151</v>
      </c>
      <c r="O2082" s="129">
        <v>-1.8049999999999999</v>
      </c>
      <c r="P2082" s="132">
        <v>-17.719000000000001</v>
      </c>
      <c r="Q2082" s="132">
        <v>3.7999999999999999E-2</v>
      </c>
      <c r="R2082" s="132">
        <v>-0.67200000000000004</v>
      </c>
      <c r="S2082" s="129">
        <v>5.33</v>
      </c>
      <c r="T2082" s="419">
        <v>-19.094999999999999</v>
      </c>
      <c r="U2082" s="129">
        <v>12.78</v>
      </c>
      <c r="V2082" s="129">
        <v>-36</v>
      </c>
      <c r="W2082" s="129">
        <v>-25</v>
      </c>
      <c r="X2082" s="129">
        <v>293</v>
      </c>
      <c r="Y2082" s="129" t="s">
        <v>8732</v>
      </c>
      <c r="Z2082" s="129" t="b">
        <v>1</v>
      </c>
      <c r="AA2082" s="129">
        <v>0</v>
      </c>
      <c r="AB2082" s="129" t="b">
        <v>0</v>
      </c>
      <c r="AC2082" s="129">
        <v>44</v>
      </c>
      <c r="AD2082" s="129">
        <v>0.4</v>
      </c>
      <c r="AE2082" s="129" t="s">
        <v>3124</v>
      </c>
      <c r="AF2082" s="129" t="s">
        <v>3146</v>
      </c>
      <c r="AG2082" s="129" t="s">
        <v>8733</v>
      </c>
      <c r="AH2082" s="129" t="e" cm="1">
        <f t="array" aca="1" ref="AH2082" ca="1">INDIRECT(ADDRESS(MATCH(AJ2082,'rs_industries'!B:B,0),5,1,TRUE,"rs_industries"))</f>
        <v>#N/A</v>
      </c>
      <c r="AI2082" s="129" t="e" cm="1">
        <f t="array" aca="1" ref="AI2082" ca="1">INDIRECT(ADDRESS(MATCH(A2082,'rs_stocks'!B:B,0),7,1,TRUE,"rs_stocks"))</f>
        <v>#N/A</v>
      </c>
    </row>
    <row r="2083" spans="1:35" x14ac:dyDescent="0.3">
      <c r="A2083" s="129" t="s">
        <v>1644</v>
      </c>
      <c r="B2083" s="132">
        <v>2.34</v>
      </c>
      <c r="C2083" s="132">
        <v>-11.64</v>
      </c>
      <c r="D2083" s="132">
        <v>8</v>
      </c>
      <c r="E2083" s="132">
        <v>-15.27</v>
      </c>
      <c r="F2083" s="132">
        <v>-15.47</v>
      </c>
      <c r="G2083" s="282" t="s">
        <v>150</v>
      </c>
      <c r="H2083" s="347" t="s">
        <v>3111</v>
      </c>
      <c r="I2083" s="129">
        <v>1.6919999999999999</v>
      </c>
      <c r="J2083" s="129">
        <v>-89</v>
      </c>
      <c r="K2083" s="129">
        <v>-86</v>
      </c>
      <c r="L2083" s="129" t="b">
        <v>0</v>
      </c>
      <c r="M2083" s="129">
        <v>-15.945</v>
      </c>
      <c r="N2083" s="129">
        <v>8.8219999999999992</v>
      </c>
      <c r="O2083" s="129">
        <v>-1.8069999999999999</v>
      </c>
      <c r="P2083" s="132">
        <v>-15.436</v>
      </c>
      <c r="Q2083" s="132">
        <v>4.2999999999999997E-2</v>
      </c>
      <c r="R2083" s="132">
        <v>-0.66300000000000003</v>
      </c>
      <c r="S2083" s="129">
        <v>4.3499999999999996</v>
      </c>
      <c r="T2083" s="419">
        <v>-25.242000000000001</v>
      </c>
      <c r="U2083" s="129">
        <v>10.93</v>
      </c>
      <c r="V2083" s="129">
        <v>-8</v>
      </c>
      <c r="W2083" s="129">
        <v>-27</v>
      </c>
      <c r="X2083" s="129">
        <v>420</v>
      </c>
      <c r="Y2083" s="129" t="s">
        <v>1644</v>
      </c>
      <c r="Z2083" s="129" t="b">
        <v>0</v>
      </c>
      <c r="AA2083" s="129">
        <v>0</v>
      </c>
      <c r="AB2083" s="129" t="b">
        <v>0</v>
      </c>
      <c r="AC2083" s="129">
        <v>49</v>
      </c>
      <c r="AD2083" s="129">
        <v>0.4</v>
      </c>
      <c r="AE2083" s="129" t="s">
        <v>3111</v>
      </c>
      <c r="AF2083" s="129" t="s">
        <v>150</v>
      </c>
      <c r="AG2083" s="129" t="s">
        <v>5362</v>
      </c>
      <c r="AH2083" s="129" t="e" cm="1">
        <f t="array" aca="1" ref="AH2083" ca="1">INDIRECT(ADDRESS(MATCH(AJ2083,'rs_industries'!B:B,0),5,1,TRUE,"rs_industries"))</f>
        <v>#N/A</v>
      </c>
      <c r="AI2083" s="129" t="e" cm="1">
        <f t="array" aca="1" ref="AI2083" ca="1">INDIRECT(ADDRESS(MATCH(A2083,'rs_stocks'!B:B,0),7,1,TRUE,"rs_stocks"))</f>
        <v>#N/A</v>
      </c>
    </row>
    <row r="2084" spans="1:35" x14ac:dyDescent="0.3">
      <c r="A2084" s="129" t="s">
        <v>1531</v>
      </c>
      <c r="B2084" s="132">
        <v>-0.57999999999999996</v>
      </c>
      <c r="C2084" s="132">
        <v>-7.61</v>
      </c>
      <c r="D2084" s="132">
        <v>-12.97</v>
      </c>
      <c r="E2084" s="132">
        <v>3.85</v>
      </c>
      <c r="F2084" s="132">
        <v>0.4</v>
      </c>
      <c r="G2084" s="344" t="s">
        <v>3285</v>
      </c>
      <c r="H2084" s="345" t="s">
        <v>24</v>
      </c>
      <c r="I2084" s="129">
        <v>6.5830000000000002</v>
      </c>
      <c r="J2084" s="129">
        <v>-45</v>
      </c>
      <c r="K2084" s="129">
        <v>-16</v>
      </c>
      <c r="L2084" s="129" t="b">
        <v>0</v>
      </c>
      <c r="M2084" s="129">
        <v>-10.048999999999999</v>
      </c>
      <c r="N2084" s="129">
        <v>5.5469999999999997</v>
      </c>
      <c r="O2084" s="129">
        <v>-1.8120000000000001</v>
      </c>
      <c r="P2084" s="132">
        <v>-8.1790000000000003</v>
      </c>
      <c r="Q2084" s="132">
        <v>4.2000000000000003E-2</v>
      </c>
      <c r="R2084" s="132">
        <v>-0.34200000000000003</v>
      </c>
      <c r="S2084" s="129">
        <v>2.64</v>
      </c>
      <c r="T2084" s="419">
        <v>-20.172999999999998</v>
      </c>
      <c r="U2084" s="129">
        <v>37.520000000000003</v>
      </c>
      <c r="V2084" s="129">
        <v>-22</v>
      </c>
      <c r="W2084" s="129">
        <v>-30</v>
      </c>
      <c r="X2084" s="129">
        <v>201</v>
      </c>
      <c r="Y2084" s="129" t="s">
        <v>1531</v>
      </c>
      <c r="Z2084" s="129" t="b">
        <v>1</v>
      </c>
      <c r="AA2084" s="129">
        <v>0</v>
      </c>
      <c r="AB2084" s="129" t="b">
        <v>0</v>
      </c>
      <c r="AC2084" s="129">
        <v>44</v>
      </c>
      <c r="AD2084" s="129">
        <v>0.39900000000000002</v>
      </c>
      <c r="AE2084" s="129" t="s">
        <v>24</v>
      </c>
      <c r="AF2084" s="129" t="s">
        <v>3285</v>
      </c>
      <c r="AG2084" s="129" t="s">
        <v>4273</v>
      </c>
      <c r="AH2084" s="129" t="e" cm="1">
        <f t="array" aca="1" ref="AH2084" ca="1">INDIRECT(ADDRESS(MATCH(AJ2084,'rs_industries'!B:B,0),5,1,TRUE,"rs_industries"))</f>
        <v>#N/A</v>
      </c>
      <c r="AI2084" s="129" t="e" cm="1">
        <f t="array" aca="1" ref="AI2084" ca="1">INDIRECT(ADDRESS(MATCH(A2084,'rs_stocks'!B:B,0),7,1,TRUE,"rs_stocks"))</f>
        <v>#N/A</v>
      </c>
    </row>
    <row r="2085" spans="1:35" x14ac:dyDescent="0.3">
      <c r="A2085" s="129" t="s">
        <v>3522</v>
      </c>
      <c r="B2085" s="132">
        <v>-1.27</v>
      </c>
      <c r="C2085" s="132">
        <v>-0.15</v>
      </c>
      <c r="D2085" s="132">
        <v>-2.13</v>
      </c>
      <c r="E2085" s="132">
        <v>3.74</v>
      </c>
      <c r="F2085" s="132">
        <v>-1.98</v>
      </c>
      <c r="G2085" s="227" t="s">
        <v>3193</v>
      </c>
      <c r="H2085" s="346" t="s">
        <v>3111</v>
      </c>
      <c r="I2085" s="129">
        <v>0.97099999999999997</v>
      </c>
      <c r="J2085" s="129">
        <v>-47</v>
      </c>
      <c r="K2085" s="129">
        <v>-31</v>
      </c>
      <c r="L2085" s="129" t="b">
        <v>1</v>
      </c>
      <c r="M2085" s="129">
        <v>-4.1360000000000001</v>
      </c>
      <c r="N2085" s="129">
        <v>2.2650000000000001</v>
      </c>
      <c r="O2085" s="129">
        <v>-1.8260000000000001</v>
      </c>
      <c r="P2085" s="132">
        <v>-4.0389999999999997</v>
      </c>
      <c r="Q2085" s="132">
        <v>4.3999999999999997E-2</v>
      </c>
      <c r="R2085" s="132">
        <v>-0.17899999999999999</v>
      </c>
      <c r="S2085" s="129">
        <v>1.47</v>
      </c>
      <c r="T2085" s="419">
        <v>10.06</v>
      </c>
      <c r="U2085" s="129">
        <v>20.25</v>
      </c>
      <c r="V2085" s="129">
        <v>-35</v>
      </c>
      <c r="W2085" s="129">
        <v>-28</v>
      </c>
      <c r="X2085" s="129">
        <v>670</v>
      </c>
      <c r="Y2085" s="129" t="s">
        <v>3522</v>
      </c>
      <c r="Z2085" s="129" t="b">
        <v>1</v>
      </c>
      <c r="AA2085" s="129">
        <v>0</v>
      </c>
      <c r="AB2085" s="129" t="b">
        <v>1</v>
      </c>
      <c r="AC2085" s="129">
        <v>51</v>
      </c>
      <c r="AD2085" s="129">
        <v>0.39900000000000002</v>
      </c>
      <c r="AE2085" s="129" t="s">
        <v>3111</v>
      </c>
      <c r="AF2085" s="129" t="s">
        <v>3193</v>
      </c>
      <c r="AG2085" s="129" t="s">
        <v>3523</v>
      </c>
      <c r="AH2085" s="129" t="e" cm="1">
        <f t="array" aca="1" ref="AH2085" ca="1">INDIRECT(ADDRESS(MATCH(AJ2085,'rs_industries'!B:B,0),5,1,TRUE,"rs_industries"))</f>
        <v>#N/A</v>
      </c>
      <c r="AI2085" s="129" t="e" cm="1">
        <f t="array" aca="1" ref="AI2085" ca="1">INDIRECT(ADDRESS(MATCH(A2085,'rs_stocks'!B:B,0),7,1,TRUE,"rs_stocks"))</f>
        <v>#N/A</v>
      </c>
    </row>
    <row r="2086" spans="1:35" x14ac:dyDescent="0.3">
      <c r="A2086" s="129" t="s">
        <v>1389</v>
      </c>
      <c r="B2086" s="132">
        <v>0.56999999999999995</v>
      </c>
      <c r="C2086" s="132">
        <v>-6.31</v>
      </c>
      <c r="D2086" s="132">
        <v>-17.7</v>
      </c>
      <c r="E2086" s="132">
        <v>2.93</v>
      </c>
      <c r="F2086" s="132">
        <v>0.21</v>
      </c>
      <c r="G2086" s="282" t="s">
        <v>3221</v>
      </c>
      <c r="H2086" s="347" t="s">
        <v>24</v>
      </c>
      <c r="I2086" s="129">
        <v>6.1120000000000001</v>
      </c>
      <c r="J2086" s="129">
        <v>-42</v>
      </c>
      <c r="K2086" s="129">
        <v>-23</v>
      </c>
      <c r="L2086" s="129" t="b">
        <v>0</v>
      </c>
      <c r="M2086" s="129">
        <v>-15.2</v>
      </c>
      <c r="N2086" s="129">
        <v>8.3149999999999995</v>
      </c>
      <c r="O2086" s="129">
        <v>-1.8280000000000001</v>
      </c>
      <c r="P2086" s="132">
        <v>-12.992000000000001</v>
      </c>
      <c r="Q2086" s="132">
        <v>4.1000000000000002E-2</v>
      </c>
      <c r="R2086" s="132">
        <v>-0.52700000000000002</v>
      </c>
      <c r="S2086" s="129">
        <v>3.19</v>
      </c>
      <c r="T2086" s="419">
        <v>18.202999999999999</v>
      </c>
      <c r="U2086" s="129">
        <v>72.41</v>
      </c>
      <c r="V2086" s="129">
        <v>1</v>
      </c>
      <c r="W2086" s="129">
        <v>-43</v>
      </c>
      <c r="X2086" s="129">
        <v>86</v>
      </c>
      <c r="Y2086" s="129" t="s">
        <v>1389</v>
      </c>
      <c r="Z2086" s="129" t="b">
        <v>1</v>
      </c>
      <c r="AA2086" s="129">
        <v>0</v>
      </c>
      <c r="AB2086" s="129" t="b">
        <v>0</v>
      </c>
      <c r="AC2086" s="129">
        <v>55</v>
      </c>
      <c r="AD2086" s="129">
        <v>0.39900000000000002</v>
      </c>
      <c r="AE2086" s="129" t="s">
        <v>24</v>
      </c>
      <c r="AF2086" s="129" t="s">
        <v>3221</v>
      </c>
      <c r="AG2086" s="129" t="s">
        <v>3529</v>
      </c>
      <c r="AH2086" s="129" t="e" cm="1">
        <f t="array" aca="1" ref="AH2086" ca="1">INDIRECT(ADDRESS(MATCH(AJ2086,'rs_industries'!B:B,0),5,1,TRUE,"rs_industries"))</f>
        <v>#N/A</v>
      </c>
      <c r="AI2086" s="129" t="e" cm="1">
        <f t="array" aca="1" ref="AI2086" ca="1">INDIRECT(ADDRESS(MATCH(A2086,'rs_stocks'!B:B,0),7,1,TRUE,"rs_stocks"))</f>
        <v>#N/A</v>
      </c>
    </row>
    <row r="2087" spans="1:35" x14ac:dyDescent="0.3">
      <c r="A2087" s="129" t="s">
        <v>2185</v>
      </c>
      <c r="B2087" s="132">
        <v>-1.82</v>
      </c>
      <c r="C2087" s="132">
        <v>-9.3800000000000008</v>
      </c>
      <c r="D2087" s="132">
        <v>-11.83</v>
      </c>
      <c r="E2087" s="132">
        <v>-2.97</v>
      </c>
      <c r="F2087" s="132">
        <v>-6.89</v>
      </c>
      <c r="G2087" s="207" t="s">
        <v>326</v>
      </c>
      <c r="H2087" s="346" t="s">
        <v>3140</v>
      </c>
      <c r="I2087" s="129">
        <v>2.839</v>
      </c>
      <c r="J2087" s="129">
        <v>-59</v>
      </c>
      <c r="K2087" s="129">
        <v>-45</v>
      </c>
      <c r="L2087" s="129" t="b">
        <v>0</v>
      </c>
      <c r="M2087" s="129">
        <v>-7.6280000000000001</v>
      </c>
      <c r="N2087" s="129">
        <v>4.1529999999999996</v>
      </c>
      <c r="O2087" s="129">
        <v>-1.837</v>
      </c>
      <c r="P2087" s="132">
        <v>-6.9619999999999997</v>
      </c>
      <c r="Q2087" s="132">
        <v>4.2999999999999997E-2</v>
      </c>
      <c r="R2087" s="132">
        <v>-0.30199999999999999</v>
      </c>
      <c r="S2087" s="129">
        <v>2.12</v>
      </c>
      <c r="T2087" s="419">
        <v>-84.468999999999994</v>
      </c>
      <c r="U2087" s="129">
        <v>17.29</v>
      </c>
      <c r="V2087" s="129">
        <v>-53</v>
      </c>
      <c r="W2087" s="129">
        <v>-47</v>
      </c>
      <c r="X2087" s="129">
        <v>544</v>
      </c>
      <c r="Y2087" s="129" t="s">
        <v>2185</v>
      </c>
      <c r="Z2087" s="129" t="b">
        <v>1</v>
      </c>
      <c r="AA2087" s="129">
        <v>0</v>
      </c>
      <c r="AB2087" s="129" t="b">
        <v>0</v>
      </c>
      <c r="AC2087" s="129">
        <v>45</v>
      </c>
      <c r="AD2087" s="129">
        <v>0.39800000000000002</v>
      </c>
      <c r="AE2087" s="129" t="s">
        <v>3140</v>
      </c>
      <c r="AF2087" s="129" t="s">
        <v>326</v>
      </c>
      <c r="AG2087" s="129" t="s">
        <v>3656</v>
      </c>
      <c r="AH2087" s="129" t="e" cm="1">
        <f t="array" aca="1" ref="AH2087" ca="1">INDIRECT(ADDRESS(MATCH(AJ2087,'rs_industries'!B:B,0),5,1,TRUE,"rs_industries"))</f>
        <v>#N/A</v>
      </c>
      <c r="AI2087" s="129" t="e" cm="1">
        <f t="array" aca="1" ref="AI2087" ca="1">INDIRECT(ADDRESS(MATCH(A2087,'rs_stocks'!B:B,0),7,1,TRUE,"rs_stocks"))</f>
        <v>#N/A</v>
      </c>
    </row>
    <row r="2088" spans="1:35" x14ac:dyDescent="0.3">
      <c r="A2088" s="129" t="s">
        <v>8908</v>
      </c>
      <c r="B2088" s="132">
        <v>1.05</v>
      </c>
      <c r="C2088" s="132">
        <v>1.4</v>
      </c>
      <c r="D2088" s="132">
        <v>-2.0299999999999998</v>
      </c>
      <c r="E2088" s="132">
        <v>2.11</v>
      </c>
      <c r="F2088" s="132">
        <v>0</v>
      </c>
      <c r="G2088" s="300" t="s">
        <v>3282</v>
      </c>
      <c r="H2088" s="348" t="s">
        <v>3111</v>
      </c>
      <c r="I2088" s="129">
        <v>0.222</v>
      </c>
      <c r="J2088" s="129">
        <v>-54</v>
      </c>
      <c r="K2088" s="129">
        <v>-47</v>
      </c>
      <c r="L2088" s="129" t="b">
        <v>1</v>
      </c>
      <c r="M2088" s="129">
        <v>-3.605</v>
      </c>
      <c r="N2088" s="129">
        <v>1.958</v>
      </c>
      <c r="O2088" s="129">
        <v>-1.8420000000000001</v>
      </c>
      <c r="P2088" s="132">
        <v>-3.5649999999999999</v>
      </c>
      <c r="Q2088" s="132">
        <v>4.4999999999999998E-2</v>
      </c>
      <c r="R2088" s="132">
        <v>-0.161</v>
      </c>
      <c r="S2088" s="129">
        <v>1.55</v>
      </c>
      <c r="T2088" s="419">
        <v>66.667000000000002</v>
      </c>
      <c r="U2088" s="129">
        <v>2.9</v>
      </c>
      <c r="V2088" s="129">
        <v>-22</v>
      </c>
      <c r="W2088" s="129">
        <v>-11</v>
      </c>
      <c r="X2088" s="129">
        <v>4444</v>
      </c>
      <c r="Y2088" s="129" t="s">
        <v>8908</v>
      </c>
      <c r="Z2088" s="129" t="b">
        <v>0</v>
      </c>
      <c r="AA2088" s="129">
        <v>0</v>
      </c>
      <c r="AB2088" s="129" t="b">
        <v>0</v>
      </c>
      <c r="AC2088" s="129">
        <v>47</v>
      </c>
      <c r="AD2088" s="129">
        <v>0.39800000000000002</v>
      </c>
      <c r="AE2088" s="129" t="s">
        <v>3111</v>
      </c>
      <c r="AF2088" s="129" t="s">
        <v>3282</v>
      </c>
      <c r="AG2088" s="129" t="s">
        <v>8909</v>
      </c>
      <c r="AH2088" s="129" t="e" cm="1">
        <f t="array" aca="1" ref="AH2088" ca="1">INDIRECT(ADDRESS(MATCH(AJ2088,'rs_industries'!B:B,0),5,1,TRUE,"rs_industries"))</f>
        <v>#N/A</v>
      </c>
      <c r="AI2088" s="129" t="e" cm="1">
        <f t="array" aca="1" ref="AI2088" ca="1">INDIRECT(ADDRESS(MATCH(A2088,'rs_stocks'!B:B,0),7,1,TRUE,"rs_stocks"))</f>
        <v>#N/A</v>
      </c>
    </row>
    <row r="2089" spans="1:35" x14ac:dyDescent="0.3">
      <c r="A2089" s="129" t="s">
        <v>8812</v>
      </c>
      <c r="B2089" s="132">
        <v>-14.49</v>
      </c>
      <c r="C2089" s="132">
        <v>-21.79</v>
      </c>
      <c r="D2089" s="132">
        <v>-33.04</v>
      </c>
      <c r="E2089" s="132">
        <v>-21.14</v>
      </c>
      <c r="F2089" s="132">
        <v>-22.01</v>
      </c>
      <c r="G2089" s="261" t="s">
        <v>7239</v>
      </c>
      <c r="H2089" s="345" t="s">
        <v>3124</v>
      </c>
      <c r="I2089" s="129">
        <v>0.216</v>
      </c>
      <c r="J2089" s="129">
        <v>-93</v>
      </c>
      <c r="K2089" s="129">
        <v>-91</v>
      </c>
      <c r="L2089" s="129" t="b">
        <v>0</v>
      </c>
      <c r="M2089" s="129">
        <v>-18.66</v>
      </c>
      <c r="N2089" s="129">
        <v>10.1</v>
      </c>
      <c r="O2089" s="129">
        <v>-1.8480000000000001</v>
      </c>
      <c r="P2089" s="132">
        <v>-17.57</v>
      </c>
      <c r="Q2089" s="132">
        <v>0.04</v>
      </c>
      <c r="R2089" s="132">
        <v>-0.70299999999999996</v>
      </c>
      <c r="S2089" s="129">
        <v>6.87</v>
      </c>
      <c r="T2089" s="419">
        <v>-31.282</v>
      </c>
      <c r="U2089" s="129">
        <v>0.28399999999999997</v>
      </c>
      <c r="V2089" s="129">
        <v>-10</v>
      </c>
      <c r="W2089" s="129">
        <v>35</v>
      </c>
      <c r="X2089" s="129">
        <v>10256</v>
      </c>
      <c r="Y2089" s="129" t="s">
        <v>8812</v>
      </c>
      <c r="Z2089" s="129" t="b">
        <v>1</v>
      </c>
      <c r="AA2089" s="129">
        <v>0</v>
      </c>
      <c r="AB2089" s="129" t="b">
        <v>0</v>
      </c>
      <c r="AC2089" s="129">
        <v>33</v>
      </c>
      <c r="AD2089" s="129">
        <v>0.39800000000000002</v>
      </c>
      <c r="AE2089" s="129" t="s">
        <v>3124</v>
      </c>
      <c r="AF2089" s="129" t="s">
        <v>7239</v>
      </c>
      <c r="AG2089" s="129" t="s">
        <v>8813</v>
      </c>
      <c r="AH2089" s="129" t="e" cm="1">
        <f t="array" aca="1" ref="AH2089" ca="1">INDIRECT(ADDRESS(MATCH(AJ2089,'rs_industries'!B:B,0),5,1,TRUE,"rs_industries"))</f>
        <v>#N/A</v>
      </c>
      <c r="AI2089" s="129" t="e" cm="1">
        <f t="array" aca="1" ref="AI2089" ca="1">INDIRECT(ADDRESS(MATCH(A2089,'rs_stocks'!B:B,0),7,1,TRUE,"rs_stocks"))</f>
        <v>#N/A</v>
      </c>
    </row>
    <row r="2090" spans="1:35" x14ac:dyDescent="0.3">
      <c r="A2090" s="129" t="s">
        <v>478</v>
      </c>
      <c r="B2090" s="132">
        <v>0.65</v>
      </c>
      <c r="C2090" s="132">
        <v>-12.14</v>
      </c>
      <c r="D2090" s="132">
        <v>-11.96</v>
      </c>
      <c r="E2090" s="132">
        <v>-7.88</v>
      </c>
      <c r="F2090" s="132">
        <v>-9.06</v>
      </c>
      <c r="G2090" s="282" t="s">
        <v>3455</v>
      </c>
      <c r="H2090" s="347" t="s">
        <v>31</v>
      </c>
      <c r="I2090" s="129">
        <v>33.831000000000003</v>
      </c>
      <c r="J2090" s="129">
        <v>-77</v>
      </c>
      <c r="K2090" s="129">
        <v>-72</v>
      </c>
      <c r="L2090" s="129" t="b">
        <v>0</v>
      </c>
      <c r="M2090" s="129">
        <v>-8.6690000000000005</v>
      </c>
      <c r="N2090" s="129">
        <v>4.6559999999999997</v>
      </c>
      <c r="O2090" s="129">
        <v>-1.8620000000000001</v>
      </c>
      <c r="P2090" s="132">
        <v>-8.8580000000000005</v>
      </c>
      <c r="Q2090" s="132">
        <v>4.4999999999999998E-2</v>
      </c>
      <c r="R2090" s="132">
        <v>-0.40100000000000002</v>
      </c>
      <c r="S2090" s="129">
        <v>2.52</v>
      </c>
      <c r="T2090" s="419">
        <v>-17.489999999999998</v>
      </c>
      <c r="U2090" s="129">
        <v>95.47</v>
      </c>
      <c r="V2090" s="129">
        <v>-12</v>
      </c>
      <c r="W2090" s="129">
        <v>-29</v>
      </c>
      <c r="X2090" s="129">
        <v>83</v>
      </c>
      <c r="Y2090" s="129" t="s">
        <v>478</v>
      </c>
      <c r="Z2090" s="129" t="b">
        <v>0</v>
      </c>
      <c r="AA2090" s="129">
        <v>0</v>
      </c>
      <c r="AB2090" s="129" t="b">
        <v>0</v>
      </c>
      <c r="AC2090" s="129">
        <v>45</v>
      </c>
      <c r="AD2090" s="129">
        <v>0.39800000000000002</v>
      </c>
      <c r="AE2090" s="129" t="s">
        <v>31</v>
      </c>
      <c r="AF2090" s="129" t="s">
        <v>3455</v>
      </c>
      <c r="AG2090" s="129" t="s">
        <v>5451</v>
      </c>
      <c r="AH2090" s="129" t="e" cm="1">
        <f t="array" aca="1" ref="AH2090" ca="1">INDIRECT(ADDRESS(MATCH(AJ2090,'rs_industries'!B:B,0),5,1,TRUE,"rs_industries"))</f>
        <v>#N/A</v>
      </c>
      <c r="AI2090" s="129" t="e" cm="1">
        <f t="array" aca="1" ref="AI2090" ca="1">INDIRECT(ADDRESS(MATCH(A2090,'rs_stocks'!B:B,0),7,1,TRUE,"rs_stocks"))</f>
        <v>#N/A</v>
      </c>
    </row>
    <row r="2091" spans="1:35" x14ac:dyDescent="0.3">
      <c r="A2091" s="129" t="s">
        <v>7727</v>
      </c>
      <c r="B2091" s="132">
        <v>-4.01</v>
      </c>
      <c r="C2091" s="132">
        <v>7.25</v>
      </c>
      <c r="D2091" s="132">
        <v>18.829999999999998</v>
      </c>
      <c r="E2091" s="132">
        <v>0.49</v>
      </c>
      <c r="F2091" s="132">
        <v>-0.49</v>
      </c>
      <c r="G2091" s="323" t="s">
        <v>3114</v>
      </c>
      <c r="H2091" s="347" t="s">
        <v>31</v>
      </c>
      <c r="I2091" s="129">
        <v>0.65700000000000003</v>
      </c>
      <c r="J2091" s="129">
        <v>-96</v>
      </c>
      <c r="K2091" s="129">
        <v>-94</v>
      </c>
      <c r="L2091" s="129" t="b">
        <v>1</v>
      </c>
      <c r="M2091" s="129">
        <v>-20.192</v>
      </c>
      <c r="N2091" s="129">
        <v>10.843999999999999</v>
      </c>
      <c r="O2091" s="129">
        <v>-1.8620000000000001</v>
      </c>
      <c r="P2091" s="132">
        <v>-20.952999999999999</v>
      </c>
      <c r="Q2091" s="132">
        <v>4.7E-2</v>
      </c>
      <c r="R2091" s="132">
        <v>-0.97799999999999998</v>
      </c>
      <c r="S2091" s="129">
        <v>3.74</v>
      </c>
      <c r="T2091" s="419">
        <v>46.036999999999999</v>
      </c>
      <c r="U2091" s="129">
        <v>8.14</v>
      </c>
      <c r="V2091" s="129">
        <v>-28</v>
      </c>
      <c r="W2091" s="129">
        <v>-36</v>
      </c>
      <c r="X2091" s="129">
        <v>657</v>
      </c>
      <c r="Y2091" s="129" t="s">
        <v>7727</v>
      </c>
      <c r="Z2091" s="129" t="b">
        <v>0</v>
      </c>
      <c r="AA2091" s="129">
        <v>0</v>
      </c>
      <c r="AB2091" s="129" t="b">
        <v>0</v>
      </c>
      <c r="AC2091" s="129">
        <v>40</v>
      </c>
      <c r="AD2091" s="129">
        <v>0.39700000000000002</v>
      </c>
      <c r="AE2091" s="129" t="s">
        <v>31</v>
      </c>
      <c r="AF2091" s="129" t="s">
        <v>3114</v>
      </c>
      <c r="AG2091" s="129" t="s">
        <v>7728</v>
      </c>
      <c r="AH2091" s="129" t="e" cm="1">
        <f t="array" aca="1" ref="AH2091" ca="1">INDIRECT(ADDRESS(MATCH(AJ2091,'rs_industries'!B:B,0),5,1,TRUE,"rs_industries"))</f>
        <v>#N/A</v>
      </c>
      <c r="AI2091" s="129" t="e" cm="1">
        <f t="array" aca="1" ref="AI2091" ca="1">INDIRECT(ADDRESS(MATCH(A2091,'rs_stocks'!B:B,0),7,1,TRUE,"rs_stocks"))</f>
        <v>#N/A</v>
      </c>
    </row>
    <row r="2092" spans="1:35" x14ac:dyDescent="0.3">
      <c r="A2092" s="129" t="s">
        <v>1246</v>
      </c>
      <c r="B2092" s="132">
        <v>1.64</v>
      </c>
      <c r="C2092" s="132">
        <v>1.04</v>
      </c>
      <c r="D2092" s="132">
        <v>-2.92</v>
      </c>
      <c r="E2092" s="132">
        <v>8.75</v>
      </c>
      <c r="F2092" s="132">
        <v>2.2000000000000002</v>
      </c>
      <c r="G2092" s="249" t="s">
        <v>3110</v>
      </c>
      <c r="H2092" s="353" t="s">
        <v>3111</v>
      </c>
      <c r="I2092" s="129">
        <v>12.061999999999999</v>
      </c>
      <c r="J2092" s="129">
        <v>-35</v>
      </c>
      <c r="K2092" s="129">
        <v>-4</v>
      </c>
      <c r="L2092" s="129" t="b">
        <v>1</v>
      </c>
      <c r="M2092" s="129">
        <v>-4.2990000000000004</v>
      </c>
      <c r="N2092" s="129">
        <v>2.3090000000000002</v>
      </c>
      <c r="O2092" s="129">
        <v>-1.8620000000000001</v>
      </c>
      <c r="P2092" s="132">
        <v>-4.2370000000000001</v>
      </c>
      <c r="Q2092" s="132">
        <v>4.5999999999999999E-2</v>
      </c>
      <c r="R2092" s="132">
        <v>-0.19500000000000001</v>
      </c>
      <c r="S2092" s="129">
        <v>2.0299999999999998</v>
      </c>
      <c r="T2092" s="419">
        <v>3.4590000000000001</v>
      </c>
      <c r="U2092" s="129">
        <v>228.1</v>
      </c>
      <c r="V2092" s="129">
        <v>-51</v>
      </c>
      <c r="W2092" s="129">
        <v>-59</v>
      </c>
      <c r="X2092" s="129">
        <v>43</v>
      </c>
      <c r="Y2092" s="129" t="s">
        <v>1246</v>
      </c>
      <c r="Z2092" s="129" t="b">
        <v>1</v>
      </c>
      <c r="AA2092" s="129">
        <v>0</v>
      </c>
      <c r="AB2092" s="129" t="b">
        <v>1</v>
      </c>
      <c r="AC2092" s="129">
        <v>48</v>
      </c>
      <c r="AD2092" s="129">
        <v>0.39700000000000002</v>
      </c>
      <c r="AE2092" s="129" t="s">
        <v>3111</v>
      </c>
      <c r="AF2092" s="129" t="s">
        <v>3110</v>
      </c>
      <c r="AG2092" s="129" t="s">
        <v>5252</v>
      </c>
      <c r="AH2092" s="129" t="e" cm="1">
        <f t="array" aca="1" ref="AH2092" ca="1">INDIRECT(ADDRESS(MATCH(AJ2092,'rs_industries'!B:B,0),5,1,TRUE,"rs_industries"))</f>
        <v>#N/A</v>
      </c>
      <c r="AI2092" s="129" t="e" cm="1">
        <f t="array" aca="1" ref="AI2092" ca="1">INDIRECT(ADDRESS(MATCH(A2092,'rs_stocks'!B:B,0),7,1,TRUE,"rs_stocks"))</f>
        <v>#N/A</v>
      </c>
    </row>
    <row r="2093" spans="1:35" x14ac:dyDescent="0.3">
      <c r="A2093" s="129" t="s">
        <v>2035</v>
      </c>
      <c r="B2093" s="132">
        <v>-1.04</v>
      </c>
      <c r="C2093" s="132">
        <v>-0.33</v>
      </c>
      <c r="D2093" s="132">
        <v>-1.81</v>
      </c>
      <c r="E2093" s="132">
        <v>-7.66</v>
      </c>
      <c r="F2093" s="132">
        <v>-7.72</v>
      </c>
      <c r="G2093" s="237" t="s">
        <v>3217</v>
      </c>
      <c r="H2093" s="349" t="s">
        <v>150</v>
      </c>
      <c r="I2093" s="129">
        <v>2.9910000000000001</v>
      </c>
      <c r="J2093" s="129">
        <v>-51</v>
      </c>
      <c r="K2093" s="129">
        <v>-46</v>
      </c>
      <c r="L2093" s="129" t="b">
        <v>0</v>
      </c>
      <c r="M2093" s="129">
        <v>-5.3129999999999997</v>
      </c>
      <c r="N2093" s="129">
        <v>2.8420000000000001</v>
      </c>
      <c r="O2093" s="129">
        <v>-1.869</v>
      </c>
      <c r="P2093" s="132">
        <v>-5.3159999999999998</v>
      </c>
      <c r="Q2093" s="132">
        <v>4.7E-2</v>
      </c>
      <c r="R2093" s="132">
        <v>-0.25</v>
      </c>
      <c r="S2093" s="129">
        <v>1.83</v>
      </c>
      <c r="T2093" s="419">
        <v>10.819000000000001</v>
      </c>
      <c r="U2093" s="129">
        <v>15.19</v>
      </c>
      <c r="V2093" s="129">
        <v>-17</v>
      </c>
      <c r="W2093" s="129">
        <v>-19</v>
      </c>
      <c r="X2093" s="129">
        <v>721</v>
      </c>
      <c r="Y2093" s="129" t="s">
        <v>2035</v>
      </c>
      <c r="Z2093" s="129" t="b">
        <v>0</v>
      </c>
      <c r="AA2093" s="129">
        <v>0</v>
      </c>
      <c r="AB2093" s="129" t="b">
        <v>0</v>
      </c>
      <c r="AC2093" s="129">
        <v>43</v>
      </c>
      <c r="AD2093" s="129">
        <v>0.39700000000000002</v>
      </c>
      <c r="AE2093" s="129" t="s">
        <v>150</v>
      </c>
      <c r="AF2093" s="129" t="s">
        <v>3217</v>
      </c>
      <c r="AG2093" s="129" t="s">
        <v>4381</v>
      </c>
      <c r="AH2093" s="129" t="e" cm="1">
        <f t="array" aca="1" ref="AH2093" ca="1">INDIRECT(ADDRESS(MATCH(AJ2093,'rs_industries'!B:B,0),5,1,TRUE,"rs_industries"))</f>
        <v>#N/A</v>
      </c>
      <c r="AI2093" s="129" t="e" cm="1">
        <f t="array" aca="1" ref="AI2093" ca="1">INDIRECT(ADDRESS(MATCH(A2093,'rs_stocks'!B:B,0),7,1,TRUE,"rs_stocks"))</f>
        <v>#N/A</v>
      </c>
    </row>
    <row r="2094" spans="1:35" x14ac:dyDescent="0.3">
      <c r="A2094" s="129" t="s">
        <v>880</v>
      </c>
      <c r="B2094" s="132">
        <v>3.69</v>
      </c>
      <c r="C2094" s="132">
        <v>12.26</v>
      </c>
      <c r="D2094" s="132">
        <v>11.88</v>
      </c>
      <c r="E2094" s="132">
        <v>12.68</v>
      </c>
      <c r="F2094" s="132">
        <v>3.09</v>
      </c>
      <c r="G2094" s="214" t="s">
        <v>88</v>
      </c>
      <c r="H2094" s="347" t="s">
        <v>31</v>
      </c>
      <c r="I2094" s="129">
        <v>5.82</v>
      </c>
      <c r="J2094" s="129">
        <v>-53</v>
      </c>
      <c r="K2094" s="129">
        <v>-43</v>
      </c>
      <c r="L2094" s="129" t="b">
        <v>1</v>
      </c>
      <c r="M2094" s="129">
        <v>-12.337</v>
      </c>
      <c r="N2094" s="129">
        <v>6.5910000000000002</v>
      </c>
      <c r="O2094" s="129">
        <v>-1.8720000000000001</v>
      </c>
      <c r="P2094" s="132">
        <v>-10.069000000000001</v>
      </c>
      <c r="Q2094" s="132">
        <v>4.7E-2</v>
      </c>
      <c r="R2094" s="132">
        <v>-0.47299999999999998</v>
      </c>
      <c r="S2094" s="129">
        <v>3.57</v>
      </c>
      <c r="T2094" s="419">
        <v>60.55</v>
      </c>
      <c r="U2094" s="129">
        <v>30.04</v>
      </c>
      <c r="V2094" s="129">
        <v>-33</v>
      </c>
      <c r="W2094" s="129">
        <v>-55</v>
      </c>
      <c r="X2094" s="129">
        <v>186</v>
      </c>
      <c r="Y2094" s="129" t="s">
        <v>880</v>
      </c>
      <c r="Z2094" s="129" t="b">
        <v>0</v>
      </c>
      <c r="AA2094" s="129">
        <v>0</v>
      </c>
      <c r="AB2094" s="129" t="b">
        <v>0</v>
      </c>
      <c r="AC2094" s="129">
        <v>48</v>
      </c>
      <c r="AD2094" s="129">
        <v>0.39600000000000002</v>
      </c>
      <c r="AE2094" s="129" t="s">
        <v>31</v>
      </c>
      <c r="AF2094" s="129" t="s">
        <v>88</v>
      </c>
      <c r="AG2094" s="129" t="s">
        <v>5281</v>
      </c>
      <c r="AH2094" s="129" t="e" cm="1">
        <f t="array" aca="1" ref="AH2094" ca="1">INDIRECT(ADDRESS(MATCH(AJ2094,'rs_industries'!B:B,0),5,1,TRUE,"rs_industries"))</f>
        <v>#N/A</v>
      </c>
      <c r="AI2094" s="129" t="e" cm="1">
        <f t="array" aca="1" ref="AI2094" ca="1">INDIRECT(ADDRESS(MATCH(A2094,'rs_stocks'!B:B,0),7,1,TRUE,"rs_stocks"))</f>
        <v>#N/A</v>
      </c>
    </row>
    <row r="2095" spans="1:35" x14ac:dyDescent="0.3">
      <c r="A2095" s="129" t="s">
        <v>2383</v>
      </c>
      <c r="B2095" s="132">
        <v>-6.2</v>
      </c>
      <c r="C2095" s="132">
        <v>-9.56</v>
      </c>
      <c r="D2095" s="132">
        <v>-21.87</v>
      </c>
      <c r="E2095" s="132">
        <v>-4.83</v>
      </c>
      <c r="F2095" s="132">
        <v>-5.99</v>
      </c>
      <c r="G2095" s="282" t="s">
        <v>3146</v>
      </c>
      <c r="H2095" s="347" t="s">
        <v>3124</v>
      </c>
      <c r="I2095" s="129">
        <v>1.44</v>
      </c>
      <c r="J2095" s="129">
        <v>-46</v>
      </c>
      <c r="K2095" s="129">
        <v>-38</v>
      </c>
      <c r="L2095" s="129" t="b">
        <v>0</v>
      </c>
      <c r="M2095" s="129">
        <v>-15.545999999999999</v>
      </c>
      <c r="N2095" s="129">
        <v>8.25</v>
      </c>
      <c r="O2095" s="129">
        <v>-1.8839999999999999</v>
      </c>
      <c r="P2095" s="132">
        <v>-13.3</v>
      </c>
      <c r="Q2095" s="132">
        <v>4.2999999999999997E-2</v>
      </c>
      <c r="R2095" s="132">
        <v>-0.57499999999999996</v>
      </c>
      <c r="S2095" s="129">
        <v>4.38</v>
      </c>
      <c r="T2095" s="419">
        <v>-6.0990000000000002</v>
      </c>
      <c r="U2095" s="129">
        <v>26.19</v>
      </c>
      <c r="V2095" s="129">
        <v>23</v>
      </c>
      <c r="W2095" s="129">
        <v>25</v>
      </c>
      <c r="X2095" s="129">
        <v>174</v>
      </c>
      <c r="Y2095" s="129" t="s">
        <v>2383</v>
      </c>
      <c r="Z2095" s="129" t="b">
        <v>1</v>
      </c>
      <c r="AA2095" s="129">
        <v>0</v>
      </c>
      <c r="AB2095" s="129" t="b">
        <v>0</v>
      </c>
      <c r="AC2095" s="129">
        <v>43</v>
      </c>
      <c r="AD2095" s="129">
        <v>0.39600000000000002</v>
      </c>
      <c r="AE2095" s="129" t="s">
        <v>3124</v>
      </c>
      <c r="AF2095" s="129" t="s">
        <v>3146</v>
      </c>
      <c r="AG2095" s="129" t="s">
        <v>4710</v>
      </c>
      <c r="AH2095" s="129" t="e" cm="1">
        <f t="array" aca="1" ref="AH2095" ca="1">INDIRECT(ADDRESS(MATCH(AJ2095,'rs_industries'!B:B,0),5,1,TRUE,"rs_industries"))</f>
        <v>#N/A</v>
      </c>
      <c r="AI2095" s="129" t="e" cm="1">
        <f t="array" aca="1" ref="AI2095" ca="1">INDIRECT(ADDRESS(MATCH(A2095,'rs_stocks'!B:B,0),7,1,TRUE,"rs_stocks"))</f>
        <v>#N/A</v>
      </c>
    </row>
    <row r="2096" spans="1:35" x14ac:dyDescent="0.3">
      <c r="A2096" s="129" t="s">
        <v>1796</v>
      </c>
      <c r="B2096" s="132">
        <v>-3.31</v>
      </c>
      <c r="C2096" s="132">
        <v>5.45</v>
      </c>
      <c r="D2096" s="132">
        <v>19.899999999999999</v>
      </c>
      <c r="E2096" s="132">
        <v>-17.670000000000002</v>
      </c>
      <c r="F2096" s="132">
        <v>-15.71</v>
      </c>
      <c r="G2096" s="282" t="s">
        <v>3649</v>
      </c>
      <c r="H2096" s="347" t="s">
        <v>3108</v>
      </c>
      <c r="I2096" s="129">
        <v>2.9790000000000001</v>
      </c>
      <c r="J2096" s="129">
        <v>-49</v>
      </c>
      <c r="K2096" s="129">
        <v>-38</v>
      </c>
      <c r="L2096" s="129" t="b">
        <v>1</v>
      </c>
      <c r="M2096" s="129">
        <v>-18.908000000000001</v>
      </c>
      <c r="N2096" s="129">
        <v>9.9459999999999997</v>
      </c>
      <c r="O2096" s="129">
        <v>-1.901</v>
      </c>
      <c r="P2096" s="132">
        <v>-15.622999999999999</v>
      </c>
      <c r="Q2096" s="132">
        <v>4.3999999999999997E-2</v>
      </c>
      <c r="R2096" s="132">
        <v>-0.68799999999999994</v>
      </c>
      <c r="S2096" s="129">
        <v>2.88</v>
      </c>
      <c r="T2096" s="419">
        <v>6.2670000000000003</v>
      </c>
      <c r="U2096" s="129">
        <v>16.63</v>
      </c>
      <c r="V2096" s="129">
        <v>-24</v>
      </c>
      <c r="W2096" s="129">
        <v>-21</v>
      </c>
      <c r="X2096" s="129">
        <v>417</v>
      </c>
      <c r="Y2096" s="129" t="s">
        <v>1796</v>
      </c>
      <c r="Z2096" s="129" t="b">
        <v>0</v>
      </c>
      <c r="AA2096" s="129">
        <v>0</v>
      </c>
      <c r="AB2096" s="129" t="b">
        <v>0</v>
      </c>
      <c r="AC2096" s="129">
        <v>50</v>
      </c>
      <c r="AD2096" s="129">
        <v>0.39600000000000002</v>
      </c>
      <c r="AE2096" s="129" t="s">
        <v>3108</v>
      </c>
      <c r="AF2096" s="129" t="s">
        <v>3649</v>
      </c>
      <c r="AG2096" s="129" t="s">
        <v>4562</v>
      </c>
      <c r="AH2096" s="129" t="e" cm="1">
        <f t="array" aca="1" ref="AH2096" ca="1">INDIRECT(ADDRESS(MATCH(AJ2096,'rs_industries'!B:B,0),5,1,TRUE,"rs_industries"))</f>
        <v>#N/A</v>
      </c>
      <c r="AI2096" s="129" t="e" cm="1">
        <f t="array" aca="1" ref="AI2096" ca="1">INDIRECT(ADDRESS(MATCH(A2096,'rs_stocks'!B:B,0),7,1,TRUE,"rs_stocks"))</f>
        <v>#N/A</v>
      </c>
    </row>
    <row r="2097" spans="1:35" x14ac:dyDescent="0.3">
      <c r="A2097" s="129" t="s">
        <v>425</v>
      </c>
      <c r="B2097" s="132">
        <v>2.52</v>
      </c>
      <c r="C2097" s="132">
        <v>-2.54</v>
      </c>
      <c r="D2097" s="132">
        <v>-12.36</v>
      </c>
      <c r="E2097" s="132">
        <v>12.06</v>
      </c>
      <c r="F2097" s="132">
        <v>5.67</v>
      </c>
      <c r="G2097" s="321" t="s">
        <v>3221</v>
      </c>
      <c r="H2097" s="354" t="s">
        <v>24</v>
      </c>
      <c r="I2097" s="129">
        <v>13.519</v>
      </c>
      <c r="J2097" s="129">
        <v>-57</v>
      </c>
      <c r="K2097" s="129">
        <v>-42</v>
      </c>
      <c r="L2097" s="129" t="b">
        <v>0</v>
      </c>
      <c r="M2097" s="129">
        <v>-12.694000000000001</v>
      </c>
      <c r="N2097" s="129">
        <v>6.633</v>
      </c>
      <c r="O2097" s="129">
        <v>-1.9139999999999999</v>
      </c>
      <c r="P2097" s="132">
        <v>-9.7379999999999995</v>
      </c>
      <c r="Q2097" s="132">
        <v>4.5999999999999999E-2</v>
      </c>
      <c r="R2097" s="132">
        <v>-0.44600000000000001</v>
      </c>
      <c r="S2097" s="129">
        <v>2.0099999999999998</v>
      </c>
      <c r="T2097" s="419">
        <v>33.177999999999997</v>
      </c>
      <c r="U2097" s="129">
        <v>55.36</v>
      </c>
      <c r="V2097" s="129">
        <v>7</v>
      </c>
      <c r="W2097" s="129">
        <v>1</v>
      </c>
      <c r="X2097" s="129">
        <v>179</v>
      </c>
      <c r="Y2097" s="129" t="s">
        <v>425</v>
      </c>
      <c r="Z2097" s="129" t="b">
        <v>1</v>
      </c>
      <c r="AA2097" s="129">
        <v>0</v>
      </c>
      <c r="AB2097" s="129" t="b">
        <v>0</v>
      </c>
      <c r="AC2097" s="129">
        <v>50</v>
      </c>
      <c r="AD2097" s="129">
        <v>0.39600000000000002</v>
      </c>
      <c r="AE2097" s="129" t="s">
        <v>24</v>
      </c>
      <c r="AF2097" s="129" t="s">
        <v>3221</v>
      </c>
      <c r="AG2097" s="129" t="s">
        <v>4972</v>
      </c>
      <c r="AH2097" s="129" t="e" cm="1">
        <f t="array" aca="1" ref="AH2097" ca="1">INDIRECT(ADDRESS(MATCH(AJ2097,'rs_industries'!B:B,0),5,1,TRUE,"rs_industries"))</f>
        <v>#N/A</v>
      </c>
      <c r="AI2097" s="129" t="e" cm="1">
        <f t="array" aca="1" ref="AI2097" ca="1">INDIRECT(ADDRESS(MATCH(A2097,'rs_stocks'!B:B,0),7,1,TRUE,"rs_stocks"))</f>
        <v>#N/A</v>
      </c>
    </row>
    <row r="2098" spans="1:35" x14ac:dyDescent="0.3">
      <c r="A2098" s="129" t="s">
        <v>1058</v>
      </c>
      <c r="B2098" s="132">
        <v>-3.06</v>
      </c>
      <c r="C2098" s="132">
        <v>-6.31</v>
      </c>
      <c r="D2098" s="132">
        <v>-9.23</v>
      </c>
      <c r="E2098" s="132">
        <v>-6.6</v>
      </c>
      <c r="F2098" s="132">
        <v>-6.99</v>
      </c>
      <c r="G2098" s="308" t="s">
        <v>3217</v>
      </c>
      <c r="H2098" s="351" t="s">
        <v>150</v>
      </c>
      <c r="I2098" s="129">
        <v>19.922000000000001</v>
      </c>
      <c r="J2098" s="129">
        <v>-59</v>
      </c>
      <c r="K2098" s="129">
        <v>-49</v>
      </c>
      <c r="L2098" s="129" t="b">
        <v>0</v>
      </c>
      <c r="M2098" s="129">
        <v>-6.0289999999999999</v>
      </c>
      <c r="N2098" s="129">
        <v>3.1480000000000001</v>
      </c>
      <c r="O2098" s="129">
        <v>-1.915</v>
      </c>
      <c r="P2098" s="132">
        <v>-5.8479999999999999</v>
      </c>
      <c r="Q2098" s="132">
        <v>4.8000000000000001E-2</v>
      </c>
      <c r="R2098" s="132">
        <v>-0.27900000000000003</v>
      </c>
      <c r="S2098" s="129">
        <v>2.27</v>
      </c>
      <c r="T2098" s="419">
        <v>-22.233000000000001</v>
      </c>
      <c r="U2098" s="129">
        <v>113.91500000000001</v>
      </c>
      <c r="V2098" s="129">
        <v>-36</v>
      </c>
      <c r="W2098" s="129">
        <v>-16</v>
      </c>
      <c r="X2098" s="129">
        <v>77</v>
      </c>
      <c r="Y2098" s="129" t="s">
        <v>1058</v>
      </c>
      <c r="Z2098" s="129" t="b">
        <v>1</v>
      </c>
      <c r="AA2098" s="129">
        <v>0</v>
      </c>
      <c r="AB2098" s="129" t="b">
        <v>0</v>
      </c>
      <c r="AC2098" s="129">
        <v>39</v>
      </c>
      <c r="AD2098" s="129">
        <v>0.39500000000000002</v>
      </c>
      <c r="AE2098" s="129" t="s">
        <v>150</v>
      </c>
      <c r="AF2098" s="129" t="s">
        <v>3217</v>
      </c>
      <c r="AG2098" s="129" t="s">
        <v>4151</v>
      </c>
      <c r="AH2098" s="129" t="e" cm="1">
        <f t="array" aca="1" ref="AH2098" ca="1">INDIRECT(ADDRESS(MATCH(AJ2098,'rs_industries'!B:B,0),5,1,TRUE,"rs_industries"))</f>
        <v>#N/A</v>
      </c>
      <c r="AI2098" s="129" t="e" cm="1">
        <f t="array" aca="1" ref="AI2098" ca="1">INDIRECT(ADDRESS(MATCH(A2098,'rs_stocks'!B:B,0),7,1,TRUE,"rs_stocks"))</f>
        <v>#N/A</v>
      </c>
    </row>
    <row r="2099" spans="1:35" x14ac:dyDescent="0.3">
      <c r="A2099" s="129" t="s">
        <v>8707</v>
      </c>
      <c r="B2099" s="132">
        <v>4.18</v>
      </c>
      <c r="C2099" s="132">
        <v>-17.63</v>
      </c>
      <c r="D2099" s="132">
        <v>-16.21</v>
      </c>
      <c r="E2099" s="132">
        <v>45.95</v>
      </c>
      <c r="F2099" s="132">
        <v>33.880000000000003</v>
      </c>
      <c r="G2099" s="208" t="s">
        <v>3267</v>
      </c>
      <c r="H2099" s="347" t="s">
        <v>3108</v>
      </c>
      <c r="I2099" s="129">
        <v>0.23599999999999999</v>
      </c>
      <c r="J2099" s="129">
        <v>-98</v>
      </c>
      <c r="K2099" s="129">
        <v>-93</v>
      </c>
      <c r="L2099" s="129" t="b">
        <v>0</v>
      </c>
      <c r="M2099" s="129">
        <v>-44.082000000000001</v>
      </c>
      <c r="N2099" s="129">
        <v>22.995000000000001</v>
      </c>
      <c r="O2099" s="129">
        <v>-1.917</v>
      </c>
      <c r="P2099" s="132">
        <v>-21.141999999999999</v>
      </c>
      <c r="Q2099" s="132">
        <v>3.9E-2</v>
      </c>
      <c r="R2099" s="132">
        <v>-0.81699999999999995</v>
      </c>
      <c r="S2099" s="129">
        <v>7.6</v>
      </c>
      <c r="T2099" s="419">
        <v>69.003</v>
      </c>
      <c r="U2099" s="129">
        <v>9.7200000000000006</v>
      </c>
      <c r="V2099" s="129">
        <v>-16</v>
      </c>
      <c r="W2099" s="129">
        <v>-45</v>
      </c>
      <c r="X2099" s="129">
        <v>270</v>
      </c>
      <c r="Y2099" s="129" t="s">
        <v>8707</v>
      </c>
      <c r="Z2099" s="129" t="b">
        <v>1</v>
      </c>
      <c r="AA2099" s="129">
        <v>0</v>
      </c>
      <c r="AB2099" s="129" t="b">
        <v>0</v>
      </c>
      <c r="AC2099" s="129">
        <v>49</v>
      </c>
      <c r="AD2099" s="129">
        <v>0.39500000000000002</v>
      </c>
      <c r="AE2099" s="129" t="s">
        <v>3108</v>
      </c>
      <c r="AF2099" s="129" t="s">
        <v>3267</v>
      </c>
      <c r="AG2099" s="129" t="s">
        <v>8708</v>
      </c>
      <c r="AH2099" s="129" t="e" cm="1">
        <f t="array" aca="1" ref="AH2099" ca="1">INDIRECT(ADDRESS(MATCH(AJ2099,'rs_industries'!B:B,0),5,1,TRUE,"rs_industries"))</f>
        <v>#N/A</v>
      </c>
      <c r="AI2099" s="129" t="e" cm="1">
        <f t="array" aca="1" ref="AI2099" ca="1">INDIRECT(ADDRESS(MATCH(A2099,'rs_stocks'!B:B,0),7,1,TRUE,"rs_stocks"))</f>
        <v>#N/A</v>
      </c>
    </row>
    <row r="2100" spans="1:35" x14ac:dyDescent="0.3">
      <c r="A2100" s="129" t="s">
        <v>1277</v>
      </c>
      <c r="B2100" s="132">
        <v>-3.37</v>
      </c>
      <c r="C2100" s="132">
        <v>2.14</v>
      </c>
      <c r="D2100" s="132">
        <v>5.31</v>
      </c>
      <c r="E2100" s="132">
        <v>-8.4</v>
      </c>
      <c r="F2100" s="132">
        <v>-8.7200000000000006</v>
      </c>
      <c r="G2100" s="239" t="s">
        <v>3241</v>
      </c>
      <c r="H2100" s="349" t="s">
        <v>3124</v>
      </c>
      <c r="I2100" s="129">
        <v>32.938000000000002</v>
      </c>
      <c r="J2100" s="129">
        <v>-55</v>
      </c>
      <c r="K2100" s="129">
        <v>-45</v>
      </c>
      <c r="L2100" s="129" t="b">
        <v>1</v>
      </c>
      <c r="M2100" s="129">
        <v>-9.6140000000000008</v>
      </c>
      <c r="N2100" s="129">
        <v>5.0060000000000002</v>
      </c>
      <c r="O2100" s="129">
        <v>-1.921</v>
      </c>
      <c r="P2100" s="132">
        <v>-10.015000000000001</v>
      </c>
      <c r="Q2100" s="132">
        <v>0.05</v>
      </c>
      <c r="R2100" s="132">
        <v>-0.5</v>
      </c>
      <c r="S2100" s="129">
        <v>2.74</v>
      </c>
      <c r="T2100" s="419">
        <v>12.907999999999999</v>
      </c>
      <c r="U2100" s="129">
        <v>226.23</v>
      </c>
      <c r="V2100" s="129">
        <v>-32</v>
      </c>
      <c r="W2100" s="129">
        <v>-35</v>
      </c>
      <c r="X2100" s="129">
        <v>32</v>
      </c>
      <c r="Y2100" s="129" t="s">
        <v>1277</v>
      </c>
      <c r="Z2100" s="129" t="b">
        <v>0</v>
      </c>
      <c r="AA2100" s="129">
        <v>0</v>
      </c>
      <c r="AB2100" s="129" t="b">
        <v>0</v>
      </c>
      <c r="AC2100" s="129">
        <v>45</v>
      </c>
      <c r="AD2100" s="129">
        <v>0.39500000000000002</v>
      </c>
      <c r="AE2100" s="129" t="s">
        <v>3124</v>
      </c>
      <c r="AF2100" s="129" t="s">
        <v>3241</v>
      </c>
      <c r="AG2100" s="129" t="s">
        <v>5295</v>
      </c>
      <c r="AH2100" s="129" t="e" cm="1">
        <f t="array" aca="1" ref="AH2100" ca="1">INDIRECT(ADDRESS(MATCH(AJ2100,'rs_industries'!B:B,0),5,1,TRUE,"rs_industries"))</f>
        <v>#N/A</v>
      </c>
      <c r="AI2100" s="129" t="e" cm="1">
        <f t="array" aca="1" ref="AI2100" ca="1">INDIRECT(ADDRESS(MATCH(A2100,'rs_stocks'!B:B,0),7,1,TRUE,"rs_stocks"))</f>
        <v>#N/A</v>
      </c>
    </row>
    <row r="2101" spans="1:35" x14ac:dyDescent="0.3">
      <c r="A2101" s="129" t="s">
        <v>8997</v>
      </c>
      <c r="B2101" s="132">
        <v>1.55</v>
      </c>
      <c r="C2101" s="132">
        <v>-4.38</v>
      </c>
      <c r="D2101" s="132">
        <v>-12.67</v>
      </c>
      <c r="E2101" s="132">
        <v>-12.37</v>
      </c>
      <c r="F2101" s="132">
        <v>-9.0299999999999994</v>
      </c>
      <c r="G2101" s="282" t="s">
        <v>3611</v>
      </c>
      <c r="H2101" s="347" t="s">
        <v>24</v>
      </c>
      <c r="I2101" s="129">
        <v>0.32800000000000001</v>
      </c>
      <c r="J2101" s="129">
        <v>-93</v>
      </c>
      <c r="K2101" s="129">
        <v>-88</v>
      </c>
      <c r="L2101" s="129" t="b">
        <v>0</v>
      </c>
      <c r="M2101" s="129">
        <v>-10.272</v>
      </c>
      <c r="N2101" s="129">
        <v>5.3040000000000003</v>
      </c>
      <c r="O2101" s="129">
        <v>-1.9370000000000001</v>
      </c>
      <c r="P2101" s="132">
        <v>-10.006</v>
      </c>
      <c r="Q2101" s="132">
        <v>0.05</v>
      </c>
      <c r="R2101" s="132">
        <v>-0.497</v>
      </c>
      <c r="S2101" s="129">
        <v>4.9800000000000004</v>
      </c>
      <c r="T2101" s="419">
        <v>15.326000000000001</v>
      </c>
      <c r="U2101" s="129">
        <v>2.62</v>
      </c>
      <c r="V2101" s="129">
        <v>-66</v>
      </c>
      <c r="W2101" s="129">
        <v>-64</v>
      </c>
      <c r="X2101" s="129">
        <v>1532</v>
      </c>
      <c r="Y2101" s="129" t="s">
        <v>8997</v>
      </c>
      <c r="Z2101" s="129" t="b">
        <v>0</v>
      </c>
      <c r="AA2101" s="129">
        <v>0</v>
      </c>
      <c r="AB2101" s="129" t="b">
        <v>0</v>
      </c>
      <c r="AC2101" s="129">
        <v>46</v>
      </c>
      <c r="AD2101" s="129">
        <v>0.39400000000000002</v>
      </c>
      <c r="AE2101" s="129" t="s">
        <v>24</v>
      </c>
      <c r="AF2101" s="129" t="s">
        <v>3611</v>
      </c>
      <c r="AG2101" s="129" t="s">
        <v>8998</v>
      </c>
      <c r="AH2101" s="129" t="e" cm="1">
        <f t="array" aca="1" ref="AH2101" ca="1">INDIRECT(ADDRESS(MATCH(AJ2101,'rs_industries'!B:B,0),5,1,TRUE,"rs_industries"))</f>
        <v>#N/A</v>
      </c>
      <c r="AI2101" s="129" t="e" cm="1">
        <f t="array" aca="1" ref="AI2101" ca="1">INDIRECT(ADDRESS(MATCH(A2101,'rs_stocks'!B:B,0),7,1,TRUE,"rs_stocks"))</f>
        <v>#N/A</v>
      </c>
    </row>
    <row r="2102" spans="1:35" x14ac:dyDescent="0.3">
      <c r="A2102" s="129" t="s">
        <v>587</v>
      </c>
      <c r="B2102" s="132">
        <v>-1.68</v>
      </c>
      <c r="C2102" s="132">
        <v>-6.06</v>
      </c>
      <c r="D2102" s="132">
        <v>-5.0199999999999996</v>
      </c>
      <c r="E2102" s="132">
        <v>-7.07</v>
      </c>
      <c r="F2102" s="132">
        <v>-6.01</v>
      </c>
      <c r="G2102" s="216" t="s">
        <v>3217</v>
      </c>
      <c r="H2102" s="348" t="s">
        <v>150</v>
      </c>
      <c r="I2102" s="129">
        <v>6.1879999999999997</v>
      </c>
      <c r="J2102" s="129">
        <v>-40</v>
      </c>
      <c r="K2102" s="129">
        <v>-29</v>
      </c>
      <c r="L2102" s="129" t="b">
        <v>0</v>
      </c>
      <c r="M2102" s="129">
        <v>-4.976</v>
      </c>
      <c r="N2102" s="129">
        <v>2.5609999999999999</v>
      </c>
      <c r="O2102" s="129">
        <v>-1.9430000000000001</v>
      </c>
      <c r="P2102" s="132">
        <v>-5.085</v>
      </c>
      <c r="Q2102" s="132">
        <v>4.9000000000000002E-2</v>
      </c>
      <c r="R2102" s="132">
        <v>-0.252</v>
      </c>
      <c r="S2102" s="129">
        <v>1.85</v>
      </c>
      <c r="T2102" s="419">
        <v>15.612</v>
      </c>
      <c r="U2102" s="129">
        <v>18.995000000000001</v>
      </c>
      <c r="V2102" s="129">
        <v>-41</v>
      </c>
      <c r="W2102" s="129">
        <v>-47</v>
      </c>
      <c r="X2102" s="129">
        <v>567</v>
      </c>
      <c r="Y2102" s="129" t="s">
        <v>587</v>
      </c>
      <c r="Z2102" s="129" t="b">
        <v>1</v>
      </c>
      <c r="AA2102" s="129">
        <v>0</v>
      </c>
      <c r="AB2102" s="129" t="b">
        <v>0</v>
      </c>
      <c r="AC2102" s="129">
        <v>47</v>
      </c>
      <c r="AD2102" s="129">
        <v>0.39400000000000002</v>
      </c>
      <c r="AE2102" s="129" t="s">
        <v>150</v>
      </c>
      <c r="AF2102" s="129" t="s">
        <v>3217</v>
      </c>
      <c r="AG2102" s="129" t="s">
        <v>4739</v>
      </c>
      <c r="AH2102" s="129" t="e" cm="1">
        <f t="array" aca="1" ref="AH2102" ca="1">INDIRECT(ADDRESS(MATCH(AJ2102,'rs_industries'!B:B,0),5,1,TRUE,"rs_industries"))</f>
        <v>#N/A</v>
      </c>
      <c r="AI2102" s="129" t="e" cm="1">
        <f t="array" aca="1" ref="AI2102" ca="1">INDIRECT(ADDRESS(MATCH(A2102,'rs_stocks'!B:B,0),7,1,TRUE,"rs_stocks"))</f>
        <v>#N/A</v>
      </c>
    </row>
    <row r="2103" spans="1:35" x14ac:dyDescent="0.3">
      <c r="A2103" s="129" t="s">
        <v>7998</v>
      </c>
      <c r="B2103" s="132">
        <v>-0.32</v>
      </c>
      <c r="C2103" s="132">
        <v>-2.64</v>
      </c>
      <c r="D2103" s="132">
        <v>-8.2100000000000009</v>
      </c>
      <c r="E2103" s="132">
        <v>-15.97</v>
      </c>
      <c r="F2103" s="132">
        <v>-9.2799999999999994</v>
      </c>
      <c r="G2103" s="226" t="s">
        <v>3250</v>
      </c>
      <c r="H2103" s="351" t="s">
        <v>3111</v>
      </c>
      <c r="I2103" s="129">
        <v>0.42299999999999999</v>
      </c>
      <c r="J2103" s="129">
        <v>-49</v>
      </c>
      <c r="K2103" s="129">
        <v>-48</v>
      </c>
      <c r="L2103" s="129" t="b">
        <v>0</v>
      </c>
      <c r="M2103" s="129">
        <v>-5.1440000000000001</v>
      </c>
      <c r="N2103" s="129">
        <v>2.645</v>
      </c>
      <c r="O2103" s="129">
        <v>-1.9450000000000001</v>
      </c>
      <c r="P2103" s="132">
        <v>-5.3040000000000003</v>
      </c>
      <c r="Q2103" s="132">
        <v>0.05</v>
      </c>
      <c r="R2103" s="132">
        <v>-0.26400000000000001</v>
      </c>
      <c r="S2103" s="129">
        <v>1.92</v>
      </c>
      <c r="T2103" s="419">
        <v>41.631999999999998</v>
      </c>
      <c r="U2103" s="129">
        <v>6.26</v>
      </c>
      <c r="V2103" s="129">
        <v>-31</v>
      </c>
      <c r="W2103" s="129">
        <v>-24</v>
      </c>
      <c r="X2103" s="129">
        <v>1665</v>
      </c>
      <c r="Y2103" s="129" t="s">
        <v>7998</v>
      </c>
      <c r="Z2103" s="129" t="b">
        <v>0</v>
      </c>
      <c r="AA2103" s="129">
        <v>0</v>
      </c>
      <c r="AB2103" s="129" t="b">
        <v>0</v>
      </c>
      <c r="AC2103" s="129">
        <v>35</v>
      </c>
      <c r="AD2103" s="129">
        <v>0.39400000000000002</v>
      </c>
      <c r="AE2103" s="129" t="s">
        <v>3111</v>
      </c>
      <c r="AF2103" s="129" t="s">
        <v>3250</v>
      </c>
      <c r="AG2103" s="129" t="s">
        <v>7999</v>
      </c>
      <c r="AH2103" s="129" t="e" cm="1">
        <f t="array" aca="1" ref="AH2103" ca="1">INDIRECT(ADDRESS(MATCH(AJ2103,'rs_industries'!B:B,0),5,1,TRUE,"rs_industries"))</f>
        <v>#N/A</v>
      </c>
      <c r="AI2103" s="129" t="e" cm="1">
        <f t="array" aca="1" ref="AI2103" ca="1">INDIRECT(ADDRESS(MATCH(A2103,'rs_stocks'!B:B,0),7,1,TRUE,"rs_stocks"))</f>
        <v>#N/A</v>
      </c>
    </row>
    <row r="2104" spans="1:35" x14ac:dyDescent="0.3">
      <c r="A2104" s="129" t="s">
        <v>1312</v>
      </c>
      <c r="B2104" s="132">
        <v>-5.57</v>
      </c>
      <c r="C2104" s="132">
        <v>-20.69</v>
      </c>
      <c r="D2104" s="132">
        <v>-16.73</v>
      </c>
      <c r="E2104" s="132">
        <v>-14.35</v>
      </c>
      <c r="F2104" s="132">
        <v>-17.64</v>
      </c>
      <c r="G2104" s="282" t="s">
        <v>3382</v>
      </c>
      <c r="H2104" s="347" t="s">
        <v>245</v>
      </c>
      <c r="I2104" s="129">
        <v>49.631</v>
      </c>
      <c r="J2104" s="129">
        <v>-41</v>
      </c>
      <c r="K2104" s="129">
        <v>-29</v>
      </c>
      <c r="L2104" s="129" t="b">
        <v>0</v>
      </c>
      <c r="M2104" s="129">
        <v>-10.3</v>
      </c>
      <c r="N2104" s="129">
        <v>5.2910000000000004</v>
      </c>
      <c r="O2104" s="129">
        <v>-1.9470000000000001</v>
      </c>
      <c r="P2104" s="132">
        <v>-11.401</v>
      </c>
      <c r="Q2104" s="132">
        <v>4.7E-2</v>
      </c>
      <c r="R2104" s="132">
        <v>-0.53300000000000003</v>
      </c>
      <c r="S2104" s="129">
        <v>2.81</v>
      </c>
      <c r="T2104" s="419">
        <v>30.251000000000001</v>
      </c>
      <c r="U2104" s="129">
        <v>56.48</v>
      </c>
      <c r="V2104" s="129">
        <v>-42</v>
      </c>
      <c r="W2104" s="129">
        <v>-5</v>
      </c>
      <c r="X2104" s="129">
        <v>126</v>
      </c>
      <c r="Y2104" s="129" t="s">
        <v>1312</v>
      </c>
      <c r="Z2104" s="129" t="b">
        <v>1</v>
      </c>
      <c r="AA2104" s="129">
        <v>0</v>
      </c>
      <c r="AB2104" s="129" t="b">
        <v>0</v>
      </c>
      <c r="AC2104" s="129">
        <v>48</v>
      </c>
      <c r="AD2104" s="129">
        <v>0.39400000000000002</v>
      </c>
      <c r="AE2104" s="129" t="s">
        <v>245</v>
      </c>
      <c r="AF2104" s="129" t="s">
        <v>3382</v>
      </c>
      <c r="AG2104" s="129" t="s">
        <v>4144</v>
      </c>
      <c r="AH2104" s="129" t="e" cm="1">
        <f t="array" aca="1" ref="AH2104" ca="1">INDIRECT(ADDRESS(MATCH(AJ2104,'rs_industries'!B:B,0),5,1,TRUE,"rs_industries"))</f>
        <v>#N/A</v>
      </c>
      <c r="AI2104" s="129" t="e" cm="1">
        <f t="array" aca="1" ref="AI2104" ca="1">INDIRECT(ADDRESS(MATCH(A2104,'rs_stocks'!B:B,0),7,1,TRUE,"rs_stocks"))</f>
        <v>#N/A</v>
      </c>
    </row>
    <row r="2105" spans="1:35" x14ac:dyDescent="0.3">
      <c r="A2105" s="129" t="s">
        <v>2112</v>
      </c>
      <c r="B2105" s="132">
        <v>-1.6</v>
      </c>
      <c r="C2105" s="132">
        <v>-1.35</v>
      </c>
      <c r="D2105" s="132">
        <v>1.56</v>
      </c>
      <c r="E2105" s="132">
        <v>-1.07</v>
      </c>
      <c r="F2105" s="132">
        <v>0.1</v>
      </c>
      <c r="G2105" s="252" t="s">
        <v>3649</v>
      </c>
      <c r="H2105" s="348" t="s">
        <v>3108</v>
      </c>
      <c r="I2105" s="129">
        <v>4.5609999999999999</v>
      </c>
      <c r="J2105" s="129">
        <v>-33</v>
      </c>
      <c r="K2105" s="129">
        <v>-12</v>
      </c>
      <c r="L2105" s="129" t="b">
        <v>1</v>
      </c>
      <c r="M2105" s="129">
        <v>-3.3940000000000001</v>
      </c>
      <c r="N2105" s="129">
        <v>1.732</v>
      </c>
      <c r="O2105" s="129">
        <v>-1.96</v>
      </c>
      <c r="P2105" s="132">
        <v>-3.2770000000000001</v>
      </c>
      <c r="Q2105" s="132">
        <v>5.0999999999999997E-2</v>
      </c>
      <c r="R2105" s="132">
        <v>-0.16800000000000001</v>
      </c>
      <c r="S2105" s="129">
        <v>1.52</v>
      </c>
      <c r="T2105" s="419">
        <v>-41.2</v>
      </c>
      <c r="U2105" s="129">
        <v>186.48</v>
      </c>
      <c r="V2105" s="129">
        <v>-11</v>
      </c>
      <c r="W2105" s="129">
        <v>-23</v>
      </c>
      <c r="X2105" s="129">
        <v>70</v>
      </c>
      <c r="Y2105" s="129" t="s">
        <v>2112</v>
      </c>
      <c r="Z2105" s="129" t="b">
        <v>0</v>
      </c>
      <c r="AA2105" s="129">
        <v>0</v>
      </c>
      <c r="AB2105" s="129" t="b">
        <v>1</v>
      </c>
      <c r="AC2105" s="129">
        <v>41</v>
      </c>
      <c r="AD2105" s="129">
        <v>0.39300000000000002</v>
      </c>
      <c r="AE2105" s="129" t="s">
        <v>3108</v>
      </c>
      <c r="AF2105" s="129" t="s">
        <v>3649</v>
      </c>
      <c r="AG2105" s="129" t="s">
        <v>4567</v>
      </c>
      <c r="AH2105" s="129" t="e" cm="1">
        <f t="array" aca="1" ref="AH2105" ca="1">INDIRECT(ADDRESS(MATCH(AJ2105,'rs_industries'!B:B,0),5,1,TRUE,"rs_industries"))</f>
        <v>#N/A</v>
      </c>
      <c r="AI2105" s="129" t="e" cm="1">
        <f t="array" aca="1" ref="AI2105" ca="1">INDIRECT(ADDRESS(MATCH(A2105,'rs_stocks'!B:B,0),7,1,TRUE,"rs_stocks"))</f>
        <v>#N/A</v>
      </c>
    </row>
    <row r="2106" spans="1:35" x14ac:dyDescent="0.3">
      <c r="A2106" s="129" t="s">
        <v>2384</v>
      </c>
      <c r="B2106" s="132">
        <v>-0.93</v>
      </c>
      <c r="C2106" s="132">
        <v>-4.55</v>
      </c>
      <c r="D2106" s="132">
        <v>-4.84</v>
      </c>
      <c r="E2106" s="132">
        <v>-4.78</v>
      </c>
      <c r="F2106" s="132">
        <v>-3.68</v>
      </c>
      <c r="G2106" s="231" t="s">
        <v>3146</v>
      </c>
      <c r="H2106" s="346" t="s">
        <v>3124</v>
      </c>
      <c r="I2106" s="129">
        <v>7.3369999999999997</v>
      </c>
      <c r="J2106" s="129">
        <v>-55</v>
      </c>
      <c r="K2106" s="129">
        <v>-10</v>
      </c>
      <c r="L2106" s="129" t="b">
        <v>0</v>
      </c>
      <c r="M2106" s="129">
        <v>-3.1379999999999999</v>
      </c>
      <c r="N2106" s="129">
        <v>1.6</v>
      </c>
      <c r="O2106" s="129">
        <v>-1.962</v>
      </c>
      <c r="P2106" s="132">
        <v>-3.1230000000000002</v>
      </c>
      <c r="Q2106" s="132">
        <v>5.0999999999999997E-2</v>
      </c>
      <c r="R2106" s="132">
        <v>-0.158</v>
      </c>
      <c r="S2106" s="129">
        <v>1.25</v>
      </c>
      <c r="T2106" s="419">
        <v>49.712000000000003</v>
      </c>
      <c r="U2106" s="129">
        <v>40.270000000000003</v>
      </c>
      <c r="V2106" s="129">
        <v>-10</v>
      </c>
      <c r="W2106" s="129">
        <v>-3</v>
      </c>
      <c r="X2106" s="129">
        <v>397</v>
      </c>
      <c r="Y2106" s="129" t="s">
        <v>2384</v>
      </c>
      <c r="Z2106" s="129" t="b">
        <v>1</v>
      </c>
      <c r="AA2106" s="129">
        <v>0</v>
      </c>
      <c r="AB2106" s="129" t="b">
        <v>0</v>
      </c>
      <c r="AC2106" s="129">
        <v>37</v>
      </c>
      <c r="AD2106" s="129">
        <v>0.39300000000000002</v>
      </c>
      <c r="AE2106" s="129" t="s">
        <v>3124</v>
      </c>
      <c r="AF2106" s="129" t="s">
        <v>3146</v>
      </c>
      <c r="AG2106" s="129" t="s">
        <v>3603</v>
      </c>
      <c r="AH2106" s="129" t="e" cm="1">
        <f t="array" aca="1" ref="AH2106" ca="1">INDIRECT(ADDRESS(MATCH(AJ2106,'rs_industries'!B:B,0),5,1,TRUE,"rs_industries"))</f>
        <v>#N/A</v>
      </c>
      <c r="AI2106" s="129" cm="1">
        <f t="array" aca="1" ref="AI2106" ca="1">INDIRECT(ADDRESS(MATCH(A2106,'rs_stocks'!B:B,0),7,1,TRUE,"rs_stocks"))</f>
        <v>76</v>
      </c>
    </row>
    <row r="2107" spans="1:35" x14ac:dyDescent="0.3">
      <c r="A2107" s="129" t="s">
        <v>1323</v>
      </c>
      <c r="B2107" s="132">
        <v>-0.56000000000000005</v>
      </c>
      <c r="C2107" s="132">
        <v>-2.87</v>
      </c>
      <c r="D2107" s="132">
        <v>-15.45</v>
      </c>
      <c r="E2107" s="132">
        <v>11.44</v>
      </c>
      <c r="F2107" s="132">
        <v>5.87</v>
      </c>
      <c r="G2107" s="282" t="s">
        <v>3649</v>
      </c>
      <c r="H2107" s="347" t="s">
        <v>3108</v>
      </c>
      <c r="I2107" s="129">
        <v>187.327</v>
      </c>
      <c r="J2107" s="129">
        <v>-61</v>
      </c>
      <c r="K2107" s="129">
        <v>-49</v>
      </c>
      <c r="L2107" s="129" t="b">
        <v>0</v>
      </c>
      <c r="M2107" s="129">
        <v>-12.641</v>
      </c>
      <c r="N2107" s="129">
        <v>6.3419999999999996</v>
      </c>
      <c r="O2107" s="129">
        <v>-1.9930000000000001</v>
      </c>
      <c r="P2107" s="132">
        <v>-10.497</v>
      </c>
      <c r="Q2107" s="132">
        <v>0.05</v>
      </c>
      <c r="R2107" s="132">
        <v>-0.52</v>
      </c>
      <c r="S2107" s="129">
        <v>1.87</v>
      </c>
      <c r="T2107" s="419">
        <v>63.143000000000001</v>
      </c>
      <c r="U2107" s="129">
        <v>102.755</v>
      </c>
      <c r="V2107" s="129">
        <v>-38</v>
      </c>
      <c r="W2107" s="129">
        <v>-53</v>
      </c>
      <c r="X2107" s="129">
        <v>103</v>
      </c>
      <c r="Y2107" s="129" t="s">
        <v>1323</v>
      </c>
      <c r="Z2107" s="129" t="b">
        <v>1</v>
      </c>
      <c r="AA2107" s="129">
        <v>0</v>
      </c>
      <c r="AB2107" s="129" t="b">
        <v>0</v>
      </c>
      <c r="AC2107" s="129">
        <v>50</v>
      </c>
      <c r="AD2107" s="129">
        <v>0.39300000000000002</v>
      </c>
      <c r="AE2107" s="129" t="s">
        <v>3108</v>
      </c>
      <c r="AF2107" s="129" t="s">
        <v>3649</v>
      </c>
      <c r="AG2107" s="129" t="s">
        <v>4257</v>
      </c>
      <c r="AH2107" s="129" t="e" cm="1">
        <f t="array" aca="1" ref="AH2107" ca="1">INDIRECT(ADDRESS(MATCH(AJ2107,'rs_industries'!B:B,0),5,1,TRUE,"rs_industries"))</f>
        <v>#N/A</v>
      </c>
      <c r="AI2107" s="129" t="e" cm="1">
        <f t="array" aca="1" ref="AI2107" ca="1">INDIRECT(ADDRESS(MATCH(A2107,'rs_stocks'!B:B,0),7,1,TRUE,"rs_stocks"))</f>
        <v>#N/A</v>
      </c>
    </row>
    <row r="2108" spans="1:35" x14ac:dyDescent="0.3">
      <c r="A2108" s="129" t="s">
        <v>431</v>
      </c>
      <c r="B2108" s="132">
        <v>-7.0000000000000007E-2</v>
      </c>
      <c r="C2108" s="132">
        <v>1.86</v>
      </c>
      <c r="D2108" s="132">
        <v>-2.99</v>
      </c>
      <c r="E2108" s="132">
        <v>7.54</v>
      </c>
      <c r="F2108" s="132">
        <v>5.6</v>
      </c>
      <c r="G2108" s="216" t="s">
        <v>3155</v>
      </c>
      <c r="H2108" s="346" t="s">
        <v>3108</v>
      </c>
      <c r="I2108" s="129">
        <v>16.62</v>
      </c>
      <c r="J2108" s="129">
        <v>-36</v>
      </c>
      <c r="K2108" s="129">
        <v>-9</v>
      </c>
      <c r="L2108" s="129" t="b">
        <v>1</v>
      </c>
      <c r="M2108" s="129">
        <v>-8.0210000000000008</v>
      </c>
      <c r="N2108" s="129">
        <v>4.0179999999999998</v>
      </c>
      <c r="O2108" s="129">
        <v>-1.996</v>
      </c>
      <c r="P2108" s="132">
        <v>-6.7850000000000001</v>
      </c>
      <c r="Q2108" s="132">
        <v>5.1999999999999998E-2</v>
      </c>
      <c r="R2108" s="132">
        <v>-0.35</v>
      </c>
      <c r="S2108" s="129">
        <v>1.56</v>
      </c>
      <c r="T2108" s="419">
        <v>25.132000000000001</v>
      </c>
      <c r="U2108" s="129">
        <v>101.8</v>
      </c>
      <c r="V2108" s="129">
        <v>-63</v>
      </c>
      <c r="W2108" s="129">
        <v>-69</v>
      </c>
      <c r="X2108" s="129">
        <v>125</v>
      </c>
      <c r="Y2108" s="129" t="s">
        <v>431</v>
      </c>
      <c r="Z2108" s="129" t="b">
        <v>1</v>
      </c>
      <c r="AA2108" s="129">
        <v>0</v>
      </c>
      <c r="AB2108" s="129" t="b">
        <v>1</v>
      </c>
      <c r="AC2108" s="129">
        <v>46</v>
      </c>
      <c r="AD2108" s="129">
        <v>0.39200000000000002</v>
      </c>
      <c r="AE2108" s="129" t="s">
        <v>3108</v>
      </c>
      <c r="AF2108" s="129" t="s">
        <v>3155</v>
      </c>
      <c r="AG2108" s="129" t="s">
        <v>3260</v>
      </c>
      <c r="AH2108" s="129" t="e" cm="1">
        <f t="array" aca="1" ref="AH2108" ca="1">INDIRECT(ADDRESS(MATCH(AJ2108,'rs_industries'!B:B,0),5,1,TRUE,"rs_industries"))</f>
        <v>#N/A</v>
      </c>
      <c r="AI2108" s="129" cm="1">
        <f t="array" aca="1" ref="AI2108" ca="1">INDIRECT(ADDRESS(MATCH(A2108,'rs_stocks'!B:B,0),7,1,TRUE,"rs_stocks"))</f>
        <v>78</v>
      </c>
    </row>
    <row r="2109" spans="1:35" x14ac:dyDescent="0.3">
      <c r="A2109" s="129" t="s">
        <v>126</v>
      </c>
      <c r="B2109" s="132">
        <v>-1.61</v>
      </c>
      <c r="C2109" s="132">
        <v>-2.82</v>
      </c>
      <c r="D2109" s="132">
        <v>1.71</v>
      </c>
      <c r="E2109" s="132">
        <v>1.97</v>
      </c>
      <c r="F2109" s="132">
        <v>0.54</v>
      </c>
      <c r="G2109" s="207" t="s">
        <v>3144</v>
      </c>
      <c r="H2109" s="346" t="s">
        <v>3124</v>
      </c>
      <c r="I2109" s="129">
        <v>22.234000000000002</v>
      </c>
      <c r="J2109" s="129">
        <v>-36</v>
      </c>
      <c r="K2109" s="129">
        <v>-11</v>
      </c>
      <c r="L2109" s="129" t="b">
        <v>1</v>
      </c>
      <c r="M2109" s="129">
        <v>-9.907</v>
      </c>
      <c r="N2109" s="129">
        <v>4.9560000000000004</v>
      </c>
      <c r="O2109" s="129">
        <v>-1.9990000000000001</v>
      </c>
      <c r="P2109" s="132">
        <v>-9.4920000000000009</v>
      </c>
      <c r="Q2109" s="132">
        <v>5.2999999999999999E-2</v>
      </c>
      <c r="R2109" s="132">
        <v>-0.505</v>
      </c>
      <c r="S2109" s="129">
        <v>1.78</v>
      </c>
      <c r="T2109" s="419">
        <v>-51.066000000000003</v>
      </c>
      <c r="U2109" s="129">
        <v>224.81</v>
      </c>
      <c r="V2109" s="129">
        <v>-22</v>
      </c>
      <c r="W2109" s="129">
        <v>-38</v>
      </c>
      <c r="X2109" s="129">
        <v>50</v>
      </c>
      <c r="Y2109" s="129" t="s">
        <v>126</v>
      </c>
      <c r="Z2109" s="129" t="b">
        <v>0</v>
      </c>
      <c r="AA2109" s="129">
        <v>0</v>
      </c>
      <c r="AB2109" s="129" t="b">
        <v>1</v>
      </c>
      <c r="AC2109" s="129">
        <v>46</v>
      </c>
      <c r="AD2109" s="129">
        <v>0.39200000000000002</v>
      </c>
      <c r="AE2109" s="129" t="s">
        <v>3124</v>
      </c>
      <c r="AF2109" s="129" t="s">
        <v>3144</v>
      </c>
      <c r="AG2109" s="129" t="s">
        <v>5155</v>
      </c>
      <c r="AH2109" s="129" t="e" cm="1">
        <f t="array" aca="1" ref="AH2109" ca="1">INDIRECT(ADDRESS(MATCH(AJ2109,'rs_industries'!B:B,0),5,1,TRUE,"rs_industries"))</f>
        <v>#N/A</v>
      </c>
      <c r="AI2109" s="129" t="e" cm="1">
        <f t="array" aca="1" ref="AI2109" ca="1">INDIRECT(ADDRESS(MATCH(A2109,'rs_stocks'!B:B,0),7,1,TRUE,"rs_stocks"))</f>
        <v>#N/A</v>
      </c>
    </row>
    <row r="2110" spans="1:35" x14ac:dyDescent="0.3">
      <c r="A2110" s="129" t="s">
        <v>652</v>
      </c>
      <c r="B2110" s="132">
        <v>0.44</v>
      </c>
      <c r="C2110" s="132">
        <v>-2.2400000000000002</v>
      </c>
      <c r="D2110" s="132">
        <v>-7.84</v>
      </c>
      <c r="E2110" s="132">
        <v>3.58</v>
      </c>
      <c r="F2110" s="132">
        <v>1.92</v>
      </c>
      <c r="G2110" s="250" t="s">
        <v>3110</v>
      </c>
      <c r="H2110" s="354" t="s">
        <v>3111</v>
      </c>
      <c r="I2110" s="129">
        <v>8.9700000000000006</v>
      </c>
      <c r="J2110" s="129">
        <v>-46</v>
      </c>
      <c r="K2110" s="129">
        <v>-11</v>
      </c>
      <c r="L2110" s="129" t="b">
        <v>0</v>
      </c>
      <c r="M2110" s="129">
        <v>-5.4829999999999997</v>
      </c>
      <c r="N2110" s="129">
        <v>2.7410000000000001</v>
      </c>
      <c r="O2110" s="129">
        <v>-2</v>
      </c>
      <c r="P2110" s="132">
        <v>-5.0640000000000001</v>
      </c>
      <c r="Q2110" s="132">
        <v>5.1999999999999998E-2</v>
      </c>
      <c r="R2110" s="132">
        <v>-0.26300000000000001</v>
      </c>
      <c r="S2110" s="129">
        <v>1.61</v>
      </c>
      <c r="T2110" s="419">
        <v>-28.440999999999999</v>
      </c>
      <c r="U2110" s="129">
        <v>172.55</v>
      </c>
      <c r="V2110" s="129">
        <v>-39</v>
      </c>
      <c r="W2110" s="129">
        <v>-34</v>
      </c>
      <c r="X2110" s="129">
        <v>72</v>
      </c>
      <c r="Y2110" s="129" t="s">
        <v>652</v>
      </c>
      <c r="Z2110" s="129" t="b">
        <v>1</v>
      </c>
      <c r="AA2110" s="129">
        <v>0</v>
      </c>
      <c r="AB2110" s="129" t="b">
        <v>0</v>
      </c>
      <c r="AC2110" s="129">
        <v>48</v>
      </c>
      <c r="AD2110" s="129">
        <v>0.39200000000000002</v>
      </c>
      <c r="AE2110" s="129" t="s">
        <v>3111</v>
      </c>
      <c r="AF2110" s="129" t="s">
        <v>3110</v>
      </c>
      <c r="AG2110" s="129" t="s">
        <v>4049</v>
      </c>
      <c r="AH2110" s="129" t="e" cm="1">
        <f t="array" aca="1" ref="AH2110" ca="1">INDIRECT(ADDRESS(MATCH(AJ2110,'rs_industries'!B:B,0),5,1,TRUE,"rs_industries"))</f>
        <v>#N/A</v>
      </c>
      <c r="AI2110" s="129" t="e" cm="1">
        <f t="array" aca="1" ref="AI2110" ca="1">INDIRECT(ADDRESS(MATCH(A2110,'rs_stocks'!B:B,0),7,1,TRUE,"rs_stocks"))</f>
        <v>#N/A</v>
      </c>
    </row>
    <row r="2111" spans="1:35" x14ac:dyDescent="0.3">
      <c r="A2111" s="129" t="s">
        <v>108</v>
      </c>
      <c r="B2111" s="132">
        <v>-1.56</v>
      </c>
      <c r="C2111" s="132">
        <v>0.6</v>
      </c>
      <c r="D2111" s="132">
        <v>-3.13</v>
      </c>
      <c r="E2111" s="132">
        <v>-2.17</v>
      </c>
      <c r="F2111" s="132">
        <v>-2.36</v>
      </c>
      <c r="G2111" s="300" t="s">
        <v>3162</v>
      </c>
      <c r="H2111" s="348" t="s">
        <v>3108</v>
      </c>
      <c r="I2111" s="129">
        <v>23.265999999999998</v>
      </c>
      <c r="J2111" s="129">
        <v>-28</v>
      </c>
      <c r="K2111" s="129">
        <v>-6</v>
      </c>
      <c r="L2111" s="129" t="b">
        <v>0</v>
      </c>
      <c r="M2111" s="129">
        <v>-3.5350000000000001</v>
      </c>
      <c r="N2111" s="129">
        <v>1.76</v>
      </c>
      <c r="O2111" s="129">
        <v>-2.0089999999999999</v>
      </c>
      <c r="P2111" s="132">
        <v>-3.5710000000000002</v>
      </c>
      <c r="Q2111" s="132">
        <v>5.2999999999999999E-2</v>
      </c>
      <c r="R2111" s="132">
        <v>-0.19</v>
      </c>
      <c r="S2111" s="129">
        <v>1.64</v>
      </c>
      <c r="T2111" s="419">
        <v>-36.322000000000003</v>
      </c>
      <c r="U2111" s="129">
        <v>196.87</v>
      </c>
      <c r="V2111" s="129">
        <v>-57</v>
      </c>
      <c r="W2111" s="129">
        <v>-48</v>
      </c>
      <c r="X2111" s="129">
        <v>62</v>
      </c>
      <c r="Y2111" s="129" t="s">
        <v>108</v>
      </c>
      <c r="Z2111" s="129" t="b">
        <v>1</v>
      </c>
      <c r="AA2111" s="129">
        <v>0</v>
      </c>
      <c r="AB2111" s="129" t="b">
        <v>0</v>
      </c>
      <c r="AC2111" s="129">
        <v>45</v>
      </c>
      <c r="AD2111" s="129">
        <v>0.39200000000000002</v>
      </c>
      <c r="AE2111" s="129" t="s">
        <v>3108</v>
      </c>
      <c r="AF2111" s="129" t="s">
        <v>3162</v>
      </c>
      <c r="AG2111" s="129" t="s">
        <v>3711</v>
      </c>
      <c r="AH2111" s="129" t="e" cm="1">
        <f t="array" aca="1" ref="AH2111" ca="1">INDIRECT(ADDRESS(MATCH(AJ2111,'rs_industries'!B:B,0),5,1,TRUE,"rs_industries"))</f>
        <v>#N/A</v>
      </c>
      <c r="AI2111" s="129" t="e" cm="1">
        <f t="array" aca="1" ref="AI2111" ca="1">INDIRECT(ADDRESS(MATCH(A2111,'rs_stocks'!B:B,0),7,1,TRUE,"rs_stocks"))</f>
        <v>#N/A</v>
      </c>
    </row>
    <row r="2112" spans="1:35" x14ac:dyDescent="0.3">
      <c r="A2112" s="129" t="s">
        <v>1613</v>
      </c>
      <c r="B2112" s="132">
        <v>-2.62</v>
      </c>
      <c r="C2112" s="132">
        <v>1.69</v>
      </c>
      <c r="D2112" s="132">
        <v>-1.23</v>
      </c>
      <c r="E2112" s="132">
        <v>-12.47</v>
      </c>
      <c r="F2112" s="132">
        <v>-5.75</v>
      </c>
      <c r="G2112" s="251" t="s">
        <v>3148</v>
      </c>
      <c r="H2112" s="349" t="s">
        <v>3111</v>
      </c>
      <c r="I2112" s="129">
        <v>1.7969999999999999</v>
      </c>
      <c r="J2112" s="129">
        <v>-63</v>
      </c>
      <c r="K2112" s="129">
        <v>-46</v>
      </c>
      <c r="L2112" s="129" t="b">
        <v>0</v>
      </c>
      <c r="M2112" s="129">
        <v>-9.2149999999999999</v>
      </c>
      <c r="N2112" s="129">
        <v>4.5789999999999997</v>
      </c>
      <c r="O2112" s="129">
        <v>-2.012</v>
      </c>
      <c r="P2112" s="132">
        <v>-10.109</v>
      </c>
      <c r="Q2112" s="132">
        <v>5.3999999999999999E-2</v>
      </c>
      <c r="R2112" s="132">
        <v>-0.54800000000000004</v>
      </c>
      <c r="S2112" s="129">
        <v>2.93</v>
      </c>
      <c r="T2112" s="419">
        <v>-26.736000000000001</v>
      </c>
      <c r="U2112" s="129">
        <v>43.43</v>
      </c>
      <c r="V2112" s="129">
        <v>-22</v>
      </c>
      <c r="W2112" s="129">
        <v>-32</v>
      </c>
      <c r="X2112" s="129">
        <v>157</v>
      </c>
      <c r="Y2112" s="129" t="s">
        <v>1613</v>
      </c>
      <c r="Z2112" s="129" t="b">
        <v>0</v>
      </c>
      <c r="AA2112" s="129">
        <v>0</v>
      </c>
      <c r="AB2112" s="129" t="b">
        <v>0</v>
      </c>
      <c r="AC2112" s="129">
        <v>39</v>
      </c>
      <c r="AD2112" s="129">
        <v>0.39100000000000001</v>
      </c>
      <c r="AE2112" s="129" t="s">
        <v>3111</v>
      </c>
      <c r="AF2112" s="129" t="s">
        <v>3148</v>
      </c>
      <c r="AG2112" s="129" t="s">
        <v>4181</v>
      </c>
      <c r="AH2112" s="129" t="e" cm="1">
        <f t="array" aca="1" ref="AH2112" ca="1">INDIRECT(ADDRESS(MATCH(AJ2112,'rs_industries'!B:B,0),5,1,TRUE,"rs_industries"))</f>
        <v>#N/A</v>
      </c>
      <c r="AI2112" s="129" t="e" cm="1">
        <f t="array" aca="1" ref="AI2112" ca="1">INDIRECT(ADDRESS(MATCH(A2112,'rs_stocks'!B:B,0),7,1,TRUE,"rs_stocks"))</f>
        <v>#N/A</v>
      </c>
    </row>
    <row r="2113" spans="1:35" x14ac:dyDescent="0.3">
      <c r="A2113" s="129" t="s">
        <v>2280</v>
      </c>
      <c r="B2113" s="132">
        <v>9.1300000000000008</v>
      </c>
      <c r="C2113" s="132">
        <v>-1.72</v>
      </c>
      <c r="D2113" s="132">
        <v>9.36</v>
      </c>
      <c r="E2113" s="132">
        <v>-48.24</v>
      </c>
      <c r="F2113" s="132">
        <v>-47.76</v>
      </c>
      <c r="G2113" s="287"/>
      <c r="H2113" s="350"/>
      <c r="I2113" s="129">
        <v>1.0449999999999999</v>
      </c>
      <c r="J2113" s="129">
        <v>-84</v>
      </c>
      <c r="K2113" s="129">
        <v>-79</v>
      </c>
      <c r="L2113" s="129" t="b">
        <v>0</v>
      </c>
      <c r="M2113" s="129">
        <v>-29.41</v>
      </c>
      <c r="N2113" s="129">
        <v>14.542</v>
      </c>
      <c r="O2113" s="129">
        <v>-2.0219999999999998</v>
      </c>
      <c r="P2113" s="132">
        <v>-20.765000000000001</v>
      </c>
      <c r="Q2113" s="132">
        <v>2.8000000000000001E-2</v>
      </c>
      <c r="R2113" s="132">
        <v>-0.58799999999999997</v>
      </c>
      <c r="S2113" s="129">
        <v>5.15</v>
      </c>
      <c r="T2113" s="419">
        <v>49.094000000000001</v>
      </c>
      <c r="U2113" s="129">
        <v>5.14</v>
      </c>
      <c r="V2113" s="129">
        <v>-35</v>
      </c>
      <c r="W2113" s="129">
        <v>-39</v>
      </c>
      <c r="X2113" s="129">
        <v>755</v>
      </c>
      <c r="Y2113" s="129" t="s">
        <v>2280</v>
      </c>
      <c r="Z2113" s="129" t="b">
        <v>0</v>
      </c>
      <c r="AA2113" s="129">
        <v>0</v>
      </c>
      <c r="AB2113" s="129" t="b">
        <v>0</v>
      </c>
      <c r="AC2113" s="129">
        <v>51</v>
      </c>
      <c r="AD2113" s="129">
        <v>0.39100000000000001</v>
      </c>
      <c r="AG2113" s="129" t="s">
        <v>5651</v>
      </c>
      <c r="AH2113" s="129" t="e" cm="1">
        <f t="array" aca="1" ref="AH2113" ca="1">INDIRECT(ADDRESS(MATCH(AJ2113,'rs_industries'!B:B,0),5,1,TRUE,"rs_industries"))</f>
        <v>#N/A</v>
      </c>
      <c r="AI2113" s="129" t="e" cm="1">
        <f t="array" aca="1" ref="AI2113" ca="1">INDIRECT(ADDRESS(MATCH(A2113,'rs_stocks'!B:B,0),7,1,TRUE,"rs_stocks"))</f>
        <v>#N/A</v>
      </c>
    </row>
    <row r="2114" spans="1:35" x14ac:dyDescent="0.3">
      <c r="A2114" s="129" t="s">
        <v>1318</v>
      </c>
      <c r="B2114" s="132">
        <v>-5.15</v>
      </c>
      <c r="C2114" s="132">
        <v>-9.49</v>
      </c>
      <c r="D2114" s="132">
        <v>-18.920000000000002</v>
      </c>
      <c r="E2114" s="132">
        <v>-6.18</v>
      </c>
      <c r="F2114" s="132">
        <v>-6.2</v>
      </c>
      <c r="G2114" s="219" t="s">
        <v>3234</v>
      </c>
      <c r="H2114" s="345" t="s">
        <v>3108</v>
      </c>
      <c r="I2114" s="129">
        <v>28.053999999999998</v>
      </c>
      <c r="J2114" s="129">
        <v>-61</v>
      </c>
      <c r="K2114" s="129">
        <v>-51</v>
      </c>
      <c r="L2114" s="129" t="b">
        <v>0</v>
      </c>
      <c r="M2114" s="129">
        <v>-12.888999999999999</v>
      </c>
      <c r="N2114" s="129">
        <v>6.3520000000000003</v>
      </c>
      <c r="O2114" s="129">
        <v>-2.0289999999999999</v>
      </c>
      <c r="P2114" s="132">
        <v>-11.077999999999999</v>
      </c>
      <c r="Q2114" s="132">
        <v>5.0999999999999997E-2</v>
      </c>
      <c r="R2114" s="132">
        <v>-0.56899999999999995</v>
      </c>
      <c r="S2114" s="129">
        <v>4.43</v>
      </c>
      <c r="T2114" s="419">
        <v>17.175000000000001</v>
      </c>
      <c r="U2114" s="129">
        <v>127.58</v>
      </c>
      <c r="V2114" s="129">
        <v>-62</v>
      </c>
      <c r="W2114" s="129">
        <v>-47</v>
      </c>
      <c r="X2114" s="129">
        <v>35</v>
      </c>
      <c r="Y2114" s="129" t="s">
        <v>1318</v>
      </c>
      <c r="Z2114" s="129" t="b">
        <v>1</v>
      </c>
      <c r="AA2114" s="129">
        <v>0</v>
      </c>
      <c r="AB2114" s="129" t="b">
        <v>0</v>
      </c>
      <c r="AC2114" s="129">
        <v>44</v>
      </c>
      <c r="AD2114" s="129">
        <v>0.39100000000000001</v>
      </c>
      <c r="AE2114" s="129" t="s">
        <v>3108</v>
      </c>
      <c r="AF2114" s="129" t="s">
        <v>3234</v>
      </c>
      <c r="AG2114" s="129" t="s">
        <v>3676</v>
      </c>
      <c r="AH2114" s="129" t="e" cm="1">
        <f t="array" aca="1" ref="AH2114" ca="1">INDIRECT(ADDRESS(MATCH(AJ2114,'rs_industries'!B:B,0),5,1,TRUE,"rs_industries"))</f>
        <v>#N/A</v>
      </c>
      <c r="AI2114" s="129" t="e" cm="1">
        <f t="array" aca="1" ref="AI2114" ca="1">INDIRECT(ADDRESS(MATCH(A2114,'rs_stocks'!B:B,0),7,1,TRUE,"rs_stocks"))</f>
        <v>#N/A</v>
      </c>
    </row>
    <row r="2115" spans="1:35" x14ac:dyDescent="0.3">
      <c r="A2115" s="129" t="s">
        <v>977</v>
      </c>
      <c r="B2115" s="132">
        <v>-1.81</v>
      </c>
      <c r="C2115" s="132">
        <v>-2.57</v>
      </c>
      <c r="D2115" s="132">
        <v>-7.88</v>
      </c>
      <c r="E2115" s="132">
        <v>-8.2200000000000006</v>
      </c>
      <c r="F2115" s="132">
        <v>-5.53</v>
      </c>
      <c r="G2115" s="215" t="s">
        <v>3193</v>
      </c>
      <c r="H2115" s="348" t="s">
        <v>3111</v>
      </c>
      <c r="I2115" s="129">
        <v>6.8330000000000002</v>
      </c>
      <c r="J2115" s="129">
        <v>-57</v>
      </c>
      <c r="K2115" s="129">
        <v>-48</v>
      </c>
      <c r="L2115" s="129" t="b">
        <v>0</v>
      </c>
      <c r="M2115" s="129">
        <v>-7.0289999999999999</v>
      </c>
      <c r="N2115" s="129">
        <v>3.45</v>
      </c>
      <c r="O2115" s="129">
        <v>-2.0379999999999998</v>
      </c>
      <c r="P2115" s="132">
        <v>-7.0209999999999999</v>
      </c>
      <c r="Q2115" s="132">
        <v>5.3999999999999999E-2</v>
      </c>
      <c r="R2115" s="132">
        <v>-0.38200000000000001</v>
      </c>
      <c r="S2115" s="129">
        <v>2.21</v>
      </c>
      <c r="T2115" s="419">
        <v>47.591000000000001</v>
      </c>
      <c r="U2115" s="129">
        <v>15.19</v>
      </c>
      <c r="V2115" s="129">
        <v>19</v>
      </c>
      <c r="W2115" s="129">
        <v>2</v>
      </c>
      <c r="X2115" s="129">
        <v>594</v>
      </c>
      <c r="Y2115" s="129" t="s">
        <v>977</v>
      </c>
      <c r="Z2115" s="129" t="b">
        <v>1</v>
      </c>
      <c r="AA2115" s="129">
        <v>0</v>
      </c>
      <c r="AB2115" s="129" t="b">
        <v>0</v>
      </c>
      <c r="AC2115" s="129">
        <v>50</v>
      </c>
      <c r="AD2115" s="129">
        <v>0.39</v>
      </c>
      <c r="AE2115" s="129" t="s">
        <v>3111</v>
      </c>
      <c r="AF2115" s="129" t="s">
        <v>3193</v>
      </c>
      <c r="AG2115" s="129" t="s">
        <v>4260</v>
      </c>
      <c r="AH2115" s="129" t="e" cm="1">
        <f t="array" aca="1" ref="AH2115" ca="1">INDIRECT(ADDRESS(MATCH(AJ2115,'rs_industries'!B:B,0),5,1,TRUE,"rs_industries"))</f>
        <v>#N/A</v>
      </c>
      <c r="AI2115" s="129" t="e" cm="1">
        <f t="array" aca="1" ref="AI2115" ca="1">INDIRECT(ADDRESS(MATCH(A2115,'rs_stocks'!B:B,0),7,1,TRUE,"rs_stocks"))</f>
        <v>#N/A</v>
      </c>
    </row>
    <row r="2116" spans="1:35" x14ac:dyDescent="0.3">
      <c r="A2116" s="129" t="s">
        <v>325</v>
      </c>
      <c r="B2116" s="132">
        <v>-0.71</v>
      </c>
      <c r="C2116" s="132">
        <v>-18.25</v>
      </c>
      <c r="D2116" s="132">
        <v>-16.54</v>
      </c>
      <c r="E2116" s="132">
        <v>-12.98</v>
      </c>
      <c r="F2116" s="132">
        <v>-12.94</v>
      </c>
      <c r="G2116" s="210" t="s">
        <v>326</v>
      </c>
      <c r="H2116" s="349" t="s">
        <v>3140</v>
      </c>
      <c r="I2116" s="129">
        <v>6.0540000000000003</v>
      </c>
      <c r="J2116" s="129">
        <v>-58</v>
      </c>
      <c r="K2116" s="129">
        <v>-57</v>
      </c>
      <c r="L2116" s="129" t="b">
        <v>0</v>
      </c>
      <c r="M2116" s="129">
        <v>-9.8109999999999999</v>
      </c>
      <c r="N2116" s="129">
        <v>4.8129999999999997</v>
      </c>
      <c r="O2116" s="129">
        <v>-2.0379999999999998</v>
      </c>
      <c r="P2116" s="132">
        <v>-10.128</v>
      </c>
      <c r="Q2116" s="132">
        <v>5.1999999999999998E-2</v>
      </c>
      <c r="R2116" s="132">
        <v>-0.52500000000000002</v>
      </c>
      <c r="S2116" s="129">
        <v>3.75</v>
      </c>
      <c r="T2116" s="419">
        <v>59.113</v>
      </c>
      <c r="U2116" s="129">
        <v>37.89</v>
      </c>
      <c r="V2116" s="129">
        <v>-59</v>
      </c>
      <c r="W2116" s="129">
        <v>-47</v>
      </c>
      <c r="X2116" s="129">
        <v>140</v>
      </c>
      <c r="Y2116" s="129" t="s">
        <v>325</v>
      </c>
      <c r="Z2116" s="129" t="b">
        <v>1</v>
      </c>
      <c r="AA2116" s="129">
        <v>0</v>
      </c>
      <c r="AB2116" s="129" t="b">
        <v>0</v>
      </c>
      <c r="AC2116" s="129">
        <v>44</v>
      </c>
      <c r="AD2116" s="129">
        <v>0.39</v>
      </c>
      <c r="AE2116" s="129" t="s">
        <v>3140</v>
      </c>
      <c r="AF2116" s="129" t="s">
        <v>326</v>
      </c>
      <c r="AG2116" s="129" t="s">
        <v>5248</v>
      </c>
      <c r="AH2116" s="129" t="e" cm="1">
        <f t="array" aca="1" ref="AH2116" ca="1">INDIRECT(ADDRESS(MATCH(AJ2116,'rs_industries'!B:B,0),5,1,TRUE,"rs_industries"))</f>
        <v>#N/A</v>
      </c>
      <c r="AI2116" s="129" t="e" cm="1">
        <f t="array" aca="1" ref="AI2116" ca="1">INDIRECT(ADDRESS(MATCH(A2116,'rs_stocks'!B:B,0),7,1,TRUE,"rs_stocks"))</f>
        <v>#N/A</v>
      </c>
    </row>
    <row r="2117" spans="1:35" x14ac:dyDescent="0.3">
      <c r="A2117" s="129" t="s">
        <v>1635</v>
      </c>
      <c r="B2117" s="132">
        <v>-0.52</v>
      </c>
      <c r="C2117" s="132">
        <v>-1.59</v>
      </c>
      <c r="D2117" s="132">
        <v>-2.44</v>
      </c>
      <c r="E2117" s="132">
        <v>2.4500000000000002</v>
      </c>
      <c r="F2117" s="132">
        <v>5.55</v>
      </c>
      <c r="G2117" s="216" t="s">
        <v>3146</v>
      </c>
      <c r="H2117" s="304" t="s">
        <v>3124</v>
      </c>
      <c r="I2117" s="129">
        <v>1.363</v>
      </c>
      <c r="J2117" s="129">
        <v>-71</v>
      </c>
      <c r="K2117" s="129">
        <v>-26</v>
      </c>
      <c r="L2117" s="129" t="b">
        <v>1</v>
      </c>
      <c r="M2117" s="129">
        <v>-12.47</v>
      </c>
      <c r="N2117" s="129">
        <v>6.0890000000000004</v>
      </c>
      <c r="O2117" s="129">
        <v>-2.048</v>
      </c>
      <c r="P2117" s="132">
        <v>-10.58</v>
      </c>
      <c r="Q2117" s="132">
        <v>5.5E-2</v>
      </c>
      <c r="R2117" s="132">
        <v>-0.58099999999999996</v>
      </c>
      <c r="S2117" s="129">
        <v>3.01</v>
      </c>
      <c r="T2117" s="419">
        <v>27.677</v>
      </c>
      <c r="U2117" s="129">
        <v>19.22</v>
      </c>
      <c r="V2117" s="129">
        <v>-30</v>
      </c>
      <c r="W2117" s="129">
        <v>-32</v>
      </c>
      <c r="X2117" s="129">
        <v>345</v>
      </c>
      <c r="Y2117" s="129" t="s">
        <v>1635</v>
      </c>
      <c r="Z2117" s="129" t="b">
        <v>1</v>
      </c>
      <c r="AA2117" s="129">
        <v>0</v>
      </c>
      <c r="AB2117" s="129" t="b">
        <v>1</v>
      </c>
      <c r="AC2117" s="129">
        <v>45</v>
      </c>
      <c r="AD2117" s="129">
        <v>0.39</v>
      </c>
      <c r="AE2117" s="129" t="s">
        <v>3124</v>
      </c>
      <c r="AF2117" s="129" t="s">
        <v>3146</v>
      </c>
      <c r="AG2117" s="129" t="s">
        <v>4124</v>
      </c>
      <c r="AH2117" s="129" t="e" cm="1">
        <f t="array" aca="1" ref="AH2117" ca="1">INDIRECT(ADDRESS(MATCH(AJ2117,'rs_industries'!B:B,0),5,1,TRUE,"rs_industries"))</f>
        <v>#N/A</v>
      </c>
      <c r="AI2117" s="129" t="e" cm="1">
        <f t="array" aca="1" ref="AI2117" ca="1">INDIRECT(ADDRESS(MATCH(A2117,'rs_stocks'!B:B,0),7,1,TRUE,"rs_stocks"))</f>
        <v>#N/A</v>
      </c>
    </row>
    <row r="2118" spans="1:35" x14ac:dyDescent="0.3">
      <c r="A2118" s="129" t="s">
        <v>7054</v>
      </c>
      <c r="B2118" s="132">
        <v>-0.82</v>
      </c>
      <c r="C2118" s="132">
        <v>-3.22</v>
      </c>
      <c r="D2118" s="132">
        <v>-0.28000000000000003</v>
      </c>
      <c r="E2118" s="132">
        <v>-3.9</v>
      </c>
      <c r="F2118" s="132">
        <v>-3.9</v>
      </c>
      <c r="G2118" s="312" t="s">
        <v>3217</v>
      </c>
      <c r="H2118" s="347" t="s">
        <v>150</v>
      </c>
      <c r="I2118" s="129">
        <v>0.53500000000000003</v>
      </c>
      <c r="J2118" s="129">
        <v>-41</v>
      </c>
      <c r="K2118" s="129">
        <v>-34</v>
      </c>
      <c r="L2118" s="129" t="b">
        <v>0</v>
      </c>
      <c r="M2118" s="129">
        <v>-4.7789999999999999</v>
      </c>
      <c r="N2118" s="129">
        <v>2.3290000000000002</v>
      </c>
      <c r="O2118" s="129">
        <v>-2.052</v>
      </c>
      <c r="P2118" s="132">
        <v>-4.7450000000000001</v>
      </c>
      <c r="Q2118" s="132">
        <v>5.6000000000000001E-2</v>
      </c>
      <c r="R2118" s="132">
        <v>-0.26500000000000001</v>
      </c>
      <c r="S2118" s="129">
        <v>1.97</v>
      </c>
      <c r="T2118" s="419">
        <v>9.3810000000000002</v>
      </c>
      <c r="U2118" s="129">
        <v>10.83</v>
      </c>
      <c r="V2118" s="129">
        <v>-38</v>
      </c>
      <c r="W2118" s="129">
        <v>-38</v>
      </c>
      <c r="X2118" s="129">
        <v>938</v>
      </c>
      <c r="Y2118" s="129" t="s">
        <v>7054</v>
      </c>
      <c r="Z2118" s="129" t="b">
        <v>0</v>
      </c>
      <c r="AA2118" s="129">
        <v>0</v>
      </c>
      <c r="AB2118" s="129" t="b">
        <v>0</v>
      </c>
      <c r="AC2118" s="129">
        <v>43</v>
      </c>
      <c r="AD2118" s="129">
        <v>0.38900000000000001</v>
      </c>
      <c r="AE2118" s="129" t="s">
        <v>150</v>
      </c>
      <c r="AF2118" s="129" t="s">
        <v>3217</v>
      </c>
      <c r="AG2118" s="129" t="s">
        <v>7055</v>
      </c>
      <c r="AH2118" s="129" t="e" cm="1">
        <f t="array" aca="1" ref="AH2118" ca="1">INDIRECT(ADDRESS(MATCH(AJ2118,'rs_industries'!B:B,0),5,1,TRUE,"rs_industries"))</f>
        <v>#N/A</v>
      </c>
      <c r="AI2118" s="129" t="e" cm="1">
        <f t="array" aca="1" ref="AI2118" ca="1">INDIRECT(ADDRESS(MATCH(A2118,'rs_stocks'!B:B,0),7,1,TRUE,"rs_stocks"))</f>
        <v>#N/A</v>
      </c>
    </row>
    <row r="2119" spans="1:35" x14ac:dyDescent="0.3">
      <c r="A2119" s="129" t="s">
        <v>8772</v>
      </c>
      <c r="B2119" s="132">
        <v>-0.21</v>
      </c>
      <c r="C2119" s="132">
        <v>-1.84</v>
      </c>
      <c r="D2119" s="132">
        <v>-2.44</v>
      </c>
      <c r="E2119" s="132">
        <v>-1.44</v>
      </c>
      <c r="F2119" s="132">
        <v>-1.24</v>
      </c>
      <c r="G2119" s="221" t="s">
        <v>88</v>
      </c>
      <c r="H2119" s="349" t="s">
        <v>31</v>
      </c>
      <c r="I2119" s="129">
        <v>0.30499999999999999</v>
      </c>
      <c r="J2119" s="129">
        <v>-96</v>
      </c>
      <c r="K2119" s="129">
        <v>-90</v>
      </c>
      <c r="L2119" s="129" t="b">
        <v>1</v>
      </c>
      <c r="M2119" s="129">
        <v>-1.784</v>
      </c>
      <c r="N2119" s="129">
        <v>0.86299999999999999</v>
      </c>
      <c r="O2119" s="129">
        <v>-2.0670000000000002</v>
      </c>
      <c r="P2119" s="132">
        <v>-1.7669999999999999</v>
      </c>
      <c r="Q2119" s="132">
        <v>5.6000000000000001E-2</v>
      </c>
      <c r="R2119" s="132">
        <v>-9.9000000000000005E-2</v>
      </c>
      <c r="S2119" s="129">
        <v>0.86</v>
      </c>
      <c r="T2119" s="419">
        <v>24.271999999999998</v>
      </c>
      <c r="U2119" s="129">
        <v>4.79</v>
      </c>
      <c r="V2119" s="129">
        <v>-74</v>
      </c>
      <c r="W2119" s="129">
        <v>-79</v>
      </c>
      <c r="X2119" s="129">
        <v>4854</v>
      </c>
      <c r="Y2119" s="129" t="s">
        <v>8772</v>
      </c>
      <c r="Z2119" s="129" t="b">
        <v>1</v>
      </c>
      <c r="AA2119" s="129">
        <v>0</v>
      </c>
      <c r="AB2119" s="129" t="b">
        <v>0</v>
      </c>
      <c r="AC2119" s="129">
        <v>33</v>
      </c>
      <c r="AD2119" s="129">
        <v>0.38900000000000001</v>
      </c>
      <c r="AE2119" s="129" t="s">
        <v>31</v>
      </c>
      <c r="AF2119" s="129" t="s">
        <v>88</v>
      </c>
      <c r="AG2119" s="129" t="s">
        <v>8773</v>
      </c>
      <c r="AH2119" s="129" t="e" cm="1">
        <f t="array" aca="1" ref="AH2119" ca="1">INDIRECT(ADDRESS(MATCH(AJ2119,'rs_industries'!B:B,0),5,1,TRUE,"rs_industries"))</f>
        <v>#N/A</v>
      </c>
      <c r="AI2119" s="129" t="e" cm="1">
        <f t="array" aca="1" ref="AI2119" ca="1">INDIRECT(ADDRESS(MATCH(A2119,'rs_stocks'!B:B,0),7,1,TRUE,"rs_stocks"))</f>
        <v>#N/A</v>
      </c>
    </row>
    <row r="2120" spans="1:35" x14ac:dyDescent="0.3">
      <c r="A2120" s="129" t="s">
        <v>7901</v>
      </c>
      <c r="B2120" s="132">
        <v>19.829999999999998</v>
      </c>
      <c r="C2120" s="132">
        <v>31.13</v>
      </c>
      <c r="D2120" s="132">
        <v>-31.32</v>
      </c>
      <c r="E2120" s="132">
        <v>-4.22</v>
      </c>
      <c r="F2120" s="132">
        <v>-1.85</v>
      </c>
      <c r="G2120" s="336" t="s">
        <v>3649</v>
      </c>
      <c r="H2120" s="304" t="s">
        <v>3108</v>
      </c>
      <c r="I2120" s="129">
        <v>0.53400000000000003</v>
      </c>
      <c r="J2120" s="129">
        <v>-74</v>
      </c>
      <c r="K2120" s="129">
        <v>-66</v>
      </c>
      <c r="L2120" s="129" t="b">
        <v>0</v>
      </c>
      <c r="M2120" s="129">
        <v>-43.000999999999998</v>
      </c>
      <c r="N2120" s="129">
        <v>20.7</v>
      </c>
      <c r="O2120" s="129">
        <v>-2.077</v>
      </c>
      <c r="P2120" s="132">
        <v>-34.652000000000001</v>
      </c>
      <c r="Q2120" s="132">
        <v>0.04</v>
      </c>
      <c r="R2120" s="132">
        <v>-1.375</v>
      </c>
      <c r="S2120" s="129">
        <v>6.8</v>
      </c>
      <c r="T2120" s="419">
        <v>3.9670000000000001</v>
      </c>
      <c r="U2120" s="129">
        <v>11.12</v>
      </c>
      <c r="V2120" s="129">
        <v>-59</v>
      </c>
      <c r="W2120" s="129">
        <v>-72</v>
      </c>
      <c r="X2120" s="129">
        <v>264</v>
      </c>
      <c r="Y2120" s="129" t="s">
        <v>7901</v>
      </c>
      <c r="Z2120" s="129" t="b">
        <v>1</v>
      </c>
      <c r="AA2120" s="129">
        <v>0</v>
      </c>
      <c r="AB2120" s="129" t="b">
        <v>0</v>
      </c>
      <c r="AC2120" s="129">
        <v>40</v>
      </c>
      <c r="AD2120" s="129">
        <v>0.38900000000000001</v>
      </c>
      <c r="AE2120" s="129" t="s">
        <v>3108</v>
      </c>
      <c r="AF2120" s="129" t="s">
        <v>3649</v>
      </c>
      <c r="AG2120" s="129" t="s">
        <v>7902</v>
      </c>
      <c r="AH2120" s="129" t="e" cm="1">
        <f t="array" aca="1" ref="AH2120" ca="1">INDIRECT(ADDRESS(MATCH(AJ2120,'rs_industries'!B:B,0),5,1,TRUE,"rs_industries"))</f>
        <v>#N/A</v>
      </c>
      <c r="AI2120" s="129" t="e" cm="1">
        <f t="array" aca="1" ref="AI2120" ca="1">INDIRECT(ADDRESS(MATCH(A2120,'rs_stocks'!B:B,0),7,1,TRUE,"rs_stocks"))</f>
        <v>#N/A</v>
      </c>
    </row>
    <row r="2121" spans="1:35" x14ac:dyDescent="0.3">
      <c r="A2121" s="129" t="s">
        <v>1893</v>
      </c>
      <c r="B2121" s="132">
        <v>0.18</v>
      </c>
      <c r="C2121" s="132">
        <v>2.38</v>
      </c>
      <c r="D2121" s="132">
        <v>3.35</v>
      </c>
      <c r="E2121" s="132">
        <v>-7.43</v>
      </c>
      <c r="F2121" s="132">
        <v>-7.37</v>
      </c>
      <c r="G2121" s="231" t="s">
        <v>3353</v>
      </c>
      <c r="H2121" s="346" t="s">
        <v>115</v>
      </c>
      <c r="I2121" s="129">
        <v>2.984</v>
      </c>
      <c r="J2121" s="129">
        <v>-47</v>
      </c>
      <c r="K2121" s="129">
        <v>-11</v>
      </c>
      <c r="L2121" s="129" t="b">
        <v>1</v>
      </c>
      <c r="M2121" s="129">
        <v>-8.093</v>
      </c>
      <c r="N2121" s="129">
        <v>3.851</v>
      </c>
      <c r="O2121" s="129">
        <v>-2.1019999999999999</v>
      </c>
      <c r="P2121" s="132">
        <v>-8.1509999999999998</v>
      </c>
      <c r="Q2121" s="132">
        <v>5.8999999999999997E-2</v>
      </c>
      <c r="R2121" s="132">
        <v>-0.47799999999999998</v>
      </c>
      <c r="S2121" s="129">
        <v>3.47</v>
      </c>
      <c r="T2121" s="419">
        <v>-7.1820000000000004</v>
      </c>
      <c r="U2121" s="129">
        <v>164.73</v>
      </c>
      <c r="V2121" s="129">
        <v>-52</v>
      </c>
      <c r="W2121" s="129">
        <v>-50</v>
      </c>
      <c r="X2121" s="129">
        <v>35</v>
      </c>
      <c r="Y2121" s="129" t="s">
        <v>1893</v>
      </c>
      <c r="Z2121" s="129" t="b">
        <v>1</v>
      </c>
      <c r="AA2121" s="129">
        <v>0</v>
      </c>
      <c r="AB2121" s="129" t="b">
        <v>0</v>
      </c>
      <c r="AC2121" s="129">
        <v>45</v>
      </c>
      <c r="AD2121" s="129">
        <v>0.38900000000000001</v>
      </c>
      <c r="AE2121" s="129" t="s">
        <v>115</v>
      </c>
      <c r="AF2121" s="129" t="s">
        <v>3353</v>
      </c>
      <c r="AG2121" s="129" t="s">
        <v>4113</v>
      </c>
      <c r="AH2121" s="129" t="e" cm="1">
        <f t="array" aca="1" ref="AH2121" ca="1">INDIRECT(ADDRESS(MATCH(AJ2121,'rs_industries'!B:B,0),5,1,TRUE,"rs_industries"))</f>
        <v>#N/A</v>
      </c>
      <c r="AI2121" s="129" cm="1">
        <f t="array" aca="1" ref="AI2121" ca="1">INDIRECT(ADDRESS(MATCH(A2121,'rs_stocks'!B:B,0),7,1,TRUE,"rs_stocks"))</f>
        <v>74</v>
      </c>
    </row>
    <row r="2122" spans="1:35" x14ac:dyDescent="0.3">
      <c r="A2122" s="129" t="s">
        <v>5379</v>
      </c>
      <c r="B2122" s="132">
        <v>0.59</v>
      </c>
      <c r="C2122" s="132">
        <v>1.9</v>
      </c>
      <c r="D2122" s="132">
        <v>-14.07</v>
      </c>
      <c r="E2122" s="132">
        <v>1.19</v>
      </c>
      <c r="F2122" s="132">
        <v>-2.86</v>
      </c>
      <c r="G2122" s="319" t="s">
        <v>3649</v>
      </c>
      <c r="H2122" s="347" t="s">
        <v>3108</v>
      </c>
      <c r="I2122" s="129">
        <v>0.88</v>
      </c>
      <c r="J2122" s="129">
        <v>-49</v>
      </c>
      <c r="K2122" s="129">
        <v>-30</v>
      </c>
      <c r="L2122" s="129" t="b">
        <v>0</v>
      </c>
      <c r="M2122" s="129">
        <v>-14.451000000000001</v>
      </c>
      <c r="N2122" s="129">
        <v>6.8479999999999999</v>
      </c>
      <c r="O2122" s="129">
        <v>-2.11</v>
      </c>
      <c r="P2122" s="132">
        <v>-13.311</v>
      </c>
      <c r="Q2122" s="132">
        <v>5.3999999999999999E-2</v>
      </c>
      <c r="R2122" s="132">
        <v>-0.72299999999999998</v>
      </c>
      <c r="S2122" s="129">
        <v>2.36</v>
      </c>
      <c r="T2122" s="419">
        <v>16.611000000000001</v>
      </c>
      <c r="U2122" s="129">
        <v>10.199999999999999</v>
      </c>
      <c r="V2122" s="129">
        <v>-33</v>
      </c>
      <c r="W2122" s="129">
        <v>-51</v>
      </c>
      <c r="X2122" s="129">
        <v>830</v>
      </c>
      <c r="Y2122" s="129" t="s">
        <v>5379</v>
      </c>
      <c r="Z2122" s="129" t="b">
        <v>1</v>
      </c>
      <c r="AA2122" s="129">
        <v>0</v>
      </c>
      <c r="AB2122" s="129" t="b">
        <v>0</v>
      </c>
      <c r="AC2122" s="129">
        <v>52</v>
      </c>
      <c r="AD2122" s="129">
        <v>0.38800000000000001</v>
      </c>
      <c r="AE2122" s="129" t="s">
        <v>3108</v>
      </c>
      <c r="AF2122" s="129" t="s">
        <v>3649</v>
      </c>
      <c r="AG2122" s="129" t="s">
        <v>5380</v>
      </c>
      <c r="AH2122" s="129" t="e" cm="1">
        <f t="array" aca="1" ref="AH2122" ca="1">INDIRECT(ADDRESS(MATCH(AJ2122,'rs_industries'!B:B,0),5,1,TRUE,"rs_industries"))</f>
        <v>#N/A</v>
      </c>
      <c r="AI2122" s="129" t="e" cm="1">
        <f t="array" aca="1" ref="AI2122" ca="1">INDIRECT(ADDRESS(MATCH(A2122,'rs_stocks'!B:B,0),7,1,TRUE,"rs_stocks"))</f>
        <v>#N/A</v>
      </c>
    </row>
    <row r="2123" spans="1:35" x14ac:dyDescent="0.3">
      <c r="A2123" s="129" t="s">
        <v>166</v>
      </c>
      <c r="B2123" s="132">
        <v>-2.5499999999999998</v>
      </c>
      <c r="C2123" s="132">
        <v>13.38</v>
      </c>
      <c r="D2123" s="132">
        <v>1.98</v>
      </c>
      <c r="E2123" s="132">
        <v>-5.21</v>
      </c>
      <c r="F2123" s="132">
        <v>-2.87</v>
      </c>
      <c r="G2123" s="272" t="s">
        <v>3301</v>
      </c>
      <c r="H2123" s="349" t="s">
        <v>3108</v>
      </c>
      <c r="I2123" s="129">
        <v>19.164000000000001</v>
      </c>
      <c r="J2123" s="129">
        <v>-79</v>
      </c>
      <c r="K2123" s="129">
        <v>-45</v>
      </c>
      <c r="L2123" s="129" t="b">
        <v>1</v>
      </c>
      <c r="M2123" s="129">
        <v>-10.38</v>
      </c>
      <c r="N2123" s="129">
        <v>4.915</v>
      </c>
      <c r="O2123" s="129">
        <v>-2.1120000000000001</v>
      </c>
      <c r="P2123" s="132">
        <v>-10.785</v>
      </c>
      <c r="Q2123" s="132">
        <v>5.8999999999999997E-2</v>
      </c>
      <c r="R2123" s="132">
        <v>-0.63200000000000001</v>
      </c>
      <c r="S2123" s="129">
        <v>3.12</v>
      </c>
      <c r="T2123" s="419">
        <v>-34.356999999999999</v>
      </c>
      <c r="U2123" s="129">
        <v>14.91</v>
      </c>
      <c r="V2123" s="129">
        <v>-43</v>
      </c>
      <c r="W2123" s="129">
        <v>-40</v>
      </c>
      <c r="X2123" s="129">
        <v>429</v>
      </c>
      <c r="Y2123" s="129" t="s">
        <v>166</v>
      </c>
      <c r="Z2123" s="129" t="b">
        <v>1</v>
      </c>
      <c r="AA2123" s="129">
        <v>0</v>
      </c>
      <c r="AB2123" s="129" t="b">
        <v>0</v>
      </c>
      <c r="AC2123" s="129">
        <v>43</v>
      </c>
      <c r="AD2123" s="129">
        <v>0.38800000000000001</v>
      </c>
      <c r="AE2123" s="129" t="s">
        <v>3108</v>
      </c>
      <c r="AF2123" s="129" t="s">
        <v>3301</v>
      </c>
      <c r="AG2123" s="129" t="s">
        <v>4406</v>
      </c>
      <c r="AH2123" s="129" t="e" cm="1">
        <f t="array" aca="1" ref="AH2123" ca="1">INDIRECT(ADDRESS(MATCH(AJ2123,'rs_industries'!B:B,0),5,1,TRUE,"rs_industries"))</f>
        <v>#N/A</v>
      </c>
      <c r="AI2123" s="129" t="e" cm="1">
        <f t="array" aca="1" ref="AI2123" ca="1">INDIRECT(ADDRESS(MATCH(A2123,'rs_stocks'!B:B,0),7,1,TRUE,"rs_stocks"))</f>
        <v>#N/A</v>
      </c>
    </row>
    <row r="2124" spans="1:35" x14ac:dyDescent="0.3">
      <c r="A2124" s="129" t="s">
        <v>2208</v>
      </c>
      <c r="B2124" s="132">
        <v>-2.12</v>
      </c>
      <c r="C2124" s="132">
        <v>1.28</v>
      </c>
      <c r="D2124" s="132">
        <v>0.91</v>
      </c>
      <c r="E2124" s="132">
        <v>-7.51</v>
      </c>
      <c r="F2124" s="132">
        <v>-4.4800000000000004</v>
      </c>
      <c r="G2124" s="241" t="s">
        <v>3236</v>
      </c>
      <c r="H2124" s="345" t="s">
        <v>3111</v>
      </c>
      <c r="I2124" s="129">
        <v>2.3140000000000001</v>
      </c>
      <c r="J2124" s="129">
        <v>-45</v>
      </c>
      <c r="K2124" s="129">
        <v>-40</v>
      </c>
      <c r="L2124" s="129" t="b">
        <v>0</v>
      </c>
      <c r="M2124" s="129">
        <v>-5.4210000000000003</v>
      </c>
      <c r="N2124" s="129">
        <v>2.5649999999999999</v>
      </c>
      <c r="O2124" s="129">
        <v>-2.1139999999999999</v>
      </c>
      <c r="P2124" s="132">
        <v>-5.5279999999999996</v>
      </c>
      <c r="Q2124" s="132">
        <v>5.8999999999999997E-2</v>
      </c>
      <c r="R2124" s="132">
        <v>-0.32800000000000001</v>
      </c>
      <c r="S2124" s="129">
        <v>1.52</v>
      </c>
      <c r="T2124" s="419">
        <v>-59.381999999999998</v>
      </c>
      <c r="U2124" s="129">
        <v>5.54</v>
      </c>
      <c r="V2124" s="129">
        <v>-33</v>
      </c>
      <c r="W2124" s="129">
        <v>-44</v>
      </c>
      <c r="X2124" s="129">
        <v>2375</v>
      </c>
      <c r="Y2124" s="129" t="s">
        <v>2208</v>
      </c>
      <c r="Z2124" s="129" t="b">
        <v>0</v>
      </c>
      <c r="AA2124" s="129">
        <v>0</v>
      </c>
      <c r="AB2124" s="129" t="b">
        <v>0</v>
      </c>
      <c r="AC2124" s="129">
        <v>45</v>
      </c>
      <c r="AD2124" s="129">
        <v>0.38800000000000001</v>
      </c>
      <c r="AE2124" s="129" t="s">
        <v>3111</v>
      </c>
      <c r="AF2124" s="129" t="s">
        <v>3236</v>
      </c>
      <c r="AG2124" s="129" t="s">
        <v>5022</v>
      </c>
      <c r="AH2124" s="129" t="e" cm="1">
        <f t="array" aca="1" ref="AH2124" ca="1">INDIRECT(ADDRESS(MATCH(AJ2124,'rs_industries'!B:B,0),5,1,TRUE,"rs_industries"))</f>
        <v>#N/A</v>
      </c>
      <c r="AI2124" s="129" t="e" cm="1">
        <f t="array" aca="1" ref="AI2124" ca="1">INDIRECT(ADDRESS(MATCH(A2124,'rs_stocks'!B:B,0),7,1,TRUE,"rs_stocks"))</f>
        <v>#N/A</v>
      </c>
    </row>
    <row r="2125" spans="1:35" x14ac:dyDescent="0.3">
      <c r="A2125" s="129" t="s">
        <v>2168</v>
      </c>
      <c r="B2125" s="132">
        <v>5.19</v>
      </c>
      <c r="C2125" s="132">
        <v>12.34</v>
      </c>
      <c r="D2125" s="132">
        <v>8.98</v>
      </c>
      <c r="E2125" s="132">
        <v>7.17</v>
      </c>
      <c r="F2125" s="132">
        <v>6.53</v>
      </c>
      <c r="G2125" s="282" t="s">
        <v>3114</v>
      </c>
      <c r="H2125" s="347" t="s">
        <v>31</v>
      </c>
      <c r="I2125" s="129">
        <v>2.6240000000000001</v>
      </c>
      <c r="J2125" s="129">
        <v>-45</v>
      </c>
      <c r="K2125" s="129">
        <v>-9</v>
      </c>
      <c r="L2125" s="129" t="b">
        <v>1</v>
      </c>
      <c r="M2125" s="129">
        <v>-7.5179999999999998</v>
      </c>
      <c r="N2125" s="129">
        <v>3.55</v>
      </c>
      <c r="O2125" s="129">
        <v>-2.1179999999999999</v>
      </c>
      <c r="P2125" s="132">
        <v>-7.5250000000000004</v>
      </c>
      <c r="Q2125" s="132">
        <v>0.06</v>
      </c>
      <c r="R2125" s="132">
        <v>-0.45</v>
      </c>
      <c r="S2125" s="129">
        <v>2.4900000000000002</v>
      </c>
      <c r="T2125" s="419">
        <v>8.4789999999999992</v>
      </c>
      <c r="U2125" s="129">
        <v>14.2</v>
      </c>
      <c r="V2125" s="129">
        <v>-34</v>
      </c>
      <c r="W2125" s="129">
        <v>1</v>
      </c>
      <c r="X2125" s="129">
        <v>565</v>
      </c>
      <c r="Y2125" s="129" t="s">
        <v>2168</v>
      </c>
      <c r="Z2125" s="129" t="b">
        <v>0</v>
      </c>
      <c r="AA2125" s="129">
        <v>0</v>
      </c>
      <c r="AB2125" s="129" t="b">
        <v>1</v>
      </c>
      <c r="AC2125" s="129">
        <v>42</v>
      </c>
      <c r="AD2125" s="129">
        <v>0.38700000000000001</v>
      </c>
      <c r="AE2125" s="129" t="s">
        <v>31</v>
      </c>
      <c r="AF2125" s="129" t="s">
        <v>3114</v>
      </c>
      <c r="AG2125" s="129" t="s">
        <v>5110</v>
      </c>
      <c r="AH2125" s="129" t="e" cm="1">
        <f t="array" aca="1" ref="AH2125" ca="1">INDIRECT(ADDRESS(MATCH(AJ2125,'rs_industries'!B:B,0),5,1,TRUE,"rs_industries"))</f>
        <v>#N/A</v>
      </c>
      <c r="AI2125" s="129" t="e" cm="1">
        <f t="array" aca="1" ref="AI2125" ca="1">INDIRECT(ADDRESS(MATCH(A2125,'rs_stocks'!B:B,0),7,1,TRUE,"rs_stocks"))</f>
        <v>#N/A</v>
      </c>
    </row>
    <row r="2126" spans="1:35" x14ac:dyDescent="0.3">
      <c r="A2126" s="129" t="s">
        <v>2108</v>
      </c>
      <c r="B2126" s="132">
        <v>-3.6</v>
      </c>
      <c r="C2126" s="132">
        <v>-22.01</v>
      </c>
      <c r="D2126" s="132">
        <v>-13.71</v>
      </c>
      <c r="E2126" s="132">
        <v>-20.86</v>
      </c>
      <c r="F2126" s="132">
        <v>-5.14</v>
      </c>
      <c r="G2126" s="204" t="s">
        <v>3747</v>
      </c>
      <c r="H2126" s="345" t="s">
        <v>3124</v>
      </c>
      <c r="I2126" s="129">
        <v>2.0449999999999999</v>
      </c>
      <c r="J2126" s="129">
        <v>-85</v>
      </c>
      <c r="K2126" s="129">
        <v>-82</v>
      </c>
      <c r="L2126" s="129" t="b">
        <v>0</v>
      </c>
      <c r="M2126" s="129">
        <v>-23.215</v>
      </c>
      <c r="N2126" s="129">
        <v>10.872</v>
      </c>
      <c r="O2126" s="129">
        <v>-2.1349999999999998</v>
      </c>
      <c r="P2126" s="132">
        <v>-19.87</v>
      </c>
      <c r="Q2126" s="132">
        <v>5.7000000000000002E-2</v>
      </c>
      <c r="R2126" s="132">
        <v>-1.1299999999999999</v>
      </c>
      <c r="S2126" s="129">
        <v>5.84</v>
      </c>
      <c r="T2126" s="419">
        <v>-95.968999999999994</v>
      </c>
      <c r="U2126" s="129">
        <v>5.35</v>
      </c>
      <c r="V2126" s="129">
        <v>13</v>
      </c>
      <c r="W2126" s="129">
        <v>-16</v>
      </c>
      <c r="X2126" s="129">
        <v>639</v>
      </c>
      <c r="Y2126" s="129" t="s">
        <v>2108</v>
      </c>
      <c r="Z2126" s="129" t="b">
        <v>1</v>
      </c>
      <c r="AA2126" s="129">
        <v>0</v>
      </c>
      <c r="AB2126" s="129" t="b">
        <v>0</v>
      </c>
      <c r="AC2126" s="129">
        <v>42</v>
      </c>
      <c r="AD2126" s="129">
        <v>0.38700000000000001</v>
      </c>
      <c r="AE2126" s="129" t="s">
        <v>3124</v>
      </c>
      <c r="AF2126" s="129" t="s">
        <v>3747</v>
      </c>
      <c r="AG2126" s="129" t="s">
        <v>4993</v>
      </c>
      <c r="AH2126" s="129" t="e" cm="1">
        <f t="array" aca="1" ref="AH2126" ca="1">INDIRECT(ADDRESS(MATCH(AJ2126,'rs_industries'!B:B,0),5,1,TRUE,"rs_industries"))</f>
        <v>#N/A</v>
      </c>
      <c r="AI2126" s="129" t="e" cm="1">
        <f t="array" aca="1" ref="AI2126" ca="1">INDIRECT(ADDRESS(MATCH(A2126,'rs_stocks'!B:B,0),7,1,TRUE,"rs_stocks"))</f>
        <v>#N/A</v>
      </c>
    </row>
    <row r="2127" spans="1:35" x14ac:dyDescent="0.3">
      <c r="A2127" s="129" t="s">
        <v>1339</v>
      </c>
      <c r="B2127" s="132">
        <v>-1.44</v>
      </c>
      <c r="C2127" s="132">
        <v>-0.42</v>
      </c>
      <c r="D2127" s="132">
        <v>3.65</v>
      </c>
      <c r="E2127" s="132">
        <v>-7.42</v>
      </c>
      <c r="F2127" s="132">
        <v>-9.67</v>
      </c>
      <c r="G2127" s="225" t="s">
        <v>3158</v>
      </c>
      <c r="H2127" s="346" t="s">
        <v>245</v>
      </c>
      <c r="I2127" s="129">
        <v>30.875</v>
      </c>
      <c r="J2127" s="129">
        <v>-37</v>
      </c>
      <c r="K2127" s="129">
        <v>-29</v>
      </c>
      <c r="L2127" s="129" t="b">
        <v>0</v>
      </c>
      <c r="M2127" s="129">
        <v>-9.08</v>
      </c>
      <c r="N2127" s="129">
        <v>4.2489999999999997</v>
      </c>
      <c r="O2127" s="129">
        <v>-2.137</v>
      </c>
      <c r="P2127" s="132">
        <v>-8.6020000000000003</v>
      </c>
      <c r="Q2127" s="132">
        <v>0.06</v>
      </c>
      <c r="R2127" s="132">
        <v>-0.51700000000000002</v>
      </c>
      <c r="S2127" s="129">
        <v>1.83</v>
      </c>
      <c r="T2127" s="419">
        <v>48.01</v>
      </c>
      <c r="U2127" s="129">
        <v>55.225000000000001</v>
      </c>
      <c r="V2127" s="129">
        <v>-18</v>
      </c>
      <c r="W2127" s="129">
        <v>-16</v>
      </c>
      <c r="X2127" s="129">
        <v>197</v>
      </c>
      <c r="Y2127" s="129" t="s">
        <v>1339</v>
      </c>
      <c r="Z2127" s="129" t="b">
        <v>0</v>
      </c>
      <c r="AA2127" s="129">
        <v>0</v>
      </c>
      <c r="AB2127" s="129" t="b">
        <v>0</v>
      </c>
      <c r="AC2127" s="129">
        <v>50</v>
      </c>
      <c r="AD2127" s="129">
        <v>0.38700000000000001</v>
      </c>
      <c r="AE2127" s="129" t="s">
        <v>245</v>
      </c>
      <c r="AF2127" s="129" t="s">
        <v>3158</v>
      </c>
      <c r="AG2127" s="129" t="s">
        <v>5078</v>
      </c>
      <c r="AH2127" s="129" t="e" cm="1">
        <f t="array" aca="1" ref="AH2127" ca="1">INDIRECT(ADDRESS(MATCH(AJ2127,'rs_industries'!B:B,0),5,1,TRUE,"rs_industries"))</f>
        <v>#N/A</v>
      </c>
      <c r="AI2127" s="129" t="e" cm="1">
        <f t="array" aca="1" ref="AI2127" ca="1">INDIRECT(ADDRESS(MATCH(A2127,'rs_stocks'!B:B,0),7,1,TRUE,"rs_stocks"))</f>
        <v>#N/A</v>
      </c>
    </row>
    <row r="2128" spans="1:35" x14ac:dyDescent="0.3">
      <c r="A2128" s="129" t="s">
        <v>2783</v>
      </c>
      <c r="B2128" s="132">
        <v>-1.3</v>
      </c>
      <c r="C2128" s="132">
        <v>-6.13</v>
      </c>
      <c r="D2128" s="132">
        <v>-3.25</v>
      </c>
      <c r="E2128" s="132">
        <v>-3.94</v>
      </c>
      <c r="F2128" s="132">
        <v>-6.39</v>
      </c>
      <c r="G2128" s="254" t="s">
        <v>3217</v>
      </c>
      <c r="H2128" s="348" t="s">
        <v>150</v>
      </c>
      <c r="I2128" s="129">
        <v>1.07</v>
      </c>
      <c r="J2128" s="129">
        <v>-49</v>
      </c>
      <c r="K2128" s="129">
        <v>-32</v>
      </c>
      <c r="L2128" s="129" t="b">
        <v>0</v>
      </c>
      <c r="M2128" s="129">
        <v>-5.32</v>
      </c>
      <c r="N2128" s="129">
        <v>2.4889999999999999</v>
      </c>
      <c r="O2128" s="129">
        <v>-2.137</v>
      </c>
      <c r="P2128" s="132">
        <v>-5.3220000000000001</v>
      </c>
      <c r="Q2128" s="132">
        <v>0.06</v>
      </c>
      <c r="R2128" s="132">
        <v>-0.31900000000000001</v>
      </c>
      <c r="S2128" s="129">
        <v>2.3199999999999998</v>
      </c>
      <c r="T2128" s="419">
        <v>-86.66</v>
      </c>
      <c r="U2128" s="129">
        <v>209.47</v>
      </c>
      <c r="V2128" s="129">
        <v>-41</v>
      </c>
      <c r="W2128" s="129">
        <v>-54</v>
      </c>
      <c r="X2128" s="129">
        <v>41</v>
      </c>
      <c r="Y2128" s="129" t="s">
        <v>2783</v>
      </c>
      <c r="Z2128" s="129" t="b">
        <v>1</v>
      </c>
      <c r="AA2128" s="129">
        <v>0</v>
      </c>
      <c r="AB2128" s="129" t="b">
        <v>0</v>
      </c>
      <c r="AC2128" s="129">
        <v>44</v>
      </c>
      <c r="AD2128" s="129">
        <v>0.38700000000000001</v>
      </c>
      <c r="AE2128" s="129" t="s">
        <v>150</v>
      </c>
      <c r="AF2128" s="129" t="s">
        <v>3217</v>
      </c>
      <c r="AG2128" s="129" t="s">
        <v>3487</v>
      </c>
      <c r="AH2128" s="129" t="e" cm="1">
        <f t="array" aca="1" ref="AH2128" ca="1">INDIRECT(ADDRESS(MATCH(AJ2128,'rs_industries'!B:B,0),5,1,TRUE,"rs_industries"))</f>
        <v>#N/A</v>
      </c>
      <c r="AI2128" s="129" t="e" cm="1">
        <f t="array" aca="1" ref="AI2128" ca="1">INDIRECT(ADDRESS(MATCH(A2128,'rs_stocks'!B:B,0),7,1,TRUE,"rs_stocks"))</f>
        <v>#N/A</v>
      </c>
    </row>
    <row r="2129" spans="1:35" x14ac:dyDescent="0.3">
      <c r="A2129" s="129" t="s">
        <v>199</v>
      </c>
      <c r="B2129" s="132">
        <v>2.29</v>
      </c>
      <c r="C2129" s="132">
        <v>-2.9</v>
      </c>
      <c r="D2129" s="132">
        <v>-7.77</v>
      </c>
      <c r="E2129" s="132">
        <v>3.89</v>
      </c>
      <c r="F2129" s="132">
        <v>1.64</v>
      </c>
      <c r="G2129" s="262" t="s">
        <v>150</v>
      </c>
      <c r="H2129" s="348" t="s">
        <v>3111</v>
      </c>
      <c r="I2129" s="129">
        <v>27.009</v>
      </c>
      <c r="J2129" s="129">
        <v>-40</v>
      </c>
      <c r="K2129" s="129">
        <v>-21</v>
      </c>
      <c r="L2129" s="129" t="b">
        <v>0</v>
      </c>
      <c r="M2129" s="129">
        <v>-9.2710000000000008</v>
      </c>
      <c r="N2129" s="129">
        <v>4.3040000000000003</v>
      </c>
      <c r="O2129" s="129">
        <v>-2.1539999999999999</v>
      </c>
      <c r="P2129" s="132">
        <v>-8.3800000000000008</v>
      </c>
      <c r="Q2129" s="132">
        <v>5.8999999999999997E-2</v>
      </c>
      <c r="R2129" s="132">
        <v>-0.496</v>
      </c>
      <c r="S2129" s="129">
        <v>2.06</v>
      </c>
      <c r="T2129" s="419">
        <v>109.051</v>
      </c>
      <c r="U2129" s="129">
        <v>87.6</v>
      </c>
      <c r="V2129" s="129">
        <v>-35</v>
      </c>
      <c r="W2129" s="129">
        <v>-29</v>
      </c>
      <c r="X2129" s="129">
        <v>110</v>
      </c>
      <c r="Y2129" s="129" t="s">
        <v>199</v>
      </c>
      <c r="Z2129" s="129" t="b">
        <v>1</v>
      </c>
      <c r="AA2129" s="129">
        <v>0</v>
      </c>
      <c r="AB2129" s="129" t="b">
        <v>0</v>
      </c>
      <c r="AC2129" s="129">
        <v>42</v>
      </c>
      <c r="AD2129" s="129">
        <v>0.38600000000000001</v>
      </c>
      <c r="AE2129" s="129" t="s">
        <v>3111</v>
      </c>
      <c r="AF2129" s="129" t="s">
        <v>150</v>
      </c>
      <c r="AG2129" s="129" t="s">
        <v>4110</v>
      </c>
      <c r="AH2129" s="129" t="e" cm="1">
        <f t="array" aca="1" ref="AH2129" ca="1">INDIRECT(ADDRESS(MATCH(AJ2129,'rs_industries'!B:B,0),5,1,TRUE,"rs_industries"))</f>
        <v>#N/A</v>
      </c>
      <c r="AI2129" s="129" t="e" cm="1">
        <f t="array" aca="1" ref="AI2129" ca="1">INDIRECT(ADDRESS(MATCH(A2129,'rs_stocks'!B:B,0),7,1,TRUE,"rs_stocks"))</f>
        <v>#N/A</v>
      </c>
    </row>
    <row r="2130" spans="1:35" x14ac:dyDescent="0.3">
      <c r="A2130" s="129" t="s">
        <v>1127</v>
      </c>
      <c r="B2130" s="132">
        <v>1.75</v>
      </c>
      <c r="C2130" s="132">
        <v>6.33</v>
      </c>
      <c r="D2130" s="132">
        <v>1.17</v>
      </c>
      <c r="E2130" s="132">
        <v>6.03</v>
      </c>
      <c r="F2130" s="132">
        <v>1.29</v>
      </c>
      <c r="G2130" s="231" t="s">
        <v>3146</v>
      </c>
      <c r="H2130" s="346" t="s">
        <v>3124</v>
      </c>
      <c r="I2130" s="129">
        <v>7.2919999999999998</v>
      </c>
      <c r="J2130" s="129">
        <v>-35</v>
      </c>
      <c r="K2130" s="129">
        <v>-13</v>
      </c>
      <c r="L2130" s="129" t="b">
        <v>0</v>
      </c>
      <c r="M2130" s="129">
        <v>-9.8190000000000008</v>
      </c>
      <c r="N2130" s="129">
        <v>4.5410000000000004</v>
      </c>
      <c r="O2130" s="129">
        <v>-2.1619999999999999</v>
      </c>
      <c r="P2130" s="132">
        <v>-9.0960000000000001</v>
      </c>
      <c r="Q2130" s="132">
        <v>6.0999999999999999E-2</v>
      </c>
      <c r="R2130" s="132">
        <v>-0.55300000000000005</v>
      </c>
      <c r="S2130" s="129">
        <v>3.16</v>
      </c>
      <c r="T2130" s="419">
        <v>30.22</v>
      </c>
      <c r="U2130" s="129">
        <v>69.069999999999993</v>
      </c>
      <c r="V2130" s="129">
        <v>-36</v>
      </c>
      <c r="W2130" s="129">
        <v>-47</v>
      </c>
      <c r="X2130" s="129">
        <v>91</v>
      </c>
      <c r="Y2130" s="129" t="s">
        <v>1127</v>
      </c>
      <c r="Z2130" s="129" t="b">
        <v>1</v>
      </c>
      <c r="AA2130" s="129">
        <v>0</v>
      </c>
      <c r="AB2130" s="129" t="b">
        <v>1</v>
      </c>
      <c r="AC2130" s="129">
        <v>43</v>
      </c>
      <c r="AD2130" s="129">
        <v>0.38600000000000001</v>
      </c>
      <c r="AE2130" s="129" t="s">
        <v>3124</v>
      </c>
      <c r="AF2130" s="129" t="s">
        <v>3146</v>
      </c>
      <c r="AG2130" s="129" t="s">
        <v>3575</v>
      </c>
      <c r="AH2130" s="129" t="e" cm="1">
        <f t="array" aca="1" ref="AH2130" ca="1">INDIRECT(ADDRESS(MATCH(AJ2130,'rs_industries'!B:B,0),5,1,TRUE,"rs_industries"))</f>
        <v>#N/A</v>
      </c>
      <c r="AI2130" s="129" t="e" cm="1">
        <f t="array" aca="1" ref="AI2130" ca="1">INDIRECT(ADDRESS(MATCH(A2130,'rs_stocks'!B:B,0),7,1,TRUE,"rs_stocks"))</f>
        <v>#N/A</v>
      </c>
    </row>
    <row r="2131" spans="1:35" x14ac:dyDescent="0.3">
      <c r="A2131" s="129" t="s">
        <v>1290</v>
      </c>
      <c r="B2131" s="132">
        <v>12.63</v>
      </c>
      <c r="C2131" s="132">
        <v>9.68</v>
      </c>
      <c r="D2131" s="132">
        <v>11.19</v>
      </c>
      <c r="E2131" s="132">
        <v>-4.91</v>
      </c>
      <c r="F2131" s="132">
        <v>2.78</v>
      </c>
      <c r="G2131" s="265" t="s">
        <v>3155</v>
      </c>
      <c r="H2131" s="346" t="s">
        <v>3108</v>
      </c>
      <c r="I2131" s="129">
        <v>6.282</v>
      </c>
      <c r="J2131" s="129">
        <v>-54</v>
      </c>
      <c r="K2131" s="129">
        <v>-26</v>
      </c>
      <c r="L2131" s="129" t="b">
        <v>1</v>
      </c>
      <c r="M2131" s="129">
        <v>-10.087</v>
      </c>
      <c r="N2131" s="129">
        <v>4.6420000000000003</v>
      </c>
      <c r="O2131" s="129">
        <v>-2.173</v>
      </c>
      <c r="P2131" s="132">
        <v>-9.9130000000000003</v>
      </c>
      <c r="Q2131" s="132">
        <v>6.3E-2</v>
      </c>
      <c r="R2131" s="132">
        <v>-0.625</v>
      </c>
      <c r="S2131" s="129">
        <v>3.03</v>
      </c>
      <c r="T2131" s="419">
        <v>146.93600000000001</v>
      </c>
      <c r="U2131" s="129">
        <v>71.239999999999995</v>
      </c>
      <c r="V2131" s="129">
        <v>40</v>
      </c>
      <c r="W2131" s="129">
        <v>29</v>
      </c>
      <c r="X2131" s="129">
        <v>92</v>
      </c>
      <c r="Y2131" s="129" t="s">
        <v>1290</v>
      </c>
      <c r="Z2131" s="129" t="b">
        <v>0</v>
      </c>
      <c r="AA2131" s="129">
        <v>0</v>
      </c>
      <c r="AB2131" s="129" t="b">
        <v>0</v>
      </c>
      <c r="AC2131" s="129">
        <v>48</v>
      </c>
      <c r="AD2131" s="129">
        <v>0.38600000000000001</v>
      </c>
      <c r="AE2131" s="129" t="s">
        <v>3108</v>
      </c>
      <c r="AF2131" s="129" t="s">
        <v>3155</v>
      </c>
      <c r="AG2131" s="129" t="s">
        <v>3874</v>
      </c>
      <c r="AH2131" s="129" t="e" cm="1">
        <f t="array" aca="1" ref="AH2131" ca="1">INDIRECT(ADDRESS(MATCH(AJ2131,'rs_industries'!B:B,0),5,1,TRUE,"rs_industries"))</f>
        <v>#N/A</v>
      </c>
      <c r="AI2131" s="129" t="e" cm="1">
        <f t="array" aca="1" ref="AI2131" ca="1">INDIRECT(ADDRESS(MATCH(A2131,'rs_stocks'!B:B,0),7,1,TRUE,"rs_stocks"))</f>
        <v>#N/A</v>
      </c>
    </row>
    <row r="2132" spans="1:35" x14ac:dyDescent="0.3">
      <c r="A2132" s="129" t="s">
        <v>836</v>
      </c>
      <c r="B2132" s="132">
        <v>3.68</v>
      </c>
      <c r="C2132" s="132">
        <v>16.79</v>
      </c>
      <c r="D2132" s="132">
        <v>-5.79</v>
      </c>
      <c r="E2132" s="132">
        <v>-11.69</v>
      </c>
      <c r="F2132" s="132">
        <v>0.18</v>
      </c>
      <c r="G2132" s="252" t="s">
        <v>88</v>
      </c>
      <c r="H2132" s="348" t="s">
        <v>31</v>
      </c>
      <c r="I2132" s="129">
        <v>3.5449999999999999</v>
      </c>
      <c r="J2132" s="129">
        <v>-84</v>
      </c>
      <c r="K2132" s="129">
        <v>-80</v>
      </c>
      <c r="L2132" s="129" t="b">
        <v>0</v>
      </c>
      <c r="M2132" s="129">
        <v>-10.629</v>
      </c>
      <c r="N2132" s="129">
        <v>4.8730000000000002</v>
      </c>
      <c r="O2132" s="129">
        <v>-2.181</v>
      </c>
      <c r="P2132" s="132">
        <v>-12.294</v>
      </c>
      <c r="Q2132" s="132">
        <v>6.2E-2</v>
      </c>
      <c r="R2132" s="132">
        <v>-0.76100000000000001</v>
      </c>
      <c r="S2132" s="129">
        <v>5.86</v>
      </c>
      <c r="T2132" s="419">
        <v>50.893999999999998</v>
      </c>
      <c r="U2132" s="129">
        <v>28.17</v>
      </c>
      <c r="V2132" s="129">
        <v>-33</v>
      </c>
      <c r="W2132" s="129">
        <v>-52</v>
      </c>
      <c r="X2132" s="129">
        <v>121</v>
      </c>
      <c r="Y2132" s="129" t="s">
        <v>836</v>
      </c>
      <c r="Z2132" s="129" t="b">
        <v>0</v>
      </c>
      <c r="AA2132" s="129">
        <v>0</v>
      </c>
      <c r="AB2132" s="129" t="b">
        <v>0</v>
      </c>
      <c r="AC2132" s="129">
        <v>47</v>
      </c>
      <c r="AD2132" s="129">
        <v>0.38500000000000001</v>
      </c>
      <c r="AE2132" s="129" t="s">
        <v>31</v>
      </c>
      <c r="AF2132" s="129" t="s">
        <v>88</v>
      </c>
      <c r="AG2132" s="129" t="s">
        <v>5224</v>
      </c>
      <c r="AH2132" s="129" t="e" cm="1">
        <f t="array" aca="1" ref="AH2132" ca="1">INDIRECT(ADDRESS(MATCH(AJ2132,'rs_industries'!B:B,0),5,1,TRUE,"rs_industries"))</f>
        <v>#N/A</v>
      </c>
      <c r="AI2132" s="129" t="e" cm="1">
        <f t="array" aca="1" ref="AI2132" ca="1">INDIRECT(ADDRESS(MATCH(A2132,'rs_stocks'!B:B,0),7,1,TRUE,"rs_stocks"))</f>
        <v>#N/A</v>
      </c>
    </row>
    <row r="2133" spans="1:35" x14ac:dyDescent="0.3">
      <c r="A2133" s="129" t="s">
        <v>7459</v>
      </c>
      <c r="B2133" s="132">
        <v>-0.65</v>
      </c>
      <c r="C2133" s="132">
        <v>2.11</v>
      </c>
      <c r="D2133" s="132">
        <v>-0.74</v>
      </c>
      <c r="E2133" s="132">
        <v>1.23</v>
      </c>
      <c r="F2133" s="132">
        <v>-3</v>
      </c>
      <c r="G2133" s="271" t="s">
        <v>3282</v>
      </c>
      <c r="H2133" s="349" t="s">
        <v>3111</v>
      </c>
      <c r="I2133" s="129">
        <v>0.57699999999999996</v>
      </c>
      <c r="J2133" s="129">
        <v>-47</v>
      </c>
      <c r="K2133" s="129">
        <v>-38</v>
      </c>
      <c r="L2133" s="129" t="b">
        <v>1</v>
      </c>
      <c r="M2133" s="129">
        <v>-3.49</v>
      </c>
      <c r="N2133" s="129">
        <v>1.591</v>
      </c>
      <c r="O2133" s="129">
        <v>-2.1930000000000001</v>
      </c>
      <c r="P2133" s="132">
        <v>-3.5009999999999999</v>
      </c>
      <c r="Q2133" s="132">
        <v>6.3E-2</v>
      </c>
      <c r="R2133" s="132">
        <v>-0.221</v>
      </c>
      <c r="S2133" s="129">
        <v>0.94</v>
      </c>
      <c r="T2133" s="419">
        <v>39.841000000000001</v>
      </c>
      <c r="U2133" s="129">
        <v>10.67</v>
      </c>
      <c r="V2133" s="129">
        <v>-42</v>
      </c>
      <c r="W2133" s="129">
        <v>-40</v>
      </c>
      <c r="X2133" s="129">
        <v>1992</v>
      </c>
      <c r="Y2133" s="129" t="s">
        <v>7459</v>
      </c>
      <c r="Z2133" s="129" t="b">
        <v>1</v>
      </c>
      <c r="AA2133" s="129">
        <v>0</v>
      </c>
      <c r="AB2133" s="129" t="b">
        <v>1</v>
      </c>
      <c r="AC2133" s="129">
        <v>48</v>
      </c>
      <c r="AD2133" s="129">
        <v>0.38500000000000001</v>
      </c>
      <c r="AE2133" s="129" t="s">
        <v>3111</v>
      </c>
      <c r="AF2133" s="129" t="s">
        <v>3282</v>
      </c>
      <c r="AG2133" s="129" t="s">
        <v>7460</v>
      </c>
      <c r="AH2133" s="129" t="e" cm="1">
        <f t="array" aca="1" ref="AH2133" ca="1">INDIRECT(ADDRESS(MATCH(AJ2133,'rs_industries'!B:B,0),5,1,TRUE,"rs_industries"))</f>
        <v>#N/A</v>
      </c>
      <c r="AI2133" s="129" t="e" cm="1">
        <f t="array" aca="1" ref="AI2133" ca="1">INDIRECT(ADDRESS(MATCH(A2133,'rs_stocks'!B:B,0),7,1,TRUE,"rs_stocks"))</f>
        <v>#N/A</v>
      </c>
    </row>
    <row r="2134" spans="1:35" x14ac:dyDescent="0.3">
      <c r="A2134" s="129" t="s">
        <v>97</v>
      </c>
      <c r="B2134" s="132">
        <v>0.87</v>
      </c>
      <c r="C2134" s="132">
        <v>-2.2400000000000002</v>
      </c>
      <c r="D2134" s="132">
        <v>-18.79</v>
      </c>
      <c r="E2134" s="132">
        <v>6.96</v>
      </c>
      <c r="F2134" s="132">
        <v>4.63</v>
      </c>
      <c r="G2134" s="222" t="s">
        <v>3221</v>
      </c>
      <c r="H2134" s="349" t="s">
        <v>24</v>
      </c>
      <c r="I2134" s="129">
        <v>45.908999999999999</v>
      </c>
      <c r="J2134" s="129">
        <v>-82</v>
      </c>
      <c r="K2134" s="129">
        <v>-54</v>
      </c>
      <c r="L2134" s="129" t="b">
        <v>0</v>
      </c>
      <c r="M2134" s="129">
        <v>-20.431999999999999</v>
      </c>
      <c r="N2134" s="129">
        <v>9.3040000000000003</v>
      </c>
      <c r="O2134" s="129">
        <v>-2.1960000000000002</v>
      </c>
      <c r="P2134" s="132">
        <v>-16.105</v>
      </c>
      <c r="Q2134" s="132">
        <v>5.8000000000000003E-2</v>
      </c>
      <c r="R2134" s="132">
        <v>-0.92700000000000005</v>
      </c>
      <c r="S2134" s="129">
        <v>3.16</v>
      </c>
      <c r="T2134" s="419">
        <v>-28.146000000000001</v>
      </c>
      <c r="U2134" s="129">
        <v>112.27</v>
      </c>
      <c r="V2134" s="129">
        <v>8</v>
      </c>
      <c r="W2134" s="129">
        <v>-10</v>
      </c>
      <c r="X2134" s="129">
        <v>56</v>
      </c>
      <c r="Y2134" s="129" t="s">
        <v>97</v>
      </c>
      <c r="Z2134" s="129" t="b">
        <v>1</v>
      </c>
      <c r="AA2134" s="129">
        <v>0</v>
      </c>
      <c r="AB2134" s="129" t="b">
        <v>0</v>
      </c>
      <c r="AC2134" s="129">
        <v>44</v>
      </c>
      <c r="AD2134" s="129">
        <v>0.38500000000000001</v>
      </c>
      <c r="AE2134" s="129" t="s">
        <v>24</v>
      </c>
      <c r="AF2134" s="129" t="s">
        <v>3221</v>
      </c>
      <c r="AG2134" s="129" t="s">
        <v>3433</v>
      </c>
      <c r="AH2134" s="129" t="e" cm="1">
        <f t="array" aca="1" ref="AH2134" ca="1">INDIRECT(ADDRESS(MATCH(AJ2134,'rs_industries'!B:B,0),5,1,TRUE,"rs_industries"))</f>
        <v>#N/A</v>
      </c>
      <c r="AI2134" s="129" cm="1">
        <f t="array" aca="1" ref="AI2134" ca="1">INDIRECT(ADDRESS(MATCH(A2134,'rs_stocks'!B:B,0),7,1,TRUE,"rs_stocks"))</f>
        <v>74</v>
      </c>
    </row>
    <row r="2135" spans="1:35" x14ac:dyDescent="0.3">
      <c r="A2135" s="129" t="s">
        <v>1652</v>
      </c>
      <c r="B2135" s="132">
        <v>6.54</v>
      </c>
      <c r="C2135" s="132">
        <v>10.95</v>
      </c>
      <c r="D2135" s="132">
        <v>11.76</v>
      </c>
      <c r="E2135" s="132">
        <v>-5.98</v>
      </c>
      <c r="F2135" s="132">
        <v>13.43</v>
      </c>
      <c r="G2135" s="212" t="s">
        <v>3376</v>
      </c>
      <c r="H2135" s="345" t="s">
        <v>24</v>
      </c>
      <c r="I2135" s="129">
        <v>2.2469999999999999</v>
      </c>
      <c r="J2135" s="129">
        <v>-83</v>
      </c>
      <c r="K2135" s="129">
        <v>-78</v>
      </c>
      <c r="L2135" s="129" t="b">
        <v>1</v>
      </c>
      <c r="M2135" s="129">
        <v>-14.507999999999999</v>
      </c>
      <c r="N2135" s="129">
        <v>6.5880000000000001</v>
      </c>
      <c r="O2135" s="129">
        <v>-2.202</v>
      </c>
      <c r="P2135" s="132">
        <v>-15.14</v>
      </c>
      <c r="Q2135" s="132">
        <v>6.4000000000000001E-2</v>
      </c>
      <c r="R2135" s="132">
        <v>-0.97399999999999998</v>
      </c>
      <c r="S2135" s="129">
        <v>4.3099999999999996</v>
      </c>
      <c r="T2135" s="419">
        <v>61.1</v>
      </c>
      <c r="U2135" s="129">
        <v>4.5599999999999996</v>
      </c>
      <c r="V2135" s="129">
        <v>32</v>
      </c>
      <c r="W2135" s="129">
        <v>-3</v>
      </c>
      <c r="X2135" s="129">
        <v>1018</v>
      </c>
      <c r="Y2135" s="129" t="s">
        <v>1652</v>
      </c>
      <c r="Z2135" s="129" t="b">
        <v>0</v>
      </c>
      <c r="AA2135" s="129">
        <v>0</v>
      </c>
      <c r="AB2135" s="129" t="b">
        <v>0</v>
      </c>
      <c r="AC2135" s="129">
        <v>45</v>
      </c>
      <c r="AD2135" s="129">
        <v>0.38500000000000001</v>
      </c>
      <c r="AE2135" s="129" t="s">
        <v>24</v>
      </c>
      <c r="AF2135" s="129" t="s">
        <v>3376</v>
      </c>
      <c r="AG2135" s="129" t="s">
        <v>4986</v>
      </c>
      <c r="AH2135" s="129" t="e" cm="1">
        <f t="array" aca="1" ref="AH2135" ca="1">INDIRECT(ADDRESS(MATCH(AJ2135,'rs_industries'!B:B,0),5,1,TRUE,"rs_industries"))</f>
        <v>#N/A</v>
      </c>
      <c r="AI2135" s="129" t="e" cm="1">
        <f t="array" aca="1" ref="AI2135" ca="1">INDIRECT(ADDRESS(MATCH(A2135,'rs_stocks'!B:B,0),7,1,TRUE,"rs_stocks"))</f>
        <v>#N/A</v>
      </c>
    </row>
    <row r="2136" spans="1:35" x14ac:dyDescent="0.3">
      <c r="A2136" s="129" t="s">
        <v>8939</v>
      </c>
      <c r="B2136" s="132">
        <v>0.89</v>
      </c>
      <c r="C2136" s="132">
        <v>0.74</v>
      </c>
      <c r="D2136" s="132">
        <v>0</v>
      </c>
      <c r="E2136" s="132">
        <v>-1.02</v>
      </c>
      <c r="F2136" s="132">
        <v>-0.73</v>
      </c>
      <c r="G2136" s="269" t="s">
        <v>3193</v>
      </c>
      <c r="H2136" s="288" t="s">
        <v>3111</v>
      </c>
      <c r="I2136" s="129">
        <v>0.35399999999999998</v>
      </c>
      <c r="J2136" s="129">
        <v>-54</v>
      </c>
      <c r="K2136" s="129">
        <v>-45</v>
      </c>
      <c r="L2136" s="129" t="b">
        <v>1</v>
      </c>
      <c r="M2136" s="129">
        <v>-3.6930000000000001</v>
      </c>
      <c r="N2136" s="129">
        <v>1.663</v>
      </c>
      <c r="O2136" s="129">
        <v>-2.2200000000000002</v>
      </c>
      <c r="P2136" s="132">
        <v>-3.7149999999999999</v>
      </c>
      <c r="Q2136" s="132">
        <v>6.4000000000000001E-2</v>
      </c>
      <c r="R2136" s="132">
        <v>-0.23899999999999999</v>
      </c>
      <c r="S2136" s="129">
        <v>1.1399999999999999</v>
      </c>
      <c r="T2136" s="419">
        <v>12.92</v>
      </c>
      <c r="U2136" s="129">
        <v>6.8</v>
      </c>
      <c r="V2136" s="129">
        <v>7</v>
      </c>
      <c r="W2136" s="129">
        <v>8</v>
      </c>
      <c r="X2136" s="129">
        <v>2583</v>
      </c>
      <c r="Y2136" s="129" t="s">
        <v>8939</v>
      </c>
      <c r="Z2136" s="129" t="b">
        <v>1</v>
      </c>
      <c r="AA2136" s="129">
        <v>0</v>
      </c>
      <c r="AB2136" s="129" t="b">
        <v>0</v>
      </c>
      <c r="AC2136" s="129">
        <v>45</v>
      </c>
      <c r="AD2136" s="129">
        <v>0.38400000000000001</v>
      </c>
      <c r="AE2136" s="129" t="s">
        <v>3111</v>
      </c>
      <c r="AF2136" s="129" t="s">
        <v>3193</v>
      </c>
      <c r="AG2136" s="129" t="s">
        <v>8940</v>
      </c>
      <c r="AH2136" s="129" t="e" cm="1">
        <f t="array" aca="1" ref="AH2136" ca="1">INDIRECT(ADDRESS(MATCH(AJ2136,'rs_industries'!B:B,0),5,1,TRUE,"rs_industries"))</f>
        <v>#N/A</v>
      </c>
      <c r="AI2136" s="129" t="e" cm="1">
        <f t="array" aca="1" ref="AI2136" ca="1">INDIRECT(ADDRESS(MATCH(A2136,'rs_stocks'!B:B,0),7,1,TRUE,"rs_stocks"))</f>
        <v>#N/A</v>
      </c>
    </row>
    <row r="2137" spans="1:35" x14ac:dyDescent="0.3">
      <c r="A2137" s="129" t="s">
        <v>2140</v>
      </c>
      <c r="B2137" s="132">
        <v>-2.19</v>
      </c>
      <c r="C2137" s="132">
        <v>-21.94</v>
      </c>
      <c r="D2137" s="132">
        <v>-22.71</v>
      </c>
      <c r="E2137" s="132">
        <v>-9.43</v>
      </c>
      <c r="F2137" s="132">
        <v>-19.37</v>
      </c>
      <c r="G2137" s="269" t="s">
        <v>3146</v>
      </c>
      <c r="H2137" s="288" t="s">
        <v>3124</v>
      </c>
      <c r="I2137" s="129">
        <v>1.091</v>
      </c>
      <c r="J2137" s="129">
        <v>-80</v>
      </c>
      <c r="K2137" s="129">
        <v>-55</v>
      </c>
      <c r="L2137" s="129" t="b">
        <v>0</v>
      </c>
      <c r="M2137" s="129">
        <v>-17.507000000000001</v>
      </c>
      <c r="N2137" s="129">
        <v>7.8540000000000001</v>
      </c>
      <c r="O2137" s="129">
        <v>-2.2290000000000001</v>
      </c>
      <c r="P2137" s="132">
        <v>-17.405000000000001</v>
      </c>
      <c r="Q2137" s="132">
        <v>6.0999999999999999E-2</v>
      </c>
      <c r="R2137" s="132">
        <v>-1.0620000000000001</v>
      </c>
      <c r="S2137" s="129">
        <v>5.89</v>
      </c>
      <c r="T2137" s="419">
        <v>-38.085000000000001</v>
      </c>
      <c r="U2137" s="129">
        <v>12.49</v>
      </c>
      <c r="V2137" s="129">
        <v>-14</v>
      </c>
      <c r="W2137" s="129">
        <v>-7</v>
      </c>
      <c r="X2137" s="129">
        <v>272</v>
      </c>
      <c r="Y2137" s="129" t="s">
        <v>2140</v>
      </c>
      <c r="Z2137" s="129" t="b">
        <v>1</v>
      </c>
      <c r="AA2137" s="129">
        <v>0</v>
      </c>
      <c r="AB2137" s="129" t="b">
        <v>0</v>
      </c>
      <c r="AC2137" s="129">
        <v>40</v>
      </c>
      <c r="AD2137" s="129">
        <v>0.38400000000000001</v>
      </c>
      <c r="AE2137" s="129" t="s">
        <v>3124</v>
      </c>
      <c r="AF2137" s="129" t="s">
        <v>3146</v>
      </c>
      <c r="AG2137" s="129" t="s">
        <v>3835</v>
      </c>
      <c r="AH2137" s="129" t="e" cm="1">
        <f t="array" aca="1" ref="AH2137" ca="1">INDIRECT(ADDRESS(MATCH(AJ2137,'rs_industries'!B:B,0),5,1,TRUE,"rs_industries"))</f>
        <v>#N/A</v>
      </c>
      <c r="AI2137" s="129" t="e" cm="1">
        <f t="array" aca="1" ref="AI2137" ca="1">INDIRECT(ADDRESS(MATCH(A2137,'rs_stocks'!B:B,0),7,1,TRUE,"rs_stocks"))</f>
        <v>#N/A</v>
      </c>
    </row>
    <row r="2138" spans="1:35" x14ac:dyDescent="0.3">
      <c r="A2138" s="129" t="s">
        <v>2233</v>
      </c>
      <c r="B2138" s="132">
        <v>1.07</v>
      </c>
      <c r="C2138" s="132">
        <v>25.67</v>
      </c>
      <c r="D2138" s="132">
        <v>11.07</v>
      </c>
      <c r="E2138" s="132">
        <v>7.12</v>
      </c>
      <c r="F2138" s="132">
        <v>-5.03</v>
      </c>
      <c r="G2138" s="282" t="s">
        <v>3221</v>
      </c>
      <c r="H2138" s="347" t="s">
        <v>3735</v>
      </c>
      <c r="I2138" s="129">
        <v>3.1360000000000001</v>
      </c>
      <c r="J2138" s="129">
        <v>-91</v>
      </c>
      <c r="K2138" s="129">
        <v>-85</v>
      </c>
      <c r="L2138" s="129" t="b">
        <v>1</v>
      </c>
      <c r="M2138" s="129">
        <v>-27.225000000000001</v>
      </c>
      <c r="N2138" s="129">
        <v>12.161</v>
      </c>
      <c r="O2138" s="129">
        <v>-2.2389999999999999</v>
      </c>
      <c r="P2138" s="132">
        <v>-24.454999999999998</v>
      </c>
      <c r="Q2138" s="132">
        <v>6.5000000000000002E-2</v>
      </c>
      <c r="R2138" s="132">
        <v>-1.5860000000000001</v>
      </c>
      <c r="S2138" s="129">
        <v>7.41</v>
      </c>
      <c r="T2138" s="419">
        <v>66.716999999999999</v>
      </c>
      <c r="U2138" s="129">
        <v>14.15</v>
      </c>
      <c r="V2138" s="129">
        <v>-21</v>
      </c>
      <c r="W2138" s="129">
        <v>-21</v>
      </c>
      <c r="X2138" s="129">
        <v>190</v>
      </c>
      <c r="Y2138" s="129" t="s">
        <v>2233</v>
      </c>
      <c r="Z2138" s="129" t="b">
        <v>0</v>
      </c>
      <c r="AA2138" s="129">
        <v>0</v>
      </c>
      <c r="AB2138" s="129" t="b">
        <v>0</v>
      </c>
      <c r="AC2138" s="129">
        <v>46</v>
      </c>
      <c r="AD2138" s="129">
        <v>0.38400000000000001</v>
      </c>
      <c r="AE2138" s="129" t="s">
        <v>3735</v>
      </c>
      <c r="AF2138" s="129" t="s">
        <v>3221</v>
      </c>
      <c r="AG2138" s="129" t="s">
        <v>4681</v>
      </c>
      <c r="AH2138" s="129" t="e" cm="1">
        <f t="array" aca="1" ref="AH2138" ca="1">INDIRECT(ADDRESS(MATCH(AJ2138,'rs_industries'!B:B,0),5,1,TRUE,"rs_industries"))</f>
        <v>#N/A</v>
      </c>
      <c r="AI2138" s="129" t="e" cm="1">
        <f t="array" aca="1" ref="AI2138" ca="1">INDIRECT(ADDRESS(MATCH(A2138,'rs_stocks'!B:B,0),7,1,TRUE,"rs_stocks"))</f>
        <v>#N/A</v>
      </c>
    </row>
    <row r="2139" spans="1:35" x14ac:dyDescent="0.3">
      <c r="A2139" s="129" t="s">
        <v>9175</v>
      </c>
      <c r="B2139" s="132">
        <v>2.38</v>
      </c>
      <c r="C2139" s="132">
        <v>13.42</v>
      </c>
      <c r="D2139" s="132">
        <v>9.11</v>
      </c>
      <c r="E2139" s="132">
        <v>8.56</v>
      </c>
      <c r="F2139" s="132">
        <v>11.66</v>
      </c>
      <c r="G2139" s="315" t="s">
        <v>3236</v>
      </c>
      <c r="H2139" s="348" t="s">
        <v>3111</v>
      </c>
      <c r="I2139" s="129">
        <v>0.21299999999999999</v>
      </c>
      <c r="J2139" s="129">
        <v>-90</v>
      </c>
      <c r="K2139" s="129">
        <v>-74</v>
      </c>
      <c r="L2139" s="129" t="b">
        <v>1</v>
      </c>
      <c r="M2139" s="129">
        <v>-12.182</v>
      </c>
      <c r="N2139" s="129">
        <v>5.4269999999999996</v>
      </c>
      <c r="O2139" s="129">
        <v>-2.2450000000000001</v>
      </c>
      <c r="P2139" s="132">
        <v>-11.217000000000001</v>
      </c>
      <c r="Q2139" s="132">
        <v>6.5000000000000002E-2</v>
      </c>
      <c r="R2139" s="132">
        <v>-0.73099999999999998</v>
      </c>
      <c r="S2139" s="129">
        <v>4</v>
      </c>
      <c r="T2139" s="419">
        <v>58.005000000000003</v>
      </c>
      <c r="U2139" s="129">
        <v>4.3099999999999996</v>
      </c>
      <c r="V2139" s="129">
        <v>-89</v>
      </c>
      <c r="W2139" s="129">
        <v>-80</v>
      </c>
      <c r="X2139" s="129">
        <v>1160</v>
      </c>
      <c r="Y2139" s="129" t="s">
        <v>9175</v>
      </c>
      <c r="Z2139" s="129" t="b">
        <v>0</v>
      </c>
      <c r="AA2139" s="129">
        <v>0</v>
      </c>
      <c r="AB2139" s="129" t="b">
        <v>0</v>
      </c>
      <c r="AC2139" s="129">
        <v>42</v>
      </c>
      <c r="AD2139" s="129">
        <v>0.38300000000000001</v>
      </c>
      <c r="AE2139" s="129" t="s">
        <v>3111</v>
      </c>
      <c r="AF2139" s="129" t="s">
        <v>3236</v>
      </c>
      <c r="AG2139" s="129" t="s">
        <v>9176</v>
      </c>
      <c r="AH2139" s="129" t="e" cm="1">
        <f t="array" aca="1" ref="AH2139" ca="1">INDIRECT(ADDRESS(MATCH(AJ2139,'rs_industries'!B:B,0),5,1,TRUE,"rs_industries"))</f>
        <v>#N/A</v>
      </c>
      <c r="AI2139" s="129" t="e" cm="1">
        <f t="array" aca="1" ref="AI2139" ca="1">INDIRECT(ADDRESS(MATCH(A2139,'rs_stocks'!B:B,0),7,1,TRUE,"rs_stocks"))</f>
        <v>#N/A</v>
      </c>
    </row>
    <row r="2140" spans="1:35" x14ac:dyDescent="0.3">
      <c r="A2140" s="129" t="s">
        <v>393</v>
      </c>
      <c r="B2140" s="132">
        <v>0.41</v>
      </c>
      <c r="C2140" s="132">
        <v>0.94</v>
      </c>
      <c r="D2140" s="132">
        <v>-9.6</v>
      </c>
      <c r="E2140" s="132">
        <v>7.77</v>
      </c>
      <c r="F2140" s="132">
        <v>0.82</v>
      </c>
      <c r="G2140" s="282" t="s">
        <v>3155</v>
      </c>
      <c r="H2140" s="347" t="s">
        <v>3108</v>
      </c>
      <c r="I2140" s="129">
        <v>92.981999999999999</v>
      </c>
      <c r="J2140" s="129">
        <v>-62</v>
      </c>
      <c r="K2140" s="129">
        <v>-32</v>
      </c>
      <c r="L2140" s="129" t="b">
        <v>0</v>
      </c>
      <c r="M2140" s="129">
        <v>-11.552</v>
      </c>
      <c r="N2140" s="129">
        <v>5.1340000000000003</v>
      </c>
      <c r="O2140" s="129">
        <v>-2.25</v>
      </c>
      <c r="P2140" s="132">
        <v>-10.335000000000001</v>
      </c>
      <c r="Q2140" s="132">
        <v>6.3E-2</v>
      </c>
      <c r="R2140" s="132">
        <v>-0.65100000000000002</v>
      </c>
      <c r="S2140" s="129">
        <v>2.11</v>
      </c>
      <c r="T2140" s="419">
        <v>33.006</v>
      </c>
      <c r="U2140" s="129">
        <v>147.69</v>
      </c>
      <c r="V2140" s="129">
        <v>-30</v>
      </c>
      <c r="W2140" s="129">
        <v>-44</v>
      </c>
      <c r="X2140" s="129">
        <v>64</v>
      </c>
      <c r="Y2140" s="129" t="s">
        <v>393</v>
      </c>
      <c r="Z2140" s="129" t="b">
        <v>1</v>
      </c>
      <c r="AA2140" s="129">
        <v>0</v>
      </c>
      <c r="AB2140" s="129" t="b">
        <v>0</v>
      </c>
      <c r="AC2140" s="129">
        <v>44</v>
      </c>
      <c r="AD2140" s="129">
        <v>0.38300000000000001</v>
      </c>
      <c r="AE2140" s="129" t="s">
        <v>3108</v>
      </c>
      <c r="AF2140" s="129" t="s">
        <v>3155</v>
      </c>
      <c r="AG2140" s="129" t="s">
        <v>4053</v>
      </c>
      <c r="AH2140" s="129" t="e" cm="1">
        <f t="array" aca="1" ref="AH2140" ca="1">INDIRECT(ADDRESS(MATCH(AJ2140,'rs_industries'!B:B,0),5,1,TRUE,"rs_industries"))</f>
        <v>#N/A</v>
      </c>
      <c r="AI2140" s="129" t="e" cm="1">
        <f t="array" aca="1" ref="AI2140" ca="1">INDIRECT(ADDRESS(MATCH(A2140,'rs_stocks'!B:B,0),7,1,TRUE,"rs_stocks"))</f>
        <v>#N/A</v>
      </c>
    </row>
    <row r="2141" spans="1:35" x14ac:dyDescent="0.3">
      <c r="A2141" s="129" t="s">
        <v>596</v>
      </c>
      <c r="B2141" s="132">
        <v>-1.62</v>
      </c>
      <c r="C2141" s="132">
        <v>9.19</v>
      </c>
      <c r="D2141" s="132">
        <v>-16.05</v>
      </c>
      <c r="E2141" s="132">
        <v>0.4</v>
      </c>
      <c r="F2141" s="132">
        <v>-1.18</v>
      </c>
      <c r="G2141" s="321" t="s">
        <v>3301</v>
      </c>
      <c r="H2141" s="354" t="s">
        <v>3108</v>
      </c>
      <c r="I2141" s="129">
        <v>7.5430000000000001</v>
      </c>
      <c r="J2141" s="129">
        <v>-69</v>
      </c>
      <c r="K2141" s="129">
        <v>-48</v>
      </c>
      <c r="L2141" s="129" t="b">
        <v>0</v>
      </c>
      <c r="M2141" s="129">
        <v>-19.673999999999999</v>
      </c>
      <c r="N2141" s="129">
        <v>8.7040000000000006</v>
      </c>
      <c r="O2141" s="129">
        <v>-2.2599999999999998</v>
      </c>
      <c r="P2141" s="132">
        <v>-17.78</v>
      </c>
      <c r="Q2141" s="132">
        <v>6.2E-2</v>
      </c>
      <c r="R2141" s="132">
        <v>-1.1020000000000001</v>
      </c>
      <c r="S2141" s="129">
        <v>3.58</v>
      </c>
      <c r="T2141" s="419">
        <v>-33.386000000000003</v>
      </c>
      <c r="U2141" s="129">
        <v>17.579999999999998</v>
      </c>
      <c r="V2141" s="129">
        <v>-50</v>
      </c>
      <c r="W2141" s="129">
        <v>-63</v>
      </c>
      <c r="X2141" s="129">
        <v>317</v>
      </c>
      <c r="Y2141" s="129" t="s">
        <v>596</v>
      </c>
      <c r="Z2141" s="129" t="b">
        <v>1</v>
      </c>
      <c r="AA2141" s="129">
        <v>0</v>
      </c>
      <c r="AB2141" s="129" t="b">
        <v>0</v>
      </c>
      <c r="AC2141" s="129">
        <v>45</v>
      </c>
      <c r="AD2141" s="129">
        <v>0.38300000000000001</v>
      </c>
      <c r="AE2141" s="129" t="s">
        <v>3108</v>
      </c>
      <c r="AF2141" s="129" t="s">
        <v>3301</v>
      </c>
      <c r="AG2141" s="129" t="s">
        <v>4789</v>
      </c>
      <c r="AH2141" s="129" t="e" cm="1">
        <f t="array" aca="1" ref="AH2141" ca="1">INDIRECT(ADDRESS(MATCH(AJ2141,'rs_industries'!B:B,0),5,1,TRUE,"rs_industries"))</f>
        <v>#N/A</v>
      </c>
      <c r="AI2141" s="129" t="e" cm="1">
        <f t="array" aca="1" ref="AI2141" ca="1">INDIRECT(ADDRESS(MATCH(A2141,'rs_stocks'!B:B,0),7,1,TRUE,"rs_stocks"))</f>
        <v>#N/A</v>
      </c>
    </row>
    <row r="2142" spans="1:35" x14ac:dyDescent="0.3">
      <c r="A2142" s="129" t="s">
        <v>2804</v>
      </c>
      <c r="B2142" s="132">
        <v>0.69</v>
      </c>
      <c r="C2142" s="132">
        <v>4.76</v>
      </c>
      <c r="D2142" s="132">
        <v>18.399999999999999</v>
      </c>
      <c r="E2142" s="132">
        <v>-0.24</v>
      </c>
      <c r="F2142" s="132">
        <v>-9.64</v>
      </c>
      <c r="G2142" s="219" t="s">
        <v>3162</v>
      </c>
      <c r="H2142" s="345" t="s">
        <v>3108</v>
      </c>
      <c r="I2142" s="129">
        <v>0.97199999999999998</v>
      </c>
      <c r="J2142" s="129">
        <v>-94</v>
      </c>
      <c r="K2142" s="129">
        <v>-92</v>
      </c>
      <c r="L2142" s="129" t="b">
        <v>1</v>
      </c>
      <c r="M2142" s="129">
        <v>-22.434000000000001</v>
      </c>
      <c r="N2142" s="129">
        <v>9.8870000000000005</v>
      </c>
      <c r="O2142" s="129">
        <v>-2.2690000000000001</v>
      </c>
      <c r="P2142" s="132">
        <v>-20.972000000000001</v>
      </c>
      <c r="Q2142" s="132">
        <v>6.8000000000000005E-2</v>
      </c>
      <c r="R2142" s="132">
        <v>-1.431</v>
      </c>
      <c r="S2142" s="129">
        <v>3.75</v>
      </c>
      <c r="T2142" s="419">
        <v>11.893000000000001</v>
      </c>
      <c r="U2142" s="129">
        <v>24.64</v>
      </c>
      <c r="V2142" s="129">
        <v>-20</v>
      </c>
      <c r="W2142" s="129">
        <v>-35</v>
      </c>
      <c r="X2142" s="129">
        <v>216</v>
      </c>
      <c r="Y2142" s="129" t="s">
        <v>2804</v>
      </c>
      <c r="Z2142" s="129" t="b">
        <v>0</v>
      </c>
      <c r="AA2142" s="129">
        <v>0</v>
      </c>
      <c r="AB2142" s="129" t="b">
        <v>0</v>
      </c>
      <c r="AC2142" s="129">
        <v>46</v>
      </c>
      <c r="AD2142" s="129">
        <v>0.38300000000000001</v>
      </c>
      <c r="AE2142" s="129" t="s">
        <v>3108</v>
      </c>
      <c r="AF2142" s="129" t="s">
        <v>3162</v>
      </c>
      <c r="AG2142" s="129" t="s">
        <v>4597</v>
      </c>
      <c r="AH2142" s="129" t="e" cm="1">
        <f t="array" aca="1" ref="AH2142" ca="1">INDIRECT(ADDRESS(MATCH(AJ2142,'rs_industries'!B:B,0),5,1,TRUE,"rs_industries"))</f>
        <v>#N/A</v>
      </c>
      <c r="AI2142" s="129" t="e" cm="1">
        <f t="array" aca="1" ref="AI2142" ca="1">INDIRECT(ADDRESS(MATCH(A2142,'rs_stocks'!B:B,0),7,1,TRUE,"rs_stocks"))</f>
        <v>#N/A</v>
      </c>
    </row>
    <row r="2143" spans="1:35" x14ac:dyDescent="0.3">
      <c r="A2143" s="129" t="s">
        <v>5796</v>
      </c>
      <c r="B2143" s="132">
        <v>33.78</v>
      </c>
      <c r="C2143" s="132">
        <v>10.24</v>
      </c>
      <c r="D2143" s="132">
        <v>-28.91</v>
      </c>
      <c r="E2143" s="132">
        <v>11.87</v>
      </c>
      <c r="F2143" s="132">
        <v>16.96</v>
      </c>
      <c r="G2143" s="227" t="s">
        <v>3146</v>
      </c>
      <c r="H2143" s="346" t="s">
        <v>3124</v>
      </c>
      <c r="I2143" s="129">
        <v>0.63</v>
      </c>
      <c r="J2143" s="129">
        <v>-69</v>
      </c>
      <c r="K2143" s="129">
        <v>-29</v>
      </c>
      <c r="L2143" s="129" t="b">
        <v>1</v>
      </c>
      <c r="M2143" s="129">
        <v>-39.462000000000003</v>
      </c>
      <c r="N2143" s="129">
        <v>17.335999999999999</v>
      </c>
      <c r="O2143" s="129">
        <v>-2.2759999999999998</v>
      </c>
      <c r="P2143" s="132">
        <v>-30.151</v>
      </c>
      <c r="Q2143" s="132">
        <v>5.5E-2</v>
      </c>
      <c r="R2143" s="132">
        <v>-1.653</v>
      </c>
      <c r="S2143" s="129">
        <v>8.33</v>
      </c>
      <c r="T2143" s="419">
        <v>61.500999999999998</v>
      </c>
      <c r="U2143" s="129">
        <v>21.86</v>
      </c>
      <c r="V2143" s="129">
        <v>20</v>
      </c>
      <c r="W2143" s="129">
        <v>71</v>
      </c>
      <c r="X2143" s="129">
        <v>109</v>
      </c>
      <c r="Y2143" s="129" t="s">
        <v>5796</v>
      </c>
      <c r="Z2143" s="129" t="b">
        <v>1</v>
      </c>
      <c r="AA2143" s="129">
        <v>0</v>
      </c>
      <c r="AB2143" s="129" t="b">
        <v>0</v>
      </c>
      <c r="AC2143" s="129">
        <v>45</v>
      </c>
      <c r="AD2143" s="129">
        <v>0.38200000000000001</v>
      </c>
      <c r="AE2143" s="129" t="s">
        <v>3124</v>
      </c>
      <c r="AF2143" s="129" t="s">
        <v>3146</v>
      </c>
      <c r="AG2143" s="129" t="s">
        <v>7252</v>
      </c>
      <c r="AH2143" s="129" t="e" cm="1">
        <f t="array" aca="1" ref="AH2143" ca="1">INDIRECT(ADDRESS(MATCH(AJ2143,'rs_industries'!B:B,0),5,1,TRUE,"rs_industries"))</f>
        <v>#N/A</v>
      </c>
      <c r="AI2143" s="129" cm="1">
        <f t="array" aca="1" ref="AI2143" ca="1">INDIRECT(ADDRESS(MATCH(A2143,'rs_stocks'!B:B,0),7,1,TRUE,"rs_stocks"))</f>
        <v>82</v>
      </c>
    </row>
    <row r="2144" spans="1:35" x14ac:dyDescent="0.3">
      <c r="A2144" s="129" t="s">
        <v>4263</v>
      </c>
      <c r="B2144" s="132">
        <v>0.83</v>
      </c>
      <c r="C2144" s="132">
        <v>1.51</v>
      </c>
      <c r="D2144" s="132">
        <v>0.05</v>
      </c>
      <c r="E2144" s="132">
        <v>3.23</v>
      </c>
      <c r="F2144" s="132">
        <v>1.61</v>
      </c>
      <c r="G2144" s="262" t="s">
        <v>3262</v>
      </c>
      <c r="H2144" s="348" t="s">
        <v>3111</v>
      </c>
      <c r="I2144" s="129">
        <v>0.86099999999999999</v>
      </c>
      <c r="J2144" s="129">
        <v>-26</v>
      </c>
      <c r="K2144" s="129">
        <v>-12</v>
      </c>
      <c r="L2144" s="129" t="b">
        <v>1</v>
      </c>
      <c r="M2144" s="129">
        <v>-3.758</v>
      </c>
      <c r="N2144" s="129">
        <v>1.637</v>
      </c>
      <c r="O2144" s="129">
        <v>-2.2959999999999998</v>
      </c>
      <c r="P2144" s="132">
        <v>-3.6739999999999999</v>
      </c>
      <c r="Q2144" s="132">
        <v>6.9000000000000006E-2</v>
      </c>
      <c r="R2144" s="132">
        <v>-0.253</v>
      </c>
      <c r="S2144" s="129">
        <v>0.94</v>
      </c>
      <c r="T2144" s="419">
        <v>-21.774999999999999</v>
      </c>
      <c r="U2144" s="129">
        <v>19.510000000000002</v>
      </c>
      <c r="V2144" s="129">
        <v>-10</v>
      </c>
      <c r="W2144" s="129">
        <v>-13</v>
      </c>
      <c r="X2144" s="129">
        <v>1088</v>
      </c>
      <c r="Y2144" s="129" t="s">
        <v>4263</v>
      </c>
      <c r="Z2144" s="129" t="b">
        <v>1</v>
      </c>
      <c r="AA2144" s="129">
        <v>0</v>
      </c>
      <c r="AB2144" s="129" t="b">
        <v>1</v>
      </c>
      <c r="AC2144" s="129">
        <v>49</v>
      </c>
      <c r="AD2144" s="129">
        <v>0.38200000000000001</v>
      </c>
      <c r="AE2144" s="129" t="s">
        <v>3111</v>
      </c>
      <c r="AF2144" s="129" t="s">
        <v>3262</v>
      </c>
      <c r="AG2144" s="129" t="s">
        <v>4264</v>
      </c>
      <c r="AH2144" s="129" t="e" cm="1">
        <f t="array" aca="1" ref="AH2144" ca="1">INDIRECT(ADDRESS(MATCH(AJ2144,'rs_industries'!B:B,0),5,1,TRUE,"rs_industries"))</f>
        <v>#N/A</v>
      </c>
      <c r="AI2144" s="129" t="e" cm="1">
        <f t="array" aca="1" ref="AI2144" ca="1">INDIRECT(ADDRESS(MATCH(A2144,'rs_stocks'!B:B,0),7,1,TRUE,"rs_stocks"))</f>
        <v>#N/A</v>
      </c>
    </row>
    <row r="2145" spans="1:35" x14ac:dyDescent="0.3">
      <c r="A2145" s="129" t="s">
        <v>2076</v>
      </c>
      <c r="B2145" s="132">
        <v>-2.29</v>
      </c>
      <c r="C2145" s="132">
        <v>-1.44</v>
      </c>
      <c r="D2145" s="132">
        <v>-21.49</v>
      </c>
      <c r="E2145" s="132">
        <v>1.03</v>
      </c>
      <c r="F2145" s="132">
        <v>2.4300000000000002</v>
      </c>
      <c r="G2145" s="282" t="s">
        <v>4399</v>
      </c>
      <c r="H2145" s="347" t="s">
        <v>3108</v>
      </c>
      <c r="I2145" s="129">
        <v>4.5990000000000002</v>
      </c>
      <c r="J2145" s="129">
        <v>-50</v>
      </c>
      <c r="K2145" s="129">
        <v>-34</v>
      </c>
      <c r="L2145" s="129" t="b">
        <v>0</v>
      </c>
      <c r="M2145" s="129">
        <v>-20.882999999999999</v>
      </c>
      <c r="N2145" s="129">
        <v>9.0749999999999993</v>
      </c>
      <c r="O2145" s="129">
        <v>-2.3010000000000002</v>
      </c>
      <c r="P2145" s="132">
        <v>-16.518999999999998</v>
      </c>
      <c r="Q2145" s="132">
        <v>6.4000000000000001E-2</v>
      </c>
      <c r="R2145" s="132">
        <v>-1.0569999999999999</v>
      </c>
      <c r="S2145" s="129">
        <v>3.03</v>
      </c>
      <c r="T2145" s="419">
        <v>-17.350999999999999</v>
      </c>
      <c r="U2145" s="129">
        <v>34.19</v>
      </c>
      <c r="V2145" s="129">
        <v>-30</v>
      </c>
      <c r="W2145" s="129">
        <v>-39</v>
      </c>
      <c r="X2145" s="129">
        <v>192</v>
      </c>
      <c r="Y2145" s="129" t="s">
        <v>2076</v>
      </c>
      <c r="Z2145" s="129" t="b">
        <v>1</v>
      </c>
      <c r="AA2145" s="129">
        <v>0</v>
      </c>
      <c r="AB2145" s="129" t="b">
        <v>0</v>
      </c>
      <c r="AC2145" s="129">
        <v>44</v>
      </c>
      <c r="AD2145" s="129">
        <v>0.38200000000000001</v>
      </c>
      <c r="AE2145" s="129" t="s">
        <v>3108</v>
      </c>
      <c r="AF2145" s="129" t="s">
        <v>4399</v>
      </c>
      <c r="AG2145" s="129" t="s">
        <v>4400</v>
      </c>
      <c r="AH2145" s="129" t="e" cm="1">
        <f t="array" aca="1" ref="AH2145" ca="1">INDIRECT(ADDRESS(MATCH(AJ2145,'rs_industries'!B:B,0),5,1,TRUE,"rs_industries"))</f>
        <v>#N/A</v>
      </c>
      <c r="AI2145" s="129" t="e" cm="1">
        <f t="array" aca="1" ref="AI2145" ca="1">INDIRECT(ADDRESS(MATCH(A2145,'rs_stocks'!B:B,0),7,1,TRUE,"rs_stocks"))</f>
        <v>#N/A</v>
      </c>
    </row>
    <row r="2146" spans="1:35" x14ac:dyDescent="0.3">
      <c r="A2146" s="129" t="s">
        <v>2020</v>
      </c>
      <c r="B2146" s="132">
        <v>-2.5299999999999998</v>
      </c>
      <c r="C2146" s="132">
        <v>-7.95</v>
      </c>
      <c r="D2146" s="132">
        <v>-11.96</v>
      </c>
      <c r="E2146" s="132">
        <v>-14.36</v>
      </c>
      <c r="F2146" s="132">
        <v>-15.03</v>
      </c>
      <c r="G2146" s="233" t="s">
        <v>4281</v>
      </c>
      <c r="H2146" s="345" t="s">
        <v>3108</v>
      </c>
      <c r="I2146" s="129">
        <v>3.3959999999999999</v>
      </c>
      <c r="J2146" s="129">
        <v>-60</v>
      </c>
      <c r="K2146" s="129">
        <v>-51</v>
      </c>
      <c r="L2146" s="129" t="b">
        <v>0</v>
      </c>
      <c r="M2146" s="129">
        <v>-9.9250000000000007</v>
      </c>
      <c r="N2146" s="129">
        <v>4.3090000000000002</v>
      </c>
      <c r="O2146" s="129">
        <v>-2.3029999999999999</v>
      </c>
      <c r="P2146" s="132">
        <v>-9.9480000000000004</v>
      </c>
      <c r="Q2146" s="132">
        <v>6.8000000000000005E-2</v>
      </c>
      <c r="R2146" s="132">
        <v>-0.68100000000000005</v>
      </c>
      <c r="S2146" s="129">
        <v>2.72</v>
      </c>
      <c r="T2146" s="419">
        <v>-43.13</v>
      </c>
      <c r="U2146" s="129">
        <v>11.93</v>
      </c>
      <c r="V2146" s="129">
        <v>-28</v>
      </c>
      <c r="W2146" s="129">
        <v>-50</v>
      </c>
      <c r="X2146" s="129">
        <v>616</v>
      </c>
      <c r="Y2146" s="129" t="s">
        <v>2020</v>
      </c>
      <c r="Z2146" s="129" t="b">
        <v>1</v>
      </c>
      <c r="AA2146" s="129">
        <v>0</v>
      </c>
      <c r="AB2146" s="129" t="b">
        <v>0</v>
      </c>
      <c r="AC2146" s="129">
        <v>46</v>
      </c>
      <c r="AD2146" s="129">
        <v>0.38100000000000001</v>
      </c>
      <c r="AE2146" s="129" t="s">
        <v>3108</v>
      </c>
      <c r="AF2146" s="129" t="s">
        <v>4281</v>
      </c>
      <c r="AG2146" s="129" t="s">
        <v>4633</v>
      </c>
      <c r="AH2146" s="129" t="e" cm="1">
        <f t="array" aca="1" ref="AH2146" ca="1">INDIRECT(ADDRESS(MATCH(AJ2146,'rs_industries'!B:B,0),5,1,TRUE,"rs_industries"))</f>
        <v>#N/A</v>
      </c>
      <c r="AI2146" s="129" t="e" cm="1">
        <f t="array" aca="1" ref="AI2146" ca="1">INDIRECT(ADDRESS(MATCH(A2146,'rs_stocks'!B:B,0),7,1,TRUE,"rs_stocks"))</f>
        <v>#N/A</v>
      </c>
    </row>
    <row r="2147" spans="1:35" x14ac:dyDescent="0.3">
      <c r="A2147" s="129" t="s">
        <v>2342</v>
      </c>
      <c r="B2147" s="132">
        <v>0.96</v>
      </c>
      <c r="C2147" s="132">
        <v>3.03</v>
      </c>
      <c r="D2147" s="132">
        <v>1.94</v>
      </c>
      <c r="E2147" s="132">
        <v>4.43</v>
      </c>
      <c r="F2147" s="132">
        <v>0.96</v>
      </c>
      <c r="G2147" s="214" t="s">
        <v>3193</v>
      </c>
      <c r="H2147" s="347" t="s">
        <v>3111</v>
      </c>
      <c r="I2147" s="129">
        <v>2.6960000000000002</v>
      </c>
      <c r="J2147" s="129">
        <v>-42</v>
      </c>
      <c r="K2147" s="129">
        <v>-30</v>
      </c>
      <c r="L2147" s="129" t="b">
        <v>1</v>
      </c>
      <c r="M2147" s="129">
        <v>-3.1829999999999998</v>
      </c>
      <c r="N2147" s="129">
        <v>1.37</v>
      </c>
      <c r="O2147" s="129">
        <v>-2.323</v>
      </c>
      <c r="P2147" s="132">
        <v>-3.18</v>
      </c>
      <c r="Q2147" s="132">
        <v>7.0000000000000007E-2</v>
      </c>
      <c r="R2147" s="132">
        <v>-0.224</v>
      </c>
      <c r="S2147" s="129">
        <v>0.82</v>
      </c>
      <c r="T2147" s="419">
        <v>42.372999999999998</v>
      </c>
      <c r="U2147" s="129">
        <v>11.55</v>
      </c>
      <c r="V2147" s="129">
        <v>-33</v>
      </c>
      <c r="W2147" s="129">
        <v>-30</v>
      </c>
      <c r="X2147" s="129">
        <v>2118</v>
      </c>
      <c r="Y2147" s="129" t="s">
        <v>2342</v>
      </c>
      <c r="Z2147" s="129" t="b">
        <v>0</v>
      </c>
      <c r="AA2147" s="129">
        <v>0</v>
      </c>
      <c r="AB2147" s="129" t="b">
        <v>1</v>
      </c>
      <c r="AC2147" s="129">
        <v>49</v>
      </c>
      <c r="AD2147" s="129">
        <v>0.38100000000000001</v>
      </c>
      <c r="AE2147" s="129" t="s">
        <v>3111</v>
      </c>
      <c r="AF2147" s="129" t="s">
        <v>3193</v>
      </c>
      <c r="AG2147" s="129" t="s">
        <v>3921</v>
      </c>
      <c r="AH2147" s="129" t="e" cm="1">
        <f t="array" aca="1" ref="AH2147" ca="1">INDIRECT(ADDRESS(MATCH(AJ2147,'rs_industries'!B:B,0),5,1,TRUE,"rs_industries"))</f>
        <v>#N/A</v>
      </c>
      <c r="AI2147" s="129" t="e" cm="1">
        <f t="array" aca="1" ref="AI2147" ca="1">INDIRECT(ADDRESS(MATCH(A2147,'rs_stocks'!B:B,0),7,1,TRUE,"rs_stocks"))</f>
        <v>#N/A</v>
      </c>
    </row>
    <row r="2148" spans="1:35" x14ac:dyDescent="0.3">
      <c r="A2148" s="129" t="s">
        <v>847</v>
      </c>
      <c r="B2148" s="132">
        <v>-2.29</v>
      </c>
      <c r="C2148" s="132">
        <v>6.38</v>
      </c>
      <c r="D2148" s="132">
        <v>-5.59</v>
      </c>
      <c r="E2148" s="132">
        <v>4.87</v>
      </c>
      <c r="F2148" s="132">
        <v>2.38</v>
      </c>
      <c r="G2148" s="337" t="s">
        <v>3782</v>
      </c>
      <c r="H2148" s="354" t="s">
        <v>24</v>
      </c>
      <c r="I2148" s="129">
        <v>14.38</v>
      </c>
      <c r="J2148" s="129">
        <v>-49</v>
      </c>
      <c r="K2148" s="129">
        <v>-34</v>
      </c>
      <c r="L2148" s="129" t="b">
        <v>0</v>
      </c>
      <c r="M2148" s="129">
        <v>-9.7829999999999995</v>
      </c>
      <c r="N2148" s="129">
        <v>4.202</v>
      </c>
      <c r="O2148" s="129">
        <v>-2.3279999999999998</v>
      </c>
      <c r="P2148" s="132">
        <v>-8.8559999999999999</v>
      </c>
      <c r="Q2148" s="132">
        <v>6.9000000000000006E-2</v>
      </c>
      <c r="R2148" s="132">
        <v>-0.60799999999999998</v>
      </c>
      <c r="S2148" s="129">
        <v>2.67</v>
      </c>
      <c r="T2148" s="419">
        <v>38.512999999999998</v>
      </c>
      <c r="U2148" s="129">
        <v>78.67</v>
      </c>
      <c r="V2148" s="129">
        <v>-37</v>
      </c>
      <c r="W2148" s="129">
        <v>-32</v>
      </c>
      <c r="X2148" s="129">
        <v>95</v>
      </c>
      <c r="Y2148" s="129" t="s">
        <v>847</v>
      </c>
      <c r="Z2148" s="129" t="b">
        <v>1</v>
      </c>
      <c r="AA2148" s="129">
        <v>0</v>
      </c>
      <c r="AB2148" s="129" t="b">
        <v>0</v>
      </c>
      <c r="AC2148" s="129">
        <v>51</v>
      </c>
      <c r="AD2148" s="129">
        <v>0.38100000000000001</v>
      </c>
      <c r="AE2148" s="129" t="s">
        <v>24</v>
      </c>
      <c r="AF2148" s="129" t="s">
        <v>3782</v>
      </c>
      <c r="AG2148" s="129" t="s">
        <v>5503</v>
      </c>
      <c r="AH2148" s="129" t="e" cm="1">
        <f t="array" aca="1" ref="AH2148" ca="1">INDIRECT(ADDRESS(MATCH(AJ2148,'rs_industries'!B:B,0),5,1,TRUE,"rs_industries"))</f>
        <v>#N/A</v>
      </c>
      <c r="AI2148" s="129" t="e" cm="1">
        <f t="array" aca="1" ref="AI2148" ca="1">INDIRECT(ADDRESS(MATCH(A2148,'rs_stocks'!B:B,0),7,1,TRUE,"rs_stocks"))</f>
        <v>#N/A</v>
      </c>
    </row>
    <row r="2149" spans="1:35" x14ac:dyDescent="0.3">
      <c r="A2149" s="129" t="s">
        <v>1962</v>
      </c>
      <c r="B2149" s="132">
        <v>-3.26</v>
      </c>
      <c r="C2149" s="132">
        <v>-15.76</v>
      </c>
      <c r="D2149" s="132">
        <v>-7.93</v>
      </c>
      <c r="E2149" s="132">
        <v>-19.66</v>
      </c>
      <c r="F2149" s="132">
        <v>-17.84</v>
      </c>
      <c r="G2149" s="227" t="s">
        <v>3775</v>
      </c>
      <c r="H2149" s="346" t="s">
        <v>3111</v>
      </c>
      <c r="I2149" s="129">
        <v>1.7390000000000001</v>
      </c>
      <c r="J2149" s="129">
        <v>-49</v>
      </c>
      <c r="K2149" s="129">
        <v>-49</v>
      </c>
      <c r="L2149" s="129" t="b">
        <v>0</v>
      </c>
      <c r="M2149" s="129">
        <v>-9.798</v>
      </c>
      <c r="N2149" s="129">
        <v>4.1660000000000004</v>
      </c>
      <c r="O2149" s="129">
        <v>-2.3519999999999999</v>
      </c>
      <c r="P2149" s="132">
        <v>-10.632</v>
      </c>
      <c r="Q2149" s="132">
        <v>7.1999999999999995E-2</v>
      </c>
      <c r="R2149" s="132">
        <v>-0.76200000000000001</v>
      </c>
      <c r="S2149" s="129">
        <v>2.93</v>
      </c>
      <c r="T2149" s="419">
        <v>-79.081999999999994</v>
      </c>
      <c r="U2149" s="129">
        <v>13.36</v>
      </c>
      <c r="V2149" s="129">
        <v>-31</v>
      </c>
      <c r="W2149" s="129">
        <v>-52</v>
      </c>
      <c r="X2149" s="129">
        <v>510</v>
      </c>
      <c r="Y2149" s="129" t="s">
        <v>1962</v>
      </c>
      <c r="Z2149" s="129" t="b">
        <v>1</v>
      </c>
      <c r="AA2149" s="129">
        <v>0</v>
      </c>
      <c r="AB2149" s="129" t="b">
        <v>0</v>
      </c>
      <c r="AC2149" s="129">
        <v>36</v>
      </c>
      <c r="AD2149" s="129">
        <v>0.38100000000000001</v>
      </c>
      <c r="AE2149" s="129" t="s">
        <v>3111</v>
      </c>
      <c r="AF2149" s="129" t="s">
        <v>3775</v>
      </c>
      <c r="AG2149" s="129" t="s">
        <v>4679</v>
      </c>
      <c r="AH2149" s="129" t="e" cm="1">
        <f t="array" aca="1" ref="AH2149" ca="1">INDIRECT(ADDRESS(MATCH(AJ2149,'rs_industries'!B:B,0),5,1,TRUE,"rs_industries"))</f>
        <v>#N/A</v>
      </c>
      <c r="AI2149" s="129" t="e" cm="1">
        <f t="array" aca="1" ref="AI2149" ca="1">INDIRECT(ADDRESS(MATCH(A2149,'rs_stocks'!B:B,0),7,1,TRUE,"rs_stocks"))</f>
        <v>#N/A</v>
      </c>
    </row>
    <row r="2150" spans="1:35" x14ac:dyDescent="0.3">
      <c r="A2150" s="129" t="s">
        <v>2419</v>
      </c>
      <c r="B2150" s="132">
        <v>3.68</v>
      </c>
      <c r="C2150" s="132">
        <v>-0.4</v>
      </c>
      <c r="D2150" s="132">
        <v>19.62</v>
      </c>
      <c r="E2150" s="132">
        <v>-15.11</v>
      </c>
      <c r="F2150" s="132">
        <v>-11.15</v>
      </c>
      <c r="G2150" s="269" t="s">
        <v>3146</v>
      </c>
      <c r="H2150" s="288" t="s">
        <v>3124</v>
      </c>
      <c r="I2150" s="129">
        <v>1.974</v>
      </c>
      <c r="J2150" s="129">
        <v>-93</v>
      </c>
      <c r="K2150" s="129">
        <v>-90</v>
      </c>
      <c r="L2150" s="129" t="b">
        <v>0</v>
      </c>
      <c r="M2150" s="129">
        <v>-24.158000000000001</v>
      </c>
      <c r="N2150" s="129">
        <v>10.24</v>
      </c>
      <c r="O2150" s="129">
        <v>-2.359</v>
      </c>
      <c r="P2150" s="132">
        <v>-24.416</v>
      </c>
      <c r="Q2150" s="132">
        <v>7.2999999999999995E-2</v>
      </c>
      <c r="R2150" s="132">
        <v>-1.792</v>
      </c>
      <c r="S2150" s="129">
        <v>5.66</v>
      </c>
      <c r="T2150" s="419">
        <v>0</v>
      </c>
      <c r="U2150" s="129">
        <v>20</v>
      </c>
      <c r="V2150" s="129">
        <v>-69</v>
      </c>
      <c r="W2150" s="129">
        <v>-73</v>
      </c>
      <c r="X2150" s="129">
        <v>176</v>
      </c>
      <c r="Y2150" s="129" t="s">
        <v>2419</v>
      </c>
      <c r="Z2150" s="129" t="b">
        <v>0</v>
      </c>
      <c r="AA2150" s="129">
        <v>0</v>
      </c>
      <c r="AB2150" s="129" t="b">
        <v>0</v>
      </c>
      <c r="AC2150" s="129">
        <v>41</v>
      </c>
      <c r="AD2150" s="129">
        <v>0.38</v>
      </c>
      <c r="AE2150" s="129" t="s">
        <v>3124</v>
      </c>
      <c r="AF2150" s="129" t="s">
        <v>3146</v>
      </c>
      <c r="AG2150" s="129" t="s">
        <v>5390</v>
      </c>
      <c r="AH2150" s="129" t="e" cm="1">
        <f t="array" aca="1" ref="AH2150" ca="1">INDIRECT(ADDRESS(MATCH(AJ2150,'rs_industries'!B:B,0),5,1,TRUE,"rs_industries"))</f>
        <v>#N/A</v>
      </c>
      <c r="AI2150" s="129" t="e" cm="1">
        <f t="array" aca="1" ref="AI2150" ca="1">INDIRECT(ADDRESS(MATCH(A2150,'rs_stocks'!B:B,0),7,1,TRUE,"rs_stocks"))</f>
        <v>#N/A</v>
      </c>
    </row>
    <row r="2151" spans="1:35" x14ac:dyDescent="0.3">
      <c r="A2151" s="129" t="s">
        <v>582</v>
      </c>
      <c r="B2151" s="132">
        <v>14.3</v>
      </c>
      <c r="C2151" s="132">
        <v>11.78</v>
      </c>
      <c r="D2151" s="132">
        <v>13.18</v>
      </c>
      <c r="E2151" s="132">
        <v>1.22</v>
      </c>
      <c r="F2151" s="132">
        <v>-2.67</v>
      </c>
      <c r="G2151" s="282" t="s">
        <v>3221</v>
      </c>
      <c r="H2151" s="347" t="s">
        <v>31</v>
      </c>
      <c r="I2151" s="129">
        <v>4.1379999999999999</v>
      </c>
      <c r="J2151" s="129">
        <v>-53</v>
      </c>
      <c r="K2151" s="129">
        <v>-37</v>
      </c>
      <c r="L2151" s="129" t="b">
        <v>1</v>
      </c>
      <c r="M2151" s="129">
        <v>-13.75</v>
      </c>
      <c r="N2151" s="129">
        <v>5.82</v>
      </c>
      <c r="O2151" s="129">
        <v>-2.3620000000000001</v>
      </c>
      <c r="P2151" s="132">
        <v>-14.349</v>
      </c>
      <c r="Q2151" s="132">
        <v>7.3999999999999996E-2</v>
      </c>
      <c r="R2151" s="132">
        <v>-1.069</v>
      </c>
      <c r="S2151" s="129">
        <v>3.77</v>
      </c>
      <c r="T2151" s="419">
        <v>46.719000000000001</v>
      </c>
      <c r="U2151" s="129">
        <v>127.2</v>
      </c>
      <c r="V2151" s="129">
        <v>-1</v>
      </c>
      <c r="W2151" s="129">
        <v>9</v>
      </c>
      <c r="X2151" s="129">
        <v>41</v>
      </c>
      <c r="Y2151" s="129" t="s">
        <v>582</v>
      </c>
      <c r="Z2151" s="129" t="b">
        <v>0</v>
      </c>
      <c r="AA2151" s="129">
        <v>0</v>
      </c>
      <c r="AB2151" s="129" t="b">
        <v>0</v>
      </c>
      <c r="AC2151" s="129">
        <v>45</v>
      </c>
      <c r="AD2151" s="129">
        <v>0.38</v>
      </c>
      <c r="AE2151" s="129" t="s">
        <v>31</v>
      </c>
      <c r="AF2151" s="129" t="s">
        <v>3221</v>
      </c>
      <c r="AG2151" s="129" t="s">
        <v>5505</v>
      </c>
      <c r="AH2151" s="129" t="e" cm="1">
        <f t="array" aca="1" ref="AH2151" ca="1">INDIRECT(ADDRESS(MATCH(AJ2151,'rs_industries'!B:B,0),5,1,TRUE,"rs_industries"))</f>
        <v>#N/A</v>
      </c>
      <c r="AI2151" s="129" t="e" cm="1">
        <f t="array" aca="1" ref="AI2151" ca="1">INDIRECT(ADDRESS(MATCH(A2151,'rs_stocks'!B:B,0),7,1,TRUE,"rs_stocks"))</f>
        <v>#N/A</v>
      </c>
    </row>
    <row r="2152" spans="1:35" x14ac:dyDescent="0.3">
      <c r="A2152" s="129" t="s">
        <v>837</v>
      </c>
      <c r="B2152" s="132">
        <v>0.19</v>
      </c>
      <c r="C2152" s="132">
        <v>-9.73</v>
      </c>
      <c r="D2152" s="132">
        <v>-20.97</v>
      </c>
      <c r="E2152" s="132">
        <v>-0.15</v>
      </c>
      <c r="F2152" s="132">
        <v>-3.44</v>
      </c>
      <c r="G2152" s="279" t="s">
        <v>3114</v>
      </c>
      <c r="H2152" s="348" t="s">
        <v>31</v>
      </c>
      <c r="I2152" s="129">
        <v>39.753</v>
      </c>
      <c r="J2152" s="129">
        <v>-86</v>
      </c>
      <c r="K2152" s="129">
        <v>-77</v>
      </c>
      <c r="L2152" s="129" t="b">
        <v>0</v>
      </c>
      <c r="M2152" s="129">
        <v>-21.184000000000001</v>
      </c>
      <c r="N2152" s="129">
        <v>8.9440000000000008</v>
      </c>
      <c r="O2152" s="129">
        <v>-2.3679999999999999</v>
      </c>
      <c r="P2152" s="132">
        <v>-16.989000000000001</v>
      </c>
      <c r="Q2152" s="132">
        <v>6.7000000000000004E-2</v>
      </c>
      <c r="R2152" s="132">
        <v>-1.139</v>
      </c>
      <c r="S2152" s="129">
        <v>3.35</v>
      </c>
      <c r="T2152" s="419">
        <v>-33.621000000000002</v>
      </c>
      <c r="U2152" s="129">
        <v>64.375</v>
      </c>
      <c r="V2152" s="129">
        <v>-3</v>
      </c>
      <c r="W2152" s="129">
        <v>-15</v>
      </c>
      <c r="X2152" s="129">
        <v>92</v>
      </c>
      <c r="Y2152" s="129" t="s">
        <v>837</v>
      </c>
      <c r="Z2152" s="129" t="b">
        <v>1</v>
      </c>
      <c r="AA2152" s="129">
        <v>0</v>
      </c>
      <c r="AB2152" s="129" t="b">
        <v>0</v>
      </c>
      <c r="AC2152" s="129">
        <v>47</v>
      </c>
      <c r="AD2152" s="129">
        <v>0.38</v>
      </c>
      <c r="AE2152" s="129" t="s">
        <v>31</v>
      </c>
      <c r="AF2152" s="129" t="s">
        <v>3114</v>
      </c>
      <c r="AG2152" s="129" t="s">
        <v>4200</v>
      </c>
      <c r="AH2152" s="129" t="e" cm="1">
        <f t="array" aca="1" ref="AH2152" ca="1">INDIRECT(ADDRESS(MATCH(AJ2152,'rs_industries'!B:B,0),5,1,TRUE,"rs_industries"))</f>
        <v>#N/A</v>
      </c>
      <c r="AI2152" s="129" t="e" cm="1">
        <f t="array" aca="1" ref="AI2152" ca="1">INDIRECT(ADDRESS(MATCH(A2152,'rs_stocks'!B:B,0),7,1,TRUE,"rs_stocks"))</f>
        <v>#N/A</v>
      </c>
    </row>
    <row r="2153" spans="1:35" x14ac:dyDescent="0.3">
      <c r="A2153" s="129" t="s">
        <v>604</v>
      </c>
      <c r="B2153" s="132">
        <v>-2.75</v>
      </c>
      <c r="C2153" s="132">
        <v>-10.27</v>
      </c>
      <c r="D2153" s="132">
        <v>-12.02</v>
      </c>
      <c r="E2153" s="132">
        <v>-3.5</v>
      </c>
      <c r="F2153" s="132">
        <v>-3.23</v>
      </c>
      <c r="G2153" s="269" t="s">
        <v>3527</v>
      </c>
      <c r="H2153" s="288" t="s">
        <v>3108</v>
      </c>
      <c r="I2153" s="129">
        <v>8.6859999999999999</v>
      </c>
      <c r="J2153" s="129">
        <v>-59</v>
      </c>
      <c r="K2153" s="129">
        <v>-14</v>
      </c>
      <c r="L2153" s="129" t="b">
        <v>0</v>
      </c>
      <c r="M2153" s="129">
        <v>-9.64</v>
      </c>
      <c r="N2153" s="129">
        <v>4.0389999999999997</v>
      </c>
      <c r="O2153" s="129">
        <v>-2.387</v>
      </c>
      <c r="P2153" s="132">
        <v>-8.8360000000000003</v>
      </c>
      <c r="Q2153" s="132">
        <v>7.1999999999999995E-2</v>
      </c>
      <c r="R2153" s="132">
        <v>-0.63700000000000001</v>
      </c>
      <c r="S2153" s="129">
        <v>2.34</v>
      </c>
      <c r="T2153" s="419">
        <v>-17.475000000000001</v>
      </c>
      <c r="U2153" s="129">
        <v>48.84</v>
      </c>
      <c r="V2153" s="129">
        <v>-16</v>
      </c>
      <c r="W2153" s="129">
        <v>-29</v>
      </c>
      <c r="X2153" s="129">
        <v>174</v>
      </c>
      <c r="Y2153" s="129" t="s">
        <v>604</v>
      </c>
      <c r="Z2153" s="129" t="b">
        <v>1</v>
      </c>
      <c r="AA2153" s="129">
        <v>0</v>
      </c>
      <c r="AB2153" s="129" t="b">
        <v>0</v>
      </c>
      <c r="AC2153" s="129">
        <v>45</v>
      </c>
      <c r="AD2153" s="129">
        <v>0.379</v>
      </c>
      <c r="AE2153" s="129" t="s">
        <v>3108</v>
      </c>
      <c r="AF2153" s="129" t="s">
        <v>3527</v>
      </c>
      <c r="AG2153" s="129" t="s">
        <v>3865</v>
      </c>
      <c r="AH2153" s="129" t="e" cm="1">
        <f t="array" aca="1" ref="AH2153" ca="1">INDIRECT(ADDRESS(MATCH(AJ2153,'rs_industries'!B:B,0),5,1,TRUE,"rs_industries"))</f>
        <v>#N/A</v>
      </c>
      <c r="AI2153" s="129" t="e" cm="1">
        <f t="array" aca="1" ref="AI2153" ca="1">INDIRECT(ADDRESS(MATCH(A2153,'rs_stocks'!B:B,0),7,1,TRUE,"rs_stocks"))</f>
        <v>#N/A</v>
      </c>
    </row>
    <row r="2154" spans="1:35" x14ac:dyDescent="0.3">
      <c r="A2154" s="129" t="s">
        <v>2792</v>
      </c>
      <c r="B2154" s="132">
        <v>7.89</v>
      </c>
      <c r="C2154" s="132">
        <v>5.94</v>
      </c>
      <c r="D2154" s="132">
        <v>3.55</v>
      </c>
      <c r="E2154" s="132">
        <v>-0.65</v>
      </c>
      <c r="F2154" s="132">
        <v>-7.16</v>
      </c>
      <c r="G2154" s="210" t="s">
        <v>3376</v>
      </c>
      <c r="H2154" s="288" t="s">
        <v>24</v>
      </c>
      <c r="I2154" s="129">
        <v>1.169</v>
      </c>
      <c r="J2154" s="129">
        <v>-74</v>
      </c>
      <c r="K2154" s="129">
        <v>-44</v>
      </c>
      <c r="L2154" s="129" t="b">
        <v>1</v>
      </c>
      <c r="M2154" s="129">
        <v>-10.571</v>
      </c>
      <c r="N2154" s="129">
        <v>4.4050000000000002</v>
      </c>
      <c r="O2154" s="129">
        <v>-2.4</v>
      </c>
      <c r="P2154" s="132">
        <v>-10.894</v>
      </c>
      <c r="Q2154" s="132">
        <v>7.5999999999999998E-2</v>
      </c>
      <c r="R2154" s="132">
        <v>-0.82399999999999995</v>
      </c>
      <c r="S2154" s="129">
        <v>3.7</v>
      </c>
      <c r="T2154" s="419">
        <v>24.963999999999999</v>
      </c>
      <c r="U2154" s="129">
        <v>15.17</v>
      </c>
      <c r="V2154" s="129">
        <v>-13</v>
      </c>
      <c r="W2154" s="129">
        <v>-12</v>
      </c>
      <c r="X2154" s="129">
        <v>356</v>
      </c>
      <c r="Y2154" s="129" t="s">
        <v>2792</v>
      </c>
      <c r="Z2154" s="129" t="b">
        <v>1</v>
      </c>
      <c r="AA2154" s="129">
        <v>0</v>
      </c>
      <c r="AB2154" s="129" t="b">
        <v>1</v>
      </c>
      <c r="AC2154" s="129">
        <v>42</v>
      </c>
      <c r="AD2154" s="129">
        <v>0.379</v>
      </c>
      <c r="AE2154" s="129" t="s">
        <v>24</v>
      </c>
      <c r="AF2154" s="129" t="s">
        <v>3376</v>
      </c>
      <c r="AG2154" s="129" t="s">
        <v>3377</v>
      </c>
      <c r="AH2154" s="129" t="e" cm="1">
        <f t="array" aca="1" ref="AH2154" ca="1">INDIRECT(ADDRESS(MATCH(AJ2154,'rs_industries'!B:B,0),5,1,TRUE,"rs_industries"))</f>
        <v>#N/A</v>
      </c>
      <c r="AI2154" s="129" cm="1">
        <f t="array" aca="1" ref="AI2154" ca="1">INDIRECT(ADDRESS(MATCH(A2154,'rs_stocks'!B:B,0),7,1,TRUE,"rs_stocks"))</f>
        <v>88</v>
      </c>
    </row>
    <row r="2155" spans="1:35" x14ac:dyDescent="0.3">
      <c r="A2155" s="129" t="s">
        <v>2452</v>
      </c>
      <c r="B2155" s="132">
        <v>-0.7</v>
      </c>
      <c r="C2155" s="132">
        <v>-3.42</v>
      </c>
      <c r="D2155" s="132">
        <v>-12.42</v>
      </c>
      <c r="E2155" s="132">
        <v>4.32</v>
      </c>
      <c r="F2155" s="132">
        <v>-0.24</v>
      </c>
      <c r="G2155" s="206" t="s">
        <v>3155</v>
      </c>
      <c r="H2155" s="345" t="s">
        <v>3108</v>
      </c>
      <c r="I2155" s="129">
        <v>1.127</v>
      </c>
      <c r="J2155" s="129">
        <v>-43</v>
      </c>
      <c r="K2155" s="129">
        <v>-13</v>
      </c>
      <c r="L2155" s="129" t="b">
        <v>0</v>
      </c>
      <c r="M2155" s="129">
        <v>-12.542999999999999</v>
      </c>
      <c r="N2155" s="129">
        <v>5.2</v>
      </c>
      <c r="O2155" s="129">
        <v>-2.4119999999999999</v>
      </c>
      <c r="P2155" s="132">
        <v>-10.977</v>
      </c>
      <c r="Q2155" s="132">
        <v>7.1999999999999995E-2</v>
      </c>
      <c r="R2155" s="132">
        <v>-0.78700000000000003</v>
      </c>
      <c r="S2155" s="129">
        <v>2.12</v>
      </c>
      <c r="T2155" s="419">
        <v>-33.520000000000003</v>
      </c>
      <c r="U2155" s="129">
        <v>8.4600000000000009</v>
      </c>
      <c r="V2155" s="129">
        <v>-63</v>
      </c>
      <c r="W2155" s="129">
        <v>-63</v>
      </c>
      <c r="X2155" s="129">
        <v>1117</v>
      </c>
      <c r="Y2155" s="129" t="s">
        <v>2452</v>
      </c>
      <c r="Z2155" s="129" t="b">
        <v>1</v>
      </c>
      <c r="AA2155" s="129">
        <v>0</v>
      </c>
      <c r="AB2155" s="129" t="b">
        <v>0</v>
      </c>
      <c r="AC2155" s="129">
        <v>40</v>
      </c>
      <c r="AD2155" s="129">
        <v>0.379</v>
      </c>
      <c r="AE2155" s="129" t="s">
        <v>3108</v>
      </c>
      <c r="AF2155" s="129" t="s">
        <v>3155</v>
      </c>
      <c r="AG2155" s="129" t="s">
        <v>3704</v>
      </c>
      <c r="AH2155" s="129" t="e" cm="1">
        <f t="array" aca="1" ref="AH2155" ca="1">INDIRECT(ADDRESS(MATCH(AJ2155,'rs_industries'!B:B,0),5,1,TRUE,"rs_industries"))</f>
        <v>#N/A</v>
      </c>
      <c r="AI2155" s="129" t="e" cm="1">
        <f t="array" aca="1" ref="AI2155" ca="1">INDIRECT(ADDRESS(MATCH(A2155,'rs_stocks'!B:B,0),7,1,TRUE,"rs_stocks"))</f>
        <v>#N/A</v>
      </c>
    </row>
    <row r="2156" spans="1:35" x14ac:dyDescent="0.3">
      <c r="A2156" s="129" t="s">
        <v>2000</v>
      </c>
      <c r="B2156" s="132">
        <v>2.2400000000000002</v>
      </c>
      <c r="C2156" s="132">
        <v>-6.68</v>
      </c>
      <c r="D2156" s="132">
        <v>-8.36</v>
      </c>
      <c r="E2156" s="132">
        <v>11.79</v>
      </c>
      <c r="F2156" s="132">
        <v>5.05</v>
      </c>
      <c r="G2156" s="282" t="s">
        <v>3146</v>
      </c>
      <c r="H2156" s="347" t="s">
        <v>3124</v>
      </c>
      <c r="I2156" s="129">
        <v>3.2789999999999999</v>
      </c>
      <c r="J2156" s="129">
        <v>-23</v>
      </c>
      <c r="K2156" s="129">
        <v>-12</v>
      </c>
      <c r="L2156" s="129" t="b">
        <v>0</v>
      </c>
      <c r="M2156" s="129">
        <v>-12.795999999999999</v>
      </c>
      <c r="N2156" s="129">
        <v>5.2960000000000003</v>
      </c>
      <c r="O2156" s="129">
        <v>-2.4159999999999999</v>
      </c>
      <c r="P2156" s="132">
        <v>-10.795999999999999</v>
      </c>
      <c r="Q2156" s="132">
        <v>7.1999999999999995E-2</v>
      </c>
      <c r="R2156" s="132">
        <v>-0.78</v>
      </c>
      <c r="S2156" s="129">
        <v>2.13</v>
      </c>
      <c r="T2156" s="419">
        <v>17.832999999999998</v>
      </c>
      <c r="U2156" s="129">
        <v>65.69</v>
      </c>
      <c r="V2156" s="129">
        <v>16</v>
      </c>
      <c r="W2156" s="129">
        <v>3</v>
      </c>
      <c r="X2156" s="129">
        <v>142</v>
      </c>
      <c r="Y2156" s="129" t="s">
        <v>2000</v>
      </c>
      <c r="Z2156" s="129" t="b">
        <v>1</v>
      </c>
      <c r="AA2156" s="129">
        <v>0</v>
      </c>
      <c r="AB2156" s="129" t="b">
        <v>0</v>
      </c>
      <c r="AC2156" s="129">
        <v>48</v>
      </c>
      <c r="AD2156" s="129">
        <v>0.379</v>
      </c>
      <c r="AE2156" s="129" t="s">
        <v>3124</v>
      </c>
      <c r="AF2156" s="129" t="s">
        <v>3146</v>
      </c>
      <c r="AG2156" s="129" t="s">
        <v>4768</v>
      </c>
      <c r="AH2156" s="129" t="e" cm="1">
        <f t="array" aca="1" ref="AH2156" ca="1">INDIRECT(ADDRESS(MATCH(AJ2156,'rs_industries'!B:B,0),5,1,TRUE,"rs_industries"))</f>
        <v>#N/A</v>
      </c>
      <c r="AI2156" s="129" t="e" cm="1">
        <f t="array" aca="1" ref="AI2156" ca="1">INDIRECT(ADDRESS(MATCH(A2156,'rs_stocks'!B:B,0),7,1,TRUE,"rs_stocks"))</f>
        <v>#N/A</v>
      </c>
    </row>
    <row r="2157" spans="1:35" x14ac:dyDescent="0.3">
      <c r="A2157" s="129" t="s">
        <v>2368</v>
      </c>
      <c r="B2157" s="132">
        <v>4.2699999999999996</v>
      </c>
      <c r="C2157" s="132">
        <v>14.02</v>
      </c>
      <c r="D2157" s="132">
        <v>0.71</v>
      </c>
      <c r="E2157" s="132">
        <v>20.97</v>
      </c>
      <c r="F2157" s="132">
        <v>6.9</v>
      </c>
      <c r="G2157" s="221" t="s">
        <v>3229</v>
      </c>
      <c r="H2157" s="349" t="s">
        <v>3108</v>
      </c>
      <c r="I2157" s="129">
        <v>1.3620000000000001</v>
      </c>
      <c r="J2157" s="129">
        <v>-23</v>
      </c>
      <c r="K2157" s="129">
        <v>-1</v>
      </c>
      <c r="L2157" s="129" t="b">
        <v>1</v>
      </c>
      <c r="M2157" s="129">
        <v>-8.4390000000000001</v>
      </c>
      <c r="N2157" s="129">
        <v>3.4910000000000001</v>
      </c>
      <c r="O2157" s="129">
        <v>-2.4169999999999998</v>
      </c>
      <c r="P2157" s="132">
        <v>-8.1050000000000004</v>
      </c>
      <c r="Q2157" s="132">
        <v>7.4999999999999997E-2</v>
      </c>
      <c r="R2157" s="132">
        <v>-0.60699999999999998</v>
      </c>
      <c r="S2157" s="129">
        <v>3.27</v>
      </c>
      <c r="T2157" s="419">
        <v>56.244999999999997</v>
      </c>
      <c r="U2157" s="129">
        <v>21.23</v>
      </c>
      <c r="V2157" s="129">
        <v>32</v>
      </c>
      <c r="W2157" s="129">
        <v>28</v>
      </c>
      <c r="X2157" s="129">
        <v>288</v>
      </c>
      <c r="Y2157" s="129" t="s">
        <v>2368</v>
      </c>
      <c r="Z2157" s="129" t="b">
        <v>1</v>
      </c>
      <c r="AA2157" s="129">
        <v>0</v>
      </c>
      <c r="AB2157" s="129" t="b">
        <v>1</v>
      </c>
      <c r="AC2157" s="129">
        <v>49</v>
      </c>
      <c r="AD2157" s="129">
        <v>0.378</v>
      </c>
      <c r="AE2157" s="129" t="s">
        <v>3108</v>
      </c>
      <c r="AF2157" s="129" t="s">
        <v>3229</v>
      </c>
      <c r="AG2157" s="129" t="s">
        <v>4239</v>
      </c>
      <c r="AH2157" s="129" t="e" cm="1">
        <f t="array" aca="1" ref="AH2157" ca="1">INDIRECT(ADDRESS(MATCH(AJ2157,'rs_industries'!B:B,0),5,1,TRUE,"rs_industries"))</f>
        <v>#N/A</v>
      </c>
      <c r="AI2157" s="129" cm="1">
        <f t="array" aca="1" ref="AI2157" ca="1">INDIRECT(ADDRESS(MATCH(A2157,'rs_stocks'!B:B,0),7,1,TRUE,"rs_stocks"))</f>
        <v>83</v>
      </c>
    </row>
    <row r="2158" spans="1:35" x14ac:dyDescent="0.3">
      <c r="A2158" s="129" t="s">
        <v>2874</v>
      </c>
      <c r="B2158" s="132">
        <v>29.33</v>
      </c>
      <c r="C2158" s="132">
        <v>32.880000000000003</v>
      </c>
      <c r="D2158" s="132">
        <v>4.3</v>
      </c>
      <c r="E2158" s="132">
        <v>35.35</v>
      </c>
      <c r="F2158" s="132">
        <v>40.58</v>
      </c>
      <c r="G2158" s="210" t="s">
        <v>3146</v>
      </c>
      <c r="H2158" s="348" t="s">
        <v>3124</v>
      </c>
      <c r="I2158" s="129">
        <v>0.55100000000000005</v>
      </c>
      <c r="J2158" s="129">
        <v>-99</v>
      </c>
      <c r="K2158" s="129">
        <v>-94</v>
      </c>
      <c r="L2158" s="129" t="b">
        <v>0</v>
      </c>
      <c r="M2158" s="129">
        <v>-34.356000000000002</v>
      </c>
      <c r="N2158" s="129">
        <v>14.206</v>
      </c>
      <c r="O2158" s="129">
        <v>-2.4180000000000001</v>
      </c>
      <c r="P2158" s="132">
        <v>-26.927</v>
      </c>
      <c r="Q2158" s="132">
        <v>7.2999999999999995E-2</v>
      </c>
      <c r="R2158" s="132">
        <v>-1.97</v>
      </c>
      <c r="S2158" s="129">
        <v>7.7</v>
      </c>
      <c r="T2158" s="419">
        <v>49.106999999999999</v>
      </c>
      <c r="U2158" s="129">
        <v>2.91</v>
      </c>
      <c r="V2158" s="129">
        <v>85</v>
      </c>
      <c r="W2158" s="129">
        <v>78</v>
      </c>
      <c r="X2158" s="129">
        <v>892</v>
      </c>
      <c r="Y2158" s="129" t="s">
        <v>2874</v>
      </c>
      <c r="Z2158" s="129" t="b">
        <v>1</v>
      </c>
      <c r="AA2158" s="129">
        <v>0</v>
      </c>
      <c r="AB2158" s="129" t="b">
        <v>0</v>
      </c>
      <c r="AC2158" s="129">
        <v>50</v>
      </c>
      <c r="AD2158" s="129">
        <v>0.378</v>
      </c>
      <c r="AE2158" s="129" t="s">
        <v>3124</v>
      </c>
      <c r="AF2158" s="129" t="s">
        <v>3146</v>
      </c>
      <c r="AG2158" s="129" t="s">
        <v>7962</v>
      </c>
      <c r="AH2158" s="129" t="e" cm="1">
        <f t="array" aca="1" ref="AH2158" ca="1">INDIRECT(ADDRESS(MATCH(AJ2158,'rs_industries'!B:B,0),5,1,TRUE,"rs_industries"))</f>
        <v>#N/A</v>
      </c>
      <c r="AI2158" s="129" cm="1">
        <f t="array" aca="1" ref="AI2158" ca="1">INDIRECT(ADDRESS(MATCH(A2158,'rs_stocks'!B:B,0),7,1,TRUE,"rs_stocks"))</f>
        <v>97</v>
      </c>
    </row>
    <row r="2159" spans="1:35" x14ac:dyDescent="0.3">
      <c r="A2159" s="129" t="s">
        <v>2468</v>
      </c>
      <c r="B2159" s="132">
        <v>0.08</v>
      </c>
      <c r="C2159" s="132">
        <v>-12.74</v>
      </c>
      <c r="D2159" s="132">
        <v>-7.59</v>
      </c>
      <c r="E2159" s="132">
        <v>-19.27</v>
      </c>
      <c r="F2159" s="132">
        <v>-21.14</v>
      </c>
      <c r="G2159" s="231" t="s">
        <v>3787</v>
      </c>
      <c r="H2159" s="346" t="s">
        <v>24</v>
      </c>
      <c r="I2159" s="129">
        <v>1.1579999999999999</v>
      </c>
      <c r="J2159" s="129">
        <v>-32</v>
      </c>
      <c r="K2159" s="129">
        <v>-30</v>
      </c>
      <c r="L2159" s="129" t="b">
        <v>0</v>
      </c>
      <c r="M2159" s="129">
        <v>-11.079000000000001</v>
      </c>
      <c r="N2159" s="129">
        <v>4.5780000000000003</v>
      </c>
      <c r="O2159" s="129">
        <v>-2.42</v>
      </c>
      <c r="P2159" s="132">
        <v>-11.664</v>
      </c>
      <c r="Q2159" s="132">
        <v>7.4999999999999997E-2</v>
      </c>
      <c r="R2159" s="132">
        <v>-0.878</v>
      </c>
      <c r="S2159" s="129">
        <v>2.2400000000000002</v>
      </c>
      <c r="T2159" s="419">
        <v>3.7890000000000001</v>
      </c>
      <c r="U2159" s="129">
        <v>47.14</v>
      </c>
      <c r="V2159" s="129">
        <v>-20</v>
      </c>
      <c r="W2159" s="129">
        <v>-23</v>
      </c>
      <c r="X2159" s="129">
        <v>189</v>
      </c>
      <c r="Y2159" s="129" t="s">
        <v>2468</v>
      </c>
      <c r="Z2159" s="129" t="b">
        <v>1</v>
      </c>
      <c r="AA2159" s="129">
        <v>0</v>
      </c>
      <c r="AB2159" s="129" t="b">
        <v>0</v>
      </c>
      <c r="AC2159" s="129">
        <v>44</v>
      </c>
      <c r="AD2159" s="129">
        <v>0.378</v>
      </c>
      <c r="AE2159" s="129" t="s">
        <v>24</v>
      </c>
      <c r="AF2159" s="129" t="s">
        <v>3787</v>
      </c>
      <c r="AG2159" s="129" t="s">
        <v>4496</v>
      </c>
      <c r="AH2159" s="129" t="e" cm="1">
        <f t="array" aca="1" ref="AH2159" ca="1">INDIRECT(ADDRESS(MATCH(AJ2159,'rs_industries'!B:B,0),5,1,TRUE,"rs_industries"))</f>
        <v>#N/A</v>
      </c>
      <c r="AI2159" s="129" t="e" cm="1">
        <f t="array" aca="1" ref="AI2159" ca="1">INDIRECT(ADDRESS(MATCH(A2159,'rs_stocks'!B:B,0),7,1,TRUE,"rs_stocks"))</f>
        <v>#N/A</v>
      </c>
    </row>
    <row r="2160" spans="1:35" x14ac:dyDescent="0.3">
      <c r="A2160" s="129" t="s">
        <v>578</v>
      </c>
      <c r="B2160" s="132">
        <v>-3.83</v>
      </c>
      <c r="C2160" s="132">
        <v>11.21</v>
      </c>
      <c r="D2160" s="132">
        <v>-4.9400000000000004</v>
      </c>
      <c r="E2160" s="132">
        <v>16.690000000000001</v>
      </c>
      <c r="F2160" s="132">
        <v>12.3</v>
      </c>
      <c r="G2160" s="231" t="s">
        <v>3175</v>
      </c>
      <c r="H2160" s="346" t="s">
        <v>3108</v>
      </c>
      <c r="I2160" s="129">
        <v>10.208</v>
      </c>
      <c r="J2160" s="129">
        <v>-37</v>
      </c>
      <c r="K2160" s="129">
        <v>-16</v>
      </c>
      <c r="L2160" s="129" t="b">
        <v>1</v>
      </c>
      <c r="M2160" s="129">
        <v>-24.401</v>
      </c>
      <c r="N2160" s="129">
        <v>10.047000000000001</v>
      </c>
      <c r="O2160" s="129">
        <v>-2.4289999999999998</v>
      </c>
      <c r="P2160" s="132">
        <v>-19.138000000000002</v>
      </c>
      <c r="Q2160" s="132">
        <v>7.3999999999999996E-2</v>
      </c>
      <c r="R2160" s="132">
        <v>-1.41</v>
      </c>
      <c r="S2160" s="129">
        <v>5.08</v>
      </c>
      <c r="T2160" s="419">
        <v>52.308999999999997</v>
      </c>
      <c r="U2160" s="129">
        <v>182.48</v>
      </c>
      <c r="V2160" s="129">
        <v>-26</v>
      </c>
      <c r="W2160" s="129">
        <v>-41</v>
      </c>
      <c r="X2160" s="129">
        <v>21</v>
      </c>
      <c r="Y2160" s="129" t="s">
        <v>578</v>
      </c>
      <c r="Z2160" s="129" t="b">
        <v>1</v>
      </c>
      <c r="AA2160" s="129">
        <v>0</v>
      </c>
      <c r="AB2160" s="129" t="b">
        <v>1</v>
      </c>
      <c r="AC2160" s="129">
        <v>41</v>
      </c>
      <c r="AD2160" s="129">
        <v>0.377</v>
      </c>
      <c r="AE2160" s="129" t="s">
        <v>3108</v>
      </c>
      <c r="AF2160" s="129" t="s">
        <v>3175</v>
      </c>
      <c r="AG2160" s="129" t="s">
        <v>3261</v>
      </c>
      <c r="AH2160" s="129" t="e" cm="1">
        <f t="array" aca="1" ref="AH2160" ca="1">INDIRECT(ADDRESS(MATCH(AJ2160,'rs_industries'!B:B,0),5,1,TRUE,"rs_industries"))</f>
        <v>#N/A</v>
      </c>
      <c r="AI2160" s="129" cm="1">
        <f t="array" aca="1" ref="AI2160" ca="1">INDIRECT(ADDRESS(MATCH(A2160,'rs_stocks'!B:B,0),7,1,TRUE,"rs_stocks"))</f>
        <v>85</v>
      </c>
    </row>
    <row r="2161" spans="1:35" x14ac:dyDescent="0.3">
      <c r="A2161" s="129" t="s">
        <v>1762</v>
      </c>
      <c r="B2161" s="132">
        <v>-1.68</v>
      </c>
      <c r="C2161" s="132">
        <v>1.46</v>
      </c>
      <c r="D2161" s="132">
        <v>-6.19</v>
      </c>
      <c r="E2161" s="132">
        <v>3.87</v>
      </c>
      <c r="F2161" s="132">
        <v>-0.13</v>
      </c>
      <c r="G2161" s="208" t="s">
        <v>3527</v>
      </c>
      <c r="H2161" s="347" t="s">
        <v>3108</v>
      </c>
      <c r="I2161" s="129">
        <v>1.68</v>
      </c>
      <c r="J2161" s="129">
        <v>-50</v>
      </c>
      <c r="K2161" s="129">
        <v>-32</v>
      </c>
      <c r="L2161" s="129" t="b">
        <v>0</v>
      </c>
      <c r="M2161" s="129">
        <v>-8.032</v>
      </c>
      <c r="N2161" s="129">
        <v>3.306</v>
      </c>
      <c r="O2161" s="129">
        <v>-2.4289999999999998</v>
      </c>
      <c r="P2161" s="132">
        <v>-7.4260000000000002</v>
      </c>
      <c r="Q2161" s="132">
        <v>7.4999999999999997E-2</v>
      </c>
      <c r="R2161" s="132">
        <v>-0.55400000000000005</v>
      </c>
      <c r="S2161" s="129">
        <v>1.96</v>
      </c>
      <c r="T2161" s="419">
        <v>27.446999999999999</v>
      </c>
      <c r="U2161" s="129">
        <v>22.28</v>
      </c>
      <c r="V2161" s="129">
        <v>-26</v>
      </c>
      <c r="W2161" s="129">
        <v>-31</v>
      </c>
      <c r="X2161" s="129">
        <v>457</v>
      </c>
      <c r="Y2161" s="129" t="s">
        <v>1762</v>
      </c>
      <c r="Z2161" s="129" t="b">
        <v>1</v>
      </c>
      <c r="AA2161" s="129">
        <v>0</v>
      </c>
      <c r="AB2161" s="129" t="b">
        <v>0</v>
      </c>
      <c r="AC2161" s="129">
        <v>46</v>
      </c>
      <c r="AD2161" s="129">
        <v>0.377</v>
      </c>
      <c r="AE2161" s="129" t="s">
        <v>3108</v>
      </c>
      <c r="AF2161" s="129" t="s">
        <v>3527</v>
      </c>
      <c r="AG2161" s="129" t="s">
        <v>3593</v>
      </c>
      <c r="AH2161" s="129" t="e" cm="1">
        <f t="array" aca="1" ref="AH2161" ca="1">INDIRECT(ADDRESS(MATCH(AJ2161,'rs_industries'!B:B,0),5,1,TRUE,"rs_industries"))</f>
        <v>#N/A</v>
      </c>
      <c r="AI2161" s="129" t="e" cm="1">
        <f t="array" aca="1" ref="AI2161" ca="1">INDIRECT(ADDRESS(MATCH(A2161,'rs_stocks'!B:B,0),7,1,TRUE,"rs_stocks"))</f>
        <v>#N/A</v>
      </c>
    </row>
    <row r="2162" spans="1:35" x14ac:dyDescent="0.3">
      <c r="A2162" s="129" t="s">
        <v>5808</v>
      </c>
      <c r="B2162" s="132">
        <v>-2.93</v>
      </c>
      <c r="C2162" s="132">
        <v>15.98</v>
      </c>
      <c r="D2162" s="132">
        <v>-17.71</v>
      </c>
      <c r="E2162" s="132">
        <v>-5.2</v>
      </c>
      <c r="F2162" s="132">
        <v>-11.02</v>
      </c>
      <c r="G2162" s="251" t="s">
        <v>326</v>
      </c>
      <c r="H2162" s="349" t="s">
        <v>3140</v>
      </c>
      <c r="I2162" s="129">
        <v>0.73399999999999999</v>
      </c>
      <c r="J2162" s="129">
        <v>-81</v>
      </c>
      <c r="K2162" s="129">
        <v>-77</v>
      </c>
      <c r="L2162" s="129" t="b">
        <v>0</v>
      </c>
      <c r="M2162" s="129">
        <v>-20.82</v>
      </c>
      <c r="N2162" s="129">
        <v>8.4730000000000008</v>
      </c>
      <c r="O2162" s="129">
        <v>-2.4569999999999999</v>
      </c>
      <c r="P2162" s="132">
        <v>-19.253</v>
      </c>
      <c r="Q2162" s="132">
        <v>7.1999999999999995E-2</v>
      </c>
      <c r="R2162" s="132">
        <v>-1.377</v>
      </c>
      <c r="S2162" s="129">
        <v>3.33</v>
      </c>
      <c r="T2162" s="419">
        <v>-19.367000000000001</v>
      </c>
      <c r="U2162" s="129">
        <v>9.2899999999999991</v>
      </c>
      <c r="V2162" s="129">
        <v>-23</v>
      </c>
      <c r="W2162" s="129">
        <v>-53</v>
      </c>
      <c r="X2162" s="129">
        <v>645</v>
      </c>
      <c r="Y2162" s="129" t="s">
        <v>5808</v>
      </c>
      <c r="Z2162" s="129" t="b">
        <v>1</v>
      </c>
      <c r="AA2162" s="129">
        <v>0</v>
      </c>
      <c r="AB2162" s="129" t="b">
        <v>0</v>
      </c>
      <c r="AC2162" s="129">
        <v>41</v>
      </c>
      <c r="AD2162" s="129">
        <v>0.377</v>
      </c>
      <c r="AE2162" s="129" t="s">
        <v>3140</v>
      </c>
      <c r="AF2162" s="129" t="s">
        <v>326</v>
      </c>
      <c r="AG2162" s="129" t="s">
        <v>5809</v>
      </c>
      <c r="AH2162" s="129" t="e" cm="1">
        <f t="array" aca="1" ref="AH2162" ca="1">INDIRECT(ADDRESS(MATCH(AJ2162,'rs_industries'!B:B,0),5,1,TRUE,"rs_industries"))</f>
        <v>#N/A</v>
      </c>
      <c r="AI2162" s="129" t="e" cm="1">
        <f t="array" aca="1" ref="AI2162" ca="1">INDIRECT(ADDRESS(MATCH(A2162,'rs_stocks'!B:B,0),7,1,TRUE,"rs_stocks"))</f>
        <v>#N/A</v>
      </c>
    </row>
    <row r="2163" spans="1:35" x14ac:dyDescent="0.3">
      <c r="A2163" s="129" t="s">
        <v>1327</v>
      </c>
      <c r="B2163" s="132">
        <v>1.2</v>
      </c>
      <c r="C2163" s="132">
        <v>1.1499999999999999</v>
      </c>
      <c r="D2163" s="132">
        <v>-2.97</v>
      </c>
      <c r="E2163" s="132">
        <v>0.84</v>
      </c>
      <c r="F2163" s="132">
        <v>-1.92</v>
      </c>
      <c r="G2163" s="214"/>
      <c r="H2163" s="347"/>
      <c r="I2163" s="129">
        <v>40.814</v>
      </c>
      <c r="J2163" s="129">
        <v>-44</v>
      </c>
      <c r="K2163" s="129">
        <v>-34</v>
      </c>
      <c r="L2163" s="129" t="b">
        <v>1</v>
      </c>
      <c r="M2163" s="129">
        <v>-9.2639999999999993</v>
      </c>
      <c r="N2163" s="129">
        <v>3.742</v>
      </c>
      <c r="O2163" s="129">
        <v>-2.476</v>
      </c>
      <c r="P2163" s="132">
        <v>-9.0670000000000002</v>
      </c>
      <c r="Q2163" s="132">
        <v>7.9000000000000001E-2</v>
      </c>
      <c r="R2163" s="132">
        <v>-0.71399999999999997</v>
      </c>
      <c r="S2163" s="129">
        <v>1.69</v>
      </c>
      <c r="T2163" s="419">
        <v>-44.636000000000003</v>
      </c>
      <c r="U2163" s="129">
        <v>39.075000000000003</v>
      </c>
      <c r="V2163" s="129">
        <v>-46</v>
      </c>
      <c r="W2163" s="129">
        <v>-33</v>
      </c>
      <c r="X2163" s="129">
        <v>302</v>
      </c>
      <c r="Y2163" s="129" t="s">
        <v>1327</v>
      </c>
      <c r="Z2163" s="129" t="b">
        <v>0</v>
      </c>
      <c r="AA2163" s="129">
        <v>0</v>
      </c>
      <c r="AB2163" s="129" t="b">
        <v>0</v>
      </c>
      <c r="AC2163" s="129">
        <v>47</v>
      </c>
      <c r="AD2163" s="129">
        <v>0.377</v>
      </c>
      <c r="AG2163" s="129" t="s">
        <v>3933</v>
      </c>
      <c r="AH2163" s="129" t="e" cm="1">
        <f t="array" aca="1" ref="AH2163" ca="1">INDIRECT(ADDRESS(MATCH(AJ2163,'rs_industries'!B:B,0),5,1,TRUE,"rs_industries"))</f>
        <v>#N/A</v>
      </c>
      <c r="AI2163" s="129" t="e" cm="1">
        <f t="array" aca="1" ref="AI2163" ca="1">INDIRECT(ADDRESS(MATCH(A2163,'rs_stocks'!B:B,0),7,1,TRUE,"rs_stocks"))</f>
        <v>#N/A</v>
      </c>
    </row>
    <row r="2164" spans="1:35" x14ac:dyDescent="0.3">
      <c r="A2164" s="129" t="s">
        <v>978</v>
      </c>
      <c r="B2164" s="132">
        <v>0.36</v>
      </c>
      <c r="C2164" s="132">
        <v>-3.67</v>
      </c>
      <c r="D2164" s="132">
        <v>-8.77</v>
      </c>
      <c r="E2164" s="132">
        <v>-2.79</v>
      </c>
      <c r="F2164" s="132">
        <v>-7.3</v>
      </c>
      <c r="G2164" s="208" t="s">
        <v>3155</v>
      </c>
      <c r="H2164" s="347" t="s">
        <v>3108</v>
      </c>
      <c r="I2164" s="129">
        <v>5.4359999999999999</v>
      </c>
      <c r="J2164" s="129">
        <v>-33</v>
      </c>
      <c r="K2164" s="129">
        <v>-28</v>
      </c>
      <c r="L2164" s="129" t="b">
        <v>0</v>
      </c>
      <c r="M2164" s="129">
        <v>-10.032</v>
      </c>
      <c r="N2164" s="129">
        <v>4.05</v>
      </c>
      <c r="O2164" s="129">
        <v>-2.4769999999999999</v>
      </c>
      <c r="P2164" s="132">
        <v>-9.6289999999999996</v>
      </c>
      <c r="Q2164" s="132">
        <v>7.6999999999999999E-2</v>
      </c>
      <c r="R2164" s="132">
        <v>-0.74099999999999999</v>
      </c>
      <c r="S2164" s="129">
        <v>2.2000000000000002</v>
      </c>
      <c r="T2164" s="419">
        <v>-50.006</v>
      </c>
      <c r="U2164" s="129">
        <v>112.858</v>
      </c>
      <c r="V2164" s="129">
        <v>1</v>
      </c>
      <c r="W2164" s="129">
        <v>-16</v>
      </c>
      <c r="X2164" s="129">
        <v>80</v>
      </c>
      <c r="Y2164" s="129" t="s">
        <v>978</v>
      </c>
      <c r="Z2164" s="129" t="b">
        <v>1</v>
      </c>
      <c r="AA2164" s="129">
        <v>0</v>
      </c>
      <c r="AB2164" s="129" t="b">
        <v>0</v>
      </c>
      <c r="AC2164" s="129">
        <v>51</v>
      </c>
      <c r="AD2164" s="129">
        <v>0.376</v>
      </c>
      <c r="AE2164" s="129" t="s">
        <v>3108</v>
      </c>
      <c r="AF2164" s="129" t="s">
        <v>3155</v>
      </c>
      <c r="AG2164" s="129" t="s">
        <v>5151</v>
      </c>
      <c r="AH2164" s="129" t="e" cm="1">
        <f t="array" aca="1" ref="AH2164" ca="1">INDIRECT(ADDRESS(MATCH(AJ2164,'rs_industries'!B:B,0),5,1,TRUE,"rs_industries"))</f>
        <v>#N/A</v>
      </c>
      <c r="AI2164" s="129" t="e" cm="1">
        <f t="array" aca="1" ref="AI2164" ca="1">INDIRECT(ADDRESS(MATCH(A2164,'rs_stocks'!B:B,0),7,1,TRUE,"rs_stocks"))</f>
        <v>#N/A</v>
      </c>
    </row>
    <row r="2165" spans="1:35" x14ac:dyDescent="0.3">
      <c r="A2165" s="129" t="s">
        <v>1925</v>
      </c>
      <c r="B2165" s="132">
        <v>1.29</v>
      </c>
      <c r="C2165" s="132">
        <v>2.2999999999999998</v>
      </c>
      <c r="D2165" s="132">
        <v>1.57</v>
      </c>
      <c r="E2165" s="132">
        <v>7.55</v>
      </c>
      <c r="F2165" s="132">
        <v>1.18</v>
      </c>
      <c r="G2165" s="231" t="s">
        <v>3282</v>
      </c>
      <c r="H2165" s="346" t="s">
        <v>3111</v>
      </c>
      <c r="I2165" s="129">
        <v>1.28</v>
      </c>
      <c r="J2165" s="129">
        <v>-54</v>
      </c>
      <c r="K2165" s="129">
        <v>-40</v>
      </c>
      <c r="L2165" s="129" t="b">
        <v>1</v>
      </c>
      <c r="M2165" s="129">
        <v>-6.3630000000000004</v>
      </c>
      <c r="N2165" s="129">
        <v>2.5659999999999998</v>
      </c>
      <c r="O2165" s="129">
        <v>-2.48</v>
      </c>
      <c r="P2165" s="132">
        <v>-6.0860000000000003</v>
      </c>
      <c r="Q2165" s="132">
        <v>0.08</v>
      </c>
      <c r="R2165" s="132">
        <v>-0.48499999999999999</v>
      </c>
      <c r="S2165" s="129">
        <v>1.31</v>
      </c>
      <c r="T2165" s="419">
        <v>10.358000000000001</v>
      </c>
      <c r="U2165" s="129">
        <v>36.880000000000003</v>
      </c>
      <c r="V2165" s="129">
        <v>-25</v>
      </c>
      <c r="W2165" s="129">
        <v>-14</v>
      </c>
      <c r="X2165" s="129">
        <v>414</v>
      </c>
      <c r="Y2165" s="129" t="s">
        <v>1925</v>
      </c>
      <c r="Z2165" s="129" t="b">
        <v>1</v>
      </c>
      <c r="AA2165" s="129">
        <v>0</v>
      </c>
      <c r="AB2165" s="129" t="b">
        <v>1</v>
      </c>
      <c r="AC2165" s="129">
        <v>49</v>
      </c>
      <c r="AD2165" s="129">
        <v>0.376</v>
      </c>
      <c r="AE2165" s="129" t="s">
        <v>3111</v>
      </c>
      <c r="AF2165" s="129" t="s">
        <v>3282</v>
      </c>
      <c r="AG2165" s="129" t="s">
        <v>4016</v>
      </c>
      <c r="AH2165" s="129" t="e" cm="1">
        <f t="array" aca="1" ref="AH2165" ca="1">INDIRECT(ADDRESS(MATCH(AJ2165,'rs_industries'!B:B,0),5,1,TRUE,"rs_industries"))</f>
        <v>#N/A</v>
      </c>
      <c r="AI2165" s="129" t="e" cm="1">
        <f t="array" aca="1" ref="AI2165" ca="1">INDIRECT(ADDRESS(MATCH(A2165,'rs_stocks'!B:B,0),7,1,TRUE,"rs_stocks"))</f>
        <v>#N/A</v>
      </c>
    </row>
    <row r="2166" spans="1:35" x14ac:dyDescent="0.3">
      <c r="A2166" s="129" t="s">
        <v>8891</v>
      </c>
      <c r="B2166" s="132">
        <v>0.32</v>
      </c>
      <c r="C2166" s="132">
        <v>1.28</v>
      </c>
      <c r="D2166" s="132">
        <v>-2.0099999999999998</v>
      </c>
      <c r="E2166" s="132">
        <v>1.44</v>
      </c>
      <c r="F2166" s="132">
        <v>-2.31</v>
      </c>
      <c r="G2166" s="322" t="s">
        <v>3282</v>
      </c>
      <c r="H2166" s="347" t="s">
        <v>3111</v>
      </c>
      <c r="I2166" s="129">
        <v>0.30199999999999999</v>
      </c>
      <c r="J2166" s="129">
        <v>-42</v>
      </c>
      <c r="K2166" s="129">
        <v>-25</v>
      </c>
      <c r="L2166" s="129" t="b">
        <v>1</v>
      </c>
      <c r="M2166" s="129">
        <v>-5.0579999999999998</v>
      </c>
      <c r="N2166" s="129">
        <v>2.0390000000000001</v>
      </c>
      <c r="O2166" s="129">
        <v>-2.48</v>
      </c>
      <c r="P2166" s="132">
        <v>-4.9450000000000003</v>
      </c>
      <c r="Q2166" s="132">
        <v>7.9000000000000001E-2</v>
      </c>
      <c r="R2166" s="132">
        <v>-0.38900000000000001</v>
      </c>
      <c r="S2166" s="129">
        <v>1.39</v>
      </c>
      <c r="T2166" s="419">
        <v>22.65</v>
      </c>
      <c r="U2166" s="129">
        <v>6.34</v>
      </c>
      <c r="V2166" s="129">
        <v>-43</v>
      </c>
      <c r="W2166" s="129">
        <v>-48</v>
      </c>
      <c r="X2166" s="129">
        <v>2265</v>
      </c>
      <c r="Y2166" s="129" t="s">
        <v>8891</v>
      </c>
      <c r="Z2166" s="129" t="b">
        <v>1</v>
      </c>
      <c r="AA2166" s="129">
        <v>0</v>
      </c>
      <c r="AB2166" s="129" t="b">
        <v>1</v>
      </c>
      <c r="AC2166" s="129">
        <v>43</v>
      </c>
      <c r="AD2166" s="129">
        <v>0.376</v>
      </c>
      <c r="AE2166" s="129" t="s">
        <v>3111</v>
      </c>
      <c r="AF2166" s="129" t="s">
        <v>3282</v>
      </c>
      <c r="AG2166" s="129" t="s">
        <v>8892</v>
      </c>
      <c r="AH2166" s="129" t="e" cm="1">
        <f t="array" aca="1" ref="AH2166" ca="1">INDIRECT(ADDRESS(MATCH(AJ2166,'rs_industries'!B:B,0),5,1,TRUE,"rs_industries"))</f>
        <v>#N/A</v>
      </c>
      <c r="AI2166" s="129" t="e" cm="1">
        <f t="array" aca="1" ref="AI2166" ca="1">INDIRECT(ADDRESS(MATCH(A2166,'rs_stocks'!B:B,0),7,1,TRUE,"rs_stocks"))</f>
        <v>#N/A</v>
      </c>
    </row>
    <row r="2167" spans="1:35" x14ac:dyDescent="0.3">
      <c r="A2167" s="129" t="s">
        <v>1863</v>
      </c>
      <c r="B2167" s="132">
        <v>1.73</v>
      </c>
      <c r="C2167" s="132">
        <v>8.1199999999999992</v>
      </c>
      <c r="D2167" s="132">
        <v>11.75</v>
      </c>
      <c r="E2167" s="132">
        <v>-4.4800000000000004</v>
      </c>
      <c r="F2167" s="132">
        <v>-1.81</v>
      </c>
      <c r="G2167" s="340" t="s">
        <v>3337</v>
      </c>
      <c r="H2167" s="352" t="s">
        <v>3108</v>
      </c>
      <c r="I2167" s="129">
        <v>3.6560000000000001</v>
      </c>
      <c r="J2167" s="129">
        <v>-74</v>
      </c>
      <c r="K2167" s="129">
        <v>-60</v>
      </c>
      <c r="L2167" s="129" t="b">
        <v>0</v>
      </c>
      <c r="M2167" s="129">
        <v>-16.285</v>
      </c>
      <c r="N2167" s="129">
        <v>6.532</v>
      </c>
      <c r="O2167" s="129">
        <v>-2.4929999999999999</v>
      </c>
      <c r="P2167" s="132">
        <v>-15.906000000000001</v>
      </c>
      <c r="Q2167" s="132">
        <v>8.2000000000000003E-2</v>
      </c>
      <c r="R2167" s="132">
        <v>-1.304</v>
      </c>
      <c r="S2167" s="129">
        <v>3.1</v>
      </c>
      <c r="T2167" s="419">
        <v>-10.515000000000001</v>
      </c>
      <c r="U2167" s="129">
        <v>42.89</v>
      </c>
      <c r="V2167" s="129">
        <v>-16</v>
      </c>
      <c r="W2167" s="129">
        <v>-39</v>
      </c>
      <c r="X2167" s="129">
        <v>150</v>
      </c>
      <c r="Y2167" s="129" t="s">
        <v>1863</v>
      </c>
      <c r="Z2167" s="129" t="b">
        <v>0</v>
      </c>
      <c r="AA2167" s="129">
        <v>0</v>
      </c>
      <c r="AB2167" s="129" t="b">
        <v>0</v>
      </c>
      <c r="AC2167" s="129">
        <v>40</v>
      </c>
      <c r="AD2167" s="129">
        <v>0.375</v>
      </c>
      <c r="AE2167" s="129" t="s">
        <v>3108</v>
      </c>
      <c r="AF2167" s="129" t="s">
        <v>3337</v>
      </c>
      <c r="AG2167" s="129" t="s">
        <v>4844</v>
      </c>
      <c r="AH2167" s="129" t="e" cm="1">
        <f t="array" aca="1" ref="AH2167" ca="1">INDIRECT(ADDRESS(MATCH(AJ2167,'rs_industries'!B:B,0),5,1,TRUE,"rs_industries"))</f>
        <v>#N/A</v>
      </c>
      <c r="AI2167" s="129" t="e" cm="1">
        <f t="array" aca="1" ref="AI2167" ca="1">INDIRECT(ADDRESS(MATCH(A2167,'rs_stocks'!B:B,0),7,1,TRUE,"rs_stocks"))</f>
        <v>#N/A</v>
      </c>
    </row>
    <row r="2168" spans="1:35" x14ac:dyDescent="0.3">
      <c r="A2168" s="129" t="s">
        <v>8160</v>
      </c>
      <c r="B2168" s="132">
        <v>2.35</v>
      </c>
      <c r="C2168" s="132">
        <v>7.78</v>
      </c>
      <c r="D2168" s="132">
        <v>7.06</v>
      </c>
      <c r="E2168" s="132">
        <v>-6.37</v>
      </c>
      <c r="F2168" s="132">
        <v>-3.1</v>
      </c>
      <c r="G2168" s="294" t="s">
        <v>3217</v>
      </c>
      <c r="H2168" s="350" t="s">
        <v>150</v>
      </c>
      <c r="I2168" s="129">
        <v>0.32800000000000001</v>
      </c>
      <c r="J2168" s="129">
        <v>-51</v>
      </c>
      <c r="K2168" s="129">
        <v>-44</v>
      </c>
      <c r="L2168" s="129" t="b">
        <v>1</v>
      </c>
      <c r="M2168" s="129">
        <v>-9.2620000000000005</v>
      </c>
      <c r="N2168" s="129">
        <v>3.7120000000000002</v>
      </c>
      <c r="O2168" s="129">
        <v>-2.4950000000000001</v>
      </c>
      <c r="P2168" s="132">
        <v>-9.2449999999999992</v>
      </c>
      <c r="Q2168" s="132">
        <v>8.1000000000000003E-2</v>
      </c>
      <c r="R2168" s="132">
        <v>-0.751</v>
      </c>
      <c r="S2168" s="129">
        <v>3.22</v>
      </c>
      <c r="T2168" s="419">
        <v>58.201999999999998</v>
      </c>
      <c r="U2168" s="129">
        <v>14.4</v>
      </c>
      <c r="V2168" s="129">
        <v>4</v>
      </c>
      <c r="W2168" s="129">
        <v>11</v>
      </c>
      <c r="X2168" s="129">
        <v>431</v>
      </c>
      <c r="Y2168" s="129" t="s">
        <v>8160</v>
      </c>
      <c r="Z2168" s="129" t="b">
        <v>0</v>
      </c>
      <c r="AA2168" s="129">
        <v>0</v>
      </c>
      <c r="AB2168" s="129" t="b">
        <v>0</v>
      </c>
      <c r="AC2168" s="129">
        <v>47</v>
      </c>
      <c r="AD2168" s="129">
        <v>0.375</v>
      </c>
      <c r="AE2168" s="129" t="s">
        <v>150</v>
      </c>
      <c r="AF2168" s="129" t="s">
        <v>3217</v>
      </c>
      <c r="AG2168" s="129" t="s">
        <v>8161</v>
      </c>
      <c r="AH2168" s="129" t="e" cm="1">
        <f t="array" aca="1" ref="AH2168" ca="1">INDIRECT(ADDRESS(MATCH(AJ2168,'rs_industries'!B:B,0),5,1,TRUE,"rs_industries"))</f>
        <v>#N/A</v>
      </c>
      <c r="AI2168" s="129" t="e" cm="1">
        <f t="array" aca="1" ref="AI2168" ca="1">INDIRECT(ADDRESS(MATCH(A2168,'rs_stocks'!B:B,0),7,1,TRUE,"rs_stocks"))</f>
        <v>#N/A</v>
      </c>
    </row>
    <row r="2169" spans="1:35" x14ac:dyDescent="0.3">
      <c r="A2169" s="129" t="s">
        <v>1524</v>
      </c>
      <c r="B2169" s="132">
        <v>0.08</v>
      </c>
      <c r="C2169" s="132">
        <v>-0.32</v>
      </c>
      <c r="D2169" s="132">
        <v>0</v>
      </c>
      <c r="E2169" s="132">
        <v>-1.95</v>
      </c>
      <c r="F2169" s="132">
        <v>-1.56</v>
      </c>
      <c r="G2169" s="282" t="s">
        <v>3250</v>
      </c>
      <c r="H2169" s="347" t="s">
        <v>3111</v>
      </c>
      <c r="I2169" s="129">
        <v>1.337</v>
      </c>
      <c r="J2169" s="129">
        <v>-20</v>
      </c>
      <c r="K2169" s="129">
        <v>-11</v>
      </c>
      <c r="L2169" s="129" t="b">
        <v>0</v>
      </c>
      <c r="M2169" s="129">
        <v>-2.6720000000000002</v>
      </c>
      <c r="N2169" s="129">
        <v>1.07</v>
      </c>
      <c r="O2169" s="129">
        <v>-2.496</v>
      </c>
      <c r="P2169" s="132">
        <v>-2.6640000000000001</v>
      </c>
      <c r="Q2169" s="132">
        <v>0.08</v>
      </c>
      <c r="R2169" s="132">
        <v>-0.21299999999999999</v>
      </c>
      <c r="S2169" s="129">
        <v>0.68</v>
      </c>
      <c r="T2169" s="419">
        <v>-23.228999999999999</v>
      </c>
      <c r="U2169" s="129">
        <v>12.58</v>
      </c>
      <c r="V2169" s="129">
        <v>50</v>
      </c>
      <c r="W2169" s="129">
        <v>70</v>
      </c>
      <c r="X2169" s="129">
        <v>2322</v>
      </c>
      <c r="Y2169" s="129" t="s">
        <v>1524</v>
      </c>
      <c r="Z2169" s="129" t="b">
        <v>1</v>
      </c>
      <c r="AA2169" s="129">
        <v>0</v>
      </c>
      <c r="AB2169" s="129" t="b">
        <v>0</v>
      </c>
      <c r="AC2169" s="129">
        <v>42</v>
      </c>
      <c r="AD2169" s="129">
        <v>0.375</v>
      </c>
      <c r="AE2169" s="129" t="s">
        <v>3111</v>
      </c>
      <c r="AF2169" s="129" t="s">
        <v>3250</v>
      </c>
      <c r="AG2169" s="129" t="s">
        <v>4960</v>
      </c>
      <c r="AH2169" s="129" t="e" cm="1">
        <f t="array" aca="1" ref="AH2169" ca="1">INDIRECT(ADDRESS(MATCH(AJ2169,'rs_industries'!B:B,0),5,1,TRUE,"rs_industries"))</f>
        <v>#N/A</v>
      </c>
      <c r="AI2169" s="129" t="e" cm="1">
        <f t="array" aca="1" ref="AI2169" ca="1">INDIRECT(ADDRESS(MATCH(A2169,'rs_stocks'!B:B,0),7,1,TRUE,"rs_stocks"))</f>
        <v>#N/A</v>
      </c>
    </row>
    <row r="2170" spans="1:35" x14ac:dyDescent="0.3">
      <c r="A2170" s="129" t="s">
        <v>1008</v>
      </c>
      <c r="B2170" s="132">
        <v>8.51</v>
      </c>
      <c r="C2170" s="132">
        <v>-4.04</v>
      </c>
      <c r="D2170" s="132">
        <v>-23.17</v>
      </c>
      <c r="E2170" s="132">
        <v>-16.690000000000001</v>
      </c>
      <c r="F2170" s="132">
        <v>-25.52</v>
      </c>
      <c r="G2170" s="251" t="s">
        <v>3168</v>
      </c>
      <c r="H2170" s="349" t="s">
        <v>3124</v>
      </c>
      <c r="I2170" s="129">
        <v>4.7850000000000001</v>
      </c>
      <c r="J2170" s="129">
        <v>-62</v>
      </c>
      <c r="K2170" s="129">
        <v>-51</v>
      </c>
      <c r="L2170" s="129" t="b">
        <v>0</v>
      </c>
      <c r="M2170" s="129">
        <v>-33.784999999999997</v>
      </c>
      <c r="N2170" s="129">
        <v>13.523999999999999</v>
      </c>
      <c r="O2170" s="129">
        <v>-2.4980000000000002</v>
      </c>
      <c r="P2170" s="132">
        <v>-35.594999999999999</v>
      </c>
      <c r="Q2170" s="132">
        <v>6.3E-2</v>
      </c>
      <c r="R2170" s="132">
        <v>-2.254</v>
      </c>
      <c r="S2170" s="129">
        <v>5.05</v>
      </c>
      <c r="T2170" s="419">
        <v>40.055999999999997</v>
      </c>
      <c r="U2170" s="129">
        <v>161.05000000000001</v>
      </c>
      <c r="V2170" s="129">
        <v>-8</v>
      </c>
      <c r="W2170" s="129">
        <v>-39</v>
      </c>
      <c r="X2170" s="129">
        <v>24</v>
      </c>
      <c r="Y2170" s="129" t="s">
        <v>1008</v>
      </c>
      <c r="Z2170" s="129" t="b">
        <v>1</v>
      </c>
      <c r="AA2170" s="129">
        <v>0</v>
      </c>
      <c r="AB2170" s="129" t="b">
        <v>0</v>
      </c>
      <c r="AC2170" s="129">
        <v>47</v>
      </c>
      <c r="AD2170" s="129">
        <v>0.374</v>
      </c>
      <c r="AE2170" s="129" t="s">
        <v>3124</v>
      </c>
      <c r="AF2170" s="129" t="s">
        <v>3168</v>
      </c>
      <c r="AG2170" s="129" t="s">
        <v>4489</v>
      </c>
      <c r="AH2170" s="129" t="e" cm="1">
        <f t="array" aca="1" ref="AH2170" ca="1">INDIRECT(ADDRESS(MATCH(AJ2170,'rs_industries'!B:B,0),5,1,TRUE,"rs_industries"))</f>
        <v>#N/A</v>
      </c>
      <c r="AI2170" s="129" t="e" cm="1">
        <f t="array" aca="1" ref="AI2170" ca="1">INDIRECT(ADDRESS(MATCH(A2170,'rs_stocks'!B:B,0),7,1,TRUE,"rs_stocks"))</f>
        <v>#N/A</v>
      </c>
    </row>
    <row r="2171" spans="1:35" x14ac:dyDescent="0.3">
      <c r="A2171" s="129" t="s">
        <v>1392</v>
      </c>
      <c r="B2171" s="132">
        <v>3.64</v>
      </c>
      <c r="C2171" s="132">
        <v>-17.16</v>
      </c>
      <c r="D2171" s="132">
        <v>-16.7</v>
      </c>
      <c r="E2171" s="132">
        <v>-18.43</v>
      </c>
      <c r="F2171" s="132">
        <v>-22.2</v>
      </c>
      <c r="G2171" s="269" t="s">
        <v>3238</v>
      </c>
      <c r="H2171" s="288" t="s">
        <v>24</v>
      </c>
      <c r="I2171" s="129">
        <v>3.5640000000000001</v>
      </c>
      <c r="J2171" s="129">
        <v>-56</v>
      </c>
      <c r="K2171" s="129">
        <v>-47</v>
      </c>
      <c r="L2171" s="129" t="b">
        <v>0</v>
      </c>
      <c r="M2171" s="129">
        <v>-18.047000000000001</v>
      </c>
      <c r="N2171" s="129">
        <v>7.2240000000000002</v>
      </c>
      <c r="O2171" s="129">
        <v>-2.4980000000000002</v>
      </c>
      <c r="P2171" s="132">
        <v>-16.847000000000001</v>
      </c>
      <c r="Q2171" s="132">
        <v>7.8E-2</v>
      </c>
      <c r="R2171" s="132">
        <v>-1.3160000000000001</v>
      </c>
      <c r="S2171" s="129">
        <v>3.69</v>
      </c>
      <c r="T2171" s="419">
        <v>-26.059000000000001</v>
      </c>
      <c r="U2171" s="129">
        <v>23.94</v>
      </c>
      <c r="V2171" s="129">
        <v>-38</v>
      </c>
      <c r="W2171" s="129">
        <v>-36</v>
      </c>
      <c r="X2171" s="129">
        <v>226</v>
      </c>
      <c r="Y2171" s="129" t="s">
        <v>1392</v>
      </c>
      <c r="Z2171" s="129" t="b">
        <v>1</v>
      </c>
      <c r="AA2171" s="129">
        <v>0</v>
      </c>
      <c r="AB2171" s="129" t="b">
        <v>0</v>
      </c>
      <c r="AC2171" s="129">
        <v>47</v>
      </c>
      <c r="AD2171" s="129">
        <v>0.374</v>
      </c>
      <c r="AE2171" s="129" t="s">
        <v>24</v>
      </c>
      <c r="AF2171" s="129" t="s">
        <v>3238</v>
      </c>
      <c r="AG2171" s="129" t="s">
        <v>4082</v>
      </c>
      <c r="AH2171" s="129" t="e" cm="1">
        <f t="array" aca="1" ref="AH2171" ca="1">INDIRECT(ADDRESS(MATCH(AJ2171,'rs_industries'!B:B,0),5,1,TRUE,"rs_industries"))</f>
        <v>#N/A</v>
      </c>
      <c r="AI2171" s="129" t="e" cm="1">
        <f t="array" aca="1" ref="AI2171" ca="1">INDIRECT(ADDRESS(MATCH(A2171,'rs_stocks'!B:B,0),7,1,TRUE,"rs_stocks"))</f>
        <v>#N/A</v>
      </c>
    </row>
    <row r="2172" spans="1:35" x14ac:dyDescent="0.3">
      <c r="A2172" s="129" t="s">
        <v>1906</v>
      </c>
      <c r="B2172" s="132">
        <v>1.18</v>
      </c>
      <c r="C2172" s="132">
        <v>-2.12</v>
      </c>
      <c r="D2172" s="132">
        <v>-10.98</v>
      </c>
      <c r="E2172" s="132">
        <v>-4.6100000000000003</v>
      </c>
      <c r="F2172" s="132">
        <v>-6.29</v>
      </c>
      <c r="G2172" s="227" t="s">
        <v>3382</v>
      </c>
      <c r="H2172" s="346" t="s">
        <v>245</v>
      </c>
      <c r="I2172" s="129">
        <v>2.8079999999999998</v>
      </c>
      <c r="J2172" s="129">
        <v>-26</v>
      </c>
      <c r="K2172" s="129">
        <v>-15</v>
      </c>
      <c r="L2172" s="129" t="b">
        <v>0</v>
      </c>
      <c r="M2172" s="129">
        <v>-12.901</v>
      </c>
      <c r="N2172" s="129">
        <v>5.1520000000000001</v>
      </c>
      <c r="O2172" s="129">
        <v>-2.504</v>
      </c>
      <c r="P2172" s="132">
        <v>-11.795999999999999</v>
      </c>
      <c r="Q2172" s="132">
        <v>7.8E-2</v>
      </c>
      <c r="R2172" s="132">
        <v>-0.91400000000000003</v>
      </c>
      <c r="S2172" s="129">
        <v>2.12</v>
      </c>
      <c r="T2172" s="419">
        <v>29.521999999999998</v>
      </c>
      <c r="U2172" s="129">
        <v>24</v>
      </c>
      <c r="V2172" s="129">
        <v>127</v>
      </c>
      <c r="W2172" s="129">
        <v>54</v>
      </c>
      <c r="X2172" s="129">
        <v>393</v>
      </c>
      <c r="Y2172" s="129" t="s">
        <v>1906</v>
      </c>
      <c r="Z2172" s="129" t="b">
        <v>1</v>
      </c>
      <c r="AA2172" s="129">
        <v>0</v>
      </c>
      <c r="AB2172" s="129" t="b">
        <v>0</v>
      </c>
      <c r="AC2172" s="129">
        <v>40</v>
      </c>
      <c r="AD2172" s="129">
        <v>0.374</v>
      </c>
      <c r="AE2172" s="129" t="s">
        <v>245</v>
      </c>
      <c r="AF2172" s="129" t="s">
        <v>3382</v>
      </c>
      <c r="AG2172" s="129" t="s">
        <v>5377</v>
      </c>
      <c r="AH2172" s="129" t="e" cm="1">
        <f t="array" aca="1" ref="AH2172" ca="1">INDIRECT(ADDRESS(MATCH(AJ2172,'rs_industries'!B:B,0),5,1,TRUE,"rs_industries"))</f>
        <v>#N/A</v>
      </c>
      <c r="AI2172" s="129" t="e" cm="1">
        <f t="array" aca="1" ref="AI2172" ca="1">INDIRECT(ADDRESS(MATCH(A2172,'rs_stocks'!B:B,0),7,1,TRUE,"rs_stocks"))</f>
        <v>#N/A</v>
      </c>
    </row>
    <row r="2173" spans="1:35" x14ac:dyDescent="0.3">
      <c r="A2173" s="129" t="s">
        <v>1740</v>
      </c>
      <c r="B2173" s="132">
        <v>-0.14000000000000001</v>
      </c>
      <c r="C2173" s="132">
        <v>-1.05</v>
      </c>
      <c r="D2173" s="132">
        <v>3.64</v>
      </c>
      <c r="E2173" s="132">
        <v>-2.52</v>
      </c>
      <c r="F2173" s="132">
        <v>-4.12</v>
      </c>
      <c r="G2173" s="231" t="s">
        <v>3150</v>
      </c>
      <c r="H2173" s="346" t="s">
        <v>3108</v>
      </c>
      <c r="I2173" s="129">
        <v>2.7</v>
      </c>
      <c r="J2173" s="129">
        <v>-31</v>
      </c>
      <c r="K2173" s="129">
        <v>-13</v>
      </c>
      <c r="L2173" s="129" t="b">
        <v>1</v>
      </c>
      <c r="M2173" s="129">
        <v>-7.8049999999999997</v>
      </c>
      <c r="N2173" s="129">
        <v>3.1030000000000002</v>
      </c>
      <c r="O2173" s="129">
        <v>-2.5150000000000001</v>
      </c>
      <c r="P2173" s="132">
        <v>-7.8520000000000003</v>
      </c>
      <c r="Q2173" s="132">
        <v>8.2000000000000003E-2</v>
      </c>
      <c r="R2173" s="132">
        <v>-0.64700000000000002</v>
      </c>
      <c r="S2173" s="129">
        <v>2.09</v>
      </c>
      <c r="T2173" s="419">
        <v>33.164000000000001</v>
      </c>
      <c r="U2173" s="129">
        <v>43.33</v>
      </c>
      <c r="V2173" s="129">
        <v>40</v>
      </c>
      <c r="W2173" s="129">
        <v>19</v>
      </c>
      <c r="X2173" s="129">
        <v>221</v>
      </c>
      <c r="Y2173" s="129" t="s">
        <v>1740</v>
      </c>
      <c r="Z2173" s="129" t="b">
        <v>0</v>
      </c>
      <c r="AA2173" s="129">
        <v>0</v>
      </c>
      <c r="AB2173" s="129" t="b">
        <v>1</v>
      </c>
      <c r="AC2173" s="129">
        <v>42</v>
      </c>
      <c r="AD2173" s="129">
        <v>0.374</v>
      </c>
      <c r="AE2173" s="129" t="s">
        <v>3108</v>
      </c>
      <c r="AF2173" s="129" t="s">
        <v>3150</v>
      </c>
      <c r="AG2173" s="129" t="s">
        <v>4218</v>
      </c>
      <c r="AH2173" s="129" t="e" cm="1">
        <f t="array" aca="1" ref="AH2173" ca="1">INDIRECT(ADDRESS(MATCH(AJ2173,'rs_industries'!B:B,0),5,1,TRUE,"rs_industries"))</f>
        <v>#N/A</v>
      </c>
      <c r="AI2173" s="129" t="e" cm="1">
        <f t="array" aca="1" ref="AI2173" ca="1">INDIRECT(ADDRESS(MATCH(A2173,'rs_stocks'!B:B,0),7,1,TRUE,"rs_stocks"))</f>
        <v>#N/A</v>
      </c>
    </row>
    <row r="2174" spans="1:35" x14ac:dyDescent="0.3">
      <c r="A2174" s="129" t="s">
        <v>2417</v>
      </c>
      <c r="B2174" s="132">
        <v>-5.09</v>
      </c>
      <c r="C2174" s="132">
        <v>-13.68</v>
      </c>
      <c r="D2174" s="132">
        <v>-11.78</v>
      </c>
      <c r="E2174" s="132">
        <v>-14.85</v>
      </c>
      <c r="F2174" s="132">
        <v>-14.98</v>
      </c>
      <c r="G2174" s="313" t="s">
        <v>202</v>
      </c>
      <c r="H2174" s="347" t="s">
        <v>3108</v>
      </c>
      <c r="I2174" s="129">
        <v>3.3639999999999999</v>
      </c>
      <c r="J2174" s="129">
        <v>-44</v>
      </c>
      <c r="K2174" s="129">
        <v>-43</v>
      </c>
      <c r="L2174" s="129" t="b">
        <v>0</v>
      </c>
      <c r="M2174" s="129">
        <v>-9.98</v>
      </c>
      <c r="N2174" s="129">
        <v>3.9630000000000001</v>
      </c>
      <c r="O2174" s="129">
        <v>-2.5179999999999998</v>
      </c>
      <c r="P2174" s="132">
        <v>-10.333</v>
      </c>
      <c r="Q2174" s="132">
        <v>7.9000000000000001E-2</v>
      </c>
      <c r="R2174" s="132">
        <v>-0.81699999999999995</v>
      </c>
      <c r="S2174" s="129">
        <v>2.59</v>
      </c>
      <c r="T2174" s="419">
        <v>-63.603999999999999</v>
      </c>
      <c r="U2174" s="129">
        <v>16.399999999999999</v>
      </c>
      <c r="V2174" s="129">
        <v>13</v>
      </c>
      <c r="W2174" s="129">
        <v>20</v>
      </c>
      <c r="X2174" s="129">
        <v>471</v>
      </c>
      <c r="Y2174" s="129" t="s">
        <v>2417</v>
      </c>
      <c r="Z2174" s="129" t="b">
        <v>1</v>
      </c>
      <c r="AA2174" s="129">
        <v>0</v>
      </c>
      <c r="AB2174" s="129" t="b">
        <v>0</v>
      </c>
      <c r="AC2174" s="129">
        <v>41</v>
      </c>
      <c r="AD2174" s="129">
        <v>0.373</v>
      </c>
      <c r="AE2174" s="129" t="s">
        <v>3108</v>
      </c>
      <c r="AF2174" s="129" t="s">
        <v>202</v>
      </c>
      <c r="AG2174" s="129" t="s">
        <v>5133</v>
      </c>
      <c r="AH2174" s="129" t="e" cm="1">
        <f t="array" aca="1" ref="AH2174" ca="1">INDIRECT(ADDRESS(MATCH(AJ2174,'rs_industries'!B:B,0),5,1,TRUE,"rs_industries"))</f>
        <v>#N/A</v>
      </c>
      <c r="AI2174" s="129" t="e" cm="1">
        <f t="array" aca="1" ref="AI2174" ca="1">INDIRECT(ADDRESS(MATCH(A2174,'rs_stocks'!B:B,0),7,1,TRUE,"rs_stocks"))</f>
        <v>#N/A</v>
      </c>
    </row>
    <row r="2175" spans="1:35" x14ac:dyDescent="0.3">
      <c r="A2175" s="129" t="s">
        <v>2897</v>
      </c>
      <c r="B2175" s="132">
        <v>3.58</v>
      </c>
      <c r="C2175" s="132">
        <v>-46.51</v>
      </c>
      <c r="D2175" s="132">
        <v>-21.32</v>
      </c>
      <c r="E2175" s="132">
        <v>-32.049999999999997</v>
      </c>
      <c r="F2175" s="132">
        <v>-42.2</v>
      </c>
      <c r="G2175" s="204" t="s">
        <v>3146</v>
      </c>
      <c r="H2175" s="345" t="s">
        <v>3124</v>
      </c>
      <c r="I2175" s="129">
        <v>0.45200000000000001</v>
      </c>
      <c r="J2175" s="129">
        <v>-96</v>
      </c>
      <c r="K2175" s="129">
        <v>-92</v>
      </c>
      <c r="L2175" s="129" t="b">
        <v>0</v>
      </c>
      <c r="M2175" s="129">
        <v>-39.575000000000003</v>
      </c>
      <c r="N2175" s="129">
        <v>15.606999999999999</v>
      </c>
      <c r="O2175" s="129">
        <v>-2.536</v>
      </c>
      <c r="P2175" s="132">
        <v>-38.991</v>
      </c>
      <c r="Q2175" s="132">
        <v>7.0999999999999994E-2</v>
      </c>
      <c r="R2175" s="132">
        <v>-2.7709999999999999</v>
      </c>
      <c r="S2175" s="129">
        <v>11.89</v>
      </c>
      <c r="T2175" s="419">
        <v>-32.970999999999997</v>
      </c>
      <c r="U2175" s="129">
        <v>8.67</v>
      </c>
      <c r="V2175" s="129">
        <v>-57</v>
      </c>
      <c r="W2175" s="129">
        <v>-31</v>
      </c>
      <c r="X2175" s="129">
        <v>193</v>
      </c>
      <c r="Y2175" s="129" t="s">
        <v>2897</v>
      </c>
      <c r="Z2175" s="129" t="b">
        <v>1</v>
      </c>
      <c r="AA2175" s="129">
        <v>0</v>
      </c>
      <c r="AB2175" s="129" t="b">
        <v>0</v>
      </c>
      <c r="AC2175" s="129">
        <v>36</v>
      </c>
      <c r="AD2175" s="129">
        <v>0.373</v>
      </c>
      <c r="AE2175" s="129" t="s">
        <v>3124</v>
      </c>
      <c r="AF2175" s="129" t="s">
        <v>3146</v>
      </c>
      <c r="AG2175" s="129" t="s">
        <v>7040</v>
      </c>
      <c r="AH2175" s="129" t="e" cm="1">
        <f t="array" aca="1" ref="AH2175" ca="1">INDIRECT(ADDRESS(MATCH(AJ2175,'rs_industries'!B:B,0),5,1,TRUE,"rs_industries"))</f>
        <v>#N/A</v>
      </c>
      <c r="AI2175" s="129" t="e" cm="1">
        <f t="array" aca="1" ref="AI2175" ca="1">INDIRECT(ADDRESS(MATCH(A2175,'rs_stocks'!B:B,0),7,1,TRUE,"rs_stocks"))</f>
        <v>#N/A</v>
      </c>
    </row>
    <row r="2176" spans="1:35" x14ac:dyDescent="0.3">
      <c r="A2176" s="129" t="s">
        <v>910</v>
      </c>
      <c r="B2176" s="132">
        <v>-1.42</v>
      </c>
      <c r="C2176" s="132">
        <v>-9.5500000000000007</v>
      </c>
      <c r="D2176" s="132">
        <v>-12.85</v>
      </c>
      <c r="E2176" s="132">
        <v>-6.06</v>
      </c>
      <c r="F2176" s="132">
        <v>-5.72</v>
      </c>
      <c r="G2176" s="282" t="s">
        <v>3148</v>
      </c>
      <c r="H2176" s="347" t="s">
        <v>3111</v>
      </c>
      <c r="I2176" s="129">
        <v>6.27</v>
      </c>
      <c r="J2176" s="129">
        <v>-47</v>
      </c>
      <c r="K2176" s="129">
        <v>-38</v>
      </c>
      <c r="L2176" s="129" t="b">
        <v>0</v>
      </c>
      <c r="M2176" s="129">
        <v>-8.5449999999999999</v>
      </c>
      <c r="N2176" s="129">
        <v>3.363</v>
      </c>
      <c r="O2176" s="129">
        <v>-2.5409999999999999</v>
      </c>
      <c r="P2176" s="132">
        <v>-8.3819999999999997</v>
      </c>
      <c r="Q2176" s="132">
        <v>0.08</v>
      </c>
      <c r="R2176" s="132">
        <v>-0.67200000000000004</v>
      </c>
      <c r="S2176" s="129">
        <v>2.0099999999999998</v>
      </c>
      <c r="T2176" s="419">
        <v>-158.827</v>
      </c>
      <c r="U2176" s="129">
        <v>97.58</v>
      </c>
      <c r="V2176" s="129">
        <v>22</v>
      </c>
      <c r="W2176" s="129">
        <v>20</v>
      </c>
      <c r="X2176" s="129">
        <v>101</v>
      </c>
      <c r="Y2176" s="129" t="s">
        <v>910</v>
      </c>
      <c r="Z2176" s="129" t="b">
        <v>1</v>
      </c>
      <c r="AA2176" s="129">
        <v>0</v>
      </c>
      <c r="AB2176" s="129" t="b">
        <v>0</v>
      </c>
      <c r="AC2176" s="129">
        <v>41</v>
      </c>
      <c r="AD2176" s="129">
        <v>0.373</v>
      </c>
      <c r="AE2176" s="129" t="s">
        <v>3111</v>
      </c>
      <c r="AF2176" s="129" t="s">
        <v>3148</v>
      </c>
      <c r="AG2176" s="129" t="s">
        <v>4022</v>
      </c>
      <c r="AH2176" s="129" t="e" cm="1">
        <f t="array" aca="1" ref="AH2176" ca="1">INDIRECT(ADDRESS(MATCH(AJ2176,'rs_industries'!B:B,0),5,1,TRUE,"rs_industries"))</f>
        <v>#N/A</v>
      </c>
      <c r="AI2176" s="129" t="e" cm="1">
        <f t="array" aca="1" ref="AI2176" ca="1">INDIRECT(ADDRESS(MATCH(A2176,'rs_stocks'!B:B,0),7,1,TRUE,"rs_stocks"))</f>
        <v>#N/A</v>
      </c>
    </row>
    <row r="2177" spans="1:35" x14ac:dyDescent="0.3">
      <c r="A2177" s="129" t="s">
        <v>2228</v>
      </c>
      <c r="B2177" s="132">
        <v>-2.08</v>
      </c>
      <c r="C2177" s="132">
        <v>-1.67</v>
      </c>
      <c r="D2177" s="132">
        <v>1.79</v>
      </c>
      <c r="E2177" s="132">
        <v>-6.36</v>
      </c>
      <c r="F2177" s="132">
        <v>-5.39</v>
      </c>
      <c r="G2177" s="208" t="s">
        <v>3217</v>
      </c>
      <c r="H2177" s="347" t="s">
        <v>150</v>
      </c>
      <c r="I2177" s="129">
        <v>1.1970000000000001</v>
      </c>
      <c r="J2177" s="129">
        <v>-40</v>
      </c>
      <c r="K2177" s="129">
        <v>-36</v>
      </c>
      <c r="L2177" s="129" t="b">
        <v>0</v>
      </c>
      <c r="M2177" s="129">
        <v>-6.3739999999999997</v>
      </c>
      <c r="N2177" s="129">
        <v>2.5049999999999999</v>
      </c>
      <c r="O2177" s="129">
        <v>-2.5449999999999999</v>
      </c>
      <c r="P2177" s="132">
        <v>-6.3259999999999996</v>
      </c>
      <c r="Q2177" s="132">
        <v>8.4000000000000005E-2</v>
      </c>
      <c r="R2177" s="132">
        <v>-0.53200000000000003</v>
      </c>
      <c r="S2177" s="129">
        <v>1.7</v>
      </c>
      <c r="T2177" s="419">
        <v>-32.04</v>
      </c>
      <c r="U2177" s="129">
        <v>16.489999999999998</v>
      </c>
      <c r="V2177" s="129">
        <v>-28</v>
      </c>
      <c r="W2177" s="129">
        <v>-29</v>
      </c>
      <c r="X2177" s="129">
        <v>711</v>
      </c>
      <c r="Y2177" s="129" t="s">
        <v>2228</v>
      </c>
      <c r="Z2177" s="129" t="b">
        <v>0</v>
      </c>
      <c r="AA2177" s="129">
        <v>0</v>
      </c>
      <c r="AB2177" s="129" t="b">
        <v>0</v>
      </c>
      <c r="AC2177" s="129">
        <v>43</v>
      </c>
      <c r="AD2177" s="129">
        <v>0.372</v>
      </c>
      <c r="AE2177" s="129" t="s">
        <v>150</v>
      </c>
      <c r="AF2177" s="129" t="s">
        <v>3217</v>
      </c>
      <c r="AG2177" s="129" t="s">
        <v>4634</v>
      </c>
      <c r="AH2177" s="129" t="e" cm="1">
        <f t="array" aca="1" ref="AH2177" ca="1">INDIRECT(ADDRESS(MATCH(AJ2177,'rs_industries'!B:B,0),5,1,TRUE,"rs_industries"))</f>
        <v>#N/A</v>
      </c>
      <c r="AI2177" s="129" t="e" cm="1">
        <f t="array" aca="1" ref="AI2177" ca="1">INDIRECT(ADDRESS(MATCH(A2177,'rs_stocks'!B:B,0),7,1,TRUE,"rs_stocks"))</f>
        <v>#N/A</v>
      </c>
    </row>
    <row r="2178" spans="1:35" x14ac:dyDescent="0.3">
      <c r="A2178" s="129" t="s">
        <v>1255</v>
      </c>
      <c r="B2178" s="132">
        <v>-2.54</v>
      </c>
      <c r="C2178" s="132">
        <v>5.87</v>
      </c>
      <c r="D2178" s="132">
        <v>1.2</v>
      </c>
      <c r="E2178" s="132">
        <v>-4.21</v>
      </c>
      <c r="F2178" s="132">
        <v>-1.55</v>
      </c>
      <c r="G2178" s="251" t="s">
        <v>3217</v>
      </c>
      <c r="H2178" s="349" t="s">
        <v>150</v>
      </c>
      <c r="I2178" s="129">
        <v>91.21</v>
      </c>
      <c r="J2178" s="129">
        <v>-48</v>
      </c>
      <c r="K2178" s="129">
        <v>-36</v>
      </c>
      <c r="L2178" s="129" t="b">
        <v>1</v>
      </c>
      <c r="M2178" s="129">
        <v>-11.641</v>
      </c>
      <c r="N2178" s="129">
        <v>4.5659999999999998</v>
      </c>
      <c r="O2178" s="129">
        <v>-2.5489999999999999</v>
      </c>
      <c r="P2178" s="132">
        <v>-11.407</v>
      </c>
      <c r="Q2178" s="132">
        <v>8.4000000000000005E-2</v>
      </c>
      <c r="R2178" s="132">
        <v>-0.95399999999999996</v>
      </c>
      <c r="S2178" s="129">
        <v>2.2000000000000002</v>
      </c>
      <c r="T2178" s="419">
        <v>24.709</v>
      </c>
      <c r="U2178" s="129">
        <v>195.32</v>
      </c>
      <c r="V2178" s="129">
        <v>-38</v>
      </c>
      <c r="W2178" s="129">
        <v>-33</v>
      </c>
      <c r="X2178" s="129">
        <v>46</v>
      </c>
      <c r="Y2178" s="129" t="s">
        <v>1255</v>
      </c>
      <c r="Z2178" s="129" t="b">
        <v>0</v>
      </c>
      <c r="AA2178" s="129">
        <v>0</v>
      </c>
      <c r="AB2178" s="129" t="b">
        <v>0</v>
      </c>
      <c r="AC2178" s="129">
        <v>45</v>
      </c>
      <c r="AD2178" s="129">
        <v>0.372</v>
      </c>
      <c r="AE2178" s="129" t="s">
        <v>150</v>
      </c>
      <c r="AF2178" s="129" t="s">
        <v>3217</v>
      </c>
      <c r="AG2178" s="129" t="s">
        <v>4593</v>
      </c>
      <c r="AH2178" s="129" t="e" cm="1">
        <f t="array" aca="1" ref="AH2178" ca="1">INDIRECT(ADDRESS(MATCH(AJ2178,'rs_industries'!B:B,0),5,1,TRUE,"rs_industries"))</f>
        <v>#N/A</v>
      </c>
      <c r="AI2178" s="129" t="e" cm="1">
        <f t="array" aca="1" ref="AI2178" ca="1">INDIRECT(ADDRESS(MATCH(A2178,'rs_stocks'!B:B,0),7,1,TRUE,"rs_stocks"))</f>
        <v>#N/A</v>
      </c>
    </row>
    <row r="2179" spans="1:35" x14ac:dyDescent="0.3">
      <c r="A2179" s="129" t="s">
        <v>1530</v>
      </c>
      <c r="B2179" s="132">
        <v>2.36</v>
      </c>
      <c r="C2179" s="132">
        <v>-4.32</v>
      </c>
      <c r="D2179" s="132">
        <v>-11.32</v>
      </c>
      <c r="E2179" s="132">
        <v>3.07</v>
      </c>
      <c r="F2179" s="132">
        <v>-3.87</v>
      </c>
      <c r="G2179" s="205" t="s">
        <v>3705</v>
      </c>
      <c r="H2179" s="349" t="s">
        <v>115</v>
      </c>
      <c r="I2179" s="129">
        <v>4.1859999999999999</v>
      </c>
      <c r="J2179" s="129">
        <v>-51</v>
      </c>
      <c r="K2179" s="129">
        <v>-47</v>
      </c>
      <c r="L2179" s="129" t="b">
        <v>0</v>
      </c>
      <c r="M2179" s="129">
        <v>-12.898999999999999</v>
      </c>
      <c r="N2179" s="129">
        <v>5.0190000000000001</v>
      </c>
      <c r="O2179" s="129">
        <v>-2.57</v>
      </c>
      <c r="P2179" s="132">
        <v>-11.872999999999999</v>
      </c>
      <c r="Q2179" s="132">
        <v>8.1000000000000003E-2</v>
      </c>
      <c r="R2179" s="132">
        <v>-0.96099999999999997</v>
      </c>
      <c r="S2179" s="129">
        <v>3.43</v>
      </c>
      <c r="T2179" s="419">
        <v>55.912999999999997</v>
      </c>
      <c r="U2179" s="129">
        <v>10.42</v>
      </c>
      <c r="V2179" s="129">
        <v>2</v>
      </c>
      <c r="W2179" s="129">
        <v>7</v>
      </c>
      <c r="X2179" s="129">
        <v>559</v>
      </c>
      <c r="Y2179" s="129" t="s">
        <v>1530</v>
      </c>
      <c r="Z2179" s="129" t="b">
        <v>1</v>
      </c>
      <c r="AA2179" s="129">
        <v>0</v>
      </c>
      <c r="AB2179" s="129" t="b">
        <v>0</v>
      </c>
      <c r="AC2179" s="129">
        <v>42</v>
      </c>
      <c r="AD2179" s="129">
        <v>0.372</v>
      </c>
      <c r="AE2179" s="129" t="s">
        <v>115</v>
      </c>
      <c r="AF2179" s="129" t="s">
        <v>3705</v>
      </c>
      <c r="AG2179" s="129" t="s">
        <v>5638</v>
      </c>
      <c r="AH2179" s="129" t="e" cm="1">
        <f t="array" aca="1" ref="AH2179" ca="1">INDIRECT(ADDRESS(MATCH(AJ2179,'rs_industries'!B:B,0),5,1,TRUE,"rs_industries"))</f>
        <v>#N/A</v>
      </c>
      <c r="AI2179" s="129" t="e" cm="1">
        <f t="array" aca="1" ref="AI2179" ca="1">INDIRECT(ADDRESS(MATCH(A2179,'rs_stocks'!B:B,0),7,1,TRUE,"rs_stocks"))</f>
        <v>#N/A</v>
      </c>
    </row>
    <row r="2180" spans="1:35" x14ac:dyDescent="0.3">
      <c r="A2180" s="129" t="s">
        <v>5782</v>
      </c>
      <c r="B2180" s="132">
        <v>-1.45</v>
      </c>
      <c r="C2180" s="132">
        <v>0.89</v>
      </c>
      <c r="D2180" s="132">
        <v>-6.09</v>
      </c>
      <c r="E2180" s="132">
        <v>7.48</v>
      </c>
      <c r="F2180" s="132">
        <v>-5.6</v>
      </c>
      <c r="G2180" s="298" t="s">
        <v>202</v>
      </c>
      <c r="H2180" s="352" t="s">
        <v>3108</v>
      </c>
      <c r="I2180" s="129">
        <v>0.79600000000000004</v>
      </c>
      <c r="J2180" s="129">
        <v>-67</v>
      </c>
      <c r="K2180" s="129">
        <v>-45</v>
      </c>
      <c r="L2180" s="129" t="b">
        <v>1</v>
      </c>
      <c r="M2180" s="129">
        <v>-10.02</v>
      </c>
      <c r="N2180" s="129">
        <v>3.8929999999999998</v>
      </c>
      <c r="O2180" s="129">
        <v>-2.5739999999999998</v>
      </c>
      <c r="P2180" s="132">
        <v>-9.4789999999999992</v>
      </c>
      <c r="Q2180" s="132">
        <v>8.5000000000000006E-2</v>
      </c>
      <c r="R2180" s="132">
        <v>-0.80700000000000005</v>
      </c>
      <c r="S2180" s="129">
        <v>3.53</v>
      </c>
      <c r="T2180" s="419">
        <v>-6.657</v>
      </c>
      <c r="U2180" s="129">
        <v>34.049999999999997</v>
      </c>
      <c r="V2180" s="129">
        <v>-5</v>
      </c>
      <c r="W2180" s="129">
        <v>-28</v>
      </c>
      <c r="X2180" s="129">
        <v>166</v>
      </c>
      <c r="Y2180" s="129" t="s">
        <v>5782</v>
      </c>
      <c r="Z2180" s="129" t="b">
        <v>1</v>
      </c>
      <c r="AA2180" s="129">
        <v>0</v>
      </c>
      <c r="AB2180" s="129" t="b">
        <v>0</v>
      </c>
      <c r="AC2180" s="129">
        <v>46</v>
      </c>
      <c r="AD2180" s="129">
        <v>0.372</v>
      </c>
      <c r="AE2180" s="129" t="s">
        <v>3108</v>
      </c>
      <c r="AF2180" s="129" t="s">
        <v>202</v>
      </c>
      <c r="AG2180" s="129" t="s">
        <v>5783</v>
      </c>
      <c r="AH2180" s="129" t="e" cm="1">
        <f t="array" aca="1" ref="AH2180" ca="1">INDIRECT(ADDRESS(MATCH(AJ2180,'rs_industries'!B:B,0),5,1,TRUE,"rs_industries"))</f>
        <v>#N/A</v>
      </c>
      <c r="AI2180" s="129" t="e" cm="1">
        <f t="array" aca="1" ref="AI2180" ca="1">INDIRECT(ADDRESS(MATCH(A2180,'rs_stocks'!B:B,0),7,1,TRUE,"rs_stocks"))</f>
        <v>#N/A</v>
      </c>
    </row>
    <row r="2181" spans="1:35" x14ac:dyDescent="0.3">
      <c r="A2181" s="129" t="s">
        <v>7887</v>
      </c>
      <c r="B2181" s="132">
        <v>-1.67</v>
      </c>
      <c r="C2181" s="132">
        <v>1.32</v>
      </c>
      <c r="D2181" s="132">
        <v>-8.26</v>
      </c>
      <c r="E2181" s="132">
        <v>5.38</v>
      </c>
      <c r="F2181" s="132">
        <v>-1.07</v>
      </c>
      <c r="G2181" s="282" t="s">
        <v>3313</v>
      </c>
      <c r="H2181" s="347" t="s">
        <v>31</v>
      </c>
      <c r="I2181" s="129">
        <v>0.432</v>
      </c>
      <c r="J2181" s="129">
        <v>-38</v>
      </c>
      <c r="K2181" s="129">
        <v>-29</v>
      </c>
      <c r="L2181" s="129" t="b">
        <v>0</v>
      </c>
      <c r="M2181" s="129">
        <v>-8.4309999999999992</v>
      </c>
      <c r="N2181" s="129">
        <v>3.2450000000000001</v>
      </c>
      <c r="O2181" s="129">
        <v>-2.5979999999999999</v>
      </c>
      <c r="P2181" s="132">
        <v>-7.5750000000000002</v>
      </c>
      <c r="Q2181" s="132">
        <v>8.5000000000000006E-2</v>
      </c>
      <c r="R2181" s="132">
        <v>-0.64100000000000001</v>
      </c>
      <c r="S2181" s="129">
        <v>2.48</v>
      </c>
      <c r="T2181" s="419">
        <v>-12.465999999999999</v>
      </c>
      <c r="U2181" s="129">
        <v>32.340000000000003</v>
      </c>
      <c r="V2181" s="129">
        <v>-42</v>
      </c>
      <c r="W2181" s="129">
        <v>-27</v>
      </c>
      <c r="X2181" s="129">
        <v>249</v>
      </c>
      <c r="Y2181" s="129" t="s">
        <v>7887</v>
      </c>
      <c r="Z2181" s="129" t="b">
        <v>1</v>
      </c>
      <c r="AA2181" s="129">
        <v>0</v>
      </c>
      <c r="AB2181" s="129" t="b">
        <v>0</v>
      </c>
      <c r="AC2181" s="129">
        <v>45</v>
      </c>
      <c r="AD2181" s="129">
        <v>0.371</v>
      </c>
      <c r="AE2181" s="129" t="s">
        <v>31</v>
      </c>
      <c r="AF2181" s="129" t="s">
        <v>3313</v>
      </c>
      <c r="AG2181" s="129" t="s">
        <v>7888</v>
      </c>
      <c r="AH2181" s="129" t="e" cm="1">
        <f t="array" aca="1" ref="AH2181" ca="1">INDIRECT(ADDRESS(MATCH(AJ2181,'rs_industries'!B:B,0),5,1,TRUE,"rs_industries"))</f>
        <v>#N/A</v>
      </c>
      <c r="AI2181" s="129" t="e" cm="1">
        <f t="array" aca="1" ref="AI2181" ca="1">INDIRECT(ADDRESS(MATCH(A2181,'rs_stocks'!B:B,0),7,1,TRUE,"rs_stocks"))</f>
        <v>#N/A</v>
      </c>
    </row>
    <row r="2182" spans="1:35" x14ac:dyDescent="0.3">
      <c r="A2182" s="129" t="s">
        <v>968</v>
      </c>
      <c r="B2182" s="132">
        <v>-2.77</v>
      </c>
      <c r="C2182" s="132">
        <v>-10.73</v>
      </c>
      <c r="D2182" s="132">
        <v>-9.59</v>
      </c>
      <c r="E2182" s="132">
        <v>-8.11</v>
      </c>
      <c r="F2182" s="132">
        <v>-13.83</v>
      </c>
      <c r="G2182" s="269" t="s">
        <v>841</v>
      </c>
      <c r="H2182" s="288" t="s">
        <v>24</v>
      </c>
      <c r="I2182" s="129">
        <v>5.05</v>
      </c>
      <c r="J2182" s="129">
        <v>-37</v>
      </c>
      <c r="K2182" s="129">
        <v>-28</v>
      </c>
      <c r="L2182" s="129" t="b">
        <v>0</v>
      </c>
      <c r="M2182" s="129">
        <v>-7.7859999999999996</v>
      </c>
      <c r="N2182" s="129">
        <v>2.984</v>
      </c>
      <c r="O2182" s="129">
        <v>-2.609</v>
      </c>
      <c r="P2182" s="132">
        <v>-8.0969999999999995</v>
      </c>
      <c r="Q2182" s="132">
        <v>8.5999999999999993E-2</v>
      </c>
      <c r="R2182" s="132">
        <v>-0.69899999999999995</v>
      </c>
      <c r="S2182" s="129">
        <v>3.03</v>
      </c>
      <c r="T2182" s="419">
        <v>-56.942999999999998</v>
      </c>
      <c r="U2182" s="129">
        <v>153.82</v>
      </c>
      <c r="V2182" s="129">
        <v>17</v>
      </c>
      <c r="W2182" s="129">
        <v>17</v>
      </c>
      <c r="X2182" s="129">
        <v>42</v>
      </c>
      <c r="Y2182" s="129" t="s">
        <v>968</v>
      </c>
      <c r="Z2182" s="129" t="b">
        <v>1</v>
      </c>
      <c r="AA2182" s="129">
        <v>0</v>
      </c>
      <c r="AB2182" s="129" t="b">
        <v>0</v>
      </c>
      <c r="AC2182" s="129">
        <v>46</v>
      </c>
      <c r="AD2182" s="129">
        <v>0.371</v>
      </c>
      <c r="AE2182" s="129" t="s">
        <v>24</v>
      </c>
      <c r="AF2182" s="129" t="s">
        <v>841</v>
      </c>
      <c r="AG2182" s="129" t="s">
        <v>3778</v>
      </c>
      <c r="AH2182" s="129" t="e" cm="1">
        <f t="array" aca="1" ref="AH2182" ca="1">INDIRECT(ADDRESS(MATCH(AJ2182,'rs_industries'!B:B,0),5,1,TRUE,"rs_industries"))</f>
        <v>#N/A</v>
      </c>
      <c r="AI2182" s="129" t="e" cm="1">
        <f t="array" aca="1" ref="AI2182" ca="1">INDIRECT(ADDRESS(MATCH(A2182,'rs_stocks'!B:B,0),7,1,TRUE,"rs_stocks"))</f>
        <v>#N/A</v>
      </c>
    </row>
    <row r="2183" spans="1:35" x14ac:dyDescent="0.3">
      <c r="A2183" s="129" t="s">
        <v>1540</v>
      </c>
      <c r="B2183" s="132">
        <v>-0.43</v>
      </c>
      <c r="C2183" s="132">
        <v>-8.41</v>
      </c>
      <c r="D2183" s="132">
        <v>-8.06</v>
      </c>
      <c r="E2183" s="132">
        <v>0.65</v>
      </c>
      <c r="F2183" s="132">
        <v>-3.11</v>
      </c>
      <c r="G2183" s="269" t="s">
        <v>3236</v>
      </c>
      <c r="H2183" s="288" t="s">
        <v>3111</v>
      </c>
      <c r="I2183" s="129">
        <v>1.3109999999999999</v>
      </c>
      <c r="J2183" s="129">
        <v>-71</v>
      </c>
      <c r="K2183" s="129">
        <v>-53</v>
      </c>
      <c r="L2183" s="129" t="b">
        <v>0</v>
      </c>
      <c r="M2183" s="129">
        <v>-10.084</v>
      </c>
      <c r="N2183" s="129">
        <v>3.8490000000000002</v>
      </c>
      <c r="O2183" s="129">
        <v>-2.62</v>
      </c>
      <c r="P2183" s="132">
        <v>-9.2850000000000001</v>
      </c>
      <c r="Q2183" s="132">
        <v>8.5999999999999993E-2</v>
      </c>
      <c r="R2183" s="132">
        <v>-0.79500000000000004</v>
      </c>
      <c r="S2183" s="129">
        <v>2.41</v>
      </c>
      <c r="T2183" s="419">
        <v>-17.73</v>
      </c>
      <c r="U2183" s="129">
        <v>4.68</v>
      </c>
      <c r="V2183" s="129">
        <v>-64</v>
      </c>
      <c r="W2183" s="129">
        <v>-63</v>
      </c>
      <c r="X2183" s="129">
        <v>1773</v>
      </c>
      <c r="Y2183" s="129" t="s">
        <v>1540</v>
      </c>
      <c r="Z2183" s="129" t="b">
        <v>1</v>
      </c>
      <c r="AA2183" s="129">
        <v>0</v>
      </c>
      <c r="AB2183" s="129" t="b">
        <v>0</v>
      </c>
      <c r="AC2183" s="129">
        <v>45</v>
      </c>
      <c r="AD2183" s="129">
        <v>0.371</v>
      </c>
      <c r="AE2183" s="129" t="s">
        <v>3111</v>
      </c>
      <c r="AF2183" s="129" t="s">
        <v>3236</v>
      </c>
      <c r="AG2183" s="129" t="s">
        <v>5336</v>
      </c>
      <c r="AH2183" s="129" t="e" cm="1">
        <f t="array" aca="1" ref="AH2183" ca="1">INDIRECT(ADDRESS(MATCH(AJ2183,'rs_industries'!B:B,0),5,1,TRUE,"rs_industries"))</f>
        <v>#N/A</v>
      </c>
      <c r="AI2183" s="129" t="e" cm="1">
        <f t="array" aca="1" ref="AI2183" ca="1">INDIRECT(ADDRESS(MATCH(A2183,'rs_stocks'!B:B,0),7,1,TRUE,"rs_stocks"))</f>
        <v>#N/A</v>
      </c>
    </row>
    <row r="2184" spans="1:35" x14ac:dyDescent="0.3">
      <c r="A2184" s="129" t="s">
        <v>2094</v>
      </c>
      <c r="B2184" s="132">
        <v>-0.33</v>
      </c>
      <c r="C2184" s="132">
        <v>2.2000000000000002</v>
      </c>
      <c r="D2184" s="132">
        <v>-3.85</v>
      </c>
      <c r="E2184" s="132">
        <v>6.41</v>
      </c>
      <c r="F2184" s="132">
        <v>5.95</v>
      </c>
      <c r="G2184" s="282" t="s">
        <v>3623</v>
      </c>
      <c r="H2184" s="347" t="s">
        <v>31</v>
      </c>
      <c r="I2184" s="129">
        <v>3.343</v>
      </c>
      <c r="J2184" s="129">
        <v>-85</v>
      </c>
      <c r="K2184" s="129">
        <v>-72</v>
      </c>
      <c r="L2184" s="129" t="b">
        <v>1</v>
      </c>
      <c r="M2184" s="129">
        <v>-16.597999999999999</v>
      </c>
      <c r="N2184" s="129">
        <v>6.3049999999999997</v>
      </c>
      <c r="O2184" s="129">
        <v>-2.633</v>
      </c>
      <c r="P2184" s="132">
        <v>-14.013</v>
      </c>
      <c r="Q2184" s="132">
        <v>8.7999999999999995E-2</v>
      </c>
      <c r="R2184" s="132">
        <v>-1.2290000000000001</v>
      </c>
      <c r="S2184" s="129">
        <v>3.38</v>
      </c>
      <c r="T2184" s="419">
        <v>-52.347999999999999</v>
      </c>
      <c r="U2184" s="129">
        <v>36.700000000000003</v>
      </c>
      <c r="V2184" s="129">
        <v>-34</v>
      </c>
      <c r="W2184" s="129">
        <v>-64</v>
      </c>
      <c r="X2184" s="129">
        <v>161</v>
      </c>
      <c r="Y2184" s="129" t="s">
        <v>2094</v>
      </c>
      <c r="Z2184" s="129" t="b">
        <v>1</v>
      </c>
      <c r="AA2184" s="129">
        <v>0</v>
      </c>
      <c r="AB2184" s="129" t="b">
        <v>0</v>
      </c>
      <c r="AC2184" s="129">
        <v>47</v>
      </c>
      <c r="AD2184" s="129">
        <v>0.37</v>
      </c>
      <c r="AE2184" s="129" t="s">
        <v>31</v>
      </c>
      <c r="AF2184" s="129" t="s">
        <v>3623</v>
      </c>
      <c r="AG2184" s="129" t="s">
        <v>3684</v>
      </c>
      <c r="AH2184" s="129" t="e" cm="1">
        <f t="array" aca="1" ref="AH2184" ca="1">INDIRECT(ADDRESS(MATCH(AJ2184,'rs_industries'!B:B,0),5,1,TRUE,"rs_industries"))</f>
        <v>#N/A</v>
      </c>
      <c r="AI2184" s="129" t="e" cm="1">
        <f t="array" aca="1" ref="AI2184" ca="1">INDIRECT(ADDRESS(MATCH(A2184,'rs_stocks'!B:B,0),7,1,TRUE,"rs_stocks"))</f>
        <v>#N/A</v>
      </c>
    </row>
    <row r="2185" spans="1:35" x14ac:dyDescent="0.3">
      <c r="A2185" s="129" t="s">
        <v>9046</v>
      </c>
      <c r="B2185" s="132">
        <v>-0.39</v>
      </c>
      <c r="C2185" s="132">
        <v>-4.92</v>
      </c>
      <c r="D2185" s="132">
        <v>-3.02</v>
      </c>
      <c r="E2185" s="132">
        <v>-8.35</v>
      </c>
      <c r="F2185" s="132">
        <v>-6.6</v>
      </c>
      <c r="G2185" s="298" t="s">
        <v>3148</v>
      </c>
      <c r="H2185" s="352" t="s">
        <v>3111</v>
      </c>
      <c r="I2185" s="129">
        <v>0.27200000000000002</v>
      </c>
      <c r="J2185" s="129">
        <v>-44</v>
      </c>
      <c r="K2185" s="129">
        <v>-15</v>
      </c>
      <c r="L2185" s="129" t="b">
        <v>0</v>
      </c>
      <c r="M2185" s="129">
        <v>-5.1840000000000002</v>
      </c>
      <c r="N2185" s="129">
        <v>1.962</v>
      </c>
      <c r="O2185" s="129">
        <v>-2.6419999999999999</v>
      </c>
      <c r="P2185" s="132">
        <v>-5.3230000000000004</v>
      </c>
      <c r="Q2185" s="132">
        <v>8.8999999999999996E-2</v>
      </c>
      <c r="R2185" s="132">
        <v>-0.47399999999999998</v>
      </c>
      <c r="S2185" s="129">
        <v>1.58</v>
      </c>
      <c r="T2185" s="419">
        <v>-17.434999999999999</v>
      </c>
      <c r="U2185" s="129">
        <v>25.34</v>
      </c>
      <c r="V2185" s="129">
        <v>-12</v>
      </c>
      <c r="W2185" s="129">
        <v>-42</v>
      </c>
      <c r="X2185" s="129">
        <v>498</v>
      </c>
      <c r="Y2185" s="129" t="s">
        <v>9046</v>
      </c>
      <c r="Z2185" s="129" t="b">
        <v>1</v>
      </c>
      <c r="AA2185" s="129">
        <v>0</v>
      </c>
      <c r="AB2185" s="129" t="b">
        <v>0</v>
      </c>
      <c r="AC2185" s="129">
        <v>40</v>
      </c>
      <c r="AD2185" s="129">
        <v>0.37</v>
      </c>
      <c r="AE2185" s="129" t="s">
        <v>3111</v>
      </c>
      <c r="AF2185" s="129" t="s">
        <v>3148</v>
      </c>
      <c r="AG2185" s="129" t="s">
        <v>9047</v>
      </c>
      <c r="AH2185" s="129" t="e" cm="1">
        <f t="array" aca="1" ref="AH2185" ca="1">INDIRECT(ADDRESS(MATCH(AJ2185,'rs_industries'!B:B,0),5,1,TRUE,"rs_industries"))</f>
        <v>#N/A</v>
      </c>
      <c r="AI2185" s="129" t="e" cm="1">
        <f t="array" aca="1" ref="AI2185" ca="1">INDIRECT(ADDRESS(MATCH(A2185,'rs_stocks'!B:B,0),7,1,TRUE,"rs_stocks"))</f>
        <v>#N/A</v>
      </c>
    </row>
    <row r="2186" spans="1:35" x14ac:dyDescent="0.3">
      <c r="A2186" s="129" t="s">
        <v>1566</v>
      </c>
      <c r="B2186" s="132">
        <v>2.42</v>
      </c>
      <c r="C2186" s="132">
        <v>3.59</v>
      </c>
      <c r="D2186" s="132">
        <v>-4.8600000000000003</v>
      </c>
      <c r="E2186" s="132">
        <v>9.24</v>
      </c>
      <c r="F2186" s="132">
        <v>8.2100000000000009</v>
      </c>
      <c r="G2186" s="282" t="s">
        <v>3107</v>
      </c>
      <c r="H2186" s="347" t="s">
        <v>3108</v>
      </c>
      <c r="I2186" s="129">
        <v>3.9870000000000001</v>
      </c>
      <c r="J2186" s="129">
        <v>-57</v>
      </c>
      <c r="K2186" s="129">
        <v>-9</v>
      </c>
      <c r="L2186" s="129" t="b">
        <v>1</v>
      </c>
      <c r="M2186" s="129">
        <v>-12.571999999999999</v>
      </c>
      <c r="N2186" s="129">
        <v>4.7489999999999997</v>
      </c>
      <c r="O2186" s="129">
        <v>-2.6469999999999998</v>
      </c>
      <c r="P2186" s="132">
        <v>-10.766</v>
      </c>
      <c r="Q2186" s="132">
        <v>8.8999999999999996E-2</v>
      </c>
      <c r="R2186" s="132">
        <v>-0.96099999999999997</v>
      </c>
      <c r="S2186" s="129">
        <v>2.79</v>
      </c>
      <c r="T2186" s="419">
        <v>108.276</v>
      </c>
      <c r="U2186" s="129">
        <v>42.7</v>
      </c>
      <c r="V2186" s="129">
        <v>18</v>
      </c>
      <c r="W2186" s="129">
        <v>-1</v>
      </c>
      <c r="X2186" s="129">
        <v>167</v>
      </c>
      <c r="Y2186" s="129" t="s">
        <v>1566</v>
      </c>
      <c r="Z2186" s="129" t="b">
        <v>1</v>
      </c>
      <c r="AA2186" s="129">
        <v>0</v>
      </c>
      <c r="AB2186" s="129" t="b">
        <v>1</v>
      </c>
      <c r="AC2186" s="129">
        <v>50</v>
      </c>
      <c r="AD2186" s="129">
        <v>0.37</v>
      </c>
      <c r="AE2186" s="129" t="s">
        <v>3108</v>
      </c>
      <c r="AF2186" s="129" t="s">
        <v>3107</v>
      </c>
      <c r="AG2186" s="129" t="s">
        <v>3777</v>
      </c>
      <c r="AH2186" s="129" t="e" cm="1">
        <f t="array" aca="1" ref="AH2186" ca="1">INDIRECT(ADDRESS(MATCH(AJ2186,'rs_industries'!B:B,0),5,1,TRUE,"rs_industries"))</f>
        <v>#N/A</v>
      </c>
      <c r="AI2186" s="129" cm="1">
        <f t="array" aca="1" ref="AI2186" ca="1">INDIRECT(ADDRESS(MATCH(A2186,'rs_stocks'!B:B,0),7,1,TRUE,"rs_stocks"))</f>
        <v>78</v>
      </c>
    </row>
    <row r="2187" spans="1:35" x14ac:dyDescent="0.3">
      <c r="A2187" s="129" t="s">
        <v>295</v>
      </c>
      <c r="B2187" s="132">
        <v>0.31</v>
      </c>
      <c r="C2187" s="132">
        <v>-4.6500000000000004</v>
      </c>
      <c r="D2187" s="132">
        <v>-9.09</v>
      </c>
      <c r="E2187" s="132">
        <v>-6</v>
      </c>
      <c r="F2187" s="132">
        <v>-7.65</v>
      </c>
      <c r="G2187" s="269" t="s">
        <v>3221</v>
      </c>
      <c r="H2187" s="288" t="s">
        <v>3108</v>
      </c>
      <c r="I2187" s="129">
        <v>14.121</v>
      </c>
      <c r="J2187" s="129">
        <v>-25</v>
      </c>
      <c r="K2187" s="129">
        <v>-10</v>
      </c>
      <c r="L2187" s="129" t="b">
        <v>0</v>
      </c>
      <c r="M2187" s="129">
        <v>-9.3800000000000008</v>
      </c>
      <c r="N2187" s="129">
        <v>3.5329999999999999</v>
      </c>
      <c r="O2187" s="129">
        <v>-2.6549999999999998</v>
      </c>
      <c r="P2187" s="132">
        <v>-9.1370000000000005</v>
      </c>
      <c r="Q2187" s="132">
        <v>8.7999999999999995E-2</v>
      </c>
      <c r="R2187" s="132">
        <v>-0.80200000000000005</v>
      </c>
      <c r="S2187" s="129">
        <v>1.51</v>
      </c>
      <c r="T2187" s="419">
        <v>-8.4009999999999998</v>
      </c>
      <c r="U2187" s="129">
        <v>267.85000000000002</v>
      </c>
      <c r="V2187" s="129">
        <v>-41</v>
      </c>
      <c r="W2187" s="129">
        <v>-42</v>
      </c>
      <c r="X2187" s="129">
        <v>49</v>
      </c>
      <c r="Y2187" s="129" t="s">
        <v>295</v>
      </c>
      <c r="Z2187" s="129" t="b">
        <v>1</v>
      </c>
      <c r="AA2187" s="129">
        <v>0</v>
      </c>
      <c r="AB2187" s="129" t="b">
        <v>0</v>
      </c>
      <c r="AC2187" s="129">
        <v>49</v>
      </c>
      <c r="AD2187" s="129">
        <v>0.37</v>
      </c>
      <c r="AE2187" s="129" t="s">
        <v>3108</v>
      </c>
      <c r="AF2187" s="129" t="s">
        <v>3221</v>
      </c>
      <c r="AG2187" s="129" t="s">
        <v>4108</v>
      </c>
      <c r="AH2187" s="129" t="e" cm="1">
        <f t="array" aca="1" ref="AH2187" ca="1">INDIRECT(ADDRESS(MATCH(AJ2187,'rs_industries'!B:B,0),5,1,TRUE,"rs_industries"))</f>
        <v>#N/A</v>
      </c>
      <c r="AI2187" s="129" t="e" cm="1">
        <f t="array" aca="1" ref="AI2187" ca="1">INDIRECT(ADDRESS(MATCH(A2187,'rs_stocks'!B:B,0),7,1,TRUE,"rs_stocks"))</f>
        <v>#N/A</v>
      </c>
    </row>
    <row r="2188" spans="1:35" x14ac:dyDescent="0.3">
      <c r="A2188" s="129" t="s">
        <v>7724</v>
      </c>
      <c r="B2188" s="132">
        <v>2.95</v>
      </c>
      <c r="C2188" s="132">
        <v>-0.28999999999999998</v>
      </c>
      <c r="D2188" s="132">
        <v>12.22</v>
      </c>
      <c r="E2188" s="132">
        <v>-14.25</v>
      </c>
      <c r="F2188" s="132">
        <v>-6.68</v>
      </c>
      <c r="G2188" s="266" t="s">
        <v>3241</v>
      </c>
      <c r="H2188" s="345" t="s">
        <v>3124</v>
      </c>
      <c r="I2188" s="129">
        <v>0.51400000000000001</v>
      </c>
      <c r="J2188" s="129">
        <v>-97</v>
      </c>
      <c r="K2188" s="129">
        <v>-95</v>
      </c>
      <c r="L2188" s="129" t="b">
        <v>0</v>
      </c>
      <c r="M2188" s="129">
        <v>-33.616</v>
      </c>
      <c r="N2188" s="129">
        <v>12.646000000000001</v>
      </c>
      <c r="O2188" s="129">
        <v>-2.6579999999999999</v>
      </c>
      <c r="P2188" s="132">
        <v>-30.446999999999999</v>
      </c>
      <c r="Q2188" s="132">
        <v>9.1999999999999998E-2</v>
      </c>
      <c r="R2188" s="132">
        <v>-2.7959999999999998</v>
      </c>
      <c r="S2188" s="129">
        <v>7.91</v>
      </c>
      <c r="T2188" s="419">
        <v>-43.478000000000002</v>
      </c>
      <c r="U2188" s="129">
        <v>3.49</v>
      </c>
      <c r="V2188" s="129">
        <v>-22</v>
      </c>
      <c r="W2188" s="129">
        <v>-8</v>
      </c>
      <c r="X2188" s="129">
        <v>724</v>
      </c>
      <c r="Y2188" s="129" t="s">
        <v>7724</v>
      </c>
      <c r="Z2188" s="129" t="b">
        <v>0</v>
      </c>
      <c r="AA2188" s="129">
        <v>0</v>
      </c>
      <c r="AB2188" s="129" t="b">
        <v>0</v>
      </c>
      <c r="AC2188" s="129">
        <v>40</v>
      </c>
      <c r="AD2188" s="129">
        <v>0.36899999999999999</v>
      </c>
      <c r="AE2188" s="129" t="s">
        <v>3124</v>
      </c>
      <c r="AF2188" s="129" t="s">
        <v>3241</v>
      </c>
      <c r="AG2188" s="129" t="s">
        <v>7725</v>
      </c>
      <c r="AH2188" s="129" t="e" cm="1">
        <f t="array" aca="1" ref="AH2188" ca="1">INDIRECT(ADDRESS(MATCH(AJ2188,'rs_industries'!B:B,0),5,1,TRUE,"rs_industries"))</f>
        <v>#N/A</v>
      </c>
      <c r="AI2188" s="129" t="e" cm="1">
        <f t="array" aca="1" ref="AI2188" ca="1">INDIRECT(ADDRESS(MATCH(A2188,'rs_stocks'!B:B,0),7,1,TRUE,"rs_stocks"))</f>
        <v>#N/A</v>
      </c>
    </row>
    <row r="2189" spans="1:35" x14ac:dyDescent="0.3">
      <c r="A2189" s="129" t="s">
        <v>7498</v>
      </c>
      <c r="B2189" s="132">
        <v>-0.57999999999999996</v>
      </c>
      <c r="C2189" s="132">
        <v>-0.2</v>
      </c>
      <c r="D2189" s="132">
        <v>-3.4</v>
      </c>
      <c r="E2189" s="132">
        <v>-0.97</v>
      </c>
      <c r="F2189" s="132">
        <v>-4.49</v>
      </c>
      <c r="G2189" s="231" t="s">
        <v>3282</v>
      </c>
      <c r="H2189" s="346" t="s">
        <v>3111</v>
      </c>
      <c r="I2189" s="129">
        <v>0.71499999999999997</v>
      </c>
      <c r="J2189" s="129">
        <v>-60</v>
      </c>
      <c r="K2189" s="129">
        <v>-48</v>
      </c>
      <c r="L2189" s="129" t="b">
        <v>1</v>
      </c>
      <c r="M2189" s="129">
        <v>-6.9749999999999996</v>
      </c>
      <c r="N2189" s="129">
        <v>2.62</v>
      </c>
      <c r="O2189" s="129">
        <v>-2.6629999999999998</v>
      </c>
      <c r="P2189" s="132">
        <v>-6.9240000000000004</v>
      </c>
      <c r="Q2189" s="132">
        <v>0.09</v>
      </c>
      <c r="R2189" s="132">
        <v>-0.623</v>
      </c>
      <c r="S2189" s="129">
        <v>1.73</v>
      </c>
      <c r="T2189" s="419">
        <v>0</v>
      </c>
      <c r="U2189" s="129">
        <v>5.1100000000000003</v>
      </c>
      <c r="V2189" s="129">
        <v>-44</v>
      </c>
      <c r="W2189" s="129">
        <v>-45</v>
      </c>
      <c r="X2189" s="129">
        <v>2267</v>
      </c>
      <c r="Y2189" s="129" t="s">
        <v>7498</v>
      </c>
      <c r="Z2189" s="129" t="b">
        <v>1</v>
      </c>
      <c r="AA2189" s="129">
        <v>0</v>
      </c>
      <c r="AB2189" s="129" t="b">
        <v>0</v>
      </c>
      <c r="AC2189" s="129">
        <v>46</v>
      </c>
      <c r="AD2189" s="129">
        <v>0.36899999999999999</v>
      </c>
      <c r="AE2189" s="129" t="s">
        <v>3111</v>
      </c>
      <c r="AF2189" s="129" t="s">
        <v>3282</v>
      </c>
      <c r="AG2189" s="129" t="s">
        <v>7499</v>
      </c>
      <c r="AH2189" s="129" t="e" cm="1">
        <f t="array" aca="1" ref="AH2189" ca="1">INDIRECT(ADDRESS(MATCH(AJ2189,'rs_industries'!B:B,0),5,1,TRUE,"rs_industries"))</f>
        <v>#N/A</v>
      </c>
      <c r="AI2189" s="129" t="e" cm="1">
        <f t="array" aca="1" ref="AI2189" ca="1">INDIRECT(ADDRESS(MATCH(A2189,'rs_stocks'!B:B,0),7,1,TRUE,"rs_stocks"))</f>
        <v>#N/A</v>
      </c>
    </row>
    <row r="2190" spans="1:35" x14ac:dyDescent="0.3">
      <c r="A2190" s="129" t="s">
        <v>154</v>
      </c>
      <c r="B2190" s="132">
        <v>3.67</v>
      </c>
      <c r="C2190" s="132">
        <v>1.29</v>
      </c>
      <c r="D2190" s="132">
        <v>-4.1399999999999997</v>
      </c>
      <c r="E2190" s="132">
        <v>6.58</v>
      </c>
      <c r="F2190" s="132">
        <v>4.3</v>
      </c>
      <c r="G2190" s="249" t="s">
        <v>3221</v>
      </c>
      <c r="H2190" s="353" t="s">
        <v>24</v>
      </c>
      <c r="I2190" s="129">
        <v>40.042999999999999</v>
      </c>
      <c r="J2190" s="129">
        <v>-27</v>
      </c>
      <c r="K2190" s="129">
        <v>-6</v>
      </c>
      <c r="L2190" s="129" t="b">
        <v>1</v>
      </c>
      <c r="M2190" s="129">
        <v>-9.3420000000000005</v>
      </c>
      <c r="N2190" s="129">
        <v>3.5070000000000001</v>
      </c>
      <c r="O2190" s="129">
        <v>-2.6640000000000001</v>
      </c>
      <c r="P2190" s="132">
        <v>-8.2669999999999995</v>
      </c>
      <c r="Q2190" s="132">
        <v>8.7999999999999995E-2</v>
      </c>
      <c r="R2190" s="132">
        <v>-0.72499999999999998</v>
      </c>
      <c r="S2190" s="129">
        <v>1.68</v>
      </c>
      <c r="T2190" s="419">
        <v>102.759</v>
      </c>
      <c r="U2190" s="129">
        <v>172.995</v>
      </c>
      <c r="V2190" s="129">
        <v>14</v>
      </c>
      <c r="W2190" s="129">
        <v>10</v>
      </c>
      <c r="X2190" s="129">
        <v>68</v>
      </c>
      <c r="Y2190" s="129" t="s">
        <v>154</v>
      </c>
      <c r="Z2190" s="129" t="b">
        <v>1</v>
      </c>
      <c r="AA2190" s="129">
        <v>0</v>
      </c>
      <c r="AB2190" s="129" t="b">
        <v>1</v>
      </c>
      <c r="AC2190" s="129">
        <v>48</v>
      </c>
      <c r="AD2190" s="129">
        <v>0.36899999999999999</v>
      </c>
      <c r="AE2190" s="129" t="s">
        <v>24</v>
      </c>
      <c r="AF2190" s="129" t="s">
        <v>3221</v>
      </c>
      <c r="AG2190" s="129" t="s">
        <v>3802</v>
      </c>
      <c r="AH2190" s="129" t="e" cm="1">
        <f t="array" aca="1" ref="AH2190" ca="1">INDIRECT(ADDRESS(MATCH(AJ2190,'rs_industries'!B:B,0),5,1,TRUE,"rs_industries"))</f>
        <v>#N/A</v>
      </c>
      <c r="AI2190" s="129" t="e" cm="1">
        <f t="array" aca="1" ref="AI2190" ca="1">INDIRECT(ADDRESS(MATCH(A2190,'rs_stocks'!B:B,0),7,1,TRUE,"rs_stocks"))</f>
        <v>#N/A</v>
      </c>
    </row>
    <row r="2191" spans="1:35" x14ac:dyDescent="0.3">
      <c r="A2191" s="129" t="s">
        <v>4071</v>
      </c>
      <c r="B2191" s="132">
        <v>1.19</v>
      </c>
      <c r="C2191" s="132">
        <v>-0.53</v>
      </c>
      <c r="D2191" s="132">
        <v>2.1</v>
      </c>
      <c r="E2191" s="132">
        <v>-0.93</v>
      </c>
      <c r="F2191" s="132">
        <v>-2.08</v>
      </c>
      <c r="G2191" s="271" t="s">
        <v>3282</v>
      </c>
      <c r="H2191" s="349" t="s">
        <v>3111</v>
      </c>
      <c r="I2191" s="129">
        <v>0.86</v>
      </c>
      <c r="J2191" s="129">
        <v>-49</v>
      </c>
      <c r="K2191" s="129">
        <v>-39</v>
      </c>
      <c r="L2191" s="129" t="b">
        <v>1</v>
      </c>
      <c r="M2191" s="129">
        <v>-6.7050000000000001</v>
      </c>
      <c r="N2191" s="129">
        <v>2.5129999999999999</v>
      </c>
      <c r="O2191" s="129">
        <v>-2.6680000000000001</v>
      </c>
      <c r="P2191" s="132">
        <v>-6.6390000000000002</v>
      </c>
      <c r="Q2191" s="132">
        <v>9.0999999999999998E-2</v>
      </c>
      <c r="R2191" s="132">
        <v>-0.60699999999999998</v>
      </c>
      <c r="S2191" s="129">
        <v>1.41</v>
      </c>
      <c r="T2191" s="419">
        <v>12.526</v>
      </c>
      <c r="U2191" s="129">
        <v>16.98</v>
      </c>
      <c r="V2191" s="129">
        <v>54</v>
      </c>
      <c r="W2191" s="129">
        <v>25</v>
      </c>
      <c r="X2191" s="129">
        <v>835</v>
      </c>
      <c r="Y2191" s="129" t="s">
        <v>4071</v>
      </c>
      <c r="Z2191" s="129" t="b">
        <v>0</v>
      </c>
      <c r="AA2191" s="129">
        <v>0</v>
      </c>
      <c r="AB2191" s="129" t="b">
        <v>0</v>
      </c>
      <c r="AC2191" s="129">
        <v>47</v>
      </c>
      <c r="AD2191" s="129">
        <v>0.36799999999999999</v>
      </c>
      <c r="AE2191" s="129" t="s">
        <v>3111</v>
      </c>
      <c r="AF2191" s="129" t="s">
        <v>3282</v>
      </c>
      <c r="AG2191" s="129" t="s">
        <v>4072</v>
      </c>
      <c r="AH2191" s="129" t="e" cm="1">
        <f t="array" aca="1" ref="AH2191" ca="1">INDIRECT(ADDRESS(MATCH(AJ2191,'rs_industries'!B:B,0),5,1,TRUE,"rs_industries"))</f>
        <v>#N/A</v>
      </c>
      <c r="AI2191" s="129" t="e" cm="1">
        <f t="array" aca="1" ref="AI2191" ca="1">INDIRECT(ADDRESS(MATCH(A2191,'rs_stocks'!B:B,0),7,1,TRUE,"rs_stocks"))</f>
        <v>#N/A</v>
      </c>
    </row>
    <row r="2192" spans="1:35" x14ac:dyDescent="0.3">
      <c r="A2192" s="129" t="s">
        <v>190</v>
      </c>
      <c r="B2192" s="132">
        <v>0.65</v>
      </c>
      <c r="C2192" s="132">
        <v>-7.27</v>
      </c>
      <c r="D2192" s="132">
        <v>-12.57</v>
      </c>
      <c r="E2192" s="132">
        <v>-0.13</v>
      </c>
      <c r="F2192" s="132">
        <v>-1.04</v>
      </c>
      <c r="G2192" s="225" t="s">
        <v>3137</v>
      </c>
      <c r="H2192" s="346" t="s">
        <v>3108</v>
      </c>
      <c r="I2192" s="129">
        <v>124.19</v>
      </c>
      <c r="J2192" s="129">
        <v>-34</v>
      </c>
      <c r="K2192" s="129">
        <v>-17</v>
      </c>
      <c r="L2192" s="129" t="b">
        <v>0</v>
      </c>
      <c r="M2192" s="129">
        <v>-13.141999999999999</v>
      </c>
      <c r="N2192" s="129">
        <v>4.9020000000000001</v>
      </c>
      <c r="O2192" s="129">
        <v>-2.681</v>
      </c>
      <c r="P2192" s="132">
        <v>-11.364000000000001</v>
      </c>
      <c r="Q2192" s="132">
        <v>8.7999999999999995E-2</v>
      </c>
      <c r="R2192" s="132">
        <v>-0.997</v>
      </c>
      <c r="S2192" s="129">
        <v>1.82</v>
      </c>
      <c r="T2192" s="419">
        <v>31.992000000000001</v>
      </c>
      <c r="U2192" s="129">
        <v>217.94</v>
      </c>
      <c r="V2192" s="129">
        <v>-46</v>
      </c>
      <c r="W2192" s="129">
        <v>-42</v>
      </c>
      <c r="X2192" s="129">
        <v>50</v>
      </c>
      <c r="Y2192" s="129" t="s">
        <v>190</v>
      </c>
      <c r="Z2192" s="129" t="b">
        <v>1</v>
      </c>
      <c r="AA2192" s="129">
        <v>0</v>
      </c>
      <c r="AB2192" s="129" t="b">
        <v>0</v>
      </c>
      <c r="AC2192" s="129">
        <v>43</v>
      </c>
      <c r="AD2192" s="129">
        <v>0.36799999999999999</v>
      </c>
      <c r="AE2192" s="129" t="s">
        <v>3108</v>
      </c>
      <c r="AF2192" s="129" t="s">
        <v>3137</v>
      </c>
      <c r="AG2192" s="129" t="s">
        <v>4140</v>
      </c>
      <c r="AH2192" s="129" t="e" cm="1">
        <f t="array" aca="1" ref="AH2192" ca="1">INDIRECT(ADDRESS(MATCH(AJ2192,'rs_industries'!B:B,0),5,1,TRUE,"rs_industries"))</f>
        <v>#N/A</v>
      </c>
      <c r="AI2192" s="129" t="e" cm="1">
        <f t="array" aca="1" ref="AI2192" ca="1">INDIRECT(ADDRESS(MATCH(A2192,'rs_stocks'!B:B,0),7,1,TRUE,"rs_stocks"))</f>
        <v>#N/A</v>
      </c>
    </row>
    <row r="2193" spans="1:35" x14ac:dyDescent="0.3">
      <c r="A2193" s="129" t="s">
        <v>8043</v>
      </c>
      <c r="B2193" s="132">
        <v>0</v>
      </c>
      <c r="C2193" s="132">
        <v>39.47</v>
      </c>
      <c r="D2193" s="132">
        <v>9.91</v>
      </c>
      <c r="E2193" s="132">
        <v>1.71</v>
      </c>
      <c r="F2193" s="132">
        <v>6.24</v>
      </c>
      <c r="G2193" s="342" t="s">
        <v>3127</v>
      </c>
      <c r="H2193" s="352" t="s">
        <v>31</v>
      </c>
      <c r="I2193" s="129">
        <v>0.64200000000000002</v>
      </c>
      <c r="J2193" s="129">
        <v>-83</v>
      </c>
      <c r="K2193" s="129">
        <v>-76</v>
      </c>
      <c r="L2193" s="129" t="b">
        <v>1</v>
      </c>
      <c r="M2193" s="129">
        <v>-23.327999999999999</v>
      </c>
      <c r="N2193" s="129">
        <v>8.6679999999999993</v>
      </c>
      <c r="O2193" s="129">
        <v>-2.6909999999999998</v>
      </c>
      <c r="P2193" s="132">
        <v>-23.489000000000001</v>
      </c>
      <c r="Q2193" s="132">
        <v>9.0999999999999998E-2</v>
      </c>
      <c r="R2193" s="132">
        <v>-2.1440000000000001</v>
      </c>
      <c r="S2193" s="129">
        <v>5.16</v>
      </c>
      <c r="T2193" s="419">
        <v>-36.57</v>
      </c>
      <c r="U2193" s="129">
        <v>4.7699999999999996</v>
      </c>
      <c r="V2193" s="129">
        <v>-47</v>
      </c>
      <c r="W2193" s="129">
        <v>-38</v>
      </c>
      <c r="X2193" s="129">
        <v>812</v>
      </c>
      <c r="Y2193" s="129" t="s">
        <v>8043</v>
      </c>
      <c r="Z2193" s="129" t="b">
        <v>0</v>
      </c>
      <c r="AA2193" s="129">
        <v>0</v>
      </c>
      <c r="AB2193" s="129" t="b">
        <v>0</v>
      </c>
      <c r="AC2193" s="129">
        <v>42</v>
      </c>
      <c r="AD2193" s="129">
        <v>0.36799999999999999</v>
      </c>
      <c r="AE2193" s="129" t="s">
        <v>31</v>
      </c>
      <c r="AF2193" s="129" t="s">
        <v>3127</v>
      </c>
      <c r="AG2193" s="129" t="s">
        <v>8044</v>
      </c>
      <c r="AH2193" s="129" t="e" cm="1">
        <f t="array" aca="1" ref="AH2193" ca="1">INDIRECT(ADDRESS(MATCH(AJ2193,'rs_industries'!B:B,0),5,1,TRUE,"rs_industries"))</f>
        <v>#N/A</v>
      </c>
      <c r="AI2193" s="129" t="e" cm="1">
        <f t="array" aca="1" ref="AI2193" ca="1">INDIRECT(ADDRESS(MATCH(A2193,'rs_stocks'!B:B,0),7,1,TRUE,"rs_stocks"))</f>
        <v>#N/A</v>
      </c>
    </row>
    <row r="2194" spans="1:35" x14ac:dyDescent="0.3">
      <c r="A2194" s="129" t="s">
        <v>2814</v>
      </c>
      <c r="B2194" s="132">
        <v>-4.3</v>
      </c>
      <c r="C2194" s="132">
        <v>-13.76</v>
      </c>
      <c r="D2194" s="132">
        <v>-6.96</v>
      </c>
      <c r="E2194" s="132">
        <v>-26.01</v>
      </c>
      <c r="F2194" s="132">
        <v>-15.58</v>
      </c>
      <c r="G2194" s="228"/>
      <c r="H2194" s="349"/>
      <c r="I2194" s="129">
        <v>4.3090000000000002</v>
      </c>
      <c r="J2194" s="129">
        <v>-74</v>
      </c>
      <c r="K2194" s="129">
        <v>-72</v>
      </c>
      <c r="L2194" s="129" t="b">
        <v>0</v>
      </c>
      <c r="M2194" s="129">
        <v>-19.167000000000002</v>
      </c>
      <c r="N2194" s="129">
        <v>7.109</v>
      </c>
      <c r="O2194" s="129">
        <v>-2.6960000000000002</v>
      </c>
      <c r="P2194" s="132">
        <v>-18.574000000000002</v>
      </c>
      <c r="Q2194" s="132">
        <v>9.1999999999999998E-2</v>
      </c>
      <c r="R2194" s="132">
        <v>-1.704</v>
      </c>
      <c r="S2194" s="129">
        <v>5.52</v>
      </c>
      <c r="T2194" s="419">
        <v>-58.691000000000003</v>
      </c>
      <c r="U2194" s="129">
        <v>4.01</v>
      </c>
      <c r="V2194" s="129">
        <v>5</v>
      </c>
      <c r="W2194" s="129">
        <v>-19</v>
      </c>
      <c r="X2194" s="129">
        <v>902</v>
      </c>
      <c r="Y2194" s="129" t="s">
        <v>2814</v>
      </c>
      <c r="Z2194" s="129" t="b">
        <v>0</v>
      </c>
      <c r="AA2194" s="129">
        <v>0</v>
      </c>
      <c r="AB2194" s="129" t="b">
        <v>0</v>
      </c>
      <c r="AC2194" s="129">
        <v>40</v>
      </c>
      <c r="AD2194" s="129">
        <v>0.36799999999999999</v>
      </c>
      <c r="AG2194" s="129" t="s">
        <v>5481</v>
      </c>
      <c r="AH2194" s="129" t="e" cm="1">
        <f t="array" aca="1" ref="AH2194" ca="1">INDIRECT(ADDRESS(MATCH(AJ2194,'rs_industries'!B:B,0),5,1,TRUE,"rs_industries"))</f>
        <v>#N/A</v>
      </c>
      <c r="AI2194" s="129" t="e" cm="1">
        <f t="array" aca="1" ref="AI2194" ca="1">INDIRECT(ADDRESS(MATCH(A2194,'rs_stocks'!B:B,0),7,1,TRUE,"rs_stocks"))</f>
        <v>#N/A</v>
      </c>
    </row>
    <row r="2195" spans="1:35" x14ac:dyDescent="0.3">
      <c r="A2195" s="129" t="s">
        <v>993</v>
      </c>
      <c r="B2195" s="132">
        <v>0.55000000000000004</v>
      </c>
      <c r="C2195" s="132">
        <v>0.34</v>
      </c>
      <c r="D2195" s="132">
        <v>-4.1900000000000004</v>
      </c>
      <c r="E2195" s="132">
        <v>-1.41</v>
      </c>
      <c r="F2195" s="132">
        <v>-0.31</v>
      </c>
      <c r="G2195" s="270" t="s">
        <v>3405</v>
      </c>
      <c r="H2195" s="349" t="s">
        <v>3124</v>
      </c>
      <c r="I2195" s="129">
        <v>18.931999999999999</v>
      </c>
      <c r="J2195" s="129">
        <v>-45</v>
      </c>
      <c r="K2195" s="129">
        <v>-17</v>
      </c>
      <c r="L2195" s="129" t="b">
        <v>1</v>
      </c>
      <c r="M2195" s="129">
        <v>-11.09</v>
      </c>
      <c r="N2195" s="129">
        <v>4.0910000000000002</v>
      </c>
      <c r="O2195" s="129">
        <v>-2.7109999999999999</v>
      </c>
      <c r="P2195" s="132">
        <v>-10.196999999999999</v>
      </c>
      <c r="Q2195" s="132">
        <v>9.1999999999999998E-2</v>
      </c>
      <c r="R2195" s="132">
        <v>-0.93500000000000005</v>
      </c>
      <c r="S2195" s="129">
        <v>2.39</v>
      </c>
      <c r="T2195" s="419">
        <v>30.809000000000001</v>
      </c>
      <c r="U2195" s="129">
        <v>95.08</v>
      </c>
      <c r="V2195" s="129">
        <v>28</v>
      </c>
      <c r="W2195" s="129">
        <v>84</v>
      </c>
      <c r="X2195" s="129">
        <v>88</v>
      </c>
      <c r="Y2195" s="129" t="s">
        <v>993</v>
      </c>
      <c r="Z2195" s="129" t="b">
        <v>1</v>
      </c>
      <c r="AA2195" s="129">
        <v>0</v>
      </c>
      <c r="AB2195" s="129" t="b">
        <v>1</v>
      </c>
      <c r="AC2195" s="129">
        <v>41</v>
      </c>
      <c r="AD2195" s="129">
        <v>0.36699999999999999</v>
      </c>
      <c r="AE2195" s="129" t="s">
        <v>3124</v>
      </c>
      <c r="AF2195" s="129" t="s">
        <v>3405</v>
      </c>
      <c r="AG2195" s="129" t="s">
        <v>3406</v>
      </c>
      <c r="AH2195" s="129" t="e" cm="1">
        <f t="array" aca="1" ref="AH2195" ca="1">INDIRECT(ADDRESS(MATCH(AJ2195,'rs_industries'!B:B,0),5,1,TRUE,"rs_industries"))</f>
        <v>#N/A</v>
      </c>
      <c r="AI2195" s="129" t="e" cm="1">
        <f t="array" aca="1" ref="AI2195" ca="1">INDIRECT(ADDRESS(MATCH(A2195,'rs_stocks'!B:B,0),7,1,TRUE,"rs_stocks"))</f>
        <v>#N/A</v>
      </c>
    </row>
    <row r="2196" spans="1:35" x14ac:dyDescent="0.3">
      <c r="A2196" s="129" t="s">
        <v>8846</v>
      </c>
      <c r="B2196" s="132">
        <v>0.35</v>
      </c>
      <c r="C2196" s="132">
        <v>0.35</v>
      </c>
      <c r="D2196" s="132">
        <v>0</v>
      </c>
      <c r="E2196" s="132">
        <v>3.38</v>
      </c>
      <c r="F2196" s="132">
        <v>0.69</v>
      </c>
      <c r="G2196" s="235" t="s">
        <v>3193</v>
      </c>
      <c r="H2196" s="349" t="s">
        <v>3111</v>
      </c>
      <c r="I2196" s="129">
        <v>0.28699999999999998</v>
      </c>
      <c r="J2196" s="129">
        <v>-45</v>
      </c>
      <c r="K2196" s="129">
        <v>-32</v>
      </c>
      <c r="L2196" s="129" t="b">
        <v>1</v>
      </c>
      <c r="M2196" s="129">
        <v>-3.8540000000000001</v>
      </c>
      <c r="N2196" s="129">
        <v>1.421</v>
      </c>
      <c r="O2196" s="129">
        <v>-2.7109999999999999</v>
      </c>
      <c r="P2196" s="132">
        <v>-3.7679999999999998</v>
      </c>
      <c r="Q2196" s="132">
        <v>9.2999999999999999E-2</v>
      </c>
      <c r="R2196" s="132">
        <v>-0.35099999999999998</v>
      </c>
      <c r="S2196" s="129">
        <v>0.91</v>
      </c>
      <c r="T2196" s="419">
        <v>-56.603999999999999</v>
      </c>
      <c r="U2196" s="129">
        <v>5.81</v>
      </c>
      <c r="V2196" s="129">
        <v>-50</v>
      </c>
      <c r="W2196" s="129">
        <v>-50</v>
      </c>
      <c r="X2196" s="129">
        <v>3773</v>
      </c>
      <c r="Y2196" s="129" t="s">
        <v>8846</v>
      </c>
      <c r="Z2196" s="129" t="b">
        <v>1</v>
      </c>
      <c r="AA2196" s="129">
        <v>0</v>
      </c>
      <c r="AB2196" s="129" t="b">
        <v>1</v>
      </c>
      <c r="AC2196" s="129">
        <v>44</v>
      </c>
      <c r="AD2196" s="129">
        <v>0.36699999999999999</v>
      </c>
      <c r="AE2196" s="129" t="s">
        <v>3111</v>
      </c>
      <c r="AF2196" s="129" t="s">
        <v>3193</v>
      </c>
      <c r="AG2196" s="129" t="s">
        <v>8847</v>
      </c>
      <c r="AH2196" s="129" t="e" cm="1">
        <f t="array" aca="1" ref="AH2196" ca="1">INDIRECT(ADDRESS(MATCH(AJ2196,'rs_industries'!B:B,0),5,1,TRUE,"rs_industries"))</f>
        <v>#N/A</v>
      </c>
      <c r="AI2196" s="129" t="e" cm="1">
        <f t="array" aca="1" ref="AI2196" ca="1">INDIRECT(ADDRESS(MATCH(A2196,'rs_stocks'!B:B,0),7,1,TRUE,"rs_stocks"))</f>
        <v>#N/A</v>
      </c>
    </row>
    <row r="2197" spans="1:35" x14ac:dyDescent="0.3">
      <c r="A2197" s="129" t="s">
        <v>8065</v>
      </c>
      <c r="B2197" s="132">
        <v>-2.02</v>
      </c>
      <c r="C2197" s="132">
        <v>-4.7300000000000004</v>
      </c>
      <c r="D2197" s="132">
        <v>-3.7</v>
      </c>
      <c r="E2197" s="132">
        <v>-17.72</v>
      </c>
      <c r="F2197" s="132">
        <v>-12.03</v>
      </c>
      <c r="G2197" s="301" t="s">
        <v>3148</v>
      </c>
      <c r="H2197" s="304" t="s">
        <v>3111</v>
      </c>
      <c r="I2197" s="129">
        <v>0.35499999999999998</v>
      </c>
      <c r="J2197" s="129">
        <v>-53</v>
      </c>
      <c r="K2197" s="129">
        <v>-49</v>
      </c>
      <c r="L2197" s="129" t="b">
        <v>0</v>
      </c>
      <c r="M2197" s="129">
        <v>-7.8209999999999997</v>
      </c>
      <c r="N2197" s="129">
        <v>2.8839999999999999</v>
      </c>
      <c r="O2197" s="129">
        <v>-2.7120000000000002</v>
      </c>
      <c r="P2197" s="132">
        <v>-8.7279999999999998</v>
      </c>
      <c r="Q2197" s="132">
        <v>9.4E-2</v>
      </c>
      <c r="R2197" s="132">
        <v>-0.82</v>
      </c>
      <c r="S2197" s="129">
        <v>2.42</v>
      </c>
      <c r="T2197" s="419">
        <v>-58.05</v>
      </c>
      <c r="U2197" s="129">
        <v>10.68</v>
      </c>
      <c r="V2197" s="129">
        <v>-32</v>
      </c>
      <c r="W2197" s="129">
        <v>-42</v>
      </c>
      <c r="X2197" s="129">
        <v>773</v>
      </c>
      <c r="Y2197" s="129" t="s">
        <v>8065</v>
      </c>
      <c r="Z2197" s="129" t="b">
        <v>0</v>
      </c>
      <c r="AA2197" s="129">
        <v>0</v>
      </c>
      <c r="AB2197" s="129" t="b">
        <v>0</v>
      </c>
      <c r="AC2197" s="129">
        <v>40</v>
      </c>
      <c r="AD2197" s="129">
        <v>0.36699999999999999</v>
      </c>
      <c r="AE2197" s="129" t="s">
        <v>3111</v>
      </c>
      <c r="AF2197" s="129" t="s">
        <v>3148</v>
      </c>
      <c r="AG2197" s="129" t="s">
        <v>8066</v>
      </c>
      <c r="AH2197" s="129" t="e" cm="1">
        <f t="array" aca="1" ref="AH2197" ca="1">INDIRECT(ADDRESS(MATCH(AJ2197,'rs_industries'!B:B,0),5,1,TRUE,"rs_industries"))</f>
        <v>#N/A</v>
      </c>
      <c r="AI2197" s="129" t="e" cm="1">
        <f t="array" aca="1" ref="AI2197" ca="1">INDIRECT(ADDRESS(MATCH(A2197,'rs_stocks'!B:B,0),7,1,TRUE,"rs_stocks"))</f>
        <v>#N/A</v>
      </c>
    </row>
    <row r="2198" spans="1:35" x14ac:dyDescent="0.3">
      <c r="A2198" s="129" t="s">
        <v>1620</v>
      </c>
      <c r="B2198" s="132">
        <v>-1.6</v>
      </c>
      <c r="C2198" s="132">
        <v>-7.73</v>
      </c>
      <c r="D2198" s="132">
        <v>-2.81</v>
      </c>
      <c r="E2198" s="132">
        <v>-12.62</v>
      </c>
      <c r="F2198" s="132">
        <v>-10</v>
      </c>
      <c r="G2198" s="282" t="s">
        <v>3148</v>
      </c>
      <c r="H2198" s="347" t="s">
        <v>3111</v>
      </c>
      <c r="I2198" s="129">
        <v>2.9289999999999998</v>
      </c>
      <c r="J2198" s="129">
        <v>-46</v>
      </c>
      <c r="K2198" s="129">
        <v>-37</v>
      </c>
      <c r="L2198" s="129" t="b">
        <v>0</v>
      </c>
      <c r="M2198" s="129">
        <v>-7.5579999999999998</v>
      </c>
      <c r="N2198" s="129">
        <v>2.7749999999999999</v>
      </c>
      <c r="O2198" s="129">
        <v>-2.7229999999999999</v>
      </c>
      <c r="P2198" s="132">
        <v>-7.5940000000000003</v>
      </c>
      <c r="Q2198" s="132">
        <v>9.5000000000000001E-2</v>
      </c>
      <c r="R2198" s="132">
        <v>-0.71799999999999997</v>
      </c>
      <c r="S2198" s="129">
        <v>2.2000000000000002</v>
      </c>
      <c r="T2198" s="419">
        <v>-99.686000000000007</v>
      </c>
      <c r="U2198" s="129">
        <v>24.58</v>
      </c>
      <c r="V2198" s="129">
        <v>6</v>
      </c>
      <c r="W2198" s="129">
        <v>13</v>
      </c>
      <c r="X2198" s="129">
        <v>369</v>
      </c>
      <c r="Y2198" s="129" t="s">
        <v>1620</v>
      </c>
      <c r="Z2198" s="129" t="b">
        <v>1</v>
      </c>
      <c r="AA2198" s="129">
        <v>0</v>
      </c>
      <c r="AB2198" s="129" t="b">
        <v>0</v>
      </c>
      <c r="AC2198" s="129">
        <v>45</v>
      </c>
      <c r="AD2198" s="129">
        <v>0.36599999999999999</v>
      </c>
      <c r="AE2198" s="129" t="s">
        <v>3111</v>
      </c>
      <c r="AF2198" s="129" t="s">
        <v>3148</v>
      </c>
      <c r="AG2198" s="129" t="s">
        <v>4557</v>
      </c>
      <c r="AH2198" s="129" t="e" cm="1">
        <f t="array" aca="1" ref="AH2198" ca="1">INDIRECT(ADDRESS(MATCH(AJ2198,'rs_industries'!B:B,0),5,1,TRUE,"rs_industries"))</f>
        <v>#N/A</v>
      </c>
      <c r="AI2198" s="129" t="e" cm="1">
        <f t="array" aca="1" ref="AI2198" ca="1">INDIRECT(ADDRESS(MATCH(A2198,'rs_stocks'!B:B,0),7,1,TRUE,"rs_stocks"))</f>
        <v>#N/A</v>
      </c>
    </row>
    <row r="2199" spans="1:35" x14ac:dyDescent="0.3">
      <c r="A2199" s="129" t="s">
        <v>8192</v>
      </c>
      <c r="B2199" s="132">
        <v>-13.08</v>
      </c>
      <c r="C2199" s="132">
        <v>24.41</v>
      </c>
      <c r="D2199" s="132">
        <v>8.86</v>
      </c>
      <c r="E2199" s="132">
        <v>-3.65</v>
      </c>
      <c r="F2199" s="132">
        <v>-9.39</v>
      </c>
      <c r="G2199" s="326" t="s">
        <v>3184</v>
      </c>
      <c r="H2199" s="349" t="s">
        <v>24</v>
      </c>
      <c r="I2199" s="129">
        <v>0.45100000000000001</v>
      </c>
      <c r="J2199" s="129">
        <v>-89</v>
      </c>
      <c r="K2199" s="129">
        <v>-84</v>
      </c>
      <c r="L2199" s="129" t="b">
        <v>1</v>
      </c>
      <c r="M2199" s="129">
        <v>-26.346</v>
      </c>
      <c r="N2199" s="129">
        <v>9.6489999999999991</v>
      </c>
      <c r="O2199" s="129">
        <v>-2.7309999999999999</v>
      </c>
      <c r="P2199" s="132">
        <v>-27.361999999999998</v>
      </c>
      <c r="Q2199" s="132">
        <v>9.7000000000000003E-2</v>
      </c>
      <c r="R2199" s="132">
        <v>-2.6640000000000001</v>
      </c>
      <c r="S2199" s="129">
        <v>6.9</v>
      </c>
      <c r="T2199" s="419">
        <v>-80.762</v>
      </c>
      <c r="U2199" s="129">
        <v>8.9700000000000006</v>
      </c>
      <c r="V2199" s="129">
        <v>-13</v>
      </c>
      <c r="W2199" s="129">
        <v>25</v>
      </c>
      <c r="X2199" s="129">
        <v>323</v>
      </c>
      <c r="Y2199" s="129" t="s">
        <v>8192</v>
      </c>
      <c r="Z2199" s="129" t="b">
        <v>0</v>
      </c>
      <c r="AA2199" s="129">
        <v>0</v>
      </c>
      <c r="AB2199" s="129" t="b">
        <v>0</v>
      </c>
      <c r="AC2199" s="129">
        <v>40</v>
      </c>
      <c r="AD2199" s="129">
        <v>0.36599999999999999</v>
      </c>
      <c r="AE2199" s="129" t="s">
        <v>24</v>
      </c>
      <c r="AF2199" s="129" t="s">
        <v>3184</v>
      </c>
      <c r="AG2199" s="129" t="s">
        <v>8193</v>
      </c>
      <c r="AH2199" s="129" t="e" cm="1">
        <f t="array" aca="1" ref="AH2199" ca="1">INDIRECT(ADDRESS(MATCH(AJ2199,'rs_industries'!B:B,0),5,1,TRUE,"rs_industries"))</f>
        <v>#N/A</v>
      </c>
      <c r="AI2199" s="129" t="e" cm="1">
        <f t="array" aca="1" ref="AI2199" ca="1">INDIRECT(ADDRESS(MATCH(A2199,'rs_stocks'!B:B,0),7,1,TRUE,"rs_stocks"))</f>
        <v>#N/A</v>
      </c>
    </row>
    <row r="2200" spans="1:35" x14ac:dyDescent="0.3">
      <c r="A2200" s="129" t="s">
        <v>8931</v>
      </c>
      <c r="B2200" s="132">
        <v>0.55000000000000004</v>
      </c>
      <c r="C2200" s="132">
        <v>0.28000000000000003</v>
      </c>
      <c r="D2200" s="132">
        <v>-0.09</v>
      </c>
      <c r="E2200" s="132">
        <v>1.87</v>
      </c>
      <c r="F2200" s="132">
        <v>-0.64</v>
      </c>
      <c r="G2200" s="214" t="s">
        <v>3160</v>
      </c>
      <c r="H2200" s="347" t="s">
        <v>3111</v>
      </c>
      <c r="I2200" s="129">
        <v>0.313</v>
      </c>
      <c r="J2200" s="129">
        <v>-41</v>
      </c>
      <c r="K2200" s="129">
        <v>-29</v>
      </c>
      <c r="L2200" s="129" t="b">
        <v>1</v>
      </c>
      <c r="M2200" s="129">
        <v>-3.9350000000000001</v>
      </c>
      <c r="N2200" s="129">
        <v>1.4259999999999999</v>
      </c>
      <c r="O2200" s="129">
        <v>-2.76</v>
      </c>
      <c r="P2200" s="132">
        <v>-3.8860000000000001</v>
      </c>
      <c r="Q2200" s="132">
        <v>9.6000000000000002E-2</v>
      </c>
      <c r="R2200" s="132">
        <v>-0.375</v>
      </c>
      <c r="S2200" s="129">
        <v>0.69</v>
      </c>
      <c r="T2200" s="419">
        <v>-13.387</v>
      </c>
      <c r="U2200" s="129">
        <v>10.88</v>
      </c>
      <c r="V2200" s="129">
        <v>-40</v>
      </c>
      <c r="W2200" s="129">
        <v>-45</v>
      </c>
      <c r="X2200" s="129">
        <v>2677</v>
      </c>
      <c r="Y2200" s="129" t="s">
        <v>8931</v>
      </c>
      <c r="Z2200" s="129" t="b">
        <v>1</v>
      </c>
      <c r="AA2200" s="129">
        <v>0</v>
      </c>
      <c r="AB2200" s="129" t="b">
        <v>1</v>
      </c>
      <c r="AC2200" s="129">
        <v>40</v>
      </c>
      <c r="AD2200" s="129">
        <v>0.36599999999999999</v>
      </c>
      <c r="AE2200" s="129" t="s">
        <v>3111</v>
      </c>
      <c r="AF2200" s="129" t="s">
        <v>3160</v>
      </c>
      <c r="AG2200" s="129" t="s">
        <v>8932</v>
      </c>
      <c r="AH2200" s="129" t="e" cm="1">
        <f t="array" aca="1" ref="AH2200" ca="1">INDIRECT(ADDRESS(MATCH(AJ2200,'rs_industries'!B:B,0),5,1,TRUE,"rs_industries"))</f>
        <v>#N/A</v>
      </c>
      <c r="AI2200" s="129" t="e" cm="1">
        <f t="array" aca="1" ref="AI2200" ca="1">INDIRECT(ADDRESS(MATCH(A2200,'rs_stocks'!B:B,0),7,1,TRUE,"rs_stocks"))</f>
        <v>#N/A</v>
      </c>
    </row>
    <row r="2201" spans="1:35" x14ac:dyDescent="0.3">
      <c r="A2201" s="129" t="s">
        <v>2311</v>
      </c>
      <c r="B2201" s="132">
        <v>-3.1</v>
      </c>
      <c r="C2201" s="132">
        <v>-4.6100000000000003</v>
      </c>
      <c r="D2201" s="132">
        <v>-7.07</v>
      </c>
      <c r="E2201" s="132">
        <v>-2.76</v>
      </c>
      <c r="F2201" s="132">
        <v>-8.02</v>
      </c>
      <c r="G2201" s="298" t="s">
        <v>3301</v>
      </c>
      <c r="H2201" s="352" t="s">
        <v>3108</v>
      </c>
      <c r="I2201" s="129">
        <v>4.4029999999999996</v>
      </c>
      <c r="J2201" s="129">
        <v>-52</v>
      </c>
      <c r="K2201" s="129">
        <v>-38</v>
      </c>
      <c r="L2201" s="129" t="b">
        <v>0</v>
      </c>
      <c r="M2201" s="129">
        <v>-13.721</v>
      </c>
      <c r="N2201" s="129">
        <v>4.944</v>
      </c>
      <c r="O2201" s="129">
        <v>-2.7749999999999999</v>
      </c>
      <c r="P2201" s="132">
        <v>-13.118</v>
      </c>
      <c r="Q2201" s="132">
        <v>9.9000000000000005E-2</v>
      </c>
      <c r="R2201" s="132">
        <v>-1.298</v>
      </c>
      <c r="S2201" s="129">
        <v>2.68</v>
      </c>
      <c r="T2201" s="419">
        <v>-32.61</v>
      </c>
      <c r="U2201" s="129">
        <v>33.130000000000003</v>
      </c>
      <c r="V2201" s="129">
        <v>-38</v>
      </c>
      <c r="W2201" s="129">
        <v>-53</v>
      </c>
      <c r="X2201" s="129">
        <v>224</v>
      </c>
      <c r="Y2201" s="129" t="s">
        <v>2311</v>
      </c>
      <c r="Z2201" s="129" t="b">
        <v>0</v>
      </c>
      <c r="AA2201" s="129">
        <v>0</v>
      </c>
      <c r="AB2201" s="129" t="b">
        <v>0</v>
      </c>
      <c r="AC2201" s="129">
        <v>48</v>
      </c>
      <c r="AD2201" s="129">
        <v>0.36599999999999999</v>
      </c>
      <c r="AE2201" s="129" t="s">
        <v>3108</v>
      </c>
      <c r="AF2201" s="129" t="s">
        <v>3301</v>
      </c>
      <c r="AG2201" s="129" t="s">
        <v>4425</v>
      </c>
      <c r="AH2201" s="129" t="e" cm="1">
        <f t="array" aca="1" ref="AH2201" ca="1">INDIRECT(ADDRESS(MATCH(AJ2201,'rs_industries'!B:B,0),5,1,TRUE,"rs_industries"))</f>
        <v>#N/A</v>
      </c>
      <c r="AI2201" s="129" t="e" cm="1">
        <f t="array" aca="1" ref="AI2201" ca="1">INDIRECT(ADDRESS(MATCH(A2201,'rs_stocks'!B:B,0),7,1,TRUE,"rs_stocks"))</f>
        <v>#N/A</v>
      </c>
    </row>
    <row r="2202" spans="1:35" x14ac:dyDescent="0.3">
      <c r="A2202" s="129" t="s">
        <v>1001</v>
      </c>
      <c r="B2202" s="132">
        <v>-3.58</v>
      </c>
      <c r="C2202" s="132">
        <v>-9.98</v>
      </c>
      <c r="D2202" s="132">
        <v>-13.54</v>
      </c>
      <c r="E2202" s="132">
        <v>-9.92</v>
      </c>
      <c r="F2202" s="132">
        <v>-10.32</v>
      </c>
      <c r="G2202" s="228"/>
      <c r="H2202" s="349"/>
      <c r="I2202" s="129">
        <v>61.945</v>
      </c>
      <c r="J2202" s="129">
        <v>-39</v>
      </c>
      <c r="K2202" s="129">
        <v>-31</v>
      </c>
      <c r="L2202" s="129" t="b">
        <v>0</v>
      </c>
      <c r="M2202" s="129">
        <v>-8.0830000000000002</v>
      </c>
      <c r="N2202" s="129">
        <v>2.91</v>
      </c>
      <c r="O2202" s="129">
        <v>-2.7770000000000001</v>
      </c>
      <c r="P2202" s="132">
        <v>-8.1370000000000005</v>
      </c>
      <c r="Q2202" s="132">
        <v>9.5000000000000001E-2</v>
      </c>
      <c r="R2202" s="132">
        <v>-0.77600000000000002</v>
      </c>
      <c r="S2202" s="129">
        <v>2.0299999999999998</v>
      </c>
      <c r="T2202" s="419">
        <v>-32.942999999999998</v>
      </c>
      <c r="U2202" s="129">
        <v>84.394999999999996</v>
      </c>
      <c r="V2202" s="129">
        <v>-61</v>
      </c>
      <c r="W2202" s="129">
        <v>-52</v>
      </c>
      <c r="X2202" s="129">
        <v>116</v>
      </c>
      <c r="Y2202" s="129" t="s">
        <v>1001</v>
      </c>
      <c r="Z2202" s="129" t="b">
        <v>1</v>
      </c>
      <c r="AA2202" s="129">
        <v>0</v>
      </c>
      <c r="AB2202" s="129" t="b">
        <v>0</v>
      </c>
      <c r="AC2202" s="129">
        <v>52</v>
      </c>
      <c r="AD2202" s="129">
        <v>0.36499999999999999</v>
      </c>
      <c r="AG2202" s="129" t="s">
        <v>3999</v>
      </c>
      <c r="AH2202" s="129" t="e" cm="1">
        <f t="array" aca="1" ref="AH2202" ca="1">INDIRECT(ADDRESS(MATCH(AJ2202,'rs_industries'!B:B,0),5,1,TRUE,"rs_industries"))</f>
        <v>#N/A</v>
      </c>
      <c r="AI2202" s="129" t="e" cm="1">
        <f t="array" aca="1" ref="AI2202" ca="1">INDIRECT(ADDRESS(MATCH(A2202,'rs_stocks'!B:B,0),7,1,TRUE,"rs_stocks"))</f>
        <v>#N/A</v>
      </c>
    </row>
    <row r="2203" spans="1:35" x14ac:dyDescent="0.3">
      <c r="A2203" s="129" t="s">
        <v>8975</v>
      </c>
      <c r="B2203" s="132">
        <v>1.78</v>
      </c>
      <c r="C2203" s="132">
        <v>-0.79</v>
      </c>
      <c r="D2203" s="132">
        <v>1.93</v>
      </c>
      <c r="E2203" s="132">
        <v>-1.36</v>
      </c>
      <c r="F2203" s="132">
        <v>-1.1499999999999999</v>
      </c>
      <c r="G2203" s="300" t="s">
        <v>3193</v>
      </c>
      <c r="H2203" s="348" t="s">
        <v>3111</v>
      </c>
      <c r="I2203" s="129">
        <v>0.376</v>
      </c>
      <c r="J2203" s="129">
        <v>-50</v>
      </c>
      <c r="K2203" s="129">
        <v>-39</v>
      </c>
      <c r="L2203" s="129" t="b">
        <v>1</v>
      </c>
      <c r="M2203" s="129">
        <v>-7.2080000000000002</v>
      </c>
      <c r="N2203" s="129">
        <v>2.59</v>
      </c>
      <c r="O2203" s="129">
        <v>-2.7829999999999999</v>
      </c>
      <c r="P2203" s="132">
        <v>-7.0679999999999996</v>
      </c>
      <c r="Q2203" s="132">
        <v>9.9000000000000005E-2</v>
      </c>
      <c r="R2203" s="132">
        <v>-0.69699999999999995</v>
      </c>
      <c r="S2203" s="129">
        <v>1.37</v>
      </c>
      <c r="T2203" s="419">
        <v>-10.603999999999999</v>
      </c>
      <c r="U2203" s="129">
        <v>13.74</v>
      </c>
      <c r="V2203" s="129">
        <v>-33</v>
      </c>
      <c r="W2203" s="129">
        <v>-32</v>
      </c>
      <c r="X2203" s="129">
        <v>1060</v>
      </c>
      <c r="Y2203" s="129" t="s">
        <v>8975</v>
      </c>
      <c r="Z2203" s="129" t="b">
        <v>0</v>
      </c>
      <c r="AA2203" s="129">
        <v>0</v>
      </c>
      <c r="AB2203" s="129" t="b">
        <v>1</v>
      </c>
      <c r="AC2203" s="129">
        <v>47</v>
      </c>
      <c r="AD2203" s="129">
        <v>0.36499999999999999</v>
      </c>
      <c r="AE2203" s="129" t="s">
        <v>3111</v>
      </c>
      <c r="AF2203" s="129" t="s">
        <v>3193</v>
      </c>
      <c r="AG2203" s="129" t="s">
        <v>8976</v>
      </c>
      <c r="AH2203" s="129" t="e" cm="1">
        <f t="array" aca="1" ref="AH2203" ca="1">INDIRECT(ADDRESS(MATCH(AJ2203,'rs_industries'!B:B,0),5,1,TRUE,"rs_industries"))</f>
        <v>#N/A</v>
      </c>
      <c r="AI2203" s="129" t="e" cm="1">
        <f t="array" aca="1" ref="AI2203" ca="1">INDIRECT(ADDRESS(MATCH(A2203,'rs_stocks'!B:B,0),7,1,TRUE,"rs_stocks"))</f>
        <v>#N/A</v>
      </c>
    </row>
    <row r="2204" spans="1:35" x14ac:dyDescent="0.3">
      <c r="A2204" s="129" t="s">
        <v>2813</v>
      </c>
      <c r="B2204" s="132">
        <v>6.79</v>
      </c>
      <c r="C2204" s="132">
        <v>15.3</v>
      </c>
      <c r="D2204" s="132">
        <v>-17.13</v>
      </c>
      <c r="E2204" s="132">
        <v>-3.53</v>
      </c>
      <c r="F2204" s="132">
        <v>11.42</v>
      </c>
      <c r="G2204" s="204" t="s">
        <v>88</v>
      </c>
      <c r="H2204" s="345" t="s">
        <v>31</v>
      </c>
      <c r="I2204" s="129">
        <v>1.143</v>
      </c>
      <c r="J2204" s="129">
        <v>-65</v>
      </c>
      <c r="K2204" s="129">
        <v>-40</v>
      </c>
      <c r="L2204" s="129" t="b">
        <v>1</v>
      </c>
      <c r="M2204" s="129">
        <v>-34.494999999999997</v>
      </c>
      <c r="N2204" s="129">
        <v>12.394</v>
      </c>
      <c r="O2204" s="129">
        <v>-2.7829999999999999</v>
      </c>
      <c r="P2204" s="132">
        <v>-27.457999999999998</v>
      </c>
      <c r="Q2204" s="132">
        <v>9.2999999999999999E-2</v>
      </c>
      <c r="R2204" s="132">
        <v>-2.54</v>
      </c>
      <c r="S2204" s="129">
        <v>3.47</v>
      </c>
      <c r="T2204" s="419">
        <v>64.507999999999996</v>
      </c>
      <c r="U2204" s="129">
        <v>21.86</v>
      </c>
      <c r="V2204" s="129">
        <v>75</v>
      </c>
      <c r="W2204" s="129">
        <v>48</v>
      </c>
      <c r="X2204" s="129">
        <v>263</v>
      </c>
      <c r="Y2204" s="129" t="s">
        <v>2813</v>
      </c>
      <c r="Z2204" s="129" t="b">
        <v>1</v>
      </c>
      <c r="AA2204" s="129">
        <v>0</v>
      </c>
      <c r="AB2204" s="129" t="b">
        <v>0</v>
      </c>
      <c r="AC2204" s="129">
        <v>50</v>
      </c>
      <c r="AD2204" s="129">
        <v>0.36499999999999999</v>
      </c>
      <c r="AE2204" s="129" t="s">
        <v>31</v>
      </c>
      <c r="AF2204" s="129" t="s">
        <v>88</v>
      </c>
      <c r="AG2204" s="129" t="s">
        <v>4959</v>
      </c>
      <c r="AH2204" s="129" t="e" cm="1">
        <f t="array" aca="1" ref="AH2204" ca="1">INDIRECT(ADDRESS(MATCH(AJ2204,'rs_industries'!B:B,0),5,1,TRUE,"rs_industries"))</f>
        <v>#N/A</v>
      </c>
      <c r="AI2204" s="129" t="e" cm="1">
        <f t="array" aca="1" ref="AI2204" ca="1">INDIRECT(ADDRESS(MATCH(A2204,'rs_stocks'!B:B,0),7,1,TRUE,"rs_stocks"))</f>
        <v>#N/A</v>
      </c>
    </row>
    <row r="2205" spans="1:35" x14ac:dyDescent="0.3">
      <c r="A2205" s="129" t="s">
        <v>1319</v>
      </c>
      <c r="B2205" s="132">
        <v>8.56</v>
      </c>
      <c r="C2205" s="132">
        <v>29.48</v>
      </c>
      <c r="D2205" s="132">
        <v>15.07</v>
      </c>
      <c r="E2205" s="132">
        <v>-0.15</v>
      </c>
      <c r="F2205" s="132">
        <v>11.81</v>
      </c>
      <c r="G2205" s="282" t="s">
        <v>4758</v>
      </c>
      <c r="H2205" s="347" t="s">
        <v>3124</v>
      </c>
      <c r="I2205" s="129">
        <v>2.7639999999999998</v>
      </c>
      <c r="J2205" s="129">
        <v>-90</v>
      </c>
      <c r="K2205" s="129">
        <v>-84</v>
      </c>
      <c r="L2205" s="129" t="b">
        <v>0</v>
      </c>
      <c r="M2205" s="129">
        <v>-31.167999999999999</v>
      </c>
      <c r="N2205" s="129">
        <v>11.18</v>
      </c>
      <c r="O2205" s="129">
        <v>-2.7879999999999998</v>
      </c>
      <c r="P2205" s="132">
        <v>-26.6</v>
      </c>
      <c r="Q2205" s="132">
        <v>0.10199999999999999</v>
      </c>
      <c r="R2205" s="132">
        <v>-2.7109999999999999</v>
      </c>
      <c r="S2205" s="129">
        <v>6.1</v>
      </c>
      <c r="T2205" s="419">
        <v>-19.516999999999999</v>
      </c>
      <c r="U2205" s="129">
        <v>6.72</v>
      </c>
      <c r="V2205" s="129">
        <v>-21</v>
      </c>
      <c r="W2205" s="129">
        <v>-31</v>
      </c>
      <c r="X2205" s="129">
        <v>487</v>
      </c>
      <c r="Y2205" s="129" t="s">
        <v>1319</v>
      </c>
      <c r="Z2205" s="129" t="b">
        <v>0</v>
      </c>
      <c r="AA2205" s="129">
        <v>0</v>
      </c>
      <c r="AB2205" s="129" t="b">
        <v>0</v>
      </c>
      <c r="AC2205" s="129">
        <v>45</v>
      </c>
      <c r="AD2205" s="129">
        <v>0.36399999999999999</v>
      </c>
      <c r="AE2205" s="129" t="s">
        <v>3124</v>
      </c>
      <c r="AF2205" s="129" t="s">
        <v>4758</v>
      </c>
      <c r="AG2205" s="129" t="s">
        <v>5649</v>
      </c>
      <c r="AH2205" s="129" t="e" cm="1">
        <f t="array" aca="1" ref="AH2205" ca="1">INDIRECT(ADDRESS(MATCH(AJ2205,'rs_industries'!B:B,0),5,1,TRUE,"rs_industries"))</f>
        <v>#N/A</v>
      </c>
      <c r="AI2205" s="129" t="e" cm="1">
        <f t="array" aca="1" ref="AI2205" ca="1">INDIRECT(ADDRESS(MATCH(A2205,'rs_stocks'!B:B,0),7,1,TRUE,"rs_stocks"))</f>
        <v>#N/A</v>
      </c>
    </row>
    <row r="2206" spans="1:35" x14ac:dyDescent="0.3">
      <c r="A2206" s="129" t="s">
        <v>8945</v>
      </c>
      <c r="B2206" s="132">
        <v>-0.31</v>
      </c>
      <c r="C2206" s="132">
        <v>1.4</v>
      </c>
      <c r="D2206" s="132">
        <v>-2.2000000000000002</v>
      </c>
      <c r="E2206" s="132">
        <v>2.2999999999999998</v>
      </c>
      <c r="F2206" s="132">
        <v>-1.1100000000000001</v>
      </c>
      <c r="G2206" s="209" t="s">
        <v>3193</v>
      </c>
      <c r="H2206" s="348" t="s">
        <v>3111</v>
      </c>
      <c r="I2206" s="129">
        <v>0.23499999999999999</v>
      </c>
      <c r="J2206" s="129">
        <v>-50</v>
      </c>
      <c r="K2206" s="129">
        <v>-39</v>
      </c>
      <c r="L2206" s="129" t="b">
        <v>1</v>
      </c>
      <c r="M2206" s="129">
        <v>-4.4119999999999999</v>
      </c>
      <c r="N2206" s="129">
        <v>1.5780000000000001</v>
      </c>
      <c r="O2206" s="129">
        <v>-2.7970000000000002</v>
      </c>
      <c r="P2206" s="132">
        <v>-4.3659999999999997</v>
      </c>
      <c r="Q2206" s="132">
        <v>9.8000000000000004E-2</v>
      </c>
      <c r="R2206" s="132">
        <v>-0.42899999999999999</v>
      </c>
      <c r="S2206" s="129">
        <v>0.74</v>
      </c>
      <c r="T2206" s="419">
        <v>6.8680000000000003</v>
      </c>
      <c r="U2206" s="129">
        <v>19.55</v>
      </c>
      <c r="V2206" s="129">
        <v>-16</v>
      </c>
      <c r="W2206" s="129">
        <v>-34</v>
      </c>
      <c r="X2206" s="129">
        <v>1373</v>
      </c>
      <c r="Y2206" s="129" t="s">
        <v>8945</v>
      </c>
      <c r="Z2206" s="129" t="b">
        <v>1</v>
      </c>
      <c r="AA2206" s="129">
        <v>0</v>
      </c>
      <c r="AB2206" s="129" t="b">
        <v>1</v>
      </c>
      <c r="AC2206" s="129">
        <v>47</v>
      </c>
      <c r="AD2206" s="129">
        <v>0.36399999999999999</v>
      </c>
      <c r="AE2206" s="129" t="s">
        <v>3111</v>
      </c>
      <c r="AF2206" s="129" t="s">
        <v>3193</v>
      </c>
      <c r="AG2206" s="129" t="s">
        <v>8946</v>
      </c>
      <c r="AH2206" s="129" t="e" cm="1">
        <f t="array" aca="1" ref="AH2206" ca="1">INDIRECT(ADDRESS(MATCH(AJ2206,'rs_industries'!B:B,0),5,1,TRUE,"rs_industries"))</f>
        <v>#N/A</v>
      </c>
      <c r="AI2206" s="129" t="e" cm="1">
        <f t="array" aca="1" ref="AI2206" ca="1">INDIRECT(ADDRESS(MATCH(A2206,'rs_stocks'!B:B,0),7,1,TRUE,"rs_stocks"))</f>
        <v>#N/A</v>
      </c>
    </row>
    <row r="2207" spans="1:35" x14ac:dyDescent="0.3">
      <c r="A2207" s="129" t="s">
        <v>722</v>
      </c>
      <c r="B2207" s="132">
        <v>-0.5</v>
      </c>
      <c r="C2207" s="132">
        <v>-7.37</v>
      </c>
      <c r="D2207" s="132">
        <v>-11.8</v>
      </c>
      <c r="E2207" s="132">
        <v>-3.45</v>
      </c>
      <c r="F2207" s="132">
        <v>-5.2</v>
      </c>
      <c r="G2207" s="225" t="s">
        <v>3148</v>
      </c>
      <c r="H2207" s="346" t="s">
        <v>3111</v>
      </c>
      <c r="I2207" s="129">
        <v>60.491</v>
      </c>
      <c r="J2207" s="129">
        <v>-55</v>
      </c>
      <c r="K2207" s="129">
        <v>-39</v>
      </c>
      <c r="L2207" s="129" t="b">
        <v>0</v>
      </c>
      <c r="M2207" s="129">
        <v>-8.9849999999999994</v>
      </c>
      <c r="N2207" s="129">
        <v>3.2120000000000002</v>
      </c>
      <c r="O2207" s="129">
        <v>-2.7970000000000002</v>
      </c>
      <c r="P2207" s="132">
        <v>-8.6890000000000001</v>
      </c>
      <c r="Q2207" s="132">
        <v>9.6000000000000002E-2</v>
      </c>
      <c r="R2207" s="132">
        <v>-0.83399999999999996</v>
      </c>
      <c r="S2207" s="129">
        <v>2.1800000000000002</v>
      </c>
      <c r="T2207" s="419">
        <v>-30.117000000000001</v>
      </c>
      <c r="U2207" s="129">
        <v>38.765000000000001</v>
      </c>
      <c r="V2207" s="129">
        <v>-37</v>
      </c>
      <c r="W2207" s="129">
        <v>-33</v>
      </c>
      <c r="X2207" s="129">
        <v>236</v>
      </c>
      <c r="Y2207" s="129" t="s">
        <v>722</v>
      </c>
      <c r="Z2207" s="129" t="b">
        <v>1</v>
      </c>
      <c r="AA2207" s="129">
        <v>0</v>
      </c>
      <c r="AB2207" s="129" t="b">
        <v>0</v>
      </c>
      <c r="AC2207" s="129">
        <v>38</v>
      </c>
      <c r="AD2207" s="129">
        <v>0.36399999999999999</v>
      </c>
      <c r="AE2207" s="129" t="s">
        <v>3111</v>
      </c>
      <c r="AF2207" s="129" t="s">
        <v>3148</v>
      </c>
      <c r="AG2207" s="129" t="s">
        <v>3965</v>
      </c>
      <c r="AH2207" s="129" t="e" cm="1">
        <f t="array" aca="1" ref="AH2207" ca="1">INDIRECT(ADDRESS(MATCH(AJ2207,'rs_industries'!B:B,0),5,1,TRUE,"rs_industries"))</f>
        <v>#N/A</v>
      </c>
      <c r="AI2207" s="129" t="e" cm="1">
        <f t="array" aca="1" ref="AI2207" ca="1">INDIRECT(ADDRESS(MATCH(A2207,'rs_stocks'!B:B,0),7,1,TRUE,"rs_stocks"))</f>
        <v>#N/A</v>
      </c>
    </row>
    <row r="2208" spans="1:35" x14ac:dyDescent="0.3">
      <c r="A2208" s="129" t="s">
        <v>7262</v>
      </c>
      <c r="B2208" s="132">
        <v>-1.54</v>
      </c>
      <c r="C2208" s="132">
        <v>8.51</v>
      </c>
      <c r="D2208" s="132">
        <v>-6.59</v>
      </c>
      <c r="E2208" s="132">
        <v>22.01</v>
      </c>
      <c r="F2208" s="132">
        <v>4.51</v>
      </c>
      <c r="G2208" s="212" t="s">
        <v>3313</v>
      </c>
      <c r="H2208" s="345" t="s">
        <v>31</v>
      </c>
      <c r="I2208" s="129">
        <v>0.55900000000000005</v>
      </c>
      <c r="J2208" s="129">
        <v>-88</v>
      </c>
      <c r="K2208" s="129">
        <v>-85</v>
      </c>
      <c r="L2208" s="129" t="b">
        <v>0</v>
      </c>
      <c r="M2208" s="129">
        <v>-17.279</v>
      </c>
      <c r="N2208" s="129">
        <v>6.1609999999999996</v>
      </c>
      <c r="O2208" s="129">
        <v>-2.8050000000000002</v>
      </c>
      <c r="P2208" s="132">
        <v>-14.246</v>
      </c>
      <c r="Q2208" s="132">
        <v>9.7000000000000003E-2</v>
      </c>
      <c r="R2208" s="132">
        <v>-1.3819999999999999</v>
      </c>
      <c r="S2208" s="129">
        <v>4.0999999999999996</v>
      </c>
      <c r="T2208" s="419">
        <v>-38.277999999999999</v>
      </c>
      <c r="U2208" s="129">
        <v>2.5499999999999998</v>
      </c>
      <c r="V2208" s="129">
        <v>-21</v>
      </c>
      <c r="W2208" s="129">
        <v>-20</v>
      </c>
      <c r="X2208" s="129">
        <v>1913</v>
      </c>
      <c r="Y2208" s="129" t="s">
        <v>7262</v>
      </c>
      <c r="Z2208" s="129" t="b">
        <v>1</v>
      </c>
      <c r="AA2208" s="129">
        <v>2.5099999999999998</v>
      </c>
      <c r="AB2208" s="129" t="b">
        <v>0</v>
      </c>
      <c r="AC2208" s="129">
        <v>49</v>
      </c>
      <c r="AD2208" s="129">
        <v>0.36399999999999999</v>
      </c>
      <c r="AE2208" s="129" t="s">
        <v>31</v>
      </c>
      <c r="AF2208" s="129" t="s">
        <v>3313</v>
      </c>
      <c r="AG2208" s="129" t="s">
        <v>7263</v>
      </c>
      <c r="AH2208" s="129" t="e" cm="1">
        <f t="array" aca="1" ref="AH2208" ca="1">INDIRECT(ADDRESS(MATCH(AJ2208,'rs_industries'!B:B,0),5,1,TRUE,"rs_industries"))</f>
        <v>#N/A</v>
      </c>
      <c r="AI2208" s="129" t="e" cm="1">
        <f t="array" aca="1" ref="AI2208" ca="1">INDIRECT(ADDRESS(MATCH(A2208,'rs_stocks'!B:B,0),7,1,TRUE,"rs_stocks"))</f>
        <v>#N/A</v>
      </c>
    </row>
    <row r="2209" spans="1:35" x14ac:dyDescent="0.3">
      <c r="A2209" s="129" t="s">
        <v>1954</v>
      </c>
      <c r="B2209" s="132">
        <v>0.82</v>
      </c>
      <c r="C2209" s="132">
        <v>1.65</v>
      </c>
      <c r="D2209" s="132">
        <v>1.86</v>
      </c>
      <c r="E2209" s="132">
        <v>3.13</v>
      </c>
      <c r="F2209" s="132">
        <v>0.2</v>
      </c>
      <c r="G2209" s="269" t="s">
        <v>3250</v>
      </c>
      <c r="H2209" s="288" t="s">
        <v>3111</v>
      </c>
      <c r="I2209" s="129">
        <v>1.1479999999999999</v>
      </c>
      <c r="J2209" s="129">
        <v>-36</v>
      </c>
      <c r="K2209" s="129">
        <v>-26</v>
      </c>
      <c r="L2209" s="129" t="b">
        <v>1</v>
      </c>
      <c r="M2209" s="129">
        <v>-4.5949999999999998</v>
      </c>
      <c r="N2209" s="129">
        <v>1.635</v>
      </c>
      <c r="O2209" s="129">
        <v>-2.8109999999999999</v>
      </c>
      <c r="P2209" s="132">
        <v>-4.492</v>
      </c>
      <c r="Q2209" s="132">
        <v>0.1</v>
      </c>
      <c r="R2209" s="132">
        <v>-0.44900000000000001</v>
      </c>
      <c r="S2209" s="129">
        <v>0.95</v>
      </c>
      <c r="T2209" s="419">
        <v>42.689</v>
      </c>
      <c r="U2209" s="129">
        <v>9.8800000000000008</v>
      </c>
      <c r="V2209" s="129">
        <v>-8</v>
      </c>
      <c r="W2209" s="129">
        <v>-20</v>
      </c>
      <c r="X2209" s="129">
        <v>2134</v>
      </c>
      <c r="Y2209" s="129" t="s">
        <v>1954</v>
      </c>
      <c r="Z2209" s="129" t="b">
        <v>0</v>
      </c>
      <c r="AA2209" s="129">
        <v>0</v>
      </c>
      <c r="AB2209" s="129" t="b">
        <v>1</v>
      </c>
      <c r="AC2209" s="129">
        <v>42</v>
      </c>
      <c r="AD2209" s="129">
        <v>0.36299999999999999</v>
      </c>
      <c r="AE2209" s="129" t="s">
        <v>3111</v>
      </c>
      <c r="AF2209" s="129" t="s">
        <v>3250</v>
      </c>
      <c r="AG2209" s="129" t="s">
        <v>3513</v>
      </c>
      <c r="AH2209" s="129" t="e" cm="1">
        <f t="array" aca="1" ref="AH2209" ca="1">INDIRECT(ADDRESS(MATCH(AJ2209,'rs_industries'!B:B,0),5,1,TRUE,"rs_industries"))</f>
        <v>#N/A</v>
      </c>
      <c r="AI2209" s="129" t="e" cm="1">
        <f t="array" aca="1" ref="AI2209" ca="1">INDIRECT(ADDRESS(MATCH(A2209,'rs_stocks'!B:B,0),7,1,TRUE,"rs_stocks"))</f>
        <v>#N/A</v>
      </c>
    </row>
    <row r="2210" spans="1:35" x14ac:dyDescent="0.3">
      <c r="A2210" s="129" t="s">
        <v>251</v>
      </c>
      <c r="B2210" s="132">
        <v>1.44</v>
      </c>
      <c r="C2210" s="132">
        <v>-11.39</v>
      </c>
      <c r="D2210" s="132">
        <v>-12.63</v>
      </c>
      <c r="E2210" s="132">
        <v>21.2</v>
      </c>
      <c r="F2210" s="132">
        <v>14.49</v>
      </c>
      <c r="G2210" s="225" t="s">
        <v>3127</v>
      </c>
      <c r="H2210" s="346" t="s">
        <v>31</v>
      </c>
      <c r="I2210" s="129">
        <v>8.2859999999999996</v>
      </c>
      <c r="J2210" s="129">
        <v>-83</v>
      </c>
      <c r="K2210" s="129">
        <v>-72</v>
      </c>
      <c r="L2210" s="129" t="b">
        <v>0</v>
      </c>
      <c r="M2210" s="129">
        <v>-32.354999999999997</v>
      </c>
      <c r="N2210" s="129">
        <v>11.457000000000001</v>
      </c>
      <c r="O2210" s="129">
        <v>-2.8239999999999998</v>
      </c>
      <c r="P2210" s="132">
        <v>-19.957999999999998</v>
      </c>
      <c r="Q2210" s="132">
        <v>9.5000000000000001E-2</v>
      </c>
      <c r="R2210" s="132">
        <v>-1.9059999999999999</v>
      </c>
      <c r="S2210" s="129">
        <v>4.49</v>
      </c>
      <c r="T2210" s="419">
        <v>24.751999999999999</v>
      </c>
      <c r="U2210" s="129">
        <v>26.07</v>
      </c>
      <c r="V2210" s="129">
        <v>-24</v>
      </c>
      <c r="W2210" s="129">
        <v>-34</v>
      </c>
      <c r="X2210" s="129">
        <v>170</v>
      </c>
      <c r="Y2210" s="129" t="s">
        <v>251</v>
      </c>
      <c r="Z2210" s="129" t="b">
        <v>1</v>
      </c>
      <c r="AA2210" s="129">
        <v>0</v>
      </c>
      <c r="AB2210" s="129" t="b">
        <v>0</v>
      </c>
      <c r="AC2210" s="129">
        <v>41</v>
      </c>
      <c r="AD2210" s="129">
        <v>0.36299999999999999</v>
      </c>
      <c r="AE2210" s="129" t="s">
        <v>31</v>
      </c>
      <c r="AF2210" s="129" t="s">
        <v>3127</v>
      </c>
      <c r="AG2210" s="129" t="s">
        <v>5360</v>
      </c>
      <c r="AH2210" s="129" t="e" cm="1">
        <f t="array" aca="1" ref="AH2210" ca="1">INDIRECT(ADDRESS(MATCH(AJ2210,'rs_industries'!B:B,0),5,1,TRUE,"rs_industries"))</f>
        <v>#N/A</v>
      </c>
      <c r="AI2210" s="129" t="e" cm="1">
        <f t="array" aca="1" ref="AI2210" ca="1">INDIRECT(ADDRESS(MATCH(A2210,'rs_stocks'!B:B,0),7,1,TRUE,"rs_stocks"))</f>
        <v>#N/A</v>
      </c>
    </row>
    <row r="2211" spans="1:35" x14ac:dyDescent="0.3">
      <c r="A2211" s="129" t="s">
        <v>5776</v>
      </c>
      <c r="B2211" s="132">
        <v>0.55000000000000004</v>
      </c>
      <c r="C2211" s="132">
        <v>-10.14</v>
      </c>
      <c r="D2211" s="132">
        <v>-26.77</v>
      </c>
      <c r="E2211" s="132">
        <v>-7.45</v>
      </c>
      <c r="F2211" s="132">
        <v>-12.79</v>
      </c>
      <c r="G2211" s="282" t="s">
        <v>3209</v>
      </c>
      <c r="H2211" s="347" t="s">
        <v>24</v>
      </c>
      <c r="I2211" s="129">
        <v>0.71199999999999997</v>
      </c>
      <c r="J2211" s="129">
        <v>-62</v>
      </c>
      <c r="K2211" s="129">
        <v>-60</v>
      </c>
      <c r="L2211" s="129" t="b">
        <v>0</v>
      </c>
      <c r="M2211" s="129">
        <v>-32.514000000000003</v>
      </c>
      <c r="N2211" s="129">
        <v>11.497999999999999</v>
      </c>
      <c r="O2211" s="129">
        <v>-2.8279999999999998</v>
      </c>
      <c r="P2211" s="132">
        <v>-28.273</v>
      </c>
      <c r="Q2211" s="132">
        <v>8.6999999999999994E-2</v>
      </c>
      <c r="R2211" s="132">
        <v>-2.4710000000000001</v>
      </c>
      <c r="S2211" s="129">
        <v>3.21</v>
      </c>
      <c r="T2211" s="419">
        <v>24.870999999999999</v>
      </c>
      <c r="U2211" s="129">
        <v>31.29</v>
      </c>
      <c r="V2211" s="129">
        <v>-36</v>
      </c>
      <c r="W2211" s="129">
        <v>-60</v>
      </c>
      <c r="X2211" s="129">
        <v>198</v>
      </c>
      <c r="Y2211" s="129" t="s">
        <v>5776</v>
      </c>
      <c r="Z2211" s="129" t="b">
        <v>1</v>
      </c>
      <c r="AA2211" s="129">
        <v>0</v>
      </c>
      <c r="AB2211" s="129" t="b">
        <v>0</v>
      </c>
      <c r="AC2211" s="129">
        <v>50</v>
      </c>
      <c r="AD2211" s="129">
        <v>0.36299999999999999</v>
      </c>
      <c r="AE2211" s="129" t="s">
        <v>24</v>
      </c>
      <c r="AF2211" s="129" t="s">
        <v>3209</v>
      </c>
      <c r="AG2211" s="129" t="s">
        <v>5777</v>
      </c>
      <c r="AH2211" s="129" t="e" cm="1">
        <f t="array" aca="1" ref="AH2211" ca="1">INDIRECT(ADDRESS(MATCH(AJ2211,'rs_industries'!B:B,0),5,1,TRUE,"rs_industries"))</f>
        <v>#N/A</v>
      </c>
      <c r="AI2211" s="129" t="e" cm="1">
        <f t="array" aca="1" ref="AI2211" ca="1">INDIRECT(ADDRESS(MATCH(A2211,'rs_stocks'!B:B,0),7,1,TRUE,"rs_stocks"))</f>
        <v>#N/A</v>
      </c>
    </row>
    <row r="2212" spans="1:35" x14ac:dyDescent="0.3">
      <c r="A2212" s="129" t="s">
        <v>1919</v>
      </c>
      <c r="B2212" s="132">
        <v>5.7</v>
      </c>
      <c r="C2212" s="132">
        <v>31.27</v>
      </c>
      <c r="D2212" s="132">
        <v>18.79</v>
      </c>
      <c r="E2212" s="132">
        <v>30.34</v>
      </c>
      <c r="F2212" s="132">
        <v>25.69</v>
      </c>
      <c r="G2212" s="282" t="s">
        <v>3114</v>
      </c>
      <c r="H2212" s="347" t="s">
        <v>31</v>
      </c>
      <c r="I2212" s="129">
        <v>3.8519999999999999</v>
      </c>
      <c r="J2212" s="129">
        <v>-94</v>
      </c>
      <c r="K2212" s="129">
        <v>-82</v>
      </c>
      <c r="L2212" s="129" t="b">
        <v>0</v>
      </c>
      <c r="M2212" s="129">
        <v>-37.197000000000003</v>
      </c>
      <c r="N2212" s="129">
        <v>13.12</v>
      </c>
      <c r="O2212" s="129">
        <v>-2.835</v>
      </c>
      <c r="P2212" s="132">
        <v>-28.97</v>
      </c>
      <c r="Q2212" s="132">
        <v>0.10100000000000001</v>
      </c>
      <c r="R2212" s="132">
        <v>-2.9169999999999998</v>
      </c>
      <c r="S2212" s="129">
        <v>4.9800000000000004</v>
      </c>
      <c r="T2212" s="419">
        <v>87.152000000000001</v>
      </c>
      <c r="U2212" s="129">
        <v>31.36</v>
      </c>
      <c r="V2212" s="129">
        <v>-51</v>
      </c>
      <c r="W2212" s="129">
        <v>-15</v>
      </c>
      <c r="X2212" s="129">
        <v>128</v>
      </c>
      <c r="Y2212" s="129" t="s">
        <v>1919</v>
      </c>
      <c r="Z2212" s="129" t="b">
        <v>0</v>
      </c>
      <c r="AA2212" s="129">
        <v>0</v>
      </c>
      <c r="AB2212" s="129" t="b">
        <v>0</v>
      </c>
      <c r="AC2212" s="129">
        <v>42</v>
      </c>
      <c r="AD2212" s="129">
        <v>0.36199999999999999</v>
      </c>
      <c r="AE2212" s="129" t="s">
        <v>31</v>
      </c>
      <c r="AF2212" s="129" t="s">
        <v>3114</v>
      </c>
      <c r="AG2212" s="129" t="s">
        <v>5188</v>
      </c>
      <c r="AH2212" s="129" t="e" cm="1">
        <f t="array" aca="1" ref="AH2212" ca="1">INDIRECT(ADDRESS(MATCH(AJ2212,'rs_industries'!B:B,0),5,1,TRUE,"rs_industries"))</f>
        <v>#N/A</v>
      </c>
      <c r="AI2212" s="129" t="e" cm="1">
        <f t="array" aca="1" ref="AI2212" ca="1">INDIRECT(ADDRESS(MATCH(A2212,'rs_stocks'!B:B,0),7,1,TRUE,"rs_stocks"))</f>
        <v>#N/A</v>
      </c>
    </row>
    <row r="2213" spans="1:35" x14ac:dyDescent="0.3">
      <c r="A2213" s="129" t="s">
        <v>2773</v>
      </c>
      <c r="B2213" s="132">
        <v>4.3600000000000003</v>
      </c>
      <c r="C2213" s="132">
        <v>-14.81</v>
      </c>
      <c r="D2213" s="132">
        <v>-30.3</v>
      </c>
      <c r="E2213" s="132">
        <v>-19.62</v>
      </c>
      <c r="F2213" s="132">
        <v>-27.78</v>
      </c>
      <c r="G2213" s="204" t="s">
        <v>3162</v>
      </c>
      <c r="H2213" s="345" t="s">
        <v>3108</v>
      </c>
      <c r="I2213" s="129">
        <v>0.96299999999999997</v>
      </c>
      <c r="J2213" s="129">
        <v>-92</v>
      </c>
      <c r="K2213" s="129">
        <v>-78</v>
      </c>
      <c r="L2213" s="129" t="b">
        <v>0</v>
      </c>
      <c r="M2213" s="129">
        <v>-28.173999999999999</v>
      </c>
      <c r="N2213" s="129">
        <v>9.9280000000000008</v>
      </c>
      <c r="O2213" s="129">
        <v>-2.8380000000000001</v>
      </c>
      <c r="P2213" s="132">
        <v>-28.54</v>
      </c>
      <c r="Q2213" s="132">
        <v>8.6999999999999994E-2</v>
      </c>
      <c r="R2213" s="132">
        <v>-2.472</v>
      </c>
      <c r="S2213" s="129">
        <v>6.71</v>
      </c>
      <c r="T2213" s="419">
        <v>-14.955</v>
      </c>
      <c r="U2213" s="129">
        <v>2.99</v>
      </c>
      <c r="V2213" s="129">
        <v>-4</v>
      </c>
      <c r="W2213" s="129">
        <v>-7</v>
      </c>
      <c r="X2213" s="129">
        <v>997</v>
      </c>
      <c r="Y2213" s="129" t="s">
        <v>2773</v>
      </c>
      <c r="Z2213" s="129" t="b">
        <v>1</v>
      </c>
      <c r="AA2213" s="129">
        <v>0</v>
      </c>
      <c r="AB2213" s="129" t="b">
        <v>0</v>
      </c>
      <c r="AC2213" s="129">
        <v>40</v>
      </c>
      <c r="AD2213" s="129">
        <v>0.36199999999999999</v>
      </c>
      <c r="AE2213" s="129" t="s">
        <v>3108</v>
      </c>
      <c r="AF2213" s="129" t="s">
        <v>3162</v>
      </c>
      <c r="AG2213" s="129" t="s">
        <v>4117</v>
      </c>
      <c r="AH2213" s="129" t="e" cm="1">
        <f t="array" aca="1" ref="AH2213" ca="1">INDIRECT(ADDRESS(MATCH(AJ2213,'rs_industries'!B:B,0),5,1,TRUE,"rs_industries"))</f>
        <v>#N/A</v>
      </c>
      <c r="AI2213" s="129" t="e" cm="1">
        <f t="array" aca="1" ref="AI2213" ca="1">INDIRECT(ADDRESS(MATCH(A2213,'rs_stocks'!B:B,0),7,1,TRUE,"rs_stocks"))</f>
        <v>#N/A</v>
      </c>
    </row>
    <row r="2214" spans="1:35" x14ac:dyDescent="0.3">
      <c r="A2214" s="129" t="s">
        <v>2005</v>
      </c>
      <c r="B2214" s="132">
        <v>-1.37</v>
      </c>
      <c r="C2214" s="132">
        <v>-6.39</v>
      </c>
      <c r="D2214" s="132">
        <v>-3.13</v>
      </c>
      <c r="E2214" s="132">
        <v>-11.2</v>
      </c>
      <c r="F2214" s="132">
        <v>-12.85</v>
      </c>
      <c r="G2214" s="284" t="s">
        <v>3221</v>
      </c>
      <c r="H2214" s="346" t="s">
        <v>3735</v>
      </c>
      <c r="I2214" s="129">
        <v>2.02</v>
      </c>
      <c r="J2214" s="129">
        <v>-53</v>
      </c>
      <c r="K2214" s="129">
        <v>-47</v>
      </c>
      <c r="L2214" s="129" t="b">
        <v>0</v>
      </c>
      <c r="M2214" s="129">
        <v>-10.19</v>
      </c>
      <c r="N2214" s="129">
        <v>3.5880000000000001</v>
      </c>
      <c r="O2214" s="129">
        <v>-2.84</v>
      </c>
      <c r="P2214" s="132">
        <v>-10.102</v>
      </c>
      <c r="Q2214" s="132">
        <v>0.10299999999999999</v>
      </c>
      <c r="R2214" s="132">
        <v>-1.0369999999999999</v>
      </c>
      <c r="S2214" s="129">
        <v>2.2200000000000002</v>
      </c>
      <c r="T2214" s="419">
        <v>-44.764000000000003</v>
      </c>
      <c r="U2214" s="129">
        <v>28.14</v>
      </c>
      <c r="V2214" s="129">
        <v>-26</v>
      </c>
      <c r="W2214" s="129">
        <v>-33</v>
      </c>
      <c r="X2214" s="129">
        <v>319</v>
      </c>
      <c r="Y2214" s="129" t="s">
        <v>2005</v>
      </c>
      <c r="Z2214" s="129" t="b">
        <v>0</v>
      </c>
      <c r="AA2214" s="129">
        <v>0</v>
      </c>
      <c r="AB2214" s="129" t="b">
        <v>0</v>
      </c>
      <c r="AC2214" s="129">
        <v>42</v>
      </c>
      <c r="AD2214" s="129">
        <v>0.36199999999999999</v>
      </c>
      <c r="AE2214" s="129" t="s">
        <v>3735</v>
      </c>
      <c r="AF2214" s="129" t="s">
        <v>3221</v>
      </c>
      <c r="AG2214" s="129" t="s">
        <v>5189</v>
      </c>
      <c r="AH2214" s="129" t="e" cm="1">
        <f t="array" aca="1" ref="AH2214" ca="1">INDIRECT(ADDRESS(MATCH(AJ2214,'rs_industries'!B:B,0),5,1,TRUE,"rs_industries"))</f>
        <v>#N/A</v>
      </c>
      <c r="AI2214" s="129" t="e" cm="1">
        <f t="array" aca="1" ref="AI2214" ca="1">INDIRECT(ADDRESS(MATCH(A2214,'rs_stocks'!B:B,0),7,1,TRUE,"rs_stocks"))</f>
        <v>#N/A</v>
      </c>
    </row>
    <row r="2215" spans="1:35" x14ac:dyDescent="0.3">
      <c r="A2215" s="129" t="s">
        <v>7282</v>
      </c>
      <c r="B2215" s="132">
        <v>-19.2</v>
      </c>
      <c r="C2215" s="132">
        <v>-26.24</v>
      </c>
      <c r="D2215" s="132">
        <v>-34.35</v>
      </c>
      <c r="E2215" s="132">
        <v>-13.92</v>
      </c>
      <c r="F2215" s="132">
        <v>-22.04</v>
      </c>
      <c r="G2215" s="204" t="s">
        <v>3107</v>
      </c>
      <c r="H2215" s="345" t="s">
        <v>3108</v>
      </c>
      <c r="I2215" s="129">
        <v>0.41099999999999998</v>
      </c>
      <c r="J2215" s="129">
        <v>-69</v>
      </c>
      <c r="K2215" s="129">
        <v>-65</v>
      </c>
      <c r="L2215" s="129" t="b">
        <v>0</v>
      </c>
      <c r="M2215" s="129">
        <v>-26.242000000000001</v>
      </c>
      <c r="N2215" s="129">
        <v>9.1940000000000008</v>
      </c>
      <c r="O2215" s="129">
        <v>-2.8540000000000001</v>
      </c>
      <c r="P2215" s="132">
        <v>-21.561</v>
      </c>
      <c r="Q2215" s="132">
        <v>9.7000000000000003E-2</v>
      </c>
      <c r="R2215" s="132">
        <v>-2.09</v>
      </c>
      <c r="S2215" s="129">
        <v>8.74</v>
      </c>
      <c r="T2215" s="419">
        <v>-90.134</v>
      </c>
      <c r="U2215" s="129">
        <v>7.11</v>
      </c>
      <c r="V2215" s="129">
        <v>14</v>
      </c>
      <c r="W2215" s="129">
        <v>73</v>
      </c>
      <c r="X2215" s="129">
        <v>321</v>
      </c>
      <c r="Y2215" s="129" t="s">
        <v>7282</v>
      </c>
      <c r="Z2215" s="129" t="b">
        <v>1</v>
      </c>
      <c r="AA2215" s="129">
        <v>0</v>
      </c>
      <c r="AB2215" s="129" t="b">
        <v>0</v>
      </c>
      <c r="AC2215" s="129">
        <v>45</v>
      </c>
      <c r="AD2215" s="129">
        <v>0.36199999999999999</v>
      </c>
      <c r="AE2215" s="129" t="s">
        <v>3108</v>
      </c>
      <c r="AF2215" s="129" t="s">
        <v>3107</v>
      </c>
      <c r="AG2215" s="129" t="s">
        <v>7283</v>
      </c>
      <c r="AH2215" s="129" t="e" cm="1">
        <f t="array" aca="1" ref="AH2215" ca="1">INDIRECT(ADDRESS(MATCH(AJ2215,'rs_industries'!B:B,0),5,1,TRUE,"rs_industries"))</f>
        <v>#N/A</v>
      </c>
      <c r="AI2215" s="129" t="e" cm="1">
        <f t="array" aca="1" ref="AI2215" ca="1">INDIRECT(ADDRESS(MATCH(A2215,'rs_stocks'!B:B,0),7,1,TRUE,"rs_stocks"))</f>
        <v>#N/A</v>
      </c>
    </row>
    <row r="2216" spans="1:35" x14ac:dyDescent="0.3">
      <c r="A2216" s="129" t="s">
        <v>311</v>
      </c>
      <c r="B2216" s="132">
        <v>-0.54</v>
      </c>
      <c r="C2216" s="132">
        <v>-7.72</v>
      </c>
      <c r="D2216" s="132">
        <v>-13.2</v>
      </c>
      <c r="E2216" s="132">
        <v>1.32</v>
      </c>
      <c r="F2216" s="132">
        <v>2.23</v>
      </c>
      <c r="G2216" s="282" t="s">
        <v>3836</v>
      </c>
      <c r="H2216" s="347" t="s">
        <v>3124</v>
      </c>
      <c r="I2216" s="129">
        <v>39.808</v>
      </c>
      <c r="J2216" s="129">
        <v>-39</v>
      </c>
      <c r="K2216" s="129">
        <v>-24</v>
      </c>
      <c r="L2216" s="129" t="b">
        <v>0</v>
      </c>
      <c r="M2216" s="129">
        <v>-17.420999999999999</v>
      </c>
      <c r="N2216" s="129">
        <v>6.0780000000000003</v>
      </c>
      <c r="O2216" s="129">
        <v>-2.8660000000000001</v>
      </c>
      <c r="P2216" s="132">
        <v>-13.782</v>
      </c>
      <c r="Q2216" s="132">
        <v>9.9000000000000005E-2</v>
      </c>
      <c r="R2216" s="132">
        <v>-1.36</v>
      </c>
      <c r="S2216" s="129">
        <v>2.25</v>
      </c>
      <c r="T2216" s="419">
        <v>-66.236000000000004</v>
      </c>
      <c r="U2216" s="129">
        <v>216.01</v>
      </c>
      <c r="V2216" s="129">
        <v>-11</v>
      </c>
      <c r="W2216" s="129">
        <v>21</v>
      </c>
      <c r="X2216" s="129">
        <v>41</v>
      </c>
      <c r="Y2216" s="129" t="s">
        <v>311</v>
      </c>
      <c r="Z2216" s="129" t="b">
        <v>1</v>
      </c>
      <c r="AA2216" s="129">
        <v>0</v>
      </c>
      <c r="AB2216" s="129" t="b">
        <v>0</v>
      </c>
      <c r="AC2216" s="129">
        <v>43</v>
      </c>
      <c r="AD2216" s="129">
        <v>0.36099999999999999</v>
      </c>
      <c r="AE2216" s="129" t="s">
        <v>3124</v>
      </c>
      <c r="AF2216" s="129" t="s">
        <v>3836</v>
      </c>
      <c r="AG2216" s="129" t="s">
        <v>4614</v>
      </c>
      <c r="AH2216" s="129" t="e" cm="1">
        <f t="array" aca="1" ref="AH2216" ca="1">INDIRECT(ADDRESS(MATCH(AJ2216,'rs_industries'!B:B,0),5,1,TRUE,"rs_industries"))</f>
        <v>#N/A</v>
      </c>
      <c r="AI2216" s="129" t="e" cm="1">
        <f t="array" aca="1" ref="AI2216" ca="1">INDIRECT(ADDRESS(MATCH(A2216,'rs_stocks'!B:B,0),7,1,TRUE,"rs_stocks"))</f>
        <v>#N/A</v>
      </c>
    </row>
    <row r="2217" spans="1:35" x14ac:dyDescent="0.3">
      <c r="A2217" s="129" t="s">
        <v>8104</v>
      </c>
      <c r="B2217" s="132">
        <v>0</v>
      </c>
      <c r="C2217" s="132">
        <v>-2.3199999999999998</v>
      </c>
      <c r="D2217" s="132">
        <v>-5.6</v>
      </c>
      <c r="E2217" s="132">
        <v>-24.48</v>
      </c>
      <c r="F2217" s="132">
        <v>-14.81</v>
      </c>
      <c r="G2217" s="204" t="s">
        <v>3127</v>
      </c>
      <c r="H2217" s="345" t="s">
        <v>31</v>
      </c>
      <c r="I2217" s="129">
        <v>0.317</v>
      </c>
      <c r="J2217" s="129">
        <v>-94</v>
      </c>
      <c r="K2217" s="129">
        <v>-93</v>
      </c>
      <c r="L2217" s="129" t="b">
        <v>0</v>
      </c>
      <c r="M2217" s="129">
        <v>-18.143000000000001</v>
      </c>
      <c r="N2217" s="129">
        <v>6.3289999999999997</v>
      </c>
      <c r="O2217" s="129">
        <v>-2.867</v>
      </c>
      <c r="P2217" s="132">
        <v>-20.914000000000001</v>
      </c>
      <c r="Q2217" s="132">
        <v>0.104</v>
      </c>
      <c r="R2217" s="132">
        <v>-2.1829999999999998</v>
      </c>
      <c r="S2217" s="129">
        <v>5.78</v>
      </c>
      <c r="T2217" s="419">
        <v>-47.88</v>
      </c>
      <c r="U2217" s="129">
        <v>2.5299999999999998</v>
      </c>
      <c r="V2217" s="129">
        <v>-48</v>
      </c>
      <c r="W2217" s="129">
        <v>-55</v>
      </c>
      <c r="X2217" s="129">
        <v>1367</v>
      </c>
      <c r="Y2217" s="129" t="s">
        <v>8104</v>
      </c>
      <c r="Z2217" s="129" t="b">
        <v>0</v>
      </c>
      <c r="AA2217" s="129">
        <v>0</v>
      </c>
      <c r="AB2217" s="129" t="b">
        <v>0</v>
      </c>
      <c r="AC2217" s="129">
        <v>42</v>
      </c>
      <c r="AD2217" s="129">
        <v>0.36099999999999999</v>
      </c>
      <c r="AE2217" s="129" t="s">
        <v>31</v>
      </c>
      <c r="AF2217" s="129" t="s">
        <v>3127</v>
      </c>
      <c r="AG2217" s="129" t="s">
        <v>8105</v>
      </c>
      <c r="AH2217" s="129" t="e" cm="1">
        <f t="array" aca="1" ref="AH2217" ca="1">INDIRECT(ADDRESS(MATCH(AJ2217,'rs_industries'!B:B,0),5,1,TRUE,"rs_industries"))</f>
        <v>#N/A</v>
      </c>
      <c r="AI2217" s="129" t="e" cm="1">
        <f t="array" aca="1" ref="AI2217" ca="1">INDIRECT(ADDRESS(MATCH(A2217,'rs_stocks'!B:B,0),7,1,TRUE,"rs_stocks"))</f>
        <v>#N/A</v>
      </c>
    </row>
    <row r="2218" spans="1:35" x14ac:dyDescent="0.3">
      <c r="A2218" s="129" t="s">
        <v>422</v>
      </c>
      <c r="B2218" s="132">
        <v>0.31</v>
      </c>
      <c r="C2218" s="132">
        <v>-0.18</v>
      </c>
      <c r="D2218" s="132">
        <v>0.45</v>
      </c>
      <c r="E2218" s="132">
        <v>4.38</v>
      </c>
      <c r="F2218" s="132">
        <v>-0.27</v>
      </c>
      <c r="G2218" s="260" t="s">
        <v>3127</v>
      </c>
      <c r="H2218" s="347" t="s">
        <v>31</v>
      </c>
      <c r="I2218" s="129">
        <v>100.85899999999999</v>
      </c>
      <c r="J2218" s="129">
        <v>-23</v>
      </c>
      <c r="K2218" s="129">
        <v>-9</v>
      </c>
      <c r="L2218" s="129" t="b">
        <v>1</v>
      </c>
      <c r="M2218" s="129">
        <v>-4.1029999999999998</v>
      </c>
      <c r="N2218" s="129">
        <v>1.43</v>
      </c>
      <c r="O2218" s="129">
        <v>-2.87</v>
      </c>
      <c r="P2218" s="132">
        <v>-3.99</v>
      </c>
      <c r="Q2218" s="132">
        <v>0.104</v>
      </c>
      <c r="R2218" s="132">
        <v>-0.41299999999999998</v>
      </c>
      <c r="S2218" s="129">
        <v>1.73</v>
      </c>
      <c r="T2218" s="419">
        <v>-138.595</v>
      </c>
      <c r="U2218" s="129">
        <v>246.42500000000001</v>
      </c>
      <c r="V2218" s="129">
        <v>-4</v>
      </c>
      <c r="W2218" s="129">
        <v>9</v>
      </c>
      <c r="X2218" s="129">
        <v>47</v>
      </c>
      <c r="Y2218" s="129" t="s">
        <v>422</v>
      </c>
      <c r="Z2218" s="129" t="b">
        <v>1</v>
      </c>
      <c r="AA2218" s="129">
        <v>0</v>
      </c>
      <c r="AB2218" s="129" t="b">
        <v>1</v>
      </c>
      <c r="AC2218" s="129">
        <v>49</v>
      </c>
      <c r="AD2218" s="129">
        <v>0.36099999999999999</v>
      </c>
      <c r="AE2218" s="129" t="s">
        <v>31</v>
      </c>
      <c r="AF2218" s="129" t="s">
        <v>3127</v>
      </c>
      <c r="AG2218" s="129" t="s">
        <v>5149</v>
      </c>
      <c r="AH2218" s="129" t="e" cm="1">
        <f t="array" aca="1" ref="AH2218" ca="1">INDIRECT(ADDRESS(MATCH(AJ2218,'rs_industries'!B:B,0),5,1,TRUE,"rs_industries"))</f>
        <v>#N/A</v>
      </c>
      <c r="AI2218" s="129" t="e" cm="1">
        <f t="array" aca="1" ref="AI2218" ca="1">INDIRECT(ADDRESS(MATCH(A2218,'rs_stocks'!B:B,0),7,1,TRUE,"rs_stocks"))</f>
        <v>#N/A</v>
      </c>
    </row>
    <row r="2219" spans="1:35" x14ac:dyDescent="0.3">
      <c r="A2219" s="129" t="s">
        <v>1109</v>
      </c>
      <c r="B2219" s="132">
        <v>-3.29</v>
      </c>
      <c r="C2219" s="132">
        <v>-2.2400000000000002</v>
      </c>
      <c r="D2219" s="132">
        <v>-11.29</v>
      </c>
      <c r="E2219" s="132">
        <v>-10.43</v>
      </c>
      <c r="F2219" s="132">
        <v>-6.8</v>
      </c>
      <c r="G2219" s="225" t="s">
        <v>3782</v>
      </c>
      <c r="H2219" s="346" t="s">
        <v>24</v>
      </c>
      <c r="I2219" s="129">
        <v>9.2460000000000004</v>
      </c>
      <c r="J2219" s="129">
        <v>-64</v>
      </c>
      <c r="K2219" s="129">
        <v>-63</v>
      </c>
      <c r="L2219" s="129" t="b">
        <v>0</v>
      </c>
      <c r="M2219" s="129">
        <v>-9.5879999999999992</v>
      </c>
      <c r="N2219" s="129">
        <v>3.3250000000000002</v>
      </c>
      <c r="O2219" s="129">
        <v>-2.883</v>
      </c>
      <c r="P2219" s="132">
        <v>-9.2469999999999999</v>
      </c>
      <c r="Q2219" s="132">
        <v>0.10199999999999999</v>
      </c>
      <c r="R2219" s="132">
        <v>-0.94199999999999995</v>
      </c>
      <c r="S2219" s="129">
        <v>3.11</v>
      </c>
      <c r="T2219" s="419">
        <v>54.790999999999997</v>
      </c>
      <c r="U2219" s="129">
        <v>28.77</v>
      </c>
      <c r="V2219" s="129">
        <v>-7</v>
      </c>
      <c r="W2219" s="129">
        <v>-14</v>
      </c>
      <c r="X2219" s="129">
        <v>223</v>
      </c>
      <c r="Y2219" s="129" t="s">
        <v>1109</v>
      </c>
      <c r="Z2219" s="129" t="b">
        <v>0</v>
      </c>
      <c r="AA2219" s="129">
        <v>0</v>
      </c>
      <c r="AB2219" s="129" t="b">
        <v>0</v>
      </c>
      <c r="AC2219" s="129">
        <v>45</v>
      </c>
      <c r="AD2219" s="129">
        <v>0.36</v>
      </c>
      <c r="AE2219" s="129" t="s">
        <v>24</v>
      </c>
      <c r="AF2219" s="129" t="s">
        <v>3782</v>
      </c>
      <c r="AG2219" s="129" t="s">
        <v>5445</v>
      </c>
      <c r="AH2219" s="129" t="e" cm="1">
        <f t="array" aca="1" ref="AH2219" ca="1">INDIRECT(ADDRESS(MATCH(AJ2219,'rs_industries'!B:B,0),5,1,TRUE,"rs_industries"))</f>
        <v>#N/A</v>
      </c>
      <c r="AI2219" s="129" t="e" cm="1">
        <f t="array" aca="1" ref="AI2219" ca="1">INDIRECT(ADDRESS(MATCH(A2219,'rs_stocks'!B:B,0),7,1,TRUE,"rs_stocks"))</f>
        <v>#N/A</v>
      </c>
    </row>
    <row r="2220" spans="1:35" x14ac:dyDescent="0.3">
      <c r="A2220" s="129" t="s">
        <v>124</v>
      </c>
      <c r="B2220" s="132">
        <v>4.6399999999999997</v>
      </c>
      <c r="C2220" s="132">
        <v>12.26</v>
      </c>
      <c r="D2220" s="132">
        <v>1.1599999999999999</v>
      </c>
      <c r="E2220" s="132">
        <v>41.01</v>
      </c>
      <c r="F2220" s="132">
        <v>41.61</v>
      </c>
      <c r="G2220" s="210" t="s">
        <v>3623</v>
      </c>
      <c r="H2220" s="349" t="s">
        <v>31</v>
      </c>
      <c r="I2220" s="129">
        <v>51.497</v>
      </c>
      <c r="J2220" s="129">
        <v>-85</v>
      </c>
      <c r="K2220" s="129">
        <v>-41</v>
      </c>
      <c r="L2220" s="129" t="b">
        <v>0</v>
      </c>
      <c r="M2220" s="129">
        <v>-31.454999999999998</v>
      </c>
      <c r="N2220" s="129">
        <v>10.891</v>
      </c>
      <c r="O2220" s="129">
        <v>-2.8879999999999999</v>
      </c>
      <c r="P2220" s="132">
        <v>-18.006</v>
      </c>
      <c r="Q2220" s="132">
        <v>0.1</v>
      </c>
      <c r="R2220" s="132">
        <v>-1.7969999999999999</v>
      </c>
      <c r="S2220" s="129">
        <v>3.52</v>
      </c>
      <c r="T2220" s="419">
        <v>-22.702000000000002</v>
      </c>
      <c r="U2220" s="129">
        <v>23.125</v>
      </c>
      <c r="V2220" s="129">
        <v>-24</v>
      </c>
      <c r="W2220" s="129">
        <v>-38</v>
      </c>
      <c r="X2220" s="129">
        <v>245</v>
      </c>
      <c r="Y2220" s="129" t="s">
        <v>124</v>
      </c>
      <c r="Z2220" s="129" t="b">
        <v>1</v>
      </c>
      <c r="AA2220" s="129">
        <v>0</v>
      </c>
      <c r="AB2220" s="129" t="b">
        <v>1</v>
      </c>
      <c r="AC2220" s="129">
        <v>42</v>
      </c>
      <c r="AD2220" s="129">
        <v>0.36</v>
      </c>
      <c r="AE2220" s="129" t="s">
        <v>31</v>
      </c>
      <c r="AF2220" s="129" t="s">
        <v>3623</v>
      </c>
      <c r="AG2220" s="129" t="s">
        <v>5162</v>
      </c>
      <c r="AH2220" s="129" t="e" cm="1">
        <f t="array" aca="1" ref="AH2220" ca="1">INDIRECT(ADDRESS(MATCH(AJ2220,'rs_industries'!B:B,0),5,1,TRUE,"rs_industries"))</f>
        <v>#N/A</v>
      </c>
      <c r="AI2220" s="129" cm="1">
        <f t="array" aca="1" ref="AI2220" ca="1">INDIRECT(ADDRESS(MATCH(A2220,'rs_stocks'!B:B,0),7,1,TRUE,"rs_stocks"))</f>
        <v>83</v>
      </c>
    </row>
    <row r="2221" spans="1:35" x14ac:dyDescent="0.3">
      <c r="A2221" s="129" t="s">
        <v>7066</v>
      </c>
      <c r="B2221" s="132">
        <v>-1.32</v>
      </c>
      <c r="C2221" s="132">
        <v>-8.5299999999999994</v>
      </c>
      <c r="D2221" s="132">
        <v>-9.64</v>
      </c>
      <c r="E2221" s="132">
        <v>-15.56</v>
      </c>
      <c r="F2221" s="132">
        <v>-10.3</v>
      </c>
      <c r="G2221" s="269" t="s">
        <v>4277</v>
      </c>
      <c r="H2221" s="288" t="s">
        <v>3111</v>
      </c>
      <c r="I2221" s="129">
        <v>0.59499999999999997</v>
      </c>
      <c r="J2221" s="129">
        <v>-55</v>
      </c>
      <c r="K2221" s="129">
        <v>-50</v>
      </c>
      <c r="L2221" s="129" t="b">
        <v>0</v>
      </c>
      <c r="M2221" s="129">
        <v>-7.7130000000000001</v>
      </c>
      <c r="N2221" s="129">
        <v>2.6669999999999998</v>
      </c>
      <c r="O2221" s="129">
        <v>-2.8919999999999999</v>
      </c>
      <c r="P2221" s="132">
        <v>-8.2379999999999995</v>
      </c>
      <c r="Q2221" s="132">
        <v>0.104</v>
      </c>
      <c r="R2221" s="132">
        <v>-0.85699999999999998</v>
      </c>
      <c r="S2221" s="129">
        <v>2.48</v>
      </c>
      <c r="T2221" s="419">
        <v>-51.68</v>
      </c>
      <c r="U2221" s="129">
        <v>17.149999999999999</v>
      </c>
      <c r="V2221" s="129">
        <v>13</v>
      </c>
      <c r="W2221" s="129">
        <v>-12</v>
      </c>
      <c r="X2221" s="129">
        <v>469</v>
      </c>
      <c r="Y2221" s="129" t="s">
        <v>7066</v>
      </c>
      <c r="Z2221" s="129" t="b">
        <v>1</v>
      </c>
      <c r="AA2221" s="129">
        <v>0</v>
      </c>
      <c r="AB2221" s="129" t="b">
        <v>0</v>
      </c>
      <c r="AC2221" s="129">
        <v>43</v>
      </c>
      <c r="AD2221" s="129">
        <v>0.36</v>
      </c>
      <c r="AE2221" s="129" t="s">
        <v>3111</v>
      </c>
      <c r="AF2221" s="129" t="s">
        <v>4277</v>
      </c>
      <c r="AG2221" s="129" t="s">
        <v>7067</v>
      </c>
      <c r="AH2221" s="129" t="e" cm="1">
        <f t="array" aca="1" ref="AH2221" ca="1">INDIRECT(ADDRESS(MATCH(AJ2221,'rs_industries'!B:B,0),5,1,TRUE,"rs_industries"))</f>
        <v>#N/A</v>
      </c>
      <c r="AI2221" s="129" t="e" cm="1">
        <f t="array" aca="1" ref="AI2221" ca="1">INDIRECT(ADDRESS(MATCH(A2221,'rs_stocks'!B:B,0),7,1,TRUE,"rs_stocks"))</f>
        <v>#N/A</v>
      </c>
    </row>
    <row r="2222" spans="1:35" x14ac:dyDescent="0.3">
      <c r="A2222" s="129" t="s">
        <v>858</v>
      </c>
      <c r="B2222" s="132">
        <v>-2.04</v>
      </c>
      <c r="C2222" s="132">
        <v>-12.44</v>
      </c>
      <c r="D2222" s="132">
        <v>-15.71</v>
      </c>
      <c r="E2222" s="132">
        <v>-12.28</v>
      </c>
      <c r="F2222" s="132">
        <v>-17.57</v>
      </c>
      <c r="G2222" s="284" t="s">
        <v>3221</v>
      </c>
      <c r="H2222" s="346" t="s">
        <v>24</v>
      </c>
      <c r="I2222" s="129">
        <v>7.5819999999999999</v>
      </c>
      <c r="J2222" s="129">
        <v>-42</v>
      </c>
      <c r="K2222" s="129">
        <v>-35</v>
      </c>
      <c r="L2222" s="129" t="b">
        <v>0</v>
      </c>
      <c r="M2222" s="129">
        <v>-12.941000000000001</v>
      </c>
      <c r="N2222" s="129">
        <v>4.4649999999999999</v>
      </c>
      <c r="O2222" s="129">
        <v>-2.8980000000000001</v>
      </c>
      <c r="P2222" s="132">
        <v>-13.269</v>
      </c>
      <c r="Q2222" s="132">
        <v>0.10199999999999999</v>
      </c>
      <c r="R2222" s="132">
        <v>-1.3480000000000001</v>
      </c>
      <c r="S2222" s="129">
        <v>2.33</v>
      </c>
      <c r="T2222" s="419">
        <v>-62.981000000000002</v>
      </c>
      <c r="U2222" s="129">
        <v>101.61</v>
      </c>
      <c r="V2222" s="129">
        <v>-45</v>
      </c>
      <c r="W2222" s="129">
        <v>-50</v>
      </c>
      <c r="X2222" s="129">
        <v>84</v>
      </c>
      <c r="Y2222" s="129" t="s">
        <v>858</v>
      </c>
      <c r="Z2222" s="129" t="b">
        <v>1</v>
      </c>
      <c r="AA2222" s="129">
        <v>0</v>
      </c>
      <c r="AB2222" s="129" t="b">
        <v>0</v>
      </c>
      <c r="AC2222" s="129">
        <v>44</v>
      </c>
      <c r="AD2222" s="129">
        <v>0.35899999999999999</v>
      </c>
      <c r="AE2222" s="129" t="s">
        <v>24</v>
      </c>
      <c r="AF2222" s="129" t="s">
        <v>3221</v>
      </c>
      <c r="AG2222" s="129" t="s">
        <v>4977</v>
      </c>
      <c r="AH2222" s="129" t="e" cm="1">
        <f t="array" aca="1" ref="AH2222" ca="1">INDIRECT(ADDRESS(MATCH(AJ2222,'rs_industries'!B:B,0),5,1,TRUE,"rs_industries"))</f>
        <v>#N/A</v>
      </c>
      <c r="AI2222" s="129" t="e" cm="1">
        <f t="array" aca="1" ref="AI2222" ca="1">INDIRECT(ADDRESS(MATCH(A2222,'rs_stocks'!B:B,0),7,1,TRUE,"rs_stocks"))</f>
        <v>#N/A</v>
      </c>
    </row>
    <row r="2223" spans="1:35" x14ac:dyDescent="0.3">
      <c r="A2223" s="129" t="s">
        <v>9038</v>
      </c>
      <c r="B2223" s="132">
        <v>-0.83</v>
      </c>
      <c r="C2223" s="132">
        <v>-3.96</v>
      </c>
      <c r="D2223" s="132">
        <v>-7.21</v>
      </c>
      <c r="E2223" s="132">
        <v>-10.24</v>
      </c>
      <c r="F2223" s="132">
        <v>-6.24</v>
      </c>
      <c r="G2223" s="272" t="s">
        <v>3148</v>
      </c>
      <c r="H2223" s="349" t="s">
        <v>3111</v>
      </c>
      <c r="I2223" s="129">
        <v>0.28100000000000003</v>
      </c>
      <c r="J2223" s="129">
        <v>-36</v>
      </c>
      <c r="K2223" s="129">
        <v>-18</v>
      </c>
      <c r="L2223" s="129" t="b">
        <v>0</v>
      </c>
      <c r="M2223" s="129">
        <v>-6.5430000000000001</v>
      </c>
      <c r="N2223" s="129">
        <v>2.2509999999999999</v>
      </c>
      <c r="O2223" s="129">
        <v>-2.907</v>
      </c>
      <c r="P2223" s="132">
        <v>-6.65</v>
      </c>
      <c r="Q2223" s="132">
        <v>0.105</v>
      </c>
      <c r="R2223" s="132">
        <v>-0.69899999999999995</v>
      </c>
      <c r="S2223" s="129">
        <v>1.96</v>
      </c>
      <c r="T2223" s="419">
        <v>-63.956000000000003</v>
      </c>
      <c r="U2223" s="129">
        <v>33.479999999999997</v>
      </c>
      <c r="V2223" s="129">
        <v>-36</v>
      </c>
      <c r="W2223" s="129">
        <v>-41</v>
      </c>
      <c r="X2223" s="129">
        <v>304</v>
      </c>
      <c r="Y2223" s="129" t="s">
        <v>9038</v>
      </c>
      <c r="Z2223" s="129" t="b">
        <v>1</v>
      </c>
      <c r="AA2223" s="129">
        <v>0</v>
      </c>
      <c r="AB2223" s="129" t="b">
        <v>0</v>
      </c>
      <c r="AC2223" s="129">
        <v>38</v>
      </c>
      <c r="AD2223" s="129">
        <v>0.35899999999999999</v>
      </c>
      <c r="AE2223" s="129" t="s">
        <v>3111</v>
      </c>
      <c r="AF2223" s="129" t="s">
        <v>3148</v>
      </c>
      <c r="AG2223" s="129" t="s">
        <v>9039</v>
      </c>
      <c r="AH2223" s="129" t="e" cm="1">
        <f t="array" aca="1" ref="AH2223" ca="1">INDIRECT(ADDRESS(MATCH(AJ2223,'rs_industries'!B:B,0),5,1,TRUE,"rs_industries"))</f>
        <v>#N/A</v>
      </c>
      <c r="AI2223" s="129" t="e" cm="1">
        <f t="array" aca="1" ref="AI2223" ca="1">INDIRECT(ADDRESS(MATCH(A2223,'rs_stocks'!B:B,0),7,1,TRUE,"rs_stocks"))</f>
        <v>#N/A</v>
      </c>
    </row>
    <row r="2224" spans="1:35" x14ac:dyDescent="0.3">
      <c r="A2224" s="129" t="s">
        <v>1653</v>
      </c>
      <c r="B2224" s="132">
        <v>0.7</v>
      </c>
      <c r="C2224" s="132">
        <v>-1.94</v>
      </c>
      <c r="D2224" s="132">
        <v>-7.18</v>
      </c>
      <c r="E2224" s="132">
        <v>4.99</v>
      </c>
      <c r="F2224" s="132">
        <v>-2.79</v>
      </c>
      <c r="G2224" s="207" t="s">
        <v>150</v>
      </c>
      <c r="H2224" s="346" t="s">
        <v>3111</v>
      </c>
      <c r="I2224" s="129">
        <v>2.4620000000000002</v>
      </c>
      <c r="J2224" s="129">
        <v>-72</v>
      </c>
      <c r="K2224" s="129">
        <v>-46</v>
      </c>
      <c r="L2224" s="129" t="b">
        <v>1</v>
      </c>
      <c r="M2224" s="129">
        <v>-12.4</v>
      </c>
      <c r="N2224" s="129">
        <v>4.2629999999999999</v>
      </c>
      <c r="O2224" s="129">
        <v>-2.9089999999999998</v>
      </c>
      <c r="P2224" s="132">
        <v>-11.462999999999999</v>
      </c>
      <c r="Q2224" s="132">
        <v>0.105</v>
      </c>
      <c r="R2224" s="132">
        <v>-1.198</v>
      </c>
      <c r="S2224" s="129">
        <v>3.26</v>
      </c>
      <c r="T2224" s="419">
        <v>54.677999999999997</v>
      </c>
      <c r="U2224" s="129">
        <v>10.09</v>
      </c>
      <c r="V2224" s="129">
        <v>-27</v>
      </c>
      <c r="W2224" s="129">
        <v>-46</v>
      </c>
      <c r="X2224" s="129">
        <v>607</v>
      </c>
      <c r="Y2224" s="129" t="s">
        <v>1653</v>
      </c>
      <c r="Z2224" s="129" t="b">
        <v>1</v>
      </c>
      <c r="AA2224" s="129">
        <v>0</v>
      </c>
      <c r="AB2224" s="129" t="b">
        <v>0</v>
      </c>
      <c r="AC2224" s="129">
        <v>46</v>
      </c>
      <c r="AD2224" s="129">
        <v>0.35899999999999999</v>
      </c>
      <c r="AE2224" s="129" t="s">
        <v>3111</v>
      </c>
      <c r="AF2224" s="129" t="s">
        <v>150</v>
      </c>
      <c r="AG2224" s="129" t="s">
        <v>3476</v>
      </c>
      <c r="AH2224" s="129" t="e" cm="1">
        <f t="array" aca="1" ref="AH2224" ca="1">INDIRECT(ADDRESS(MATCH(AJ2224,'rs_industries'!B:B,0),5,1,TRUE,"rs_industries"))</f>
        <v>#N/A</v>
      </c>
      <c r="AI2224" s="129" cm="1">
        <f t="array" aca="1" ref="AI2224" ca="1">INDIRECT(ADDRESS(MATCH(A2224,'rs_stocks'!B:B,0),7,1,TRUE,"rs_stocks"))</f>
        <v>80</v>
      </c>
    </row>
    <row r="2225" spans="1:35" x14ac:dyDescent="0.3">
      <c r="A2225" s="129" t="s">
        <v>9226</v>
      </c>
      <c r="B2225" s="132">
        <v>2.7</v>
      </c>
      <c r="C2225" s="132">
        <v>-6.86</v>
      </c>
      <c r="D2225" s="132">
        <v>-8.65</v>
      </c>
      <c r="E2225" s="132">
        <v>-10.38</v>
      </c>
      <c r="F2225" s="132">
        <v>8.1999999999999993</v>
      </c>
      <c r="G2225" s="320" t="s">
        <v>4271</v>
      </c>
      <c r="H2225" s="345" t="s">
        <v>3124</v>
      </c>
      <c r="I2225" s="129">
        <v>0.20200000000000001</v>
      </c>
      <c r="J2225" s="129">
        <v>-97</v>
      </c>
      <c r="K2225" s="129">
        <v>-96</v>
      </c>
      <c r="L2225" s="129" t="b">
        <v>0</v>
      </c>
      <c r="M2225" s="129">
        <v>-43.034999999999997</v>
      </c>
      <c r="N2225" s="129">
        <v>14.750999999999999</v>
      </c>
      <c r="O2225" s="129">
        <v>-2.9169999999999998</v>
      </c>
      <c r="P2225" s="132">
        <v>-30.672000000000001</v>
      </c>
      <c r="Q2225" s="132">
        <v>0.10199999999999999</v>
      </c>
      <c r="R2225" s="132">
        <v>-3.1240000000000001</v>
      </c>
      <c r="S2225" s="129">
        <v>7.37</v>
      </c>
      <c r="T2225" s="419">
        <v>77.143000000000001</v>
      </c>
      <c r="U2225" s="129">
        <v>0.95</v>
      </c>
      <c r="V2225" s="129">
        <v>-5</v>
      </c>
      <c r="W2225" s="129">
        <v>-29</v>
      </c>
      <c r="X2225" s="129">
        <v>2857</v>
      </c>
      <c r="Y2225" s="129" t="s">
        <v>9226</v>
      </c>
      <c r="Z2225" s="129" t="b">
        <v>0</v>
      </c>
      <c r="AA2225" s="129">
        <v>0</v>
      </c>
      <c r="AB2225" s="129" t="b">
        <v>0</v>
      </c>
      <c r="AC2225" s="129">
        <v>41</v>
      </c>
      <c r="AD2225" s="129">
        <v>0.35899999999999999</v>
      </c>
      <c r="AE2225" s="129" t="s">
        <v>3124</v>
      </c>
      <c r="AF2225" s="129" t="s">
        <v>4271</v>
      </c>
      <c r="AG2225" s="129" t="s">
        <v>9227</v>
      </c>
      <c r="AH2225" s="129" t="e" cm="1">
        <f t="array" aca="1" ref="AH2225" ca="1">INDIRECT(ADDRESS(MATCH(AJ2225,'rs_industries'!B:B,0),5,1,TRUE,"rs_industries"))</f>
        <v>#N/A</v>
      </c>
      <c r="AI2225" s="129" t="e" cm="1">
        <f t="array" aca="1" ref="AI2225" ca="1">INDIRECT(ADDRESS(MATCH(A2225,'rs_stocks'!B:B,0),7,1,TRUE,"rs_stocks"))</f>
        <v>#N/A</v>
      </c>
    </row>
    <row r="2226" spans="1:35" x14ac:dyDescent="0.3">
      <c r="A2226" s="129" t="s">
        <v>1741</v>
      </c>
      <c r="B2226" s="132">
        <v>0</v>
      </c>
      <c r="C2226" s="132">
        <v>-0.47</v>
      </c>
      <c r="D2226" s="132">
        <v>-1.64</v>
      </c>
      <c r="E2226" s="132">
        <v>2.52</v>
      </c>
      <c r="F2226" s="132">
        <v>-1.02</v>
      </c>
      <c r="G2226" s="288" t="s">
        <v>3160</v>
      </c>
      <c r="H2226" s="347" t="s">
        <v>3111</v>
      </c>
      <c r="I2226" s="129">
        <v>1.333</v>
      </c>
      <c r="J2226" s="129">
        <v>-44</v>
      </c>
      <c r="K2226" s="129">
        <v>-32</v>
      </c>
      <c r="L2226" s="129" t="b">
        <v>1</v>
      </c>
      <c r="M2226" s="129">
        <v>-4.8230000000000004</v>
      </c>
      <c r="N2226" s="129">
        <v>1.65</v>
      </c>
      <c r="O2226" s="129">
        <v>-2.923</v>
      </c>
      <c r="P2226" s="132">
        <v>-4.7290000000000001</v>
      </c>
      <c r="Q2226" s="132">
        <v>0.107</v>
      </c>
      <c r="R2226" s="132">
        <v>-0.505</v>
      </c>
      <c r="S2226" s="129">
        <v>1.07</v>
      </c>
      <c r="T2226" s="419">
        <v>89.218999999999994</v>
      </c>
      <c r="U2226" s="129">
        <v>12.62</v>
      </c>
      <c r="V2226" s="129">
        <v>12</v>
      </c>
      <c r="W2226" s="129">
        <v>16</v>
      </c>
      <c r="X2226" s="129">
        <v>1486</v>
      </c>
      <c r="Y2226" s="129" t="s">
        <v>1741</v>
      </c>
      <c r="Z2226" s="129" t="b">
        <v>1</v>
      </c>
      <c r="AA2226" s="129">
        <v>0</v>
      </c>
      <c r="AB2226" s="129" t="b">
        <v>1</v>
      </c>
      <c r="AC2226" s="129">
        <v>47</v>
      </c>
      <c r="AD2226" s="129">
        <v>0.35799999999999998</v>
      </c>
      <c r="AE2226" s="129" t="s">
        <v>3111</v>
      </c>
      <c r="AF2226" s="129" t="s">
        <v>3160</v>
      </c>
      <c r="AG2226" s="129" t="s">
        <v>3553</v>
      </c>
      <c r="AH2226" s="129" t="e" cm="1">
        <f t="array" aca="1" ref="AH2226" ca="1">INDIRECT(ADDRESS(MATCH(AJ2226,'rs_industries'!B:B,0),5,1,TRUE,"rs_industries"))</f>
        <v>#N/A</v>
      </c>
      <c r="AI2226" s="129" t="e" cm="1">
        <f t="array" aca="1" ref="AI2226" ca="1">INDIRECT(ADDRESS(MATCH(A2226,'rs_stocks'!B:B,0),7,1,TRUE,"rs_stocks"))</f>
        <v>#N/A</v>
      </c>
    </row>
    <row r="2227" spans="1:35" x14ac:dyDescent="0.3">
      <c r="A2227" s="129" t="s">
        <v>7958</v>
      </c>
      <c r="B2227" s="132">
        <v>0</v>
      </c>
      <c r="C2227" s="132">
        <v>0.97</v>
      </c>
      <c r="D2227" s="132">
        <v>-1.58</v>
      </c>
      <c r="E2227" s="132">
        <v>4.71</v>
      </c>
      <c r="F2227" s="132">
        <v>-11.4</v>
      </c>
      <c r="G2227" s="218" t="s">
        <v>150</v>
      </c>
      <c r="H2227" s="350" t="s">
        <v>3111</v>
      </c>
      <c r="I2227" s="129">
        <v>0.48899999999999999</v>
      </c>
      <c r="J2227" s="129">
        <v>-77</v>
      </c>
      <c r="K2227" s="129">
        <v>-64</v>
      </c>
      <c r="L2227" s="129" t="b">
        <v>1</v>
      </c>
      <c r="M2227" s="129">
        <v>-9.52</v>
      </c>
      <c r="N2227" s="129">
        <v>3.2549999999999999</v>
      </c>
      <c r="O2227" s="129">
        <v>-2.9239999999999999</v>
      </c>
      <c r="P2227" s="132">
        <v>-9.7850000000000001</v>
      </c>
      <c r="Q2227" s="132">
        <v>0.108</v>
      </c>
      <c r="R2227" s="132">
        <v>-1.0580000000000001</v>
      </c>
      <c r="S2227" s="129">
        <v>4.17</v>
      </c>
      <c r="T2227" s="419">
        <v>30.84</v>
      </c>
      <c r="U2227" s="129">
        <v>3.11</v>
      </c>
      <c r="V2227" s="129">
        <v>-76</v>
      </c>
      <c r="W2227" s="129">
        <v>-77</v>
      </c>
      <c r="X2227" s="129">
        <v>1542</v>
      </c>
      <c r="Y2227" s="129" t="s">
        <v>7958</v>
      </c>
      <c r="Z2227" s="129" t="b">
        <v>1</v>
      </c>
      <c r="AA2227" s="129">
        <v>0</v>
      </c>
      <c r="AB2227" s="129" t="b">
        <v>0</v>
      </c>
      <c r="AC2227" s="129">
        <v>42</v>
      </c>
      <c r="AD2227" s="129">
        <v>0.35799999999999998</v>
      </c>
      <c r="AE2227" s="129" t="s">
        <v>3111</v>
      </c>
      <c r="AF2227" s="129" t="s">
        <v>150</v>
      </c>
      <c r="AG2227" s="129" t="s">
        <v>7959</v>
      </c>
      <c r="AH2227" s="129" t="e" cm="1">
        <f t="array" aca="1" ref="AH2227" ca="1">INDIRECT(ADDRESS(MATCH(AJ2227,'rs_industries'!B:B,0),5,1,TRUE,"rs_industries"))</f>
        <v>#N/A</v>
      </c>
      <c r="AI2227" s="129" t="e" cm="1">
        <f t="array" aca="1" ref="AI2227" ca="1">INDIRECT(ADDRESS(MATCH(A2227,'rs_stocks'!B:B,0),7,1,TRUE,"rs_stocks"))</f>
        <v>#N/A</v>
      </c>
    </row>
    <row r="2228" spans="1:35" x14ac:dyDescent="0.3">
      <c r="A2228" s="129" t="s">
        <v>122</v>
      </c>
      <c r="B2228" s="132">
        <v>2.37</v>
      </c>
      <c r="C2228" s="132">
        <v>-2.48</v>
      </c>
      <c r="D2228" s="132">
        <v>-6.69</v>
      </c>
      <c r="E2228" s="132">
        <v>1.36</v>
      </c>
      <c r="F2228" s="132">
        <v>-2.15</v>
      </c>
      <c r="G2228" s="231" t="s">
        <v>3114</v>
      </c>
      <c r="H2228" s="346" t="s">
        <v>31</v>
      </c>
      <c r="I2228" s="129">
        <v>21.02</v>
      </c>
      <c r="J2228" s="129">
        <v>-36</v>
      </c>
      <c r="K2228" s="129">
        <v>-8</v>
      </c>
      <c r="L2228" s="129" t="b">
        <v>0</v>
      </c>
      <c r="M2228" s="129">
        <v>-7.024</v>
      </c>
      <c r="N2228" s="129">
        <v>2.3959999999999999</v>
      </c>
      <c r="O2228" s="129">
        <v>-2.931</v>
      </c>
      <c r="P2228" s="132">
        <v>-6.819</v>
      </c>
      <c r="Q2228" s="132">
        <v>0.106</v>
      </c>
      <c r="R2228" s="132">
        <v>-0.72</v>
      </c>
      <c r="S2228" s="129">
        <v>1.98</v>
      </c>
      <c r="T2228" s="419">
        <v>30.512</v>
      </c>
      <c r="U2228" s="129">
        <v>175.54</v>
      </c>
      <c r="V2228" s="129">
        <v>-33</v>
      </c>
      <c r="W2228" s="129">
        <v>-34</v>
      </c>
      <c r="X2228" s="129">
        <v>57</v>
      </c>
      <c r="Y2228" s="129" t="s">
        <v>122</v>
      </c>
      <c r="Z2228" s="129" t="b">
        <v>1</v>
      </c>
      <c r="AA2228" s="129">
        <v>0</v>
      </c>
      <c r="AB2228" s="129" t="b">
        <v>0</v>
      </c>
      <c r="AC2228" s="129">
        <v>44</v>
      </c>
      <c r="AD2228" s="129">
        <v>0.35799999999999998</v>
      </c>
      <c r="AE2228" s="129" t="s">
        <v>31</v>
      </c>
      <c r="AF2228" s="129" t="s">
        <v>3114</v>
      </c>
      <c r="AG2228" s="129" t="s">
        <v>3233</v>
      </c>
      <c r="AH2228" s="129" t="e" cm="1">
        <f t="array" aca="1" ref="AH2228" ca="1">INDIRECT(ADDRESS(MATCH(AJ2228,'rs_industries'!B:B,0),5,1,TRUE,"rs_industries"))</f>
        <v>#N/A</v>
      </c>
      <c r="AI2228" s="129" t="e" cm="1">
        <f t="array" aca="1" ref="AI2228" ca="1">INDIRECT(ADDRESS(MATCH(A2228,'rs_stocks'!B:B,0),7,1,TRUE,"rs_stocks"))</f>
        <v>#N/A</v>
      </c>
    </row>
    <row r="2229" spans="1:35" x14ac:dyDescent="0.3">
      <c r="A2229" s="129" t="s">
        <v>742</v>
      </c>
      <c r="B2229" s="132">
        <v>-3.51</v>
      </c>
      <c r="C2229" s="132">
        <v>-4.24</v>
      </c>
      <c r="D2229" s="132">
        <v>-12.28</v>
      </c>
      <c r="E2229" s="132">
        <v>4.87</v>
      </c>
      <c r="F2229" s="132">
        <v>0.3</v>
      </c>
      <c r="G2229" s="269" t="s">
        <v>3193</v>
      </c>
      <c r="H2229" s="288" t="s">
        <v>3111</v>
      </c>
      <c r="I2229" s="129">
        <v>14.647</v>
      </c>
      <c r="J2229" s="129">
        <v>-58</v>
      </c>
      <c r="K2229" s="129">
        <v>-32</v>
      </c>
      <c r="L2229" s="129" t="b">
        <v>0</v>
      </c>
      <c r="M2229" s="129">
        <v>-14.186</v>
      </c>
      <c r="N2229" s="129">
        <v>4.8099999999999996</v>
      </c>
      <c r="O2229" s="129">
        <v>-2.9489999999999998</v>
      </c>
      <c r="P2229" s="132">
        <v>-12.051</v>
      </c>
      <c r="Q2229" s="132">
        <v>0.105</v>
      </c>
      <c r="R2229" s="132">
        <v>-1.2629999999999999</v>
      </c>
      <c r="S2229" s="129">
        <v>2.83</v>
      </c>
      <c r="T2229" s="419">
        <v>1.734</v>
      </c>
      <c r="U2229" s="129">
        <v>40.700000000000003</v>
      </c>
      <c r="V2229" s="129">
        <v>25</v>
      </c>
      <c r="W2229" s="129">
        <v>25</v>
      </c>
      <c r="X2229" s="129">
        <v>173</v>
      </c>
      <c r="Y2229" s="129" t="s">
        <v>742</v>
      </c>
      <c r="Z2229" s="129" t="b">
        <v>1</v>
      </c>
      <c r="AA2229" s="129">
        <v>0</v>
      </c>
      <c r="AB2229" s="129" t="b">
        <v>0</v>
      </c>
      <c r="AC2229" s="129">
        <v>51</v>
      </c>
      <c r="AD2229" s="129">
        <v>0.35699999999999998</v>
      </c>
      <c r="AE2229" s="129" t="s">
        <v>3111</v>
      </c>
      <c r="AF2229" s="129" t="s">
        <v>3193</v>
      </c>
      <c r="AG2229" s="129" t="s">
        <v>3484</v>
      </c>
      <c r="AH2229" s="129" t="e" cm="1">
        <f t="array" aca="1" ref="AH2229" ca="1">INDIRECT(ADDRESS(MATCH(AJ2229,'rs_industries'!B:B,0),5,1,TRUE,"rs_industries"))</f>
        <v>#N/A</v>
      </c>
      <c r="AI2229" s="129" t="e" cm="1">
        <f t="array" aca="1" ref="AI2229" ca="1">INDIRECT(ADDRESS(MATCH(A2229,'rs_stocks'!B:B,0),7,1,TRUE,"rs_stocks"))</f>
        <v>#N/A</v>
      </c>
    </row>
    <row r="2230" spans="1:35" x14ac:dyDescent="0.3">
      <c r="A2230" s="129" t="s">
        <v>1822</v>
      </c>
      <c r="B2230" s="132">
        <v>-4.09</v>
      </c>
      <c r="C2230" s="132">
        <v>0.33</v>
      </c>
      <c r="D2230" s="132">
        <v>-6.58</v>
      </c>
      <c r="E2230" s="132">
        <v>-19.739999999999998</v>
      </c>
      <c r="F2230" s="132">
        <v>-23.46</v>
      </c>
      <c r="G2230" s="243"/>
      <c r="H2230" s="347"/>
      <c r="I2230" s="129">
        <v>1</v>
      </c>
      <c r="J2230" s="129">
        <v>-56</v>
      </c>
      <c r="K2230" s="129">
        <v>-44</v>
      </c>
      <c r="L2230" s="129" t="b">
        <v>0</v>
      </c>
      <c r="M2230" s="129">
        <v>-19.577000000000002</v>
      </c>
      <c r="N2230" s="129">
        <v>6.6260000000000003</v>
      </c>
      <c r="O2230" s="129">
        <v>-2.9540000000000002</v>
      </c>
      <c r="P2230" s="132">
        <v>-20.422999999999998</v>
      </c>
      <c r="Q2230" s="132">
        <v>0.112</v>
      </c>
      <c r="R2230" s="132">
        <v>-2.2810000000000001</v>
      </c>
      <c r="S2230" s="129">
        <v>4.97</v>
      </c>
      <c r="T2230" s="419">
        <v>52.805</v>
      </c>
      <c r="U2230" s="129">
        <v>6.1</v>
      </c>
      <c r="V2230" s="129">
        <v>-29</v>
      </c>
      <c r="W2230" s="129">
        <v>-43</v>
      </c>
      <c r="X2230" s="129">
        <v>660</v>
      </c>
      <c r="Y2230" s="129" t="s">
        <v>1822</v>
      </c>
      <c r="Z2230" s="129" t="b">
        <v>0</v>
      </c>
      <c r="AA2230" s="129">
        <v>0</v>
      </c>
      <c r="AB2230" s="129" t="b">
        <v>0</v>
      </c>
      <c r="AC2230" s="129">
        <v>39</v>
      </c>
      <c r="AD2230" s="129">
        <v>0.35699999999999998</v>
      </c>
      <c r="AG2230" s="129" t="s">
        <v>5431</v>
      </c>
      <c r="AH2230" s="129" t="e" cm="1">
        <f t="array" aca="1" ref="AH2230" ca="1">INDIRECT(ADDRESS(MATCH(AJ2230,'rs_industries'!B:B,0),5,1,TRUE,"rs_industries"))</f>
        <v>#N/A</v>
      </c>
      <c r="AI2230" s="129" t="e" cm="1">
        <f t="array" aca="1" ref="AI2230" ca="1">INDIRECT(ADDRESS(MATCH(A2230,'rs_stocks'!B:B,0),7,1,TRUE,"rs_stocks"))</f>
        <v>#N/A</v>
      </c>
    </row>
    <row r="2231" spans="1:35" x14ac:dyDescent="0.3">
      <c r="A2231" s="129" t="s">
        <v>2016</v>
      </c>
      <c r="B2231" s="132">
        <v>2.02</v>
      </c>
      <c r="C2231" s="132">
        <v>-10.17</v>
      </c>
      <c r="D2231" s="132">
        <v>-7.41</v>
      </c>
      <c r="E2231" s="132">
        <v>-1.32</v>
      </c>
      <c r="F2231" s="132">
        <v>-3.94</v>
      </c>
      <c r="G2231" s="282" t="s">
        <v>3455</v>
      </c>
      <c r="H2231" s="347" t="s">
        <v>31</v>
      </c>
      <c r="I2231" s="129">
        <v>4.2590000000000003</v>
      </c>
      <c r="J2231" s="129">
        <v>-76</v>
      </c>
      <c r="K2231" s="129">
        <v>-72</v>
      </c>
      <c r="L2231" s="129" t="b">
        <v>0</v>
      </c>
      <c r="M2231" s="129">
        <v>-16.228000000000002</v>
      </c>
      <c r="N2231" s="129">
        <v>5.476</v>
      </c>
      <c r="O2231" s="129">
        <v>-2.9630000000000001</v>
      </c>
      <c r="P2231" s="132">
        <v>-14.680999999999999</v>
      </c>
      <c r="Q2231" s="132">
        <v>0.109</v>
      </c>
      <c r="R2231" s="132">
        <v>-1.5980000000000001</v>
      </c>
      <c r="S2231" s="129">
        <v>2.82</v>
      </c>
      <c r="T2231" s="419">
        <v>-32.968000000000004</v>
      </c>
      <c r="U2231" s="129">
        <v>49.47</v>
      </c>
      <c r="V2231" s="129">
        <v>-12</v>
      </c>
      <c r="W2231" s="129">
        <v>-70</v>
      </c>
      <c r="X2231" s="129">
        <v>143</v>
      </c>
      <c r="Y2231" s="129" t="s">
        <v>2016</v>
      </c>
      <c r="Z2231" s="129" t="b">
        <v>1</v>
      </c>
      <c r="AA2231" s="129">
        <v>0</v>
      </c>
      <c r="AB2231" s="129" t="b">
        <v>0</v>
      </c>
      <c r="AC2231" s="129">
        <v>45</v>
      </c>
      <c r="AD2231" s="129">
        <v>0.35699999999999998</v>
      </c>
      <c r="AE2231" s="129" t="s">
        <v>31</v>
      </c>
      <c r="AF2231" s="129" t="s">
        <v>3455</v>
      </c>
      <c r="AG2231" s="129" t="s">
        <v>4436</v>
      </c>
      <c r="AH2231" s="129" t="e" cm="1">
        <f t="array" aca="1" ref="AH2231" ca="1">INDIRECT(ADDRESS(MATCH(AJ2231,'rs_industries'!B:B,0),5,1,TRUE,"rs_industries"))</f>
        <v>#N/A</v>
      </c>
      <c r="AI2231" s="129" t="e" cm="1">
        <f t="array" aca="1" ref="AI2231" ca="1">INDIRECT(ADDRESS(MATCH(A2231,'rs_stocks'!B:B,0),7,1,TRUE,"rs_stocks"))</f>
        <v>#N/A</v>
      </c>
    </row>
    <row r="2232" spans="1:35" x14ac:dyDescent="0.3">
      <c r="A2232" s="129" t="s">
        <v>643</v>
      </c>
      <c r="B2232" s="132">
        <v>-1.36</v>
      </c>
      <c r="C2232" s="132">
        <v>-14.41</v>
      </c>
      <c r="D2232" s="132">
        <v>-11.27</v>
      </c>
      <c r="E2232" s="132">
        <v>-10.18</v>
      </c>
      <c r="F2232" s="132">
        <v>-10.24</v>
      </c>
      <c r="G2232" s="274" t="s">
        <v>3127</v>
      </c>
      <c r="H2232" s="345" t="s">
        <v>31</v>
      </c>
      <c r="I2232" s="129">
        <v>5.9240000000000004</v>
      </c>
      <c r="J2232" s="129">
        <v>-23</v>
      </c>
      <c r="K2232" s="129">
        <v>-19</v>
      </c>
      <c r="L2232" s="129" t="b">
        <v>0</v>
      </c>
      <c r="M2232" s="129">
        <v>-14.803000000000001</v>
      </c>
      <c r="N2232" s="129">
        <v>4.9749999999999996</v>
      </c>
      <c r="O2232" s="129">
        <v>-2.9750000000000001</v>
      </c>
      <c r="P2232" s="132">
        <v>-13.677</v>
      </c>
      <c r="Q2232" s="132">
        <v>0.109</v>
      </c>
      <c r="R2232" s="132">
        <v>-1.486</v>
      </c>
      <c r="S2232" s="129">
        <v>2.65</v>
      </c>
      <c r="T2232" s="419">
        <v>-2.2799999999999998</v>
      </c>
      <c r="U2232" s="129">
        <v>115.63</v>
      </c>
      <c r="V2232" s="129">
        <v>-41</v>
      </c>
      <c r="W2232" s="129">
        <v>-11</v>
      </c>
      <c r="X2232" s="129">
        <v>65</v>
      </c>
      <c r="Y2232" s="129" t="s">
        <v>643</v>
      </c>
      <c r="Z2232" s="129" t="b">
        <v>1</v>
      </c>
      <c r="AA2232" s="129">
        <v>0</v>
      </c>
      <c r="AB2232" s="129" t="b">
        <v>0</v>
      </c>
      <c r="AC2232" s="129">
        <v>56</v>
      </c>
      <c r="AD2232" s="129">
        <v>0.35699999999999998</v>
      </c>
      <c r="AE2232" s="129" t="s">
        <v>31</v>
      </c>
      <c r="AF2232" s="129" t="s">
        <v>3127</v>
      </c>
      <c r="AG2232" s="129" t="s">
        <v>3758</v>
      </c>
      <c r="AH2232" s="129" t="e" cm="1">
        <f t="array" aca="1" ref="AH2232" ca="1">INDIRECT(ADDRESS(MATCH(AJ2232,'rs_industries'!B:B,0),5,1,TRUE,"rs_industries"))</f>
        <v>#N/A</v>
      </c>
      <c r="AI2232" s="129" t="e" cm="1">
        <f t="array" aca="1" ref="AI2232" ca="1">INDIRECT(ADDRESS(MATCH(A2232,'rs_stocks'!B:B,0),7,1,TRUE,"rs_stocks"))</f>
        <v>#N/A</v>
      </c>
    </row>
    <row r="2233" spans="1:35" x14ac:dyDescent="0.3">
      <c r="A2233" s="129" t="s">
        <v>2860</v>
      </c>
      <c r="B2233" s="132">
        <v>-6.29</v>
      </c>
      <c r="C2233" s="132">
        <v>-35.700000000000003</v>
      </c>
      <c r="D2233" s="132">
        <v>-24.63</v>
      </c>
      <c r="E2233" s="132">
        <v>-20.85</v>
      </c>
      <c r="F2233" s="132">
        <v>-29.47</v>
      </c>
      <c r="G2233" s="232" t="s">
        <v>3146</v>
      </c>
      <c r="H2233" s="345" t="s">
        <v>3124</v>
      </c>
      <c r="I2233" s="129">
        <v>0.31900000000000001</v>
      </c>
      <c r="J2233" s="129">
        <v>-98</v>
      </c>
      <c r="K2233" s="129">
        <v>-88</v>
      </c>
      <c r="L2233" s="129" t="b">
        <v>0</v>
      </c>
      <c r="M2233" s="129">
        <v>-30.757999999999999</v>
      </c>
      <c r="N2233" s="129">
        <v>10.286</v>
      </c>
      <c r="O2233" s="129">
        <v>-2.99</v>
      </c>
      <c r="P2233" s="132">
        <v>-31.481000000000002</v>
      </c>
      <c r="Q2233" s="132">
        <v>9.8000000000000004E-2</v>
      </c>
      <c r="R2233" s="132">
        <v>-3.077</v>
      </c>
      <c r="S2233" s="129">
        <v>8.14</v>
      </c>
      <c r="T2233" s="419">
        <v>-58.661999999999999</v>
      </c>
      <c r="U2233" s="129">
        <v>6.7</v>
      </c>
      <c r="V2233" s="129">
        <v>109</v>
      </c>
      <c r="W2233" s="129">
        <v>19</v>
      </c>
      <c r="X2233" s="129">
        <v>366</v>
      </c>
      <c r="Y2233" s="129" t="s">
        <v>2860</v>
      </c>
      <c r="Z2233" s="129" t="b">
        <v>1</v>
      </c>
      <c r="AA2233" s="129">
        <v>0</v>
      </c>
      <c r="AB2233" s="129" t="b">
        <v>0</v>
      </c>
      <c r="AC2233" s="129">
        <v>38</v>
      </c>
      <c r="AD2233" s="129">
        <v>0.35599999999999998</v>
      </c>
      <c r="AE2233" s="129" t="s">
        <v>3124</v>
      </c>
      <c r="AF2233" s="129" t="s">
        <v>3146</v>
      </c>
      <c r="AG2233" s="129" t="s">
        <v>8788</v>
      </c>
      <c r="AH2233" s="129" t="e" cm="1">
        <f t="array" aca="1" ref="AH2233" ca="1">INDIRECT(ADDRESS(MATCH(AJ2233,'rs_industries'!B:B,0),5,1,TRUE,"rs_industries"))</f>
        <v>#N/A</v>
      </c>
      <c r="AI2233" s="129" cm="1">
        <f t="array" aca="1" ref="AI2233" ca="1">INDIRECT(ADDRESS(MATCH(A2233,'rs_stocks'!B:B,0),7,1,TRUE,"rs_stocks"))</f>
        <v>98</v>
      </c>
    </row>
    <row r="2234" spans="1:35" x14ac:dyDescent="0.3">
      <c r="A2234" s="129" t="s">
        <v>9044</v>
      </c>
      <c r="B2234" s="132">
        <v>-0.66</v>
      </c>
      <c r="C2234" s="132">
        <v>-4.9400000000000004</v>
      </c>
      <c r="D2234" s="132">
        <v>-4.1100000000000003</v>
      </c>
      <c r="E2234" s="132">
        <v>-13.64</v>
      </c>
      <c r="F2234" s="132">
        <v>-9.0399999999999991</v>
      </c>
      <c r="G2234" s="269" t="s">
        <v>3148</v>
      </c>
      <c r="H2234" s="288" t="s">
        <v>3111</v>
      </c>
      <c r="I2234" s="129">
        <v>0.33200000000000002</v>
      </c>
      <c r="J2234" s="129">
        <v>-46</v>
      </c>
      <c r="K2234" s="129">
        <v>-32</v>
      </c>
      <c r="L2234" s="129" t="b">
        <v>0</v>
      </c>
      <c r="M2234" s="129">
        <v>-6.6989999999999998</v>
      </c>
      <c r="N2234" s="129">
        <v>2.2240000000000002</v>
      </c>
      <c r="O2234" s="129">
        <v>-3.012</v>
      </c>
      <c r="P2234" s="132">
        <v>-6.67</v>
      </c>
      <c r="Q2234" s="132">
        <v>0.112</v>
      </c>
      <c r="R2234" s="132">
        <v>-0.747</v>
      </c>
      <c r="S2234" s="129">
        <v>2.98</v>
      </c>
      <c r="T2234" s="419">
        <v>-27.062000000000001</v>
      </c>
      <c r="U2234" s="129">
        <v>28.49</v>
      </c>
      <c r="V2234" s="129">
        <v>-60</v>
      </c>
      <c r="W2234" s="129">
        <v>-60</v>
      </c>
      <c r="X2234" s="129">
        <v>235</v>
      </c>
      <c r="Y2234" s="129" t="s">
        <v>9044</v>
      </c>
      <c r="Z2234" s="129" t="b">
        <v>1</v>
      </c>
      <c r="AA2234" s="129">
        <v>0</v>
      </c>
      <c r="AB2234" s="129" t="b">
        <v>0</v>
      </c>
      <c r="AC2234" s="129">
        <v>41</v>
      </c>
      <c r="AD2234" s="129">
        <v>0.35599999999999998</v>
      </c>
      <c r="AE2234" s="129" t="s">
        <v>3111</v>
      </c>
      <c r="AF2234" s="129" t="s">
        <v>3148</v>
      </c>
      <c r="AG2234" s="129" t="s">
        <v>9045</v>
      </c>
      <c r="AH2234" s="129" t="e" cm="1">
        <f t="array" aca="1" ref="AH2234" ca="1">INDIRECT(ADDRESS(MATCH(AJ2234,'rs_industries'!B:B,0),5,1,TRUE,"rs_industries"))</f>
        <v>#N/A</v>
      </c>
      <c r="AI2234" s="129" t="e" cm="1">
        <f t="array" aca="1" ref="AI2234" ca="1">INDIRECT(ADDRESS(MATCH(A2234,'rs_stocks'!B:B,0),7,1,TRUE,"rs_stocks"))</f>
        <v>#N/A</v>
      </c>
    </row>
    <row r="2235" spans="1:35" x14ac:dyDescent="0.3">
      <c r="A2235" s="129" t="s">
        <v>2225</v>
      </c>
      <c r="B2235" s="132">
        <v>-0.56000000000000005</v>
      </c>
      <c r="C2235" s="132">
        <v>-26.57</v>
      </c>
      <c r="D2235" s="132">
        <v>-43.23</v>
      </c>
      <c r="E2235" s="132">
        <v>1.45</v>
      </c>
      <c r="F2235" s="132">
        <v>-0.06</v>
      </c>
      <c r="G2235" s="251" t="s">
        <v>3241</v>
      </c>
      <c r="H2235" s="349" t="s">
        <v>3124</v>
      </c>
      <c r="I2235" s="129">
        <v>2.254</v>
      </c>
      <c r="J2235" s="129">
        <v>-94</v>
      </c>
      <c r="K2235" s="129">
        <v>-85</v>
      </c>
      <c r="L2235" s="129" t="b">
        <v>0</v>
      </c>
      <c r="M2235" s="129">
        <v>-100.26</v>
      </c>
      <c r="N2235" s="129">
        <v>33.271999999999998</v>
      </c>
      <c r="O2235" s="129">
        <v>-3.0129999999999999</v>
      </c>
      <c r="P2235" s="132">
        <v>-43.820999999999998</v>
      </c>
      <c r="Q2235" s="132">
        <v>8.7999999999999995E-2</v>
      </c>
      <c r="R2235" s="132">
        <v>-3.8370000000000002</v>
      </c>
      <c r="S2235" s="129">
        <v>7.53</v>
      </c>
      <c r="T2235" s="419">
        <v>45.32</v>
      </c>
      <c r="U2235" s="129">
        <v>8.0549999999999997</v>
      </c>
      <c r="V2235" s="129">
        <v>6</v>
      </c>
      <c r="W2235" s="129">
        <v>23</v>
      </c>
      <c r="X2235" s="129">
        <v>329</v>
      </c>
      <c r="Y2235" s="129" t="s">
        <v>2225</v>
      </c>
      <c r="Z2235" s="129" t="b">
        <v>1</v>
      </c>
      <c r="AA2235" s="129">
        <v>0</v>
      </c>
      <c r="AB2235" s="129" t="b">
        <v>0</v>
      </c>
      <c r="AC2235" s="129">
        <v>40</v>
      </c>
      <c r="AD2235" s="129">
        <v>0.35599999999999998</v>
      </c>
      <c r="AE2235" s="129" t="s">
        <v>3124</v>
      </c>
      <c r="AF2235" s="129" t="s">
        <v>3241</v>
      </c>
      <c r="AG2235" s="129" t="s">
        <v>3472</v>
      </c>
      <c r="AH2235" s="129" t="e" cm="1">
        <f t="array" aca="1" ref="AH2235" ca="1">INDIRECT(ADDRESS(MATCH(AJ2235,'rs_industries'!B:B,0),5,1,TRUE,"rs_industries"))</f>
        <v>#N/A</v>
      </c>
      <c r="AI2235" s="129" t="e" cm="1">
        <f t="array" aca="1" ref="AI2235" ca="1">INDIRECT(ADDRESS(MATCH(A2235,'rs_stocks'!B:B,0),7,1,TRUE,"rs_stocks"))</f>
        <v>#N/A</v>
      </c>
    </row>
    <row r="2236" spans="1:35" x14ac:dyDescent="0.3">
      <c r="A2236" s="129" t="s">
        <v>2107</v>
      </c>
      <c r="B2236" s="132">
        <v>3.17</v>
      </c>
      <c r="C2236" s="132">
        <v>9.64</v>
      </c>
      <c r="D2236" s="132">
        <v>-4.7699999999999996</v>
      </c>
      <c r="E2236" s="132">
        <v>3.4</v>
      </c>
      <c r="F2236" s="132">
        <v>1.97</v>
      </c>
      <c r="G2236" s="298" t="s">
        <v>88</v>
      </c>
      <c r="H2236" s="352" t="s">
        <v>31</v>
      </c>
      <c r="I2236" s="129">
        <v>2.1230000000000002</v>
      </c>
      <c r="J2236" s="129">
        <v>-88</v>
      </c>
      <c r="K2236" s="129">
        <v>-73</v>
      </c>
      <c r="L2236" s="129" t="b">
        <v>0</v>
      </c>
      <c r="M2236" s="129">
        <v>-23.706</v>
      </c>
      <c r="N2236" s="129">
        <v>7.84</v>
      </c>
      <c r="O2236" s="129">
        <v>-3.024</v>
      </c>
      <c r="P2236" s="132">
        <v>-21.190999999999999</v>
      </c>
      <c r="Q2236" s="132">
        <v>0.114</v>
      </c>
      <c r="R2236" s="132">
        <v>-2.4159999999999999</v>
      </c>
      <c r="S2236" s="129">
        <v>6.01</v>
      </c>
      <c r="T2236" s="419">
        <v>65.460999999999999</v>
      </c>
      <c r="U2236" s="129">
        <v>13.99</v>
      </c>
      <c r="V2236" s="129">
        <v>-6</v>
      </c>
      <c r="W2236" s="129">
        <v>-41</v>
      </c>
      <c r="X2236" s="129">
        <v>238</v>
      </c>
      <c r="Y2236" s="129" t="s">
        <v>2107</v>
      </c>
      <c r="Z2236" s="129" t="b">
        <v>0</v>
      </c>
      <c r="AA2236" s="129">
        <v>0</v>
      </c>
      <c r="AB2236" s="129" t="b">
        <v>0</v>
      </c>
      <c r="AC2236" s="129">
        <v>41</v>
      </c>
      <c r="AD2236" s="129">
        <v>0.35499999999999998</v>
      </c>
      <c r="AE2236" s="129" t="s">
        <v>31</v>
      </c>
      <c r="AF2236" s="129" t="s">
        <v>88</v>
      </c>
      <c r="AG2236" s="129" t="s">
        <v>5544</v>
      </c>
      <c r="AH2236" s="129" t="e" cm="1">
        <f t="array" aca="1" ref="AH2236" ca="1">INDIRECT(ADDRESS(MATCH(AJ2236,'rs_industries'!B:B,0),5,1,TRUE,"rs_industries"))</f>
        <v>#N/A</v>
      </c>
      <c r="AI2236" s="129" t="e" cm="1">
        <f t="array" aca="1" ref="AI2236" ca="1">INDIRECT(ADDRESS(MATCH(A2236,'rs_stocks'!B:B,0),7,1,TRUE,"rs_stocks"))</f>
        <v>#N/A</v>
      </c>
    </row>
    <row r="2237" spans="1:35" x14ac:dyDescent="0.3">
      <c r="A2237" s="129" t="s">
        <v>6909</v>
      </c>
      <c r="B2237" s="132">
        <v>-0.4</v>
      </c>
      <c r="C2237" s="132">
        <v>8.92</v>
      </c>
      <c r="D2237" s="132">
        <v>11.69</v>
      </c>
      <c r="E2237" s="132">
        <v>-19.46</v>
      </c>
      <c r="F2237" s="132">
        <v>-24.44</v>
      </c>
      <c r="G2237" s="204" t="s">
        <v>3193</v>
      </c>
      <c r="H2237" s="345" t="s">
        <v>3111</v>
      </c>
      <c r="I2237" s="129">
        <v>0.92700000000000005</v>
      </c>
      <c r="J2237" s="129">
        <v>-75</v>
      </c>
      <c r="K2237" s="129">
        <v>-70</v>
      </c>
      <c r="L2237" s="129" t="b">
        <v>0</v>
      </c>
      <c r="M2237" s="129">
        <v>-26.126000000000001</v>
      </c>
      <c r="N2237" s="129">
        <v>8.6300000000000008</v>
      </c>
      <c r="O2237" s="129">
        <v>-3.0270000000000001</v>
      </c>
      <c r="P2237" s="132">
        <v>-25.510999999999999</v>
      </c>
      <c r="Q2237" s="132">
        <v>0.115</v>
      </c>
      <c r="R2237" s="132">
        <v>-2.9369999999999998</v>
      </c>
      <c r="S2237" s="129">
        <v>3.76</v>
      </c>
      <c r="T2237" s="419">
        <v>57.162999999999997</v>
      </c>
      <c r="U2237" s="129">
        <v>7.45</v>
      </c>
      <c r="V2237" s="129">
        <v>39</v>
      </c>
      <c r="W2237" s="129">
        <v>5</v>
      </c>
      <c r="X2237" s="129">
        <v>714</v>
      </c>
      <c r="Y2237" s="129" t="s">
        <v>6909</v>
      </c>
      <c r="Z2237" s="129" t="b">
        <v>0</v>
      </c>
      <c r="AA2237" s="129">
        <v>0</v>
      </c>
      <c r="AB2237" s="129" t="b">
        <v>0</v>
      </c>
      <c r="AC2237" s="129">
        <v>38</v>
      </c>
      <c r="AD2237" s="129">
        <v>0.35499999999999998</v>
      </c>
      <c r="AE2237" s="129" t="s">
        <v>3111</v>
      </c>
      <c r="AF2237" s="129" t="s">
        <v>3193</v>
      </c>
      <c r="AG2237" s="129" t="s">
        <v>6910</v>
      </c>
      <c r="AH2237" s="129" t="e" cm="1">
        <f t="array" aca="1" ref="AH2237" ca="1">INDIRECT(ADDRESS(MATCH(AJ2237,'rs_industries'!B:B,0),5,1,TRUE,"rs_industries"))</f>
        <v>#N/A</v>
      </c>
      <c r="AI2237" s="129" t="e" cm="1">
        <f t="array" aca="1" ref="AI2237" ca="1">INDIRECT(ADDRESS(MATCH(A2237,'rs_stocks'!B:B,0),7,1,TRUE,"rs_stocks"))</f>
        <v>#N/A</v>
      </c>
    </row>
    <row r="2238" spans="1:35" x14ac:dyDescent="0.3">
      <c r="A2238" s="129" t="s">
        <v>1253</v>
      </c>
      <c r="B2238" s="132">
        <v>1.62</v>
      </c>
      <c r="C2238" s="132">
        <v>-2.5</v>
      </c>
      <c r="D2238" s="132">
        <v>-6.62</v>
      </c>
      <c r="E2238" s="132">
        <v>7.41</v>
      </c>
      <c r="F2238" s="132">
        <v>0.48</v>
      </c>
      <c r="G2238" s="282" t="s">
        <v>3110</v>
      </c>
      <c r="H2238" s="347" t="s">
        <v>3111</v>
      </c>
      <c r="I2238" s="129">
        <v>48.786000000000001</v>
      </c>
      <c r="J2238" s="129">
        <v>-20</v>
      </c>
      <c r="K2238" s="129">
        <v>-8</v>
      </c>
      <c r="L2238" s="129" t="b">
        <v>1</v>
      </c>
      <c r="M2238" s="129">
        <v>-7.4539999999999997</v>
      </c>
      <c r="N2238" s="129">
        <v>2.4609999999999999</v>
      </c>
      <c r="O2238" s="129">
        <v>-3.0289999999999999</v>
      </c>
      <c r="P2238" s="132">
        <v>-7.0179999999999998</v>
      </c>
      <c r="Q2238" s="132">
        <v>0.112</v>
      </c>
      <c r="R2238" s="132">
        <v>-0.78400000000000003</v>
      </c>
      <c r="S2238" s="129">
        <v>1.69</v>
      </c>
      <c r="T2238" s="419">
        <v>2.637</v>
      </c>
      <c r="U2238" s="129">
        <v>213.04499999999999</v>
      </c>
      <c r="V2238" s="129">
        <v>-51</v>
      </c>
      <c r="W2238" s="129">
        <v>-44</v>
      </c>
      <c r="X2238" s="129">
        <v>55</v>
      </c>
      <c r="Y2238" s="129" t="s">
        <v>1253</v>
      </c>
      <c r="Z2238" s="129" t="b">
        <v>1</v>
      </c>
      <c r="AA2238" s="129">
        <v>0</v>
      </c>
      <c r="AB2238" s="129" t="b">
        <v>0</v>
      </c>
      <c r="AC2238" s="129">
        <v>52</v>
      </c>
      <c r="AD2238" s="129">
        <v>0.35499999999999998</v>
      </c>
      <c r="AE2238" s="129" t="s">
        <v>3111</v>
      </c>
      <c r="AF2238" s="129" t="s">
        <v>3110</v>
      </c>
      <c r="AG2238" s="129" t="s">
        <v>3173</v>
      </c>
      <c r="AH2238" s="129" t="e" cm="1">
        <f t="array" aca="1" ref="AH2238" ca="1">INDIRECT(ADDRESS(MATCH(AJ2238,'rs_industries'!B:B,0),5,1,TRUE,"rs_industries"))</f>
        <v>#N/A</v>
      </c>
      <c r="AI2238" s="129" cm="1">
        <f t="array" aca="1" ref="AI2238" ca="1">INDIRECT(ADDRESS(MATCH(A2238,'rs_stocks'!B:B,0),7,1,TRUE,"rs_stocks"))</f>
        <v>72</v>
      </c>
    </row>
    <row r="2239" spans="1:35" x14ac:dyDescent="0.3">
      <c r="A2239" s="129" t="s">
        <v>2982</v>
      </c>
      <c r="B2239" s="132">
        <v>1.1599999999999999</v>
      </c>
      <c r="C2239" s="132">
        <v>35.11</v>
      </c>
      <c r="D2239" s="132">
        <v>28.95</v>
      </c>
      <c r="E2239" s="132">
        <v>121.66</v>
      </c>
      <c r="F2239" s="132">
        <v>60.33</v>
      </c>
      <c r="G2239" s="225" t="s">
        <v>3146</v>
      </c>
      <c r="H2239" s="346" t="s">
        <v>3124</v>
      </c>
      <c r="I2239" s="129">
        <v>0.61399999999999999</v>
      </c>
      <c r="J2239" s="129">
        <v>-94</v>
      </c>
      <c r="K2239" s="129">
        <v>-62</v>
      </c>
      <c r="L2239" s="129" t="b">
        <v>0</v>
      </c>
      <c r="M2239" s="129">
        <v>-92.12</v>
      </c>
      <c r="N2239" s="129">
        <v>30.300999999999998</v>
      </c>
      <c r="O2239" s="129">
        <v>-3.04</v>
      </c>
      <c r="P2239" s="132">
        <v>-39.970999999999997</v>
      </c>
      <c r="Q2239" s="132">
        <v>0.10299999999999999</v>
      </c>
      <c r="R2239" s="132">
        <v>-4.0979999999999999</v>
      </c>
      <c r="S2239" s="129">
        <v>6.91</v>
      </c>
      <c r="T2239" s="419">
        <v>4.51</v>
      </c>
      <c r="U2239" s="129">
        <v>9.6199999999999992</v>
      </c>
      <c r="V2239" s="129">
        <v>-44</v>
      </c>
      <c r="W2239" s="129">
        <v>-37</v>
      </c>
      <c r="X2239" s="129">
        <v>300</v>
      </c>
      <c r="Y2239" s="129" t="s">
        <v>2982</v>
      </c>
      <c r="Z2239" s="129" t="b">
        <v>1</v>
      </c>
      <c r="AA2239" s="129">
        <v>0</v>
      </c>
      <c r="AB2239" s="129" t="b">
        <v>0</v>
      </c>
      <c r="AC2239" s="129">
        <v>45</v>
      </c>
      <c r="AD2239" s="129">
        <v>0.35499999999999998</v>
      </c>
      <c r="AE2239" s="129" t="s">
        <v>3124</v>
      </c>
      <c r="AF2239" s="129" t="s">
        <v>3146</v>
      </c>
      <c r="AG2239" s="129" t="s">
        <v>7906</v>
      </c>
      <c r="AH2239" s="129" t="e" cm="1">
        <f t="array" aca="1" ref="AH2239" ca="1">INDIRECT(ADDRESS(MATCH(AJ2239,'rs_industries'!B:B,0),5,1,TRUE,"rs_industries"))</f>
        <v>#N/A</v>
      </c>
      <c r="AI2239" s="129" cm="1">
        <f t="array" aca="1" ref="AI2239" ca="1">INDIRECT(ADDRESS(MATCH(A2239,'rs_stocks'!B:B,0),7,1,TRUE,"rs_stocks"))</f>
        <v>98</v>
      </c>
    </row>
    <row r="2240" spans="1:35" x14ac:dyDescent="0.3">
      <c r="A2240" s="129" t="s">
        <v>1152</v>
      </c>
      <c r="B2240" s="132">
        <v>-0.87</v>
      </c>
      <c r="C2240" s="132">
        <v>-6.99</v>
      </c>
      <c r="D2240" s="132">
        <v>-5.92</v>
      </c>
      <c r="E2240" s="132">
        <v>-5.7</v>
      </c>
      <c r="F2240" s="132">
        <v>-10.18</v>
      </c>
      <c r="G2240" s="216" t="s">
        <v>3301</v>
      </c>
      <c r="H2240" s="304" t="s">
        <v>3108</v>
      </c>
      <c r="I2240" s="129">
        <v>13.295</v>
      </c>
      <c r="J2240" s="129">
        <v>-53</v>
      </c>
      <c r="K2240" s="129">
        <v>-37</v>
      </c>
      <c r="L2240" s="129" t="b">
        <v>0</v>
      </c>
      <c r="M2240" s="129">
        <v>-13.887</v>
      </c>
      <c r="N2240" s="129">
        <v>4.5670000000000002</v>
      </c>
      <c r="O2240" s="129">
        <v>-3.0409999999999999</v>
      </c>
      <c r="P2240" s="132">
        <v>-13.659000000000001</v>
      </c>
      <c r="Q2240" s="132">
        <v>0.11600000000000001</v>
      </c>
      <c r="R2240" s="132">
        <v>-1.5860000000000001</v>
      </c>
      <c r="S2240" s="129">
        <v>3.09</v>
      </c>
      <c r="T2240" s="419">
        <v>5.6660000000000004</v>
      </c>
      <c r="U2240" s="129">
        <v>28.6</v>
      </c>
      <c r="V2240" s="129">
        <v>-32</v>
      </c>
      <c r="W2240" s="129">
        <v>-44</v>
      </c>
      <c r="X2240" s="129">
        <v>226</v>
      </c>
      <c r="Y2240" s="129" t="s">
        <v>1152</v>
      </c>
      <c r="Z2240" s="129" t="b">
        <v>0</v>
      </c>
      <c r="AA2240" s="129">
        <v>0</v>
      </c>
      <c r="AB2240" s="129" t="b">
        <v>0</v>
      </c>
      <c r="AC2240" s="129">
        <v>42</v>
      </c>
      <c r="AD2240" s="129">
        <v>0.35399999999999998</v>
      </c>
      <c r="AE2240" s="129" t="s">
        <v>3108</v>
      </c>
      <c r="AF2240" s="129" t="s">
        <v>3301</v>
      </c>
      <c r="AG2240" s="129" t="s">
        <v>4213</v>
      </c>
      <c r="AH2240" s="129" t="e" cm="1">
        <f t="array" aca="1" ref="AH2240" ca="1">INDIRECT(ADDRESS(MATCH(AJ2240,'rs_industries'!B:B,0),5,1,TRUE,"rs_industries"))</f>
        <v>#N/A</v>
      </c>
      <c r="AI2240" s="129" t="e" cm="1">
        <f t="array" aca="1" ref="AI2240" ca="1">INDIRECT(ADDRESS(MATCH(A2240,'rs_stocks'!B:B,0),7,1,TRUE,"rs_stocks"))</f>
        <v>#N/A</v>
      </c>
    </row>
    <row r="2241" spans="1:35" x14ac:dyDescent="0.3">
      <c r="A2241" s="129" t="s">
        <v>3106</v>
      </c>
      <c r="B2241" s="132">
        <v>-2.04</v>
      </c>
      <c r="C2241" s="132">
        <v>2.64</v>
      </c>
      <c r="D2241" s="132">
        <v>-13.97</v>
      </c>
      <c r="E2241" s="132">
        <v>-2.8</v>
      </c>
      <c r="F2241" s="132">
        <v>-1.86</v>
      </c>
      <c r="G2241" s="227" t="s">
        <v>88</v>
      </c>
      <c r="H2241" s="346" t="s">
        <v>31</v>
      </c>
      <c r="I2241" s="129">
        <v>1.024</v>
      </c>
      <c r="J2241" s="129">
        <v>-60</v>
      </c>
      <c r="K2241" s="129">
        <v>-40</v>
      </c>
      <c r="L2241" s="129" t="b">
        <v>0</v>
      </c>
      <c r="M2241" s="129">
        <v>-16.844999999999999</v>
      </c>
      <c r="N2241" s="129">
        <v>5.5270000000000001</v>
      </c>
      <c r="O2241" s="129">
        <v>-3.048</v>
      </c>
      <c r="P2241" s="132">
        <v>-14.698</v>
      </c>
      <c r="Q2241" s="132">
        <v>0.11</v>
      </c>
      <c r="R2241" s="132">
        <v>-1.619</v>
      </c>
      <c r="S2241" s="129">
        <v>2.87</v>
      </c>
      <c r="T2241" s="419">
        <v>108.322</v>
      </c>
      <c r="U2241" s="129">
        <v>26.42</v>
      </c>
      <c r="V2241" s="129">
        <v>-32</v>
      </c>
      <c r="W2241" s="129">
        <v>-32</v>
      </c>
      <c r="X2241" s="129">
        <v>264</v>
      </c>
      <c r="Y2241" s="129" t="s">
        <v>3106</v>
      </c>
      <c r="Z2241" s="129" t="b">
        <v>1</v>
      </c>
      <c r="AA2241" s="129">
        <v>0</v>
      </c>
      <c r="AB2241" s="129" t="b">
        <v>0</v>
      </c>
      <c r="AC2241" s="129">
        <v>44</v>
      </c>
      <c r="AD2241" s="129">
        <v>0.35399999999999998</v>
      </c>
      <c r="AE2241" s="129" t="s">
        <v>31</v>
      </c>
      <c r="AF2241" s="129" t="s">
        <v>88</v>
      </c>
      <c r="AG2241" s="129" t="s">
        <v>3992</v>
      </c>
      <c r="AH2241" s="129" t="e" cm="1">
        <f t="array" aca="1" ref="AH2241" ca="1">INDIRECT(ADDRESS(MATCH(AJ2241,'rs_industries'!B:B,0),5,1,TRUE,"rs_industries"))</f>
        <v>#N/A</v>
      </c>
      <c r="AI2241" s="129" t="e" cm="1">
        <f t="array" aca="1" ref="AI2241" ca="1">INDIRECT(ADDRESS(MATCH(A2241,'rs_stocks'!B:B,0),7,1,TRUE,"rs_stocks"))</f>
        <v>#N/A</v>
      </c>
    </row>
    <row r="2242" spans="1:35" x14ac:dyDescent="0.3">
      <c r="A2242" s="129" t="s">
        <v>2386</v>
      </c>
      <c r="B2242" s="132">
        <v>-0.47</v>
      </c>
      <c r="C2242" s="132">
        <v>-5.32</v>
      </c>
      <c r="D2242" s="132">
        <v>-5.43</v>
      </c>
      <c r="E2242" s="132">
        <v>-0.81</v>
      </c>
      <c r="F2242" s="132">
        <v>-5.74</v>
      </c>
      <c r="G2242" s="228" t="s">
        <v>3193</v>
      </c>
      <c r="H2242" s="349" t="s">
        <v>3111</v>
      </c>
      <c r="I2242" s="129">
        <v>3.101</v>
      </c>
      <c r="J2242" s="129">
        <v>-31</v>
      </c>
      <c r="K2242" s="129">
        <v>-29</v>
      </c>
      <c r="L2242" s="129" t="b">
        <v>0</v>
      </c>
      <c r="M2242" s="129">
        <v>-4.6529999999999996</v>
      </c>
      <c r="N2242" s="129">
        <v>1.52</v>
      </c>
      <c r="O2242" s="129">
        <v>-3.06</v>
      </c>
      <c r="P2242" s="132">
        <v>-4.617</v>
      </c>
      <c r="Q2242" s="132">
        <v>0.114</v>
      </c>
      <c r="R2242" s="132">
        <v>-0.52800000000000002</v>
      </c>
      <c r="S2242" s="129">
        <v>1.26</v>
      </c>
      <c r="T2242" s="419">
        <v>0</v>
      </c>
      <c r="U2242" s="129">
        <v>8.5399999999999991</v>
      </c>
      <c r="V2242" s="129">
        <v>37</v>
      </c>
      <c r="W2242" s="129">
        <v>34</v>
      </c>
      <c r="X2242" s="129">
        <v>1858</v>
      </c>
      <c r="Y2242" s="129" t="s">
        <v>2386</v>
      </c>
      <c r="Z2242" s="129" t="b">
        <v>0</v>
      </c>
      <c r="AA2242" s="129">
        <v>0</v>
      </c>
      <c r="AB2242" s="129" t="b">
        <v>0</v>
      </c>
      <c r="AC2242" s="129">
        <v>43</v>
      </c>
      <c r="AD2242" s="129">
        <v>0.35399999999999998</v>
      </c>
      <c r="AE2242" s="129" t="s">
        <v>3111</v>
      </c>
      <c r="AF2242" s="129" t="s">
        <v>3193</v>
      </c>
      <c r="AG2242" s="129" t="s">
        <v>5557</v>
      </c>
      <c r="AH2242" s="129" t="e" cm="1">
        <f t="array" aca="1" ref="AH2242" ca="1">INDIRECT(ADDRESS(MATCH(AJ2242,'rs_industries'!B:B,0),5,1,TRUE,"rs_industries"))</f>
        <v>#N/A</v>
      </c>
      <c r="AI2242" s="129" t="e" cm="1">
        <f t="array" aca="1" ref="AI2242" ca="1">INDIRECT(ADDRESS(MATCH(A2242,'rs_stocks'!B:B,0),7,1,TRUE,"rs_stocks"))</f>
        <v>#N/A</v>
      </c>
    </row>
    <row r="2243" spans="1:35" x14ac:dyDescent="0.3">
      <c r="A2243" s="129" t="s">
        <v>9074</v>
      </c>
      <c r="B2243" s="132">
        <v>-14.78</v>
      </c>
      <c r="C2243" s="132">
        <v>-14.78</v>
      </c>
      <c r="D2243" s="132">
        <v>-9.2899999999999991</v>
      </c>
      <c r="E2243" s="132">
        <v>-27.8</v>
      </c>
      <c r="F2243" s="132">
        <v>-25.21</v>
      </c>
      <c r="G2243" s="225" t="s">
        <v>3146</v>
      </c>
      <c r="H2243" s="346" t="s">
        <v>3124</v>
      </c>
      <c r="I2243" s="129">
        <v>0.28399999999999997</v>
      </c>
      <c r="J2243" s="129">
        <v>-90</v>
      </c>
      <c r="K2243" s="129">
        <v>-71</v>
      </c>
      <c r="L2243" s="129" t="b">
        <v>0</v>
      </c>
      <c r="M2243" s="129">
        <v>-21.131</v>
      </c>
      <c r="N2243" s="129">
        <v>6.8920000000000003</v>
      </c>
      <c r="O2243" s="129">
        <v>-3.0659999999999998</v>
      </c>
      <c r="P2243" s="132">
        <v>-21.6</v>
      </c>
      <c r="Q2243" s="132">
        <v>0.11899999999999999</v>
      </c>
      <c r="R2243" s="132">
        <v>-2.5790000000000002</v>
      </c>
      <c r="S2243" s="129">
        <v>6.41</v>
      </c>
      <c r="T2243" s="419">
        <v>-21.026</v>
      </c>
      <c r="U2243" s="129">
        <v>5.6239999999999997</v>
      </c>
      <c r="V2243" s="129">
        <v>-59</v>
      </c>
      <c r="W2243" s="129">
        <v>-77</v>
      </c>
      <c r="X2243" s="129">
        <v>554</v>
      </c>
      <c r="Y2243" s="129" t="s">
        <v>9074</v>
      </c>
      <c r="Z2243" s="129" t="b">
        <v>0</v>
      </c>
      <c r="AA2243" s="129">
        <v>0</v>
      </c>
      <c r="AB2243" s="129" t="b">
        <v>0</v>
      </c>
      <c r="AC2243" s="129">
        <v>41</v>
      </c>
      <c r="AD2243" s="129">
        <v>0.35299999999999998</v>
      </c>
      <c r="AE2243" s="129" t="s">
        <v>3124</v>
      </c>
      <c r="AF2243" s="129" t="s">
        <v>3146</v>
      </c>
      <c r="AG2243" s="129" t="s">
        <v>9075</v>
      </c>
      <c r="AH2243" s="129" t="e" cm="1">
        <f t="array" aca="1" ref="AH2243" ca="1">INDIRECT(ADDRESS(MATCH(AJ2243,'rs_industries'!B:B,0),5,1,TRUE,"rs_industries"))</f>
        <v>#N/A</v>
      </c>
      <c r="AI2243" s="129" t="e" cm="1">
        <f t="array" aca="1" ref="AI2243" ca="1">INDIRECT(ADDRESS(MATCH(A2243,'rs_stocks'!B:B,0),7,1,TRUE,"rs_stocks"))</f>
        <v>#N/A</v>
      </c>
    </row>
    <row r="2244" spans="1:35" x14ac:dyDescent="0.3">
      <c r="A2244" s="129" t="s">
        <v>4547</v>
      </c>
      <c r="B2244" s="132">
        <v>-9.08</v>
      </c>
      <c r="C2244" s="132">
        <v>-5.44</v>
      </c>
      <c r="D2244" s="132">
        <v>-5.72</v>
      </c>
      <c r="E2244" s="132">
        <v>-26.2</v>
      </c>
      <c r="F2244" s="132">
        <v>-19.760000000000002</v>
      </c>
      <c r="G2244" s="204" t="s">
        <v>3146</v>
      </c>
      <c r="H2244" s="345" t="s">
        <v>3124</v>
      </c>
      <c r="I2244" s="129">
        <v>0.91800000000000004</v>
      </c>
      <c r="J2244" s="129">
        <v>-91</v>
      </c>
      <c r="K2244" s="129">
        <v>-86</v>
      </c>
      <c r="L2244" s="129" t="b">
        <v>0</v>
      </c>
      <c r="M2244" s="129">
        <v>-19.449000000000002</v>
      </c>
      <c r="N2244" s="129">
        <v>6.3280000000000003</v>
      </c>
      <c r="O2244" s="129">
        <v>-3.073</v>
      </c>
      <c r="P2244" s="132">
        <v>-18.446999999999999</v>
      </c>
      <c r="Q2244" s="132">
        <v>0.11700000000000001</v>
      </c>
      <c r="R2244" s="132">
        <v>-2.1640000000000001</v>
      </c>
      <c r="S2244" s="129">
        <v>5.63</v>
      </c>
      <c r="T2244" s="419">
        <v>-46.390999999999998</v>
      </c>
      <c r="U2244" s="129">
        <v>19.13</v>
      </c>
      <c r="V2244" s="129">
        <v>16</v>
      </c>
      <c r="W2244" s="129">
        <v>-1</v>
      </c>
      <c r="X2244" s="129">
        <v>185</v>
      </c>
      <c r="Y2244" s="129" t="s">
        <v>4547</v>
      </c>
      <c r="Z2244" s="129" t="b">
        <v>1</v>
      </c>
      <c r="AA2244" s="129">
        <v>0</v>
      </c>
      <c r="AB2244" s="129" t="b">
        <v>0</v>
      </c>
      <c r="AC2244" s="129">
        <v>32</v>
      </c>
      <c r="AD2244" s="129">
        <v>0.35299999999999998</v>
      </c>
      <c r="AE2244" s="129" t="s">
        <v>3124</v>
      </c>
      <c r="AF2244" s="129" t="s">
        <v>3146</v>
      </c>
      <c r="AG2244" s="129" t="s">
        <v>4548</v>
      </c>
      <c r="AH2244" s="129" t="e" cm="1">
        <f t="array" aca="1" ref="AH2244" ca="1">INDIRECT(ADDRESS(MATCH(AJ2244,'rs_industries'!B:B,0),5,1,TRUE,"rs_industries"))</f>
        <v>#N/A</v>
      </c>
      <c r="AI2244" s="129" t="e" cm="1">
        <f t="array" aca="1" ref="AI2244" ca="1">INDIRECT(ADDRESS(MATCH(A2244,'rs_stocks'!B:B,0),7,1,TRUE,"rs_stocks"))</f>
        <v>#N/A</v>
      </c>
    </row>
    <row r="2245" spans="1:35" x14ac:dyDescent="0.3">
      <c r="A2245" s="129" t="s">
        <v>9114</v>
      </c>
      <c r="B2245" s="132">
        <v>-0.88</v>
      </c>
      <c r="C2245" s="132">
        <v>4.6399999999999997</v>
      </c>
      <c r="D2245" s="132">
        <v>15.67</v>
      </c>
      <c r="E2245" s="132">
        <v>-8.7799999999999994</v>
      </c>
      <c r="F2245" s="132">
        <v>-15.05</v>
      </c>
      <c r="G2245" s="232" t="s">
        <v>3301</v>
      </c>
      <c r="H2245" s="345" t="s">
        <v>3108</v>
      </c>
      <c r="I2245" s="129">
        <v>0.38300000000000001</v>
      </c>
      <c r="J2245" s="129">
        <v>-40</v>
      </c>
      <c r="K2245" s="129">
        <v>-17</v>
      </c>
      <c r="L2245" s="129" t="b">
        <v>1</v>
      </c>
      <c r="M2245" s="129">
        <v>-21.942</v>
      </c>
      <c r="N2245" s="129">
        <v>7.133</v>
      </c>
      <c r="O2245" s="129">
        <v>-3.0760000000000001</v>
      </c>
      <c r="P2245" s="132">
        <v>-22.184000000000001</v>
      </c>
      <c r="Q2245" s="132">
        <v>0.121</v>
      </c>
      <c r="R2245" s="132">
        <v>-2.6819999999999999</v>
      </c>
      <c r="S2245" s="129">
        <v>2.99</v>
      </c>
      <c r="T2245" s="419">
        <v>42.337000000000003</v>
      </c>
      <c r="U2245" s="129">
        <v>7.9</v>
      </c>
      <c r="V2245" s="129">
        <v>-36</v>
      </c>
      <c r="W2245" s="129">
        <v>-32</v>
      </c>
      <c r="X2245" s="129">
        <v>846</v>
      </c>
      <c r="Y2245" s="129" t="s">
        <v>9114</v>
      </c>
      <c r="Z2245" s="129" t="b">
        <v>0</v>
      </c>
      <c r="AA2245" s="129">
        <v>0</v>
      </c>
      <c r="AB2245" s="129" t="b">
        <v>1</v>
      </c>
      <c r="AC2245" s="129">
        <v>44</v>
      </c>
      <c r="AD2245" s="129">
        <v>0.35299999999999998</v>
      </c>
      <c r="AE2245" s="129" t="s">
        <v>3108</v>
      </c>
      <c r="AF2245" s="129" t="s">
        <v>3301</v>
      </c>
      <c r="AG2245" s="129" t="s">
        <v>9115</v>
      </c>
      <c r="AH2245" s="129" t="e" cm="1">
        <f t="array" aca="1" ref="AH2245" ca="1">INDIRECT(ADDRESS(MATCH(AJ2245,'rs_industries'!B:B,0),5,1,TRUE,"rs_industries"))</f>
        <v>#N/A</v>
      </c>
      <c r="AI2245" s="129" cm="1">
        <f t="array" aca="1" ref="AI2245" ca="1">INDIRECT(ADDRESS(MATCH(A2245,'rs_stocks'!B:B,0),7,1,TRUE,"rs_stocks"))</f>
        <v>74</v>
      </c>
    </row>
    <row r="2246" spans="1:35" x14ac:dyDescent="0.3">
      <c r="A2246" s="129" t="s">
        <v>8867</v>
      </c>
      <c r="B2246" s="132">
        <v>2.65</v>
      </c>
      <c r="C2246" s="132">
        <v>2.13</v>
      </c>
      <c r="D2246" s="132">
        <v>1.52</v>
      </c>
      <c r="E2246" s="132">
        <v>3.63</v>
      </c>
      <c r="F2246" s="132">
        <v>0.76</v>
      </c>
      <c r="G2246" s="231" t="s">
        <v>3282</v>
      </c>
      <c r="H2246" s="346" t="s">
        <v>3111</v>
      </c>
      <c r="I2246" s="129">
        <v>0.36099999999999999</v>
      </c>
      <c r="J2246" s="129">
        <v>-35</v>
      </c>
      <c r="K2246" s="129">
        <v>-21</v>
      </c>
      <c r="L2246" s="129" t="b">
        <v>1</v>
      </c>
      <c r="M2246" s="129">
        <v>-3.0939999999999999</v>
      </c>
      <c r="N2246" s="129">
        <v>1.002</v>
      </c>
      <c r="O2246" s="129">
        <v>-3.0870000000000002</v>
      </c>
      <c r="P2246" s="132">
        <v>-3.0760000000000001</v>
      </c>
      <c r="Q2246" s="132">
        <v>0.11700000000000001</v>
      </c>
      <c r="R2246" s="132">
        <v>-0.36099999999999999</v>
      </c>
      <c r="S2246" s="129">
        <v>1.02</v>
      </c>
      <c r="T2246" s="419">
        <v>41.017000000000003</v>
      </c>
      <c r="U2246" s="129">
        <v>12</v>
      </c>
      <c r="V2246" s="129">
        <v>43</v>
      </c>
      <c r="W2246" s="129">
        <v>124</v>
      </c>
      <c r="X2246" s="129">
        <v>1640</v>
      </c>
      <c r="Y2246" s="129" t="s">
        <v>8867</v>
      </c>
      <c r="Z2246" s="129" t="b">
        <v>1</v>
      </c>
      <c r="AA2246" s="129">
        <v>0</v>
      </c>
      <c r="AB2246" s="129" t="b">
        <v>1</v>
      </c>
      <c r="AC2246" s="129">
        <v>43</v>
      </c>
      <c r="AD2246" s="129">
        <v>0.35299999999999998</v>
      </c>
      <c r="AE2246" s="129" t="s">
        <v>3111</v>
      </c>
      <c r="AF2246" s="129" t="s">
        <v>3282</v>
      </c>
      <c r="AG2246" s="129" t="s">
        <v>8868</v>
      </c>
      <c r="AH2246" s="129" t="e" cm="1">
        <f t="array" aca="1" ref="AH2246" ca="1">INDIRECT(ADDRESS(MATCH(AJ2246,'rs_industries'!B:B,0),5,1,TRUE,"rs_industries"))</f>
        <v>#N/A</v>
      </c>
      <c r="AI2246" s="129" t="e" cm="1">
        <f t="array" aca="1" ref="AI2246" ca="1">INDIRECT(ADDRESS(MATCH(A2246,'rs_stocks'!B:B,0),7,1,TRUE,"rs_stocks"))</f>
        <v>#N/A</v>
      </c>
    </row>
    <row r="2247" spans="1:35" x14ac:dyDescent="0.3">
      <c r="A2247" s="129" t="s">
        <v>7477</v>
      </c>
      <c r="B2247" s="132">
        <v>-1.4</v>
      </c>
      <c r="C2247" s="132">
        <v>-4.93</v>
      </c>
      <c r="D2247" s="132">
        <v>-6.19</v>
      </c>
      <c r="E2247" s="132">
        <v>-1.59</v>
      </c>
      <c r="F2247" s="132">
        <v>-8.8800000000000008</v>
      </c>
      <c r="G2247" s="342" t="s">
        <v>3148</v>
      </c>
      <c r="H2247" s="352" t="s">
        <v>3111</v>
      </c>
      <c r="I2247" s="129">
        <v>0.627</v>
      </c>
      <c r="J2247" s="129">
        <v>-42</v>
      </c>
      <c r="K2247" s="129">
        <v>-22</v>
      </c>
      <c r="L2247" s="129" t="b">
        <v>0</v>
      </c>
      <c r="M2247" s="129">
        <v>-8.7119999999999997</v>
      </c>
      <c r="N2247" s="129">
        <v>2.82</v>
      </c>
      <c r="O2247" s="129">
        <v>-3.09</v>
      </c>
      <c r="P2247" s="132">
        <v>-8.9489999999999998</v>
      </c>
      <c r="Q2247" s="132">
        <v>0.11799999999999999</v>
      </c>
      <c r="R2247" s="132">
        <v>-1.06</v>
      </c>
      <c r="S2247" s="129">
        <v>2.81</v>
      </c>
      <c r="T2247" s="419">
        <v>-11.195</v>
      </c>
      <c r="U2247" s="129">
        <v>12.72</v>
      </c>
      <c r="V2247" s="129">
        <v>-6</v>
      </c>
      <c r="W2247" s="129">
        <v>2</v>
      </c>
      <c r="X2247" s="129">
        <v>559</v>
      </c>
      <c r="Y2247" s="129" t="s">
        <v>7477</v>
      </c>
      <c r="Z2247" s="129" t="b">
        <v>1</v>
      </c>
      <c r="AA2247" s="129">
        <v>0</v>
      </c>
      <c r="AB2247" s="129" t="b">
        <v>0</v>
      </c>
      <c r="AC2247" s="129">
        <v>45</v>
      </c>
      <c r="AD2247" s="129">
        <v>0.35199999999999998</v>
      </c>
      <c r="AE2247" s="129" t="s">
        <v>3111</v>
      </c>
      <c r="AF2247" s="129" t="s">
        <v>3148</v>
      </c>
      <c r="AG2247" s="129" t="s">
        <v>7478</v>
      </c>
      <c r="AH2247" s="129" t="e" cm="1">
        <f t="array" aca="1" ref="AH2247" ca="1">INDIRECT(ADDRESS(MATCH(AJ2247,'rs_industries'!B:B,0),5,1,TRUE,"rs_industries"))</f>
        <v>#N/A</v>
      </c>
      <c r="AI2247" s="129" t="e" cm="1">
        <f t="array" aca="1" ref="AI2247" ca="1">INDIRECT(ADDRESS(MATCH(A2247,'rs_stocks'!B:B,0),7,1,TRUE,"rs_stocks"))</f>
        <v>#N/A</v>
      </c>
    </row>
    <row r="2248" spans="1:35" x14ac:dyDescent="0.3">
      <c r="A2248" s="129" t="s">
        <v>7565</v>
      </c>
      <c r="B2248" s="132">
        <v>-0.43</v>
      </c>
      <c r="C2248" s="132">
        <v>-3.24</v>
      </c>
      <c r="D2248" s="132">
        <v>-4.6399999999999997</v>
      </c>
      <c r="E2248" s="132">
        <v>-6.91</v>
      </c>
      <c r="F2248" s="132">
        <v>-8.7799999999999994</v>
      </c>
      <c r="G2248" s="227" t="s">
        <v>3193</v>
      </c>
      <c r="H2248" s="346" t="s">
        <v>3111</v>
      </c>
      <c r="I2248" s="129">
        <v>0.54600000000000004</v>
      </c>
      <c r="J2248" s="129">
        <v>-56</v>
      </c>
      <c r="K2248" s="129">
        <v>-47</v>
      </c>
      <c r="L2248" s="129" t="b">
        <v>0</v>
      </c>
      <c r="M2248" s="129">
        <v>-6.9329999999999998</v>
      </c>
      <c r="N2248" s="129">
        <v>2.2400000000000002</v>
      </c>
      <c r="O2248" s="129">
        <v>-3.0950000000000002</v>
      </c>
      <c r="P2248" s="132">
        <v>-7.1710000000000003</v>
      </c>
      <c r="Q2248" s="132">
        <v>0.11799999999999999</v>
      </c>
      <c r="R2248" s="132">
        <v>-0.84899999999999998</v>
      </c>
      <c r="S2248" s="129">
        <v>1.78</v>
      </c>
      <c r="T2248" s="419">
        <v>-32.454000000000001</v>
      </c>
      <c r="U2248" s="129">
        <v>27.74</v>
      </c>
      <c r="V2248" s="129">
        <v>15</v>
      </c>
      <c r="W2248" s="129">
        <v>44</v>
      </c>
      <c r="X2248" s="129">
        <v>405</v>
      </c>
      <c r="Y2248" s="129" t="s">
        <v>7565</v>
      </c>
      <c r="Z2248" s="129" t="b">
        <v>1</v>
      </c>
      <c r="AA2248" s="129">
        <v>0</v>
      </c>
      <c r="AB2248" s="129" t="b">
        <v>0</v>
      </c>
      <c r="AC2248" s="129">
        <v>40</v>
      </c>
      <c r="AD2248" s="129">
        <v>0.35199999999999998</v>
      </c>
      <c r="AE2248" s="129" t="s">
        <v>3111</v>
      </c>
      <c r="AF2248" s="129" t="s">
        <v>3193</v>
      </c>
      <c r="AG2248" s="129" t="s">
        <v>7566</v>
      </c>
      <c r="AH2248" s="129" t="e" cm="1">
        <f t="array" aca="1" ref="AH2248" ca="1">INDIRECT(ADDRESS(MATCH(AJ2248,'rs_industries'!B:B,0),5,1,TRUE,"rs_industries"))</f>
        <v>#N/A</v>
      </c>
      <c r="AI2248" s="129" t="e" cm="1">
        <f t="array" aca="1" ref="AI2248" ca="1">INDIRECT(ADDRESS(MATCH(A2248,'rs_stocks'!B:B,0),7,1,TRUE,"rs_stocks"))</f>
        <v>#N/A</v>
      </c>
    </row>
    <row r="2249" spans="1:35" x14ac:dyDescent="0.3">
      <c r="A2249" s="129" t="s">
        <v>8836</v>
      </c>
      <c r="B2249" s="132">
        <v>-0.96</v>
      </c>
      <c r="C2249" s="132">
        <v>1.1200000000000001</v>
      </c>
      <c r="D2249" s="132">
        <v>-13.59</v>
      </c>
      <c r="E2249" s="132">
        <v>1.22</v>
      </c>
      <c r="F2249" s="132">
        <v>4.22</v>
      </c>
      <c r="G2249" s="249" t="s">
        <v>3301</v>
      </c>
      <c r="H2249" s="353" t="s">
        <v>24</v>
      </c>
      <c r="I2249" s="129">
        <v>0.35199999999999998</v>
      </c>
      <c r="J2249" s="129">
        <v>-44</v>
      </c>
      <c r="K2249" s="129">
        <v>-40</v>
      </c>
      <c r="L2249" s="129" t="b">
        <v>0</v>
      </c>
      <c r="M2249" s="129">
        <v>-14.542999999999999</v>
      </c>
      <c r="N2249" s="129">
        <v>4.6840000000000002</v>
      </c>
      <c r="O2249" s="129">
        <v>-3.105</v>
      </c>
      <c r="P2249" s="132">
        <v>-12.250999999999999</v>
      </c>
      <c r="Q2249" s="132">
        <v>0.11600000000000001</v>
      </c>
      <c r="R2249" s="132">
        <v>-1.425</v>
      </c>
      <c r="S2249" s="129">
        <v>3.1</v>
      </c>
      <c r="T2249" s="419">
        <v>13.988</v>
      </c>
      <c r="U2249" s="129">
        <v>20.73</v>
      </c>
      <c r="V2249" s="129">
        <v>-38</v>
      </c>
      <c r="W2249" s="129">
        <v>-48</v>
      </c>
      <c r="X2249" s="129">
        <v>310</v>
      </c>
      <c r="Y2249" s="129" t="s">
        <v>8836</v>
      </c>
      <c r="Z2249" s="129" t="b">
        <v>0</v>
      </c>
      <c r="AA2249" s="129">
        <v>0</v>
      </c>
      <c r="AB2249" s="129" t="b">
        <v>0</v>
      </c>
      <c r="AC2249" s="129">
        <v>49</v>
      </c>
      <c r="AD2249" s="129">
        <v>0.35199999999999998</v>
      </c>
      <c r="AE2249" s="129" t="s">
        <v>24</v>
      </c>
      <c r="AF2249" s="129" t="s">
        <v>3301</v>
      </c>
      <c r="AG2249" s="129" t="s">
        <v>8837</v>
      </c>
      <c r="AH2249" s="129" t="e" cm="1">
        <f t="array" aca="1" ref="AH2249" ca="1">INDIRECT(ADDRESS(MATCH(AJ2249,'rs_industries'!B:B,0),5,1,TRUE,"rs_industries"))</f>
        <v>#N/A</v>
      </c>
      <c r="AI2249" s="129" t="e" cm="1">
        <f t="array" aca="1" ref="AI2249" ca="1">INDIRECT(ADDRESS(MATCH(A2249,'rs_stocks'!B:B,0),7,1,TRUE,"rs_stocks"))</f>
        <v>#N/A</v>
      </c>
    </row>
    <row r="2250" spans="1:35" x14ac:dyDescent="0.3">
      <c r="A2250" s="129" t="s">
        <v>41</v>
      </c>
      <c r="B2250" s="132">
        <v>3.55</v>
      </c>
      <c r="C2250" s="132">
        <v>-6.38</v>
      </c>
      <c r="D2250" s="132">
        <v>-12.09</v>
      </c>
      <c r="E2250" s="132">
        <v>28.36</v>
      </c>
      <c r="F2250" s="132">
        <v>21.89</v>
      </c>
      <c r="G2250" s="234" t="s">
        <v>3543</v>
      </c>
      <c r="H2250" s="349" t="s">
        <v>3108</v>
      </c>
      <c r="I2250" s="129">
        <v>12.461</v>
      </c>
      <c r="J2250" s="129">
        <v>-53</v>
      </c>
      <c r="K2250" s="129">
        <v>-17</v>
      </c>
      <c r="L2250" s="129" t="b">
        <v>0</v>
      </c>
      <c r="M2250" s="129">
        <v>-28.15</v>
      </c>
      <c r="N2250" s="129">
        <v>9.0449999999999999</v>
      </c>
      <c r="O2250" s="129">
        <v>-3.1120000000000001</v>
      </c>
      <c r="P2250" s="132">
        <v>-18.074999999999999</v>
      </c>
      <c r="Q2250" s="132">
        <v>0.113</v>
      </c>
      <c r="R2250" s="132">
        <v>-2.0409999999999999</v>
      </c>
      <c r="S2250" s="129">
        <v>3.84</v>
      </c>
      <c r="T2250" s="419">
        <v>-57.932000000000002</v>
      </c>
      <c r="U2250" s="129">
        <v>107.12</v>
      </c>
      <c r="V2250" s="129">
        <v>3</v>
      </c>
      <c r="W2250" s="129">
        <v>-6</v>
      </c>
      <c r="X2250" s="129">
        <v>48</v>
      </c>
      <c r="Y2250" s="129" t="s">
        <v>41</v>
      </c>
      <c r="Z2250" s="129" t="b">
        <v>1</v>
      </c>
      <c r="AA2250" s="129">
        <v>0</v>
      </c>
      <c r="AB2250" s="129" t="b">
        <v>0</v>
      </c>
      <c r="AC2250" s="129">
        <v>43</v>
      </c>
      <c r="AD2250" s="129">
        <v>0.35099999999999998</v>
      </c>
      <c r="AE2250" s="129" t="s">
        <v>3108</v>
      </c>
      <c r="AF2250" s="129" t="s">
        <v>3543</v>
      </c>
      <c r="AG2250" s="129" t="s">
        <v>4615</v>
      </c>
      <c r="AH2250" s="129" t="e" cm="1">
        <f t="array" aca="1" ref="AH2250" ca="1">INDIRECT(ADDRESS(MATCH(AJ2250,'rs_industries'!B:B,0),5,1,TRUE,"rs_industries"))</f>
        <v>#N/A</v>
      </c>
      <c r="AI2250" s="129" cm="1">
        <f t="array" aca="1" ref="AI2250" ca="1">INDIRECT(ADDRESS(MATCH(A2250,'rs_stocks'!B:B,0),7,1,TRUE,"rs_stocks"))</f>
        <v>89</v>
      </c>
    </row>
    <row r="2251" spans="1:35" x14ac:dyDescent="0.3">
      <c r="A2251" s="129" t="s">
        <v>589</v>
      </c>
      <c r="B2251" s="132">
        <v>2.73</v>
      </c>
      <c r="C2251" s="132">
        <v>-3.05</v>
      </c>
      <c r="D2251" s="132">
        <v>-18.75</v>
      </c>
      <c r="E2251" s="132">
        <v>-1.48</v>
      </c>
      <c r="F2251" s="132">
        <v>-7.44</v>
      </c>
      <c r="G2251" s="250" t="s">
        <v>3127</v>
      </c>
      <c r="H2251" s="354" t="s">
        <v>31</v>
      </c>
      <c r="I2251" s="129">
        <v>8.5690000000000008</v>
      </c>
      <c r="J2251" s="129">
        <v>-64</v>
      </c>
      <c r="K2251" s="129">
        <v>-26</v>
      </c>
      <c r="L2251" s="129" t="b">
        <v>0</v>
      </c>
      <c r="M2251" s="129">
        <v>-26.396999999999998</v>
      </c>
      <c r="N2251" s="129">
        <v>8.4710000000000001</v>
      </c>
      <c r="O2251" s="129">
        <v>-3.1160000000000001</v>
      </c>
      <c r="P2251" s="132">
        <v>-22.588999999999999</v>
      </c>
      <c r="Q2251" s="132">
        <v>0.111</v>
      </c>
      <c r="R2251" s="132">
        <v>-2.5019999999999998</v>
      </c>
      <c r="S2251" s="129">
        <v>2.97</v>
      </c>
      <c r="T2251" s="419">
        <v>-1.179</v>
      </c>
      <c r="U2251" s="129">
        <v>28.6</v>
      </c>
      <c r="V2251" s="129">
        <v>7</v>
      </c>
      <c r="W2251" s="129">
        <v>-12</v>
      </c>
      <c r="X2251" s="129">
        <v>235</v>
      </c>
      <c r="Y2251" s="129" t="s">
        <v>589</v>
      </c>
      <c r="Z2251" s="129" t="b">
        <v>1</v>
      </c>
      <c r="AA2251" s="129">
        <v>0</v>
      </c>
      <c r="AB2251" s="129" t="b">
        <v>0</v>
      </c>
      <c r="AC2251" s="129">
        <v>40</v>
      </c>
      <c r="AD2251" s="129">
        <v>0.35099999999999998</v>
      </c>
      <c r="AE2251" s="129" t="s">
        <v>31</v>
      </c>
      <c r="AF2251" s="129" t="s">
        <v>3127</v>
      </c>
      <c r="AG2251" s="129" t="s">
        <v>3350</v>
      </c>
      <c r="AH2251" s="129" t="e" cm="1">
        <f t="array" aca="1" ref="AH2251" ca="1">INDIRECT(ADDRESS(MATCH(AJ2251,'rs_industries'!B:B,0),5,1,TRUE,"rs_industries"))</f>
        <v>#N/A</v>
      </c>
      <c r="AI2251" s="129" t="e" cm="1">
        <f t="array" aca="1" ref="AI2251" ca="1">INDIRECT(ADDRESS(MATCH(A2251,'rs_stocks'!B:B,0),7,1,TRUE,"rs_stocks"))</f>
        <v>#N/A</v>
      </c>
    </row>
    <row r="2252" spans="1:35" x14ac:dyDescent="0.3">
      <c r="A2252" s="129" t="s">
        <v>2353</v>
      </c>
      <c r="B2252" s="132">
        <v>1.63</v>
      </c>
      <c r="C2252" s="132">
        <v>3.51</v>
      </c>
      <c r="D2252" s="132">
        <v>2.2799999999999998</v>
      </c>
      <c r="E2252" s="132">
        <v>4.47</v>
      </c>
      <c r="F2252" s="132">
        <v>0.81</v>
      </c>
      <c r="G2252" s="269" t="s">
        <v>3250</v>
      </c>
      <c r="H2252" s="288" t="s">
        <v>3111</v>
      </c>
      <c r="I2252" s="129">
        <v>3.3519999999999999</v>
      </c>
      <c r="J2252" s="129">
        <v>-42</v>
      </c>
      <c r="K2252" s="129">
        <v>-30</v>
      </c>
      <c r="L2252" s="129" t="b">
        <v>1</v>
      </c>
      <c r="M2252" s="129">
        <v>-3.9009999999999998</v>
      </c>
      <c r="N2252" s="129">
        <v>1.2490000000000001</v>
      </c>
      <c r="O2252" s="129">
        <v>-3.1240000000000001</v>
      </c>
      <c r="P2252" s="132">
        <v>-3.8879999999999999</v>
      </c>
      <c r="Q2252" s="132">
        <v>0.12</v>
      </c>
      <c r="R2252" s="132">
        <v>-0.46800000000000003</v>
      </c>
      <c r="S2252" s="129">
        <v>0.83</v>
      </c>
      <c r="T2252" s="419">
        <v>53.418999999999997</v>
      </c>
      <c r="U2252" s="129">
        <v>11.21</v>
      </c>
      <c r="V2252" s="129">
        <v>-15</v>
      </c>
      <c r="W2252" s="129">
        <v>-16</v>
      </c>
      <c r="X2252" s="129">
        <v>2136</v>
      </c>
      <c r="Y2252" s="129" t="s">
        <v>2353</v>
      </c>
      <c r="Z2252" s="129" t="b">
        <v>1</v>
      </c>
      <c r="AA2252" s="129">
        <v>0</v>
      </c>
      <c r="AB2252" s="129" t="b">
        <v>1</v>
      </c>
      <c r="AC2252" s="129">
        <v>52</v>
      </c>
      <c r="AD2252" s="129">
        <v>0.35099999999999998</v>
      </c>
      <c r="AE2252" s="129" t="s">
        <v>3111</v>
      </c>
      <c r="AF2252" s="129" t="s">
        <v>3250</v>
      </c>
      <c r="AG2252" s="129" t="s">
        <v>3827</v>
      </c>
      <c r="AH2252" s="129" t="e" cm="1">
        <f t="array" aca="1" ref="AH2252" ca="1">INDIRECT(ADDRESS(MATCH(AJ2252,'rs_industries'!B:B,0),5,1,TRUE,"rs_industries"))</f>
        <v>#N/A</v>
      </c>
      <c r="AI2252" s="129" t="e" cm="1">
        <f t="array" aca="1" ref="AI2252" ca="1">INDIRECT(ADDRESS(MATCH(A2252,'rs_stocks'!B:B,0),7,1,TRUE,"rs_stocks"))</f>
        <v>#N/A</v>
      </c>
    </row>
    <row r="2253" spans="1:35" x14ac:dyDescent="0.3">
      <c r="A2253" s="129" t="s">
        <v>1758</v>
      </c>
      <c r="B2253" s="132">
        <v>-1.93</v>
      </c>
      <c r="C2253" s="132">
        <v>-2.36</v>
      </c>
      <c r="D2253" s="132">
        <v>-1.97</v>
      </c>
      <c r="E2253" s="132">
        <v>-1.21</v>
      </c>
      <c r="F2253" s="132">
        <v>-3.63</v>
      </c>
      <c r="G2253" s="204" t="s">
        <v>3217</v>
      </c>
      <c r="H2253" s="345" t="s">
        <v>150</v>
      </c>
      <c r="I2253" s="129">
        <v>1.659</v>
      </c>
      <c r="J2253" s="129">
        <v>-92</v>
      </c>
      <c r="K2253" s="129">
        <v>-25</v>
      </c>
      <c r="L2253" s="129" t="b">
        <v>0</v>
      </c>
      <c r="M2253" s="129">
        <v>-5.1609999999999996</v>
      </c>
      <c r="N2253" s="129">
        <v>1.6459999999999999</v>
      </c>
      <c r="O2253" s="129">
        <v>-3.1339999999999999</v>
      </c>
      <c r="P2253" s="132">
        <v>-5.0270000000000001</v>
      </c>
      <c r="Q2253" s="132">
        <v>0.121</v>
      </c>
      <c r="R2253" s="132">
        <v>-0.60599999999999998</v>
      </c>
      <c r="S2253" s="129">
        <v>1.67</v>
      </c>
      <c r="T2253" s="419">
        <v>-44.225999999999999</v>
      </c>
      <c r="U2253" s="129">
        <v>24.44</v>
      </c>
      <c r="V2253" s="129">
        <v>12</v>
      </c>
      <c r="W2253" s="129">
        <v>11</v>
      </c>
      <c r="X2253" s="129">
        <v>491</v>
      </c>
      <c r="Y2253" s="129" t="s">
        <v>1758</v>
      </c>
      <c r="Z2253" s="129" t="b">
        <v>1</v>
      </c>
      <c r="AA2253" s="129">
        <v>0</v>
      </c>
      <c r="AB2253" s="129" t="b">
        <v>0</v>
      </c>
      <c r="AC2253" s="129">
        <v>45</v>
      </c>
      <c r="AD2253" s="129">
        <v>0.35099999999999998</v>
      </c>
      <c r="AE2253" s="129" t="s">
        <v>150</v>
      </c>
      <c r="AF2253" s="129" t="s">
        <v>3217</v>
      </c>
      <c r="AG2253" s="129" t="s">
        <v>5016</v>
      </c>
      <c r="AH2253" s="129" t="e" cm="1">
        <f t="array" aca="1" ref="AH2253" ca="1">INDIRECT(ADDRESS(MATCH(AJ2253,'rs_industries'!B:B,0),5,1,TRUE,"rs_industries"))</f>
        <v>#N/A</v>
      </c>
      <c r="AI2253" s="129" t="e" cm="1">
        <f t="array" aca="1" ref="AI2253" ca="1">INDIRECT(ADDRESS(MATCH(A2253,'rs_stocks'!B:B,0),7,1,TRUE,"rs_stocks"))</f>
        <v>#N/A</v>
      </c>
    </row>
    <row r="2254" spans="1:35" x14ac:dyDescent="0.3">
      <c r="A2254" s="129" t="s">
        <v>112</v>
      </c>
      <c r="B2254" s="132">
        <v>-3.53</v>
      </c>
      <c r="C2254" s="132">
        <v>1.57</v>
      </c>
      <c r="D2254" s="132">
        <v>6.44</v>
      </c>
      <c r="E2254" s="132">
        <v>5.33</v>
      </c>
      <c r="F2254" s="132">
        <v>-11.46</v>
      </c>
      <c r="G2254" s="269" t="s">
        <v>3146</v>
      </c>
      <c r="H2254" s="288" t="s">
        <v>3124</v>
      </c>
      <c r="I2254" s="129">
        <v>6.0720000000000001</v>
      </c>
      <c r="J2254" s="129">
        <v>-73</v>
      </c>
      <c r="K2254" s="129">
        <v>-65</v>
      </c>
      <c r="L2254" s="129" t="b">
        <v>0</v>
      </c>
      <c r="M2254" s="129">
        <v>-32.290999999999997</v>
      </c>
      <c r="N2254" s="129">
        <v>10.269</v>
      </c>
      <c r="O2254" s="129">
        <v>-3.145</v>
      </c>
      <c r="P2254" s="132">
        <v>-26.992000000000001</v>
      </c>
      <c r="Q2254" s="132">
        <v>0.122</v>
      </c>
      <c r="R2254" s="132">
        <v>-3.2989999999999999</v>
      </c>
      <c r="S2254" s="129">
        <v>3.77</v>
      </c>
      <c r="T2254" s="419">
        <v>-48.488999999999997</v>
      </c>
      <c r="U2254" s="129">
        <v>7.11</v>
      </c>
      <c r="V2254" s="129">
        <v>50</v>
      </c>
      <c r="W2254" s="129">
        <v>-15</v>
      </c>
      <c r="X2254" s="129">
        <v>745</v>
      </c>
      <c r="Y2254" s="129" t="s">
        <v>112</v>
      </c>
      <c r="Z2254" s="129" t="b">
        <v>0</v>
      </c>
      <c r="AA2254" s="129">
        <v>0</v>
      </c>
      <c r="AB2254" s="129" t="b">
        <v>0</v>
      </c>
      <c r="AC2254" s="129">
        <v>47</v>
      </c>
      <c r="AD2254" s="129">
        <v>0.35</v>
      </c>
      <c r="AE2254" s="129" t="s">
        <v>3124</v>
      </c>
      <c r="AF2254" s="129" t="s">
        <v>3146</v>
      </c>
      <c r="AG2254" s="129" t="s">
        <v>5292</v>
      </c>
      <c r="AH2254" s="129" t="e" cm="1">
        <f t="array" aca="1" ref="AH2254" ca="1">INDIRECT(ADDRESS(MATCH(AJ2254,'rs_industries'!B:B,0),5,1,TRUE,"rs_industries"))</f>
        <v>#N/A</v>
      </c>
      <c r="AI2254" s="129" t="e" cm="1">
        <f t="array" aca="1" ref="AI2254" ca="1">INDIRECT(ADDRESS(MATCH(A2254,'rs_stocks'!B:B,0),7,1,TRUE,"rs_stocks"))</f>
        <v>#N/A</v>
      </c>
    </row>
    <row r="2255" spans="1:35" x14ac:dyDescent="0.3">
      <c r="A2255" s="129" t="s">
        <v>4252</v>
      </c>
      <c r="B2255" s="132">
        <v>1.49</v>
      </c>
      <c r="C2255" s="132">
        <v>-9.0299999999999994</v>
      </c>
      <c r="D2255" s="132">
        <v>-9.5500000000000007</v>
      </c>
      <c r="E2255" s="132">
        <v>-13.65</v>
      </c>
      <c r="F2255" s="132">
        <v>-14.47</v>
      </c>
      <c r="G2255" s="221" t="s">
        <v>3148</v>
      </c>
      <c r="H2255" s="349" t="s">
        <v>3111</v>
      </c>
      <c r="I2255" s="129">
        <v>0.876</v>
      </c>
      <c r="J2255" s="129">
        <v>-51</v>
      </c>
      <c r="K2255" s="129">
        <v>-43</v>
      </c>
      <c r="L2255" s="129" t="b">
        <v>0</v>
      </c>
      <c r="M2255" s="129">
        <v>-9.25</v>
      </c>
      <c r="N2255" s="129">
        <v>2.923</v>
      </c>
      <c r="O2255" s="129">
        <v>-3.1640000000000001</v>
      </c>
      <c r="P2255" s="132">
        <v>-10.022</v>
      </c>
      <c r="Q2255" s="132">
        <v>0.122</v>
      </c>
      <c r="R2255" s="132">
        <v>-1.222</v>
      </c>
      <c r="S2255" s="129">
        <v>3.23</v>
      </c>
      <c r="T2255" s="419">
        <v>-21.645</v>
      </c>
      <c r="U2255" s="129">
        <v>14.3</v>
      </c>
      <c r="V2255" s="129">
        <v>-21</v>
      </c>
      <c r="W2255" s="129">
        <v>17</v>
      </c>
      <c r="X2255" s="129">
        <v>432</v>
      </c>
      <c r="Y2255" s="129" t="s">
        <v>4252</v>
      </c>
      <c r="Z2255" s="129" t="b">
        <v>1</v>
      </c>
      <c r="AA2255" s="129">
        <v>0</v>
      </c>
      <c r="AB2255" s="129" t="b">
        <v>0</v>
      </c>
      <c r="AC2255" s="129">
        <v>42</v>
      </c>
      <c r="AD2255" s="129">
        <v>0.35</v>
      </c>
      <c r="AE2255" s="129" t="s">
        <v>3111</v>
      </c>
      <c r="AF2255" s="129" t="s">
        <v>3148</v>
      </c>
      <c r="AG2255" s="129" t="s">
        <v>4253</v>
      </c>
      <c r="AH2255" s="129" t="e" cm="1">
        <f t="array" aca="1" ref="AH2255" ca="1">INDIRECT(ADDRESS(MATCH(AJ2255,'rs_industries'!B:B,0),5,1,TRUE,"rs_industries"))</f>
        <v>#N/A</v>
      </c>
      <c r="AI2255" s="129" t="e" cm="1">
        <f t="array" aca="1" ref="AI2255" ca="1">INDIRECT(ADDRESS(MATCH(A2255,'rs_stocks'!B:B,0),7,1,TRUE,"rs_stocks"))</f>
        <v>#N/A</v>
      </c>
    </row>
    <row r="2256" spans="1:35" x14ac:dyDescent="0.3">
      <c r="A2256" s="129" t="s">
        <v>591</v>
      </c>
      <c r="B2256" s="132">
        <v>-0.57999999999999996</v>
      </c>
      <c r="C2256" s="132">
        <v>0.01</v>
      </c>
      <c r="D2256" s="132">
        <v>-1.51</v>
      </c>
      <c r="E2256" s="132">
        <v>1.1000000000000001</v>
      </c>
      <c r="F2256" s="132">
        <v>-1.4</v>
      </c>
      <c r="G2256" s="269" t="s">
        <v>3385</v>
      </c>
      <c r="H2256" s="288" t="s">
        <v>3108</v>
      </c>
      <c r="I2256" s="129">
        <v>9.2929999999999993</v>
      </c>
      <c r="J2256" s="129">
        <v>-28</v>
      </c>
      <c r="K2256" s="129">
        <v>-6</v>
      </c>
      <c r="L2256" s="129" t="b">
        <v>1</v>
      </c>
      <c r="M2256" s="129">
        <v>-7.1550000000000002</v>
      </c>
      <c r="N2256" s="129">
        <v>2.2589999999999999</v>
      </c>
      <c r="O2256" s="129">
        <v>-3.1669999999999998</v>
      </c>
      <c r="P2256" s="132">
        <v>-6.7789999999999999</v>
      </c>
      <c r="Q2256" s="132">
        <v>0.122</v>
      </c>
      <c r="R2256" s="132">
        <v>-0.82699999999999996</v>
      </c>
      <c r="S2256" s="129">
        <v>1.91</v>
      </c>
      <c r="T2256" s="419">
        <v>-76.459999999999994</v>
      </c>
      <c r="U2256" s="129">
        <v>80.930000000000007</v>
      </c>
      <c r="V2256" s="129">
        <v>-54</v>
      </c>
      <c r="W2256" s="129">
        <v>-47</v>
      </c>
      <c r="X2256" s="129">
        <v>129</v>
      </c>
      <c r="Y2256" s="129" t="s">
        <v>591</v>
      </c>
      <c r="Z2256" s="129" t="b">
        <v>1</v>
      </c>
      <c r="AA2256" s="129">
        <v>0</v>
      </c>
      <c r="AB2256" s="129" t="b">
        <v>0</v>
      </c>
      <c r="AC2256" s="129">
        <v>43</v>
      </c>
      <c r="AD2256" s="129">
        <v>0.35</v>
      </c>
      <c r="AE2256" s="129" t="s">
        <v>3108</v>
      </c>
      <c r="AF2256" s="129" t="s">
        <v>3385</v>
      </c>
      <c r="AG2256" s="129" t="s">
        <v>3446</v>
      </c>
      <c r="AH2256" s="129" t="e" cm="1">
        <f t="array" aca="1" ref="AH2256" ca="1">INDIRECT(ADDRESS(MATCH(AJ2256,'rs_industries'!B:B,0),5,1,TRUE,"rs_industries"))</f>
        <v>#N/A</v>
      </c>
      <c r="AI2256" s="129" t="e" cm="1">
        <f t="array" aca="1" ref="AI2256" ca="1">INDIRECT(ADDRESS(MATCH(A2256,'rs_stocks'!B:B,0),7,1,TRUE,"rs_stocks"))</f>
        <v>#N/A</v>
      </c>
    </row>
    <row r="2257" spans="1:35" x14ac:dyDescent="0.3">
      <c r="A2257" s="129" t="s">
        <v>2030</v>
      </c>
      <c r="B2257" s="132">
        <v>0.56000000000000005</v>
      </c>
      <c r="C2257" s="132">
        <v>-3.71</v>
      </c>
      <c r="D2257" s="132">
        <v>-12.93</v>
      </c>
      <c r="E2257" s="132">
        <v>-1.71</v>
      </c>
      <c r="F2257" s="132">
        <v>1.51</v>
      </c>
      <c r="G2257" s="312" t="s">
        <v>3146</v>
      </c>
      <c r="H2257" s="347" t="s">
        <v>3124</v>
      </c>
      <c r="I2257" s="129">
        <v>1.498</v>
      </c>
      <c r="J2257" s="129">
        <v>-72</v>
      </c>
      <c r="K2257" s="129">
        <v>-67</v>
      </c>
      <c r="L2257" s="129" t="b">
        <v>0</v>
      </c>
      <c r="M2257" s="129">
        <v>-27.870999999999999</v>
      </c>
      <c r="N2257" s="129">
        <v>8.7910000000000004</v>
      </c>
      <c r="O2257" s="129">
        <v>-3.1709999999999998</v>
      </c>
      <c r="P2257" s="132">
        <v>-21.4</v>
      </c>
      <c r="Q2257" s="132">
        <v>0.11899999999999999</v>
      </c>
      <c r="R2257" s="132">
        <v>-2.544</v>
      </c>
      <c r="S2257" s="129">
        <v>5.28</v>
      </c>
      <c r="T2257" s="419">
        <v>69.444000000000003</v>
      </c>
      <c r="U2257" s="129">
        <v>16.09</v>
      </c>
      <c r="V2257" s="129">
        <v>-30</v>
      </c>
      <c r="W2257" s="129">
        <v>-26</v>
      </c>
      <c r="X2257" s="129">
        <v>235</v>
      </c>
      <c r="Y2257" s="129" t="s">
        <v>2030</v>
      </c>
      <c r="Z2257" s="129" t="b">
        <v>1</v>
      </c>
      <c r="AA2257" s="129">
        <v>0</v>
      </c>
      <c r="AB2257" s="129" t="b">
        <v>0</v>
      </c>
      <c r="AC2257" s="129">
        <v>43</v>
      </c>
      <c r="AD2257" s="129">
        <v>0.34899999999999998</v>
      </c>
      <c r="AE2257" s="129" t="s">
        <v>3124</v>
      </c>
      <c r="AF2257" s="129" t="s">
        <v>3146</v>
      </c>
      <c r="AG2257" s="129" t="s">
        <v>5160</v>
      </c>
      <c r="AH2257" s="129" t="e" cm="1">
        <f t="array" aca="1" ref="AH2257" ca="1">INDIRECT(ADDRESS(MATCH(AJ2257,'rs_industries'!B:B,0),5,1,TRUE,"rs_industries"))</f>
        <v>#N/A</v>
      </c>
      <c r="AI2257" s="129" t="e" cm="1">
        <f t="array" aca="1" ref="AI2257" ca="1">INDIRECT(ADDRESS(MATCH(A2257,'rs_stocks'!B:B,0),7,1,TRUE,"rs_stocks"))</f>
        <v>#N/A</v>
      </c>
    </row>
    <row r="2258" spans="1:35" x14ac:dyDescent="0.3">
      <c r="A2258" s="129" t="s">
        <v>5398</v>
      </c>
      <c r="B2258" s="132">
        <v>-4.45</v>
      </c>
      <c r="C2258" s="132">
        <v>-1.41</v>
      </c>
      <c r="D2258" s="132">
        <v>-14.68</v>
      </c>
      <c r="E2258" s="132">
        <v>-7.92</v>
      </c>
      <c r="F2258" s="132">
        <v>-16.72</v>
      </c>
      <c r="G2258" s="269" t="s">
        <v>3221</v>
      </c>
      <c r="H2258" s="288" t="s">
        <v>115</v>
      </c>
      <c r="I2258" s="129">
        <v>0.84499999999999997</v>
      </c>
      <c r="J2258" s="129">
        <v>-94</v>
      </c>
      <c r="K2258" s="129">
        <v>-93</v>
      </c>
      <c r="L2258" s="129" t="b">
        <v>0</v>
      </c>
      <c r="M2258" s="129">
        <v>-19.728000000000002</v>
      </c>
      <c r="N2258" s="129">
        <v>6.2220000000000004</v>
      </c>
      <c r="O2258" s="129">
        <v>-3.1709999999999998</v>
      </c>
      <c r="P2258" s="132">
        <v>-19.440999999999999</v>
      </c>
      <c r="Q2258" s="132">
        <v>0.125</v>
      </c>
      <c r="R2258" s="132">
        <v>-2.427</v>
      </c>
      <c r="S2258" s="129">
        <v>5.44</v>
      </c>
      <c r="T2258" s="419">
        <v>46.082999999999998</v>
      </c>
      <c r="U2258" s="129">
        <v>2.79</v>
      </c>
      <c r="V2258" s="129">
        <v>-37</v>
      </c>
      <c r="W2258" s="129">
        <v>-50</v>
      </c>
      <c r="X2258" s="129">
        <v>1316</v>
      </c>
      <c r="Y2258" s="129" t="s">
        <v>5398</v>
      </c>
      <c r="Z2258" s="129" t="b">
        <v>0</v>
      </c>
      <c r="AA2258" s="129">
        <v>0</v>
      </c>
      <c r="AB2258" s="129" t="b">
        <v>0</v>
      </c>
      <c r="AC2258" s="129">
        <v>39</v>
      </c>
      <c r="AD2258" s="129">
        <v>0.34899999999999998</v>
      </c>
      <c r="AE2258" s="129" t="s">
        <v>115</v>
      </c>
      <c r="AF2258" s="129" t="s">
        <v>3221</v>
      </c>
      <c r="AG2258" s="129" t="s">
        <v>5399</v>
      </c>
      <c r="AH2258" s="129" t="e" cm="1">
        <f t="array" aca="1" ref="AH2258" ca="1">INDIRECT(ADDRESS(MATCH(AJ2258,'rs_industries'!B:B,0),5,1,TRUE,"rs_industries"))</f>
        <v>#N/A</v>
      </c>
      <c r="AI2258" s="129" t="e" cm="1">
        <f t="array" aca="1" ref="AI2258" ca="1">INDIRECT(ADDRESS(MATCH(A2258,'rs_stocks'!B:B,0),7,1,TRUE,"rs_stocks"))</f>
        <v>#N/A</v>
      </c>
    </row>
    <row r="2259" spans="1:35" x14ac:dyDescent="0.3">
      <c r="A2259" s="129" t="s">
        <v>5546</v>
      </c>
      <c r="B2259" s="132">
        <v>-3.36</v>
      </c>
      <c r="C2259" s="132">
        <v>-6.21</v>
      </c>
      <c r="D2259" s="132">
        <v>-9.5299999999999994</v>
      </c>
      <c r="E2259" s="132">
        <v>-18.850000000000001</v>
      </c>
      <c r="F2259" s="132">
        <v>-19.11</v>
      </c>
      <c r="G2259" s="204" t="s">
        <v>3184</v>
      </c>
      <c r="H2259" s="345" t="s">
        <v>3205</v>
      </c>
      <c r="I2259" s="129">
        <v>0.86699999999999999</v>
      </c>
      <c r="J2259" s="129">
        <v>-49</v>
      </c>
      <c r="K2259" s="129">
        <v>-44</v>
      </c>
      <c r="L2259" s="129" t="b">
        <v>0</v>
      </c>
      <c r="M2259" s="129">
        <v>-10.537000000000001</v>
      </c>
      <c r="N2259" s="129">
        <v>3.3119999999999998</v>
      </c>
      <c r="O2259" s="129">
        <v>-3.181</v>
      </c>
      <c r="P2259" s="132">
        <v>-11.294</v>
      </c>
      <c r="Q2259" s="132">
        <v>0.124</v>
      </c>
      <c r="R2259" s="132">
        <v>-1.4019999999999999</v>
      </c>
      <c r="S2259" s="129">
        <v>2.78</v>
      </c>
      <c r="T2259" s="419">
        <v>-53.298000000000002</v>
      </c>
      <c r="U2259" s="129">
        <v>27.04</v>
      </c>
      <c r="V2259" s="129">
        <v>23</v>
      </c>
      <c r="W2259" s="129">
        <v>22</v>
      </c>
      <c r="X2259" s="129">
        <v>266</v>
      </c>
      <c r="Y2259" s="129" t="s">
        <v>5546</v>
      </c>
      <c r="Z2259" s="129" t="b">
        <v>0</v>
      </c>
      <c r="AA2259" s="129">
        <v>0</v>
      </c>
      <c r="AB2259" s="129" t="b">
        <v>0</v>
      </c>
      <c r="AC2259" s="129">
        <v>42</v>
      </c>
      <c r="AD2259" s="129">
        <v>0.34899999999999998</v>
      </c>
      <c r="AE2259" s="129" t="s">
        <v>3205</v>
      </c>
      <c r="AF2259" s="129" t="s">
        <v>3184</v>
      </c>
      <c r="AG2259" s="129" t="s">
        <v>5547</v>
      </c>
      <c r="AH2259" s="129" t="e" cm="1">
        <f t="array" aca="1" ref="AH2259" ca="1">INDIRECT(ADDRESS(MATCH(AJ2259,'rs_industries'!B:B,0),5,1,TRUE,"rs_industries"))</f>
        <v>#N/A</v>
      </c>
      <c r="AI2259" s="129" t="e" cm="1">
        <f t="array" aca="1" ref="AI2259" ca="1">INDIRECT(ADDRESS(MATCH(A2259,'rs_stocks'!B:B,0),7,1,TRUE,"rs_stocks"))</f>
        <v>#N/A</v>
      </c>
    </row>
    <row r="2260" spans="1:35" x14ac:dyDescent="0.3">
      <c r="A2260" s="129" t="s">
        <v>1447</v>
      </c>
      <c r="B2260" s="132">
        <v>0.55000000000000004</v>
      </c>
      <c r="C2260" s="132">
        <v>-12.81</v>
      </c>
      <c r="D2260" s="132">
        <v>-21.77</v>
      </c>
      <c r="E2260" s="132">
        <v>-13.64</v>
      </c>
      <c r="F2260" s="132">
        <v>-13.23</v>
      </c>
      <c r="G2260" s="297" t="s">
        <v>3705</v>
      </c>
      <c r="H2260" s="347" t="s">
        <v>115</v>
      </c>
      <c r="I2260" s="129">
        <v>2.0030000000000001</v>
      </c>
      <c r="J2260" s="129">
        <v>-60</v>
      </c>
      <c r="K2260" s="129">
        <v>-57</v>
      </c>
      <c r="L2260" s="129" t="b">
        <v>0</v>
      </c>
      <c r="M2260" s="129">
        <v>-20.879000000000001</v>
      </c>
      <c r="N2260" s="129">
        <v>6.5519999999999996</v>
      </c>
      <c r="O2260" s="129">
        <v>-3.1869999999999998</v>
      </c>
      <c r="P2260" s="132">
        <v>-20.363</v>
      </c>
      <c r="Q2260" s="132">
        <v>0.115</v>
      </c>
      <c r="R2260" s="132">
        <v>-2.335</v>
      </c>
      <c r="S2260" s="129">
        <v>3.68</v>
      </c>
      <c r="T2260" s="419">
        <v>57.341999999999999</v>
      </c>
      <c r="U2260" s="129">
        <v>10.89</v>
      </c>
      <c r="V2260" s="129">
        <v>-53</v>
      </c>
      <c r="W2260" s="129">
        <v>-47</v>
      </c>
      <c r="X2260" s="129">
        <v>498</v>
      </c>
      <c r="Y2260" s="129" t="s">
        <v>1447</v>
      </c>
      <c r="Z2260" s="129" t="b">
        <v>1</v>
      </c>
      <c r="AA2260" s="129">
        <v>0</v>
      </c>
      <c r="AB2260" s="129" t="b">
        <v>0</v>
      </c>
      <c r="AC2260" s="129">
        <v>45</v>
      </c>
      <c r="AD2260" s="129">
        <v>0.34899999999999998</v>
      </c>
      <c r="AE2260" s="129" t="s">
        <v>115</v>
      </c>
      <c r="AF2260" s="129" t="s">
        <v>3705</v>
      </c>
      <c r="AG2260" s="129" t="s">
        <v>5606</v>
      </c>
      <c r="AH2260" s="129" t="e" cm="1">
        <f t="array" aca="1" ref="AH2260" ca="1">INDIRECT(ADDRESS(MATCH(AJ2260,'rs_industries'!B:B,0),5,1,TRUE,"rs_industries"))</f>
        <v>#N/A</v>
      </c>
      <c r="AI2260" s="129" t="e" cm="1">
        <f t="array" aca="1" ref="AI2260" ca="1">INDIRECT(ADDRESS(MATCH(A2260,'rs_stocks'!B:B,0),7,1,TRUE,"rs_stocks"))</f>
        <v>#N/A</v>
      </c>
    </row>
    <row r="2261" spans="1:35" x14ac:dyDescent="0.3">
      <c r="A2261" s="129" t="s">
        <v>270</v>
      </c>
      <c r="B2261" s="132">
        <v>6.48</v>
      </c>
      <c r="C2261" s="132">
        <v>3.84</v>
      </c>
      <c r="D2261" s="132">
        <v>10.55</v>
      </c>
      <c r="E2261" s="132">
        <v>-8.01</v>
      </c>
      <c r="F2261" s="132">
        <v>-9.14</v>
      </c>
      <c r="G2261" s="249" t="s">
        <v>3442</v>
      </c>
      <c r="H2261" s="353" t="s">
        <v>31</v>
      </c>
      <c r="I2261" s="129">
        <v>104.675</v>
      </c>
      <c r="J2261" s="129">
        <v>-36</v>
      </c>
      <c r="K2261" s="129">
        <v>-18</v>
      </c>
      <c r="L2261" s="129" t="b">
        <v>1</v>
      </c>
      <c r="M2261" s="129">
        <v>-24.629000000000001</v>
      </c>
      <c r="N2261" s="129">
        <v>7.7270000000000003</v>
      </c>
      <c r="O2261" s="129">
        <v>-3.1869999999999998</v>
      </c>
      <c r="P2261" s="132">
        <v>-21.635999999999999</v>
      </c>
      <c r="Q2261" s="132">
        <v>0.126</v>
      </c>
      <c r="R2261" s="132">
        <v>-2.7280000000000002</v>
      </c>
      <c r="S2261" s="129">
        <v>2.96</v>
      </c>
      <c r="T2261" s="419">
        <v>76.37</v>
      </c>
      <c r="U2261" s="129">
        <v>308.89</v>
      </c>
      <c r="V2261" s="129">
        <v>-29</v>
      </c>
      <c r="W2261" s="129">
        <v>-36</v>
      </c>
      <c r="X2261" s="129">
        <v>21</v>
      </c>
      <c r="Y2261" s="129" t="s">
        <v>270</v>
      </c>
      <c r="Z2261" s="129" t="b">
        <v>1</v>
      </c>
      <c r="AA2261" s="129">
        <v>0</v>
      </c>
      <c r="AB2261" s="129" t="b">
        <v>1</v>
      </c>
      <c r="AC2261" s="129">
        <v>49</v>
      </c>
      <c r="AD2261" s="129">
        <v>0.34799999999999998</v>
      </c>
      <c r="AE2261" s="129" t="s">
        <v>31</v>
      </c>
      <c r="AF2261" s="129" t="s">
        <v>3442</v>
      </c>
      <c r="AG2261" s="129" t="s">
        <v>3443</v>
      </c>
      <c r="AH2261" s="129" t="e" cm="1">
        <f t="array" aca="1" ref="AH2261" ca="1">INDIRECT(ADDRESS(MATCH(AJ2261,'rs_industries'!B:B,0),5,1,TRUE,"rs_industries"))</f>
        <v>#N/A</v>
      </c>
      <c r="AI2261" s="129" cm="1">
        <f t="array" aca="1" ref="AI2261" ca="1">INDIRECT(ADDRESS(MATCH(A2261,'rs_stocks'!B:B,0),7,1,TRUE,"rs_stocks"))</f>
        <v>77</v>
      </c>
    </row>
    <row r="2262" spans="1:35" x14ac:dyDescent="0.3">
      <c r="A2262" s="129" t="s">
        <v>1029</v>
      </c>
      <c r="B2262" s="132">
        <v>-1.91</v>
      </c>
      <c r="C2262" s="132">
        <v>-3.35</v>
      </c>
      <c r="D2262" s="132">
        <v>-13.35</v>
      </c>
      <c r="E2262" s="132">
        <v>4.54</v>
      </c>
      <c r="F2262" s="132">
        <v>-0.86</v>
      </c>
      <c r="G2262" s="282" t="s">
        <v>3782</v>
      </c>
      <c r="H2262" s="347" t="s">
        <v>24</v>
      </c>
      <c r="I2262" s="129">
        <v>6.0659999999999998</v>
      </c>
      <c r="J2262" s="129">
        <v>-66</v>
      </c>
      <c r="K2262" s="129">
        <v>-64</v>
      </c>
      <c r="L2262" s="129" t="b">
        <v>0</v>
      </c>
      <c r="M2262" s="129">
        <v>-17.754000000000001</v>
      </c>
      <c r="N2262" s="129">
        <v>5.5439999999999996</v>
      </c>
      <c r="O2262" s="129">
        <v>-3.202</v>
      </c>
      <c r="P2262" s="132">
        <v>-14.885</v>
      </c>
      <c r="Q2262" s="132">
        <v>0.122</v>
      </c>
      <c r="R2262" s="132">
        <v>-1.8109999999999999</v>
      </c>
      <c r="S2262" s="129">
        <v>2.13</v>
      </c>
      <c r="T2262" s="419">
        <v>101.729</v>
      </c>
      <c r="U2262" s="129">
        <v>4.6100000000000003</v>
      </c>
      <c r="V2262" s="129">
        <v>-5</v>
      </c>
      <c r="W2262" s="129">
        <v>-19</v>
      </c>
      <c r="X2262" s="129">
        <v>2034</v>
      </c>
      <c r="Y2262" s="129" t="s">
        <v>1029</v>
      </c>
      <c r="Z2262" s="129" t="b">
        <v>0</v>
      </c>
      <c r="AA2262" s="129">
        <v>0</v>
      </c>
      <c r="AB2262" s="129" t="b">
        <v>0</v>
      </c>
      <c r="AC2262" s="129">
        <v>43</v>
      </c>
      <c r="AD2262" s="129">
        <v>0.34799999999999998</v>
      </c>
      <c r="AE2262" s="129" t="s">
        <v>24</v>
      </c>
      <c r="AF2262" s="129" t="s">
        <v>3782</v>
      </c>
      <c r="AG2262" s="129" t="s">
        <v>5550</v>
      </c>
      <c r="AH2262" s="129" t="e" cm="1">
        <f t="array" aca="1" ref="AH2262" ca="1">INDIRECT(ADDRESS(MATCH(AJ2262,'rs_industries'!B:B,0),5,1,TRUE,"rs_industries"))</f>
        <v>#N/A</v>
      </c>
      <c r="AI2262" s="129" t="e" cm="1">
        <f t="array" aca="1" ref="AI2262" ca="1">INDIRECT(ADDRESS(MATCH(A2262,'rs_stocks'!B:B,0),7,1,TRUE,"rs_stocks"))</f>
        <v>#N/A</v>
      </c>
    </row>
    <row r="2263" spans="1:35" x14ac:dyDescent="0.3">
      <c r="A2263" s="129" t="s">
        <v>6012</v>
      </c>
      <c r="B2263" s="132">
        <v>6.05</v>
      </c>
      <c r="C2263" s="132">
        <v>5.5</v>
      </c>
      <c r="D2263" s="132">
        <v>0.75</v>
      </c>
      <c r="E2263" s="132">
        <v>9.51</v>
      </c>
      <c r="F2263" s="132">
        <v>1.51</v>
      </c>
      <c r="G2263" s="290" t="s">
        <v>3114</v>
      </c>
      <c r="H2263" s="350" t="s">
        <v>31</v>
      </c>
      <c r="I2263" s="129">
        <v>0.68200000000000005</v>
      </c>
      <c r="J2263" s="129">
        <v>-94</v>
      </c>
      <c r="K2263" s="129">
        <v>-92</v>
      </c>
      <c r="L2263" s="129" t="b">
        <v>1</v>
      </c>
      <c r="M2263" s="129">
        <v>-44.572000000000003</v>
      </c>
      <c r="N2263" s="129">
        <v>13.917</v>
      </c>
      <c r="O2263" s="129">
        <v>-3.2029999999999998</v>
      </c>
      <c r="P2263" s="132">
        <v>-33.270000000000003</v>
      </c>
      <c r="Q2263" s="132">
        <v>0.11899999999999999</v>
      </c>
      <c r="R2263" s="132">
        <v>-3.9540000000000002</v>
      </c>
      <c r="S2263" s="129">
        <v>3.4</v>
      </c>
      <c r="T2263" s="419">
        <v>146.09200000000001</v>
      </c>
      <c r="U2263" s="129">
        <v>4.03</v>
      </c>
      <c r="V2263" s="129">
        <v>122</v>
      </c>
      <c r="W2263" s="129">
        <v>124</v>
      </c>
      <c r="X2263" s="129">
        <v>1460</v>
      </c>
      <c r="Y2263" s="129" t="s">
        <v>6012</v>
      </c>
      <c r="Z2263" s="129" t="b">
        <v>1</v>
      </c>
      <c r="AA2263" s="129">
        <v>0</v>
      </c>
      <c r="AB2263" s="129" t="b">
        <v>0</v>
      </c>
      <c r="AC2263" s="129">
        <v>40</v>
      </c>
      <c r="AD2263" s="129">
        <v>0.34799999999999998</v>
      </c>
      <c r="AE2263" s="129" t="s">
        <v>31</v>
      </c>
      <c r="AF2263" s="129" t="s">
        <v>3114</v>
      </c>
      <c r="AG2263" s="129" t="s">
        <v>6013</v>
      </c>
      <c r="AH2263" s="129" t="e" cm="1">
        <f t="array" aca="1" ref="AH2263" ca="1">INDIRECT(ADDRESS(MATCH(AJ2263,'rs_industries'!B:B,0),5,1,TRUE,"rs_industries"))</f>
        <v>#N/A</v>
      </c>
      <c r="AI2263" s="129" t="e" cm="1">
        <f t="array" aca="1" ref="AI2263" ca="1">INDIRECT(ADDRESS(MATCH(A2263,'rs_stocks'!B:B,0),7,1,TRUE,"rs_stocks"))</f>
        <v>#N/A</v>
      </c>
    </row>
    <row r="2264" spans="1:35" x14ac:dyDescent="0.3">
      <c r="A2264" s="129" t="s">
        <v>75</v>
      </c>
      <c r="B2264" s="132">
        <v>7.12</v>
      </c>
      <c r="C2264" s="132">
        <v>-12.06</v>
      </c>
      <c r="D2264" s="132">
        <v>-15.33</v>
      </c>
      <c r="E2264" s="132">
        <v>1.36</v>
      </c>
      <c r="F2264" s="132">
        <v>-6.4</v>
      </c>
      <c r="G2264" s="340" t="s">
        <v>3649</v>
      </c>
      <c r="H2264" s="352" t="s">
        <v>3108</v>
      </c>
      <c r="I2264" s="129">
        <v>18.405999999999999</v>
      </c>
      <c r="J2264" s="129">
        <v>-86</v>
      </c>
      <c r="K2264" s="129">
        <v>-47</v>
      </c>
      <c r="L2264" s="129" t="b">
        <v>0</v>
      </c>
      <c r="M2264" s="129">
        <v>-21.777999999999999</v>
      </c>
      <c r="N2264" s="129">
        <v>6.7880000000000003</v>
      </c>
      <c r="O2264" s="129">
        <v>-3.2080000000000002</v>
      </c>
      <c r="P2264" s="132">
        <v>-19.422000000000001</v>
      </c>
      <c r="Q2264" s="132">
        <v>0.11899999999999999</v>
      </c>
      <c r="R2264" s="132">
        <v>-2.3039999999999998</v>
      </c>
      <c r="S2264" s="129">
        <v>4.2300000000000004</v>
      </c>
      <c r="T2264" s="419">
        <v>71.992000000000004</v>
      </c>
      <c r="U2264" s="129">
        <v>38.049999999999997</v>
      </c>
      <c r="V2264" s="129">
        <v>-36</v>
      </c>
      <c r="W2264" s="129">
        <v>-20</v>
      </c>
      <c r="X2264" s="129">
        <v>124</v>
      </c>
      <c r="Y2264" s="129" t="s">
        <v>75</v>
      </c>
      <c r="Z2264" s="129" t="b">
        <v>1</v>
      </c>
      <c r="AA2264" s="129">
        <v>0</v>
      </c>
      <c r="AB2264" s="129" t="b">
        <v>0</v>
      </c>
      <c r="AC2264" s="129">
        <v>47</v>
      </c>
      <c r="AD2264" s="129">
        <v>0.34699999999999998</v>
      </c>
      <c r="AE2264" s="129" t="s">
        <v>3108</v>
      </c>
      <c r="AF2264" s="129" t="s">
        <v>3649</v>
      </c>
      <c r="AG2264" s="129" t="s">
        <v>4453</v>
      </c>
      <c r="AH2264" s="129" t="e" cm="1">
        <f t="array" aca="1" ref="AH2264" ca="1">INDIRECT(ADDRESS(MATCH(AJ2264,'rs_industries'!B:B,0),5,1,TRUE,"rs_industries"))</f>
        <v>#N/A</v>
      </c>
      <c r="AI2264" s="129" t="e" cm="1">
        <f t="array" aca="1" ref="AI2264" ca="1">INDIRECT(ADDRESS(MATCH(A2264,'rs_stocks'!B:B,0),7,1,TRUE,"rs_stocks"))</f>
        <v>#N/A</v>
      </c>
    </row>
    <row r="2265" spans="1:35" x14ac:dyDescent="0.3">
      <c r="A2265" s="129" t="s">
        <v>8017</v>
      </c>
      <c r="B2265" s="132">
        <v>11.76</v>
      </c>
      <c r="C2265" s="132">
        <v>48.7</v>
      </c>
      <c r="D2265" s="132">
        <v>17.93</v>
      </c>
      <c r="E2265" s="132">
        <v>16.329999999999998</v>
      </c>
      <c r="F2265" s="132">
        <v>-7.57</v>
      </c>
      <c r="G2265" s="235" t="s">
        <v>88</v>
      </c>
      <c r="H2265" s="349" t="s">
        <v>31</v>
      </c>
      <c r="I2265" s="129">
        <v>0.6</v>
      </c>
      <c r="J2265" s="129">
        <v>-97</v>
      </c>
      <c r="K2265" s="129">
        <v>-94</v>
      </c>
      <c r="L2265" s="129" t="b">
        <v>0</v>
      </c>
      <c r="M2265" s="129">
        <v>-52.685000000000002</v>
      </c>
      <c r="N2265" s="129">
        <v>16.411999999999999</v>
      </c>
      <c r="O2265" s="129">
        <v>-3.21</v>
      </c>
      <c r="P2265" s="132">
        <v>-42.487000000000002</v>
      </c>
      <c r="Q2265" s="132">
        <v>0.13300000000000001</v>
      </c>
      <c r="R2265" s="132">
        <v>-5.6310000000000002</v>
      </c>
      <c r="S2265" s="129">
        <v>14.5</v>
      </c>
      <c r="T2265" s="419">
        <v>20.164999999999999</v>
      </c>
      <c r="U2265" s="129">
        <v>3.42</v>
      </c>
      <c r="V2265" s="129">
        <v>-40</v>
      </c>
      <c r="W2265" s="129">
        <v>-50</v>
      </c>
      <c r="X2265" s="129">
        <v>403</v>
      </c>
      <c r="Y2265" s="129" t="s">
        <v>8017</v>
      </c>
      <c r="Z2265" s="129" t="b">
        <v>0</v>
      </c>
      <c r="AA2265" s="129">
        <v>0</v>
      </c>
      <c r="AB2265" s="129" t="b">
        <v>0</v>
      </c>
      <c r="AC2265" s="129">
        <v>38</v>
      </c>
      <c r="AD2265" s="129">
        <v>0.34699999999999998</v>
      </c>
      <c r="AE2265" s="129" t="s">
        <v>31</v>
      </c>
      <c r="AF2265" s="129" t="s">
        <v>88</v>
      </c>
      <c r="AG2265" s="129" t="s">
        <v>8018</v>
      </c>
      <c r="AH2265" s="129" t="e" cm="1">
        <f t="array" aca="1" ref="AH2265" ca="1">INDIRECT(ADDRESS(MATCH(AJ2265,'rs_industries'!B:B,0),5,1,TRUE,"rs_industries"))</f>
        <v>#N/A</v>
      </c>
      <c r="AI2265" s="129" t="e" cm="1">
        <f t="array" aca="1" ref="AI2265" ca="1">INDIRECT(ADDRESS(MATCH(A2265,'rs_stocks'!B:B,0),7,1,TRUE,"rs_stocks"))</f>
        <v>#N/A</v>
      </c>
    </row>
    <row r="2266" spans="1:35" x14ac:dyDescent="0.3">
      <c r="A2266" s="129" t="s">
        <v>7960</v>
      </c>
      <c r="B2266" s="132">
        <v>18.88</v>
      </c>
      <c r="C2266" s="132">
        <v>25.72</v>
      </c>
      <c r="D2266" s="132">
        <v>-1.55</v>
      </c>
      <c r="E2266" s="132">
        <v>34.17</v>
      </c>
      <c r="F2266" s="132">
        <v>32.89</v>
      </c>
      <c r="G2266" s="234" t="s">
        <v>3146</v>
      </c>
      <c r="H2266" s="349" t="s">
        <v>3124</v>
      </c>
      <c r="I2266" s="129">
        <v>0.45200000000000001</v>
      </c>
      <c r="J2266" s="129">
        <v>-94</v>
      </c>
      <c r="K2266" s="129">
        <v>-74</v>
      </c>
      <c r="L2266" s="129" t="b">
        <v>1</v>
      </c>
      <c r="M2266" s="129">
        <v>-57.43</v>
      </c>
      <c r="N2266" s="129">
        <v>17.86</v>
      </c>
      <c r="O2266" s="129">
        <v>-3.2149999999999999</v>
      </c>
      <c r="P2266" s="132">
        <v>-36.213000000000001</v>
      </c>
      <c r="Q2266" s="132">
        <v>0.124</v>
      </c>
      <c r="R2266" s="132">
        <v>-4.4980000000000002</v>
      </c>
      <c r="S2266" s="129">
        <v>8.31</v>
      </c>
      <c r="T2266" s="419">
        <v>-27.547999999999998</v>
      </c>
      <c r="U2266" s="129">
        <v>6.99</v>
      </c>
      <c r="V2266" s="129">
        <v>-36</v>
      </c>
      <c r="W2266" s="129">
        <v>-9</v>
      </c>
      <c r="X2266" s="129">
        <v>344</v>
      </c>
      <c r="Y2266" s="129" t="s">
        <v>7960</v>
      </c>
      <c r="Z2266" s="129" t="b">
        <v>0</v>
      </c>
      <c r="AA2266" s="129">
        <v>0</v>
      </c>
      <c r="AB2266" s="129" t="b">
        <v>0</v>
      </c>
      <c r="AC2266" s="129">
        <v>44</v>
      </c>
      <c r="AD2266" s="129">
        <v>0.34699999999999998</v>
      </c>
      <c r="AE2266" s="129" t="s">
        <v>3124</v>
      </c>
      <c r="AF2266" s="129" t="s">
        <v>3146</v>
      </c>
      <c r="AG2266" s="129" t="s">
        <v>7961</v>
      </c>
      <c r="AH2266" s="129" t="e" cm="1">
        <f t="array" aca="1" ref="AH2266" ca="1">INDIRECT(ADDRESS(MATCH(AJ2266,'rs_industries'!B:B,0),5,1,TRUE,"rs_industries"))</f>
        <v>#N/A</v>
      </c>
      <c r="AI2266" s="129" t="e" cm="1">
        <f t="array" aca="1" ref="AI2266" ca="1">INDIRECT(ADDRESS(MATCH(A2266,'rs_stocks'!B:B,0),7,1,TRUE,"rs_stocks"))</f>
        <v>#N/A</v>
      </c>
    </row>
    <row r="2267" spans="1:35" x14ac:dyDescent="0.3">
      <c r="A2267" s="129" t="s">
        <v>1550</v>
      </c>
      <c r="B2267" s="132">
        <v>-0.05</v>
      </c>
      <c r="C2267" s="132">
        <v>-7.82</v>
      </c>
      <c r="D2267" s="132">
        <v>-12</v>
      </c>
      <c r="E2267" s="132">
        <v>3.52</v>
      </c>
      <c r="F2267" s="132">
        <v>1.21</v>
      </c>
      <c r="G2267" s="225" t="s">
        <v>3114</v>
      </c>
      <c r="H2267" s="346" t="s">
        <v>31</v>
      </c>
      <c r="I2267" s="129">
        <v>3.1429999999999998</v>
      </c>
      <c r="J2267" s="129">
        <v>-58</v>
      </c>
      <c r="K2267" s="129">
        <v>-42</v>
      </c>
      <c r="L2267" s="129" t="b">
        <v>0</v>
      </c>
      <c r="M2267" s="129">
        <v>-19.152999999999999</v>
      </c>
      <c r="N2267" s="129">
        <v>5.9550000000000001</v>
      </c>
      <c r="O2267" s="129">
        <v>-3.2160000000000002</v>
      </c>
      <c r="P2267" s="132">
        <v>-15.201000000000001</v>
      </c>
      <c r="Q2267" s="132">
        <v>0.122</v>
      </c>
      <c r="R2267" s="132">
        <v>-1.8580000000000001</v>
      </c>
      <c r="S2267" s="129">
        <v>2.52</v>
      </c>
      <c r="T2267" s="419">
        <v>20.899000000000001</v>
      </c>
      <c r="U2267" s="129">
        <v>62.62</v>
      </c>
      <c r="V2267" s="129">
        <v>-53</v>
      </c>
      <c r="W2267" s="129">
        <v>-16</v>
      </c>
      <c r="X2267" s="129">
        <v>126</v>
      </c>
      <c r="Y2267" s="129" t="s">
        <v>1550</v>
      </c>
      <c r="Z2267" s="129" t="b">
        <v>1</v>
      </c>
      <c r="AA2267" s="129">
        <v>0</v>
      </c>
      <c r="AB2267" s="129" t="b">
        <v>0</v>
      </c>
      <c r="AC2267" s="129">
        <v>45</v>
      </c>
      <c r="AD2267" s="129">
        <v>0.34699999999999998</v>
      </c>
      <c r="AE2267" s="129" t="s">
        <v>31</v>
      </c>
      <c r="AF2267" s="129" t="s">
        <v>3114</v>
      </c>
      <c r="AG2267" s="129" t="s">
        <v>4580</v>
      </c>
      <c r="AH2267" s="129" t="e" cm="1">
        <f t="array" aca="1" ref="AH2267" ca="1">INDIRECT(ADDRESS(MATCH(AJ2267,'rs_industries'!B:B,0),5,1,TRUE,"rs_industries"))</f>
        <v>#N/A</v>
      </c>
      <c r="AI2267" s="129" t="e" cm="1">
        <f t="array" aca="1" ref="AI2267" ca="1">INDIRECT(ADDRESS(MATCH(A2267,'rs_stocks'!B:B,0),7,1,TRUE,"rs_stocks"))</f>
        <v>#N/A</v>
      </c>
    </row>
    <row r="2268" spans="1:35" x14ac:dyDescent="0.3">
      <c r="A2268" s="129" t="s">
        <v>9106</v>
      </c>
      <c r="B2268" s="132">
        <v>-1.07</v>
      </c>
      <c r="C2268" s="132">
        <v>-0.73</v>
      </c>
      <c r="D2268" s="132">
        <v>-2.84</v>
      </c>
      <c r="E2268" s="132">
        <v>-7.52</v>
      </c>
      <c r="F2268" s="132">
        <v>-10.61</v>
      </c>
      <c r="G2268" s="208" t="s">
        <v>4277</v>
      </c>
      <c r="H2268" s="347" t="s">
        <v>3111</v>
      </c>
      <c r="I2268" s="129">
        <v>0.253</v>
      </c>
      <c r="J2268" s="129">
        <v>-29</v>
      </c>
      <c r="K2268" s="129">
        <v>-15</v>
      </c>
      <c r="L2268" s="129" t="b">
        <v>0</v>
      </c>
      <c r="M2268" s="129">
        <v>-8.4629999999999992</v>
      </c>
      <c r="N2268" s="129">
        <v>2.6219999999999999</v>
      </c>
      <c r="O2268" s="129">
        <v>-3.2269999999999999</v>
      </c>
      <c r="P2268" s="132">
        <v>-8.8840000000000003</v>
      </c>
      <c r="Q2268" s="132">
        <v>0.128</v>
      </c>
      <c r="R2268" s="132">
        <v>-1.137</v>
      </c>
      <c r="S2268" s="129">
        <v>2.74</v>
      </c>
      <c r="T2268" s="419">
        <v>-104.58799999999999</v>
      </c>
      <c r="U2268" s="129">
        <v>32.450000000000003</v>
      </c>
      <c r="V2268" s="129">
        <v>-65</v>
      </c>
      <c r="W2268" s="129">
        <v>-60</v>
      </c>
      <c r="X2268" s="129">
        <v>224</v>
      </c>
      <c r="Y2268" s="129" t="s">
        <v>9106</v>
      </c>
      <c r="Z2268" s="129" t="b">
        <v>1</v>
      </c>
      <c r="AA2268" s="129">
        <v>0</v>
      </c>
      <c r="AB2268" s="129" t="b">
        <v>0</v>
      </c>
      <c r="AC2268" s="129">
        <v>42</v>
      </c>
      <c r="AD2268" s="129">
        <v>0.34599999999999997</v>
      </c>
      <c r="AE2268" s="129" t="s">
        <v>3111</v>
      </c>
      <c r="AF2268" s="129" t="s">
        <v>4277</v>
      </c>
      <c r="AG2268" s="129" t="s">
        <v>9107</v>
      </c>
      <c r="AH2268" s="129" t="e" cm="1">
        <f t="array" aca="1" ref="AH2268" ca="1">INDIRECT(ADDRESS(MATCH(AJ2268,'rs_industries'!B:B,0),5,1,TRUE,"rs_industries"))</f>
        <v>#N/A</v>
      </c>
      <c r="AI2268" s="129" t="e" cm="1">
        <f t="array" aca="1" ref="AI2268" ca="1">INDIRECT(ADDRESS(MATCH(A2268,'rs_stocks'!B:B,0),7,1,TRUE,"rs_stocks"))</f>
        <v>#N/A</v>
      </c>
    </row>
    <row r="2269" spans="1:35" x14ac:dyDescent="0.3">
      <c r="A2269" s="129" t="s">
        <v>1705</v>
      </c>
      <c r="B2269" s="132">
        <v>-2.16</v>
      </c>
      <c r="C2269" s="132">
        <v>-15</v>
      </c>
      <c r="D2269" s="132">
        <v>-20.100000000000001</v>
      </c>
      <c r="E2269" s="132">
        <v>-6.34</v>
      </c>
      <c r="F2269" s="132">
        <v>-12.84</v>
      </c>
      <c r="G2269" s="310" t="s">
        <v>3116</v>
      </c>
      <c r="H2269" s="349" t="s">
        <v>24</v>
      </c>
      <c r="I2269" s="129">
        <v>3.7730000000000001</v>
      </c>
      <c r="J2269" s="129">
        <v>-56</v>
      </c>
      <c r="K2269" s="129">
        <v>-32</v>
      </c>
      <c r="L2269" s="129" t="b">
        <v>0</v>
      </c>
      <c r="M2269" s="129">
        <v>-18.007000000000001</v>
      </c>
      <c r="N2269" s="129">
        <v>5.5739999999999998</v>
      </c>
      <c r="O2269" s="129">
        <v>-3.23</v>
      </c>
      <c r="P2269" s="132">
        <v>-16.428000000000001</v>
      </c>
      <c r="Q2269" s="132">
        <v>0.121</v>
      </c>
      <c r="R2269" s="132">
        <v>-1.992</v>
      </c>
      <c r="S2269" s="129">
        <v>3.38</v>
      </c>
      <c r="T2269" s="419">
        <v>9.1189999999999998</v>
      </c>
      <c r="U2269" s="129">
        <v>133.01</v>
      </c>
      <c r="V2269" s="129">
        <v>-23</v>
      </c>
      <c r="W2269" s="129">
        <v>0</v>
      </c>
      <c r="X2269" s="129">
        <v>44</v>
      </c>
      <c r="Y2269" s="129" t="s">
        <v>1705</v>
      </c>
      <c r="Z2269" s="129" t="b">
        <v>1</v>
      </c>
      <c r="AA2269" s="129">
        <v>0</v>
      </c>
      <c r="AB2269" s="129" t="b">
        <v>0</v>
      </c>
      <c r="AC2269" s="129">
        <v>50</v>
      </c>
      <c r="AD2269" s="129">
        <v>0.34599999999999997</v>
      </c>
      <c r="AE2269" s="129" t="s">
        <v>24</v>
      </c>
      <c r="AF2269" s="129" t="s">
        <v>3116</v>
      </c>
      <c r="AG2269" s="129" t="s">
        <v>3429</v>
      </c>
      <c r="AH2269" s="129" t="e" cm="1">
        <f t="array" aca="1" ref="AH2269" ca="1">INDIRECT(ADDRESS(MATCH(AJ2269,'rs_industries'!B:B,0),5,1,TRUE,"rs_industries"))</f>
        <v>#N/A</v>
      </c>
      <c r="AI2269" s="129" t="e" cm="1">
        <f t="array" aca="1" ref="AI2269" ca="1">INDIRECT(ADDRESS(MATCH(A2269,'rs_stocks'!B:B,0),7,1,TRUE,"rs_stocks"))</f>
        <v>#N/A</v>
      </c>
    </row>
    <row r="2270" spans="1:35" x14ac:dyDescent="0.3">
      <c r="A2270" s="129" t="s">
        <v>263</v>
      </c>
      <c r="B2270" s="132">
        <v>-1.24</v>
      </c>
      <c r="C2270" s="132">
        <v>-8.74</v>
      </c>
      <c r="D2270" s="132">
        <v>-14.11</v>
      </c>
      <c r="E2270" s="132">
        <v>-13.22</v>
      </c>
      <c r="F2270" s="132">
        <v>-10.74</v>
      </c>
      <c r="G2270" s="212" t="s">
        <v>3221</v>
      </c>
      <c r="H2270" s="345" t="s">
        <v>3108</v>
      </c>
      <c r="I2270" s="129">
        <v>12.617000000000001</v>
      </c>
      <c r="J2270" s="129">
        <v>-68</v>
      </c>
      <c r="K2270" s="129">
        <v>-63</v>
      </c>
      <c r="L2270" s="129" t="b">
        <v>0</v>
      </c>
      <c r="M2270" s="129">
        <v>-10.888999999999999</v>
      </c>
      <c r="N2270" s="129">
        <v>3.3519999999999999</v>
      </c>
      <c r="O2270" s="129">
        <v>-3.2480000000000002</v>
      </c>
      <c r="P2270" s="132">
        <v>-10.977</v>
      </c>
      <c r="Q2270" s="132">
        <v>0.125</v>
      </c>
      <c r="R2270" s="132">
        <v>-1.3720000000000001</v>
      </c>
      <c r="S2270" s="129">
        <v>2.38</v>
      </c>
      <c r="T2270" s="419">
        <v>-24.091000000000001</v>
      </c>
      <c r="U2270" s="129">
        <v>81.99</v>
      </c>
      <c r="V2270" s="129">
        <v>0</v>
      </c>
      <c r="W2270" s="129">
        <v>-19</v>
      </c>
      <c r="X2270" s="129">
        <v>102</v>
      </c>
      <c r="Y2270" s="129" t="s">
        <v>263</v>
      </c>
      <c r="Z2270" s="129" t="b">
        <v>1</v>
      </c>
      <c r="AA2270" s="129">
        <v>0</v>
      </c>
      <c r="AB2270" s="129" t="b">
        <v>0</v>
      </c>
      <c r="AC2270" s="129">
        <v>44</v>
      </c>
      <c r="AD2270" s="129">
        <v>0.34599999999999997</v>
      </c>
      <c r="AE2270" s="129" t="s">
        <v>3108</v>
      </c>
      <c r="AF2270" s="129" t="s">
        <v>3221</v>
      </c>
      <c r="AG2270" s="129" t="s">
        <v>4442</v>
      </c>
      <c r="AH2270" s="129" t="e" cm="1">
        <f t="array" aca="1" ref="AH2270" ca="1">INDIRECT(ADDRESS(MATCH(AJ2270,'rs_industries'!B:B,0),5,1,TRUE,"rs_industries"))</f>
        <v>#N/A</v>
      </c>
      <c r="AI2270" s="129" t="e" cm="1">
        <f t="array" aca="1" ref="AI2270" ca="1">INDIRECT(ADDRESS(MATCH(A2270,'rs_stocks'!B:B,0),7,1,TRUE,"rs_stocks"))</f>
        <v>#N/A</v>
      </c>
    </row>
    <row r="2271" spans="1:35" x14ac:dyDescent="0.3">
      <c r="A2271" s="129" t="s">
        <v>8184</v>
      </c>
      <c r="B2271" s="132">
        <v>3.05</v>
      </c>
      <c r="C2271" s="132">
        <v>9.2799999999999994</v>
      </c>
      <c r="D2271" s="132">
        <v>6</v>
      </c>
      <c r="E2271" s="132">
        <v>-8.83</v>
      </c>
      <c r="F2271" s="132">
        <v>-12.49</v>
      </c>
      <c r="G2271" s="216" t="s">
        <v>3127</v>
      </c>
      <c r="H2271" s="348" t="s">
        <v>31</v>
      </c>
      <c r="I2271" s="129">
        <v>0.27400000000000002</v>
      </c>
      <c r="J2271" s="129">
        <v>-56</v>
      </c>
      <c r="K2271" s="129">
        <v>-46</v>
      </c>
      <c r="L2271" s="129" t="b">
        <v>1</v>
      </c>
      <c r="M2271" s="129">
        <v>-18.934999999999999</v>
      </c>
      <c r="N2271" s="129">
        <v>5.8109999999999999</v>
      </c>
      <c r="O2271" s="129">
        <v>-3.258</v>
      </c>
      <c r="P2271" s="132">
        <v>-19.776</v>
      </c>
      <c r="Q2271" s="132">
        <v>0.13300000000000001</v>
      </c>
      <c r="R2271" s="132">
        <v>-2.6309999999999998</v>
      </c>
      <c r="S2271" s="129">
        <v>2.68</v>
      </c>
      <c r="T2271" s="419">
        <v>75.188000000000002</v>
      </c>
      <c r="U2271" s="129">
        <v>15.9</v>
      </c>
      <c r="V2271" s="129">
        <v>2</v>
      </c>
      <c r="W2271" s="129">
        <v>-16</v>
      </c>
      <c r="X2271" s="129">
        <v>469</v>
      </c>
      <c r="Y2271" s="129" t="s">
        <v>8184</v>
      </c>
      <c r="Z2271" s="129" t="b">
        <v>0</v>
      </c>
      <c r="AA2271" s="129">
        <v>0</v>
      </c>
      <c r="AB2271" s="129" t="b">
        <v>0</v>
      </c>
      <c r="AC2271" s="129">
        <v>47</v>
      </c>
      <c r="AD2271" s="129">
        <v>0.34499999999999997</v>
      </c>
      <c r="AE2271" s="129" t="s">
        <v>31</v>
      </c>
      <c r="AF2271" s="129" t="s">
        <v>3127</v>
      </c>
      <c r="AG2271" s="129" t="s">
        <v>8185</v>
      </c>
      <c r="AH2271" s="129" t="e" cm="1">
        <f t="array" aca="1" ref="AH2271" ca="1">INDIRECT(ADDRESS(MATCH(AJ2271,'rs_industries'!B:B,0),5,1,TRUE,"rs_industries"))</f>
        <v>#N/A</v>
      </c>
      <c r="AI2271" s="129" t="e" cm="1">
        <f t="array" aca="1" ref="AI2271" ca="1">INDIRECT(ADDRESS(MATCH(A2271,'rs_stocks'!B:B,0),7,1,TRUE,"rs_stocks"))</f>
        <v>#N/A</v>
      </c>
    </row>
    <row r="2272" spans="1:35" x14ac:dyDescent="0.3">
      <c r="A2272" s="129" t="s">
        <v>2407</v>
      </c>
      <c r="B2272" s="132">
        <v>-6.68</v>
      </c>
      <c r="C2272" s="132">
        <v>-7.18</v>
      </c>
      <c r="D2272" s="132">
        <v>-12.33</v>
      </c>
      <c r="E2272" s="132">
        <v>-0.19</v>
      </c>
      <c r="F2272" s="132">
        <v>-4.7699999999999996</v>
      </c>
      <c r="G2272" s="282" t="s">
        <v>3623</v>
      </c>
      <c r="H2272" s="347" t="s">
        <v>31</v>
      </c>
      <c r="I2272" s="129">
        <v>2.5379999999999998</v>
      </c>
      <c r="J2272" s="129">
        <v>-76</v>
      </c>
      <c r="K2272" s="129">
        <v>-65</v>
      </c>
      <c r="L2272" s="129" t="b">
        <v>0</v>
      </c>
      <c r="M2272" s="129">
        <v>-16.359000000000002</v>
      </c>
      <c r="N2272" s="129">
        <v>5.0039999999999996</v>
      </c>
      <c r="O2272" s="129">
        <v>-3.2690000000000001</v>
      </c>
      <c r="P2272" s="132">
        <v>-14.03</v>
      </c>
      <c r="Q2272" s="132">
        <v>0.127</v>
      </c>
      <c r="R2272" s="132">
        <v>-1.784</v>
      </c>
      <c r="S2272" s="129">
        <v>4.55</v>
      </c>
      <c r="T2272" s="419">
        <v>-167.084</v>
      </c>
      <c r="U2272" s="129">
        <v>15.78</v>
      </c>
      <c r="V2272" s="129">
        <v>101</v>
      </c>
      <c r="W2272" s="129">
        <v>104</v>
      </c>
      <c r="X2272" s="129">
        <v>278</v>
      </c>
      <c r="Y2272" s="129" t="s">
        <v>2407</v>
      </c>
      <c r="Z2272" s="129" t="b">
        <v>1</v>
      </c>
      <c r="AA2272" s="129">
        <v>0</v>
      </c>
      <c r="AB2272" s="129" t="b">
        <v>0</v>
      </c>
      <c r="AC2272" s="129">
        <v>42</v>
      </c>
      <c r="AD2272" s="129">
        <v>0.34499999999999997</v>
      </c>
      <c r="AE2272" s="129" t="s">
        <v>31</v>
      </c>
      <c r="AF2272" s="129" t="s">
        <v>3623</v>
      </c>
      <c r="AG2272" s="129" t="s">
        <v>4275</v>
      </c>
      <c r="AH2272" s="129" t="e" cm="1">
        <f t="array" aca="1" ref="AH2272" ca="1">INDIRECT(ADDRESS(MATCH(AJ2272,'rs_industries'!B:B,0),5,1,TRUE,"rs_industries"))</f>
        <v>#N/A</v>
      </c>
      <c r="AI2272" s="129" t="e" cm="1">
        <f t="array" aca="1" ref="AI2272" ca="1">INDIRECT(ADDRESS(MATCH(A2272,'rs_stocks'!B:B,0),7,1,TRUE,"rs_stocks"))</f>
        <v>#N/A</v>
      </c>
    </row>
    <row r="2273" spans="1:35" x14ac:dyDescent="0.3">
      <c r="A2273" s="129" t="s">
        <v>8072</v>
      </c>
      <c r="B2273" s="132">
        <v>-40.1</v>
      </c>
      <c r="C2273" s="132">
        <v>-51.89</v>
      </c>
      <c r="D2273" s="132">
        <v>-54.85</v>
      </c>
      <c r="E2273" s="132">
        <v>-62.37</v>
      </c>
      <c r="F2273" s="132">
        <v>-56.84</v>
      </c>
      <c r="G2273" s="216" t="s">
        <v>3455</v>
      </c>
      <c r="H2273" s="350" t="s">
        <v>31</v>
      </c>
      <c r="I2273" s="129">
        <v>0.247</v>
      </c>
      <c r="J2273" s="129">
        <v>-90</v>
      </c>
      <c r="K2273" s="129">
        <v>-90</v>
      </c>
      <c r="L2273" s="129" t="b">
        <v>0</v>
      </c>
      <c r="M2273" s="129">
        <v>-31.728000000000002</v>
      </c>
      <c r="N2273" s="129">
        <v>9.7010000000000005</v>
      </c>
      <c r="O2273" s="129">
        <v>-3.27</v>
      </c>
      <c r="P2273" s="132">
        <v>-34.826999999999998</v>
      </c>
      <c r="Q2273" s="132">
        <v>0.115</v>
      </c>
      <c r="R2273" s="132">
        <v>-4.0069999999999997</v>
      </c>
      <c r="S2273" s="129">
        <v>23.7</v>
      </c>
      <c r="T2273" s="419">
        <v>-174.69399999999999</v>
      </c>
      <c r="U2273" s="129">
        <v>0.58699999999999997</v>
      </c>
      <c r="V2273" s="129">
        <v>92</v>
      </c>
      <c r="W2273" s="129">
        <v>330</v>
      </c>
      <c r="X2273" s="129">
        <v>1437</v>
      </c>
      <c r="Y2273" s="129" t="s">
        <v>8072</v>
      </c>
      <c r="Z2273" s="129" t="b">
        <v>1</v>
      </c>
      <c r="AA2273" s="129">
        <v>0</v>
      </c>
      <c r="AB2273" s="129" t="b">
        <v>0</v>
      </c>
      <c r="AC2273" s="129">
        <v>37</v>
      </c>
      <c r="AD2273" s="129">
        <v>0.34499999999999997</v>
      </c>
      <c r="AE2273" s="129" t="s">
        <v>31</v>
      </c>
      <c r="AF2273" s="129" t="s">
        <v>3455</v>
      </c>
      <c r="AG2273" s="129" t="s">
        <v>8073</v>
      </c>
      <c r="AH2273" s="129" t="e" cm="1">
        <f t="array" aca="1" ref="AH2273" ca="1">INDIRECT(ADDRESS(MATCH(AJ2273,'rs_industries'!B:B,0),5,1,TRUE,"rs_industries"))</f>
        <v>#N/A</v>
      </c>
      <c r="AI2273" s="129" t="e" cm="1">
        <f t="array" aca="1" ref="AI2273" ca="1">INDIRECT(ADDRESS(MATCH(A2273,'rs_stocks'!B:B,0),7,1,TRUE,"rs_stocks"))</f>
        <v>#N/A</v>
      </c>
    </row>
    <row r="2274" spans="1:35" x14ac:dyDescent="0.3">
      <c r="A2274" s="129" t="s">
        <v>9072</v>
      </c>
      <c r="B2274" s="132">
        <v>-2.86</v>
      </c>
      <c r="C2274" s="132">
        <v>26.51</v>
      </c>
      <c r="D2274" s="132">
        <v>-1.45</v>
      </c>
      <c r="E2274" s="132">
        <v>9.68</v>
      </c>
      <c r="F2274" s="132">
        <v>1.1200000000000001</v>
      </c>
      <c r="G2274" s="231" t="s">
        <v>3236</v>
      </c>
      <c r="H2274" s="346" t="s">
        <v>3111</v>
      </c>
      <c r="I2274" s="129">
        <v>0.32900000000000001</v>
      </c>
      <c r="J2274" s="129">
        <v>-98</v>
      </c>
      <c r="K2274" s="129">
        <v>-91</v>
      </c>
      <c r="L2274" s="129" t="b">
        <v>1</v>
      </c>
      <c r="M2274" s="129">
        <v>-37.389000000000003</v>
      </c>
      <c r="N2274" s="129">
        <v>11.432</v>
      </c>
      <c r="O2274" s="129">
        <v>-3.2709999999999999</v>
      </c>
      <c r="P2274" s="132">
        <v>-31.594999999999999</v>
      </c>
      <c r="Q2274" s="132">
        <v>0.13400000000000001</v>
      </c>
      <c r="R2274" s="132">
        <v>-4.2249999999999996</v>
      </c>
      <c r="S2274" s="129">
        <v>7.89</v>
      </c>
      <c r="T2274" s="419">
        <v>51.281999999999996</v>
      </c>
      <c r="U2274" s="129">
        <v>2.72</v>
      </c>
      <c r="V2274" s="129">
        <v>-15</v>
      </c>
      <c r="W2274" s="129">
        <v>-13</v>
      </c>
      <c r="X2274" s="129">
        <v>932</v>
      </c>
      <c r="Y2274" s="129" t="s">
        <v>9072</v>
      </c>
      <c r="Z2274" s="129" t="b">
        <v>0</v>
      </c>
      <c r="AA2274" s="129">
        <v>0</v>
      </c>
      <c r="AB2274" s="129" t="b">
        <v>0</v>
      </c>
      <c r="AC2274" s="129">
        <v>40</v>
      </c>
      <c r="AD2274" s="129">
        <v>0.34399999999999997</v>
      </c>
      <c r="AE2274" s="129" t="s">
        <v>3111</v>
      </c>
      <c r="AF2274" s="129" t="s">
        <v>3236</v>
      </c>
      <c r="AG2274" s="129" t="s">
        <v>9073</v>
      </c>
      <c r="AH2274" s="129" t="e" cm="1">
        <f t="array" aca="1" ref="AH2274" ca="1">INDIRECT(ADDRESS(MATCH(AJ2274,'rs_industries'!B:B,0),5,1,TRUE,"rs_industries"))</f>
        <v>#N/A</v>
      </c>
      <c r="AI2274" s="129" t="e" cm="1">
        <f t="array" aca="1" ref="AI2274" ca="1">INDIRECT(ADDRESS(MATCH(A2274,'rs_stocks'!B:B,0),7,1,TRUE,"rs_stocks"))</f>
        <v>#N/A</v>
      </c>
    </row>
    <row r="2275" spans="1:35" x14ac:dyDescent="0.3">
      <c r="A2275" s="129" t="s">
        <v>8053</v>
      </c>
      <c r="B2275" s="132">
        <v>-1.19</v>
      </c>
      <c r="C2275" s="132">
        <v>-2.5</v>
      </c>
      <c r="D2275" s="132">
        <v>-5.43</v>
      </c>
      <c r="E2275" s="132">
        <v>-12.01</v>
      </c>
      <c r="F2275" s="132">
        <v>-3.22</v>
      </c>
      <c r="G2275" s="204" t="s">
        <v>3148</v>
      </c>
      <c r="H2275" s="345" t="s">
        <v>3111</v>
      </c>
      <c r="I2275" s="129">
        <v>0.27600000000000002</v>
      </c>
      <c r="J2275" s="129">
        <v>-44</v>
      </c>
      <c r="K2275" s="129">
        <v>-29</v>
      </c>
      <c r="L2275" s="129" t="b">
        <v>0</v>
      </c>
      <c r="M2275" s="129">
        <v>-6.0419999999999998</v>
      </c>
      <c r="N2275" s="129">
        <v>1.847</v>
      </c>
      <c r="O2275" s="129">
        <v>-3.2709999999999999</v>
      </c>
      <c r="P2275" s="132">
        <v>-6.258</v>
      </c>
      <c r="Q2275" s="132">
        <v>0.13100000000000001</v>
      </c>
      <c r="R2275" s="132">
        <v>-0.81699999999999995</v>
      </c>
      <c r="S2275" s="129">
        <v>1.91</v>
      </c>
      <c r="T2275" s="419">
        <v>-42.183</v>
      </c>
      <c r="U2275" s="129">
        <v>19.850000000000001</v>
      </c>
      <c r="V2275" s="129">
        <v>8</v>
      </c>
      <c r="W2275" s="129">
        <v>-14</v>
      </c>
      <c r="X2275" s="129">
        <v>527</v>
      </c>
      <c r="Y2275" s="129" t="s">
        <v>8053</v>
      </c>
      <c r="Z2275" s="129" t="b">
        <v>1</v>
      </c>
      <c r="AA2275" s="129">
        <v>0</v>
      </c>
      <c r="AB2275" s="129" t="b">
        <v>0</v>
      </c>
      <c r="AC2275" s="129">
        <v>38</v>
      </c>
      <c r="AD2275" s="129">
        <v>0.34399999999999997</v>
      </c>
      <c r="AE2275" s="129" t="s">
        <v>3111</v>
      </c>
      <c r="AF2275" s="129" t="s">
        <v>3148</v>
      </c>
      <c r="AG2275" s="129" t="s">
        <v>8054</v>
      </c>
      <c r="AH2275" s="129" t="e" cm="1">
        <f t="array" aca="1" ref="AH2275" ca="1">INDIRECT(ADDRESS(MATCH(AJ2275,'rs_industries'!B:B,0),5,1,TRUE,"rs_industries"))</f>
        <v>#N/A</v>
      </c>
      <c r="AI2275" s="129" t="e" cm="1">
        <f t="array" aca="1" ref="AI2275" ca="1">INDIRECT(ADDRESS(MATCH(A2275,'rs_stocks'!B:B,0),7,1,TRUE,"rs_stocks"))</f>
        <v>#N/A</v>
      </c>
    </row>
    <row r="2276" spans="1:35" x14ac:dyDescent="0.3">
      <c r="A2276" s="129" t="s">
        <v>716</v>
      </c>
      <c r="B2276" s="132">
        <v>3.62</v>
      </c>
      <c r="C2276" s="132">
        <v>-7.26</v>
      </c>
      <c r="D2276" s="132">
        <v>-18.54</v>
      </c>
      <c r="E2276" s="132">
        <v>-7.37</v>
      </c>
      <c r="F2276" s="132">
        <v>-8.1999999999999993</v>
      </c>
      <c r="G2276" s="282" t="s">
        <v>5260</v>
      </c>
      <c r="H2276" s="347" t="s">
        <v>115</v>
      </c>
      <c r="I2276" s="129">
        <v>64.292000000000002</v>
      </c>
      <c r="J2276" s="129">
        <v>-37</v>
      </c>
      <c r="K2276" s="129">
        <v>-28</v>
      </c>
      <c r="L2276" s="129" t="b">
        <v>0</v>
      </c>
      <c r="M2276" s="129">
        <v>-19.227</v>
      </c>
      <c r="N2276" s="129">
        <v>5.8230000000000004</v>
      </c>
      <c r="O2276" s="129">
        <v>-3.302</v>
      </c>
      <c r="P2276" s="132">
        <v>-17.744</v>
      </c>
      <c r="Q2276" s="132">
        <v>0.125</v>
      </c>
      <c r="R2276" s="132">
        <v>-2.2189999999999999</v>
      </c>
      <c r="S2276" s="129">
        <v>2.4500000000000002</v>
      </c>
      <c r="T2276" s="419">
        <v>39.055</v>
      </c>
      <c r="U2276" s="129">
        <v>44.98</v>
      </c>
      <c r="V2276" s="129">
        <v>-32</v>
      </c>
      <c r="W2276" s="129">
        <v>-2</v>
      </c>
      <c r="X2276" s="129">
        <v>181</v>
      </c>
      <c r="Y2276" s="129" t="s">
        <v>716</v>
      </c>
      <c r="Z2276" s="129" t="b">
        <v>1</v>
      </c>
      <c r="AA2276" s="129">
        <v>0</v>
      </c>
      <c r="AB2276" s="129" t="b">
        <v>0</v>
      </c>
      <c r="AC2276" s="129">
        <v>46</v>
      </c>
      <c r="AD2276" s="129">
        <v>0.34399999999999997</v>
      </c>
      <c r="AE2276" s="129" t="s">
        <v>115</v>
      </c>
      <c r="AF2276" s="129" t="s">
        <v>5260</v>
      </c>
      <c r="AG2276" s="129" t="s">
        <v>5605</v>
      </c>
      <c r="AH2276" s="129" t="e" cm="1">
        <f t="array" aca="1" ref="AH2276" ca="1">INDIRECT(ADDRESS(MATCH(AJ2276,'rs_industries'!B:B,0),5,1,TRUE,"rs_industries"))</f>
        <v>#N/A</v>
      </c>
      <c r="AI2276" s="129" t="e" cm="1">
        <f t="array" aca="1" ref="AI2276" ca="1">INDIRECT(ADDRESS(MATCH(A2276,'rs_stocks'!B:B,0),7,1,TRUE,"rs_stocks"))</f>
        <v>#N/A</v>
      </c>
    </row>
    <row r="2277" spans="1:35" x14ac:dyDescent="0.3">
      <c r="A2277" s="129" t="s">
        <v>8791</v>
      </c>
      <c r="B2277" s="132">
        <v>1.1299999999999999</v>
      </c>
      <c r="C2277" s="132">
        <v>-9.1300000000000008</v>
      </c>
      <c r="D2277" s="132">
        <v>-16.43</v>
      </c>
      <c r="E2277" s="132">
        <v>-4.41</v>
      </c>
      <c r="F2277" s="132">
        <v>-8.33</v>
      </c>
      <c r="G2277" s="227"/>
      <c r="H2277" s="346"/>
      <c r="I2277" s="129">
        <v>0.27600000000000002</v>
      </c>
      <c r="J2277" s="129">
        <v>-35</v>
      </c>
      <c r="K2277" s="129">
        <v>-20</v>
      </c>
      <c r="L2277" s="129" t="b">
        <v>0</v>
      </c>
      <c r="M2277" s="129">
        <v>-15.218999999999999</v>
      </c>
      <c r="N2277" s="129">
        <v>4.609</v>
      </c>
      <c r="O2277" s="129">
        <v>-3.302</v>
      </c>
      <c r="P2277" s="132">
        <v>-14.417</v>
      </c>
      <c r="Q2277" s="132">
        <v>0.127</v>
      </c>
      <c r="R2277" s="132">
        <v>-1.827</v>
      </c>
      <c r="S2277" s="129">
        <v>3</v>
      </c>
      <c r="T2277" s="419">
        <v>9.9329999999999998</v>
      </c>
      <c r="U2277" s="129">
        <v>13.43</v>
      </c>
      <c r="V2277" s="129">
        <v>-22</v>
      </c>
      <c r="W2277" s="129">
        <v>8</v>
      </c>
      <c r="X2277" s="129">
        <v>496</v>
      </c>
      <c r="Y2277" s="129" t="s">
        <v>8791</v>
      </c>
      <c r="Z2277" s="129" t="b">
        <v>1</v>
      </c>
      <c r="AA2277" s="129">
        <v>0</v>
      </c>
      <c r="AB2277" s="129" t="b">
        <v>0</v>
      </c>
      <c r="AC2277" s="129">
        <v>51</v>
      </c>
      <c r="AD2277" s="129">
        <v>0.34399999999999997</v>
      </c>
      <c r="AG2277" s="129" t="s">
        <v>8792</v>
      </c>
      <c r="AH2277" s="129" t="e" cm="1">
        <f t="array" aca="1" ref="AH2277" ca="1">INDIRECT(ADDRESS(MATCH(AJ2277,'rs_industries'!B:B,0),5,1,TRUE,"rs_industries"))</f>
        <v>#N/A</v>
      </c>
      <c r="AI2277" s="129" t="e" cm="1">
        <f t="array" aca="1" ref="AI2277" ca="1">INDIRECT(ADDRESS(MATCH(A2277,'rs_stocks'!B:B,0),7,1,TRUE,"rs_stocks"))</f>
        <v>#N/A</v>
      </c>
    </row>
    <row r="2278" spans="1:35" x14ac:dyDescent="0.3">
      <c r="A2278" s="129" t="s">
        <v>1232</v>
      </c>
      <c r="B2278" s="132">
        <v>-3.38</v>
      </c>
      <c r="C2278" s="132">
        <v>3.89</v>
      </c>
      <c r="D2278" s="132">
        <v>-0.79</v>
      </c>
      <c r="E2278" s="132">
        <v>-15.37</v>
      </c>
      <c r="F2278" s="132">
        <v>-7.23</v>
      </c>
      <c r="G2278" s="225" t="s">
        <v>3231</v>
      </c>
      <c r="H2278" s="346" t="s">
        <v>3124</v>
      </c>
      <c r="I2278" s="129">
        <v>42.014000000000003</v>
      </c>
      <c r="J2278" s="129">
        <v>-46</v>
      </c>
      <c r="K2278" s="129">
        <v>-38</v>
      </c>
      <c r="L2278" s="129" t="b">
        <v>0</v>
      </c>
      <c r="M2278" s="129">
        <v>-15.976000000000001</v>
      </c>
      <c r="N2278" s="129">
        <v>4.8310000000000004</v>
      </c>
      <c r="O2278" s="129">
        <v>-3.3069999999999999</v>
      </c>
      <c r="P2278" s="132">
        <v>-16.010000000000002</v>
      </c>
      <c r="Q2278" s="132">
        <v>0.13600000000000001</v>
      </c>
      <c r="R2278" s="132">
        <v>-2.1850000000000001</v>
      </c>
      <c r="S2278" s="129">
        <v>2.25</v>
      </c>
      <c r="T2278" s="419">
        <v>-40.051000000000002</v>
      </c>
      <c r="U2278" s="129">
        <v>348.66</v>
      </c>
      <c r="V2278" s="129">
        <v>-36</v>
      </c>
      <c r="W2278" s="129">
        <v>-42</v>
      </c>
      <c r="X2278" s="129">
        <v>25</v>
      </c>
      <c r="Y2278" s="129" t="s">
        <v>1232</v>
      </c>
      <c r="Z2278" s="129" t="b">
        <v>0</v>
      </c>
      <c r="AA2278" s="129">
        <v>0</v>
      </c>
      <c r="AB2278" s="129" t="b">
        <v>0</v>
      </c>
      <c r="AC2278" s="129">
        <v>49</v>
      </c>
      <c r="AD2278" s="129">
        <v>0.34300000000000003</v>
      </c>
      <c r="AE2278" s="129" t="s">
        <v>3124</v>
      </c>
      <c r="AF2278" s="129" t="s">
        <v>3231</v>
      </c>
      <c r="AG2278" s="129" t="s">
        <v>5626</v>
      </c>
      <c r="AH2278" s="129" t="e" cm="1">
        <f t="array" aca="1" ref="AH2278" ca="1">INDIRECT(ADDRESS(MATCH(AJ2278,'rs_industries'!B:B,0),5,1,TRUE,"rs_industries"))</f>
        <v>#N/A</v>
      </c>
      <c r="AI2278" s="129" t="e" cm="1">
        <f t="array" aca="1" ref="AI2278" ca="1">INDIRECT(ADDRESS(MATCH(A2278,'rs_stocks'!B:B,0),7,1,TRUE,"rs_stocks"))</f>
        <v>#N/A</v>
      </c>
    </row>
    <row r="2279" spans="1:35" x14ac:dyDescent="0.3">
      <c r="A2279" s="129" t="s">
        <v>8833</v>
      </c>
      <c r="B2279" s="132">
        <v>0.61</v>
      </c>
      <c r="C2279" s="132">
        <v>-0.2</v>
      </c>
      <c r="D2279" s="132">
        <v>-0.9</v>
      </c>
      <c r="E2279" s="132">
        <v>2.0499999999999998</v>
      </c>
      <c r="F2279" s="132">
        <v>-0.4</v>
      </c>
      <c r="G2279" s="235" t="s">
        <v>3262</v>
      </c>
      <c r="H2279" s="349" t="s">
        <v>3111</v>
      </c>
      <c r="I2279" s="129">
        <v>0.218</v>
      </c>
      <c r="J2279" s="129">
        <v>-43</v>
      </c>
      <c r="K2279" s="129">
        <v>-33</v>
      </c>
      <c r="L2279" s="129" t="b">
        <v>1</v>
      </c>
      <c r="M2279" s="129">
        <v>-3.7</v>
      </c>
      <c r="N2279" s="129">
        <v>1.117</v>
      </c>
      <c r="O2279" s="129">
        <v>-3.3130000000000002</v>
      </c>
      <c r="P2279" s="132">
        <v>-3.6160000000000001</v>
      </c>
      <c r="Q2279" s="132">
        <v>0.13300000000000001</v>
      </c>
      <c r="R2279" s="132">
        <v>-0.47899999999999998</v>
      </c>
      <c r="S2279" s="129">
        <v>0.88</v>
      </c>
      <c r="T2279" s="419">
        <v>22.701000000000001</v>
      </c>
      <c r="U2279" s="129">
        <v>9.9600000000000009</v>
      </c>
      <c r="V2279" s="129">
        <v>36</v>
      </c>
      <c r="W2279" s="129">
        <v>107</v>
      </c>
      <c r="X2279" s="129">
        <v>2270</v>
      </c>
      <c r="Y2279" s="129" t="s">
        <v>8833</v>
      </c>
      <c r="Z2279" s="129" t="b">
        <v>1</v>
      </c>
      <c r="AA2279" s="129">
        <v>0</v>
      </c>
      <c r="AB2279" s="129" t="b">
        <v>1</v>
      </c>
      <c r="AC2279" s="129">
        <v>47</v>
      </c>
      <c r="AD2279" s="129">
        <v>0.34300000000000003</v>
      </c>
      <c r="AE2279" s="129" t="s">
        <v>3111</v>
      </c>
      <c r="AF2279" s="129" t="s">
        <v>3262</v>
      </c>
      <c r="AG2279" s="129" t="s">
        <v>8834</v>
      </c>
      <c r="AH2279" s="129" t="e" cm="1">
        <f t="array" aca="1" ref="AH2279" ca="1">INDIRECT(ADDRESS(MATCH(AJ2279,'rs_industries'!B:B,0),5,1,TRUE,"rs_industries"))</f>
        <v>#N/A</v>
      </c>
      <c r="AI2279" s="129" t="e" cm="1">
        <f t="array" aca="1" ref="AI2279" ca="1">INDIRECT(ADDRESS(MATCH(A2279,'rs_stocks'!B:B,0),7,1,TRUE,"rs_stocks"))</f>
        <v>#N/A</v>
      </c>
    </row>
    <row r="2280" spans="1:35" x14ac:dyDescent="0.3">
      <c r="A2280" s="129" t="s">
        <v>1631</v>
      </c>
      <c r="B2280" s="132">
        <v>-0.52</v>
      </c>
      <c r="C2280" s="132">
        <v>1.27</v>
      </c>
      <c r="D2280" s="132">
        <v>-3.33</v>
      </c>
      <c r="E2280" s="132">
        <v>2.0299999999999998</v>
      </c>
      <c r="F2280" s="132">
        <v>0.79</v>
      </c>
      <c r="G2280" s="312" t="s">
        <v>3337</v>
      </c>
      <c r="H2280" s="347" t="s">
        <v>3108</v>
      </c>
      <c r="I2280" s="129">
        <v>4.0860000000000003</v>
      </c>
      <c r="J2280" s="129">
        <v>-34</v>
      </c>
      <c r="K2280" s="129">
        <v>-7</v>
      </c>
      <c r="L2280" s="129" t="b">
        <v>1</v>
      </c>
      <c r="M2280" s="129">
        <v>-10.28</v>
      </c>
      <c r="N2280" s="129">
        <v>3.0939999999999999</v>
      </c>
      <c r="O2280" s="129">
        <v>-3.323</v>
      </c>
      <c r="P2280" s="132">
        <v>-9.4580000000000002</v>
      </c>
      <c r="Q2280" s="132">
        <v>0.13500000000000001</v>
      </c>
      <c r="R2280" s="132">
        <v>-1.274</v>
      </c>
      <c r="S2280" s="129">
        <v>2.04</v>
      </c>
      <c r="T2280" s="419">
        <v>-45.43</v>
      </c>
      <c r="U2280" s="129">
        <v>64.78</v>
      </c>
      <c r="V2280" s="129">
        <v>-16</v>
      </c>
      <c r="W2280" s="129">
        <v>-32</v>
      </c>
      <c r="X2280" s="129">
        <v>151</v>
      </c>
      <c r="Y2280" s="129" t="s">
        <v>1631</v>
      </c>
      <c r="Z2280" s="129" t="b">
        <v>1</v>
      </c>
      <c r="AA2280" s="129">
        <v>0</v>
      </c>
      <c r="AB2280" s="129" t="b">
        <v>1</v>
      </c>
      <c r="AC2280" s="129">
        <v>49</v>
      </c>
      <c r="AD2280" s="129">
        <v>0.34300000000000003</v>
      </c>
      <c r="AE2280" s="129" t="s">
        <v>3108</v>
      </c>
      <c r="AF2280" s="129" t="s">
        <v>3337</v>
      </c>
      <c r="AG2280" s="129" t="s">
        <v>3338</v>
      </c>
      <c r="AH2280" s="129" t="e" cm="1">
        <f t="array" aca="1" ref="AH2280" ca="1">INDIRECT(ADDRESS(MATCH(AJ2280,'rs_industries'!B:B,0),5,1,TRUE,"rs_industries"))</f>
        <v>#N/A</v>
      </c>
      <c r="AI2280" s="129" cm="1">
        <f t="array" aca="1" ref="AI2280" ca="1">INDIRECT(ADDRESS(MATCH(A2280,'rs_stocks'!B:B,0),7,1,TRUE,"rs_stocks"))</f>
        <v>73</v>
      </c>
    </row>
    <row r="2281" spans="1:35" x14ac:dyDescent="0.3">
      <c r="A2281" s="129" t="s">
        <v>7413</v>
      </c>
      <c r="B2281" s="132">
        <v>-1.07</v>
      </c>
      <c r="C2281" s="132">
        <v>-12.87</v>
      </c>
      <c r="D2281" s="132">
        <v>-8.73</v>
      </c>
      <c r="E2281" s="132">
        <v>-6.72</v>
      </c>
      <c r="F2281" s="132">
        <v>2</v>
      </c>
      <c r="G2281" s="282" t="s">
        <v>4657</v>
      </c>
      <c r="H2281" s="347" t="s">
        <v>3108</v>
      </c>
      <c r="I2281" s="129">
        <v>0.44500000000000001</v>
      </c>
      <c r="J2281" s="129">
        <v>-74</v>
      </c>
      <c r="K2281" s="129">
        <v>-71</v>
      </c>
      <c r="L2281" s="129" t="b">
        <v>0</v>
      </c>
      <c r="M2281" s="129">
        <v>-16.571000000000002</v>
      </c>
      <c r="N2281" s="129">
        <v>4.9859999999999998</v>
      </c>
      <c r="O2281" s="129">
        <v>-3.3239999999999998</v>
      </c>
      <c r="P2281" s="132">
        <v>-14.629</v>
      </c>
      <c r="Q2281" s="132">
        <v>0.13200000000000001</v>
      </c>
      <c r="R2281" s="132">
        <v>-1.925</v>
      </c>
      <c r="S2281" s="129">
        <v>3.7</v>
      </c>
      <c r="T2281" s="419">
        <v>-45.45</v>
      </c>
      <c r="U2281" s="129">
        <v>24.99</v>
      </c>
      <c r="V2281" s="129">
        <v>121</v>
      </c>
      <c r="W2281" s="129">
        <v>145</v>
      </c>
      <c r="X2281" s="129">
        <v>216</v>
      </c>
      <c r="Y2281" s="129" t="s">
        <v>7413</v>
      </c>
      <c r="Z2281" s="129" t="b">
        <v>1</v>
      </c>
      <c r="AA2281" s="129">
        <v>0</v>
      </c>
      <c r="AB2281" s="129" t="b">
        <v>0</v>
      </c>
      <c r="AC2281" s="129">
        <v>40</v>
      </c>
      <c r="AD2281" s="129">
        <v>0.34200000000000003</v>
      </c>
      <c r="AE2281" s="129" t="s">
        <v>3108</v>
      </c>
      <c r="AF2281" s="129" t="s">
        <v>4657</v>
      </c>
      <c r="AG2281" s="129" t="s">
        <v>7414</v>
      </c>
      <c r="AH2281" s="129" t="e" cm="1">
        <f t="array" aca="1" ref="AH2281" ca="1">INDIRECT(ADDRESS(MATCH(AJ2281,'rs_industries'!B:B,0),5,1,TRUE,"rs_industries"))</f>
        <v>#N/A</v>
      </c>
      <c r="AI2281" s="129" t="e" cm="1">
        <f t="array" aca="1" ref="AI2281" ca="1">INDIRECT(ADDRESS(MATCH(A2281,'rs_stocks'!B:B,0),7,1,TRUE,"rs_stocks"))</f>
        <v>#N/A</v>
      </c>
    </row>
    <row r="2282" spans="1:35" x14ac:dyDescent="0.3">
      <c r="A2282" s="129" t="s">
        <v>2064</v>
      </c>
      <c r="B2282" s="132">
        <v>2.46</v>
      </c>
      <c r="C2282" s="132">
        <v>25.47</v>
      </c>
      <c r="D2282" s="132">
        <v>14.85</v>
      </c>
      <c r="E2282" s="132">
        <v>4.13</v>
      </c>
      <c r="F2282" s="132">
        <v>10.81</v>
      </c>
      <c r="G2282" s="204" t="s">
        <v>88</v>
      </c>
      <c r="H2282" s="345" t="s">
        <v>31</v>
      </c>
      <c r="I2282" s="129">
        <v>2.3580000000000001</v>
      </c>
      <c r="J2282" s="129">
        <v>-81</v>
      </c>
      <c r="K2282" s="129">
        <v>-73</v>
      </c>
      <c r="L2282" s="129" t="b">
        <v>0</v>
      </c>
      <c r="M2282" s="129">
        <v>-27.134</v>
      </c>
      <c r="N2282" s="129">
        <v>8.1489999999999991</v>
      </c>
      <c r="O2282" s="129">
        <v>-3.33</v>
      </c>
      <c r="P2282" s="132">
        <v>-25.085999999999999</v>
      </c>
      <c r="Q2282" s="132">
        <v>0.13800000000000001</v>
      </c>
      <c r="R2282" s="132">
        <v>-3.4729999999999999</v>
      </c>
      <c r="S2282" s="129">
        <v>4.3</v>
      </c>
      <c r="T2282" s="419">
        <v>25.036000000000001</v>
      </c>
      <c r="U2282" s="129">
        <v>57.53</v>
      </c>
      <c r="V2282" s="129">
        <v>-53</v>
      </c>
      <c r="W2282" s="129">
        <v>-33</v>
      </c>
      <c r="X2282" s="129">
        <v>80</v>
      </c>
      <c r="Y2282" s="129" t="s">
        <v>2064</v>
      </c>
      <c r="Z2282" s="129" t="b">
        <v>0</v>
      </c>
      <c r="AA2282" s="129">
        <v>0</v>
      </c>
      <c r="AB2282" s="129" t="b">
        <v>0</v>
      </c>
      <c r="AC2282" s="129">
        <v>50</v>
      </c>
      <c r="AD2282" s="129">
        <v>0.34200000000000003</v>
      </c>
      <c r="AE2282" s="129" t="s">
        <v>31</v>
      </c>
      <c r="AF2282" s="129" t="s">
        <v>88</v>
      </c>
      <c r="AG2282" s="129" t="s">
        <v>4971</v>
      </c>
      <c r="AH2282" s="129" t="e" cm="1">
        <f t="array" aca="1" ref="AH2282" ca="1">INDIRECT(ADDRESS(MATCH(AJ2282,'rs_industries'!B:B,0),5,1,TRUE,"rs_industries"))</f>
        <v>#N/A</v>
      </c>
      <c r="AI2282" s="129" t="e" cm="1">
        <f t="array" aca="1" ref="AI2282" ca="1">INDIRECT(ADDRESS(MATCH(A2282,'rs_stocks'!B:B,0),7,1,TRUE,"rs_stocks"))</f>
        <v>#N/A</v>
      </c>
    </row>
    <row r="2283" spans="1:35" x14ac:dyDescent="0.3">
      <c r="A2283" s="129" t="s">
        <v>8789</v>
      </c>
      <c r="B2283" s="132">
        <v>0.5</v>
      </c>
      <c r="C2283" s="132">
        <v>-17.11</v>
      </c>
      <c r="D2283" s="132">
        <v>-43.7</v>
      </c>
      <c r="E2283" s="132">
        <v>-21.48</v>
      </c>
      <c r="F2283" s="132">
        <v>-18.79</v>
      </c>
      <c r="G2283" s="233" t="s">
        <v>3146</v>
      </c>
      <c r="H2283" s="345" t="s">
        <v>3124</v>
      </c>
      <c r="I2283" s="129">
        <v>0.246</v>
      </c>
      <c r="J2283" s="129">
        <v>-94</v>
      </c>
      <c r="K2283" s="129">
        <v>-90</v>
      </c>
      <c r="L2283" s="129" t="b">
        <v>0</v>
      </c>
      <c r="M2283" s="129">
        <v>-63.207999999999998</v>
      </c>
      <c r="N2283" s="129">
        <v>18.963999999999999</v>
      </c>
      <c r="O2283" s="129">
        <v>-3.3330000000000002</v>
      </c>
      <c r="P2283" s="132">
        <v>-47.704999999999998</v>
      </c>
      <c r="Q2283" s="132">
        <v>0.105</v>
      </c>
      <c r="R2283" s="132">
        <v>-5</v>
      </c>
      <c r="S2283" s="129">
        <v>9.08</v>
      </c>
      <c r="T2283" s="419">
        <v>10.959</v>
      </c>
      <c r="U2283" s="129">
        <v>4.0199999999999996</v>
      </c>
      <c r="V2283" s="129">
        <v>-33</v>
      </c>
      <c r="W2283" s="129">
        <v>-32</v>
      </c>
      <c r="X2283" s="129">
        <v>547</v>
      </c>
      <c r="Y2283" s="129" t="s">
        <v>8789</v>
      </c>
      <c r="Z2283" s="129" t="b">
        <v>1</v>
      </c>
      <c r="AA2283" s="129">
        <v>0</v>
      </c>
      <c r="AB2283" s="129" t="b">
        <v>0</v>
      </c>
      <c r="AC2283" s="129">
        <v>47</v>
      </c>
      <c r="AD2283" s="129">
        <v>0.34200000000000003</v>
      </c>
      <c r="AE2283" s="129" t="s">
        <v>3124</v>
      </c>
      <c r="AF2283" s="129" t="s">
        <v>3146</v>
      </c>
      <c r="AG2283" s="129" t="s">
        <v>8790</v>
      </c>
      <c r="AH2283" s="129" t="e" cm="1">
        <f t="array" aca="1" ref="AH2283" ca="1">INDIRECT(ADDRESS(MATCH(AJ2283,'rs_industries'!B:B,0),5,1,TRUE,"rs_industries"))</f>
        <v>#N/A</v>
      </c>
      <c r="AI2283" s="129" t="e" cm="1">
        <f t="array" aca="1" ref="AI2283" ca="1">INDIRECT(ADDRESS(MATCH(A2283,'rs_stocks'!B:B,0),7,1,TRUE,"rs_stocks"))</f>
        <v>#N/A</v>
      </c>
    </row>
    <row r="2284" spans="1:35" x14ac:dyDescent="0.3">
      <c r="A2284" s="129" t="s">
        <v>2906</v>
      </c>
      <c r="B2284" s="132">
        <v>-4.72</v>
      </c>
      <c r="C2284" s="132">
        <v>10.41</v>
      </c>
      <c r="D2284" s="132">
        <v>12.67</v>
      </c>
      <c r="E2284" s="132">
        <v>21.15</v>
      </c>
      <c r="F2284" s="132">
        <v>1.99</v>
      </c>
      <c r="G2284" s="282" t="s">
        <v>3298</v>
      </c>
      <c r="H2284" s="347" t="s">
        <v>3108</v>
      </c>
      <c r="I2284" s="129">
        <v>0.56599999999999995</v>
      </c>
      <c r="J2284" s="129">
        <v>-95</v>
      </c>
      <c r="K2284" s="129">
        <v>-77</v>
      </c>
      <c r="L2284" s="129" t="b">
        <v>1</v>
      </c>
      <c r="M2284" s="129">
        <v>-66.216999999999999</v>
      </c>
      <c r="N2284" s="129">
        <v>19.847000000000001</v>
      </c>
      <c r="O2284" s="129">
        <v>-3.3359999999999999</v>
      </c>
      <c r="P2284" s="132">
        <v>-46.033999999999999</v>
      </c>
      <c r="Q2284" s="132">
        <v>0.13600000000000001</v>
      </c>
      <c r="R2284" s="132">
        <v>-6.2649999999999997</v>
      </c>
      <c r="S2284" s="129">
        <v>6.1</v>
      </c>
      <c r="T2284" s="419">
        <v>16.021999999999998</v>
      </c>
      <c r="U2284" s="129">
        <v>14.32</v>
      </c>
      <c r="V2284" s="129">
        <v>4</v>
      </c>
      <c r="W2284" s="129">
        <v>-34</v>
      </c>
      <c r="X2284" s="129">
        <v>228</v>
      </c>
      <c r="Y2284" s="129" t="s">
        <v>2906</v>
      </c>
      <c r="Z2284" s="129" t="b">
        <v>0</v>
      </c>
      <c r="AA2284" s="129">
        <v>0</v>
      </c>
      <c r="AB2284" s="129" t="b">
        <v>1</v>
      </c>
      <c r="AC2284" s="129">
        <v>39</v>
      </c>
      <c r="AD2284" s="129">
        <v>0.34200000000000003</v>
      </c>
      <c r="AE2284" s="129" t="s">
        <v>3108</v>
      </c>
      <c r="AF2284" s="129" t="s">
        <v>3298</v>
      </c>
      <c r="AG2284" s="129" t="s">
        <v>7718</v>
      </c>
      <c r="AH2284" s="129" t="e" cm="1">
        <f t="array" aca="1" ref="AH2284" ca="1">INDIRECT(ADDRESS(MATCH(AJ2284,'rs_industries'!B:B,0),5,1,TRUE,"rs_industries"))</f>
        <v>#N/A</v>
      </c>
      <c r="AI2284" s="129" cm="1">
        <f t="array" aca="1" ref="AI2284" ca="1">INDIRECT(ADDRESS(MATCH(A2284,'rs_stocks'!B:B,0),7,1,TRUE,"rs_stocks"))</f>
        <v>89</v>
      </c>
    </row>
    <row r="2285" spans="1:35" x14ac:dyDescent="0.3">
      <c r="A2285" s="129" t="s">
        <v>224</v>
      </c>
      <c r="B2285" s="132">
        <v>-1.1200000000000001</v>
      </c>
      <c r="C2285" s="132">
        <v>-4.92</v>
      </c>
      <c r="D2285" s="132">
        <v>-14.09</v>
      </c>
      <c r="E2285" s="132">
        <v>3.97</v>
      </c>
      <c r="F2285" s="132">
        <v>2.89</v>
      </c>
      <c r="G2285" s="282" t="s">
        <v>3453</v>
      </c>
      <c r="H2285" s="347" t="s">
        <v>3108</v>
      </c>
      <c r="I2285" s="129">
        <v>280.64999999999998</v>
      </c>
      <c r="J2285" s="129">
        <v>-38</v>
      </c>
      <c r="K2285" s="129">
        <v>-18</v>
      </c>
      <c r="L2285" s="129" t="b">
        <v>0</v>
      </c>
      <c r="M2285" s="129">
        <v>-20.449000000000002</v>
      </c>
      <c r="N2285" s="129">
        <v>6.1260000000000003</v>
      </c>
      <c r="O2285" s="129">
        <v>-3.3380000000000001</v>
      </c>
      <c r="P2285" s="132">
        <v>-16.295999999999999</v>
      </c>
      <c r="Q2285" s="132">
        <v>0.128</v>
      </c>
      <c r="R2285" s="132">
        <v>-2.0920000000000001</v>
      </c>
      <c r="S2285" s="129">
        <v>1.63</v>
      </c>
      <c r="T2285" s="419">
        <v>48.926000000000002</v>
      </c>
      <c r="U2285" s="129">
        <v>208.02</v>
      </c>
      <c r="V2285" s="129">
        <v>-25</v>
      </c>
      <c r="W2285" s="129">
        <v>-22</v>
      </c>
      <c r="X2285" s="129">
        <v>58</v>
      </c>
      <c r="Y2285" s="129" t="s">
        <v>224</v>
      </c>
      <c r="Z2285" s="129" t="b">
        <v>1</v>
      </c>
      <c r="AA2285" s="129">
        <v>0</v>
      </c>
      <c r="AB2285" s="129" t="b">
        <v>0</v>
      </c>
      <c r="AC2285" s="129">
        <v>49</v>
      </c>
      <c r="AD2285" s="129">
        <v>0.34100000000000003</v>
      </c>
      <c r="AE2285" s="129" t="s">
        <v>3108</v>
      </c>
      <c r="AF2285" s="129" t="s">
        <v>3453</v>
      </c>
      <c r="AG2285" s="129" t="s">
        <v>4335</v>
      </c>
      <c r="AH2285" s="129" t="e" cm="1">
        <f t="array" aca="1" ref="AH2285" ca="1">INDIRECT(ADDRESS(MATCH(AJ2285,'rs_industries'!B:B,0),5,1,TRUE,"rs_industries"))</f>
        <v>#N/A</v>
      </c>
      <c r="AI2285" s="129" t="e" cm="1">
        <f t="array" aca="1" ref="AI2285" ca="1">INDIRECT(ADDRESS(MATCH(A2285,'rs_stocks'!B:B,0),7,1,TRUE,"rs_stocks"))</f>
        <v>#N/A</v>
      </c>
    </row>
    <row r="2286" spans="1:35" x14ac:dyDescent="0.3">
      <c r="A2286" s="129" t="s">
        <v>8869</v>
      </c>
      <c r="B2286" s="132">
        <v>-1.1599999999999999</v>
      </c>
      <c r="C2286" s="132">
        <v>-5.4</v>
      </c>
      <c r="D2286" s="132">
        <v>-1.65</v>
      </c>
      <c r="E2286" s="132">
        <v>-2.93</v>
      </c>
      <c r="F2286" s="132">
        <v>-3.95</v>
      </c>
      <c r="G2286" s="269" t="s">
        <v>3193</v>
      </c>
      <c r="H2286" s="288" t="s">
        <v>3111</v>
      </c>
      <c r="I2286" s="129">
        <v>0.20699999999999999</v>
      </c>
      <c r="J2286" s="129">
        <v>-52</v>
      </c>
      <c r="K2286" s="129">
        <v>-51</v>
      </c>
      <c r="L2286" s="129" t="b">
        <v>0</v>
      </c>
      <c r="M2286" s="129">
        <v>-8.68</v>
      </c>
      <c r="N2286" s="129">
        <v>2.597</v>
      </c>
      <c r="O2286" s="129">
        <v>-3.3420000000000001</v>
      </c>
      <c r="P2286" s="132">
        <v>-8.0760000000000005</v>
      </c>
      <c r="Q2286" s="132">
        <v>0.13600000000000001</v>
      </c>
      <c r="R2286" s="132">
        <v>-1.097</v>
      </c>
      <c r="S2286" s="129">
        <v>1.1000000000000001</v>
      </c>
      <c r="T2286" s="419">
        <v>-83.522999999999996</v>
      </c>
      <c r="U2286" s="129">
        <v>11.92</v>
      </c>
      <c r="V2286" s="129">
        <v>92</v>
      </c>
      <c r="W2286" s="129">
        <v>60</v>
      </c>
      <c r="X2286" s="129">
        <v>1518</v>
      </c>
      <c r="Y2286" s="129" t="s">
        <v>8869</v>
      </c>
      <c r="Z2286" s="129" t="b">
        <v>0</v>
      </c>
      <c r="AA2286" s="129">
        <v>0</v>
      </c>
      <c r="AB2286" s="129" t="b">
        <v>0</v>
      </c>
      <c r="AC2286" s="129">
        <v>41</v>
      </c>
      <c r="AD2286" s="129">
        <v>0.34100000000000003</v>
      </c>
      <c r="AE2286" s="129" t="s">
        <v>3111</v>
      </c>
      <c r="AF2286" s="129" t="s">
        <v>3193</v>
      </c>
      <c r="AG2286" s="129" t="s">
        <v>8870</v>
      </c>
      <c r="AH2286" s="129" t="e" cm="1">
        <f t="array" aca="1" ref="AH2286" ca="1">INDIRECT(ADDRESS(MATCH(AJ2286,'rs_industries'!B:B,0),5,1,TRUE,"rs_industries"))</f>
        <v>#N/A</v>
      </c>
      <c r="AI2286" s="129" t="e" cm="1">
        <f t="array" aca="1" ref="AI2286" ca="1">INDIRECT(ADDRESS(MATCH(A2286,'rs_stocks'!B:B,0),7,1,TRUE,"rs_stocks"))</f>
        <v>#N/A</v>
      </c>
    </row>
    <row r="2287" spans="1:35" x14ac:dyDescent="0.3">
      <c r="A2287" s="129" t="s">
        <v>2768</v>
      </c>
      <c r="B2287" s="132">
        <v>-0.48</v>
      </c>
      <c r="C2287" s="132">
        <v>-4.55</v>
      </c>
      <c r="D2287" s="132">
        <v>-7.3</v>
      </c>
      <c r="E2287" s="132">
        <v>2.95</v>
      </c>
      <c r="F2287" s="132">
        <v>1.64</v>
      </c>
      <c r="G2287" s="214" t="s">
        <v>3110</v>
      </c>
      <c r="H2287" s="347" t="s">
        <v>3111</v>
      </c>
      <c r="I2287" s="129">
        <v>1.052</v>
      </c>
      <c r="J2287" s="129">
        <v>-25</v>
      </c>
      <c r="K2287" s="129">
        <v>-11</v>
      </c>
      <c r="L2287" s="129" t="b">
        <v>0</v>
      </c>
      <c r="M2287" s="129">
        <v>-11.877000000000001</v>
      </c>
      <c r="N2287" s="129">
        <v>3.5379999999999998</v>
      </c>
      <c r="O2287" s="129">
        <v>-3.3570000000000002</v>
      </c>
      <c r="P2287" s="132">
        <v>-10.63</v>
      </c>
      <c r="Q2287" s="132">
        <v>0.13300000000000001</v>
      </c>
      <c r="R2287" s="132">
        <v>-1.4119999999999999</v>
      </c>
      <c r="S2287" s="129">
        <v>1.69</v>
      </c>
      <c r="T2287" s="419">
        <v>0</v>
      </c>
      <c r="U2287" s="129">
        <v>41.5</v>
      </c>
      <c r="V2287" s="129">
        <v>-21</v>
      </c>
      <c r="W2287" s="129">
        <v>-16</v>
      </c>
      <c r="X2287" s="129">
        <v>285</v>
      </c>
      <c r="Y2287" s="129" t="s">
        <v>2768</v>
      </c>
      <c r="Z2287" s="129" t="b">
        <v>1</v>
      </c>
      <c r="AA2287" s="129">
        <v>0</v>
      </c>
      <c r="AB2287" s="129" t="b">
        <v>0</v>
      </c>
      <c r="AC2287" s="129">
        <v>40</v>
      </c>
      <c r="AD2287" s="129">
        <v>0.34100000000000003</v>
      </c>
      <c r="AE2287" s="129" t="s">
        <v>3111</v>
      </c>
      <c r="AF2287" s="129" t="s">
        <v>3110</v>
      </c>
      <c r="AG2287" s="129" t="s">
        <v>4933</v>
      </c>
      <c r="AH2287" s="129" t="e" cm="1">
        <f t="array" aca="1" ref="AH2287" ca="1">INDIRECT(ADDRESS(MATCH(AJ2287,'rs_industries'!B:B,0),5,1,TRUE,"rs_industries"))</f>
        <v>#N/A</v>
      </c>
      <c r="AI2287" s="129" t="e" cm="1">
        <f t="array" aca="1" ref="AI2287" ca="1">INDIRECT(ADDRESS(MATCH(A2287,'rs_stocks'!B:B,0),7,1,TRUE,"rs_stocks"))</f>
        <v>#N/A</v>
      </c>
    </row>
    <row r="2288" spans="1:35" x14ac:dyDescent="0.3">
      <c r="A2288" s="129" t="s">
        <v>7086</v>
      </c>
      <c r="B2288" s="132">
        <v>-0.38</v>
      </c>
      <c r="C2288" s="132">
        <v>-5.6</v>
      </c>
      <c r="D2288" s="132">
        <v>-5.71</v>
      </c>
      <c r="E2288" s="132">
        <v>-14.82</v>
      </c>
      <c r="F2288" s="132">
        <v>-8.11</v>
      </c>
      <c r="G2288" s="249" t="s">
        <v>3148</v>
      </c>
      <c r="H2288" s="353" t="s">
        <v>3111</v>
      </c>
      <c r="I2288" s="129">
        <v>0.48599999999999999</v>
      </c>
      <c r="J2288" s="129">
        <v>-53</v>
      </c>
      <c r="K2288" s="129">
        <v>-46</v>
      </c>
      <c r="L2288" s="129" t="b">
        <v>0</v>
      </c>
      <c r="M2288" s="129">
        <v>-6.7919999999999998</v>
      </c>
      <c r="N2288" s="129">
        <v>2.0209999999999999</v>
      </c>
      <c r="O2288" s="129">
        <v>-3.3610000000000002</v>
      </c>
      <c r="P2288" s="132">
        <v>-7.0780000000000003</v>
      </c>
      <c r="Q2288" s="132">
        <v>0.13600000000000001</v>
      </c>
      <c r="R2288" s="132">
        <v>-0.96299999999999997</v>
      </c>
      <c r="S2288" s="129">
        <v>2.23</v>
      </c>
      <c r="T2288" s="419">
        <v>-28.312999999999999</v>
      </c>
      <c r="U2288" s="129">
        <v>7.93</v>
      </c>
      <c r="V2288" s="129">
        <v>-29</v>
      </c>
      <c r="W2288" s="129">
        <v>-6</v>
      </c>
      <c r="X2288" s="129">
        <v>1132</v>
      </c>
      <c r="Y2288" s="129" t="s">
        <v>7086</v>
      </c>
      <c r="Z2288" s="129" t="b">
        <v>1</v>
      </c>
      <c r="AA2288" s="129">
        <v>0</v>
      </c>
      <c r="AB2288" s="129" t="b">
        <v>0</v>
      </c>
      <c r="AC2288" s="129">
        <v>37</v>
      </c>
      <c r="AD2288" s="129">
        <v>0.34</v>
      </c>
      <c r="AE2288" s="129" t="s">
        <v>3111</v>
      </c>
      <c r="AF2288" s="129" t="s">
        <v>3148</v>
      </c>
      <c r="AG2288" s="129" t="s">
        <v>7087</v>
      </c>
      <c r="AH2288" s="129" t="e" cm="1">
        <f t="array" aca="1" ref="AH2288" ca="1">INDIRECT(ADDRESS(MATCH(AJ2288,'rs_industries'!B:B,0),5,1,TRUE,"rs_industries"))</f>
        <v>#N/A</v>
      </c>
      <c r="AI2288" s="129" t="e" cm="1">
        <f t="array" aca="1" ref="AI2288" ca="1">INDIRECT(ADDRESS(MATCH(A2288,'rs_stocks'!B:B,0),7,1,TRUE,"rs_stocks"))</f>
        <v>#N/A</v>
      </c>
    </row>
    <row r="2289" spans="1:35" x14ac:dyDescent="0.3">
      <c r="A2289" s="129" t="s">
        <v>1320</v>
      </c>
      <c r="B2289" s="132">
        <v>-6.79</v>
      </c>
      <c r="C2289" s="132">
        <v>-5.64</v>
      </c>
      <c r="D2289" s="132">
        <v>-8.5399999999999991</v>
      </c>
      <c r="E2289" s="132">
        <v>-12.07</v>
      </c>
      <c r="F2289" s="132">
        <v>-10.3</v>
      </c>
      <c r="G2289" s="231" t="s">
        <v>3267</v>
      </c>
      <c r="H2289" s="346" t="s">
        <v>3205</v>
      </c>
      <c r="I2289" s="129">
        <v>29.863</v>
      </c>
      <c r="J2289" s="129">
        <v>-32</v>
      </c>
      <c r="K2289" s="129">
        <v>-18</v>
      </c>
      <c r="L2289" s="129" t="b">
        <v>0</v>
      </c>
      <c r="M2289" s="129">
        <v>-6.0359999999999996</v>
      </c>
      <c r="N2289" s="129">
        <v>1.7869999999999999</v>
      </c>
      <c r="O2289" s="129">
        <v>-3.3780000000000001</v>
      </c>
      <c r="P2289" s="132">
        <v>-6.14</v>
      </c>
      <c r="Q2289" s="132">
        <v>0.13800000000000001</v>
      </c>
      <c r="R2289" s="132">
        <v>-0.84499999999999997</v>
      </c>
      <c r="S2289" s="129">
        <v>1.8</v>
      </c>
      <c r="T2289" s="419">
        <v>-87.945999999999998</v>
      </c>
      <c r="U2289" s="129">
        <v>10.71</v>
      </c>
      <c r="V2289" s="129">
        <v>35</v>
      </c>
      <c r="W2289" s="129">
        <v>141</v>
      </c>
      <c r="X2289" s="129">
        <v>1034</v>
      </c>
      <c r="Y2289" s="129" t="s">
        <v>1320</v>
      </c>
      <c r="Z2289" s="129" t="b">
        <v>1</v>
      </c>
      <c r="AA2289" s="129">
        <v>0</v>
      </c>
      <c r="AB2289" s="129" t="b">
        <v>0</v>
      </c>
      <c r="AC2289" s="129">
        <v>38</v>
      </c>
      <c r="AD2289" s="129">
        <v>0.34</v>
      </c>
      <c r="AE2289" s="129" t="s">
        <v>3205</v>
      </c>
      <c r="AF2289" s="129" t="s">
        <v>3267</v>
      </c>
      <c r="AG2289" s="129" t="s">
        <v>1321</v>
      </c>
      <c r="AH2289" s="129" t="e" cm="1">
        <f t="array" aca="1" ref="AH2289" ca="1">INDIRECT(ADDRESS(MATCH(AJ2289,'rs_industries'!B:B,0),5,1,TRUE,"rs_industries"))</f>
        <v>#N/A</v>
      </c>
      <c r="AI2289" s="129" t="e" cm="1">
        <f t="array" aca="1" ref="AI2289" ca="1">INDIRECT(ADDRESS(MATCH(A2289,'rs_stocks'!B:B,0),7,1,TRUE,"rs_stocks"))</f>
        <v>#N/A</v>
      </c>
    </row>
    <row r="2290" spans="1:35" x14ac:dyDescent="0.3">
      <c r="A2290" s="129" t="s">
        <v>2863</v>
      </c>
      <c r="B2290" s="132">
        <v>0.22</v>
      </c>
      <c r="C2290" s="132">
        <v>-9.99</v>
      </c>
      <c r="D2290" s="132">
        <v>-13.97</v>
      </c>
      <c r="E2290" s="132">
        <v>-23.55</v>
      </c>
      <c r="F2290" s="132">
        <v>-14.37</v>
      </c>
      <c r="G2290" s="230" t="s">
        <v>3146</v>
      </c>
      <c r="H2290" s="347" t="s">
        <v>3124</v>
      </c>
      <c r="I2290" s="129">
        <v>0.70399999999999996</v>
      </c>
      <c r="J2290" s="129">
        <v>-83</v>
      </c>
      <c r="K2290" s="129">
        <v>-31</v>
      </c>
      <c r="L2290" s="129" t="b">
        <v>0</v>
      </c>
      <c r="M2290" s="129">
        <v>-21.128</v>
      </c>
      <c r="N2290" s="129">
        <v>6.2539999999999996</v>
      </c>
      <c r="O2290" s="129">
        <v>-3.379</v>
      </c>
      <c r="P2290" s="132">
        <v>-20.337</v>
      </c>
      <c r="Q2290" s="132">
        <v>0.13600000000000001</v>
      </c>
      <c r="R2290" s="132">
        <v>-2.7650000000000001</v>
      </c>
      <c r="S2290" s="129">
        <v>7.03</v>
      </c>
      <c r="T2290" s="419">
        <v>43.972999999999999</v>
      </c>
      <c r="U2290" s="129">
        <v>18.11</v>
      </c>
      <c r="V2290" s="129">
        <v>40</v>
      </c>
      <c r="W2290" s="129">
        <v>54</v>
      </c>
      <c r="X2290" s="129">
        <v>157</v>
      </c>
      <c r="Y2290" s="129" t="s">
        <v>2863</v>
      </c>
      <c r="Z2290" s="129" t="b">
        <v>1</v>
      </c>
      <c r="AA2290" s="129">
        <v>0</v>
      </c>
      <c r="AB2290" s="129" t="b">
        <v>0</v>
      </c>
      <c r="AC2290" s="129">
        <v>43</v>
      </c>
      <c r="AD2290" s="129">
        <v>0.34</v>
      </c>
      <c r="AE2290" s="129" t="s">
        <v>3124</v>
      </c>
      <c r="AF2290" s="129" t="s">
        <v>3146</v>
      </c>
      <c r="AG2290" s="129" t="s">
        <v>7332</v>
      </c>
      <c r="AH2290" s="129" t="e" cm="1">
        <f t="array" aca="1" ref="AH2290" ca="1">INDIRECT(ADDRESS(MATCH(AJ2290,'rs_industries'!B:B,0),5,1,TRUE,"rs_industries"))</f>
        <v>#N/A</v>
      </c>
      <c r="AI2290" s="129" cm="1">
        <f t="array" aca="1" ref="AI2290" ca="1">INDIRECT(ADDRESS(MATCH(A2290,'rs_stocks'!B:B,0),7,1,TRUE,"rs_stocks"))</f>
        <v>98</v>
      </c>
    </row>
    <row r="2291" spans="1:35" x14ac:dyDescent="0.3">
      <c r="A2291" s="129" t="s">
        <v>2945</v>
      </c>
      <c r="B2291" s="132">
        <v>-3.39</v>
      </c>
      <c r="C2291" s="132">
        <v>-13.48</v>
      </c>
      <c r="D2291" s="132">
        <v>-18.07</v>
      </c>
      <c r="E2291" s="132">
        <v>10.16</v>
      </c>
      <c r="F2291" s="132">
        <v>-8.98</v>
      </c>
      <c r="G2291" s="207" t="s">
        <v>3148</v>
      </c>
      <c r="H2291" s="346" t="s">
        <v>3111</v>
      </c>
      <c r="I2291" s="129">
        <v>0.23899999999999999</v>
      </c>
      <c r="J2291" s="129">
        <v>-82</v>
      </c>
      <c r="K2291" s="129">
        <v>-48</v>
      </c>
      <c r="L2291" s="129" t="b">
        <v>0</v>
      </c>
      <c r="M2291" s="129">
        <v>-13.449</v>
      </c>
      <c r="N2291" s="129">
        <v>3.9790000000000001</v>
      </c>
      <c r="O2291" s="129">
        <v>-3.38</v>
      </c>
      <c r="P2291" s="132">
        <v>-13.585000000000001</v>
      </c>
      <c r="Q2291" s="132">
        <v>0.13300000000000001</v>
      </c>
      <c r="R2291" s="132">
        <v>-1.8089999999999999</v>
      </c>
      <c r="S2291" s="129">
        <v>3.96</v>
      </c>
      <c r="T2291" s="419">
        <v>-66.727999999999994</v>
      </c>
      <c r="U2291" s="129">
        <v>27.66</v>
      </c>
      <c r="V2291" s="129">
        <v>-37</v>
      </c>
      <c r="W2291" s="129">
        <v>-43</v>
      </c>
      <c r="X2291" s="129">
        <v>182</v>
      </c>
      <c r="Y2291" s="129" t="s">
        <v>2945</v>
      </c>
      <c r="Z2291" s="129" t="b">
        <v>1</v>
      </c>
      <c r="AA2291" s="129">
        <v>0</v>
      </c>
      <c r="AB2291" s="129" t="b">
        <v>0</v>
      </c>
      <c r="AC2291" s="129">
        <v>43</v>
      </c>
      <c r="AD2291" s="129">
        <v>0.34</v>
      </c>
      <c r="AE2291" s="129" t="s">
        <v>3111</v>
      </c>
      <c r="AF2291" s="129" t="s">
        <v>3148</v>
      </c>
      <c r="AG2291" s="129" t="s">
        <v>8683</v>
      </c>
      <c r="AH2291" s="129" t="e" cm="1">
        <f t="array" aca="1" ref="AH2291" ca="1">INDIRECT(ADDRESS(MATCH(AJ2291,'rs_industries'!B:B,0),5,1,TRUE,"rs_industries"))</f>
        <v>#N/A</v>
      </c>
      <c r="AI2291" s="129" cm="1">
        <f t="array" aca="1" ref="AI2291" ca="1">INDIRECT(ADDRESS(MATCH(A2291,'rs_stocks'!B:B,0),7,1,TRUE,"rs_stocks"))</f>
        <v>87</v>
      </c>
    </row>
    <row r="2292" spans="1:35" x14ac:dyDescent="0.3">
      <c r="A2292" s="129" t="s">
        <v>7129</v>
      </c>
      <c r="B2292" s="132">
        <v>1.05</v>
      </c>
      <c r="C2292" s="132">
        <v>16.059999999999999</v>
      </c>
      <c r="D2292" s="132">
        <v>10.73</v>
      </c>
      <c r="E2292" s="132">
        <v>-6.77</v>
      </c>
      <c r="F2292" s="132">
        <v>-4.3</v>
      </c>
      <c r="G2292" s="227" t="s">
        <v>3382</v>
      </c>
      <c r="H2292" s="346" t="s">
        <v>245</v>
      </c>
      <c r="I2292" s="129">
        <v>0.64500000000000002</v>
      </c>
      <c r="J2292" s="129">
        <v>-88</v>
      </c>
      <c r="K2292" s="129">
        <v>-84</v>
      </c>
      <c r="L2292" s="129" t="b">
        <v>1</v>
      </c>
      <c r="M2292" s="129">
        <v>-28.077000000000002</v>
      </c>
      <c r="N2292" s="129">
        <v>8.2590000000000003</v>
      </c>
      <c r="O2292" s="129">
        <v>-3.4</v>
      </c>
      <c r="P2292" s="132">
        <v>-26.529</v>
      </c>
      <c r="Q2292" s="132">
        <v>0.14599999999999999</v>
      </c>
      <c r="R2292" s="132">
        <v>-3.8660000000000001</v>
      </c>
      <c r="S2292" s="129">
        <v>6.06</v>
      </c>
      <c r="T2292" s="419">
        <v>-28.555</v>
      </c>
      <c r="U2292" s="129">
        <v>2.89</v>
      </c>
      <c r="V2292" s="129">
        <v>-27</v>
      </c>
      <c r="W2292" s="129">
        <v>-15</v>
      </c>
      <c r="X2292" s="129">
        <v>1142</v>
      </c>
      <c r="Y2292" s="129" t="s">
        <v>7129</v>
      </c>
      <c r="Z2292" s="129" t="b">
        <v>0</v>
      </c>
      <c r="AA2292" s="129">
        <v>0</v>
      </c>
      <c r="AB2292" s="129" t="b">
        <v>0</v>
      </c>
      <c r="AC2292" s="129">
        <v>39</v>
      </c>
      <c r="AD2292" s="129">
        <v>0.33900000000000002</v>
      </c>
      <c r="AE2292" s="129" t="s">
        <v>245</v>
      </c>
      <c r="AF2292" s="129" t="s">
        <v>3382</v>
      </c>
      <c r="AG2292" s="129" t="s">
        <v>7130</v>
      </c>
      <c r="AH2292" s="129" t="e" cm="1">
        <f t="array" aca="1" ref="AH2292" ca="1">INDIRECT(ADDRESS(MATCH(AJ2292,'rs_industries'!B:B,0),5,1,TRUE,"rs_industries"))</f>
        <v>#N/A</v>
      </c>
      <c r="AI2292" s="129" t="e" cm="1">
        <f t="array" aca="1" ref="AI2292" ca="1">INDIRECT(ADDRESS(MATCH(A2292,'rs_stocks'!B:B,0),7,1,TRUE,"rs_stocks"))</f>
        <v>#N/A</v>
      </c>
    </row>
    <row r="2293" spans="1:35" x14ac:dyDescent="0.3">
      <c r="A2293" s="129" t="s">
        <v>2019</v>
      </c>
      <c r="B2293" s="132">
        <v>-1.69</v>
      </c>
      <c r="C2293" s="132">
        <v>-4.72</v>
      </c>
      <c r="D2293" s="132">
        <v>0.87</v>
      </c>
      <c r="E2293" s="132">
        <v>-11.11</v>
      </c>
      <c r="F2293" s="132">
        <v>-11.11</v>
      </c>
      <c r="G2293" s="250" t="s">
        <v>3280</v>
      </c>
      <c r="H2293" s="354" t="s">
        <v>3111</v>
      </c>
      <c r="I2293" s="129">
        <v>2.754</v>
      </c>
      <c r="J2293" s="129">
        <v>-71</v>
      </c>
      <c r="K2293" s="129">
        <v>-67</v>
      </c>
      <c r="L2293" s="129" t="b">
        <v>0</v>
      </c>
      <c r="M2293" s="129">
        <v>-12.968</v>
      </c>
      <c r="N2293" s="129">
        <v>3.76</v>
      </c>
      <c r="O2293" s="129">
        <v>-3.4489999999999998</v>
      </c>
      <c r="P2293" s="132">
        <v>-12.612</v>
      </c>
      <c r="Q2293" s="132">
        <v>0.14399999999999999</v>
      </c>
      <c r="R2293" s="132">
        <v>-1.8169999999999999</v>
      </c>
      <c r="S2293" s="129">
        <v>3.19</v>
      </c>
      <c r="T2293" s="419">
        <v>-13.513999999999999</v>
      </c>
      <c r="U2293" s="129">
        <v>2.3199999999999998</v>
      </c>
      <c r="V2293" s="129">
        <v>-59</v>
      </c>
      <c r="W2293" s="129">
        <v>-70</v>
      </c>
      <c r="X2293" s="129">
        <v>2702</v>
      </c>
      <c r="Y2293" s="129" t="s">
        <v>2019</v>
      </c>
      <c r="Z2293" s="129" t="b">
        <v>1</v>
      </c>
      <c r="AA2293" s="129">
        <v>0</v>
      </c>
      <c r="AB2293" s="129" t="b">
        <v>0</v>
      </c>
      <c r="AC2293" s="129">
        <v>38</v>
      </c>
      <c r="AD2293" s="129">
        <v>0.33900000000000002</v>
      </c>
      <c r="AE2293" s="129" t="s">
        <v>3111</v>
      </c>
      <c r="AF2293" s="129" t="s">
        <v>3280</v>
      </c>
      <c r="AG2293" s="129" t="s">
        <v>4830</v>
      </c>
      <c r="AH2293" s="129" t="e" cm="1">
        <f t="array" aca="1" ref="AH2293" ca="1">INDIRECT(ADDRESS(MATCH(AJ2293,'rs_industries'!B:B,0),5,1,TRUE,"rs_industries"))</f>
        <v>#N/A</v>
      </c>
      <c r="AI2293" s="129" t="e" cm="1">
        <f t="array" aca="1" ref="AI2293" ca="1">INDIRECT(ADDRESS(MATCH(A2293,'rs_stocks'!B:B,0),7,1,TRUE,"rs_stocks"))</f>
        <v>#N/A</v>
      </c>
    </row>
    <row r="2294" spans="1:35" x14ac:dyDescent="0.3">
      <c r="A2294" s="129" t="s">
        <v>1764</v>
      </c>
      <c r="B2294" s="132">
        <v>-0.82</v>
      </c>
      <c r="C2294" s="132">
        <v>-13.68</v>
      </c>
      <c r="D2294" s="132">
        <v>-26.41</v>
      </c>
      <c r="E2294" s="132">
        <v>-13.52</v>
      </c>
      <c r="F2294" s="132">
        <v>-15.33</v>
      </c>
      <c r="G2294" s="210" t="s">
        <v>3114</v>
      </c>
      <c r="H2294" s="349" t="s">
        <v>31</v>
      </c>
      <c r="I2294" s="129">
        <v>2.028</v>
      </c>
      <c r="J2294" s="129">
        <v>-88</v>
      </c>
      <c r="K2294" s="129">
        <v>-88</v>
      </c>
      <c r="L2294" s="129" t="b">
        <v>0</v>
      </c>
      <c r="M2294" s="129">
        <v>-31.66</v>
      </c>
      <c r="N2294" s="129">
        <v>9.18</v>
      </c>
      <c r="O2294" s="129">
        <v>-3.4489999999999998</v>
      </c>
      <c r="P2294" s="132">
        <v>-27.661000000000001</v>
      </c>
      <c r="Q2294" s="132">
        <v>0.129</v>
      </c>
      <c r="R2294" s="132">
        <v>-3.5609999999999999</v>
      </c>
      <c r="S2294" s="129">
        <v>4.3099999999999996</v>
      </c>
      <c r="T2294" s="419">
        <v>37.515999999999998</v>
      </c>
      <c r="U2294" s="129">
        <v>27.83</v>
      </c>
      <c r="V2294" s="129">
        <v>-20</v>
      </c>
      <c r="W2294" s="129">
        <v>-29</v>
      </c>
      <c r="X2294" s="129">
        <v>166</v>
      </c>
      <c r="Y2294" s="129" t="s">
        <v>1764</v>
      </c>
      <c r="Z2294" s="129" t="b">
        <v>1</v>
      </c>
      <c r="AA2294" s="129">
        <v>0</v>
      </c>
      <c r="AB2294" s="129" t="b">
        <v>0</v>
      </c>
      <c r="AC2294" s="129">
        <v>42</v>
      </c>
      <c r="AD2294" s="129">
        <v>0.33900000000000002</v>
      </c>
      <c r="AE2294" s="129" t="s">
        <v>31</v>
      </c>
      <c r="AF2294" s="129" t="s">
        <v>3114</v>
      </c>
      <c r="AG2294" s="129" t="s">
        <v>5622</v>
      </c>
      <c r="AH2294" s="129" t="e" cm="1">
        <f t="array" aca="1" ref="AH2294" ca="1">INDIRECT(ADDRESS(MATCH(AJ2294,'rs_industries'!B:B,0),5,1,TRUE,"rs_industries"))</f>
        <v>#N/A</v>
      </c>
      <c r="AI2294" s="129" t="e" cm="1">
        <f t="array" aca="1" ref="AI2294" ca="1">INDIRECT(ADDRESS(MATCH(A2294,'rs_stocks'!B:B,0),7,1,TRUE,"rs_stocks"))</f>
        <v>#N/A</v>
      </c>
    </row>
    <row r="2295" spans="1:35" x14ac:dyDescent="0.3">
      <c r="A2295" s="129" t="s">
        <v>8025</v>
      </c>
      <c r="B2295" s="132">
        <v>-1.38</v>
      </c>
      <c r="C2295" s="132">
        <v>-3.49</v>
      </c>
      <c r="D2295" s="132">
        <v>-4.76</v>
      </c>
      <c r="E2295" s="132">
        <v>-14.77</v>
      </c>
      <c r="F2295" s="132">
        <v>-5.31</v>
      </c>
      <c r="G2295" s="251" t="s">
        <v>4277</v>
      </c>
      <c r="H2295" s="349" t="s">
        <v>3111</v>
      </c>
      <c r="I2295" s="129">
        <v>0.46100000000000002</v>
      </c>
      <c r="J2295" s="129">
        <v>-50</v>
      </c>
      <c r="K2295" s="129">
        <v>-34</v>
      </c>
      <c r="L2295" s="129" t="b">
        <v>0</v>
      </c>
      <c r="M2295" s="129">
        <v>-8.0749999999999993</v>
      </c>
      <c r="N2295" s="129">
        <v>2.34</v>
      </c>
      <c r="O2295" s="129">
        <v>-3.4510000000000001</v>
      </c>
      <c r="P2295" s="132">
        <v>-7.9569999999999999</v>
      </c>
      <c r="Q2295" s="132">
        <v>0.14299999999999999</v>
      </c>
      <c r="R2295" s="132">
        <v>-1.1339999999999999</v>
      </c>
      <c r="S2295" s="129">
        <v>2.21</v>
      </c>
      <c r="T2295" s="419">
        <v>-66.948999999999998</v>
      </c>
      <c r="U2295" s="129">
        <v>40.630000000000003</v>
      </c>
      <c r="V2295" s="129">
        <v>-42</v>
      </c>
      <c r="W2295" s="129">
        <v>-67</v>
      </c>
      <c r="X2295" s="129">
        <v>223</v>
      </c>
      <c r="Y2295" s="129" t="s">
        <v>8025</v>
      </c>
      <c r="Z2295" s="129" t="b">
        <v>1</v>
      </c>
      <c r="AA2295" s="129">
        <v>0</v>
      </c>
      <c r="AB2295" s="129" t="b">
        <v>0</v>
      </c>
      <c r="AC2295" s="129">
        <v>39</v>
      </c>
      <c r="AD2295" s="129">
        <v>0.33800000000000002</v>
      </c>
      <c r="AE2295" s="129" t="s">
        <v>3111</v>
      </c>
      <c r="AF2295" s="129" t="s">
        <v>4277</v>
      </c>
      <c r="AG2295" s="129" t="s">
        <v>8026</v>
      </c>
      <c r="AH2295" s="129" t="e" cm="1">
        <f t="array" aca="1" ref="AH2295" ca="1">INDIRECT(ADDRESS(MATCH(AJ2295,'rs_industries'!B:B,0),5,1,TRUE,"rs_industries"))</f>
        <v>#N/A</v>
      </c>
      <c r="AI2295" s="129" t="e" cm="1">
        <f t="array" aca="1" ref="AI2295" ca="1">INDIRECT(ADDRESS(MATCH(A2295,'rs_stocks'!B:B,0),7,1,TRUE,"rs_stocks"))</f>
        <v>#N/A</v>
      </c>
    </row>
    <row r="2296" spans="1:35" x14ac:dyDescent="0.3">
      <c r="A2296" s="129" t="s">
        <v>8126</v>
      </c>
      <c r="B2296" s="132">
        <v>-4.55</v>
      </c>
      <c r="C2296" s="132">
        <v>-3.08</v>
      </c>
      <c r="D2296" s="132">
        <v>-4.7</v>
      </c>
      <c r="E2296" s="132">
        <v>-22.97</v>
      </c>
      <c r="F2296" s="132">
        <v>-23.56</v>
      </c>
      <c r="G2296" s="269" t="s">
        <v>3148</v>
      </c>
      <c r="H2296" s="288" t="s">
        <v>3111</v>
      </c>
      <c r="I2296" s="129">
        <v>0.34799999999999998</v>
      </c>
      <c r="J2296" s="129">
        <v>-64</v>
      </c>
      <c r="K2296" s="129">
        <v>-54</v>
      </c>
      <c r="L2296" s="129" t="b">
        <v>0</v>
      </c>
      <c r="M2296" s="129">
        <v>-17.228999999999999</v>
      </c>
      <c r="N2296" s="129">
        <v>4.992</v>
      </c>
      <c r="O2296" s="129">
        <v>-3.4510000000000001</v>
      </c>
      <c r="P2296" s="132">
        <v>-18.931000000000001</v>
      </c>
      <c r="Q2296" s="132">
        <v>0.14699999999999999</v>
      </c>
      <c r="R2296" s="132">
        <v>-2.7789999999999999</v>
      </c>
      <c r="S2296" s="129">
        <v>3.4</v>
      </c>
      <c r="T2296" s="419">
        <v>-159.50899999999999</v>
      </c>
      <c r="U2296" s="129">
        <v>11.97</v>
      </c>
      <c r="V2296" s="129">
        <v>-32</v>
      </c>
      <c r="W2296" s="129">
        <v>-19</v>
      </c>
      <c r="X2296" s="129">
        <v>490</v>
      </c>
      <c r="Y2296" s="129" t="s">
        <v>8126</v>
      </c>
      <c r="Z2296" s="129" t="b">
        <v>0</v>
      </c>
      <c r="AA2296" s="129">
        <v>0</v>
      </c>
      <c r="AB2296" s="129" t="b">
        <v>0</v>
      </c>
      <c r="AC2296" s="129">
        <v>41</v>
      </c>
      <c r="AD2296" s="129">
        <v>0.33800000000000002</v>
      </c>
      <c r="AE2296" s="129" t="s">
        <v>3111</v>
      </c>
      <c r="AF2296" s="129" t="s">
        <v>3148</v>
      </c>
      <c r="AG2296" s="129" t="s">
        <v>8127</v>
      </c>
      <c r="AH2296" s="129" t="e" cm="1">
        <f t="array" aca="1" ref="AH2296" ca="1">INDIRECT(ADDRESS(MATCH(AJ2296,'rs_industries'!B:B,0),5,1,TRUE,"rs_industries"))</f>
        <v>#N/A</v>
      </c>
      <c r="AI2296" s="129" t="e" cm="1">
        <f t="array" aca="1" ref="AI2296" ca="1">INDIRECT(ADDRESS(MATCH(A2296,'rs_stocks'!B:B,0),7,1,TRUE,"rs_stocks"))</f>
        <v>#N/A</v>
      </c>
    </row>
    <row r="2297" spans="1:35" x14ac:dyDescent="0.3">
      <c r="A2297" s="129" t="s">
        <v>1348</v>
      </c>
      <c r="B2297" s="132">
        <v>-2.2000000000000002</v>
      </c>
      <c r="C2297" s="132">
        <v>4.43</v>
      </c>
      <c r="D2297" s="132">
        <v>-12.2</v>
      </c>
      <c r="E2297" s="132">
        <v>3.88</v>
      </c>
      <c r="F2297" s="132">
        <v>-4.62</v>
      </c>
      <c r="G2297" s="282" t="s">
        <v>3168</v>
      </c>
      <c r="H2297" s="347" t="s">
        <v>3124</v>
      </c>
      <c r="I2297" s="129">
        <v>6.75</v>
      </c>
      <c r="J2297" s="129">
        <v>-75</v>
      </c>
      <c r="K2297" s="129">
        <v>-58</v>
      </c>
      <c r="L2297" s="129" t="b">
        <v>0</v>
      </c>
      <c r="M2297" s="129">
        <v>-16.364000000000001</v>
      </c>
      <c r="N2297" s="129">
        <v>4.7279999999999998</v>
      </c>
      <c r="O2297" s="129">
        <v>-3.4609999999999999</v>
      </c>
      <c r="P2297" s="132">
        <v>-15.214</v>
      </c>
      <c r="Q2297" s="132">
        <v>0.13900000000000001</v>
      </c>
      <c r="R2297" s="132">
        <v>-2.1190000000000002</v>
      </c>
      <c r="S2297" s="129">
        <v>3.83</v>
      </c>
      <c r="T2297" s="419">
        <v>34.880000000000003</v>
      </c>
      <c r="U2297" s="129">
        <v>127.16</v>
      </c>
      <c r="V2297" s="129">
        <v>-40</v>
      </c>
      <c r="W2297" s="129">
        <v>-38</v>
      </c>
      <c r="X2297" s="129">
        <v>41</v>
      </c>
      <c r="Y2297" s="129" t="s">
        <v>1348</v>
      </c>
      <c r="Z2297" s="129" t="b">
        <v>1</v>
      </c>
      <c r="AA2297" s="129">
        <v>0</v>
      </c>
      <c r="AB2297" s="129" t="b">
        <v>0</v>
      </c>
      <c r="AC2297" s="129">
        <v>50</v>
      </c>
      <c r="AD2297" s="129">
        <v>0.33800000000000002</v>
      </c>
      <c r="AE2297" s="129" t="s">
        <v>3124</v>
      </c>
      <c r="AF2297" s="129" t="s">
        <v>3168</v>
      </c>
      <c r="AG2297" s="129" t="s">
        <v>3169</v>
      </c>
      <c r="AH2297" s="129" t="e" cm="1">
        <f t="array" aca="1" ref="AH2297" ca="1">INDIRECT(ADDRESS(MATCH(AJ2297,'rs_industries'!B:B,0),5,1,TRUE,"rs_industries"))</f>
        <v>#N/A</v>
      </c>
      <c r="AI2297" s="129" t="e" cm="1">
        <f t="array" aca="1" ref="AI2297" ca="1">INDIRECT(ADDRESS(MATCH(A2297,'rs_stocks'!B:B,0),7,1,TRUE,"rs_stocks"))</f>
        <v>#N/A</v>
      </c>
    </row>
    <row r="2298" spans="1:35" x14ac:dyDescent="0.3">
      <c r="A2298" s="129" t="s">
        <v>1872</v>
      </c>
      <c r="B2298" s="132">
        <v>-4.38</v>
      </c>
      <c r="C2298" s="132">
        <v>-7.76</v>
      </c>
      <c r="D2298" s="132">
        <v>-5.94</v>
      </c>
      <c r="E2298" s="132">
        <v>-21.71</v>
      </c>
      <c r="F2298" s="132">
        <v>-12.49</v>
      </c>
      <c r="G2298" s="287" t="s">
        <v>3148</v>
      </c>
      <c r="H2298" s="350" t="s">
        <v>3111</v>
      </c>
      <c r="I2298" s="129">
        <v>2.0289999999999999</v>
      </c>
      <c r="J2298" s="129">
        <v>-55</v>
      </c>
      <c r="K2298" s="129">
        <v>-52</v>
      </c>
      <c r="L2298" s="129" t="b">
        <v>0</v>
      </c>
      <c r="M2298" s="129">
        <v>-9.51</v>
      </c>
      <c r="N2298" s="129">
        <v>2.746</v>
      </c>
      <c r="O2298" s="129">
        <v>-3.4630000000000001</v>
      </c>
      <c r="P2298" s="132">
        <v>-9.7780000000000005</v>
      </c>
      <c r="Q2298" s="132">
        <v>0.14499999999999999</v>
      </c>
      <c r="R2298" s="132">
        <v>-1.415</v>
      </c>
      <c r="S2298" s="129">
        <v>2.71</v>
      </c>
      <c r="T2298" s="419">
        <v>-146.149</v>
      </c>
      <c r="U2298" s="129">
        <v>47.78</v>
      </c>
      <c r="V2298" s="129">
        <v>54</v>
      </c>
      <c r="W2298" s="129">
        <v>25</v>
      </c>
      <c r="X2298" s="129">
        <v>154</v>
      </c>
      <c r="Y2298" s="129" t="s">
        <v>1872</v>
      </c>
      <c r="Z2298" s="129" t="b">
        <v>1</v>
      </c>
      <c r="AA2298" s="129">
        <v>0</v>
      </c>
      <c r="AB2298" s="129" t="b">
        <v>0</v>
      </c>
      <c r="AC2298" s="129">
        <v>43</v>
      </c>
      <c r="AD2298" s="129">
        <v>0.33800000000000002</v>
      </c>
      <c r="AE2298" s="129" t="s">
        <v>3111</v>
      </c>
      <c r="AF2298" s="129" t="s">
        <v>3148</v>
      </c>
      <c r="AG2298" s="129" t="s">
        <v>4703</v>
      </c>
      <c r="AH2298" s="129" t="e" cm="1">
        <f t="array" aca="1" ref="AH2298" ca="1">INDIRECT(ADDRESS(MATCH(AJ2298,'rs_industries'!B:B,0),5,1,TRUE,"rs_industries"))</f>
        <v>#N/A</v>
      </c>
      <c r="AI2298" s="129" t="e" cm="1">
        <f t="array" aca="1" ref="AI2298" ca="1">INDIRECT(ADDRESS(MATCH(A2298,'rs_stocks'!B:B,0),7,1,TRUE,"rs_stocks"))</f>
        <v>#N/A</v>
      </c>
    </row>
    <row r="2299" spans="1:35" x14ac:dyDescent="0.3">
      <c r="A2299" s="129" t="s">
        <v>1695</v>
      </c>
      <c r="B2299" s="132">
        <v>-0.64</v>
      </c>
      <c r="C2299" s="132">
        <v>-19</v>
      </c>
      <c r="D2299" s="132">
        <v>-5.97</v>
      </c>
      <c r="E2299" s="132">
        <v>-3.55</v>
      </c>
      <c r="F2299" s="132">
        <v>-0.64</v>
      </c>
      <c r="G2299" s="280" t="s">
        <v>3142</v>
      </c>
      <c r="H2299" s="349" t="s">
        <v>150</v>
      </c>
      <c r="I2299" s="129">
        <v>6.569</v>
      </c>
      <c r="J2299" s="129">
        <v>-98</v>
      </c>
      <c r="K2299" s="129">
        <v>-88</v>
      </c>
      <c r="L2299" s="129" t="b">
        <v>0</v>
      </c>
      <c r="M2299" s="129">
        <v>-33.942</v>
      </c>
      <c r="N2299" s="129">
        <v>9.7989999999999995</v>
      </c>
      <c r="O2299" s="129">
        <v>-3.464</v>
      </c>
      <c r="P2299" s="132">
        <v>-24.285</v>
      </c>
      <c r="Q2299" s="132">
        <v>0.14199999999999999</v>
      </c>
      <c r="R2299" s="132">
        <v>-3.4550000000000001</v>
      </c>
      <c r="S2299" s="129">
        <v>4.54</v>
      </c>
      <c r="T2299" s="419">
        <v>24.335999999999999</v>
      </c>
      <c r="U2299" s="129">
        <v>10.87</v>
      </c>
      <c r="V2299" s="129">
        <v>-57</v>
      </c>
      <c r="W2299" s="129">
        <v>-64</v>
      </c>
      <c r="X2299" s="129">
        <v>405</v>
      </c>
      <c r="Y2299" s="129" t="s">
        <v>1695</v>
      </c>
      <c r="Z2299" s="129" t="b">
        <v>1</v>
      </c>
      <c r="AA2299" s="129">
        <v>0</v>
      </c>
      <c r="AB2299" s="129" t="b">
        <v>0</v>
      </c>
      <c r="AC2299" s="129">
        <v>44</v>
      </c>
      <c r="AD2299" s="129">
        <v>0.33700000000000002</v>
      </c>
      <c r="AE2299" s="129" t="s">
        <v>150</v>
      </c>
      <c r="AF2299" s="129" t="s">
        <v>3142</v>
      </c>
      <c r="AG2299" s="129" t="s">
        <v>4342</v>
      </c>
      <c r="AH2299" s="129" t="e" cm="1">
        <f t="array" aca="1" ref="AH2299" ca="1">INDIRECT(ADDRESS(MATCH(AJ2299,'rs_industries'!B:B,0),5,1,TRUE,"rs_industries"))</f>
        <v>#N/A</v>
      </c>
      <c r="AI2299" s="129" cm="1">
        <f t="array" aca="1" ref="AI2299" ca="1">INDIRECT(ADDRESS(MATCH(A2299,'rs_stocks'!B:B,0),7,1,TRUE,"rs_stocks"))</f>
        <v>77</v>
      </c>
    </row>
    <row r="2300" spans="1:35" x14ac:dyDescent="0.3">
      <c r="A2300" s="129" t="s">
        <v>1951</v>
      </c>
      <c r="B2300" s="132">
        <v>0.37</v>
      </c>
      <c r="C2300" s="132">
        <v>-11.23</v>
      </c>
      <c r="D2300" s="132">
        <v>-15.1</v>
      </c>
      <c r="E2300" s="132">
        <v>-16.84</v>
      </c>
      <c r="F2300" s="132">
        <v>-15.55</v>
      </c>
      <c r="G2300" s="251" t="s">
        <v>3146</v>
      </c>
      <c r="H2300" s="349" t="s">
        <v>3124</v>
      </c>
      <c r="I2300" s="129">
        <v>3.7160000000000002</v>
      </c>
      <c r="J2300" s="129">
        <v>-55</v>
      </c>
      <c r="K2300" s="129">
        <v>-53</v>
      </c>
      <c r="L2300" s="129" t="b">
        <v>0</v>
      </c>
      <c r="M2300" s="129">
        <v>-19.007999999999999</v>
      </c>
      <c r="N2300" s="129">
        <v>5.4809999999999999</v>
      </c>
      <c r="O2300" s="129">
        <v>-3.468</v>
      </c>
      <c r="P2300" s="132">
        <v>-18.416</v>
      </c>
      <c r="Q2300" s="132">
        <v>0.14000000000000001</v>
      </c>
      <c r="R2300" s="132">
        <v>-2.5859999999999999</v>
      </c>
      <c r="S2300" s="129">
        <v>2.78</v>
      </c>
      <c r="T2300" s="419">
        <v>42.183</v>
      </c>
      <c r="U2300" s="129">
        <v>27.26</v>
      </c>
      <c r="V2300" s="129">
        <v>-42</v>
      </c>
      <c r="W2300" s="129">
        <v>-36</v>
      </c>
      <c r="X2300" s="129">
        <v>263</v>
      </c>
      <c r="Y2300" s="129" t="s">
        <v>1951</v>
      </c>
      <c r="Z2300" s="129" t="b">
        <v>1</v>
      </c>
      <c r="AA2300" s="129">
        <v>0</v>
      </c>
      <c r="AB2300" s="129" t="b">
        <v>0</v>
      </c>
      <c r="AC2300" s="129">
        <v>40</v>
      </c>
      <c r="AD2300" s="129">
        <v>0.33700000000000002</v>
      </c>
      <c r="AE2300" s="129" t="s">
        <v>3124</v>
      </c>
      <c r="AF2300" s="129" t="s">
        <v>3146</v>
      </c>
      <c r="AG2300" s="129" t="s">
        <v>4449</v>
      </c>
      <c r="AH2300" s="129" t="e" cm="1">
        <f t="array" aca="1" ref="AH2300" ca="1">INDIRECT(ADDRESS(MATCH(AJ2300,'rs_industries'!B:B,0),5,1,TRUE,"rs_industries"))</f>
        <v>#N/A</v>
      </c>
      <c r="AI2300" s="129" t="e" cm="1">
        <f t="array" aca="1" ref="AI2300" ca="1">INDIRECT(ADDRESS(MATCH(A2300,'rs_stocks'!B:B,0),7,1,TRUE,"rs_stocks"))</f>
        <v>#N/A</v>
      </c>
    </row>
    <row r="2301" spans="1:35" x14ac:dyDescent="0.3">
      <c r="A2301" s="129" t="s">
        <v>7581</v>
      </c>
      <c r="B2301" s="132">
        <v>2.1</v>
      </c>
      <c r="C2301" s="132">
        <v>3.49</v>
      </c>
      <c r="D2301" s="132">
        <v>9.57</v>
      </c>
      <c r="E2301" s="132">
        <v>-3.96</v>
      </c>
      <c r="F2301" s="132">
        <v>-4.17</v>
      </c>
      <c r="G2301" s="282" t="s">
        <v>3217</v>
      </c>
      <c r="H2301" s="347" t="s">
        <v>150</v>
      </c>
      <c r="I2301" s="129">
        <v>0.53700000000000003</v>
      </c>
      <c r="J2301" s="129">
        <v>-65</v>
      </c>
      <c r="K2301" s="129">
        <v>-58</v>
      </c>
      <c r="L2301" s="129" t="b">
        <v>1</v>
      </c>
      <c r="M2301" s="129">
        <v>-18.173999999999999</v>
      </c>
      <c r="N2301" s="129">
        <v>5.2309999999999999</v>
      </c>
      <c r="O2301" s="129">
        <v>-3.4740000000000002</v>
      </c>
      <c r="P2301" s="132">
        <v>-17.257000000000001</v>
      </c>
      <c r="Q2301" s="132">
        <v>0.14799999999999999</v>
      </c>
      <c r="R2301" s="132">
        <v>-2.5569999999999999</v>
      </c>
      <c r="S2301" s="129">
        <v>2.38</v>
      </c>
      <c r="T2301" s="419">
        <v>-4.3339999999999996</v>
      </c>
      <c r="U2301" s="129">
        <v>38.83</v>
      </c>
      <c r="V2301" s="129">
        <v>35</v>
      </c>
      <c r="W2301" s="129">
        <v>42</v>
      </c>
      <c r="X2301" s="129">
        <v>216</v>
      </c>
      <c r="Y2301" s="129" t="s">
        <v>7581</v>
      </c>
      <c r="Z2301" s="129" t="b">
        <v>0</v>
      </c>
      <c r="AA2301" s="129">
        <v>0</v>
      </c>
      <c r="AB2301" s="129" t="b">
        <v>0</v>
      </c>
      <c r="AC2301" s="129">
        <v>48</v>
      </c>
      <c r="AD2301" s="129">
        <v>0.33700000000000002</v>
      </c>
      <c r="AE2301" s="129" t="s">
        <v>150</v>
      </c>
      <c r="AF2301" s="129" t="s">
        <v>3217</v>
      </c>
      <c r="AG2301" s="129" t="s">
        <v>7582</v>
      </c>
      <c r="AH2301" s="129" t="e" cm="1">
        <f t="array" aca="1" ref="AH2301" ca="1">INDIRECT(ADDRESS(MATCH(AJ2301,'rs_industries'!B:B,0),5,1,TRUE,"rs_industries"))</f>
        <v>#N/A</v>
      </c>
      <c r="AI2301" s="129" t="e" cm="1">
        <f t="array" aca="1" ref="AI2301" ca="1">INDIRECT(ADDRESS(MATCH(A2301,'rs_stocks'!B:B,0),7,1,TRUE,"rs_stocks"))</f>
        <v>#N/A</v>
      </c>
    </row>
    <row r="2302" spans="1:35" x14ac:dyDescent="0.3">
      <c r="A2302" s="129" t="s">
        <v>8826</v>
      </c>
      <c r="B2302" s="132">
        <v>-4.37</v>
      </c>
      <c r="C2302" s="132">
        <v>-10.66</v>
      </c>
      <c r="D2302" s="132">
        <v>-22.82</v>
      </c>
      <c r="E2302" s="132">
        <v>-9.8800000000000008</v>
      </c>
      <c r="F2302" s="132">
        <v>-16.14</v>
      </c>
      <c r="G2302" s="282" t="s">
        <v>3142</v>
      </c>
      <c r="H2302" s="347" t="s">
        <v>3108</v>
      </c>
      <c r="I2302" s="129">
        <v>0.23599999999999999</v>
      </c>
      <c r="J2302" s="129">
        <v>-82</v>
      </c>
      <c r="K2302" s="129">
        <v>-58</v>
      </c>
      <c r="L2302" s="129" t="b">
        <v>0</v>
      </c>
      <c r="M2302" s="129">
        <v>-19.41</v>
      </c>
      <c r="N2302" s="129">
        <v>5.5860000000000003</v>
      </c>
      <c r="O2302" s="129">
        <v>-3.4750000000000001</v>
      </c>
      <c r="P2302" s="132">
        <v>-19.097999999999999</v>
      </c>
      <c r="Q2302" s="132">
        <v>0.13900000000000001</v>
      </c>
      <c r="R2302" s="132">
        <v>-2.6459999999999999</v>
      </c>
      <c r="S2302" s="129">
        <v>6.07</v>
      </c>
      <c r="T2302" s="419">
        <v>-0.88500000000000001</v>
      </c>
      <c r="U2302" s="129">
        <v>18.600000000000001</v>
      </c>
      <c r="V2302" s="129">
        <v>-60</v>
      </c>
      <c r="W2302" s="129">
        <v>-52</v>
      </c>
      <c r="X2302" s="129">
        <v>177</v>
      </c>
      <c r="Y2302" s="129" t="s">
        <v>8826</v>
      </c>
      <c r="Z2302" s="129" t="b">
        <v>1</v>
      </c>
      <c r="AA2302" s="129">
        <v>0</v>
      </c>
      <c r="AB2302" s="129" t="b">
        <v>0</v>
      </c>
      <c r="AC2302" s="129">
        <v>40</v>
      </c>
      <c r="AD2302" s="129">
        <v>0.33600000000000002</v>
      </c>
      <c r="AE2302" s="129" t="s">
        <v>3108</v>
      </c>
      <c r="AF2302" s="129" t="s">
        <v>3142</v>
      </c>
      <c r="AG2302" s="129" t="s">
        <v>8827</v>
      </c>
      <c r="AH2302" s="129" t="e" cm="1">
        <f t="array" aca="1" ref="AH2302" ca="1">INDIRECT(ADDRESS(MATCH(AJ2302,'rs_industries'!B:B,0),5,1,TRUE,"rs_industries"))</f>
        <v>#N/A</v>
      </c>
      <c r="AI2302" s="129" t="e" cm="1">
        <f t="array" aca="1" ref="AI2302" ca="1">INDIRECT(ADDRESS(MATCH(A2302,'rs_stocks'!B:B,0),7,1,TRUE,"rs_stocks"))</f>
        <v>#N/A</v>
      </c>
    </row>
    <row r="2303" spans="1:35" x14ac:dyDescent="0.3">
      <c r="A2303" s="129" t="s">
        <v>384</v>
      </c>
      <c r="B2303" s="132">
        <v>-1.29</v>
      </c>
      <c r="C2303" s="132">
        <v>-2.97</v>
      </c>
      <c r="D2303" s="132">
        <v>-14.62</v>
      </c>
      <c r="E2303" s="132">
        <v>1.48</v>
      </c>
      <c r="F2303" s="132">
        <v>-1.78</v>
      </c>
      <c r="G2303" s="269" t="s">
        <v>3184</v>
      </c>
      <c r="H2303" s="288" t="s">
        <v>24</v>
      </c>
      <c r="I2303" s="129">
        <v>16.334</v>
      </c>
      <c r="J2303" s="129">
        <v>-23</v>
      </c>
      <c r="K2303" s="129">
        <v>-16</v>
      </c>
      <c r="L2303" s="129" t="b">
        <v>0</v>
      </c>
      <c r="M2303" s="129">
        <v>-18.940999999999999</v>
      </c>
      <c r="N2303" s="129">
        <v>5.4459999999999997</v>
      </c>
      <c r="O2303" s="129">
        <v>-3.4780000000000002</v>
      </c>
      <c r="P2303" s="132">
        <v>-16.062999999999999</v>
      </c>
      <c r="Q2303" s="132">
        <v>0.13900000000000001</v>
      </c>
      <c r="R2303" s="132">
        <v>-2.2360000000000002</v>
      </c>
      <c r="S2303" s="129">
        <v>2.1</v>
      </c>
      <c r="T2303" s="419">
        <v>-42.093000000000004</v>
      </c>
      <c r="U2303" s="129">
        <v>284.44</v>
      </c>
      <c r="V2303" s="129">
        <v>-12</v>
      </c>
      <c r="W2303" s="129">
        <v>-3</v>
      </c>
      <c r="X2303" s="129">
        <v>33</v>
      </c>
      <c r="Y2303" s="129" t="s">
        <v>384</v>
      </c>
      <c r="Z2303" s="129" t="b">
        <v>1</v>
      </c>
      <c r="AA2303" s="129">
        <v>0</v>
      </c>
      <c r="AB2303" s="129" t="b">
        <v>0</v>
      </c>
      <c r="AC2303" s="129">
        <v>41</v>
      </c>
      <c r="AD2303" s="129">
        <v>0.33600000000000002</v>
      </c>
      <c r="AE2303" s="129" t="s">
        <v>24</v>
      </c>
      <c r="AF2303" s="129" t="s">
        <v>3184</v>
      </c>
      <c r="AG2303" s="129" t="s">
        <v>3675</v>
      </c>
      <c r="AH2303" s="129" t="e" cm="1">
        <f t="array" aca="1" ref="AH2303" ca="1">INDIRECT(ADDRESS(MATCH(AJ2303,'rs_industries'!B:B,0),5,1,TRUE,"rs_industries"))</f>
        <v>#N/A</v>
      </c>
      <c r="AI2303" s="129" t="e" cm="1">
        <f t="array" aca="1" ref="AI2303" ca="1">INDIRECT(ADDRESS(MATCH(A2303,'rs_stocks'!B:B,0),7,1,TRUE,"rs_stocks"))</f>
        <v>#N/A</v>
      </c>
    </row>
    <row r="2304" spans="1:35" x14ac:dyDescent="0.3">
      <c r="A2304" s="129" t="s">
        <v>8092</v>
      </c>
      <c r="B2304" s="132">
        <v>0</v>
      </c>
      <c r="C2304" s="132">
        <v>0.13</v>
      </c>
      <c r="D2304" s="132">
        <v>8.61</v>
      </c>
      <c r="E2304" s="132">
        <v>-13.22</v>
      </c>
      <c r="F2304" s="132">
        <v>-12.36</v>
      </c>
      <c r="G2304" s="282" t="s">
        <v>3353</v>
      </c>
      <c r="H2304" s="347" t="s">
        <v>115</v>
      </c>
      <c r="I2304" s="129">
        <v>0.23200000000000001</v>
      </c>
      <c r="J2304" s="129">
        <v>-54</v>
      </c>
      <c r="K2304" s="129">
        <v>-47</v>
      </c>
      <c r="L2304" s="129" t="b">
        <v>1</v>
      </c>
      <c r="M2304" s="129">
        <v>-22.844999999999999</v>
      </c>
      <c r="N2304" s="129">
        <v>6.5469999999999997</v>
      </c>
      <c r="O2304" s="129">
        <v>-3.4889999999999999</v>
      </c>
      <c r="P2304" s="132">
        <v>-21.908000000000001</v>
      </c>
      <c r="Q2304" s="132">
        <v>0.151</v>
      </c>
      <c r="R2304" s="132">
        <v>-3.3039999999999998</v>
      </c>
      <c r="S2304" s="129">
        <v>3.18</v>
      </c>
      <c r="T2304" s="419">
        <v>-68.959000000000003</v>
      </c>
      <c r="U2304" s="129">
        <v>31.91</v>
      </c>
      <c r="V2304" s="129">
        <v>-32</v>
      </c>
      <c r="W2304" s="129">
        <v>-31</v>
      </c>
      <c r="X2304" s="129">
        <v>197</v>
      </c>
      <c r="Y2304" s="129" t="s">
        <v>8092</v>
      </c>
      <c r="Z2304" s="129" t="b">
        <v>0</v>
      </c>
      <c r="AA2304" s="129">
        <v>0</v>
      </c>
      <c r="AB2304" s="129" t="b">
        <v>0</v>
      </c>
      <c r="AC2304" s="129">
        <v>39</v>
      </c>
      <c r="AD2304" s="129">
        <v>0.33600000000000002</v>
      </c>
      <c r="AE2304" s="129" t="s">
        <v>115</v>
      </c>
      <c r="AF2304" s="129" t="s">
        <v>3353</v>
      </c>
      <c r="AG2304" s="129" t="s">
        <v>8093</v>
      </c>
      <c r="AH2304" s="129" t="e" cm="1">
        <f t="array" aca="1" ref="AH2304" ca="1">INDIRECT(ADDRESS(MATCH(AJ2304,'rs_industries'!B:B,0),5,1,TRUE,"rs_industries"))</f>
        <v>#N/A</v>
      </c>
      <c r="AI2304" s="129" t="e" cm="1">
        <f t="array" aca="1" ref="AI2304" ca="1">INDIRECT(ADDRESS(MATCH(A2304,'rs_stocks'!B:B,0),7,1,TRUE,"rs_stocks"))</f>
        <v>#N/A</v>
      </c>
    </row>
    <row r="2305" spans="1:35" x14ac:dyDescent="0.3">
      <c r="A2305" s="129" t="s">
        <v>2223</v>
      </c>
      <c r="B2305" s="132">
        <v>1.07</v>
      </c>
      <c r="C2305" s="132">
        <v>17.11</v>
      </c>
      <c r="D2305" s="132">
        <v>10.61</v>
      </c>
      <c r="E2305" s="132">
        <v>-17.18</v>
      </c>
      <c r="F2305" s="132">
        <v>3.46</v>
      </c>
      <c r="G2305" s="270" t="s">
        <v>3267</v>
      </c>
      <c r="H2305" s="354" t="s">
        <v>3108</v>
      </c>
      <c r="I2305" s="129">
        <v>2.35</v>
      </c>
      <c r="J2305" s="129">
        <v>-65</v>
      </c>
      <c r="K2305" s="129">
        <v>-55</v>
      </c>
      <c r="L2305" s="129" t="b">
        <v>1</v>
      </c>
      <c r="M2305" s="129">
        <v>-23.824000000000002</v>
      </c>
      <c r="N2305" s="129">
        <v>6.827</v>
      </c>
      <c r="O2305" s="129">
        <v>-3.49</v>
      </c>
      <c r="P2305" s="132">
        <v>-21.905000000000001</v>
      </c>
      <c r="Q2305" s="132">
        <v>0.14899999999999999</v>
      </c>
      <c r="R2305" s="132">
        <v>-3.2679999999999998</v>
      </c>
      <c r="S2305" s="129">
        <v>2.5099999999999998</v>
      </c>
      <c r="T2305" s="419">
        <v>47.734999999999999</v>
      </c>
      <c r="U2305" s="129">
        <v>35.869999999999997</v>
      </c>
      <c r="V2305" s="129">
        <v>-27</v>
      </c>
      <c r="W2305" s="129">
        <v>-10</v>
      </c>
      <c r="X2305" s="129">
        <v>222</v>
      </c>
      <c r="Y2305" s="129" t="s">
        <v>2223</v>
      </c>
      <c r="Z2305" s="129" t="b">
        <v>0</v>
      </c>
      <c r="AA2305" s="129">
        <v>0</v>
      </c>
      <c r="AB2305" s="129" t="b">
        <v>0</v>
      </c>
      <c r="AC2305" s="129">
        <v>50</v>
      </c>
      <c r="AD2305" s="129">
        <v>0.33600000000000002</v>
      </c>
      <c r="AE2305" s="129" t="s">
        <v>3108</v>
      </c>
      <c r="AF2305" s="129" t="s">
        <v>3267</v>
      </c>
      <c r="AG2305" s="129" t="s">
        <v>5277</v>
      </c>
      <c r="AH2305" s="129" t="e" cm="1">
        <f t="array" aca="1" ref="AH2305" ca="1">INDIRECT(ADDRESS(MATCH(AJ2305,'rs_industries'!B:B,0),5,1,TRUE,"rs_industries"))</f>
        <v>#N/A</v>
      </c>
      <c r="AI2305" s="129" t="e" cm="1">
        <f t="array" aca="1" ref="AI2305" ca="1">INDIRECT(ADDRESS(MATCH(A2305,'rs_stocks'!B:B,0),7,1,TRUE,"rs_stocks"))</f>
        <v>#N/A</v>
      </c>
    </row>
    <row r="2306" spans="1:35" x14ac:dyDescent="0.3">
      <c r="A2306" s="129" t="s">
        <v>1761</v>
      </c>
      <c r="B2306" s="132">
        <v>-1.8</v>
      </c>
      <c r="C2306" s="132">
        <v>-2.2000000000000002</v>
      </c>
      <c r="D2306" s="132">
        <v>-5.08</v>
      </c>
      <c r="E2306" s="132">
        <v>-5.28</v>
      </c>
      <c r="F2306" s="132">
        <v>-7.23</v>
      </c>
      <c r="G2306" s="282" t="s">
        <v>3217</v>
      </c>
      <c r="H2306" s="347" t="s">
        <v>150</v>
      </c>
      <c r="I2306" s="129">
        <v>1.2110000000000001</v>
      </c>
      <c r="J2306" s="129">
        <v>-40</v>
      </c>
      <c r="K2306" s="129">
        <v>-35</v>
      </c>
      <c r="L2306" s="129" t="b">
        <v>0</v>
      </c>
      <c r="M2306" s="129">
        <v>-7.5789999999999997</v>
      </c>
      <c r="N2306" s="129">
        <v>2.1640000000000001</v>
      </c>
      <c r="O2306" s="129">
        <v>-3.5019999999999998</v>
      </c>
      <c r="P2306" s="132">
        <v>-7.4909999999999997</v>
      </c>
      <c r="Q2306" s="132">
        <v>0.14599999999999999</v>
      </c>
      <c r="R2306" s="132">
        <v>-1.0940000000000001</v>
      </c>
      <c r="S2306" s="129">
        <v>1.69</v>
      </c>
      <c r="T2306" s="419">
        <v>-44.277000000000001</v>
      </c>
      <c r="U2306" s="129">
        <v>36.08</v>
      </c>
      <c r="V2306" s="129">
        <v>-24</v>
      </c>
      <c r="W2306" s="129">
        <v>-35</v>
      </c>
      <c r="X2306" s="129">
        <v>327</v>
      </c>
      <c r="Y2306" s="129" t="s">
        <v>1761</v>
      </c>
      <c r="Z2306" s="129" t="b">
        <v>1</v>
      </c>
      <c r="AA2306" s="129">
        <v>0</v>
      </c>
      <c r="AB2306" s="129" t="b">
        <v>0</v>
      </c>
      <c r="AC2306" s="129">
        <v>47</v>
      </c>
      <c r="AD2306" s="129">
        <v>0.33500000000000002</v>
      </c>
      <c r="AE2306" s="129" t="s">
        <v>150</v>
      </c>
      <c r="AF2306" s="129" t="s">
        <v>3217</v>
      </c>
      <c r="AG2306" s="129" t="s">
        <v>4306</v>
      </c>
      <c r="AH2306" s="129" t="e" cm="1">
        <f t="array" aca="1" ref="AH2306" ca="1">INDIRECT(ADDRESS(MATCH(AJ2306,'rs_industries'!B:B,0),5,1,TRUE,"rs_industries"))</f>
        <v>#N/A</v>
      </c>
      <c r="AI2306" s="129" t="e" cm="1">
        <f t="array" aca="1" ref="AI2306" ca="1">INDIRECT(ADDRESS(MATCH(A2306,'rs_stocks'!B:B,0),7,1,TRUE,"rs_stocks"))</f>
        <v>#N/A</v>
      </c>
    </row>
    <row r="2307" spans="1:35" x14ac:dyDescent="0.3">
      <c r="A2307" s="129" t="s">
        <v>7516</v>
      </c>
      <c r="B2307" s="132">
        <v>-0.57999999999999996</v>
      </c>
      <c r="C2307" s="132">
        <v>-10.07</v>
      </c>
      <c r="D2307" s="132">
        <v>-5.63</v>
      </c>
      <c r="E2307" s="132">
        <v>-8.15</v>
      </c>
      <c r="F2307" s="132">
        <v>-7.8</v>
      </c>
      <c r="G2307" s="312" t="s">
        <v>88</v>
      </c>
      <c r="H2307" s="347" t="s">
        <v>31</v>
      </c>
      <c r="I2307" s="129">
        <v>0.57399999999999995</v>
      </c>
      <c r="J2307" s="129">
        <v>-82</v>
      </c>
      <c r="K2307" s="129">
        <v>-73</v>
      </c>
      <c r="L2307" s="129" t="b">
        <v>0</v>
      </c>
      <c r="M2307" s="129">
        <v>-20.661999999999999</v>
      </c>
      <c r="N2307" s="129">
        <v>5.8949999999999996</v>
      </c>
      <c r="O2307" s="129">
        <v>-3.5049999999999999</v>
      </c>
      <c r="P2307" s="132">
        <v>-19.006</v>
      </c>
      <c r="Q2307" s="132">
        <v>0.14899999999999999</v>
      </c>
      <c r="R2307" s="132">
        <v>-2.84</v>
      </c>
      <c r="S2307" s="129">
        <v>3.86</v>
      </c>
      <c r="T2307" s="419">
        <v>62.325000000000003</v>
      </c>
      <c r="U2307" s="129">
        <v>12.06</v>
      </c>
      <c r="V2307" s="129">
        <v>8</v>
      </c>
      <c r="W2307" s="129">
        <v>3</v>
      </c>
      <c r="X2307" s="129">
        <v>429</v>
      </c>
      <c r="Y2307" s="129" t="s">
        <v>7516</v>
      </c>
      <c r="Z2307" s="129" t="b">
        <v>1</v>
      </c>
      <c r="AA2307" s="129">
        <v>0</v>
      </c>
      <c r="AB2307" s="129" t="b">
        <v>0</v>
      </c>
      <c r="AC2307" s="129">
        <v>42</v>
      </c>
      <c r="AD2307" s="129">
        <v>0.33500000000000002</v>
      </c>
      <c r="AE2307" s="129" t="s">
        <v>31</v>
      </c>
      <c r="AF2307" s="129" t="s">
        <v>88</v>
      </c>
      <c r="AG2307" s="129" t="s">
        <v>7517</v>
      </c>
      <c r="AH2307" s="129" t="e" cm="1">
        <f t="array" aca="1" ref="AH2307" ca="1">INDIRECT(ADDRESS(MATCH(AJ2307,'rs_industries'!B:B,0),5,1,TRUE,"rs_industries"))</f>
        <v>#N/A</v>
      </c>
      <c r="AI2307" s="129" t="e" cm="1">
        <f t="array" aca="1" ref="AI2307" ca="1">INDIRECT(ADDRESS(MATCH(A2307,'rs_stocks'!B:B,0),7,1,TRUE,"rs_stocks"))</f>
        <v>#N/A</v>
      </c>
    </row>
    <row r="2308" spans="1:35" x14ac:dyDescent="0.3">
      <c r="A2308" s="129" t="s">
        <v>5374</v>
      </c>
      <c r="B2308" s="132">
        <v>-4.1100000000000003</v>
      </c>
      <c r="C2308" s="132">
        <v>0.32</v>
      </c>
      <c r="D2308" s="132">
        <v>-2.29</v>
      </c>
      <c r="E2308" s="132">
        <v>-1.41</v>
      </c>
      <c r="F2308" s="132">
        <v>-3.24</v>
      </c>
      <c r="G2308" s="212" t="s">
        <v>3170</v>
      </c>
      <c r="H2308" s="345" t="s">
        <v>3124</v>
      </c>
      <c r="I2308" s="129">
        <v>0.89300000000000002</v>
      </c>
      <c r="J2308" s="129">
        <v>-61</v>
      </c>
      <c r="K2308" s="129">
        <v>-56</v>
      </c>
      <c r="L2308" s="129" t="b">
        <v>0</v>
      </c>
      <c r="M2308" s="129">
        <v>-14.523999999999999</v>
      </c>
      <c r="N2308" s="129">
        <v>4.1360000000000001</v>
      </c>
      <c r="O2308" s="129">
        <v>-3.512</v>
      </c>
      <c r="P2308" s="132">
        <v>-13.398</v>
      </c>
      <c r="Q2308" s="132">
        <v>0.14899999999999999</v>
      </c>
      <c r="R2308" s="132">
        <v>-1.9970000000000001</v>
      </c>
      <c r="S2308" s="129">
        <v>2.36</v>
      </c>
      <c r="T2308" s="419">
        <v>-56.149000000000001</v>
      </c>
      <c r="U2308" s="129">
        <v>46.86</v>
      </c>
      <c r="V2308" s="129">
        <v>-44</v>
      </c>
      <c r="W2308" s="129">
        <v>-45</v>
      </c>
      <c r="X2308" s="129">
        <v>181</v>
      </c>
      <c r="Y2308" s="129" t="s">
        <v>5374</v>
      </c>
      <c r="Z2308" s="129" t="b">
        <v>0</v>
      </c>
      <c r="AA2308" s="129">
        <v>0</v>
      </c>
      <c r="AB2308" s="129" t="b">
        <v>0</v>
      </c>
      <c r="AC2308" s="129">
        <v>49</v>
      </c>
      <c r="AD2308" s="129">
        <v>0.33500000000000002</v>
      </c>
      <c r="AE2308" s="129" t="s">
        <v>3124</v>
      </c>
      <c r="AF2308" s="129" t="s">
        <v>3170</v>
      </c>
      <c r="AG2308" s="129" t="s">
        <v>5375</v>
      </c>
      <c r="AH2308" s="129" t="e" cm="1">
        <f t="array" aca="1" ref="AH2308" ca="1">INDIRECT(ADDRESS(MATCH(AJ2308,'rs_industries'!B:B,0),5,1,TRUE,"rs_industries"))</f>
        <v>#N/A</v>
      </c>
      <c r="AI2308" s="129" t="e" cm="1">
        <f t="array" aca="1" ref="AI2308" ca="1">INDIRECT(ADDRESS(MATCH(A2308,'rs_stocks'!B:B,0),7,1,TRUE,"rs_stocks"))</f>
        <v>#N/A</v>
      </c>
    </row>
    <row r="2309" spans="1:35" x14ac:dyDescent="0.3">
      <c r="A2309" s="129" t="s">
        <v>7978</v>
      </c>
      <c r="B2309" s="132">
        <v>1.49</v>
      </c>
      <c r="C2309" s="132">
        <v>4.3899999999999997</v>
      </c>
      <c r="D2309" s="132">
        <v>-1.42</v>
      </c>
      <c r="E2309" s="132">
        <v>1.28</v>
      </c>
      <c r="F2309" s="132">
        <v>-2.0099999999999998</v>
      </c>
      <c r="G2309" s="204" t="s">
        <v>3812</v>
      </c>
      <c r="H2309" s="345" t="s">
        <v>3108</v>
      </c>
      <c r="I2309" s="129">
        <v>0.39500000000000002</v>
      </c>
      <c r="J2309" s="129">
        <v>-68</v>
      </c>
      <c r="K2309" s="129">
        <v>-65</v>
      </c>
      <c r="L2309" s="129" t="b">
        <v>0</v>
      </c>
      <c r="M2309" s="129">
        <v>-15.686999999999999</v>
      </c>
      <c r="N2309" s="129">
        <v>4.4649999999999999</v>
      </c>
      <c r="O2309" s="129">
        <v>-3.5129999999999999</v>
      </c>
      <c r="P2309" s="132">
        <v>-14.206</v>
      </c>
      <c r="Q2309" s="132">
        <v>0.14899999999999999</v>
      </c>
      <c r="R2309" s="132">
        <v>-2.11</v>
      </c>
      <c r="S2309" s="129">
        <v>4.3</v>
      </c>
      <c r="T2309" s="419">
        <v>44.843000000000004</v>
      </c>
      <c r="U2309" s="129">
        <v>61.78</v>
      </c>
      <c r="V2309" s="129">
        <v>10</v>
      </c>
      <c r="W2309" s="129">
        <v>5</v>
      </c>
      <c r="X2309" s="129">
        <v>75</v>
      </c>
      <c r="Y2309" s="129" t="s">
        <v>7978</v>
      </c>
      <c r="Z2309" s="129" t="b">
        <v>0</v>
      </c>
      <c r="AA2309" s="129">
        <v>0</v>
      </c>
      <c r="AB2309" s="129" t="b">
        <v>0</v>
      </c>
      <c r="AC2309" s="129">
        <v>45</v>
      </c>
      <c r="AD2309" s="129">
        <v>0.33400000000000002</v>
      </c>
      <c r="AE2309" s="129" t="s">
        <v>3108</v>
      </c>
      <c r="AF2309" s="129" t="s">
        <v>3812</v>
      </c>
      <c r="AG2309" s="129" t="s">
        <v>7979</v>
      </c>
      <c r="AH2309" s="129" t="e" cm="1">
        <f t="array" aca="1" ref="AH2309" ca="1">INDIRECT(ADDRESS(MATCH(AJ2309,'rs_industries'!B:B,0),5,1,TRUE,"rs_industries"))</f>
        <v>#N/A</v>
      </c>
      <c r="AI2309" s="129" t="e" cm="1">
        <f t="array" aca="1" ref="AI2309" ca="1">INDIRECT(ADDRESS(MATCH(A2309,'rs_stocks'!B:B,0),7,1,TRUE,"rs_stocks"))</f>
        <v>#N/A</v>
      </c>
    </row>
    <row r="2310" spans="1:35" x14ac:dyDescent="0.3">
      <c r="A2310" s="129" t="s">
        <v>2966</v>
      </c>
      <c r="B2310" s="132">
        <v>7.58</v>
      </c>
      <c r="C2310" s="132">
        <v>1.23</v>
      </c>
      <c r="D2310" s="132">
        <v>-18.05</v>
      </c>
      <c r="E2310" s="132">
        <v>19</v>
      </c>
      <c r="F2310" s="132">
        <v>13.36</v>
      </c>
      <c r="G2310" s="232" t="s">
        <v>3146</v>
      </c>
      <c r="H2310" s="345" t="s">
        <v>3124</v>
      </c>
      <c r="I2310" s="129">
        <v>1.034</v>
      </c>
      <c r="J2310" s="129">
        <v>-88</v>
      </c>
      <c r="K2310" s="129">
        <v>-65</v>
      </c>
      <c r="L2310" s="129" t="b">
        <v>0</v>
      </c>
      <c r="M2310" s="129">
        <v>-47.515000000000001</v>
      </c>
      <c r="N2310" s="129">
        <v>13.522</v>
      </c>
      <c r="O2310" s="129">
        <v>-3.5139999999999998</v>
      </c>
      <c r="P2310" s="132">
        <v>-31.867999999999999</v>
      </c>
      <c r="Q2310" s="132">
        <v>0.13300000000000001</v>
      </c>
      <c r="R2310" s="132">
        <v>-4.2530000000000001</v>
      </c>
      <c r="S2310" s="129">
        <v>5.53</v>
      </c>
      <c r="T2310" s="419">
        <v>55.81</v>
      </c>
      <c r="U2310" s="129">
        <v>9.08</v>
      </c>
      <c r="V2310" s="129">
        <v>-32</v>
      </c>
      <c r="W2310" s="129">
        <v>-34</v>
      </c>
      <c r="X2310" s="129">
        <v>398</v>
      </c>
      <c r="Y2310" s="129" t="s">
        <v>2966</v>
      </c>
      <c r="Z2310" s="129" t="b">
        <v>1</v>
      </c>
      <c r="AA2310" s="129">
        <v>0</v>
      </c>
      <c r="AB2310" s="129" t="b">
        <v>0</v>
      </c>
      <c r="AC2310" s="129">
        <v>43</v>
      </c>
      <c r="AD2310" s="129">
        <v>0.33400000000000002</v>
      </c>
      <c r="AE2310" s="129" t="s">
        <v>3124</v>
      </c>
      <c r="AF2310" s="129" t="s">
        <v>3146</v>
      </c>
      <c r="AG2310" s="129" t="s">
        <v>4237</v>
      </c>
      <c r="AH2310" s="129" t="e" cm="1">
        <f t="array" aca="1" ref="AH2310" ca="1">INDIRECT(ADDRESS(MATCH(AJ2310,'rs_industries'!B:B,0),5,1,TRUE,"rs_industries"))</f>
        <v>#N/A</v>
      </c>
      <c r="AI2310" s="129" cm="1">
        <f t="array" aca="1" ref="AI2310" ca="1">INDIRECT(ADDRESS(MATCH(A2310,'rs_stocks'!B:B,0),7,1,TRUE,"rs_stocks"))</f>
        <v>86</v>
      </c>
    </row>
    <row r="2311" spans="1:35" x14ac:dyDescent="0.3">
      <c r="A2311" s="129" t="s">
        <v>8084</v>
      </c>
      <c r="B2311" s="132">
        <v>1.49</v>
      </c>
      <c r="C2311" s="132">
        <v>-14.32</v>
      </c>
      <c r="D2311" s="132">
        <v>0.24</v>
      </c>
      <c r="E2311" s="132">
        <v>-18.57</v>
      </c>
      <c r="F2311" s="132">
        <v>-25.32</v>
      </c>
      <c r="G2311" s="282" t="s">
        <v>150</v>
      </c>
      <c r="H2311" s="347" t="s">
        <v>3111</v>
      </c>
      <c r="I2311" s="129">
        <v>0.25800000000000001</v>
      </c>
      <c r="J2311" s="129">
        <v>-84</v>
      </c>
      <c r="K2311" s="129">
        <v>-81</v>
      </c>
      <c r="L2311" s="129" t="b">
        <v>0</v>
      </c>
      <c r="M2311" s="129">
        <v>-28.225000000000001</v>
      </c>
      <c r="N2311" s="129">
        <v>8.0030000000000001</v>
      </c>
      <c r="O2311" s="129">
        <v>-3.5270000000000001</v>
      </c>
      <c r="P2311" s="132">
        <v>-29.236999999999998</v>
      </c>
      <c r="Q2311" s="132">
        <v>0.154</v>
      </c>
      <c r="R2311" s="132">
        <v>-4.4950000000000001</v>
      </c>
      <c r="S2311" s="129">
        <v>6.37</v>
      </c>
      <c r="T2311" s="419">
        <v>-68.938999999999993</v>
      </c>
      <c r="U2311" s="129">
        <v>8.1999999999999993</v>
      </c>
      <c r="V2311" s="129">
        <v>12</v>
      </c>
      <c r="W2311" s="129">
        <v>17</v>
      </c>
      <c r="X2311" s="129">
        <v>382</v>
      </c>
      <c r="Y2311" s="129" t="s">
        <v>8084</v>
      </c>
      <c r="Z2311" s="129" t="b">
        <v>0</v>
      </c>
      <c r="AA2311" s="129">
        <v>0</v>
      </c>
      <c r="AB2311" s="129" t="b">
        <v>0</v>
      </c>
      <c r="AC2311" s="129">
        <v>38</v>
      </c>
      <c r="AD2311" s="129">
        <v>0.33400000000000002</v>
      </c>
      <c r="AE2311" s="129" t="s">
        <v>3111</v>
      </c>
      <c r="AF2311" s="129" t="s">
        <v>150</v>
      </c>
      <c r="AG2311" s="129" t="s">
        <v>8085</v>
      </c>
      <c r="AH2311" s="129" t="e" cm="1">
        <f t="array" aca="1" ref="AH2311" ca="1">INDIRECT(ADDRESS(MATCH(AJ2311,'rs_industries'!B:B,0),5,1,TRUE,"rs_industries"))</f>
        <v>#N/A</v>
      </c>
      <c r="AI2311" s="129" t="e" cm="1">
        <f t="array" aca="1" ref="AI2311" ca="1">INDIRECT(ADDRESS(MATCH(A2311,'rs_stocks'!B:B,0),7,1,TRUE,"rs_stocks"))</f>
        <v>#N/A</v>
      </c>
    </row>
    <row r="2312" spans="1:35" x14ac:dyDescent="0.3">
      <c r="A2312" s="129" t="s">
        <v>6006</v>
      </c>
      <c r="B2312" s="132">
        <v>-4.78</v>
      </c>
      <c r="C2312" s="132">
        <v>-6.21</v>
      </c>
      <c r="D2312" s="132">
        <v>-10.58</v>
      </c>
      <c r="E2312" s="132">
        <v>-6.69</v>
      </c>
      <c r="F2312" s="132">
        <v>-9.56</v>
      </c>
      <c r="G2312" s="233" t="s">
        <v>3193</v>
      </c>
      <c r="H2312" s="345" t="s">
        <v>3111</v>
      </c>
      <c r="I2312" s="129">
        <v>1.542</v>
      </c>
      <c r="J2312" s="129">
        <v>-56</v>
      </c>
      <c r="K2312" s="129">
        <v>-35</v>
      </c>
      <c r="L2312" s="129" t="b">
        <v>0</v>
      </c>
      <c r="M2312" s="129">
        <v>-10.657999999999999</v>
      </c>
      <c r="N2312" s="129">
        <v>3.0110000000000001</v>
      </c>
      <c r="O2312" s="129">
        <v>-3.5390000000000001</v>
      </c>
      <c r="P2312" s="132">
        <v>-10.294</v>
      </c>
      <c r="Q2312" s="132">
        <v>0.14699999999999999</v>
      </c>
      <c r="R2312" s="132">
        <v>-1.5149999999999999</v>
      </c>
      <c r="S2312" s="129">
        <v>2.2200000000000002</v>
      </c>
      <c r="T2312" s="419">
        <v>-34.384999999999998</v>
      </c>
      <c r="U2312" s="129">
        <v>216.35</v>
      </c>
      <c r="V2312" s="129">
        <v>13</v>
      </c>
      <c r="W2312" s="129">
        <v>12</v>
      </c>
      <c r="X2312" s="129">
        <v>41</v>
      </c>
      <c r="Y2312" s="129" t="s">
        <v>6006</v>
      </c>
      <c r="Z2312" s="129" t="b">
        <v>1</v>
      </c>
      <c r="AA2312" s="129">
        <v>0</v>
      </c>
      <c r="AB2312" s="129" t="b">
        <v>0</v>
      </c>
      <c r="AC2312" s="129">
        <v>46</v>
      </c>
      <c r="AD2312" s="129">
        <v>0.33400000000000002</v>
      </c>
      <c r="AE2312" s="129" t="s">
        <v>3111</v>
      </c>
      <c r="AF2312" s="129" t="s">
        <v>3193</v>
      </c>
      <c r="AG2312" s="129" t="s">
        <v>6007</v>
      </c>
      <c r="AH2312" s="129" t="e" cm="1">
        <f t="array" aca="1" ref="AH2312" ca="1">INDIRECT(ADDRESS(MATCH(AJ2312,'rs_industries'!B:B,0),5,1,TRUE,"rs_industries"))</f>
        <v>#N/A</v>
      </c>
      <c r="AI2312" s="129" t="e" cm="1">
        <f t="array" aca="1" ref="AI2312" ca="1">INDIRECT(ADDRESS(MATCH(A2312,'rs_stocks'!B:B,0),7,1,TRUE,"rs_stocks"))</f>
        <v>#N/A</v>
      </c>
    </row>
    <row r="2313" spans="1:35" x14ac:dyDescent="0.3">
      <c r="A2313" s="129" t="s">
        <v>8885</v>
      </c>
      <c r="B2313" s="132">
        <v>0.38</v>
      </c>
      <c r="C2313" s="132">
        <v>-0.38</v>
      </c>
      <c r="D2313" s="132">
        <v>-1.32</v>
      </c>
      <c r="E2313" s="132">
        <v>2.14</v>
      </c>
      <c r="F2313" s="132">
        <v>-0.38</v>
      </c>
      <c r="G2313" s="237" t="s">
        <v>3282</v>
      </c>
      <c r="H2313" s="349" t="s">
        <v>3111</v>
      </c>
      <c r="I2313" s="129">
        <v>0.216</v>
      </c>
      <c r="J2313" s="129">
        <v>-40</v>
      </c>
      <c r="K2313" s="129">
        <v>-29</v>
      </c>
      <c r="L2313" s="129" t="b">
        <v>1</v>
      </c>
      <c r="M2313" s="129">
        <v>-4.8559999999999999</v>
      </c>
      <c r="N2313" s="129">
        <v>1.37</v>
      </c>
      <c r="O2313" s="129">
        <v>-3.5449999999999999</v>
      </c>
      <c r="P2313" s="132">
        <v>-4.7569999999999997</v>
      </c>
      <c r="Q2313" s="132">
        <v>0.14899999999999999</v>
      </c>
      <c r="R2313" s="132">
        <v>-0.71</v>
      </c>
      <c r="S2313" s="129">
        <v>0.95</v>
      </c>
      <c r="T2313" s="419">
        <v>-40.08</v>
      </c>
      <c r="U2313" s="129">
        <v>5.24</v>
      </c>
      <c r="V2313" s="129">
        <v>-3</v>
      </c>
      <c r="W2313" s="129">
        <v>7</v>
      </c>
      <c r="X2313" s="129">
        <v>4008</v>
      </c>
      <c r="Y2313" s="129" t="s">
        <v>8885</v>
      </c>
      <c r="Z2313" s="129" t="b">
        <v>1</v>
      </c>
      <c r="AA2313" s="129">
        <v>0</v>
      </c>
      <c r="AB2313" s="129" t="b">
        <v>1</v>
      </c>
      <c r="AC2313" s="129">
        <v>38</v>
      </c>
      <c r="AD2313" s="129">
        <v>0.33300000000000002</v>
      </c>
      <c r="AE2313" s="129" t="s">
        <v>3111</v>
      </c>
      <c r="AF2313" s="129" t="s">
        <v>3282</v>
      </c>
      <c r="AG2313" s="129" t="s">
        <v>8886</v>
      </c>
      <c r="AH2313" s="129" t="e" cm="1">
        <f t="array" aca="1" ref="AH2313" ca="1">INDIRECT(ADDRESS(MATCH(AJ2313,'rs_industries'!B:B,0),5,1,TRUE,"rs_industries"))</f>
        <v>#N/A</v>
      </c>
      <c r="AI2313" s="129" t="e" cm="1">
        <f t="array" aca="1" ref="AI2313" ca="1">INDIRECT(ADDRESS(MATCH(A2313,'rs_stocks'!B:B,0),7,1,TRUE,"rs_stocks"))</f>
        <v>#N/A</v>
      </c>
    </row>
    <row r="2314" spans="1:35" x14ac:dyDescent="0.3">
      <c r="A2314" s="129" t="s">
        <v>8140</v>
      </c>
      <c r="B2314" s="132">
        <v>2.59</v>
      </c>
      <c r="C2314" s="132">
        <v>2.09</v>
      </c>
      <c r="D2314" s="132">
        <v>2.82</v>
      </c>
      <c r="E2314" s="132">
        <v>-6.12</v>
      </c>
      <c r="F2314" s="132">
        <v>-4.12</v>
      </c>
      <c r="G2314" s="290" t="s">
        <v>4277</v>
      </c>
      <c r="H2314" s="350" t="s">
        <v>3111</v>
      </c>
      <c r="I2314" s="129">
        <v>0.49099999999999999</v>
      </c>
      <c r="J2314" s="129">
        <v>-43</v>
      </c>
      <c r="K2314" s="129">
        <v>-28</v>
      </c>
      <c r="L2314" s="129" t="b">
        <v>1</v>
      </c>
      <c r="M2314" s="129">
        <v>-10.63</v>
      </c>
      <c r="N2314" s="129">
        <v>2.9860000000000002</v>
      </c>
      <c r="O2314" s="129">
        <v>-3.5609999999999999</v>
      </c>
      <c r="P2314" s="132">
        <v>-10.432</v>
      </c>
      <c r="Q2314" s="132">
        <v>0.152</v>
      </c>
      <c r="R2314" s="132">
        <v>-1.583</v>
      </c>
      <c r="S2314" s="129">
        <v>2.19</v>
      </c>
      <c r="T2314" s="419">
        <v>-1.988</v>
      </c>
      <c r="U2314" s="129">
        <v>23.01</v>
      </c>
      <c r="V2314" s="129">
        <v>101</v>
      </c>
      <c r="W2314" s="129">
        <v>104</v>
      </c>
      <c r="X2314" s="129">
        <v>397</v>
      </c>
      <c r="Y2314" s="129" t="s">
        <v>8140</v>
      </c>
      <c r="Z2314" s="129" t="b">
        <v>1</v>
      </c>
      <c r="AA2314" s="129">
        <v>0</v>
      </c>
      <c r="AB2314" s="129" t="b">
        <v>0</v>
      </c>
      <c r="AC2314" s="129">
        <v>44</v>
      </c>
      <c r="AD2314" s="129">
        <v>0.33300000000000002</v>
      </c>
      <c r="AE2314" s="129" t="s">
        <v>3111</v>
      </c>
      <c r="AF2314" s="129" t="s">
        <v>4277</v>
      </c>
      <c r="AG2314" s="129" t="s">
        <v>8141</v>
      </c>
      <c r="AH2314" s="129" t="e" cm="1">
        <f t="array" aca="1" ref="AH2314" ca="1">INDIRECT(ADDRESS(MATCH(AJ2314,'rs_industries'!B:B,0),5,1,TRUE,"rs_industries"))</f>
        <v>#N/A</v>
      </c>
      <c r="AI2314" s="129" t="e" cm="1">
        <f t="array" aca="1" ref="AI2314" ca="1">INDIRECT(ADDRESS(MATCH(A2314,'rs_stocks'!B:B,0),7,1,TRUE,"rs_stocks"))</f>
        <v>#N/A</v>
      </c>
    </row>
    <row r="2315" spans="1:35" x14ac:dyDescent="0.3">
      <c r="A2315" s="129" t="s">
        <v>7322</v>
      </c>
      <c r="B2315" s="132">
        <v>-3.65</v>
      </c>
      <c r="C2315" s="132">
        <v>1.1599999999999999</v>
      </c>
      <c r="D2315" s="132">
        <v>-2.4</v>
      </c>
      <c r="E2315" s="132">
        <v>8.2799999999999994</v>
      </c>
      <c r="F2315" s="132">
        <v>4.72</v>
      </c>
      <c r="G2315" s="229" t="s">
        <v>3267</v>
      </c>
      <c r="H2315" s="349" t="s">
        <v>3205</v>
      </c>
      <c r="I2315" s="129">
        <v>0.59599999999999997</v>
      </c>
      <c r="J2315" s="129">
        <v>-57</v>
      </c>
      <c r="K2315" s="129">
        <v>-50</v>
      </c>
      <c r="L2315" s="129" t="b">
        <v>0</v>
      </c>
      <c r="M2315" s="129">
        <v>-26.492000000000001</v>
      </c>
      <c r="N2315" s="129">
        <v>7.42</v>
      </c>
      <c r="O2315" s="129">
        <v>-3.5710000000000002</v>
      </c>
      <c r="P2315" s="132">
        <v>-19.596</v>
      </c>
      <c r="Q2315" s="132">
        <v>0.14899999999999999</v>
      </c>
      <c r="R2315" s="132">
        <v>-2.9159999999999999</v>
      </c>
      <c r="S2315" s="129">
        <v>2.52</v>
      </c>
      <c r="T2315" s="419">
        <v>-23.411000000000001</v>
      </c>
      <c r="U2315" s="129">
        <v>32.17</v>
      </c>
      <c r="V2315" s="129">
        <v>6</v>
      </c>
      <c r="W2315" s="129">
        <v>2</v>
      </c>
      <c r="X2315" s="129">
        <v>246</v>
      </c>
      <c r="Y2315" s="129" t="s">
        <v>7322</v>
      </c>
      <c r="Z2315" s="129" t="b">
        <v>1</v>
      </c>
      <c r="AA2315" s="129">
        <v>0</v>
      </c>
      <c r="AB2315" s="129" t="b">
        <v>0</v>
      </c>
      <c r="AC2315" s="129">
        <v>43</v>
      </c>
      <c r="AD2315" s="129">
        <v>0.33300000000000002</v>
      </c>
      <c r="AE2315" s="129" t="s">
        <v>3205</v>
      </c>
      <c r="AF2315" s="129" t="s">
        <v>3267</v>
      </c>
      <c r="AG2315" s="129" t="s">
        <v>7323</v>
      </c>
      <c r="AH2315" s="129" t="e" cm="1">
        <f t="array" aca="1" ref="AH2315" ca="1">INDIRECT(ADDRESS(MATCH(AJ2315,'rs_industries'!B:B,0),5,1,TRUE,"rs_industries"))</f>
        <v>#N/A</v>
      </c>
      <c r="AI2315" s="129" t="e" cm="1">
        <f t="array" aca="1" ref="AI2315" ca="1">INDIRECT(ADDRESS(MATCH(A2315,'rs_stocks'!B:B,0),7,1,TRUE,"rs_stocks"))</f>
        <v>#N/A</v>
      </c>
    </row>
    <row r="2316" spans="1:35" x14ac:dyDescent="0.3">
      <c r="A2316" s="129" t="s">
        <v>9159</v>
      </c>
      <c r="B2316" s="132">
        <v>1.05</v>
      </c>
      <c r="C2316" s="132">
        <v>9.69</v>
      </c>
      <c r="D2316" s="132">
        <v>20.69</v>
      </c>
      <c r="E2316" s="132">
        <v>-0.52</v>
      </c>
      <c r="F2316" s="132">
        <v>13.24</v>
      </c>
      <c r="G2316" s="204" t="s">
        <v>3146</v>
      </c>
      <c r="H2316" s="345" t="s">
        <v>3124</v>
      </c>
      <c r="I2316" s="129">
        <v>0.22700000000000001</v>
      </c>
      <c r="J2316" s="129">
        <v>-95</v>
      </c>
      <c r="K2316" s="129">
        <v>-84</v>
      </c>
      <c r="L2316" s="129" t="b">
        <v>1</v>
      </c>
      <c r="M2316" s="129">
        <v>-48.819000000000003</v>
      </c>
      <c r="N2316" s="129">
        <v>13.656000000000001</v>
      </c>
      <c r="O2316" s="129">
        <v>-3.5750000000000002</v>
      </c>
      <c r="P2316" s="132">
        <v>-32.951000000000001</v>
      </c>
      <c r="Q2316" s="132">
        <v>0.15</v>
      </c>
      <c r="R2316" s="132">
        <v>-4.9589999999999996</v>
      </c>
      <c r="S2316" s="129">
        <v>6.84</v>
      </c>
      <c r="T2316" s="419">
        <v>-3.7970000000000002</v>
      </c>
      <c r="U2316" s="129">
        <v>3.85</v>
      </c>
      <c r="V2316" s="129">
        <v>-28</v>
      </c>
      <c r="W2316" s="129">
        <v>-14</v>
      </c>
      <c r="X2316" s="129">
        <v>759</v>
      </c>
      <c r="Y2316" s="129" t="s">
        <v>9159</v>
      </c>
      <c r="Z2316" s="129" t="b">
        <v>0</v>
      </c>
      <c r="AA2316" s="129">
        <v>0</v>
      </c>
      <c r="AB2316" s="129" t="b">
        <v>0</v>
      </c>
      <c r="AC2316" s="129">
        <v>43</v>
      </c>
      <c r="AD2316" s="129">
        <v>0.33200000000000002</v>
      </c>
      <c r="AE2316" s="129" t="s">
        <v>3124</v>
      </c>
      <c r="AF2316" s="129" t="s">
        <v>3146</v>
      </c>
      <c r="AG2316" s="129" t="s">
        <v>9160</v>
      </c>
      <c r="AH2316" s="129" t="e" cm="1">
        <f t="array" aca="1" ref="AH2316" ca="1">INDIRECT(ADDRESS(MATCH(AJ2316,'rs_industries'!B:B,0),5,1,TRUE,"rs_industries"))</f>
        <v>#N/A</v>
      </c>
      <c r="AI2316" s="129" t="e" cm="1">
        <f t="array" aca="1" ref="AI2316" ca="1">INDIRECT(ADDRESS(MATCH(A2316,'rs_stocks'!B:B,0),7,1,TRUE,"rs_stocks"))</f>
        <v>#N/A</v>
      </c>
    </row>
    <row r="2317" spans="1:35" x14ac:dyDescent="0.3">
      <c r="A2317" s="129" t="s">
        <v>1680</v>
      </c>
      <c r="B2317" s="132">
        <v>0.31</v>
      </c>
      <c r="C2317" s="132">
        <v>-3.27</v>
      </c>
      <c r="D2317" s="132">
        <v>-16.77</v>
      </c>
      <c r="E2317" s="132">
        <v>0.62</v>
      </c>
      <c r="F2317" s="132">
        <v>-10.47</v>
      </c>
      <c r="G2317" s="287" t="s">
        <v>5260</v>
      </c>
      <c r="H2317" s="350" t="s">
        <v>115</v>
      </c>
      <c r="I2317" s="129">
        <v>1.3979999999999999</v>
      </c>
      <c r="J2317" s="129">
        <v>-53</v>
      </c>
      <c r="K2317" s="129">
        <v>-48</v>
      </c>
      <c r="L2317" s="129" t="b">
        <v>0</v>
      </c>
      <c r="M2317" s="129">
        <v>-20.949000000000002</v>
      </c>
      <c r="N2317" s="129">
        <v>5.8049999999999997</v>
      </c>
      <c r="O2317" s="129">
        <v>-3.609</v>
      </c>
      <c r="P2317" s="132">
        <v>-19.768000000000001</v>
      </c>
      <c r="Q2317" s="132">
        <v>0.14599999999999999</v>
      </c>
      <c r="R2317" s="132">
        <v>-2.8820000000000001</v>
      </c>
      <c r="S2317" s="129">
        <v>2.98</v>
      </c>
      <c r="T2317" s="419">
        <v>25.786000000000001</v>
      </c>
      <c r="U2317" s="129">
        <v>6.5</v>
      </c>
      <c r="V2317" s="129">
        <v>-32</v>
      </c>
      <c r="W2317" s="129">
        <v>-42</v>
      </c>
      <c r="X2317" s="129">
        <v>1031</v>
      </c>
      <c r="Y2317" s="129" t="s">
        <v>1680</v>
      </c>
      <c r="Z2317" s="129" t="b">
        <v>1</v>
      </c>
      <c r="AA2317" s="129">
        <v>0</v>
      </c>
      <c r="AB2317" s="129" t="b">
        <v>0</v>
      </c>
      <c r="AC2317" s="129">
        <v>45</v>
      </c>
      <c r="AD2317" s="129">
        <v>0.33200000000000002</v>
      </c>
      <c r="AE2317" s="129" t="s">
        <v>115</v>
      </c>
      <c r="AF2317" s="129" t="s">
        <v>5260</v>
      </c>
      <c r="AG2317" s="129" t="s">
        <v>5586</v>
      </c>
      <c r="AH2317" s="129" t="e" cm="1">
        <f t="array" aca="1" ref="AH2317" ca="1">INDIRECT(ADDRESS(MATCH(AJ2317,'rs_industries'!B:B,0),5,1,TRUE,"rs_industries"))</f>
        <v>#N/A</v>
      </c>
      <c r="AI2317" s="129" t="e" cm="1">
        <f t="array" aca="1" ref="AI2317" ca="1">INDIRECT(ADDRESS(MATCH(A2317,'rs_stocks'!B:B,0),7,1,TRUE,"rs_stocks"))</f>
        <v>#N/A</v>
      </c>
    </row>
    <row r="2318" spans="1:35" x14ac:dyDescent="0.3">
      <c r="A2318" s="129" t="s">
        <v>8951</v>
      </c>
      <c r="B2318" s="132">
        <v>-0.28999999999999998</v>
      </c>
      <c r="C2318" s="132">
        <v>0.88</v>
      </c>
      <c r="D2318" s="132">
        <v>0</v>
      </c>
      <c r="E2318" s="132">
        <v>0.97</v>
      </c>
      <c r="F2318" s="132">
        <v>0.1</v>
      </c>
      <c r="G2318" s="221" t="s">
        <v>3250</v>
      </c>
      <c r="H2318" s="349" t="s">
        <v>3111</v>
      </c>
      <c r="I2318" s="129">
        <v>0.307</v>
      </c>
      <c r="J2318" s="129">
        <v>-49</v>
      </c>
      <c r="K2318" s="129">
        <v>-40</v>
      </c>
      <c r="L2318" s="129" t="b">
        <v>1</v>
      </c>
      <c r="M2318" s="129">
        <v>-3.6779999999999999</v>
      </c>
      <c r="N2318" s="129">
        <v>1.0129999999999999</v>
      </c>
      <c r="O2318" s="129">
        <v>-3.6309999999999998</v>
      </c>
      <c r="P2318" s="132">
        <v>-3.593</v>
      </c>
      <c r="Q2318" s="132">
        <v>0.156</v>
      </c>
      <c r="R2318" s="132">
        <v>-0.55900000000000005</v>
      </c>
      <c r="S2318" s="129">
        <v>0.72</v>
      </c>
      <c r="T2318" s="419">
        <v>40.161000000000001</v>
      </c>
      <c r="U2318" s="129">
        <v>10.36</v>
      </c>
      <c r="V2318" s="129">
        <v>-34</v>
      </c>
      <c r="W2318" s="129">
        <v>-35</v>
      </c>
      <c r="X2318" s="129">
        <v>2677</v>
      </c>
      <c r="Y2318" s="129" t="s">
        <v>8951</v>
      </c>
      <c r="Z2318" s="129" t="b">
        <v>1</v>
      </c>
      <c r="AA2318" s="129">
        <v>0</v>
      </c>
      <c r="AB2318" s="129" t="b">
        <v>1</v>
      </c>
      <c r="AC2318" s="129">
        <v>46</v>
      </c>
      <c r="AD2318" s="129">
        <v>0.33200000000000002</v>
      </c>
      <c r="AE2318" s="129" t="s">
        <v>3111</v>
      </c>
      <c r="AF2318" s="129" t="s">
        <v>3250</v>
      </c>
      <c r="AG2318" s="129" t="s">
        <v>8952</v>
      </c>
      <c r="AH2318" s="129" t="e" cm="1">
        <f t="array" aca="1" ref="AH2318" ca="1">INDIRECT(ADDRESS(MATCH(AJ2318,'rs_industries'!B:B,0),5,1,TRUE,"rs_industries"))</f>
        <v>#N/A</v>
      </c>
      <c r="AI2318" s="129" t="e" cm="1">
        <f t="array" aca="1" ref="AI2318" ca="1">INDIRECT(ADDRESS(MATCH(A2318,'rs_stocks'!B:B,0),7,1,TRUE,"rs_stocks"))</f>
        <v>#N/A</v>
      </c>
    </row>
    <row r="2319" spans="1:35" x14ac:dyDescent="0.3">
      <c r="A2319" s="129" t="s">
        <v>9078</v>
      </c>
      <c r="B2319" s="132">
        <v>-0.55000000000000004</v>
      </c>
      <c r="C2319" s="132">
        <v>-0.55000000000000004</v>
      </c>
      <c r="D2319" s="132">
        <v>-1.51</v>
      </c>
      <c r="E2319" s="132">
        <v>-2.31</v>
      </c>
      <c r="F2319" s="132">
        <v>-4.7699999999999996</v>
      </c>
      <c r="G2319" s="281" t="s">
        <v>3160</v>
      </c>
      <c r="H2319" s="353" t="s">
        <v>3111</v>
      </c>
      <c r="I2319" s="129">
        <v>0.30599999999999999</v>
      </c>
      <c r="J2319" s="129">
        <v>-25</v>
      </c>
      <c r="K2319" s="129">
        <v>-24</v>
      </c>
      <c r="L2319" s="129" t="b">
        <v>0</v>
      </c>
      <c r="M2319" s="129">
        <v>-4.55</v>
      </c>
      <c r="N2319" s="129">
        <v>1.252</v>
      </c>
      <c r="O2319" s="129">
        <v>-3.6339999999999999</v>
      </c>
      <c r="P2319" s="132">
        <v>-4.53</v>
      </c>
      <c r="Q2319" s="132">
        <v>0.156</v>
      </c>
      <c r="R2319" s="132">
        <v>-0.70799999999999996</v>
      </c>
      <c r="S2319" s="129">
        <v>1.26</v>
      </c>
      <c r="T2319" s="419">
        <v>-66.372</v>
      </c>
      <c r="U2319" s="129">
        <v>7.19</v>
      </c>
      <c r="V2319" s="129">
        <v>117</v>
      </c>
      <c r="W2319" s="129">
        <v>112</v>
      </c>
      <c r="X2319" s="129">
        <v>2212</v>
      </c>
      <c r="Y2319" s="129" t="s">
        <v>9078</v>
      </c>
      <c r="Z2319" s="129" t="b">
        <v>0</v>
      </c>
      <c r="AA2319" s="129">
        <v>0</v>
      </c>
      <c r="AB2319" s="129" t="b">
        <v>0</v>
      </c>
      <c r="AC2319" s="129">
        <v>42</v>
      </c>
      <c r="AD2319" s="129">
        <v>0.33200000000000002</v>
      </c>
      <c r="AE2319" s="129" t="s">
        <v>3111</v>
      </c>
      <c r="AF2319" s="129" t="s">
        <v>3160</v>
      </c>
      <c r="AG2319" s="129" t="s">
        <v>9079</v>
      </c>
      <c r="AH2319" s="129" t="e" cm="1">
        <f t="array" aca="1" ref="AH2319" ca="1">INDIRECT(ADDRESS(MATCH(AJ2319,'rs_industries'!B:B,0),5,1,TRUE,"rs_industries"))</f>
        <v>#N/A</v>
      </c>
      <c r="AI2319" s="129" t="e" cm="1">
        <f t="array" aca="1" ref="AI2319" ca="1">INDIRECT(ADDRESS(MATCH(A2319,'rs_stocks'!B:B,0),7,1,TRUE,"rs_stocks"))</f>
        <v>#N/A</v>
      </c>
    </row>
    <row r="2320" spans="1:35" x14ac:dyDescent="0.3">
      <c r="A2320" s="129" t="s">
        <v>7342</v>
      </c>
      <c r="B2320" s="132">
        <v>0.85</v>
      </c>
      <c r="C2320" s="132">
        <v>-1.03</v>
      </c>
      <c r="D2320" s="132">
        <v>-2.1800000000000002</v>
      </c>
      <c r="E2320" s="132">
        <v>1.56</v>
      </c>
      <c r="F2320" s="132">
        <v>-1.1299999999999999</v>
      </c>
      <c r="G2320" s="230" t="s">
        <v>3193</v>
      </c>
      <c r="H2320" s="347" t="s">
        <v>3111</v>
      </c>
      <c r="I2320" s="129">
        <v>0.55300000000000005</v>
      </c>
      <c r="J2320" s="129">
        <v>-38</v>
      </c>
      <c r="K2320" s="129">
        <v>-27</v>
      </c>
      <c r="L2320" s="129" t="b">
        <v>1</v>
      </c>
      <c r="M2320" s="129">
        <v>-4.5640000000000001</v>
      </c>
      <c r="N2320" s="129">
        <v>1.2490000000000001</v>
      </c>
      <c r="O2320" s="129">
        <v>-3.6549999999999998</v>
      </c>
      <c r="P2320" s="132">
        <v>-4.4630000000000001</v>
      </c>
      <c r="Q2320" s="132">
        <v>0.157</v>
      </c>
      <c r="R2320" s="132">
        <v>-0.69899999999999995</v>
      </c>
      <c r="S2320" s="129">
        <v>0.84</v>
      </c>
      <c r="T2320" s="419">
        <v>41.08</v>
      </c>
      <c r="U2320" s="129">
        <v>10.095000000000001</v>
      </c>
      <c r="V2320" s="129">
        <v>19</v>
      </c>
      <c r="W2320" s="129">
        <v>45</v>
      </c>
      <c r="X2320" s="129">
        <v>2347</v>
      </c>
      <c r="Y2320" s="129" t="s">
        <v>7342</v>
      </c>
      <c r="Z2320" s="129" t="b">
        <v>1</v>
      </c>
      <c r="AA2320" s="129">
        <v>0</v>
      </c>
      <c r="AB2320" s="129" t="b">
        <v>0</v>
      </c>
      <c r="AC2320" s="129">
        <v>47</v>
      </c>
      <c r="AD2320" s="129">
        <v>0.33100000000000002</v>
      </c>
      <c r="AE2320" s="129" t="s">
        <v>3111</v>
      </c>
      <c r="AF2320" s="129" t="s">
        <v>3193</v>
      </c>
      <c r="AG2320" s="129" t="s">
        <v>7343</v>
      </c>
      <c r="AH2320" s="129" t="e" cm="1">
        <f t="array" aca="1" ref="AH2320" ca="1">INDIRECT(ADDRESS(MATCH(AJ2320,'rs_industries'!B:B,0),5,1,TRUE,"rs_industries"))</f>
        <v>#N/A</v>
      </c>
      <c r="AI2320" s="129" t="e" cm="1">
        <f t="array" aca="1" ref="AI2320" ca="1">INDIRECT(ADDRESS(MATCH(A2320,'rs_stocks'!B:B,0),7,1,TRUE,"rs_stocks"))</f>
        <v>#N/A</v>
      </c>
    </row>
    <row r="2321" spans="1:35" x14ac:dyDescent="0.3">
      <c r="A2321" s="129" t="s">
        <v>2340</v>
      </c>
      <c r="B2321" s="132">
        <v>6.64</v>
      </c>
      <c r="C2321" s="132">
        <v>26.44</v>
      </c>
      <c r="D2321" s="132">
        <v>11.89</v>
      </c>
      <c r="E2321" s="132">
        <v>-1.66</v>
      </c>
      <c r="F2321" s="132">
        <v>7.45</v>
      </c>
      <c r="G2321" s="282" t="s">
        <v>3623</v>
      </c>
      <c r="H2321" s="347" t="s">
        <v>31</v>
      </c>
      <c r="I2321" s="129">
        <v>5.4790000000000001</v>
      </c>
      <c r="J2321" s="129">
        <v>-81</v>
      </c>
      <c r="K2321" s="129">
        <v>-71</v>
      </c>
      <c r="L2321" s="129" t="b">
        <v>0</v>
      </c>
      <c r="M2321" s="129">
        <v>-23.968</v>
      </c>
      <c r="N2321" s="129">
        <v>6.5410000000000004</v>
      </c>
      <c r="O2321" s="129">
        <v>-3.6640000000000001</v>
      </c>
      <c r="P2321" s="132">
        <v>-21.821999999999999</v>
      </c>
      <c r="Q2321" s="132">
        <v>0.16200000000000001</v>
      </c>
      <c r="R2321" s="132">
        <v>-3.5369999999999999</v>
      </c>
      <c r="S2321" s="129">
        <v>2.94</v>
      </c>
      <c r="T2321" s="419">
        <v>9.2010000000000005</v>
      </c>
      <c r="U2321" s="129">
        <v>29.55</v>
      </c>
      <c r="V2321" s="129">
        <v>-33</v>
      </c>
      <c r="W2321" s="129">
        <v>-58</v>
      </c>
      <c r="X2321" s="129">
        <v>230</v>
      </c>
      <c r="Y2321" s="129" t="s">
        <v>2340</v>
      </c>
      <c r="Z2321" s="129" t="b">
        <v>0</v>
      </c>
      <c r="AA2321" s="129">
        <v>0</v>
      </c>
      <c r="AB2321" s="129" t="b">
        <v>0</v>
      </c>
      <c r="AC2321" s="129">
        <v>38</v>
      </c>
      <c r="AD2321" s="129">
        <v>0.33100000000000002</v>
      </c>
      <c r="AE2321" s="129" t="s">
        <v>31</v>
      </c>
      <c r="AF2321" s="129" t="s">
        <v>3623</v>
      </c>
      <c r="AG2321" s="129" t="s">
        <v>3669</v>
      </c>
      <c r="AH2321" s="129" t="e" cm="1">
        <f t="array" aca="1" ref="AH2321" ca="1">INDIRECT(ADDRESS(MATCH(AJ2321,'rs_industries'!B:B,0),5,1,TRUE,"rs_industries"))</f>
        <v>#N/A</v>
      </c>
      <c r="AI2321" s="129" t="e" cm="1">
        <f t="array" aca="1" ref="AI2321" ca="1">INDIRECT(ADDRESS(MATCH(A2321,'rs_stocks'!B:B,0),7,1,TRUE,"rs_stocks"))</f>
        <v>#N/A</v>
      </c>
    </row>
    <row r="2322" spans="1:35" x14ac:dyDescent="0.3">
      <c r="A2322" s="129" t="s">
        <v>1481</v>
      </c>
      <c r="B2322" s="132">
        <v>-0.71</v>
      </c>
      <c r="C2322" s="132">
        <v>-8.39</v>
      </c>
      <c r="D2322" s="132">
        <v>-18.59</v>
      </c>
      <c r="E2322" s="132">
        <v>-2.46</v>
      </c>
      <c r="F2322" s="132">
        <v>-6.71</v>
      </c>
      <c r="G2322" s="255" t="s">
        <v>3812</v>
      </c>
      <c r="H2322" s="347" t="s">
        <v>3108</v>
      </c>
      <c r="I2322" s="129">
        <v>3.3420000000000001</v>
      </c>
      <c r="J2322" s="129">
        <v>-28</v>
      </c>
      <c r="K2322" s="129">
        <v>-19</v>
      </c>
      <c r="L2322" s="129" t="b">
        <v>0</v>
      </c>
      <c r="M2322" s="129">
        <v>-20.969000000000001</v>
      </c>
      <c r="N2322" s="129">
        <v>5.7160000000000002</v>
      </c>
      <c r="O2322" s="129">
        <v>-3.6680000000000001</v>
      </c>
      <c r="P2322" s="132">
        <v>-18.445</v>
      </c>
      <c r="Q2322" s="132">
        <v>0.151</v>
      </c>
      <c r="R2322" s="132">
        <v>-2.7930000000000001</v>
      </c>
      <c r="S2322" s="129">
        <v>2.69</v>
      </c>
      <c r="T2322" s="419">
        <v>-32.759</v>
      </c>
      <c r="U2322" s="129">
        <v>43.13</v>
      </c>
      <c r="V2322" s="129">
        <v>35</v>
      </c>
      <c r="W2322" s="129">
        <v>34</v>
      </c>
      <c r="X2322" s="129">
        <v>172</v>
      </c>
      <c r="Y2322" s="129" t="s">
        <v>1481</v>
      </c>
      <c r="Z2322" s="129" t="b">
        <v>1</v>
      </c>
      <c r="AA2322" s="129">
        <v>0</v>
      </c>
      <c r="AB2322" s="129" t="b">
        <v>0</v>
      </c>
      <c r="AC2322" s="129">
        <v>49</v>
      </c>
      <c r="AD2322" s="129">
        <v>0.33100000000000002</v>
      </c>
      <c r="AE2322" s="129" t="s">
        <v>3108</v>
      </c>
      <c r="AF2322" s="129" t="s">
        <v>3812</v>
      </c>
      <c r="AG2322" s="129" t="s">
        <v>4287</v>
      </c>
      <c r="AH2322" s="129" t="e" cm="1">
        <f t="array" aca="1" ref="AH2322" ca="1">INDIRECT(ADDRESS(MATCH(AJ2322,'rs_industries'!B:B,0),5,1,TRUE,"rs_industries"))</f>
        <v>#N/A</v>
      </c>
      <c r="AI2322" s="129" t="e" cm="1">
        <f t="array" aca="1" ref="AI2322" ca="1">INDIRECT(ADDRESS(MATCH(A2322,'rs_stocks'!B:B,0),7,1,TRUE,"rs_stocks"))</f>
        <v>#N/A</v>
      </c>
    </row>
    <row r="2323" spans="1:35" x14ac:dyDescent="0.3">
      <c r="A2323" s="129" t="s">
        <v>1279</v>
      </c>
      <c r="B2323" s="132">
        <v>-3.85</v>
      </c>
      <c r="C2323" s="132">
        <v>-1.83</v>
      </c>
      <c r="D2323" s="132">
        <v>-4.53</v>
      </c>
      <c r="E2323" s="132">
        <v>-6.19</v>
      </c>
      <c r="F2323" s="132">
        <v>-6.42</v>
      </c>
      <c r="G2323" s="225" t="s">
        <v>3217</v>
      </c>
      <c r="H2323" s="346" t="s">
        <v>150</v>
      </c>
      <c r="I2323" s="129">
        <v>11.798999999999999</v>
      </c>
      <c r="J2323" s="129">
        <v>-23</v>
      </c>
      <c r="K2323" s="129">
        <v>-21</v>
      </c>
      <c r="L2323" s="129" t="b">
        <v>0</v>
      </c>
      <c r="M2323" s="129">
        <v>-8.3239999999999998</v>
      </c>
      <c r="N2323" s="129">
        <v>2.262</v>
      </c>
      <c r="O2323" s="129">
        <v>-3.68</v>
      </c>
      <c r="P2323" s="132">
        <v>-8.1839999999999993</v>
      </c>
      <c r="Q2323" s="132">
        <v>0.159</v>
      </c>
      <c r="R2323" s="132">
        <v>-1.3049999999999999</v>
      </c>
      <c r="S2323" s="129">
        <v>1.76</v>
      </c>
      <c r="T2323" s="419">
        <v>-30.093</v>
      </c>
      <c r="U2323" s="129">
        <v>43.46</v>
      </c>
      <c r="V2323" s="129">
        <v>-6</v>
      </c>
      <c r="W2323" s="129">
        <v>-11</v>
      </c>
      <c r="X2323" s="129">
        <v>261</v>
      </c>
      <c r="Y2323" s="129" t="s">
        <v>1279</v>
      </c>
      <c r="Z2323" s="129" t="b">
        <v>0</v>
      </c>
      <c r="AA2323" s="129">
        <v>0</v>
      </c>
      <c r="AB2323" s="129" t="b">
        <v>0</v>
      </c>
      <c r="AC2323" s="129">
        <v>47</v>
      </c>
      <c r="AD2323" s="129">
        <v>0.33</v>
      </c>
      <c r="AE2323" s="129" t="s">
        <v>150</v>
      </c>
      <c r="AF2323" s="129" t="s">
        <v>3217</v>
      </c>
      <c r="AG2323" s="129" t="s">
        <v>5111</v>
      </c>
      <c r="AH2323" s="129" t="e" cm="1">
        <f t="array" aca="1" ref="AH2323" ca="1">INDIRECT(ADDRESS(MATCH(AJ2323,'rs_industries'!B:B,0),5,1,TRUE,"rs_industries"))</f>
        <v>#N/A</v>
      </c>
      <c r="AI2323" s="129" t="e" cm="1">
        <f t="array" aca="1" ref="AI2323" ca="1">INDIRECT(ADDRESS(MATCH(A2323,'rs_stocks'!B:B,0),7,1,TRUE,"rs_stocks"))</f>
        <v>#N/A</v>
      </c>
    </row>
    <row r="2324" spans="1:35" x14ac:dyDescent="0.3">
      <c r="A2324" s="129" t="s">
        <v>745</v>
      </c>
      <c r="B2324" s="132">
        <v>6.74</v>
      </c>
      <c r="C2324" s="132">
        <v>4.2300000000000004</v>
      </c>
      <c r="D2324" s="132">
        <v>-9.6999999999999993</v>
      </c>
      <c r="E2324" s="132">
        <v>8.98</v>
      </c>
      <c r="F2324" s="132">
        <v>9.9</v>
      </c>
      <c r="G2324" s="272" t="s">
        <v>3507</v>
      </c>
      <c r="H2324" s="349" t="s">
        <v>24</v>
      </c>
      <c r="I2324" s="129">
        <v>12.196999999999999</v>
      </c>
      <c r="J2324" s="129">
        <v>-39</v>
      </c>
      <c r="K2324" s="129">
        <v>-11</v>
      </c>
      <c r="L2324" s="129" t="b">
        <v>1</v>
      </c>
      <c r="M2324" s="129">
        <v>-24.741</v>
      </c>
      <c r="N2324" s="129">
        <v>6.7060000000000004</v>
      </c>
      <c r="O2324" s="129">
        <v>-3.69</v>
      </c>
      <c r="P2324" s="132">
        <v>-20.495999999999999</v>
      </c>
      <c r="Q2324" s="132">
        <v>0.153</v>
      </c>
      <c r="R2324" s="132">
        <v>-3.1269999999999998</v>
      </c>
      <c r="S2324" s="129">
        <v>2.1800000000000002</v>
      </c>
      <c r="T2324" s="419">
        <v>79.765000000000001</v>
      </c>
      <c r="U2324" s="129">
        <v>143.5</v>
      </c>
      <c r="V2324" s="129">
        <v>60</v>
      </c>
      <c r="W2324" s="129">
        <v>80</v>
      </c>
      <c r="X2324" s="129">
        <v>63</v>
      </c>
      <c r="Y2324" s="129" t="s">
        <v>745</v>
      </c>
      <c r="Z2324" s="129" t="b">
        <v>1</v>
      </c>
      <c r="AA2324" s="129">
        <v>0</v>
      </c>
      <c r="AB2324" s="129" t="b">
        <v>0</v>
      </c>
      <c r="AC2324" s="129">
        <v>50</v>
      </c>
      <c r="AD2324" s="129">
        <v>0.33</v>
      </c>
      <c r="AE2324" s="129" t="s">
        <v>24</v>
      </c>
      <c r="AF2324" s="129" t="s">
        <v>3507</v>
      </c>
      <c r="AG2324" s="129" t="s">
        <v>4506</v>
      </c>
      <c r="AH2324" s="129" t="e" cm="1">
        <f t="array" aca="1" ref="AH2324" ca="1">INDIRECT(ADDRESS(MATCH(AJ2324,'rs_industries'!B:B,0),5,1,TRUE,"rs_industries"))</f>
        <v>#N/A</v>
      </c>
      <c r="AI2324" s="129" cm="1">
        <f t="array" aca="1" ref="AI2324" ca="1">INDIRECT(ADDRESS(MATCH(A2324,'rs_stocks'!B:B,0),7,1,TRUE,"rs_stocks"))</f>
        <v>70</v>
      </c>
    </row>
    <row r="2325" spans="1:35" x14ac:dyDescent="0.3">
      <c r="A2325" s="129" t="s">
        <v>464</v>
      </c>
      <c r="B2325" s="132">
        <v>-1.3</v>
      </c>
      <c r="C2325" s="132">
        <v>2</v>
      </c>
      <c r="D2325" s="132">
        <v>1.86</v>
      </c>
      <c r="E2325" s="132">
        <v>-2.4700000000000002</v>
      </c>
      <c r="F2325" s="132">
        <v>-4.54</v>
      </c>
      <c r="G2325" s="282" t="s">
        <v>3217</v>
      </c>
      <c r="H2325" s="347" t="s">
        <v>150</v>
      </c>
      <c r="I2325" s="129">
        <v>11.294</v>
      </c>
      <c r="J2325" s="129">
        <v>-32</v>
      </c>
      <c r="K2325" s="129">
        <v>-22</v>
      </c>
      <c r="L2325" s="129" t="b">
        <v>1</v>
      </c>
      <c r="M2325" s="129">
        <v>-6.9880000000000004</v>
      </c>
      <c r="N2325" s="129">
        <v>1.893</v>
      </c>
      <c r="O2325" s="129">
        <v>-3.6909999999999998</v>
      </c>
      <c r="P2325" s="132">
        <v>-6.9790000000000001</v>
      </c>
      <c r="Q2325" s="132">
        <v>0.161</v>
      </c>
      <c r="R2325" s="132">
        <v>-1.1259999999999999</v>
      </c>
      <c r="S2325" s="129">
        <v>1.57</v>
      </c>
      <c r="T2325" s="419">
        <v>-50.457000000000001</v>
      </c>
      <c r="U2325" s="129">
        <v>60.76</v>
      </c>
      <c r="V2325" s="129">
        <v>4</v>
      </c>
      <c r="W2325" s="129">
        <v>-5</v>
      </c>
      <c r="X2325" s="129">
        <v>210</v>
      </c>
      <c r="Y2325" s="129" t="s">
        <v>464</v>
      </c>
      <c r="Z2325" s="129" t="b">
        <v>0</v>
      </c>
      <c r="AA2325" s="129">
        <v>0</v>
      </c>
      <c r="AB2325" s="129" t="b">
        <v>0</v>
      </c>
      <c r="AC2325" s="129">
        <v>43</v>
      </c>
      <c r="AD2325" s="129">
        <v>0.33</v>
      </c>
      <c r="AE2325" s="129" t="s">
        <v>150</v>
      </c>
      <c r="AF2325" s="129" t="s">
        <v>3217</v>
      </c>
      <c r="AG2325" s="129" t="s">
        <v>4757</v>
      </c>
      <c r="AH2325" s="129" t="e" cm="1">
        <f t="array" aca="1" ref="AH2325" ca="1">INDIRECT(ADDRESS(MATCH(AJ2325,'rs_industries'!B:B,0),5,1,TRUE,"rs_industries"))</f>
        <v>#N/A</v>
      </c>
      <c r="AI2325" s="129" t="e" cm="1">
        <f t="array" aca="1" ref="AI2325" ca="1">INDIRECT(ADDRESS(MATCH(A2325,'rs_stocks'!B:B,0),7,1,TRUE,"rs_stocks"))</f>
        <v>#N/A</v>
      </c>
    </row>
    <row r="2326" spans="1:35" x14ac:dyDescent="0.3">
      <c r="A2326" s="129" t="s">
        <v>1735</v>
      </c>
      <c r="B2326" s="132">
        <v>-0.24</v>
      </c>
      <c r="C2326" s="132">
        <v>1.39</v>
      </c>
      <c r="D2326" s="132">
        <v>1.1599999999999999</v>
      </c>
      <c r="E2326" s="132">
        <v>1.1000000000000001</v>
      </c>
      <c r="F2326" s="132">
        <v>-3.26</v>
      </c>
      <c r="G2326" s="235" t="s">
        <v>3365</v>
      </c>
      <c r="H2326" s="349" t="s">
        <v>3108</v>
      </c>
      <c r="I2326" s="129">
        <v>2.5169999999999999</v>
      </c>
      <c r="J2326" s="129">
        <v>-23</v>
      </c>
      <c r="K2326" s="129">
        <v>-11</v>
      </c>
      <c r="L2326" s="129" t="b">
        <v>1</v>
      </c>
      <c r="M2326" s="129">
        <v>-6.8410000000000002</v>
      </c>
      <c r="N2326" s="129">
        <v>1.853</v>
      </c>
      <c r="O2326" s="129">
        <v>-3.6920000000000002</v>
      </c>
      <c r="P2326" s="132">
        <v>-6.7350000000000003</v>
      </c>
      <c r="Q2326" s="132">
        <v>0.161</v>
      </c>
      <c r="R2326" s="132">
        <v>-1.0860000000000001</v>
      </c>
      <c r="S2326" s="129">
        <v>1.7</v>
      </c>
      <c r="T2326" s="419">
        <v>52.902999999999999</v>
      </c>
      <c r="U2326" s="129">
        <v>42.2</v>
      </c>
      <c r="V2326" s="129">
        <v>4</v>
      </c>
      <c r="W2326" s="129">
        <v>13</v>
      </c>
      <c r="X2326" s="129">
        <v>278</v>
      </c>
      <c r="Y2326" s="129" t="s">
        <v>1735</v>
      </c>
      <c r="Z2326" s="129" t="b">
        <v>1</v>
      </c>
      <c r="AA2326" s="129">
        <v>0</v>
      </c>
      <c r="AB2326" s="129" t="b">
        <v>1</v>
      </c>
      <c r="AC2326" s="129">
        <v>46</v>
      </c>
      <c r="AD2326" s="129">
        <v>0.32900000000000001</v>
      </c>
      <c r="AE2326" s="129" t="s">
        <v>3108</v>
      </c>
      <c r="AF2326" s="129" t="s">
        <v>3365</v>
      </c>
      <c r="AG2326" s="129" t="s">
        <v>4059</v>
      </c>
      <c r="AH2326" s="129" t="e" cm="1">
        <f t="array" aca="1" ref="AH2326" ca="1">INDIRECT(ADDRESS(MATCH(AJ2326,'rs_industries'!B:B,0),5,1,TRUE,"rs_industries"))</f>
        <v>#N/A</v>
      </c>
      <c r="AI2326" s="129" t="e" cm="1">
        <f t="array" aca="1" ref="AI2326" ca="1">INDIRECT(ADDRESS(MATCH(A2326,'rs_stocks'!B:B,0),7,1,TRUE,"rs_stocks"))</f>
        <v>#N/A</v>
      </c>
    </row>
    <row r="2327" spans="1:35" x14ac:dyDescent="0.3">
      <c r="A2327" s="129" t="s">
        <v>9104</v>
      </c>
      <c r="B2327" s="132">
        <v>0</v>
      </c>
      <c r="C2327" s="132">
        <v>-5.19</v>
      </c>
      <c r="D2327" s="132">
        <v>-3.88</v>
      </c>
      <c r="E2327" s="132">
        <v>-14.86</v>
      </c>
      <c r="F2327" s="132">
        <v>-10.55</v>
      </c>
      <c r="G2327" s="269" t="s">
        <v>3148</v>
      </c>
      <c r="H2327" s="288" t="s">
        <v>3111</v>
      </c>
      <c r="I2327" s="129">
        <v>0.28299999999999997</v>
      </c>
      <c r="J2327" s="129">
        <v>-55</v>
      </c>
      <c r="K2327" s="129">
        <v>-51</v>
      </c>
      <c r="L2327" s="129" t="b">
        <v>0</v>
      </c>
      <c r="M2327" s="129">
        <v>-10.195</v>
      </c>
      <c r="N2327" s="129">
        <v>2.758</v>
      </c>
      <c r="O2327" s="129">
        <v>-3.6960000000000002</v>
      </c>
      <c r="P2327" s="132">
        <v>-10.484999999999999</v>
      </c>
      <c r="Q2327" s="132">
        <v>0.16200000000000001</v>
      </c>
      <c r="R2327" s="132">
        <v>-1.696</v>
      </c>
      <c r="S2327" s="129">
        <v>2.73</v>
      </c>
      <c r="T2327" s="419">
        <v>-59.536999999999999</v>
      </c>
      <c r="U2327" s="129">
        <v>16.62</v>
      </c>
      <c r="V2327" s="129">
        <v>-8</v>
      </c>
      <c r="W2327" s="129">
        <v>-30</v>
      </c>
      <c r="X2327" s="129">
        <v>441</v>
      </c>
      <c r="Y2327" s="129" t="s">
        <v>9104</v>
      </c>
      <c r="Z2327" s="129" t="b">
        <v>1</v>
      </c>
      <c r="AA2327" s="129">
        <v>0</v>
      </c>
      <c r="AB2327" s="129" t="b">
        <v>0</v>
      </c>
      <c r="AC2327" s="129">
        <v>44</v>
      </c>
      <c r="AD2327" s="129">
        <v>0.32900000000000001</v>
      </c>
      <c r="AE2327" s="129" t="s">
        <v>3111</v>
      </c>
      <c r="AF2327" s="129" t="s">
        <v>3148</v>
      </c>
      <c r="AG2327" s="129" t="s">
        <v>9105</v>
      </c>
      <c r="AH2327" s="129" t="e" cm="1">
        <f t="array" aca="1" ref="AH2327" ca="1">INDIRECT(ADDRESS(MATCH(AJ2327,'rs_industries'!B:B,0),5,1,TRUE,"rs_industries"))</f>
        <v>#N/A</v>
      </c>
      <c r="AI2327" s="129" t="e" cm="1">
        <f t="array" aca="1" ref="AI2327" ca="1">INDIRECT(ADDRESS(MATCH(A2327,'rs_stocks'!B:B,0),7,1,TRUE,"rs_stocks"))</f>
        <v>#N/A</v>
      </c>
    </row>
    <row r="2328" spans="1:35" x14ac:dyDescent="0.3">
      <c r="A2328" s="129" t="s">
        <v>2203</v>
      </c>
      <c r="B2328" s="132">
        <v>5.74</v>
      </c>
      <c r="C2328" s="132">
        <v>-13.23</v>
      </c>
      <c r="D2328" s="132">
        <v>-16.809999999999999</v>
      </c>
      <c r="E2328" s="132">
        <v>-12.66</v>
      </c>
      <c r="F2328" s="132">
        <v>-2.42</v>
      </c>
      <c r="G2328" s="282" t="s">
        <v>3525</v>
      </c>
      <c r="H2328" s="347" t="s">
        <v>3124</v>
      </c>
      <c r="I2328" s="129">
        <v>2.2829999999999999</v>
      </c>
      <c r="J2328" s="129">
        <v>-64</v>
      </c>
      <c r="K2328" s="129">
        <v>-38</v>
      </c>
      <c r="L2328" s="129" t="b">
        <v>0</v>
      </c>
      <c r="M2328" s="129">
        <v>-41.837000000000003</v>
      </c>
      <c r="N2328" s="129">
        <v>11.311999999999999</v>
      </c>
      <c r="O2328" s="129">
        <v>-3.698</v>
      </c>
      <c r="P2328" s="132">
        <v>-30.129000000000001</v>
      </c>
      <c r="Q2328" s="132">
        <v>0.151</v>
      </c>
      <c r="R2328" s="132">
        <v>-4.556</v>
      </c>
      <c r="S2328" s="129">
        <v>4.59</v>
      </c>
      <c r="T2328" s="419">
        <v>-40.228999999999999</v>
      </c>
      <c r="U2328" s="129">
        <v>34.64</v>
      </c>
      <c r="V2328" s="129">
        <v>-29</v>
      </c>
      <c r="W2328" s="129">
        <v>-18</v>
      </c>
      <c r="X2328" s="129">
        <v>125</v>
      </c>
      <c r="Y2328" s="129" t="s">
        <v>2203</v>
      </c>
      <c r="Z2328" s="129" t="b">
        <v>1</v>
      </c>
      <c r="AA2328" s="129">
        <v>0</v>
      </c>
      <c r="AB2328" s="129" t="b">
        <v>0</v>
      </c>
      <c r="AC2328" s="129">
        <v>41</v>
      </c>
      <c r="AD2328" s="129">
        <v>0.32900000000000001</v>
      </c>
      <c r="AE2328" s="129" t="s">
        <v>3124</v>
      </c>
      <c r="AF2328" s="129" t="s">
        <v>3525</v>
      </c>
      <c r="AG2328" s="129" t="s">
        <v>3896</v>
      </c>
      <c r="AH2328" s="129" t="e" cm="1">
        <f t="array" aca="1" ref="AH2328" ca="1">INDIRECT(ADDRESS(MATCH(AJ2328,'rs_industries'!B:B,0),5,1,TRUE,"rs_industries"))</f>
        <v>#N/A</v>
      </c>
      <c r="AI2328" s="129" t="e" cm="1">
        <f t="array" aca="1" ref="AI2328" ca="1">INDIRECT(ADDRESS(MATCH(A2328,'rs_stocks'!B:B,0),7,1,TRUE,"rs_stocks"))</f>
        <v>#N/A</v>
      </c>
    </row>
    <row r="2329" spans="1:35" x14ac:dyDescent="0.3">
      <c r="A2329" s="129" t="s">
        <v>2013</v>
      </c>
      <c r="B2329" s="132">
        <v>5.65</v>
      </c>
      <c r="C2329" s="132">
        <v>19.47</v>
      </c>
      <c r="D2329" s="132">
        <v>7.76</v>
      </c>
      <c r="E2329" s="132">
        <v>-11.27</v>
      </c>
      <c r="F2329" s="132">
        <v>-12.89</v>
      </c>
      <c r="G2329" s="219" t="s">
        <v>3114</v>
      </c>
      <c r="H2329" s="345" t="s">
        <v>31</v>
      </c>
      <c r="I2329" s="129">
        <v>1.534</v>
      </c>
      <c r="J2329" s="129">
        <v>-54</v>
      </c>
      <c r="K2329" s="129">
        <v>-30</v>
      </c>
      <c r="L2329" s="129" t="b">
        <v>1</v>
      </c>
      <c r="M2329" s="129">
        <v>-17.634</v>
      </c>
      <c r="N2329" s="129">
        <v>4.7649999999999997</v>
      </c>
      <c r="O2329" s="129">
        <v>-3.7</v>
      </c>
      <c r="P2329" s="132">
        <v>-18.847999999999999</v>
      </c>
      <c r="Q2329" s="132">
        <v>0.16500000000000001</v>
      </c>
      <c r="R2329" s="132">
        <v>-3.1150000000000002</v>
      </c>
      <c r="S2329" s="129">
        <v>2.54</v>
      </c>
      <c r="T2329" s="419">
        <v>17.699000000000002</v>
      </c>
      <c r="U2329" s="129">
        <v>20</v>
      </c>
      <c r="V2329" s="129">
        <v>42</v>
      </c>
      <c r="W2329" s="129">
        <v>60</v>
      </c>
      <c r="X2329" s="129">
        <v>393</v>
      </c>
      <c r="Y2329" s="129" t="s">
        <v>2013</v>
      </c>
      <c r="Z2329" s="129" t="b">
        <v>0</v>
      </c>
      <c r="AA2329" s="129">
        <v>0</v>
      </c>
      <c r="AB2329" s="129" t="b">
        <v>0</v>
      </c>
      <c r="AC2329" s="129">
        <v>44</v>
      </c>
      <c r="AD2329" s="129">
        <v>0.32900000000000001</v>
      </c>
      <c r="AE2329" s="129" t="s">
        <v>31</v>
      </c>
      <c r="AF2329" s="129" t="s">
        <v>3114</v>
      </c>
      <c r="AG2329" s="129" t="s">
        <v>4389</v>
      </c>
      <c r="AH2329" s="129" t="e" cm="1">
        <f t="array" aca="1" ref="AH2329" ca="1">INDIRECT(ADDRESS(MATCH(AJ2329,'rs_industries'!B:B,0),5,1,TRUE,"rs_industries"))</f>
        <v>#N/A</v>
      </c>
      <c r="AI2329" s="129" t="e" cm="1">
        <f t="array" aca="1" ref="AI2329" ca="1">INDIRECT(ADDRESS(MATCH(A2329,'rs_stocks'!B:B,0),7,1,TRUE,"rs_stocks"))</f>
        <v>#N/A</v>
      </c>
    </row>
    <row r="2330" spans="1:35" x14ac:dyDescent="0.3">
      <c r="A2330" s="129" t="s">
        <v>7451</v>
      </c>
      <c r="B2330" s="132">
        <v>-7.71</v>
      </c>
      <c r="C2330" s="132">
        <v>-18.600000000000001</v>
      </c>
      <c r="D2330" s="132">
        <v>-3.93</v>
      </c>
      <c r="E2330" s="132">
        <v>-18.27</v>
      </c>
      <c r="F2330" s="132">
        <v>-23.01</v>
      </c>
      <c r="G2330" s="225" t="s">
        <v>841</v>
      </c>
      <c r="H2330" s="346" t="s">
        <v>24</v>
      </c>
      <c r="I2330" s="129">
        <v>0.80800000000000005</v>
      </c>
      <c r="J2330" s="129">
        <v>-75</v>
      </c>
      <c r="K2330" s="129">
        <v>-68</v>
      </c>
      <c r="L2330" s="129" t="b">
        <v>0</v>
      </c>
      <c r="M2330" s="129">
        <v>-26.690999999999999</v>
      </c>
      <c r="N2330" s="129">
        <v>7.2080000000000002</v>
      </c>
      <c r="O2330" s="129">
        <v>-3.7029999999999998</v>
      </c>
      <c r="P2330" s="132">
        <v>-26.018000000000001</v>
      </c>
      <c r="Q2330" s="132">
        <v>0.16500000000000001</v>
      </c>
      <c r="R2330" s="132">
        <v>-4.2889999999999997</v>
      </c>
      <c r="S2330" s="129">
        <v>6.04</v>
      </c>
      <c r="T2330" s="419">
        <v>-35.268999999999998</v>
      </c>
      <c r="U2330" s="129">
        <v>12.21</v>
      </c>
      <c r="V2330" s="129">
        <v>-29</v>
      </c>
      <c r="W2330" s="129">
        <v>-43</v>
      </c>
      <c r="X2330" s="129">
        <v>271</v>
      </c>
      <c r="Y2330" s="129" t="s">
        <v>7451</v>
      </c>
      <c r="Z2330" s="129" t="b">
        <v>1</v>
      </c>
      <c r="AA2330" s="129">
        <v>0</v>
      </c>
      <c r="AB2330" s="129" t="b">
        <v>0</v>
      </c>
      <c r="AC2330" s="129">
        <v>39</v>
      </c>
      <c r="AD2330" s="129">
        <v>0.32800000000000001</v>
      </c>
      <c r="AE2330" s="129" t="s">
        <v>24</v>
      </c>
      <c r="AF2330" s="129" t="s">
        <v>841</v>
      </c>
      <c r="AG2330" s="129" t="s">
        <v>7452</v>
      </c>
      <c r="AH2330" s="129" t="e" cm="1">
        <f t="array" aca="1" ref="AH2330" ca="1">INDIRECT(ADDRESS(MATCH(AJ2330,'rs_industries'!B:B,0),5,1,TRUE,"rs_industries"))</f>
        <v>#N/A</v>
      </c>
      <c r="AI2330" s="129" t="e" cm="1">
        <f t="array" aca="1" ref="AI2330" ca="1">INDIRECT(ADDRESS(MATCH(A2330,'rs_stocks'!B:B,0),7,1,TRUE,"rs_stocks"))</f>
        <v>#N/A</v>
      </c>
    </row>
    <row r="2331" spans="1:35" x14ac:dyDescent="0.3">
      <c r="A2331" s="129" t="s">
        <v>1593</v>
      </c>
      <c r="B2331" s="132">
        <v>0.62</v>
      </c>
      <c r="C2331" s="132">
        <v>-5.4</v>
      </c>
      <c r="D2331" s="132">
        <v>-6.54</v>
      </c>
      <c r="E2331" s="132">
        <v>-12.61</v>
      </c>
      <c r="F2331" s="132">
        <v>-0.79</v>
      </c>
      <c r="G2331" s="298" t="s">
        <v>3148</v>
      </c>
      <c r="H2331" s="352" t="s">
        <v>3111</v>
      </c>
      <c r="I2331" s="129">
        <v>2.2749999999999999</v>
      </c>
      <c r="J2331" s="129">
        <v>-62</v>
      </c>
      <c r="K2331" s="129">
        <v>-44</v>
      </c>
      <c r="L2331" s="129" t="b">
        <v>0</v>
      </c>
      <c r="M2331" s="129">
        <v>-10.211</v>
      </c>
      <c r="N2331" s="129">
        <v>2.7440000000000002</v>
      </c>
      <c r="O2331" s="129">
        <v>-3.7210000000000001</v>
      </c>
      <c r="P2331" s="132">
        <v>-9.6750000000000007</v>
      </c>
      <c r="Q2331" s="132">
        <v>0.161</v>
      </c>
      <c r="R2331" s="132">
        <v>-1.56</v>
      </c>
      <c r="S2331" s="129">
        <v>2.34</v>
      </c>
      <c r="T2331" s="419">
        <v>-44.607999999999997</v>
      </c>
      <c r="U2331" s="129">
        <v>16.29</v>
      </c>
      <c r="V2331" s="129">
        <v>27</v>
      </c>
      <c r="W2331" s="129">
        <v>40</v>
      </c>
      <c r="X2331" s="129">
        <v>524</v>
      </c>
      <c r="Y2331" s="129" t="s">
        <v>1593</v>
      </c>
      <c r="Z2331" s="129" t="b">
        <v>1</v>
      </c>
      <c r="AA2331" s="129">
        <v>0</v>
      </c>
      <c r="AB2331" s="129" t="b">
        <v>0</v>
      </c>
      <c r="AC2331" s="129">
        <v>39</v>
      </c>
      <c r="AD2331" s="129">
        <v>0.32800000000000001</v>
      </c>
      <c r="AE2331" s="129" t="s">
        <v>3111</v>
      </c>
      <c r="AF2331" s="129" t="s">
        <v>3148</v>
      </c>
      <c r="AG2331" s="129" t="s">
        <v>4884</v>
      </c>
      <c r="AH2331" s="129" t="e" cm="1">
        <f t="array" aca="1" ref="AH2331" ca="1">INDIRECT(ADDRESS(MATCH(AJ2331,'rs_industries'!B:B,0),5,1,TRUE,"rs_industries"))</f>
        <v>#N/A</v>
      </c>
      <c r="AI2331" s="129" t="e" cm="1">
        <f t="array" aca="1" ref="AI2331" ca="1">INDIRECT(ADDRESS(MATCH(A2331,'rs_stocks'!B:B,0),7,1,TRUE,"rs_stocks"))</f>
        <v>#N/A</v>
      </c>
    </row>
    <row r="2332" spans="1:35" x14ac:dyDescent="0.3">
      <c r="A2332" s="129" t="s">
        <v>173</v>
      </c>
      <c r="B2332" s="132">
        <v>3.74</v>
      </c>
      <c r="C2332" s="132">
        <v>7.26</v>
      </c>
      <c r="D2332" s="132">
        <v>6.59</v>
      </c>
      <c r="E2332" s="132">
        <v>-1.34</v>
      </c>
      <c r="F2332" s="132">
        <v>2.61</v>
      </c>
      <c r="G2332" s="330" t="s">
        <v>3150</v>
      </c>
      <c r="H2332" s="345" t="s">
        <v>3108</v>
      </c>
      <c r="I2332" s="129">
        <v>18.039000000000001</v>
      </c>
      <c r="J2332" s="129">
        <v>-36</v>
      </c>
      <c r="K2332" s="129">
        <v>-6</v>
      </c>
      <c r="L2332" s="129" t="b">
        <v>1</v>
      </c>
      <c r="M2332" s="129">
        <v>-10.462</v>
      </c>
      <c r="N2332" s="129">
        <v>2.81</v>
      </c>
      <c r="O2332" s="129">
        <v>-3.7229999999999999</v>
      </c>
      <c r="P2332" s="132">
        <v>-10.444000000000001</v>
      </c>
      <c r="Q2332" s="132">
        <v>0.16500000000000001</v>
      </c>
      <c r="R2332" s="132">
        <v>-1.7210000000000001</v>
      </c>
      <c r="S2332" s="129">
        <v>1.6</v>
      </c>
      <c r="T2332" s="419">
        <v>71.385999999999996</v>
      </c>
      <c r="U2332" s="129">
        <v>126.92</v>
      </c>
      <c r="V2332" s="129">
        <v>-53</v>
      </c>
      <c r="W2332" s="129">
        <v>-40</v>
      </c>
      <c r="X2332" s="129">
        <v>98</v>
      </c>
      <c r="Y2332" s="129" t="s">
        <v>173</v>
      </c>
      <c r="Z2332" s="129" t="b">
        <v>0</v>
      </c>
      <c r="AA2332" s="129">
        <v>0</v>
      </c>
      <c r="AB2332" s="129" t="b">
        <v>0</v>
      </c>
      <c r="AC2332" s="129">
        <v>49</v>
      </c>
      <c r="AD2332" s="129">
        <v>0.32800000000000001</v>
      </c>
      <c r="AE2332" s="129" t="s">
        <v>3108</v>
      </c>
      <c r="AF2332" s="129" t="s">
        <v>3150</v>
      </c>
      <c r="AG2332" s="129" t="s">
        <v>3963</v>
      </c>
      <c r="AH2332" s="129" t="e" cm="1">
        <f t="array" aca="1" ref="AH2332" ca="1">INDIRECT(ADDRESS(MATCH(AJ2332,'rs_industries'!B:B,0),5,1,TRUE,"rs_industries"))</f>
        <v>#N/A</v>
      </c>
      <c r="AI2332" s="129" t="e" cm="1">
        <f t="array" aca="1" ref="AI2332" ca="1">INDIRECT(ADDRESS(MATCH(A2332,'rs_stocks'!B:B,0),7,1,TRUE,"rs_stocks"))</f>
        <v>#N/A</v>
      </c>
    </row>
    <row r="2333" spans="1:35" x14ac:dyDescent="0.3">
      <c r="A2333" s="129" t="s">
        <v>7347</v>
      </c>
      <c r="B2333" s="132">
        <v>2</v>
      </c>
      <c r="C2333" s="132">
        <v>3.97</v>
      </c>
      <c r="D2333" s="132">
        <v>2.85</v>
      </c>
      <c r="E2333" s="132">
        <v>6.53</v>
      </c>
      <c r="F2333" s="132">
        <v>0.82</v>
      </c>
      <c r="G2333" s="269" t="s">
        <v>3193</v>
      </c>
      <c r="H2333" s="288" t="s">
        <v>3111</v>
      </c>
      <c r="I2333" s="129">
        <v>0.57499999999999996</v>
      </c>
      <c r="J2333" s="129">
        <v>-54</v>
      </c>
      <c r="K2333" s="129">
        <v>-44</v>
      </c>
      <c r="L2333" s="129" t="b">
        <v>1</v>
      </c>
      <c r="M2333" s="129">
        <v>-5.0410000000000004</v>
      </c>
      <c r="N2333" s="129">
        <v>1.3540000000000001</v>
      </c>
      <c r="O2333" s="129">
        <v>-3.7229999999999999</v>
      </c>
      <c r="P2333" s="132">
        <v>-4.9359999999999999</v>
      </c>
      <c r="Q2333" s="132">
        <v>0.16300000000000001</v>
      </c>
      <c r="R2333" s="132">
        <v>-0.80500000000000005</v>
      </c>
      <c r="S2333" s="129">
        <v>1.21</v>
      </c>
      <c r="T2333" s="419">
        <v>19.138999999999999</v>
      </c>
      <c r="U2333" s="129">
        <v>8.65</v>
      </c>
      <c r="V2333" s="129">
        <v>-39</v>
      </c>
      <c r="W2333" s="129">
        <v>-24</v>
      </c>
      <c r="X2333" s="129">
        <v>1913</v>
      </c>
      <c r="Y2333" s="129" t="s">
        <v>7347</v>
      </c>
      <c r="Z2333" s="129" t="b">
        <v>0</v>
      </c>
      <c r="AA2333" s="129">
        <v>0</v>
      </c>
      <c r="AB2333" s="129" t="b">
        <v>0</v>
      </c>
      <c r="AC2333" s="129">
        <v>42</v>
      </c>
      <c r="AD2333" s="129">
        <v>0.32700000000000001</v>
      </c>
      <c r="AE2333" s="129" t="s">
        <v>3111</v>
      </c>
      <c r="AF2333" s="129" t="s">
        <v>3193</v>
      </c>
      <c r="AG2333" s="129" t="s">
        <v>7348</v>
      </c>
      <c r="AH2333" s="129" t="e" cm="1">
        <f t="array" aca="1" ref="AH2333" ca="1">INDIRECT(ADDRESS(MATCH(AJ2333,'rs_industries'!B:B,0),5,1,TRUE,"rs_industries"))</f>
        <v>#N/A</v>
      </c>
      <c r="AI2333" s="129" t="e" cm="1">
        <f t="array" aca="1" ref="AI2333" ca="1">INDIRECT(ADDRESS(MATCH(A2333,'rs_stocks'!B:B,0),7,1,TRUE,"rs_stocks"))</f>
        <v>#N/A</v>
      </c>
    </row>
    <row r="2334" spans="1:35" x14ac:dyDescent="0.3">
      <c r="A2334" s="129" t="s">
        <v>5271</v>
      </c>
      <c r="B2334" s="132">
        <v>8.74</v>
      </c>
      <c r="C2334" s="132">
        <v>3.9</v>
      </c>
      <c r="D2334" s="132">
        <v>15.46</v>
      </c>
      <c r="E2334" s="132">
        <v>-5.88</v>
      </c>
      <c r="F2334" s="132">
        <v>-4.92</v>
      </c>
      <c r="G2334" s="269" t="s">
        <v>3215</v>
      </c>
      <c r="H2334" s="288" t="s">
        <v>3108</v>
      </c>
      <c r="I2334" s="129">
        <v>0.95299999999999996</v>
      </c>
      <c r="J2334" s="129">
        <v>-91</v>
      </c>
      <c r="K2334" s="129">
        <v>-89</v>
      </c>
      <c r="L2334" s="129" t="b">
        <v>1</v>
      </c>
      <c r="M2334" s="129">
        <v>-29.190999999999999</v>
      </c>
      <c r="N2334" s="129">
        <v>7.827</v>
      </c>
      <c r="O2334" s="129">
        <v>-3.73</v>
      </c>
      <c r="P2334" s="132">
        <v>-25.649000000000001</v>
      </c>
      <c r="Q2334" s="132">
        <v>0.16800000000000001</v>
      </c>
      <c r="R2334" s="132">
        <v>-4.3159999999999998</v>
      </c>
      <c r="S2334" s="129">
        <v>4.42</v>
      </c>
      <c r="T2334" s="419">
        <v>52.545999999999999</v>
      </c>
      <c r="U2334" s="129">
        <v>5.6</v>
      </c>
      <c r="V2334" s="129">
        <v>-23</v>
      </c>
      <c r="W2334" s="129">
        <v>-50</v>
      </c>
      <c r="X2334" s="129">
        <v>808</v>
      </c>
      <c r="Y2334" s="129" t="s">
        <v>5271</v>
      </c>
      <c r="Z2334" s="129" t="b">
        <v>0</v>
      </c>
      <c r="AA2334" s="129">
        <v>0</v>
      </c>
      <c r="AB2334" s="129" t="b">
        <v>0</v>
      </c>
      <c r="AC2334" s="129">
        <v>42</v>
      </c>
      <c r="AD2334" s="129">
        <v>0.32700000000000001</v>
      </c>
      <c r="AE2334" s="129" t="s">
        <v>3108</v>
      </c>
      <c r="AF2334" s="129" t="s">
        <v>3215</v>
      </c>
      <c r="AG2334" s="129" t="s">
        <v>5272</v>
      </c>
      <c r="AH2334" s="129" t="e" cm="1">
        <f t="array" aca="1" ref="AH2334" ca="1">INDIRECT(ADDRESS(MATCH(AJ2334,'rs_industries'!B:B,0),5,1,TRUE,"rs_industries"))</f>
        <v>#N/A</v>
      </c>
      <c r="AI2334" s="129" t="e" cm="1">
        <f t="array" aca="1" ref="AI2334" ca="1">INDIRECT(ADDRESS(MATCH(A2334,'rs_stocks'!B:B,0),7,1,TRUE,"rs_stocks"))</f>
        <v>#N/A</v>
      </c>
    </row>
    <row r="2335" spans="1:35" x14ac:dyDescent="0.3">
      <c r="A2335" s="129" t="s">
        <v>818</v>
      </c>
      <c r="B2335" s="132">
        <v>-2.59</v>
      </c>
      <c r="C2335" s="132">
        <v>-4.78</v>
      </c>
      <c r="D2335" s="132">
        <v>-6.38</v>
      </c>
      <c r="E2335" s="132">
        <v>-2.17</v>
      </c>
      <c r="F2335" s="132">
        <v>-3.54</v>
      </c>
      <c r="G2335" s="253" t="s">
        <v>3262</v>
      </c>
      <c r="H2335" s="253" t="s">
        <v>3111</v>
      </c>
      <c r="I2335" s="129">
        <v>71.472999999999999</v>
      </c>
      <c r="J2335" s="129">
        <v>-33</v>
      </c>
      <c r="K2335" s="129">
        <v>-21</v>
      </c>
      <c r="L2335" s="129" t="b">
        <v>0</v>
      </c>
      <c r="M2335" s="129">
        <v>-8.8369999999999997</v>
      </c>
      <c r="N2335" s="129">
        <v>2.3620000000000001</v>
      </c>
      <c r="O2335" s="129">
        <v>-3.742</v>
      </c>
      <c r="P2335" s="132">
        <v>-8.25</v>
      </c>
      <c r="Q2335" s="132">
        <v>0.161</v>
      </c>
      <c r="R2335" s="132">
        <v>-1.329</v>
      </c>
      <c r="S2335" s="129">
        <v>1.69</v>
      </c>
      <c r="T2335" s="419">
        <v>-25.597999999999999</v>
      </c>
      <c r="U2335" s="129">
        <v>198.5</v>
      </c>
      <c r="V2335" s="129">
        <v>-48</v>
      </c>
      <c r="W2335" s="129">
        <v>-36</v>
      </c>
      <c r="X2335" s="129">
        <v>59</v>
      </c>
      <c r="Y2335" s="129" t="s">
        <v>818</v>
      </c>
      <c r="Z2335" s="129" t="b">
        <v>1</v>
      </c>
      <c r="AA2335" s="129">
        <v>0</v>
      </c>
      <c r="AB2335" s="129" t="b">
        <v>0</v>
      </c>
      <c r="AC2335" s="129">
        <v>46</v>
      </c>
      <c r="AD2335" s="129">
        <v>0.32700000000000001</v>
      </c>
      <c r="AE2335" s="129" t="s">
        <v>3111</v>
      </c>
      <c r="AF2335" s="129" t="s">
        <v>3262</v>
      </c>
      <c r="AG2335" s="129" t="s">
        <v>5519</v>
      </c>
      <c r="AH2335" s="129" t="e" cm="1">
        <f t="array" aca="1" ref="AH2335" ca="1">INDIRECT(ADDRESS(MATCH(AJ2335,'rs_industries'!B:B,0),5,1,TRUE,"rs_industries"))</f>
        <v>#N/A</v>
      </c>
      <c r="AI2335" s="129" t="e" cm="1">
        <f t="array" aca="1" ref="AI2335" ca="1">INDIRECT(ADDRESS(MATCH(A2335,'rs_stocks'!B:B,0),7,1,TRUE,"rs_stocks"))</f>
        <v>#N/A</v>
      </c>
    </row>
    <row r="2336" spans="1:35" x14ac:dyDescent="0.3">
      <c r="A2336" s="129" t="s">
        <v>9058</v>
      </c>
      <c r="B2336" s="132">
        <v>0</v>
      </c>
      <c r="C2336" s="132">
        <v>-4.9400000000000004</v>
      </c>
      <c r="D2336" s="132">
        <v>-3.61</v>
      </c>
      <c r="E2336" s="132">
        <v>-8.56</v>
      </c>
      <c r="F2336" s="132">
        <v>-10.26</v>
      </c>
      <c r="G2336" s="273" t="s">
        <v>3775</v>
      </c>
      <c r="H2336" s="349" t="s">
        <v>3111</v>
      </c>
      <c r="I2336" s="129">
        <v>0.25</v>
      </c>
      <c r="J2336" s="129">
        <v>-37</v>
      </c>
      <c r="K2336" s="129">
        <v>-32</v>
      </c>
      <c r="L2336" s="129" t="b">
        <v>0</v>
      </c>
      <c r="M2336" s="129">
        <v>-10.311999999999999</v>
      </c>
      <c r="N2336" s="129">
        <v>2.754</v>
      </c>
      <c r="O2336" s="129">
        <v>-3.7450000000000001</v>
      </c>
      <c r="P2336" s="132">
        <v>-10.531000000000001</v>
      </c>
      <c r="Q2336" s="132">
        <v>0.16500000000000001</v>
      </c>
      <c r="R2336" s="132">
        <v>-1.734</v>
      </c>
      <c r="S2336" s="129">
        <v>2.41</v>
      </c>
      <c r="T2336" s="419">
        <v>-34.453000000000003</v>
      </c>
      <c r="U2336" s="129">
        <v>4.8099999999999996</v>
      </c>
      <c r="V2336" s="129">
        <v>12</v>
      </c>
      <c r="W2336" s="129">
        <v>-47</v>
      </c>
      <c r="X2336" s="129">
        <v>1722</v>
      </c>
      <c r="Y2336" s="129" t="s">
        <v>9058</v>
      </c>
      <c r="Z2336" s="129" t="b">
        <v>0</v>
      </c>
      <c r="AA2336" s="129">
        <v>0</v>
      </c>
      <c r="AB2336" s="129" t="b">
        <v>0</v>
      </c>
      <c r="AC2336" s="129">
        <v>43</v>
      </c>
      <c r="AD2336" s="129">
        <v>0.32700000000000001</v>
      </c>
      <c r="AE2336" s="129" t="s">
        <v>3111</v>
      </c>
      <c r="AF2336" s="129" t="s">
        <v>3775</v>
      </c>
      <c r="AG2336" s="129" t="s">
        <v>9059</v>
      </c>
      <c r="AH2336" s="129" t="e" cm="1">
        <f t="array" aca="1" ref="AH2336" ca="1">INDIRECT(ADDRESS(MATCH(AJ2336,'rs_industries'!B:B,0),5,1,TRUE,"rs_industries"))</f>
        <v>#N/A</v>
      </c>
      <c r="AI2336" s="129" t="e" cm="1">
        <f t="array" aca="1" ref="AI2336" ca="1">INDIRECT(ADDRESS(MATCH(A2336,'rs_stocks'!B:B,0),7,1,TRUE,"rs_stocks"))</f>
        <v>#N/A</v>
      </c>
    </row>
    <row r="2337" spans="1:35" x14ac:dyDescent="0.3">
      <c r="A2337" s="129" t="s">
        <v>6598</v>
      </c>
      <c r="B2337" s="132">
        <v>1.01</v>
      </c>
      <c r="C2337" s="132">
        <v>-6.51</v>
      </c>
      <c r="D2337" s="132">
        <v>-30.01</v>
      </c>
      <c r="E2337" s="132">
        <v>-14.99</v>
      </c>
      <c r="F2337" s="132">
        <v>-16.329999999999998</v>
      </c>
      <c r="G2337" s="240" t="s">
        <v>3198</v>
      </c>
      <c r="H2337" s="348" t="s">
        <v>24</v>
      </c>
      <c r="I2337" s="129">
        <v>0.6</v>
      </c>
      <c r="J2337" s="129">
        <v>-41</v>
      </c>
      <c r="K2337" s="129">
        <v>-38</v>
      </c>
      <c r="L2337" s="129" t="b">
        <v>0</v>
      </c>
      <c r="M2337" s="129">
        <v>-46.073</v>
      </c>
      <c r="N2337" s="129">
        <v>12.298999999999999</v>
      </c>
      <c r="O2337" s="129">
        <v>-3.746</v>
      </c>
      <c r="P2337" s="132">
        <v>-39.207999999999998</v>
      </c>
      <c r="Q2337" s="132">
        <v>0.14000000000000001</v>
      </c>
      <c r="R2337" s="132">
        <v>-5.47</v>
      </c>
      <c r="S2337" s="129">
        <v>2.68</v>
      </c>
      <c r="T2337" s="419">
        <v>35.112000000000002</v>
      </c>
      <c r="U2337" s="129">
        <v>15.93</v>
      </c>
      <c r="V2337" s="129">
        <v>-14</v>
      </c>
      <c r="W2337" s="129">
        <v>-34</v>
      </c>
      <c r="X2337" s="129">
        <v>468</v>
      </c>
      <c r="Y2337" s="129" t="s">
        <v>6598</v>
      </c>
      <c r="Z2337" s="129" t="b">
        <v>1</v>
      </c>
      <c r="AA2337" s="129">
        <v>0</v>
      </c>
      <c r="AB2337" s="129" t="b">
        <v>0</v>
      </c>
      <c r="AC2337" s="129">
        <v>50</v>
      </c>
      <c r="AD2337" s="129">
        <v>0.32600000000000001</v>
      </c>
      <c r="AE2337" s="129" t="s">
        <v>24</v>
      </c>
      <c r="AF2337" s="129" t="s">
        <v>3198</v>
      </c>
      <c r="AG2337" s="129" t="s">
        <v>6978</v>
      </c>
      <c r="AH2337" s="129" t="e" cm="1">
        <f t="array" aca="1" ref="AH2337" ca="1">INDIRECT(ADDRESS(MATCH(AJ2337,'rs_industries'!B:B,0),5,1,TRUE,"rs_industries"))</f>
        <v>#N/A</v>
      </c>
      <c r="AI2337" s="129" t="e" cm="1">
        <f t="array" aca="1" ref="AI2337" ca="1">INDIRECT(ADDRESS(MATCH(A2337,'rs_stocks'!B:B,0),7,1,TRUE,"rs_stocks"))</f>
        <v>#N/A</v>
      </c>
    </row>
    <row r="2338" spans="1:35" x14ac:dyDescent="0.3">
      <c r="A2338" s="129" t="s">
        <v>2018</v>
      </c>
      <c r="B2338" s="132">
        <v>-3.01</v>
      </c>
      <c r="C2338" s="132">
        <v>-0.8</v>
      </c>
      <c r="D2338" s="132">
        <v>-3.65</v>
      </c>
      <c r="E2338" s="132">
        <v>-15.33</v>
      </c>
      <c r="F2338" s="132">
        <v>-12.94</v>
      </c>
      <c r="G2338" s="227" t="s">
        <v>3217</v>
      </c>
      <c r="H2338" s="346" t="s">
        <v>150</v>
      </c>
      <c r="I2338" s="129">
        <v>1.7350000000000001</v>
      </c>
      <c r="J2338" s="129">
        <v>-67</v>
      </c>
      <c r="K2338" s="129">
        <v>-63</v>
      </c>
      <c r="L2338" s="129" t="b">
        <v>0</v>
      </c>
      <c r="M2338" s="129">
        <v>-16.657</v>
      </c>
      <c r="N2338" s="129">
        <v>4.4379999999999997</v>
      </c>
      <c r="O2338" s="129">
        <v>-3.7530000000000001</v>
      </c>
      <c r="P2338" s="132">
        <v>-16.827000000000002</v>
      </c>
      <c r="Q2338" s="132">
        <v>0.16800000000000001</v>
      </c>
      <c r="R2338" s="132">
        <v>-2.83</v>
      </c>
      <c r="S2338" s="129">
        <v>2.52</v>
      </c>
      <c r="T2338" s="419">
        <v>-5.359</v>
      </c>
      <c r="U2338" s="129">
        <v>7.4</v>
      </c>
      <c r="V2338" s="129">
        <v>-20</v>
      </c>
      <c r="W2338" s="129">
        <v>-22</v>
      </c>
      <c r="X2338" s="129">
        <v>1071</v>
      </c>
      <c r="Y2338" s="129" t="s">
        <v>2018</v>
      </c>
      <c r="Z2338" s="129" t="b">
        <v>0</v>
      </c>
      <c r="AA2338" s="129">
        <v>0</v>
      </c>
      <c r="AB2338" s="129" t="b">
        <v>0</v>
      </c>
      <c r="AC2338" s="129">
        <v>49</v>
      </c>
      <c r="AD2338" s="129">
        <v>0.32600000000000001</v>
      </c>
      <c r="AE2338" s="129" t="s">
        <v>150</v>
      </c>
      <c r="AF2338" s="129" t="s">
        <v>3217</v>
      </c>
      <c r="AG2338" s="129" t="s">
        <v>5032</v>
      </c>
      <c r="AH2338" s="129" t="e" cm="1">
        <f t="array" aca="1" ref="AH2338" ca="1">INDIRECT(ADDRESS(MATCH(AJ2338,'rs_industries'!B:B,0),5,1,TRUE,"rs_industries"))</f>
        <v>#N/A</v>
      </c>
      <c r="AI2338" s="129" t="e" cm="1">
        <f t="array" aca="1" ref="AI2338" ca="1">INDIRECT(ADDRESS(MATCH(A2338,'rs_stocks'!B:B,0),7,1,TRUE,"rs_stocks"))</f>
        <v>#N/A</v>
      </c>
    </row>
    <row r="2339" spans="1:35" x14ac:dyDescent="0.3">
      <c r="A2339" s="129" t="s">
        <v>7555</v>
      </c>
      <c r="B2339" s="132">
        <v>-2.13</v>
      </c>
      <c r="C2339" s="132">
        <v>26.97</v>
      </c>
      <c r="D2339" s="132">
        <v>2.63</v>
      </c>
      <c r="E2339" s="132">
        <v>1.89</v>
      </c>
      <c r="F2339" s="132">
        <v>13.6</v>
      </c>
      <c r="G2339" s="269" t="s">
        <v>3696</v>
      </c>
      <c r="H2339" s="288" t="s">
        <v>3108</v>
      </c>
      <c r="I2339" s="129">
        <v>0.75800000000000001</v>
      </c>
      <c r="J2339" s="129">
        <v>-63</v>
      </c>
      <c r="K2339" s="129">
        <v>-49</v>
      </c>
      <c r="L2339" s="129" t="b">
        <v>0</v>
      </c>
      <c r="M2339" s="129">
        <v>-33.777000000000001</v>
      </c>
      <c r="N2339" s="129">
        <v>8.9700000000000006</v>
      </c>
      <c r="O2339" s="129">
        <v>-3.766</v>
      </c>
      <c r="P2339" s="132">
        <v>-28.701000000000001</v>
      </c>
      <c r="Q2339" s="132">
        <v>0.16900000000000001</v>
      </c>
      <c r="R2339" s="132">
        <v>-4.8390000000000004</v>
      </c>
      <c r="S2339" s="129">
        <v>5.08</v>
      </c>
      <c r="T2339" s="419">
        <v>24.92</v>
      </c>
      <c r="U2339" s="129">
        <v>33.99</v>
      </c>
      <c r="V2339" s="129">
        <v>-71</v>
      </c>
      <c r="W2339" s="129">
        <v>-57</v>
      </c>
      <c r="X2339" s="129">
        <v>115</v>
      </c>
      <c r="Y2339" s="129" t="s">
        <v>7555</v>
      </c>
      <c r="Z2339" s="129" t="b">
        <v>0</v>
      </c>
      <c r="AA2339" s="129">
        <v>0</v>
      </c>
      <c r="AB2339" s="129" t="b">
        <v>0</v>
      </c>
      <c r="AC2339" s="129">
        <v>45</v>
      </c>
      <c r="AD2339" s="129">
        <v>0.32600000000000001</v>
      </c>
      <c r="AE2339" s="129" t="s">
        <v>3108</v>
      </c>
      <c r="AF2339" s="129" t="s">
        <v>3696</v>
      </c>
      <c r="AG2339" s="129" t="s">
        <v>7556</v>
      </c>
      <c r="AH2339" s="129" t="e" cm="1">
        <f t="array" aca="1" ref="AH2339" ca="1">INDIRECT(ADDRESS(MATCH(AJ2339,'rs_industries'!B:B,0),5,1,TRUE,"rs_industries"))</f>
        <v>#N/A</v>
      </c>
      <c r="AI2339" s="129" t="e" cm="1">
        <f t="array" aca="1" ref="AI2339" ca="1">INDIRECT(ADDRESS(MATCH(A2339,'rs_stocks'!B:B,0),7,1,TRUE,"rs_stocks"))</f>
        <v>#N/A</v>
      </c>
    </row>
    <row r="2340" spans="1:35" x14ac:dyDescent="0.3">
      <c r="A2340" s="129" t="s">
        <v>2125</v>
      </c>
      <c r="B2340" s="132">
        <v>1.33</v>
      </c>
      <c r="C2340" s="132">
        <v>10.26</v>
      </c>
      <c r="D2340" s="132">
        <v>7.72</v>
      </c>
      <c r="E2340" s="132">
        <v>18.149999999999999</v>
      </c>
      <c r="F2340" s="132">
        <v>-4.83</v>
      </c>
      <c r="G2340" s="225" t="s">
        <v>3146</v>
      </c>
      <c r="H2340" s="346" t="s">
        <v>3124</v>
      </c>
      <c r="I2340" s="129">
        <v>7.82</v>
      </c>
      <c r="J2340" s="129">
        <v>-70</v>
      </c>
      <c r="K2340" s="129">
        <v>-11</v>
      </c>
      <c r="L2340" s="129" t="b">
        <v>1</v>
      </c>
      <c r="M2340" s="129">
        <v>-24.178000000000001</v>
      </c>
      <c r="N2340" s="129">
        <v>6.4009999999999998</v>
      </c>
      <c r="O2340" s="129">
        <v>-3.7770000000000001</v>
      </c>
      <c r="P2340" s="132">
        <v>-21.876999999999999</v>
      </c>
      <c r="Q2340" s="132">
        <v>0.17199999999999999</v>
      </c>
      <c r="R2340" s="132">
        <v>-3.762</v>
      </c>
      <c r="S2340" s="129">
        <v>3.26</v>
      </c>
      <c r="T2340" s="419">
        <v>38.805999999999997</v>
      </c>
      <c r="U2340" s="129">
        <v>71.88</v>
      </c>
      <c r="V2340" s="129">
        <v>6</v>
      </c>
      <c r="W2340" s="129">
        <v>-9</v>
      </c>
      <c r="X2340" s="129">
        <v>85</v>
      </c>
      <c r="Y2340" s="129" t="s">
        <v>2125</v>
      </c>
      <c r="Z2340" s="129" t="b">
        <v>1</v>
      </c>
      <c r="AA2340" s="129">
        <v>0</v>
      </c>
      <c r="AB2340" s="129" t="b">
        <v>1</v>
      </c>
      <c r="AC2340" s="129">
        <v>47</v>
      </c>
      <c r="AD2340" s="129">
        <v>0.32500000000000001</v>
      </c>
      <c r="AE2340" s="129" t="s">
        <v>3124</v>
      </c>
      <c r="AF2340" s="129" t="s">
        <v>3146</v>
      </c>
      <c r="AG2340" s="129" t="s">
        <v>3358</v>
      </c>
      <c r="AH2340" s="129" t="e" cm="1">
        <f t="array" aca="1" ref="AH2340" ca="1">INDIRECT(ADDRESS(MATCH(AJ2340,'rs_industries'!B:B,0),5,1,TRUE,"rs_industries"))</f>
        <v>#N/A</v>
      </c>
      <c r="AI2340" s="129" cm="1">
        <f t="array" aca="1" ref="AI2340" ca="1">INDIRECT(ADDRESS(MATCH(A2340,'rs_stocks'!B:B,0),7,1,TRUE,"rs_stocks"))</f>
        <v>81</v>
      </c>
    </row>
    <row r="2341" spans="1:35" x14ac:dyDescent="0.3">
      <c r="A2341" s="129" t="s">
        <v>1197</v>
      </c>
      <c r="B2341" s="132">
        <v>-2.06</v>
      </c>
      <c r="C2341" s="132">
        <v>-4.68</v>
      </c>
      <c r="D2341" s="132">
        <v>-5</v>
      </c>
      <c r="E2341" s="132">
        <v>-7.07</v>
      </c>
      <c r="F2341" s="132">
        <v>-9.44</v>
      </c>
      <c r="G2341" s="282" t="s">
        <v>3217</v>
      </c>
      <c r="H2341" s="347" t="s">
        <v>150</v>
      </c>
      <c r="I2341" s="129">
        <v>29.334</v>
      </c>
      <c r="J2341" s="129">
        <v>-24</v>
      </c>
      <c r="K2341" s="129">
        <v>-21</v>
      </c>
      <c r="L2341" s="129" t="b">
        <v>0</v>
      </c>
      <c r="M2341" s="129">
        <v>-8.6349999999999998</v>
      </c>
      <c r="N2341" s="129">
        <v>2.2799999999999998</v>
      </c>
      <c r="O2341" s="129">
        <v>-3.7869999999999999</v>
      </c>
      <c r="P2341" s="132">
        <v>-8.59</v>
      </c>
      <c r="Q2341" s="132">
        <v>0.16700000000000001</v>
      </c>
      <c r="R2341" s="132">
        <v>-1.4390000000000001</v>
      </c>
      <c r="S2341" s="129">
        <v>1.72</v>
      </c>
      <c r="T2341" s="419">
        <v>-51.695999999999998</v>
      </c>
      <c r="U2341" s="129">
        <v>28.12</v>
      </c>
      <c r="V2341" s="129">
        <v>-26</v>
      </c>
      <c r="W2341" s="129">
        <v>-18</v>
      </c>
      <c r="X2341" s="129">
        <v>413</v>
      </c>
      <c r="Y2341" s="129" t="s">
        <v>1197</v>
      </c>
      <c r="Z2341" s="129" t="b">
        <v>1</v>
      </c>
      <c r="AA2341" s="129">
        <v>0</v>
      </c>
      <c r="AB2341" s="129" t="b">
        <v>0</v>
      </c>
      <c r="AC2341" s="129">
        <v>47</v>
      </c>
      <c r="AD2341" s="129">
        <v>0.32500000000000001</v>
      </c>
      <c r="AE2341" s="129" t="s">
        <v>150</v>
      </c>
      <c r="AF2341" s="129" t="s">
        <v>3217</v>
      </c>
      <c r="AG2341" s="129" t="s">
        <v>4659</v>
      </c>
      <c r="AH2341" s="129" t="e" cm="1">
        <f t="array" aca="1" ref="AH2341" ca="1">INDIRECT(ADDRESS(MATCH(AJ2341,'rs_industries'!B:B,0),5,1,TRUE,"rs_industries"))</f>
        <v>#N/A</v>
      </c>
      <c r="AI2341" s="129" t="e" cm="1">
        <f t="array" aca="1" ref="AI2341" ca="1">INDIRECT(ADDRESS(MATCH(A2341,'rs_stocks'!B:B,0),7,1,TRUE,"rs_stocks"))</f>
        <v>#N/A</v>
      </c>
    </row>
    <row r="2342" spans="1:35" x14ac:dyDescent="0.3">
      <c r="A2342" s="129" t="s">
        <v>1226</v>
      </c>
      <c r="B2342" s="132">
        <v>1.42</v>
      </c>
      <c r="C2342" s="132">
        <v>11.95</v>
      </c>
      <c r="D2342" s="132">
        <v>4.87</v>
      </c>
      <c r="E2342" s="132">
        <v>-2.91</v>
      </c>
      <c r="F2342" s="132">
        <v>0.41</v>
      </c>
      <c r="G2342" s="204" t="s">
        <v>3836</v>
      </c>
      <c r="H2342" s="345" t="s">
        <v>3124</v>
      </c>
      <c r="I2342" s="129">
        <v>13.356</v>
      </c>
      <c r="J2342" s="129">
        <v>-53</v>
      </c>
      <c r="K2342" s="129">
        <v>-46</v>
      </c>
      <c r="L2342" s="129" t="b">
        <v>1</v>
      </c>
      <c r="M2342" s="129">
        <v>-15.24</v>
      </c>
      <c r="N2342" s="129">
        <v>4.0209999999999999</v>
      </c>
      <c r="O2342" s="129">
        <v>-3.79</v>
      </c>
      <c r="P2342" s="132">
        <v>-14.637</v>
      </c>
      <c r="Q2342" s="132">
        <v>0.17</v>
      </c>
      <c r="R2342" s="132">
        <v>-2.488</v>
      </c>
      <c r="S2342" s="129">
        <v>1.73</v>
      </c>
      <c r="T2342" s="419">
        <v>23.292000000000002</v>
      </c>
      <c r="U2342" s="129">
        <v>59.4</v>
      </c>
      <c r="V2342" s="129">
        <v>17</v>
      </c>
      <c r="W2342" s="129">
        <v>86</v>
      </c>
      <c r="X2342" s="129">
        <v>194</v>
      </c>
      <c r="Y2342" s="129" t="s">
        <v>1226</v>
      </c>
      <c r="Z2342" s="129" t="b">
        <v>0</v>
      </c>
      <c r="AA2342" s="129">
        <v>0</v>
      </c>
      <c r="AB2342" s="129" t="b">
        <v>0</v>
      </c>
      <c r="AC2342" s="129">
        <v>41</v>
      </c>
      <c r="AD2342" s="129">
        <v>0.32500000000000001</v>
      </c>
      <c r="AE2342" s="129" t="s">
        <v>3124</v>
      </c>
      <c r="AF2342" s="129" t="s">
        <v>3836</v>
      </c>
      <c r="AG2342" s="129" t="s">
        <v>4820</v>
      </c>
      <c r="AH2342" s="129" t="e" cm="1">
        <f t="array" aca="1" ref="AH2342" ca="1">INDIRECT(ADDRESS(MATCH(AJ2342,'rs_industries'!B:B,0),5,1,TRUE,"rs_industries"))</f>
        <v>#N/A</v>
      </c>
      <c r="AI2342" s="129" t="e" cm="1">
        <f t="array" aca="1" ref="AI2342" ca="1">INDIRECT(ADDRESS(MATCH(A2342,'rs_stocks'!B:B,0),7,1,TRUE,"rs_stocks"))</f>
        <v>#N/A</v>
      </c>
    </row>
    <row r="2343" spans="1:35" x14ac:dyDescent="0.3">
      <c r="A2343" s="129" t="s">
        <v>7926</v>
      </c>
      <c r="B2343" s="132">
        <v>0.55000000000000004</v>
      </c>
      <c r="C2343" s="132">
        <v>0.55000000000000004</v>
      </c>
      <c r="D2343" s="132">
        <v>-2.0099999999999998</v>
      </c>
      <c r="E2343" s="132">
        <v>2.42</v>
      </c>
      <c r="F2343" s="132">
        <v>-0.08</v>
      </c>
      <c r="G2343" s="225" t="s">
        <v>3160</v>
      </c>
      <c r="H2343" s="346" t="s">
        <v>3111</v>
      </c>
      <c r="I2343" s="129">
        <v>0.42199999999999999</v>
      </c>
      <c r="J2343" s="129">
        <v>-34</v>
      </c>
      <c r="K2343" s="129">
        <v>-24</v>
      </c>
      <c r="L2343" s="129" t="b">
        <v>1</v>
      </c>
      <c r="M2343" s="129">
        <v>-5.468</v>
      </c>
      <c r="N2343" s="129">
        <v>1.4419999999999999</v>
      </c>
      <c r="O2343" s="129">
        <v>-3.7930000000000001</v>
      </c>
      <c r="P2343" s="132">
        <v>-5.2939999999999996</v>
      </c>
      <c r="Q2343" s="132">
        <v>0.16700000000000001</v>
      </c>
      <c r="R2343" s="132">
        <v>-0.88300000000000001</v>
      </c>
      <c r="S2343" s="129">
        <v>0.76</v>
      </c>
      <c r="T2343" s="419">
        <v>10.352</v>
      </c>
      <c r="U2343" s="129">
        <v>12.69</v>
      </c>
      <c r="V2343" s="129">
        <v>-48</v>
      </c>
      <c r="W2343" s="129">
        <v>-25</v>
      </c>
      <c r="X2343" s="129">
        <v>2070</v>
      </c>
      <c r="Y2343" s="129" t="s">
        <v>7926</v>
      </c>
      <c r="Z2343" s="129" t="b">
        <v>1</v>
      </c>
      <c r="AA2343" s="129">
        <v>0</v>
      </c>
      <c r="AB2343" s="129" t="b">
        <v>1</v>
      </c>
      <c r="AC2343" s="129">
        <v>47</v>
      </c>
      <c r="AD2343" s="129">
        <v>0.32500000000000001</v>
      </c>
      <c r="AE2343" s="129" t="s">
        <v>3111</v>
      </c>
      <c r="AF2343" s="129" t="s">
        <v>3160</v>
      </c>
      <c r="AG2343" s="129" t="s">
        <v>7927</v>
      </c>
      <c r="AH2343" s="129" t="e" cm="1">
        <f t="array" aca="1" ref="AH2343" ca="1">INDIRECT(ADDRESS(MATCH(AJ2343,'rs_industries'!B:B,0),5,1,TRUE,"rs_industries"))</f>
        <v>#N/A</v>
      </c>
      <c r="AI2343" s="129" t="e" cm="1">
        <f t="array" aca="1" ref="AI2343" ca="1">INDIRECT(ADDRESS(MATCH(A2343,'rs_stocks'!B:B,0),7,1,TRUE,"rs_stocks"))</f>
        <v>#N/A</v>
      </c>
    </row>
    <row r="2344" spans="1:35" x14ac:dyDescent="0.3">
      <c r="A2344" s="129" t="s">
        <v>1428</v>
      </c>
      <c r="B2344" s="132">
        <v>-0.04</v>
      </c>
      <c r="C2344" s="132">
        <v>-0.54</v>
      </c>
      <c r="D2344" s="132">
        <v>-13.9</v>
      </c>
      <c r="E2344" s="132">
        <v>-6.52</v>
      </c>
      <c r="F2344" s="132">
        <v>-9.91</v>
      </c>
      <c r="G2344" s="216" t="s">
        <v>3217</v>
      </c>
      <c r="H2344" s="346" t="s">
        <v>150</v>
      </c>
      <c r="I2344" s="129">
        <v>5.0010000000000003</v>
      </c>
      <c r="J2344" s="129">
        <v>-75</v>
      </c>
      <c r="K2344" s="129">
        <v>-52</v>
      </c>
      <c r="L2344" s="129" t="b">
        <v>0</v>
      </c>
      <c r="M2344" s="129">
        <v>-17.558</v>
      </c>
      <c r="N2344" s="129">
        <v>4.6239999999999997</v>
      </c>
      <c r="O2344" s="129">
        <v>-3.7970000000000002</v>
      </c>
      <c r="P2344" s="132">
        <v>-17.372</v>
      </c>
      <c r="Q2344" s="132">
        <v>0.16200000000000001</v>
      </c>
      <c r="R2344" s="132">
        <v>-2.8079999999999998</v>
      </c>
      <c r="S2344" s="129">
        <v>3.46</v>
      </c>
      <c r="T2344" s="419">
        <v>-15.616</v>
      </c>
      <c r="U2344" s="129">
        <v>24.09</v>
      </c>
      <c r="V2344" s="129">
        <v>-43</v>
      </c>
      <c r="W2344" s="129">
        <v>-48</v>
      </c>
      <c r="X2344" s="129">
        <v>240</v>
      </c>
      <c r="Y2344" s="129" t="s">
        <v>1428</v>
      </c>
      <c r="Z2344" s="129" t="b">
        <v>1</v>
      </c>
      <c r="AA2344" s="129">
        <v>0</v>
      </c>
      <c r="AB2344" s="129" t="b">
        <v>0</v>
      </c>
      <c r="AC2344" s="129">
        <v>43</v>
      </c>
      <c r="AD2344" s="129">
        <v>0.32400000000000001</v>
      </c>
      <c r="AE2344" s="129" t="s">
        <v>150</v>
      </c>
      <c r="AF2344" s="129" t="s">
        <v>3217</v>
      </c>
      <c r="AG2344" s="129" t="s">
        <v>4375</v>
      </c>
      <c r="AH2344" s="129" t="e" cm="1">
        <f t="array" aca="1" ref="AH2344" ca="1">INDIRECT(ADDRESS(MATCH(AJ2344,'rs_industries'!B:B,0),5,1,TRUE,"rs_industries"))</f>
        <v>#N/A</v>
      </c>
      <c r="AI2344" s="129" t="e" cm="1">
        <f t="array" aca="1" ref="AI2344" ca="1">INDIRECT(ADDRESS(MATCH(A2344,'rs_stocks'!B:B,0),7,1,TRUE,"rs_stocks"))</f>
        <v>#N/A</v>
      </c>
    </row>
    <row r="2345" spans="1:35" x14ac:dyDescent="0.3">
      <c r="A2345" s="129" t="s">
        <v>2758</v>
      </c>
      <c r="B2345" s="132">
        <v>14.84</v>
      </c>
      <c r="C2345" s="132">
        <v>4.5999999999999996</v>
      </c>
      <c r="D2345" s="132">
        <v>13.42</v>
      </c>
      <c r="E2345" s="132">
        <v>8.01</v>
      </c>
      <c r="F2345" s="132">
        <v>0.3</v>
      </c>
      <c r="G2345" s="231" t="s">
        <v>3146</v>
      </c>
      <c r="H2345" s="346" t="s">
        <v>3124</v>
      </c>
      <c r="I2345" s="129">
        <v>1.7350000000000001</v>
      </c>
      <c r="J2345" s="129">
        <v>-98</v>
      </c>
      <c r="K2345" s="129">
        <v>-10</v>
      </c>
      <c r="L2345" s="129" t="b">
        <v>0</v>
      </c>
      <c r="M2345" s="129">
        <v>-26.725999999999999</v>
      </c>
      <c r="N2345" s="129">
        <v>7.0330000000000004</v>
      </c>
      <c r="O2345" s="129">
        <v>-3.8</v>
      </c>
      <c r="P2345" s="132">
        <v>-24.164999999999999</v>
      </c>
      <c r="Q2345" s="132">
        <v>0.17199999999999999</v>
      </c>
      <c r="R2345" s="132">
        <v>-4.1559999999999997</v>
      </c>
      <c r="S2345" s="129">
        <v>5.14</v>
      </c>
      <c r="T2345" s="419">
        <v>61.981000000000002</v>
      </c>
      <c r="U2345" s="129">
        <v>47.06</v>
      </c>
      <c r="V2345" s="129">
        <v>2</v>
      </c>
      <c r="W2345" s="129">
        <v>-38</v>
      </c>
      <c r="X2345" s="129">
        <v>82</v>
      </c>
      <c r="Y2345" s="129" t="s">
        <v>2758</v>
      </c>
      <c r="Z2345" s="129" t="b">
        <v>1</v>
      </c>
      <c r="AA2345" s="129">
        <v>0</v>
      </c>
      <c r="AB2345" s="129" t="b">
        <v>1</v>
      </c>
      <c r="AC2345" s="129">
        <v>46</v>
      </c>
      <c r="AD2345" s="129">
        <v>0.32400000000000001</v>
      </c>
      <c r="AE2345" s="129" t="s">
        <v>3124</v>
      </c>
      <c r="AF2345" s="129" t="s">
        <v>3146</v>
      </c>
      <c r="AG2345" s="129" t="s">
        <v>3292</v>
      </c>
      <c r="AH2345" s="129" t="e" cm="1">
        <f t="array" aca="1" ref="AH2345" ca="1">INDIRECT(ADDRESS(MATCH(AJ2345,'rs_industries'!B:B,0),5,1,TRUE,"rs_industries"))</f>
        <v>#N/A</v>
      </c>
      <c r="AI2345" s="129" cm="1">
        <f t="array" aca="1" ref="AI2345" ca="1">INDIRECT(ADDRESS(MATCH(A2345,'rs_stocks'!B:B,0),7,1,TRUE,"rs_stocks"))</f>
        <v>99</v>
      </c>
    </row>
    <row r="2346" spans="1:35" x14ac:dyDescent="0.3">
      <c r="A2346" s="129" t="s">
        <v>7382</v>
      </c>
      <c r="B2346" s="132">
        <v>0.14000000000000001</v>
      </c>
      <c r="C2346" s="132">
        <v>0</v>
      </c>
      <c r="D2346" s="132">
        <v>-1.47</v>
      </c>
      <c r="E2346" s="132">
        <v>-2.12</v>
      </c>
      <c r="F2346" s="132">
        <v>-1.47</v>
      </c>
      <c r="G2346" s="298" t="s">
        <v>3250</v>
      </c>
      <c r="H2346" s="352" t="s">
        <v>3111</v>
      </c>
      <c r="I2346" s="129">
        <v>0.63800000000000001</v>
      </c>
      <c r="J2346" s="129">
        <v>-47</v>
      </c>
      <c r="K2346" s="129">
        <v>-35</v>
      </c>
      <c r="L2346" s="129" t="b">
        <v>1</v>
      </c>
      <c r="M2346" s="129">
        <v>-5.0270000000000001</v>
      </c>
      <c r="N2346" s="129">
        <v>1.32</v>
      </c>
      <c r="O2346" s="129">
        <v>-3.8090000000000002</v>
      </c>
      <c r="P2346" s="132">
        <v>-4.9530000000000003</v>
      </c>
      <c r="Q2346" s="132">
        <v>0.16900000000000001</v>
      </c>
      <c r="R2346" s="132">
        <v>-0.83699999999999997</v>
      </c>
      <c r="S2346" s="129">
        <v>0.76</v>
      </c>
      <c r="T2346" s="419">
        <v>0</v>
      </c>
      <c r="U2346" s="129">
        <v>7.37</v>
      </c>
      <c r="V2346" s="129">
        <v>-19</v>
      </c>
      <c r="W2346" s="129">
        <v>-25</v>
      </c>
      <c r="X2346" s="129">
        <v>3571</v>
      </c>
      <c r="Y2346" s="129" t="s">
        <v>7382</v>
      </c>
      <c r="Z2346" s="129" t="b">
        <v>1</v>
      </c>
      <c r="AA2346" s="129">
        <v>0</v>
      </c>
      <c r="AB2346" s="129" t="b">
        <v>1</v>
      </c>
      <c r="AC2346" s="129">
        <v>45</v>
      </c>
      <c r="AD2346" s="129">
        <v>0.32400000000000001</v>
      </c>
      <c r="AE2346" s="129" t="s">
        <v>3111</v>
      </c>
      <c r="AF2346" s="129" t="s">
        <v>3250</v>
      </c>
      <c r="AG2346" s="129" t="s">
        <v>7383</v>
      </c>
      <c r="AH2346" s="129" t="e" cm="1">
        <f t="array" aca="1" ref="AH2346" ca="1">INDIRECT(ADDRESS(MATCH(AJ2346,'rs_industries'!B:B,0),5,1,TRUE,"rs_industries"))</f>
        <v>#N/A</v>
      </c>
      <c r="AI2346" s="129" t="e" cm="1">
        <f t="array" aca="1" ref="AI2346" ca="1">INDIRECT(ADDRESS(MATCH(A2346,'rs_stocks'!B:B,0),7,1,TRUE,"rs_stocks"))</f>
        <v>#N/A</v>
      </c>
    </row>
    <row r="2347" spans="1:35" x14ac:dyDescent="0.3">
      <c r="A2347" s="129" t="s">
        <v>5788</v>
      </c>
      <c r="B2347" s="132">
        <v>-4.26</v>
      </c>
      <c r="C2347" s="132">
        <v>-11.2</v>
      </c>
      <c r="D2347" s="132">
        <v>-36.32</v>
      </c>
      <c r="E2347" s="132">
        <v>-0.44</v>
      </c>
      <c r="F2347" s="132">
        <v>8.1199999999999992</v>
      </c>
      <c r="G2347" s="282" t="s">
        <v>3241</v>
      </c>
      <c r="H2347" s="347" t="s">
        <v>3124</v>
      </c>
      <c r="I2347" s="129">
        <v>0.67500000000000004</v>
      </c>
      <c r="J2347" s="129">
        <v>-76</v>
      </c>
      <c r="K2347" s="129">
        <v>-73</v>
      </c>
      <c r="L2347" s="129" t="b">
        <v>0</v>
      </c>
      <c r="M2347" s="129">
        <v>-85.48</v>
      </c>
      <c r="N2347" s="129">
        <v>22.44</v>
      </c>
      <c r="O2347" s="129">
        <v>-3.8090000000000002</v>
      </c>
      <c r="P2347" s="132">
        <v>-43.198999999999998</v>
      </c>
      <c r="Q2347" s="132">
        <v>0.14799999999999999</v>
      </c>
      <c r="R2347" s="132">
        <v>-6.3739999999999997</v>
      </c>
      <c r="S2347" s="129">
        <v>5.43</v>
      </c>
      <c r="T2347" s="419">
        <v>-49.738</v>
      </c>
      <c r="U2347" s="129">
        <v>13.71</v>
      </c>
      <c r="V2347" s="129">
        <v>69</v>
      </c>
      <c r="W2347" s="129">
        <v>72</v>
      </c>
      <c r="X2347" s="129">
        <v>268</v>
      </c>
      <c r="Y2347" s="129" t="s">
        <v>5788</v>
      </c>
      <c r="Z2347" s="129" t="b">
        <v>1</v>
      </c>
      <c r="AA2347" s="129">
        <v>0</v>
      </c>
      <c r="AB2347" s="129" t="b">
        <v>0</v>
      </c>
      <c r="AC2347" s="129">
        <v>45</v>
      </c>
      <c r="AD2347" s="129">
        <v>0.32300000000000001</v>
      </c>
      <c r="AE2347" s="129" t="s">
        <v>3124</v>
      </c>
      <c r="AF2347" s="129" t="s">
        <v>3241</v>
      </c>
      <c r="AG2347" s="129" t="s">
        <v>5789</v>
      </c>
      <c r="AH2347" s="129" t="e" cm="1">
        <f t="array" aca="1" ref="AH2347" ca="1">INDIRECT(ADDRESS(MATCH(AJ2347,'rs_industries'!B:B,0),5,1,TRUE,"rs_industries"))</f>
        <v>#N/A</v>
      </c>
      <c r="AI2347" s="129" t="e" cm="1">
        <f t="array" aca="1" ref="AI2347" ca="1">INDIRECT(ADDRESS(MATCH(A2347,'rs_stocks'!B:B,0),7,1,TRUE,"rs_stocks"))</f>
        <v>#N/A</v>
      </c>
    </row>
    <row r="2348" spans="1:35" x14ac:dyDescent="0.3">
      <c r="A2348" s="129" t="s">
        <v>8057</v>
      </c>
      <c r="B2348" s="132">
        <v>2.34</v>
      </c>
      <c r="C2348" s="132">
        <v>-2.83</v>
      </c>
      <c r="D2348" s="132">
        <v>2.67</v>
      </c>
      <c r="E2348" s="132">
        <v>-8.3699999999999992</v>
      </c>
      <c r="F2348" s="132">
        <v>-12.05</v>
      </c>
      <c r="G2348" s="282" t="s">
        <v>3148</v>
      </c>
      <c r="H2348" s="347" t="s">
        <v>3111</v>
      </c>
      <c r="I2348" s="129">
        <v>0.29199999999999998</v>
      </c>
      <c r="J2348" s="129">
        <v>-43</v>
      </c>
      <c r="K2348" s="129">
        <v>-32</v>
      </c>
      <c r="L2348" s="129" t="b">
        <v>0</v>
      </c>
      <c r="M2348" s="129">
        <v>-18.504999999999999</v>
      </c>
      <c r="N2348" s="129">
        <v>4.8479999999999999</v>
      </c>
      <c r="O2348" s="129">
        <v>-3.8170000000000002</v>
      </c>
      <c r="P2348" s="132">
        <v>-18.510000000000002</v>
      </c>
      <c r="Q2348" s="132">
        <v>0.17399999999999999</v>
      </c>
      <c r="R2348" s="132">
        <v>-3.2149999999999999</v>
      </c>
      <c r="S2348" s="129">
        <v>2.6</v>
      </c>
      <c r="T2348" s="419">
        <v>12.135999999999999</v>
      </c>
      <c r="U2348" s="129">
        <v>12.7</v>
      </c>
      <c r="V2348" s="129">
        <v>12</v>
      </c>
      <c r="W2348" s="129">
        <v>-36</v>
      </c>
      <c r="X2348" s="129">
        <v>606</v>
      </c>
      <c r="Y2348" s="129" t="s">
        <v>8057</v>
      </c>
      <c r="Z2348" s="129" t="b">
        <v>0</v>
      </c>
      <c r="AA2348" s="129">
        <v>0</v>
      </c>
      <c r="AB2348" s="129" t="b">
        <v>0</v>
      </c>
      <c r="AC2348" s="129">
        <v>38</v>
      </c>
      <c r="AD2348" s="129">
        <v>0.32300000000000001</v>
      </c>
      <c r="AE2348" s="129" t="s">
        <v>3111</v>
      </c>
      <c r="AF2348" s="129" t="s">
        <v>3148</v>
      </c>
      <c r="AG2348" s="129" t="s">
        <v>8058</v>
      </c>
      <c r="AH2348" s="129" t="e" cm="1">
        <f t="array" aca="1" ref="AH2348" ca="1">INDIRECT(ADDRESS(MATCH(AJ2348,'rs_industries'!B:B,0),5,1,TRUE,"rs_industries"))</f>
        <v>#N/A</v>
      </c>
      <c r="AI2348" s="129" t="e" cm="1">
        <f t="array" aca="1" ref="AI2348" ca="1">INDIRECT(ADDRESS(MATCH(A2348,'rs_stocks'!B:B,0),7,1,TRUE,"rs_stocks"))</f>
        <v>#N/A</v>
      </c>
    </row>
    <row r="2349" spans="1:35" x14ac:dyDescent="0.3">
      <c r="A2349" s="129" t="s">
        <v>7453</v>
      </c>
      <c r="B2349" s="132">
        <v>0.72</v>
      </c>
      <c r="C2349" s="132">
        <v>5.3</v>
      </c>
      <c r="D2349" s="132">
        <v>-7.59</v>
      </c>
      <c r="E2349" s="132">
        <v>-8.1999999999999993</v>
      </c>
      <c r="F2349" s="132">
        <v>-6.62</v>
      </c>
      <c r="G2349" s="204" t="s">
        <v>3229</v>
      </c>
      <c r="H2349" s="345" t="s">
        <v>3108</v>
      </c>
      <c r="I2349" s="129">
        <v>0.625</v>
      </c>
      <c r="J2349" s="129">
        <v>-84</v>
      </c>
      <c r="K2349" s="129">
        <v>-74</v>
      </c>
      <c r="L2349" s="129" t="b">
        <v>1</v>
      </c>
      <c r="M2349" s="129">
        <v>-20.265000000000001</v>
      </c>
      <c r="N2349" s="129">
        <v>5.3090000000000002</v>
      </c>
      <c r="O2349" s="129">
        <v>-3.8170000000000002</v>
      </c>
      <c r="P2349" s="132">
        <v>-19.37</v>
      </c>
      <c r="Q2349" s="132">
        <v>0.16900000000000001</v>
      </c>
      <c r="R2349" s="132">
        <v>-3.27</v>
      </c>
      <c r="S2349" s="129">
        <v>3.31</v>
      </c>
      <c r="T2349" s="419">
        <v>31.027000000000001</v>
      </c>
      <c r="U2349" s="129">
        <v>9.74</v>
      </c>
      <c r="V2349" s="129">
        <v>-29</v>
      </c>
      <c r="W2349" s="129">
        <v>-56</v>
      </c>
      <c r="X2349" s="129">
        <v>620</v>
      </c>
      <c r="Y2349" s="129" t="s">
        <v>7453</v>
      </c>
      <c r="Z2349" s="129" t="b">
        <v>1</v>
      </c>
      <c r="AA2349" s="129">
        <v>0</v>
      </c>
      <c r="AB2349" s="129" t="b">
        <v>1</v>
      </c>
      <c r="AC2349" s="129">
        <v>42</v>
      </c>
      <c r="AD2349" s="129">
        <v>0.32300000000000001</v>
      </c>
      <c r="AE2349" s="129" t="s">
        <v>3108</v>
      </c>
      <c r="AF2349" s="129" t="s">
        <v>3229</v>
      </c>
      <c r="AG2349" s="129" t="s">
        <v>7454</v>
      </c>
      <c r="AH2349" s="129" t="e" cm="1">
        <f t="array" aca="1" ref="AH2349" ca="1">INDIRECT(ADDRESS(MATCH(AJ2349,'rs_industries'!B:B,0),5,1,TRUE,"rs_industries"))</f>
        <v>#N/A</v>
      </c>
      <c r="AI2349" s="129" t="e" cm="1">
        <f t="array" aca="1" ref="AI2349" ca="1">INDIRECT(ADDRESS(MATCH(A2349,'rs_stocks'!B:B,0),7,1,TRUE,"rs_stocks"))</f>
        <v>#N/A</v>
      </c>
    </row>
    <row r="2350" spans="1:35" x14ac:dyDescent="0.3">
      <c r="A2350" s="129" t="s">
        <v>104</v>
      </c>
      <c r="B2350" s="132">
        <v>-3.52</v>
      </c>
      <c r="C2350" s="132">
        <v>-4.5</v>
      </c>
      <c r="D2350" s="132">
        <v>-20.32</v>
      </c>
      <c r="E2350" s="132">
        <v>-0.12</v>
      </c>
      <c r="F2350" s="132">
        <v>-5.99</v>
      </c>
      <c r="G2350" s="231" t="s">
        <v>3812</v>
      </c>
      <c r="H2350" s="346" t="s">
        <v>3108</v>
      </c>
      <c r="I2350" s="129">
        <v>11.117000000000001</v>
      </c>
      <c r="J2350" s="129">
        <v>-64</v>
      </c>
      <c r="K2350" s="129">
        <v>-56</v>
      </c>
      <c r="L2350" s="129" t="b">
        <v>0</v>
      </c>
      <c r="M2350" s="129">
        <v>-28.486999999999998</v>
      </c>
      <c r="N2350" s="129">
        <v>7.4390000000000001</v>
      </c>
      <c r="O2350" s="129">
        <v>-3.8290000000000002</v>
      </c>
      <c r="P2350" s="132">
        <v>-23.86</v>
      </c>
      <c r="Q2350" s="132">
        <v>0.16300000000000001</v>
      </c>
      <c r="R2350" s="132">
        <v>-3.9</v>
      </c>
      <c r="S2350" s="129">
        <v>2.63</v>
      </c>
      <c r="T2350" s="419">
        <v>-38.316000000000003</v>
      </c>
      <c r="U2350" s="129">
        <v>68.48</v>
      </c>
      <c r="V2350" s="129">
        <v>-13</v>
      </c>
      <c r="W2350" s="129">
        <v>-19</v>
      </c>
      <c r="X2350" s="129">
        <v>111</v>
      </c>
      <c r="Y2350" s="129" t="s">
        <v>104</v>
      </c>
      <c r="Z2350" s="129" t="b">
        <v>1</v>
      </c>
      <c r="AA2350" s="129">
        <v>0</v>
      </c>
      <c r="AB2350" s="129" t="b">
        <v>0</v>
      </c>
      <c r="AC2350" s="129">
        <v>50</v>
      </c>
      <c r="AD2350" s="129">
        <v>0.32300000000000001</v>
      </c>
      <c r="AE2350" s="129" t="s">
        <v>3108</v>
      </c>
      <c r="AF2350" s="129" t="s">
        <v>3812</v>
      </c>
      <c r="AG2350" s="129" t="s">
        <v>106</v>
      </c>
      <c r="AH2350" s="129" t="e" cm="1">
        <f t="array" aca="1" ref="AH2350" ca="1">INDIRECT(ADDRESS(MATCH(AJ2350,'rs_industries'!B:B,0),5,1,TRUE,"rs_industries"))</f>
        <v>#N/A</v>
      </c>
      <c r="AI2350" s="129" t="e" cm="1">
        <f t="array" aca="1" ref="AI2350" ca="1">INDIRECT(ADDRESS(MATCH(A2350,'rs_stocks'!B:B,0),7,1,TRUE,"rs_stocks"))</f>
        <v>#N/A</v>
      </c>
    </row>
    <row r="2351" spans="1:35" x14ac:dyDescent="0.3">
      <c r="A2351" s="129" t="s">
        <v>1083</v>
      </c>
      <c r="B2351" s="132">
        <v>-1.65</v>
      </c>
      <c r="C2351" s="132">
        <v>0.9</v>
      </c>
      <c r="D2351" s="132">
        <v>-3.6</v>
      </c>
      <c r="E2351" s="132">
        <v>2.94</v>
      </c>
      <c r="F2351" s="132">
        <v>3.52</v>
      </c>
      <c r="G2351" s="269" t="s">
        <v>3123</v>
      </c>
      <c r="H2351" s="288" t="s">
        <v>3124</v>
      </c>
      <c r="I2351" s="129">
        <v>6.7969999999999997</v>
      </c>
      <c r="J2351" s="129">
        <v>-28</v>
      </c>
      <c r="K2351" s="129">
        <v>-5</v>
      </c>
      <c r="L2351" s="129" t="b">
        <v>1</v>
      </c>
      <c r="M2351" s="129">
        <v>-8.4659999999999993</v>
      </c>
      <c r="N2351" s="129">
        <v>2.2080000000000002</v>
      </c>
      <c r="O2351" s="129">
        <v>-3.8340000000000001</v>
      </c>
      <c r="P2351" s="132">
        <v>-7.5890000000000004</v>
      </c>
      <c r="Q2351" s="132">
        <v>0.16900000000000001</v>
      </c>
      <c r="R2351" s="132">
        <v>-1.2849999999999999</v>
      </c>
      <c r="S2351" s="129">
        <v>1.95</v>
      </c>
      <c r="T2351" s="419">
        <v>16.311</v>
      </c>
      <c r="U2351" s="129">
        <v>119.41</v>
      </c>
      <c r="V2351" s="129">
        <v>-3</v>
      </c>
      <c r="W2351" s="129">
        <v>-3</v>
      </c>
      <c r="X2351" s="129">
        <v>85</v>
      </c>
      <c r="Y2351" s="129" t="s">
        <v>1083</v>
      </c>
      <c r="Z2351" s="129" t="b">
        <v>1</v>
      </c>
      <c r="AA2351" s="129">
        <v>0</v>
      </c>
      <c r="AB2351" s="129" t="b">
        <v>1</v>
      </c>
      <c r="AC2351" s="129">
        <v>43</v>
      </c>
      <c r="AD2351" s="129">
        <v>0.32200000000000001</v>
      </c>
      <c r="AE2351" s="129" t="s">
        <v>3124</v>
      </c>
      <c r="AF2351" s="129" t="s">
        <v>3123</v>
      </c>
      <c r="AG2351" s="129" t="s">
        <v>3125</v>
      </c>
      <c r="AH2351" s="129" t="e" cm="1">
        <f t="array" aca="1" ref="AH2351" ca="1">INDIRECT(ADDRESS(MATCH(AJ2351,'rs_industries'!B:B,0),5,1,TRUE,"rs_industries"))</f>
        <v>#N/A</v>
      </c>
      <c r="AI2351" s="129" cm="1">
        <f t="array" aca="1" ref="AI2351" ca="1">INDIRECT(ADDRESS(MATCH(A2351,'rs_stocks'!B:B,0),7,1,TRUE,"rs_stocks"))</f>
        <v>70</v>
      </c>
    </row>
    <row r="2352" spans="1:35" x14ac:dyDescent="0.3">
      <c r="A2352" s="129" t="s">
        <v>2376</v>
      </c>
      <c r="B2352" s="132">
        <v>-3.49</v>
      </c>
      <c r="C2352" s="132">
        <v>-1.62</v>
      </c>
      <c r="D2352" s="132">
        <v>-1.45</v>
      </c>
      <c r="E2352" s="132">
        <v>-15.23</v>
      </c>
      <c r="F2352" s="132">
        <v>-12.4</v>
      </c>
      <c r="G2352" s="229" t="s">
        <v>3787</v>
      </c>
      <c r="H2352" s="349" t="s">
        <v>24</v>
      </c>
      <c r="I2352" s="129">
        <v>3.0619999999999998</v>
      </c>
      <c r="J2352" s="129">
        <v>-28</v>
      </c>
      <c r="K2352" s="129">
        <v>-27</v>
      </c>
      <c r="L2352" s="129" t="b">
        <v>0</v>
      </c>
      <c r="M2352" s="129">
        <v>-12.427</v>
      </c>
      <c r="N2352" s="129">
        <v>3.238</v>
      </c>
      <c r="O2352" s="129">
        <v>-3.8380000000000001</v>
      </c>
      <c r="P2352" s="132">
        <v>-12.318</v>
      </c>
      <c r="Q2352" s="132">
        <v>0.17399999999999999</v>
      </c>
      <c r="R2352" s="132">
        <v>-2.1389999999999998</v>
      </c>
      <c r="S2352" s="129">
        <v>2.98</v>
      </c>
      <c r="T2352" s="419">
        <v>-46.61</v>
      </c>
      <c r="U2352" s="129">
        <v>3153.49</v>
      </c>
      <c r="V2352" s="129">
        <v>27</v>
      </c>
      <c r="W2352" s="129">
        <v>-27</v>
      </c>
      <c r="X2352" s="129">
        <v>2</v>
      </c>
      <c r="Y2352" s="129" t="s">
        <v>2376</v>
      </c>
      <c r="Z2352" s="129" t="b">
        <v>0</v>
      </c>
      <c r="AA2352" s="129">
        <v>0</v>
      </c>
      <c r="AB2352" s="129" t="b">
        <v>0</v>
      </c>
      <c r="AC2352" s="129">
        <v>37</v>
      </c>
      <c r="AD2352" s="129">
        <v>0.32200000000000001</v>
      </c>
      <c r="AE2352" s="129" t="s">
        <v>24</v>
      </c>
      <c r="AF2352" s="129" t="s">
        <v>3787</v>
      </c>
      <c r="AG2352" s="129" t="s">
        <v>4988</v>
      </c>
      <c r="AH2352" s="129" t="e" cm="1">
        <f t="array" aca="1" ref="AH2352" ca="1">INDIRECT(ADDRESS(MATCH(AJ2352,'rs_industries'!B:B,0),5,1,TRUE,"rs_industries"))</f>
        <v>#N/A</v>
      </c>
      <c r="AI2352" s="129" t="e" cm="1">
        <f t="array" aca="1" ref="AI2352" ca="1">INDIRECT(ADDRESS(MATCH(A2352,'rs_stocks'!B:B,0),7,1,TRUE,"rs_stocks"))</f>
        <v>#N/A</v>
      </c>
    </row>
    <row r="2353" spans="1:35" x14ac:dyDescent="0.3">
      <c r="A2353" s="129" t="s">
        <v>7131</v>
      </c>
      <c r="B2353" s="132">
        <v>-6.3</v>
      </c>
      <c r="C2353" s="132">
        <v>-12.53</v>
      </c>
      <c r="D2353" s="132">
        <v>-4.87</v>
      </c>
      <c r="E2353" s="132">
        <v>-18.190000000000001</v>
      </c>
      <c r="F2353" s="132">
        <v>-27.75</v>
      </c>
      <c r="G2353" s="227" t="s">
        <v>150</v>
      </c>
      <c r="H2353" s="346" t="s">
        <v>3111</v>
      </c>
      <c r="I2353" s="129">
        <v>0.747</v>
      </c>
      <c r="J2353" s="129">
        <v>-97</v>
      </c>
      <c r="K2353" s="129">
        <v>-94</v>
      </c>
      <c r="L2353" s="129" t="b">
        <v>0</v>
      </c>
      <c r="M2353" s="129">
        <v>-35.448</v>
      </c>
      <c r="N2353" s="129">
        <v>9.218</v>
      </c>
      <c r="O2353" s="129">
        <v>-3.8460000000000001</v>
      </c>
      <c r="P2353" s="132">
        <v>-34.253999999999998</v>
      </c>
      <c r="Q2353" s="132">
        <v>0.17899999999999999</v>
      </c>
      <c r="R2353" s="132">
        <v>-6.1210000000000004</v>
      </c>
      <c r="S2353" s="129">
        <v>6.09</v>
      </c>
      <c r="T2353" s="419">
        <v>-52.561999999999998</v>
      </c>
      <c r="U2353" s="129">
        <v>6.25</v>
      </c>
      <c r="V2353" s="129">
        <v>-8</v>
      </c>
      <c r="W2353" s="129">
        <v>-29</v>
      </c>
      <c r="X2353" s="129">
        <v>525</v>
      </c>
      <c r="Y2353" s="129" t="s">
        <v>7131</v>
      </c>
      <c r="Z2353" s="129" t="b">
        <v>0</v>
      </c>
      <c r="AA2353" s="129">
        <v>0</v>
      </c>
      <c r="AB2353" s="129" t="b">
        <v>0</v>
      </c>
      <c r="AC2353" s="129">
        <v>37</v>
      </c>
      <c r="AD2353" s="129">
        <v>0.32200000000000001</v>
      </c>
      <c r="AE2353" s="129" t="s">
        <v>3111</v>
      </c>
      <c r="AF2353" s="129" t="s">
        <v>150</v>
      </c>
      <c r="AG2353" s="129" t="s">
        <v>7132</v>
      </c>
      <c r="AH2353" s="129" t="e" cm="1">
        <f t="array" aca="1" ref="AH2353" ca="1">INDIRECT(ADDRESS(MATCH(AJ2353,'rs_industries'!B:B,0),5,1,TRUE,"rs_industries"))</f>
        <v>#N/A</v>
      </c>
      <c r="AI2353" s="129" t="e" cm="1">
        <f t="array" aca="1" ref="AI2353" ca="1">INDIRECT(ADDRESS(MATCH(A2353,'rs_stocks'!B:B,0),7,1,TRUE,"rs_stocks"))</f>
        <v>#N/A</v>
      </c>
    </row>
    <row r="2354" spans="1:35" x14ac:dyDescent="0.3">
      <c r="A2354" s="129" t="s">
        <v>428</v>
      </c>
      <c r="B2354" s="132">
        <v>-2.04</v>
      </c>
      <c r="C2354" s="132">
        <v>2.65</v>
      </c>
      <c r="D2354" s="132">
        <v>2.2599999999999998</v>
      </c>
      <c r="E2354" s="132">
        <v>-19.600000000000001</v>
      </c>
      <c r="F2354" s="132">
        <v>-6.32</v>
      </c>
      <c r="G2354" s="312" t="s">
        <v>3453</v>
      </c>
      <c r="H2354" s="347" t="s">
        <v>3108</v>
      </c>
      <c r="I2354" s="129">
        <v>7.6210000000000004</v>
      </c>
      <c r="J2354" s="129">
        <v>-91</v>
      </c>
      <c r="K2354" s="129">
        <v>-89</v>
      </c>
      <c r="L2354" s="129" t="b">
        <v>0</v>
      </c>
      <c r="M2354" s="129">
        <v>-33.741</v>
      </c>
      <c r="N2354" s="129">
        <v>8.7669999999999995</v>
      </c>
      <c r="O2354" s="129">
        <v>-3.8490000000000002</v>
      </c>
      <c r="P2354" s="132">
        <v>-27.800999999999998</v>
      </c>
      <c r="Q2354" s="132">
        <v>0.17100000000000001</v>
      </c>
      <c r="R2354" s="132">
        <v>-4.7629999999999999</v>
      </c>
      <c r="S2354" s="129">
        <v>5.79</v>
      </c>
      <c r="T2354" s="419">
        <v>-46.78</v>
      </c>
      <c r="U2354" s="129">
        <v>7.9349999999999996</v>
      </c>
      <c r="V2354" s="129">
        <v>2</v>
      </c>
      <c r="W2354" s="129">
        <v>-30</v>
      </c>
      <c r="X2354" s="129">
        <v>435</v>
      </c>
      <c r="Y2354" s="129" t="s">
        <v>428</v>
      </c>
      <c r="Z2354" s="129" t="b">
        <v>0</v>
      </c>
      <c r="AA2354" s="129">
        <v>0</v>
      </c>
      <c r="AB2354" s="129" t="b">
        <v>0</v>
      </c>
      <c r="AC2354" s="129">
        <v>43</v>
      </c>
      <c r="AD2354" s="129">
        <v>0.32100000000000001</v>
      </c>
      <c r="AE2354" s="129" t="s">
        <v>3108</v>
      </c>
      <c r="AF2354" s="129" t="s">
        <v>3453</v>
      </c>
      <c r="AG2354" s="129" t="s">
        <v>5583</v>
      </c>
      <c r="AH2354" s="129" t="e" cm="1">
        <f t="array" aca="1" ref="AH2354" ca="1">INDIRECT(ADDRESS(MATCH(AJ2354,'rs_industries'!B:B,0),5,1,TRUE,"rs_industries"))</f>
        <v>#N/A</v>
      </c>
      <c r="AI2354" s="129" t="e" cm="1">
        <f t="array" aca="1" ref="AI2354" ca="1">INDIRECT(ADDRESS(MATCH(A2354,'rs_stocks'!B:B,0),7,1,TRUE,"rs_stocks"))</f>
        <v>#N/A</v>
      </c>
    </row>
    <row r="2355" spans="1:35" x14ac:dyDescent="0.3">
      <c r="A2355" s="129" t="s">
        <v>342</v>
      </c>
      <c r="B2355" s="132">
        <v>1.1399999999999999</v>
      </c>
      <c r="C2355" s="132">
        <v>-6.41</v>
      </c>
      <c r="D2355" s="132">
        <v>-11.14</v>
      </c>
      <c r="E2355" s="132">
        <v>2.87</v>
      </c>
      <c r="F2355" s="132">
        <v>-2.76</v>
      </c>
      <c r="G2355" s="296" t="s">
        <v>3135</v>
      </c>
      <c r="H2355" s="349" t="s">
        <v>24</v>
      </c>
      <c r="I2355" s="129">
        <v>44.645000000000003</v>
      </c>
      <c r="J2355" s="129">
        <v>-17</v>
      </c>
      <c r="K2355" s="129">
        <v>-13</v>
      </c>
      <c r="L2355" s="129" t="b">
        <v>0</v>
      </c>
      <c r="M2355" s="129">
        <v>-13.234999999999999</v>
      </c>
      <c r="N2355" s="129">
        <v>3.4350000000000001</v>
      </c>
      <c r="O2355" s="129">
        <v>-3.8530000000000002</v>
      </c>
      <c r="P2355" s="132">
        <v>-11.824</v>
      </c>
      <c r="Q2355" s="132">
        <v>0.16800000000000001</v>
      </c>
      <c r="R2355" s="132">
        <v>-1.9810000000000001</v>
      </c>
      <c r="S2355" s="129">
        <v>2.02</v>
      </c>
      <c r="T2355" s="419">
        <v>27.213999999999999</v>
      </c>
      <c r="U2355" s="129">
        <v>897.19</v>
      </c>
      <c r="V2355" s="129">
        <v>-55</v>
      </c>
      <c r="W2355" s="129">
        <v>-47</v>
      </c>
      <c r="X2355" s="129">
        <v>11</v>
      </c>
      <c r="Y2355" s="129" t="s">
        <v>342</v>
      </c>
      <c r="Z2355" s="129" t="b">
        <v>1</v>
      </c>
      <c r="AA2355" s="129">
        <v>0</v>
      </c>
      <c r="AB2355" s="129" t="b">
        <v>0</v>
      </c>
      <c r="AC2355" s="129">
        <v>48</v>
      </c>
      <c r="AD2355" s="129">
        <v>0.32100000000000001</v>
      </c>
      <c r="AE2355" s="129" t="s">
        <v>24</v>
      </c>
      <c r="AF2355" s="129" t="s">
        <v>3135</v>
      </c>
      <c r="AG2355" s="129" t="s">
        <v>3136</v>
      </c>
      <c r="AH2355" s="129" t="e" cm="1">
        <f t="array" aca="1" ref="AH2355" ca="1">INDIRECT(ADDRESS(MATCH(AJ2355,'rs_industries'!B:B,0),5,1,TRUE,"rs_industries"))</f>
        <v>#N/A</v>
      </c>
      <c r="AI2355" s="129" t="e" cm="1">
        <f t="array" aca="1" ref="AI2355" ca="1">INDIRECT(ADDRESS(MATCH(A2355,'rs_stocks'!B:B,0),7,1,TRUE,"rs_stocks"))</f>
        <v>#N/A</v>
      </c>
    </row>
    <row r="2356" spans="1:35" x14ac:dyDescent="0.3">
      <c r="A2356" s="129" t="s">
        <v>149</v>
      </c>
      <c r="B2356" s="132">
        <v>-3.12</v>
      </c>
      <c r="C2356" s="132">
        <v>-15.91</v>
      </c>
      <c r="D2356" s="132">
        <v>-26.3</v>
      </c>
      <c r="E2356" s="132">
        <v>-9.7799999999999994</v>
      </c>
      <c r="F2356" s="132">
        <v>-20.61</v>
      </c>
      <c r="G2356" s="334" t="s">
        <v>47</v>
      </c>
      <c r="H2356" s="349" t="s">
        <v>24</v>
      </c>
      <c r="I2356" s="129">
        <v>10.352</v>
      </c>
      <c r="J2356" s="129">
        <v>-64</v>
      </c>
      <c r="K2356" s="129">
        <v>-27</v>
      </c>
      <c r="L2356" s="129" t="b">
        <v>0</v>
      </c>
      <c r="M2356" s="129">
        <v>-22.050999999999998</v>
      </c>
      <c r="N2356" s="129">
        <v>5.7210000000000001</v>
      </c>
      <c r="O2356" s="129">
        <v>-3.855</v>
      </c>
      <c r="P2356" s="132">
        <v>-21.074000000000002</v>
      </c>
      <c r="Q2356" s="132">
        <v>0.16400000000000001</v>
      </c>
      <c r="R2356" s="132">
        <v>-3.4529999999999998</v>
      </c>
      <c r="S2356" s="129">
        <v>4.08</v>
      </c>
      <c r="T2356" s="419">
        <v>27.492999999999999</v>
      </c>
      <c r="U2356" s="129">
        <v>6.6849999999999996</v>
      </c>
      <c r="V2356" s="129">
        <v>-24</v>
      </c>
      <c r="W2356" s="129">
        <v>4</v>
      </c>
      <c r="X2356" s="129">
        <v>733</v>
      </c>
      <c r="Y2356" s="129" t="s">
        <v>149</v>
      </c>
      <c r="Z2356" s="129" t="b">
        <v>1</v>
      </c>
      <c r="AA2356" s="129">
        <v>0</v>
      </c>
      <c r="AB2356" s="129" t="b">
        <v>0</v>
      </c>
      <c r="AC2356" s="129">
        <v>40</v>
      </c>
      <c r="AD2356" s="129">
        <v>0.32100000000000001</v>
      </c>
      <c r="AE2356" s="129" t="s">
        <v>24</v>
      </c>
      <c r="AF2356" s="129" t="s">
        <v>47</v>
      </c>
      <c r="AG2356" s="129" t="s">
        <v>3545</v>
      </c>
      <c r="AH2356" s="129" t="e" cm="1">
        <f t="array" aca="1" ref="AH2356" ca="1">INDIRECT(ADDRESS(MATCH(AJ2356,'rs_industries'!B:B,0),5,1,TRUE,"rs_industries"))</f>
        <v>#N/A</v>
      </c>
      <c r="AI2356" s="129" t="e" cm="1">
        <f t="array" aca="1" ref="AI2356" ca="1">INDIRECT(ADDRESS(MATCH(A2356,'rs_stocks'!B:B,0),7,1,TRUE,"rs_stocks"))</f>
        <v>#N/A</v>
      </c>
    </row>
    <row r="2357" spans="1:35" x14ac:dyDescent="0.3">
      <c r="A2357" s="129" t="s">
        <v>1724</v>
      </c>
      <c r="B2357" s="132">
        <v>-1.82</v>
      </c>
      <c r="C2357" s="132">
        <v>-9.64</v>
      </c>
      <c r="D2357" s="132">
        <v>-7.54</v>
      </c>
      <c r="E2357" s="132">
        <v>-4.5999999999999996</v>
      </c>
      <c r="F2357" s="132">
        <v>-9.75</v>
      </c>
      <c r="G2357" s="254" t="s">
        <v>3229</v>
      </c>
      <c r="H2357" s="348" t="s">
        <v>3108</v>
      </c>
      <c r="I2357" s="129">
        <v>1.1779999999999999</v>
      </c>
      <c r="J2357" s="129">
        <v>-31</v>
      </c>
      <c r="K2357" s="129">
        <v>-25</v>
      </c>
      <c r="L2357" s="129" t="b">
        <v>0</v>
      </c>
      <c r="M2357" s="129">
        <v>-15.045</v>
      </c>
      <c r="N2357" s="129">
        <v>3.903</v>
      </c>
      <c r="O2357" s="129">
        <v>-3.855</v>
      </c>
      <c r="P2357" s="132">
        <v>-13.750999999999999</v>
      </c>
      <c r="Q2357" s="132">
        <v>0.17299999999999999</v>
      </c>
      <c r="R2357" s="132">
        <v>-2.3740000000000001</v>
      </c>
      <c r="S2357" s="129">
        <v>2.57</v>
      </c>
      <c r="T2357" s="419">
        <v>35.542000000000002</v>
      </c>
      <c r="U2357" s="129">
        <v>336.77</v>
      </c>
      <c r="V2357" s="129">
        <v>80</v>
      </c>
      <c r="W2357" s="129">
        <v>52</v>
      </c>
      <c r="X2357" s="129">
        <v>23</v>
      </c>
      <c r="Y2357" s="129" t="s">
        <v>1724</v>
      </c>
      <c r="Z2357" s="129" t="b">
        <v>1</v>
      </c>
      <c r="AA2357" s="129">
        <v>0</v>
      </c>
      <c r="AB2357" s="129" t="b">
        <v>0</v>
      </c>
      <c r="AC2357" s="129">
        <v>44</v>
      </c>
      <c r="AD2357" s="129">
        <v>0.32100000000000001</v>
      </c>
      <c r="AE2357" s="129" t="s">
        <v>3108</v>
      </c>
      <c r="AF2357" s="129" t="s">
        <v>3229</v>
      </c>
      <c r="AG2357" s="129" t="s">
        <v>5473</v>
      </c>
      <c r="AH2357" s="129" t="e" cm="1">
        <f t="array" aca="1" ref="AH2357" ca="1">INDIRECT(ADDRESS(MATCH(AJ2357,'rs_industries'!B:B,0),5,1,TRUE,"rs_industries"))</f>
        <v>#N/A</v>
      </c>
      <c r="AI2357" s="129" t="e" cm="1">
        <f t="array" aca="1" ref="AI2357" ca="1">INDIRECT(ADDRESS(MATCH(A2357,'rs_stocks'!B:B,0),7,1,TRUE,"rs_stocks"))</f>
        <v>#N/A</v>
      </c>
    </row>
    <row r="2358" spans="1:35" x14ac:dyDescent="0.3">
      <c r="A2358" s="129" t="s">
        <v>2974</v>
      </c>
      <c r="B2358" s="132">
        <v>-8.99</v>
      </c>
      <c r="C2358" s="132">
        <v>-12.18</v>
      </c>
      <c r="D2358" s="132">
        <v>-24.79</v>
      </c>
      <c r="E2358" s="132">
        <v>32.380000000000003</v>
      </c>
      <c r="F2358" s="132">
        <v>20.89</v>
      </c>
      <c r="G2358" s="332" t="s">
        <v>3146</v>
      </c>
      <c r="H2358" s="353" t="s">
        <v>3124</v>
      </c>
      <c r="I2358" s="129">
        <v>1.167</v>
      </c>
      <c r="J2358" s="129">
        <v>-89</v>
      </c>
      <c r="K2358" s="129">
        <v>-57</v>
      </c>
      <c r="L2358" s="129" t="b">
        <v>0</v>
      </c>
      <c r="M2358" s="129">
        <v>-63.816000000000003</v>
      </c>
      <c r="N2358" s="129">
        <v>16.529</v>
      </c>
      <c r="O2358" s="129">
        <v>-3.8610000000000002</v>
      </c>
      <c r="P2358" s="132">
        <v>-31.83</v>
      </c>
      <c r="Q2358" s="132">
        <v>0.16300000000000001</v>
      </c>
      <c r="R2358" s="132">
        <v>-5.1749999999999998</v>
      </c>
      <c r="S2358" s="129">
        <v>7.73</v>
      </c>
      <c r="T2358" s="419">
        <v>-8.6</v>
      </c>
      <c r="U2358" s="129">
        <v>22.57</v>
      </c>
      <c r="V2358" s="129">
        <v>8</v>
      </c>
      <c r="W2358" s="129">
        <v>36</v>
      </c>
      <c r="X2358" s="129">
        <v>114</v>
      </c>
      <c r="Y2358" s="129" t="s">
        <v>2974</v>
      </c>
      <c r="Z2358" s="129" t="b">
        <v>1</v>
      </c>
      <c r="AA2358" s="129">
        <v>0</v>
      </c>
      <c r="AB2358" s="129" t="b">
        <v>0</v>
      </c>
      <c r="AC2358" s="129">
        <v>42</v>
      </c>
      <c r="AD2358" s="129">
        <v>0.32</v>
      </c>
      <c r="AE2358" s="129" t="s">
        <v>3124</v>
      </c>
      <c r="AF2358" s="129" t="s">
        <v>3146</v>
      </c>
      <c r="AG2358" s="129" t="s">
        <v>4008</v>
      </c>
      <c r="AH2358" s="129" t="e" cm="1">
        <f t="array" aca="1" ref="AH2358" ca="1">INDIRECT(ADDRESS(MATCH(AJ2358,'rs_industries'!B:B,0),5,1,TRUE,"rs_industries"))</f>
        <v>#N/A</v>
      </c>
      <c r="AI2358" s="129" t="e" cm="1">
        <f t="array" aca="1" ref="AI2358" ca="1">INDIRECT(ADDRESS(MATCH(A2358,'rs_stocks'!B:B,0),7,1,TRUE,"rs_stocks"))</f>
        <v>#N/A</v>
      </c>
    </row>
    <row r="2359" spans="1:35" x14ac:dyDescent="0.3">
      <c r="A2359" s="129" t="s">
        <v>7907</v>
      </c>
      <c r="B2359" s="132">
        <v>-2.87</v>
      </c>
      <c r="C2359" s="132">
        <v>-2.87</v>
      </c>
      <c r="D2359" s="132">
        <v>-10.36</v>
      </c>
      <c r="E2359" s="132">
        <v>10.06</v>
      </c>
      <c r="F2359" s="132">
        <v>9.09</v>
      </c>
      <c r="G2359" s="220" t="s">
        <v>3142</v>
      </c>
      <c r="H2359" s="349" t="s">
        <v>150</v>
      </c>
      <c r="I2359" s="129">
        <v>0.44500000000000001</v>
      </c>
      <c r="J2359" s="129">
        <v>-93</v>
      </c>
      <c r="K2359" s="129">
        <v>-92</v>
      </c>
      <c r="L2359" s="129" t="b">
        <v>0</v>
      </c>
      <c r="M2359" s="129">
        <v>-28.356999999999999</v>
      </c>
      <c r="N2359" s="129">
        <v>7.343</v>
      </c>
      <c r="O2359" s="129">
        <v>-3.8620000000000001</v>
      </c>
      <c r="P2359" s="132">
        <v>-21.213999999999999</v>
      </c>
      <c r="Q2359" s="132">
        <v>0.16900000000000001</v>
      </c>
      <c r="R2359" s="132">
        <v>-3.5760000000000001</v>
      </c>
      <c r="S2359" s="129">
        <v>5.01</v>
      </c>
      <c r="T2359" s="419">
        <v>5.3620000000000001</v>
      </c>
      <c r="U2359" s="129">
        <v>3.72</v>
      </c>
      <c r="V2359" s="129">
        <v>-67</v>
      </c>
      <c r="W2359" s="129">
        <v>-68</v>
      </c>
      <c r="X2359" s="129">
        <v>1072</v>
      </c>
      <c r="Y2359" s="129" t="s">
        <v>7907</v>
      </c>
      <c r="Z2359" s="129" t="b">
        <v>0</v>
      </c>
      <c r="AA2359" s="129">
        <v>0</v>
      </c>
      <c r="AB2359" s="129" t="b">
        <v>0</v>
      </c>
      <c r="AC2359" s="129">
        <v>46</v>
      </c>
      <c r="AD2359" s="129">
        <v>0.32</v>
      </c>
      <c r="AE2359" s="129" t="s">
        <v>150</v>
      </c>
      <c r="AF2359" s="129" t="s">
        <v>3142</v>
      </c>
      <c r="AG2359" s="129" t="s">
        <v>7908</v>
      </c>
      <c r="AH2359" s="129" t="e" cm="1">
        <f t="array" aca="1" ref="AH2359" ca="1">INDIRECT(ADDRESS(MATCH(AJ2359,'rs_industries'!B:B,0),5,1,TRUE,"rs_industries"))</f>
        <v>#N/A</v>
      </c>
      <c r="AI2359" s="129" t="e" cm="1">
        <f t="array" aca="1" ref="AI2359" ca="1">INDIRECT(ADDRESS(MATCH(A2359,'rs_stocks'!B:B,0),7,1,TRUE,"rs_stocks"))</f>
        <v>#N/A</v>
      </c>
    </row>
    <row r="2360" spans="1:35" x14ac:dyDescent="0.3">
      <c r="A2360" s="129" t="s">
        <v>2885</v>
      </c>
      <c r="B2360" s="132">
        <v>-1.24</v>
      </c>
      <c r="C2360" s="132">
        <v>-5.66</v>
      </c>
      <c r="D2360" s="132">
        <v>-7.96</v>
      </c>
      <c r="E2360" s="132">
        <v>161.44</v>
      </c>
      <c r="F2360" s="132">
        <v>2.58</v>
      </c>
      <c r="G2360" s="209" t="s">
        <v>3146</v>
      </c>
      <c r="H2360" s="348" t="s">
        <v>3124</v>
      </c>
      <c r="I2360" s="129">
        <v>2.1320000000000001</v>
      </c>
      <c r="J2360" s="129">
        <v>-85</v>
      </c>
      <c r="K2360" s="129">
        <v>-21</v>
      </c>
      <c r="L2360" s="129" t="b">
        <v>1</v>
      </c>
      <c r="M2360" s="129">
        <v>-31.893000000000001</v>
      </c>
      <c r="N2360" s="129">
        <v>8.2210000000000001</v>
      </c>
      <c r="O2360" s="129">
        <v>-3.879</v>
      </c>
      <c r="P2360" s="132">
        <v>-23.873000000000001</v>
      </c>
      <c r="Q2360" s="132">
        <v>0.16900000000000001</v>
      </c>
      <c r="R2360" s="132">
        <v>-4.0369999999999999</v>
      </c>
      <c r="S2360" s="129">
        <v>6.79</v>
      </c>
      <c r="T2360" s="419">
        <v>18.143000000000001</v>
      </c>
      <c r="U2360" s="129">
        <v>38.979999999999997</v>
      </c>
      <c r="V2360" s="129">
        <v>-28</v>
      </c>
      <c r="W2360" s="129">
        <v>-25</v>
      </c>
      <c r="X2360" s="129">
        <v>75</v>
      </c>
      <c r="Y2360" s="129" t="s">
        <v>2885</v>
      </c>
      <c r="Z2360" s="129" t="b">
        <v>1</v>
      </c>
      <c r="AA2360" s="129">
        <v>0</v>
      </c>
      <c r="AB2360" s="129" t="b">
        <v>0</v>
      </c>
      <c r="AC2360" s="129">
        <v>44</v>
      </c>
      <c r="AD2360" s="129">
        <v>0.32</v>
      </c>
      <c r="AE2360" s="129" t="s">
        <v>3124</v>
      </c>
      <c r="AF2360" s="129" t="s">
        <v>3146</v>
      </c>
      <c r="AG2360" s="129" t="s">
        <v>4382</v>
      </c>
      <c r="AH2360" s="129" t="e" cm="1">
        <f t="array" aca="1" ref="AH2360" ca="1">INDIRECT(ADDRESS(MATCH(AJ2360,'rs_industries'!B:B,0),5,1,TRUE,"rs_industries"))</f>
        <v>#N/A</v>
      </c>
      <c r="AI2360" s="129" cm="1">
        <f t="array" aca="1" ref="AI2360" ca="1">INDIRECT(ADDRESS(MATCH(A2360,'rs_stocks'!B:B,0),7,1,TRUE,"rs_stocks"))</f>
        <v>99</v>
      </c>
    </row>
    <row r="2361" spans="1:35" x14ac:dyDescent="0.3">
      <c r="A2361" s="129" t="s">
        <v>7966</v>
      </c>
      <c r="B2361" s="132">
        <v>53.12</v>
      </c>
      <c r="C2361" s="132">
        <v>107.81</v>
      </c>
      <c r="D2361" s="132">
        <v>43.08</v>
      </c>
      <c r="E2361" s="132">
        <v>58.69</v>
      </c>
      <c r="F2361" s="132">
        <v>89.74</v>
      </c>
      <c r="G2361" s="269" t="s">
        <v>3705</v>
      </c>
      <c r="H2361" s="288" t="s">
        <v>115</v>
      </c>
      <c r="I2361" s="129">
        <v>0.73</v>
      </c>
      <c r="J2361" s="129">
        <v>-94</v>
      </c>
      <c r="K2361" s="129">
        <v>-86</v>
      </c>
      <c r="L2361" s="129" t="b">
        <v>1</v>
      </c>
      <c r="M2361" s="129">
        <v>-111.818</v>
      </c>
      <c r="N2361" s="129">
        <v>28.742000000000001</v>
      </c>
      <c r="O2361" s="129">
        <v>-3.89</v>
      </c>
      <c r="P2361" s="132">
        <v>-58.488</v>
      </c>
      <c r="Q2361" s="132">
        <v>0.16300000000000001</v>
      </c>
      <c r="R2361" s="132">
        <v>-9.5410000000000004</v>
      </c>
      <c r="S2361" s="129">
        <v>9.11</v>
      </c>
      <c r="T2361" s="419">
        <v>154.465</v>
      </c>
      <c r="U2361" s="129">
        <v>0.873</v>
      </c>
      <c r="V2361" s="129">
        <v>35</v>
      </c>
      <c r="W2361" s="129">
        <v>96</v>
      </c>
      <c r="X2361" s="129">
        <v>2515</v>
      </c>
      <c r="Y2361" s="129" t="s">
        <v>7966</v>
      </c>
      <c r="Z2361" s="129" t="b">
        <v>0</v>
      </c>
      <c r="AA2361" s="129">
        <v>0</v>
      </c>
      <c r="AB2361" s="129" t="b">
        <v>0</v>
      </c>
      <c r="AC2361" s="129">
        <v>42</v>
      </c>
      <c r="AD2361" s="129">
        <v>0.31900000000000001</v>
      </c>
      <c r="AE2361" s="129" t="s">
        <v>115</v>
      </c>
      <c r="AF2361" s="129" t="s">
        <v>3705</v>
      </c>
      <c r="AG2361" s="129" t="s">
        <v>7967</v>
      </c>
      <c r="AH2361" s="129" t="e" cm="1">
        <f t="array" aca="1" ref="AH2361" ca="1">INDIRECT(ADDRESS(MATCH(AJ2361,'rs_industries'!B:B,0),5,1,TRUE,"rs_industries"))</f>
        <v>#N/A</v>
      </c>
      <c r="AI2361" s="129" t="e" cm="1">
        <f t="array" aca="1" ref="AI2361" ca="1">INDIRECT(ADDRESS(MATCH(A2361,'rs_stocks'!B:B,0),7,1,TRUE,"rs_stocks"))</f>
        <v>#N/A</v>
      </c>
    </row>
    <row r="2362" spans="1:35" x14ac:dyDescent="0.3">
      <c r="A2362" s="129" t="s">
        <v>8987</v>
      </c>
      <c r="B2362" s="132">
        <v>1.25</v>
      </c>
      <c r="C2362" s="132">
        <v>1.56</v>
      </c>
      <c r="D2362" s="132">
        <v>-1.52</v>
      </c>
      <c r="E2362" s="132">
        <v>0.93</v>
      </c>
      <c r="F2362" s="132">
        <v>-1.52</v>
      </c>
      <c r="G2362" s="210" t="s">
        <v>3282</v>
      </c>
      <c r="H2362" s="349" t="s">
        <v>3111</v>
      </c>
      <c r="I2362" s="129">
        <v>0.29399999999999998</v>
      </c>
      <c r="J2362" s="129">
        <v>-55</v>
      </c>
      <c r="K2362" s="129">
        <v>-49</v>
      </c>
      <c r="L2362" s="129" t="b">
        <v>1</v>
      </c>
      <c r="M2362" s="129">
        <v>-7.1559999999999997</v>
      </c>
      <c r="N2362" s="129">
        <v>1.837</v>
      </c>
      <c r="O2362" s="129">
        <v>-3.895</v>
      </c>
      <c r="P2362" s="132">
        <v>-7.0030000000000001</v>
      </c>
      <c r="Q2362" s="132">
        <v>0.17599999999999999</v>
      </c>
      <c r="R2362" s="132">
        <v>-1.2290000000000001</v>
      </c>
      <c r="S2362" s="129">
        <v>1.46</v>
      </c>
      <c r="T2362" s="419">
        <v>42.283000000000001</v>
      </c>
      <c r="U2362" s="129">
        <v>3.25</v>
      </c>
      <c r="V2362" s="129">
        <v>21</v>
      </c>
      <c r="W2362" s="129">
        <v>37</v>
      </c>
      <c r="X2362" s="129">
        <v>4228</v>
      </c>
      <c r="Y2362" s="129" t="s">
        <v>8987</v>
      </c>
      <c r="Z2362" s="129" t="b">
        <v>0</v>
      </c>
      <c r="AA2362" s="129">
        <v>0</v>
      </c>
      <c r="AB2362" s="129" t="b">
        <v>0</v>
      </c>
      <c r="AC2362" s="129">
        <v>39</v>
      </c>
      <c r="AD2362" s="129">
        <v>0.31900000000000001</v>
      </c>
      <c r="AE2362" s="129" t="s">
        <v>3111</v>
      </c>
      <c r="AF2362" s="129" t="s">
        <v>3282</v>
      </c>
      <c r="AG2362" s="129" t="s">
        <v>8988</v>
      </c>
      <c r="AH2362" s="129" t="e" cm="1">
        <f t="array" aca="1" ref="AH2362" ca="1">INDIRECT(ADDRESS(MATCH(AJ2362,'rs_industries'!B:B,0),5,1,TRUE,"rs_industries"))</f>
        <v>#N/A</v>
      </c>
      <c r="AI2362" s="129" t="e" cm="1">
        <f t="array" aca="1" ref="AI2362" ca="1">INDIRECT(ADDRESS(MATCH(A2362,'rs_stocks'!B:B,0),7,1,TRUE,"rs_stocks"))</f>
        <v>#N/A</v>
      </c>
    </row>
    <row r="2363" spans="1:35" x14ac:dyDescent="0.3">
      <c r="A2363" s="129" t="s">
        <v>4261</v>
      </c>
      <c r="B2363" s="132">
        <v>-2.5499999999999998</v>
      </c>
      <c r="C2363" s="132">
        <v>-25.02</v>
      </c>
      <c r="D2363" s="132">
        <v>-23.1</v>
      </c>
      <c r="E2363" s="132">
        <v>-11.63</v>
      </c>
      <c r="F2363" s="132">
        <v>-15.14</v>
      </c>
      <c r="G2363" s="209" t="s">
        <v>3236</v>
      </c>
      <c r="H2363" s="348" t="s">
        <v>3111</v>
      </c>
      <c r="I2363" s="129">
        <v>0.78100000000000003</v>
      </c>
      <c r="J2363" s="129">
        <v>-76</v>
      </c>
      <c r="K2363" s="129">
        <v>-61</v>
      </c>
      <c r="L2363" s="129" t="b">
        <v>0</v>
      </c>
      <c r="M2363" s="129">
        <v>-26.35</v>
      </c>
      <c r="N2363" s="129">
        <v>6.7590000000000003</v>
      </c>
      <c r="O2363" s="129">
        <v>-3.8980000000000001</v>
      </c>
      <c r="P2363" s="132">
        <v>-23.119</v>
      </c>
      <c r="Q2363" s="132">
        <v>0.16700000000000001</v>
      </c>
      <c r="R2363" s="132">
        <v>-3.85</v>
      </c>
      <c r="S2363" s="129">
        <v>4.34</v>
      </c>
      <c r="T2363" s="419">
        <v>-52.301000000000002</v>
      </c>
      <c r="U2363" s="129">
        <v>19.84</v>
      </c>
      <c r="V2363" s="129">
        <v>-14</v>
      </c>
      <c r="W2363" s="129">
        <v>-24</v>
      </c>
      <c r="X2363" s="129">
        <v>232</v>
      </c>
      <c r="Y2363" s="129" t="s">
        <v>4261</v>
      </c>
      <c r="Z2363" s="129" t="b">
        <v>1</v>
      </c>
      <c r="AA2363" s="129">
        <v>0</v>
      </c>
      <c r="AB2363" s="129" t="b">
        <v>0</v>
      </c>
      <c r="AC2363" s="129">
        <v>47</v>
      </c>
      <c r="AD2363" s="129">
        <v>0.31900000000000001</v>
      </c>
      <c r="AE2363" s="129" t="s">
        <v>3111</v>
      </c>
      <c r="AF2363" s="129" t="s">
        <v>3236</v>
      </c>
      <c r="AG2363" s="129" t="s">
        <v>4262</v>
      </c>
      <c r="AH2363" s="129" t="e" cm="1">
        <f t="array" aca="1" ref="AH2363" ca="1">INDIRECT(ADDRESS(MATCH(AJ2363,'rs_industries'!B:B,0),5,1,TRUE,"rs_industries"))</f>
        <v>#N/A</v>
      </c>
      <c r="AI2363" s="129" t="e" cm="1">
        <f t="array" aca="1" ref="AI2363" ca="1">INDIRECT(ADDRESS(MATCH(A2363,'rs_stocks'!B:B,0),7,1,TRUE,"rs_stocks"))</f>
        <v>#N/A</v>
      </c>
    </row>
    <row r="2364" spans="1:35" x14ac:dyDescent="0.3">
      <c r="A2364" s="129" t="s">
        <v>277</v>
      </c>
      <c r="B2364" s="132">
        <v>-3.82</v>
      </c>
      <c r="C2364" s="132">
        <v>-14.58</v>
      </c>
      <c r="D2364" s="132">
        <v>-4.1399999999999997</v>
      </c>
      <c r="E2364" s="132">
        <v>-7.77</v>
      </c>
      <c r="F2364" s="132">
        <v>-16.579999999999998</v>
      </c>
      <c r="G2364" s="315" t="s">
        <v>3705</v>
      </c>
      <c r="H2364" s="348" t="s">
        <v>115</v>
      </c>
      <c r="I2364" s="129">
        <v>95.941000000000003</v>
      </c>
      <c r="J2364" s="129">
        <v>-44</v>
      </c>
      <c r="K2364" s="129">
        <v>-18</v>
      </c>
      <c r="L2364" s="129" t="b">
        <v>0</v>
      </c>
      <c r="M2364" s="129">
        <v>-21.259</v>
      </c>
      <c r="N2364" s="129">
        <v>5.4459999999999997</v>
      </c>
      <c r="O2364" s="129">
        <v>-3.9039999999999999</v>
      </c>
      <c r="P2364" s="132">
        <v>-19.963999999999999</v>
      </c>
      <c r="Q2364" s="132">
        <v>0.17599999999999999</v>
      </c>
      <c r="R2364" s="132">
        <v>-3.5179999999999998</v>
      </c>
      <c r="S2364" s="129">
        <v>2.76</v>
      </c>
      <c r="T2364" s="419">
        <v>12.407</v>
      </c>
      <c r="U2364" s="129">
        <v>14.59</v>
      </c>
      <c r="V2364" s="129">
        <v>-7</v>
      </c>
      <c r="W2364" s="129">
        <v>-19</v>
      </c>
      <c r="X2364" s="129">
        <v>496</v>
      </c>
      <c r="Y2364" s="129" t="s">
        <v>277</v>
      </c>
      <c r="Z2364" s="129" t="b">
        <v>1</v>
      </c>
      <c r="AA2364" s="129">
        <v>0</v>
      </c>
      <c r="AB2364" s="129" t="b">
        <v>0</v>
      </c>
      <c r="AC2364" s="129">
        <v>42</v>
      </c>
      <c r="AD2364" s="129">
        <v>0.31900000000000001</v>
      </c>
      <c r="AE2364" s="129" t="s">
        <v>115</v>
      </c>
      <c r="AF2364" s="129" t="s">
        <v>3705</v>
      </c>
      <c r="AG2364" s="129" t="s">
        <v>4692</v>
      </c>
      <c r="AH2364" s="129" t="e" cm="1">
        <f t="array" aca="1" ref="AH2364" ca="1">INDIRECT(ADDRESS(MATCH(AJ2364,'rs_industries'!B:B,0),5,1,TRUE,"rs_industries"))</f>
        <v>#N/A</v>
      </c>
      <c r="AI2364" s="129" t="e" cm="1">
        <f t="array" aca="1" ref="AI2364" ca="1">INDIRECT(ADDRESS(MATCH(A2364,'rs_stocks'!B:B,0),7,1,TRUE,"rs_stocks"))</f>
        <v>#N/A</v>
      </c>
    </row>
    <row r="2365" spans="1:35" x14ac:dyDescent="0.3">
      <c r="A2365" s="129" t="s">
        <v>1656</v>
      </c>
      <c r="B2365" s="132">
        <v>2.4</v>
      </c>
      <c r="C2365" s="132">
        <v>-5.73</v>
      </c>
      <c r="D2365" s="132">
        <v>-3.65</v>
      </c>
      <c r="E2365" s="132">
        <v>10.33</v>
      </c>
      <c r="F2365" s="132">
        <v>1.44</v>
      </c>
      <c r="G2365" s="234" t="s">
        <v>4347</v>
      </c>
      <c r="H2365" s="349" t="s">
        <v>3108</v>
      </c>
      <c r="I2365" s="129">
        <v>2.7029999999999998</v>
      </c>
      <c r="J2365" s="129">
        <v>-21</v>
      </c>
      <c r="K2365" s="129">
        <v>-8</v>
      </c>
      <c r="L2365" s="129" t="b">
        <v>1</v>
      </c>
      <c r="M2365" s="129">
        <v>-12.926</v>
      </c>
      <c r="N2365" s="129">
        <v>3.3050000000000002</v>
      </c>
      <c r="O2365" s="129">
        <v>-3.911</v>
      </c>
      <c r="P2365" s="132">
        <v>-11.425000000000001</v>
      </c>
      <c r="Q2365" s="132">
        <v>0.17399999999999999</v>
      </c>
      <c r="R2365" s="132">
        <v>-1.9890000000000001</v>
      </c>
      <c r="S2365" s="129">
        <v>2.0299999999999998</v>
      </c>
      <c r="T2365" s="419">
        <v>5.1260000000000003</v>
      </c>
      <c r="U2365" s="129">
        <v>144.25</v>
      </c>
      <c r="V2365" s="129">
        <v>-19</v>
      </c>
      <c r="W2365" s="129">
        <v>-8</v>
      </c>
      <c r="X2365" s="129">
        <v>68</v>
      </c>
      <c r="Y2365" s="129" t="s">
        <v>1656</v>
      </c>
      <c r="Z2365" s="129" t="b">
        <v>1</v>
      </c>
      <c r="AA2365" s="129">
        <v>0</v>
      </c>
      <c r="AB2365" s="129" t="b">
        <v>0</v>
      </c>
      <c r="AC2365" s="129">
        <v>47</v>
      </c>
      <c r="AD2365" s="129">
        <v>0.318</v>
      </c>
      <c r="AE2365" s="129" t="s">
        <v>3108</v>
      </c>
      <c r="AF2365" s="129" t="s">
        <v>4347</v>
      </c>
      <c r="AG2365" s="129" t="s">
        <v>4691</v>
      </c>
      <c r="AH2365" s="129" t="e" cm="1">
        <f t="array" aca="1" ref="AH2365" ca="1">INDIRECT(ADDRESS(MATCH(AJ2365,'rs_industries'!B:B,0),5,1,TRUE,"rs_industries"))</f>
        <v>#N/A</v>
      </c>
      <c r="AI2365" s="129" t="e" cm="1">
        <f t="array" aca="1" ref="AI2365" ca="1">INDIRECT(ADDRESS(MATCH(A2365,'rs_stocks'!B:B,0),7,1,TRUE,"rs_stocks"))</f>
        <v>#N/A</v>
      </c>
    </row>
    <row r="2366" spans="1:35" x14ac:dyDescent="0.3">
      <c r="A2366" s="129" t="s">
        <v>5701</v>
      </c>
      <c r="B2366" s="132">
        <v>-8.65</v>
      </c>
      <c r="C2366" s="132">
        <v>-16.670000000000002</v>
      </c>
      <c r="D2366" s="132">
        <v>-35.21</v>
      </c>
      <c r="E2366" s="132">
        <v>-19.37</v>
      </c>
      <c r="F2366" s="132">
        <v>-10.61</v>
      </c>
      <c r="G2366" s="269" t="s">
        <v>3146</v>
      </c>
      <c r="H2366" s="288" t="s">
        <v>3124</v>
      </c>
      <c r="I2366" s="129">
        <v>0.74199999999999999</v>
      </c>
      <c r="J2366" s="129">
        <v>-88</v>
      </c>
      <c r="K2366" s="129">
        <v>-88</v>
      </c>
      <c r="L2366" s="129" t="b">
        <v>0</v>
      </c>
      <c r="M2366" s="129">
        <v>-45.137999999999998</v>
      </c>
      <c r="N2366" s="129">
        <v>11.542</v>
      </c>
      <c r="O2366" s="129">
        <v>-3.911</v>
      </c>
      <c r="P2366" s="132">
        <v>-33.832000000000001</v>
      </c>
      <c r="Q2366" s="132">
        <v>0.16200000000000001</v>
      </c>
      <c r="R2366" s="132">
        <v>-5.4969999999999999</v>
      </c>
      <c r="S2366" s="129">
        <v>7.97</v>
      </c>
      <c r="T2366" s="419">
        <v>-20.413</v>
      </c>
      <c r="U2366" s="129">
        <v>10.45</v>
      </c>
      <c r="V2366" s="129">
        <v>54</v>
      </c>
      <c r="W2366" s="129">
        <v>71</v>
      </c>
      <c r="X2366" s="129">
        <v>240</v>
      </c>
      <c r="Y2366" s="129" t="s">
        <v>5701</v>
      </c>
      <c r="Z2366" s="129" t="b">
        <v>0</v>
      </c>
      <c r="AA2366" s="129">
        <v>0</v>
      </c>
      <c r="AB2366" s="129" t="b">
        <v>0</v>
      </c>
      <c r="AC2366" s="129">
        <v>43</v>
      </c>
      <c r="AD2366" s="129">
        <v>0.318</v>
      </c>
      <c r="AE2366" s="129" t="s">
        <v>3124</v>
      </c>
      <c r="AF2366" s="129" t="s">
        <v>3146</v>
      </c>
      <c r="AG2366" s="129" t="s">
        <v>5702</v>
      </c>
      <c r="AH2366" s="129" t="e" cm="1">
        <f t="array" aca="1" ref="AH2366" ca="1">INDIRECT(ADDRESS(MATCH(AJ2366,'rs_industries'!B:B,0),5,1,TRUE,"rs_industries"))</f>
        <v>#N/A</v>
      </c>
      <c r="AI2366" s="129" t="e" cm="1">
        <f t="array" aca="1" ref="AI2366" ca="1">INDIRECT(ADDRESS(MATCH(A2366,'rs_stocks'!B:B,0),7,1,TRUE,"rs_stocks"))</f>
        <v>#N/A</v>
      </c>
    </row>
    <row r="2367" spans="1:35" x14ac:dyDescent="0.3">
      <c r="A2367" s="129" t="s">
        <v>8991</v>
      </c>
      <c r="B2367" s="132">
        <v>-0.73</v>
      </c>
      <c r="C2367" s="132">
        <v>-1.38</v>
      </c>
      <c r="D2367" s="132">
        <v>-2.41</v>
      </c>
      <c r="E2367" s="132">
        <v>-1.19</v>
      </c>
      <c r="F2367" s="132">
        <v>-2.79</v>
      </c>
      <c r="G2367" s="332"/>
      <c r="H2367" s="353"/>
      <c r="I2367" s="129">
        <v>0.25600000000000001</v>
      </c>
      <c r="J2367" s="129">
        <v>-32</v>
      </c>
      <c r="K2367" s="129">
        <v>-26</v>
      </c>
      <c r="L2367" s="129" t="b">
        <v>0</v>
      </c>
      <c r="M2367" s="129">
        <v>-4.1879999999999997</v>
      </c>
      <c r="N2367" s="129">
        <v>1.0669999999999999</v>
      </c>
      <c r="O2367" s="129">
        <v>-3.923</v>
      </c>
      <c r="P2367" s="132">
        <v>-4.1790000000000003</v>
      </c>
      <c r="Q2367" s="132">
        <v>0.17699999999999999</v>
      </c>
      <c r="R2367" s="132">
        <v>-0.74</v>
      </c>
      <c r="S2367" s="129">
        <v>0.85</v>
      </c>
      <c r="T2367" s="419">
        <v>-118.39</v>
      </c>
      <c r="U2367" s="129">
        <v>14.98</v>
      </c>
      <c r="V2367" s="129">
        <v>229</v>
      </c>
      <c r="W2367" s="129">
        <v>322</v>
      </c>
      <c r="X2367" s="129">
        <v>1578</v>
      </c>
      <c r="Y2367" s="129" t="s">
        <v>8991</v>
      </c>
      <c r="Z2367" s="129" t="b">
        <v>1</v>
      </c>
      <c r="AA2367" s="129">
        <v>0</v>
      </c>
      <c r="AB2367" s="129" t="b">
        <v>0</v>
      </c>
      <c r="AC2367" s="129">
        <v>39</v>
      </c>
      <c r="AD2367" s="129">
        <v>0.318</v>
      </c>
      <c r="AG2367" s="129" t="s">
        <v>8992</v>
      </c>
      <c r="AH2367" s="129" t="e" cm="1">
        <f t="array" aca="1" ref="AH2367" ca="1">INDIRECT(ADDRESS(MATCH(AJ2367,'rs_industries'!B:B,0),5,1,TRUE,"rs_industries"))</f>
        <v>#N/A</v>
      </c>
      <c r="AI2367" s="129" t="e" cm="1">
        <f t="array" aca="1" ref="AI2367" ca="1">INDIRECT(ADDRESS(MATCH(A2367,'rs_stocks'!B:B,0),7,1,TRUE,"rs_stocks"))</f>
        <v>#N/A</v>
      </c>
    </row>
    <row r="2368" spans="1:35" x14ac:dyDescent="0.3">
      <c r="A2368" s="129" t="s">
        <v>381</v>
      </c>
      <c r="B2368" s="132">
        <v>-2.02</v>
      </c>
      <c r="C2368" s="132">
        <v>-10.37</v>
      </c>
      <c r="D2368" s="132">
        <v>-14.95</v>
      </c>
      <c r="E2368" s="132">
        <v>-34.619999999999997</v>
      </c>
      <c r="F2368" s="132">
        <v>-34.270000000000003</v>
      </c>
      <c r="G2368" s="243" t="s">
        <v>3829</v>
      </c>
      <c r="H2368" s="347" t="s">
        <v>3108</v>
      </c>
      <c r="I2368" s="129">
        <v>3.8130000000000002</v>
      </c>
      <c r="J2368" s="129">
        <v>-73</v>
      </c>
      <c r="K2368" s="129">
        <v>-70</v>
      </c>
      <c r="L2368" s="129" t="b">
        <v>0</v>
      </c>
      <c r="M2368" s="129">
        <v>-35.921999999999997</v>
      </c>
      <c r="N2368" s="129">
        <v>9.1479999999999997</v>
      </c>
      <c r="O2368" s="129">
        <v>-3.927</v>
      </c>
      <c r="P2368" s="132">
        <v>-34.784999999999997</v>
      </c>
      <c r="Q2368" s="132">
        <v>0.17699999999999999</v>
      </c>
      <c r="R2368" s="132">
        <v>-6.1580000000000004</v>
      </c>
      <c r="S2368" s="129">
        <v>3.86</v>
      </c>
      <c r="T2368" s="419">
        <v>-29.808</v>
      </c>
      <c r="U2368" s="129">
        <v>106.98</v>
      </c>
      <c r="V2368" s="129">
        <v>18</v>
      </c>
      <c r="W2368" s="129">
        <v>-31</v>
      </c>
      <c r="X2368" s="129">
        <v>48</v>
      </c>
      <c r="Y2368" s="129" t="s">
        <v>381</v>
      </c>
      <c r="Z2368" s="129" t="b">
        <v>0</v>
      </c>
      <c r="AA2368" s="129">
        <v>0</v>
      </c>
      <c r="AB2368" s="129" t="b">
        <v>0</v>
      </c>
      <c r="AC2368" s="129">
        <v>39</v>
      </c>
      <c r="AD2368" s="129">
        <v>0.317</v>
      </c>
      <c r="AE2368" s="129" t="s">
        <v>3108</v>
      </c>
      <c r="AF2368" s="129" t="s">
        <v>3829</v>
      </c>
      <c r="AG2368" s="129" t="s">
        <v>5402</v>
      </c>
      <c r="AH2368" s="129" t="e" cm="1">
        <f t="array" aca="1" ref="AH2368" ca="1">INDIRECT(ADDRESS(MATCH(AJ2368,'rs_industries'!B:B,0),5,1,TRUE,"rs_industries"))</f>
        <v>#N/A</v>
      </c>
      <c r="AI2368" s="129" t="e" cm="1">
        <f t="array" aca="1" ref="AI2368" ca="1">INDIRECT(ADDRESS(MATCH(A2368,'rs_stocks'!B:B,0),7,1,TRUE,"rs_stocks"))</f>
        <v>#N/A</v>
      </c>
    </row>
    <row r="2369" spans="1:35" x14ac:dyDescent="0.3">
      <c r="A2369" s="129" t="s">
        <v>9054</v>
      </c>
      <c r="B2369" s="132">
        <v>-1.18</v>
      </c>
      <c r="C2369" s="132">
        <v>-7.56</v>
      </c>
      <c r="D2369" s="132">
        <v>-6.52</v>
      </c>
      <c r="E2369" s="132">
        <v>-15.84</v>
      </c>
      <c r="F2369" s="132">
        <v>-11.46</v>
      </c>
      <c r="G2369" s="232" t="s">
        <v>3148</v>
      </c>
      <c r="H2369" s="345" t="s">
        <v>3111</v>
      </c>
      <c r="I2369" s="129">
        <v>0.29799999999999999</v>
      </c>
      <c r="J2369" s="129">
        <v>-59</v>
      </c>
      <c r="K2369" s="129">
        <v>-45</v>
      </c>
      <c r="L2369" s="129" t="b">
        <v>0</v>
      </c>
      <c r="M2369" s="129">
        <v>-9.9429999999999996</v>
      </c>
      <c r="N2369" s="129">
        <v>2.5289999999999999</v>
      </c>
      <c r="O2369" s="129">
        <v>-3.9319999999999999</v>
      </c>
      <c r="P2369" s="132">
        <v>-10.189</v>
      </c>
      <c r="Q2369" s="132">
        <v>0.17799999999999999</v>
      </c>
      <c r="R2369" s="132">
        <v>-1.8129999999999999</v>
      </c>
      <c r="S2369" s="129">
        <v>2.3199999999999998</v>
      </c>
      <c r="T2369" s="419">
        <v>-39.588000000000001</v>
      </c>
      <c r="U2369" s="129">
        <v>10.89</v>
      </c>
      <c r="V2369" s="129">
        <v>-5</v>
      </c>
      <c r="W2369" s="129">
        <v>-10</v>
      </c>
      <c r="X2369" s="129">
        <v>791</v>
      </c>
      <c r="Y2369" s="129" t="s">
        <v>9054</v>
      </c>
      <c r="Z2369" s="129" t="b">
        <v>1</v>
      </c>
      <c r="AA2369" s="129">
        <v>0</v>
      </c>
      <c r="AB2369" s="129" t="b">
        <v>0</v>
      </c>
      <c r="AC2369" s="129">
        <v>45</v>
      </c>
      <c r="AD2369" s="129">
        <v>0.317</v>
      </c>
      <c r="AE2369" s="129" t="s">
        <v>3111</v>
      </c>
      <c r="AF2369" s="129" t="s">
        <v>3148</v>
      </c>
      <c r="AG2369" s="129" t="s">
        <v>9055</v>
      </c>
      <c r="AH2369" s="129" t="e" cm="1">
        <f t="array" aca="1" ref="AH2369" ca="1">INDIRECT(ADDRESS(MATCH(AJ2369,'rs_industries'!B:B,0),5,1,TRUE,"rs_industries"))</f>
        <v>#N/A</v>
      </c>
      <c r="AI2369" s="129" t="e" cm="1">
        <f t="array" aca="1" ref="AI2369" ca="1">INDIRECT(ADDRESS(MATCH(A2369,'rs_stocks'!B:B,0),7,1,TRUE,"rs_stocks"))</f>
        <v>#N/A</v>
      </c>
    </row>
    <row r="2370" spans="1:35" x14ac:dyDescent="0.3">
      <c r="A2370" s="129" t="s">
        <v>8063</v>
      </c>
      <c r="B2370" s="132">
        <v>1.26</v>
      </c>
      <c r="C2370" s="132">
        <v>-8.31</v>
      </c>
      <c r="D2370" s="132">
        <v>2.16</v>
      </c>
      <c r="E2370" s="132">
        <v>-21.45</v>
      </c>
      <c r="F2370" s="132">
        <v>-22.73</v>
      </c>
      <c r="G2370" s="214" t="s">
        <v>3507</v>
      </c>
      <c r="H2370" s="347" t="s">
        <v>24</v>
      </c>
      <c r="I2370" s="129">
        <v>0.35499999999999998</v>
      </c>
      <c r="J2370" s="129">
        <v>-66</v>
      </c>
      <c r="K2370" s="129">
        <v>-59</v>
      </c>
      <c r="L2370" s="129" t="b">
        <v>0</v>
      </c>
      <c r="M2370" s="129">
        <v>-25.629000000000001</v>
      </c>
      <c r="N2370" s="129">
        <v>6.484</v>
      </c>
      <c r="O2370" s="129">
        <v>-3.9529999999999998</v>
      </c>
      <c r="P2370" s="132">
        <v>-25.937999999999999</v>
      </c>
      <c r="Q2370" s="132">
        <v>0.185</v>
      </c>
      <c r="R2370" s="132">
        <v>-4.7960000000000003</v>
      </c>
      <c r="S2370" s="129">
        <v>4.05</v>
      </c>
      <c r="T2370" s="419">
        <v>-12.253</v>
      </c>
      <c r="U2370" s="129">
        <v>16.11</v>
      </c>
      <c r="V2370" s="129">
        <v>-61</v>
      </c>
      <c r="W2370" s="129">
        <v>-59</v>
      </c>
      <c r="X2370" s="129">
        <v>306</v>
      </c>
      <c r="Y2370" s="129" t="s">
        <v>8063</v>
      </c>
      <c r="Z2370" s="129" t="b">
        <v>0</v>
      </c>
      <c r="AA2370" s="129">
        <v>0</v>
      </c>
      <c r="AB2370" s="129" t="b">
        <v>0</v>
      </c>
      <c r="AC2370" s="129">
        <v>39</v>
      </c>
      <c r="AD2370" s="129">
        <v>0.317</v>
      </c>
      <c r="AE2370" s="129" t="s">
        <v>24</v>
      </c>
      <c r="AF2370" s="129" t="s">
        <v>3507</v>
      </c>
      <c r="AG2370" s="129" t="s">
        <v>8064</v>
      </c>
      <c r="AH2370" s="129" t="e" cm="1">
        <f t="array" aca="1" ref="AH2370" ca="1">INDIRECT(ADDRESS(MATCH(AJ2370,'rs_industries'!B:B,0),5,1,TRUE,"rs_industries"))</f>
        <v>#N/A</v>
      </c>
      <c r="AI2370" s="129" t="e" cm="1">
        <f t="array" aca="1" ref="AI2370" ca="1">INDIRECT(ADDRESS(MATCH(A2370,'rs_stocks'!B:B,0),7,1,TRUE,"rs_stocks"))</f>
        <v>#N/A</v>
      </c>
    </row>
    <row r="2371" spans="1:35" x14ac:dyDescent="0.3">
      <c r="A2371" s="129" t="s">
        <v>9070</v>
      </c>
      <c r="B2371" s="132">
        <v>1.1399999999999999</v>
      </c>
      <c r="C2371" s="132">
        <v>7.6</v>
      </c>
      <c r="D2371" s="132">
        <v>2.13</v>
      </c>
      <c r="E2371" s="132">
        <v>3.66</v>
      </c>
      <c r="F2371" s="132">
        <v>1.3</v>
      </c>
      <c r="G2371" s="214" t="s">
        <v>3193</v>
      </c>
      <c r="H2371" s="347" t="s">
        <v>3111</v>
      </c>
      <c r="I2371" s="129">
        <v>0.28699999999999998</v>
      </c>
      <c r="J2371" s="129">
        <v>-44</v>
      </c>
      <c r="K2371" s="129">
        <v>-23</v>
      </c>
      <c r="L2371" s="129" t="b">
        <v>1</v>
      </c>
      <c r="M2371" s="129">
        <v>-9.61</v>
      </c>
      <c r="N2371" s="129">
        <v>2.4300000000000002</v>
      </c>
      <c r="O2371" s="129">
        <v>-3.9550000000000001</v>
      </c>
      <c r="P2371" s="132">
        <v>-9.2850000000000001</v>
      </c>
      <c r="Q2371" s="132">
        <v>0.18099999999999999</v>
      </c>
      <c r="R2371" s="132">
        <v>-1.68</v>
      </c>
      <c r="S2371" s="129">
        <v>1.31</v>
      </c>
      <c r="T2371" s="419">
        <v>159.31399999999999</v>
      </c>
      <c r="U2371" s="129">
        <v>6.23</v>
      </c>
      <c r="V2371" s="129">
        <v>115</v>
      </c>
      <c r="W2371" s="129">
        <v>62</v>
      </c>
      <c r="X2371" s="129">
        <v>2450</v>
      </c>
      <c r="Y2371" s="129" t="s">
        <v>9070</v>
      </c>
      <c r="Z2371" s="129" t="b">
        <v>1</v>
      </c>
      <c r="AA2371" s="129">
        <v>0</v>
      </c>
      <c r="AB2371" s="129" t="b">
        <v>1</v>
      </c>
      <c r="AC2371" s="129">
        <v>43</v>
      </c>
      <c r="AD2371" s="129">
        <v>0.317</v>
      </c>
      <c r="AE2371" s="129" t="s">
        <v>3111</v>
      </c>
      <c r="AF2371" s="129" t="s">
        <v>3193</v>
      </c>
      <c r="AG2371" s="129" t="s">
        <v>9071</v>
      </c>
      <c r="AH2371" s="129" t="e" cm="1">
        <f t="array" aca="1" ref="AH2371" ca="1">INDIRECT(ADDRESS(MATCH(AJ2371,'rs_industries'!B:B,0),5,1,TRUE,"rs_industries"))</f>
        <v>#N/A</v>
      </c>
      <c r="AI2371" s="129" t="e" cm="1">
        <f t="array" aca="1" ref="AI2371" ca="1">INDIRECT(ADDRESS(MATCH(A2371,'rs_stocks'!B:B,0),7,1,TRUE,"rs_stocks"))</f>
        <v>#N/A</v>
      </c>
    </row>
    <row r="2372" spans="1:35" x14ac:dyDescent="0.3">
      <c r="A2372" s="129" t="s">
        <v>2423</v>
      </c>
      <c r="B2372" s="132">
        <v>-0.94</v>
      </c>
      <c r="C2372" s="132">
        <v>-4.18</v>
      </c>
      <c r="D2372" s="132">
        <v>-7.88</v>
      </c>
      <c r="E2372" s="132">
        <v>-0.09</v>
      </c>
      <c r="F2372" s="132">
        <v>-7.34</v>
      </c>
      <c r="G2372" s="301" t="s">
        <v>3110</v>
      </c>
      <c r="H2372" s="349" t="s">
        <v>3111</v>
      </c>
      <c r="I2372" s="129">
        <v>1.38</v>
      </c>
      <c r="J2372" s="129">
        <v>-36</v>
      </c>
      <c r="K2372" s="129">
        <v>-23</v>
      </c>
      <c r="L2372" s="129" t="b">
        <v>0</v>
      </c>
      <c r="M2372" s="129">
        <v>-12.106999999999999</v>
      </c>
      <c r="N2372" s="129">
        <v>3.0510000000000002</v>
      </c>
      <c r="O2372" s="129">
        <v>-3.968</v>
      </c>
      <c r="P2372" s="132">
        <v>-11.97</v>
      </c>
      <c r="Q2372" s="132">
        <v>0.17899999999999999</v>
      </c>
      <c r="R2372" s="132">
        <v>-2.1379999999999999</v>
      </c>
      <c r="S2372" s="129">
        <v>1.94</v>
      </c>
      <c r="T2372" s="419">
        <v>-85.575000000000003</v>
      </c>
      <c r="U2372" s="129">
        <v>33.69</v>
      </c>
      <c r="V2372" s="129">
        <v>-23</v>
      </c>
      <c r="W2372" s="129">
        <v>-23</v>
      </c>
      <c r="X2372" s="129">
        <v>305</v>
      </c>
      <c r="Y2372" s="129" t="s">
        <v>2423</v>
      </c>
      <c r="Z2372" s="129" t="b">
        <v>1</v>
      </c>
      <c r="AA2372" s="129">
        <v>0</v>
      </c>
      <c r="AB2372" s="129" t="b">
        <v>0</v>
      </c>
      <c r="AC2372" s="129">
        <v>44</v>
      </c>
      <c r="AD2372" s="129">
        <v>0.316</v>
      </c>
      <c r="AE2372" s="129" t="s">
        <v>3111</v>
      </c>
      <c r="AF2372" s="129" t="s">
        <v>3110</v>
      </c>
      <c r="AG2372" s="129" t="s">
        <v>3887</v>
      </c>
      <c r="AH2372" s="129" t="e" cm="1">
        <f t="array" aca="1" ref="AH2372" ca="1">INDIRECT(ADDRESS(MATCH(AJ2372,'rs_industries'!B:B,0),5,1,TRUE,"rs_industries"))</f>
        <v>#N/A</v>
      </c>
      <c r="AI2372" s="129" t="e" cm="1">
        <f t="array" aca="1" ref="AI2372" ca="1">INDIRECT(ADDRESS(MATCH(A2372,'rs_stocks'!B:B,0),7,1,TRUE,"rs_stocks"))</f>
        <v>#N/A</v>
      </c>
    </row>
    <row r="2373" spans="1:35" x14ac:dyDescent="0.3">
      <c r="A2373" s="129" t="s">
        <v>992</v>
      </c>
      <c r="B2373" s="132">
        <v>-0.94</v>
      </c>
      <c r="C2373" s="132">
        <v>-8.08</v>
      </c>
      <c r="D2373" s="132">
        <v>-7.77</v>
      </c>
      <c r="E2373" s="132">
        <v>-7.05</v>
      </c>
      <c r="F2373" s="132">
        <v>-1.88</v>
      </c>
      <c r="G2373" s="269" t="s">
        <v>3238</v>
      </c>
      <c r="H2373" s="288" t="s">
        <v>24</v>
      </c>
      <c r="I2373" s="129">
        <v>5.617</v>
      </c>
      <c r="J2373" s="129">
        <v>-33</v>
      </c>
      <c r="K2373" s="129">
        <v>-15</v>
      </c>
      <c r="L2373" s="129" t="b">
        <v>0</v>
      </c>
      <c r="M2373" s="129">
        <v>-21.552</v>
      </c>
      <c r="N2373" s="129">
        <v>5.4260000000000002</v>
      </c>
      <c r="O2373" s="129">
        <v>-3.972</v>
      </c>
      <c r="P2373" s="132">
        <v>-18.486000000000001</v>
      </c>
      <c r="Q2373" s="132">
        <v>0.18099999999999999</v>
      </c>
      <c r="R2373" s="132">
        <v>-3.3380000000000001</v>
      </c>
      <c r="S2373" s="129">
        <v>2.2999999999999998</v>
      </c>
      <c r="T2373" s="419">
        <v>-24.954000000000001</v>
      </c>
      <c r="U2373" s="129">
        <v>66.209999999999994</v>
      </c>
      <c r="V2373" s="129">
        <v>12</v>
      </c>
      <c r="W2373" s="129">
        <v>-18</v>
      </c>
      <c r="X2373" s="129">
        <v>131</v>
      </c>
      <c r="Y2373" s="129" t="s">
        <v>992</v>
      </c>
      <c r="Z2373" s="129" t="b">
        <v>1</v>
      </c>
      <c r="AA2373" s="129">
        <v>0</v>
      </c>
      <c r="AB2373" s="129" t="b">
        <v>0</v>
      </c>
      <c r="AC2373" s="129">
        <v>46</v>
      </c>
      <c r="AD2373" s="129">
        <v>0.316</v>
      </c>
      <c r="AE2373" s="129" t="s">
        <v>24</v>
      </c>
      <c r="AF2373" s="129" t="s">
        <v>3238</v>
      </c>
      <c r="AG2373" s="129" t="s">
        <v>4786</v>
      </c>
      <c r="AH2373" s="129" t="e" cm="1">
        <f t="array" aca="1" ref="AH2373" ca="1">INDIRECT(ADDRESS(MATCH(AJ2373,'rs_industries'!B:B,0),5,1,TRUE,"rs_industries"))</f>
        <v>#N/A</v>
      </c>
      <c r="AI2373" s="129" t="e" cm="1">
        <f t="array" aca="1" ref="AI2373" ca="1">INDIRECT(ADDRESS(MATCH(A2373,'rs_stocks'!B:B,0),7,1,TRUE,"rs_stocks"))</f>
        <v>#N/A</v>
      </c>
    </row>
    <row r="2374" spans="1:35" x14ac:dyDescent="0.3">
      <c r="A2374" s="129" t="s">
        <v>8784</v>
      </c>
      <c r="B2374" s="132">
        <v>-0.69</v>
      </c>
      <c r="C2374" s="132">
        <v>-5.47</v>
      </c>
      <c r="D2374" s="132">
        <v>-32.5</v>
      </c>
      <c r="E2374" s="132">
        <v>-11.2</v>
      </c>
      <c r="F2374" s="132">
        <v>-21.45</v>
      </c>
      <c r="G2374" s="204" t="s">
        <v>3782</v>
      </c>
      <c r="H2374" s="345" t="s">
        <v>24</v>
      </c>
      <c r="I2374" s="129">
        <v>0.24199999999999999</v>
      </c>
      <c r="J2374" s="129">
        <v>-67</v>
      </c>
      <c r="K2374" s="129">
        <v>-67</v>
      </c>
      <c r="L2374" s="129" t="b">
        <v>0</v>
      </c>
      <c r="M2374" s="129">
        <v>-43.765999999999998</v>
      </c>
      <c r="N2374" s="129">
        <v>10.943</v>
      </c>
      <c r="O2374" s="129">
        <v>-4</v>
      </c>
      <c r="P2374" s="132">
        <v>-38.773000000000003</v>
      </c>
      <c r="Q2374" s="132">
        <v>0.16</v>
      </c>
      <c r="R2374" s="132">
        <v>-6.2119999999999997</v>
      </c>
      <c r="S2374" s="129">
        <v>4.08</v>
      </c>
      <c r="T2374" s="419">
        <v>-8.5180000000000007</v>
      </c>
      <c r="U2374" s="129">
        <v>8.64</v>
      </c>
      <c r="V2374" s="129">
        <v>-50</v>
      </c>
      <c r="W2374" s="129">
        <v>-56</v>
      </c>
      <c r="X2374" s="129">
        <v>567</v>
      </c>
      <c r="Y2374" s="129" t="s">
        <v>8784</v>
      </c>
      <c r="Z2374" s="129" t="b">
        <v>1</v>
      </c>
      <c r="AA2374" s="129">
        <v>0</v>
      </c>
      <c r="AB2374" s="129" t="b">
        <v>0</v>
      </c>
      <c r="AC2374" s="129">
        <v>47</v>
      </c>
      <c r="AD2374" s="129">
        <v>0.316</v>
      </c>
      <c r="AE2374" s="129" t="s">
        <v>24</v>
      </c>
      <c r="AF2374" s="129" t="s">
        <v>3782</v>
      </c>
      <c r="AG2374" s="129" t="s">
        <v>8785</v>
      </c>
      <c r="AH2374" s="129" t="e" cm="1">
        <f t="array" aca="1" ref="AH2374" ca="1">INDIRECT(ADDRESS(MATCH(AJ2374,'rs_industries'!B:B,0),5,1,TRUE,"rs_industries"))</f>
        <v>#N/A</v>
      </c>
      <c r="AI2374" s="129" t="e" cm="1">
        <f t="array" aca="1" ref="AI2374" ca="1">INDIRECT(ADDRESS(MATCH(A2374,'rs_stocks'!B:B,0),7,1,TRUE,"rs_stocks"))</f>
        <v>#N/A</v>
      </c>
    </row>
    <row r="2375" spans="1:35" x14ac:dyDescent="0.3">
      <c r="A2375" s="129" t="s">
        <v>1363</v>
      </c>
      <c r="B2375" s="132">
        <v>1.25</v>
      </c>
      <c r="C2375" s="132">
        <v>11.23</v>
      </c>
      <c r="D2375" s="132">
        <v>9.93</v>
      </c>
      <c r="E2375" s="132">
        <v>-5.04</v>
      </c>
      <c r="F2375" s="132">
        <v>-5.87</v>
      </c>
      <c r="G2375" s="231" t="s">
        <v>3262</v>
      </c>
      <c r="H2375" s="346" t="s">
        <v>3111</v>
      </c>
      <c r="I2375" s="129">
        <v>4.5910000000000002</v>
      </c>
      <c r="J2375" s="129">
        <v>-46</v>
      </c>
      <c r="K2375" s="129">
        <v>-24</v>
      </c>
      <c r="L2375" s="129" t="b">
        <v>1</v>
      </c>
      <c r="M2375" s="129">
        <v>-20.945</v>
      </c>
      <c r="N2375" s="129">
        <v>5.2240000000000002</v>
      </c>
      <c r="O2375" s="129">
        <v>-4.0090000000000003</v>
      </c>
      <c r="P2375" s="132">
        <v>-20.494</v>
      </c>
      <c r="Q2375" s="132">
        <v>0.191</v>
      </c>
      <c r="R2375" s="132">
        <v>-3.9049999999999998</v>
      </c>
      <c r="S2375" s="129">
        <v>1.89</v>
      </c>
      <c r="T2375" s="419">
        <v>30.975000000000001</v>
      </c>
      <c r="U2375" s="129">
        <v>76.95</v>
      </c>
      <c r="V2375" s="129">
        <v>-40</v>
      </c>
      <c r="W2375" s="129">
        <v>-28</v>
      </c>
      <c r="X2375" s="129">
        <v>137</v>
      </c>
      <c r="Y2375" s="129" t="s">
        <v>1363</v>
      </c>
      <c r="Z2375" s="129" t="b">
        <v>0</v>
      </c>
      <c r="AA2375" s="129">
        <v>0</v>
      </c>
      <c r="AB2375" s="129" t="b">
        <v>0</v>
      </c>
      <c r="AC2375" s="129">
        <v>43</v>
      </c>
      <c r="AD2375" s="129">
        <v>0.315</v>
      </c>
      <c r="AE2375" s="129" t="s">
        <v>3111</v>
      </c>
      <c r="AF2375" s="129" t="s">
        <v>3262</v>
      </c>
      <c r="AG2375" s="129" t="s">
        <v>5325</v>
      </c>
      <c r="AH2375" s="129" t="e" cm="1">
        <f t="array" aca="1" ref="AH2375" ca="1">INDIRECT(ADDRESS(MATCH(AJ2375,'rs_industries'!B:B,0),5,1,TRUE,"rs_industries"))</f>
        <v>#N/A</v>
      </c>
      <c r="AI2375" s="129" t="e" cm="1">
        <f t="array" aca="1" ref="AI2375" ca="1">INDIRECT(ADDRESS(MATCH(A2375,'rs_stocks'!B:B,0),7,1,TRUE,"rs_stocks"))</f>
        <v>#N/A</v>
      </c>
    </row>
    <row r="2376" spans="1:35" x14ac:dyDescent="0.3">
      <c r="A2376" s="129" t="s">
        <v>8759</v>
      </c>
      <c r="B2376" s="132">
        <v>-12.09</v>
      </c>
      <c r="C2376" s="132">
        <v>-32.299999999999997</v>
      </c>
      <c r="D2376" s="132">
        <v>-56.66</v>
      </c>
      <c r="E2376" s="132">
        <v>-22.38</v>
      </c>
      <c r="F2376" s="132">
        <v>-40.159999999999997</v>
      </c>
      <c r="G2376" s="231" t="s">
        <v>3175</v>
      </c>
      <c r="H2376" s="346" t="s">
        <v>3108</v>
      </c>
      <c r="I2376" s="129">
        <v>0.22900000000000001</v>
      </c>
      <c r="J2376" s="129">
        <v>-95</v>
      </c>
      <c r="K2376" s="129">
        <v>-94</v>
      </c>
      <c r="L2376" s="129" t="b">
        <v>0</v>
      </c>
      <c r="M2376" s="129">
        <v>-76.388000000000005</v>
      </c>
      <c r="N2376" s="129">
        <v>19.006</v>
      </c>
      <c r="O2376" s="129">
        <v>-4.0190000000000001</v>
      </c>
      <c r="P2376" s="132">
        <v>-54.79</v>
      </c>
      <c r="Q2376" s="132">
        <v>0.14199999999999999</v>
      </c>
      <c r="R2376" s="132">
        <v>-7.7720000000000002</v>
      </c>
      <c r="S2376" s="129">
        <v>8.85</v>
      </c>
      <c r="T2376" s="419">
        <v>-124.848</v>
      </c>
      <c r="U2376" s="129">
        <v>1.855</v>
      </c>
      <c r="V2376" s="129">
        <v>20</v>
      </c>
      <c r="W2376" s="129">
        <v>-7</v>
      </c>
      <c r="X2376" s="129">
        <v>1218</v>
      </c>
      <c r="Y2376" s="129" t="s">
        <v>8759</v>
      </c>
      <c r="Z2376" s="129" t="b">
        <v>1</v>
      </c>
      <c r="AA2376" s="129">
        <v>0</v>
      </c>
      <c r="AB2376" s="129" t="b">
        <v>0</v>
      </c>
      <c r="AC2376" s="129">
        <v>34</v>
      </c>
      <c r="AD2376" s="129">
        <v>0.315</v>
      </c>
      <c r="AE2376" s="129" t="s">
        <v>3108</v>
      </c>
      <c r="AF2376" s="129" t="s">
        <v>3175</v>
      </c>
      <c r="AG2376" s="129" t="s">
        <v>8760</v>
      </c>
      <c r="AH2376" s="129" t="e" cm="1">
        <f t="array" aca="1" ref="AH2376" ca="1">INDIRECT(ADDRESS(MATCH(AJ2376,'rs_industries'!B:B,0),5,1,TRUE,"rs_industries"))</f>
        <v>#N/A</v>
      </c>
      <c r="AI2376" s="129" t="e" cm="1">
        <f t="array" aca="1" ref="AI2376" ca="1">INDIRECT(ADDRESS(MATCH(A2376,'rs_stocks'!B:B,0),7,1,TRUE,"rs_stocks"))</f>
        <v>#N/A</v>
      </c>
    </row>
    <row r="2377" spans="1:35" x14ac:dyDescent="0.3">
      <c r="A2377" s="129" t="s">
        <v>2910</v>
      </c>
      <c r="B2377" s="132">
        <v>-4.51</v>
      </c>
      <c r="C2377" s="132">
        <v>-4.01</v>
      </c>
      <c r="D2377" s="132">
        <v>-5.17</v>
      </c>
      <c r="E2377" s="132">
        <v>7.84</v>
      </c>
      <c r="F2377" s="132">
        <v>-5.66</v>
      </c>
      <c r="G2377" s="290" t="s">
        <v>3382</v>
      </c>
      <c r="H2377" s="350" t="s">
        <v>245</v>
      </c>
      <c r="I2377" s="129">
        <v>0.72899999999999998</v>
      </c>
      <c r="J2377" s="129">
        <v>-82</v>
      </c>
      <c r="K2377" s="129">
        <v>-9</v>
      </c>
      <c r="L2377" s="129" t="b">
        <v>0</v>
      </c>
      <c r="M2377" s="129">
        <v>-7.5449999999999999</v>
      </c>
      <c r="N2377" s="129">
        <v>1.877</v>
      </c>
      <c r="O2377" s="129">
        <v>-4.0209999999999999</v>
      </c>
      <c r="P2377" s="132">
        <v>-7.367</v>
      </c>
      <c r="Q2377" s="132">
        <v>0.182</v>
      </c>
      <c r="R2377" s="132">
        <v>-1.3440000000000001</v>
      </c>
      <c r="S2377" s="129">
        <v>3.88</v>
      </c>
      <c r="T2377" s="419">
        <v>14.065</v>
      </c>
      <c r="U2377" s="129">
        <v>5.5</v>
      </c>
      <c r="V2377" s="129">
        <v>142</v>
      </c>
      <c r="W2377" s="129">
        <v>201</v>
      </c>
      <c r="X2377" s="129">
        <v>937</v>
      </c>
      <c r="Y2377" s="129" t="s">
        <v>2910</v>
      </c>
      <c r="Z2377" s="129" t="b">
        <v>1</v>
      </c>
      <c r="AA2377" s="129">
        <v>0</v>
      </c>
      <c r="AB2377" s="129" t="b">
        <v>0</v>
      </c>
      <c r="AC2377" s="129">
        <v>42</v>
      </c>
      <c r="AD2377" s="129">
        <v>0.315</v>
      </c>
      <c r="AE2377" s="129" t="s">
        <v>245</v>
      </c>
      <c r="AF2377" s="129" t="s">
        <v>3382</v>
      </c>
      <c r="AG2377" s="129" t="s">
        <v>7236</v>
      </c>
      <c r="AH2377" s="129" t="e" cm="1">
        <f t="array" aca="1" ref="AH2377" ca="1">INDIRECT(ADDRESS(MATCH(AJ2377,'rs_industries'!B:B,0),5,1,TRUE,"rs_industries"))</f>
        <v>#N/A</v>
      </c>
      <c r="AI2377" s="129" cm="1">
        <f t="array" aca="1" ref="AI2377" ca="1">INDIRECT(ADDRESS(MATCH(A2377,'rs_stocks'!B:B,0),7,1,TRUE,"rs_stocks"))</f>
        <v>81</v>
      </c>
    </row>
    <row r="2378" spans="1:35" x14ac:dyDescent="0.3">
      <c r="A2378" s="129" t="s">
        <v>1539</v>
      </c>
      <c r="B2378" s="132">
        <v>-3.22</v>
      </c>
      <c r="C2378" s="132">
        <v>-13.58</v>
      </c>
      <c r="D2378" s="132">
        <v>-17.18</v>
      </c>
      <c r="E2378" s="132">
        <v>-9.8000000000000007</v>
      </c>
      <c r="F2378" s="132">
        <v>-12.1</v>
      </c>
      <c r="G2378" s="210" t="s">
        <v>3139</v>
      </c>
      <c r="H2378" s="349" t="s">
        <v>3108</v>
      </c>
      <c r="I2378" s="129">
        <v>1.3140000000000001</v>
      </c>
      <c r="J2378" s="129">
        <v>-61</v>
      </c>
      <c r="K2378" s="129">
        <v>-22</v>
      </c>
      <c r="L2378" s="129" t="b">
        <v>0</v>
      </c>
      <c r="M2378" s="129">
        <v>-17.977</v>
      </c>
      <c r="N2378" s="129">
        <v>4.4649999999999999</v>
      </c>
      <c r="O2378" s="129">
        <v>-4.0259999999999998</v>
      </c>
      <c r="P2378" s="132">
        <v>-16.46</v>
      </c>
      <c r="Q2378" s="132">
        <v>0.17799999999999999</v>
      </c>
      <c r="R2378" s="132">
        <v>-2.9369999999999998</v>
      </c>
      <c r="S2378" s="129">
        <v>2.77</v>
      </c>
      <c r="T2378" s="419">
        <v>-14.368</v>
      </c>
      <c r="U2378" s="129">
        <v>82.83</v>
      </c>
      <c r="V2378" s="129">
        <v>-1</v>
      </c>
      <c r="W2378" s="129">
        <v>25</v>
      </c>
      <c r="X2378" s="129">
        <v>87</v>
      </c>
      <c r="Y2378" s="129" t="s">
        <v>1539</v>
      </c>
      <c r="Z2378" s="129" t="b">
        <v>1</v>
      </c>
      <c r="AA2378" s="129">
        <v>0</v>
      </c>
      <c r="AB2378" s="129" t="b">
        <v>0</v>
      </c>
      <c r="AC2378" s="129">
        <v>42</v>
      </c>
      <c r="AD2378" s="129">
        <v>0.314</v>
      </c>
      <c r="AE2378" s="129" t="s">
        <v>3108</v>
      </c>
      <c r="AF2378" s="129" t="s">
        <v>3139</v>
      </c>
      <c r="AG2378" s="129" t="s">
        <v>3870</v>
      </c>
      <c r="AH2378" s="129" t="e" cm="1">
        <f t="array" aca="1" ref="AH2378" ca="1">INDIRECT(ADDRESS(MATCH(AJ2378,'rs_industries'!B:B,0),5,1,TRUE,"rs_industries"))</f>
        <v>#N/A</v>
      </c>
      <c r="AI2378" s="129" t="e" cm="1">
        <f t="array" aca="1" ref="AI2378" ca="1">INDIRECT(ADDRESS(MATCH(A2378,'rs_stocks'!B:B,0),7,1,TRUE,"rs_stocks"))</f>
        <v>#N/A</v>
      </c>
    </row>
    <row r="2379" spans="1:35" x14ac:dyDescent="0.3">
      <c r="A2379" s="129" t="s">
        <v>8824</v>
      </c>
      <c r="B2379" s="132">
        <v>2.58</v>
      </c>
      <c r="C2379" s="132">
        <v>-22.04</v>
      </c>
      <c r="D2379" s="132">
        <v>-18</v>
      </c>
      <c r="E2379" s="132">
        <v>-16.43</v>
      </c>
      <c r="F2379" s="132">
        <v>-17.22</v>
      </c>
      <c r="G2379" s="213" t="s">
        <v>3155</v>
      </c>
      <c r="H2379" s="347" t="s">
        <v>3108</v>
      </c>
      <c r="I2379" s="129">
        <v>0.27100000000000002</v>
      </c>
      <c r="J2379" s="129">
        <v>-85</v>
      </c>
      <c r="K2379" s="129">
        <v>-84</v>
      </c>
      <c r="L2379" s="129" t="b">
        <v>0</v>
      </c>
      <c r="M2379" s="129">
        <v>-22.731999999999999</v>
      </c>
      <c r="N2379" s="129">
        <v>5.6379999999999999</v>
      </c>
      <c r="O2379" s="129">
        <v>-4.032</v>
      </c>
      <c r="P2379" s="132">
        <v>-21.434000000000001</v>
      </c>
      <c r="Q2379" s="132">
        <v>0.17799999999999999</v>
      </c>
      <c r="R2379" s="132">
        <v>-3.8119999999999998</v>
      </c>
      <c r="S2379" s="129">
        <v>4.9400000000000004</v>
      </c>
      <c r="T2379" s="419">
        <v>-3.331</v>
      </c>
      <c r="U2379" s="129">
        <v>2.6160000000000001</v>
      </c>
      <c r="V2379" s="129">
        <v>-80</v>
      </c>
      <c r="W2379" s="129">
        <v>-80</v>
      </c>
      <c r="X2379" s="129">
        <v>1549</v>
      </c>
      <c r="Y2379" s="129" t="s">
        <v>8824</v>
      </c>
      <c r="Z2379" s="129" t="b">
        <v>0</v>
      </c>
      <c r="AA2379" s="129">
        <v>0</v>
      </c>
      <c r="AB2379" s="129" t="b">
        <v>0</v>
      </c>
      <c r="AC2379" s="129">
        <v>38</v>
      </c>
      <c r="AD2379" s="129">
        <v>0.314</v>
      </c>
      <c r="AE2379" s="129" t="s">
        <v>3108</v>
      </c>
      <c r="AF2379" s="129" t="s">
        <v>3155</v>
      </c>
      <c r="AG2379" s="129" t="s">
        <v>8825</v>
      </c>
      <c r="AH2379" s="129" t="e" cm="1">
        <f t="array" aca="1" ref="AH2379" ca="1">INDIRECT(ADDRESS(MATCH(AJ2379,'rs_industries'!B:B,0),5,1,TRUE,"rs_industries"))</f>
        <v>#N/A</v>
      </c>
      <c r="AI2379" s="129" t="e" cm="1">
        <f t="array" aca="1" ref="AI2379" ca="1">INDIRECT(ADDRESS(MATCH(A2379,'rs_stocks'!B:B,0),7,1,TRUE,"rs_stocks"))</f>
        <v>#N/A</v>
      </c>
    </row>
    <row r="2380" spans="1:35" x14ac:dyDescent="0.3">
      <c r="A2380" s="129" t="s">
        <v>876</v>
      </c>
      <c r="B2380" s="132">
        <v>3.46</v>
      </c>
      <c r="C2380" s="132">
        <v>-1.41</v>
      </c>
      <c r="D2380" s="132">
        <v>-10.17</v>
      </c>
      <c r="E2380" s="132">
        <v>-19.2</v>
      </c>
      <c r="F2380" s="132">
        <v>-17.98</v>
      </c>
      <c r="G2380" s="273" t="s">
        <v>88</v>
      </c>
      <c r="H2380" s="349" t="s">
        <v>31</v>
      </c>
      <c r="I2380" s="129">
        <v>6.0250000000000004</v>
      </c>
      <c r="J2380" s="129">
        <v>-39</v>
      </c>
      <c r="K2380" s="129">
        <v>-24</v>
      </c>
      <c r="L2380" s="129" t="b">
        <v>0</v>
      </c>
      <c r="M2380" s="129">
        <v>-18.099</v>
      </c>
      <c r="N2380" s="129">
        <v>4.4800000000000004</v>
      </c>
      <c r="O2380" s="129">
        <v>-4.04</v>
      </c>
      <c r="P2380" s="132">
        <v>-18.52</v>
      </c>
      <c r="Q2380" s="132">
        <v>0.183</v>
      </c>
      <c r="R2380" s="132">
        <v>-3.3849999999999998</v>
      </c>
      <c r="S2380" s="129">
        <v>3.74</v>
      </c>
      <c r="T2380" s="419">
        <v>15.784000000000001</v>
      </c>
      <c r="U2380" s="129">
        <v>55.9</v>
      </c>
      <c r="V2380" s="129">
        <v>-34</v>
      </c>
      <c r="W2380" s="129">
        <v>-31</v>
      </c>
      <c r="X2380" s="129">
        <v>95</v>
      </c>
      <c r="Y2380" s="129" t="s">
        <v>876</v>
      </c>
      <c r="Z2380" s="129" t="b">
        <v>1</v>
      </c>
      <c r="AA2380" s="129">
        <v>0</v>
      </c>
      <c r="AB2380" s="129" t="b">
        <v>0</v>
      </c>
      <c r="AC2380" s="129">
        <v>45</v>
      </c>
      <c r="AD2380" s="129">
        <v>0.314</v>
      </c>
      <c r="AE2380" s="129" t="s">
        <v>31</v>
      </c>
      <c r="AF2380" s="129" t="s">
        <v>88</v>
      </c>
      <c r="AG2380" s="129" t="s">
        <v>4832</v>
      </c>
      <c r="AH2380" s="129" t="e" cm="1">
        <f t="array" aca="1" ref="AH2380" ca="1">INDIRECT(ADDRESS(MATCH(AJ2380,'rs_industries'!B:B,0),5,1,TRUE,"rs_industries"))</f>
        <v>#N/A</v>
      </c>
      <c r="AI2380" s="129" t="e" cm="1">
        <f t="array" aca="1" ref="AI2380" ca="1">INDIRECT(ADDRESS(MATCH(A2380,'rs_stocks'!B:B,0),7,1,TRUE,"rs_stocks"))</f>
        <v>#N/A</v>
      </c>
    </row>
    <row r="2381" spans="1:35" x14ac:dyDescent="0.3">
      <c r="A2381" s="129" t="s">
        <v>2975</v>
      </c>
      <c r="B2381" s="132">
        <v>-23.01</v>
      </c>
      <c r="C2381" s="132">
        <v>16.98</v>
      </c>
      <c r="D2381" s="132">
        <v>-3.6</v>
      </c>
      <c r="E2381" s="132">
        <v>-1.18</v>
      </c>
      <c r="F2381" s="132">
        <v>-8.02</v>
      </c>
      <c r="G2381" s="269" t="s">
        <v>3146</v>
      </c>
      <c r="H2381" s="288" t="s">
        <v>3124</v>
      </c>
      <c r="I2381" s="129">
        <v>0.85899999999999999</v>
      </c>
      <c r="J2381" s="129">
        <v>-90</v>
      </c>
      <c r="K2381" s="129">
        <v>-74</v>
      </c>
      <c r="L2381" s="129" t="b">
        <v>0</v>
      </c>
      <c r="M2381" s="129">
        <v>-53.246000000000002</v>
      </c>
      <c r="N2381" s="129">
        <v>13.172000000000001</v>
      </c>
      <c r="O2381" s="129">
        <v>-4.0419999999999998</v>
      </c>
      <c r="P2381" s="132">
        <v>-42.116999999999997</v>
      </c>
      <c r="Q2381" s="132">
        <v>0.19500000000000001</v>
      </c>
      <c r="R2381" s="132">
        <v>-8.1969999999999992</v>
      </c>
      <c r="S2381" s="129">
        <v>10.119999999999999</v>
      </c>
      <c r="T2381" s="419">
        <v>2.169</v>
      </c>
      <c r="U2381" s="129">
        <v>31.89</v>
      </c>
      <c r="V2381" s="129">
        <v>9</v>
      </c>
      <c r="W2381" s="129">
        <v>52</v>
      </c>
      <c r="X2381" s="129">
        <v>61</v>
      </c>
      <c r="Y2381" s="129" t="s">
        <v>2975</v>
      </c>
      <c r="Z2381" s="129" t="b">
        <v>0</v>
      </c>
      <c r="AA2381" s="129">
        <v>0</v>
      </c>
      <c r="AB2381" s="129" t="b">
        <v>0</v>
      </c>
      <c r="AC2381" s="129">
        <v>47</v>
      </c>
      <c r="AD2381" s="129">
        <v>0.314</v>
      </c>
      <c r="AE2381" s="129" t="s">
        <v>3124</v>
      </c>
      <c r="AF2381" s="129" t="s">
        <v>3146</v>
      </c>
      <c r="AG2381" s="129" t="s">
        <v>3833</v>
      </c>
      <c r="AH2381" s="129" t="e" cm="1">
        <f t="array" aca="1" ref="AH2381" ca="1">INDIRECT(ADDRESS(MATCH(AJ2381,'rs_industries'!B:B,0),5,1,TRUE,"rs_industries"))</f>
        <v>#N/A</v>
      </c>
      <c r="AI2381" s="129" t="e" cm="1">
        <f t="array" aca="1" ref="AI2381" ca="1">INDIRECT(ADDRESS(MATCH(A2381,'rs_stocks'!B:B,0),7,1,TRUE,"rs_stocks"))</f>
        <v>#N/A</v>
      </c>
    </row>
    <row r="2382" spans="1:35" x14ac:dyDescent="0.3">
      <c r="A2382" s="129" t="s">
        <v>152</v>
      </c>
      <c r="B2382" s="132">
        <v>-4.18</v>
      </c>
      <c r="C2382" s="132">
        <v>-8.66</v>
      </c>
      <c r="D2382" s="132">
        <v>-13.33</v>
      </c>
      <c r="E2382" s="132">
        <v>-4.34</v>
      </c>
      <c r="F2382" s="132">
        <v>-5.18</v>
      </c>
      <c r="G2382" s="235" t="s">
        <v>3137</v>
      </c>
      <c r="H2382" s="349" t="s">
        <v>3108</v>
      </c>
      <c r="I2382" s="129">
        <v>75.326999999999998</v>
      </c>
      <c r="J2382" s="129">
        <v>-43</v>
      </c>
      <c r="K2382" s="129">
        <v>-17</v>
      </c>
      <c r="L2382" s="129" t="b">
        <v>0</v>
      </c>
      <c r="M2382" s="129">
        <v>-17.48</v>
      </c>
      <c r="N2382" s="129">
        <v>4.3220000000000001</v>
      </c>
      <c r="O2382" s="129">
        <v>-4.0449999999999999</v>
      </c>
      <c r="P2382" s="132">
        <v>-15.414</v>
      </c>
      <c r="Q2382" s="132">
        <v>0.18099999999999999</v>
      </c>
      <c r="R2382" s="132">
        <v>-2.7890000000000001</v>
      </c>
      <c r="S2382" s="129">
        <v>2.2999999999999998</v>
      </c>
      <c r="T2382" s="419">
        <v>16.611000000000001</v>
      </c>
      <c r="U2382" s="129">
        <v>293.07</v>
      </c>
      <c r="V2382" s="129">
        <v>-32</v>
      </c>
      <c r="W2382" s="129">
        <v>-9</v>
      </c>
      <c r="X2382" s="129">
        <v>29</v>
      </c>
      <c r="Y2382" s="129" t="s">
        <v>152</v>
      </c>
      <c r="Z2382" s="129" t="b">
        <v>1</v>
      </c>
      <c r="AA2382" s="129">
        <v>0</v>
      </c>
      <c r="AB2382" s="129" t="b">
        <v>0</v>
      </c>
      <c r="AC2382" s="129">
        <v>51</v>
      </c>
      <c r="AD2382" s="129">
        <v>0.313</v>
      </c>
      <c r="AE2382" s="129" t="s">
        <v>3108</v>
      </c>
      <c r="AF2382" s="129" t="s">
        <v>3137</v>
      </c>
      <c r="AG2382" s="129" t="s">
        <v>3606</v>
      </c>
      <c r="AH2382" s="129" t="e" cm="1">
        <f t="array" aca="1" ref="AH2382" ca="1">INDIRECT(ADDRESS(MATCH(AJ2382,'rs_industries'!B:B,0),5,1,TRUE,"rs_industries"))</f>
        <v>#N/A</v>
      </c>
      <c r="AI2382" s="129" t="e" cm="1">
        <f t="array" aca="1" ref="AI2382" ca="1">INDIRECT(ADDRESS(MATCH(A2382,'rs_stocks'!B:B,0),7,1,TRUE,"rs_stocks"))</f>
        <v>#N/A</v>
      </c>
    </row>
    <row r="2383" spans="1:35" x14ac:dyDescent="0.3">
      <c r="A2383" s="129" t="s">
        <v>1148</v>
      </c>
      <c r="B2383" s="132">
        <v>-1.72</v>
      </c>
      <c r="C2383" s="132">
        <v>-0.64</v>
      </c>
      <c r="D2383" s="132">
        <v>-4.3099999999999996</v>
      </c>
      <c r="E2383" s="132">
        <v>-5.78</v>
      </c>
      <c r="F2383" s="132">
        <v>-4.29</v>
      </c>
      <c r="G2383" s="231" t="s">
        <v>3217</v>
      </c>
      <c r="H2383" s="346" t="s">
        <v>150</v>
      </c>
      <c r="I2383" s="129">
        <v>48.177999999999997</v>
      </c>
      <c r="J2383" s="129">
        <v>-43</v>
      </c>
      <c r="K2383" s="129">
        <v>-35</v>
      </c>
      <c r="L2383" s="129" t="b">
        <v>0</v>
      </c>
      <c r="M2383" s="129">
        <v>-11.648999999999999</v>
      </c>
      <c r="N2383" s="129">
        <v>2.88</v>
      </c>
      <c r="O2383" s="129">
        <v>-4.0449999999999999</v>
      </c>
      <c r="P2383" s="132">
        <v>-11.291</v>
      </c>
      <c r="Q2383" s="132">
        <v>0.186</v>
      </c>
      <c r="R2383" s="132">
        <v>-2.105</v>
      </c>
      <c r="S2383" s="129">
        <v>1.92</v>
      </c>
      <c r="T2383" s="419">
        <v>6.5620000000000003</v>
      </c>
      <c r="U2383" s="129">
        <v>274.16500000000002</v>
      </c>
      <c r="V2383" s="129">
        <v>-27</v>
      </c>
      <c r="W2383" s="129">
        <v>-22</v>
      </c>
      <c r="X2383" s="129">
        <v>38</v>
      </c>
      <c r="Y2383" s="129" t="s">
        <v>1148</v>
      </c>
      <c r="Z2383" s="129" t="b">
        <v>1</v>
      </c>
      <c r="AA2383" s="129">
        <v>0</v>
      </c>
      <c r="AB2383" s="129" t="b">
        <v>0</v>
      </c>
      <c r="AC2383" s="129">
        <v>44</v>
      </c>
      <c r="AD2383" s="129">
        <v>0.313</v>
      </c>
      <c r="AE2383" s="129" t="s">
        <v>150</v>
      </c>
      <c r="AF2383" s="129" t="s">
        <v>3217</v>
      </c>
      <c r="AG2383" s="129" t="s">
        <v>4586</v>
      </c>
      <c r="AH2383" s="129" t="e" cm="1">
        <f t="array" aca="1" ref="AH2383" ca="1">INDIRECT(ADDRESS(MATCH(AJ2383,'rs_industries'!B:B,0),5,1,TRUE,"rs_industries"))</f>
        <v>#N/A</v>
      </c>
      <c r="AI2383" s="129" t="e" cm="1">
        <f t="array" aca="1" ref="AI2383" ca="1">INDIRECT(ADDRESS(MATCH(A2383,'rs_stocks'!B:B,0),7,1,TRUE,"rs_stocks"))</f>
        <v>#N/A</v>
      </c>
    </row>
    <row r="2384" spans="1:35" x14ac:dyDescent="0.3">
      <c r="A2384" s="129" t="s">
        <v>2930</v>
      </c>
      <c r="B2384" s="132">
        <v>4</v>
      </c>
      <c r="C2384" s="132">
        <v>-15.35</v>
      </c>
      <c r="D2384" s="132">
        <v>-18.02</v>
      </c>
      <c r="E2384" s="132">
        <v>98.91</v>
      </c>
      <c r="F2384" s="132">
        <v>1.1100000000000001</v>
      </c>
      <c r="G2384" s="282" t="s">
        <v>3146</v>
      </c>
      <c r="H2384" s="347" t="s">
        <v>3124</v>
      </c>
      <c r="I2384" s="129">
        <v>0.35</v>
      </c>
      <c r="J2384" s="129">
        <v>-99</v>
      </c>
      <c r="K2384" s="129">
        <v>-93</v>
      </c>
      <c r="L2384" s="129" t="b">
        <v>0</v>
      </c>
      <c r="M2384" s="129">
        <v>-58.595999999999997</v>
      </c>
      <c r="N2384" s="129">
        <v>14.443</v>
      </c>
      <c r="O2384" s="129">
        <v>-4.0570000000000004</v>
      </c>
      <c r="P2384" s="132">
        <v>-35.685000000000002</v>
      </c>
      <c r="Q2384" s="132">
        <v>0.17100000000000001</v>
      </c>
      <c r="R2384" s="132">
        <v>-6.11</v>
      </c>
      <c r="S2384" s="129">
        <v>9.18</v>
      </c>
      <c r="T2384" s="419">
        <v>65.849000000000004</v>
      </c>
      <c r="U2384" s="129">
        <v>3.64</v>
      </c>
      <c r="V2384" s="129">
        <v>-47</v>
      </c>
      <c r="W2384" s="129">
        <v>-41</v>
      </c>
      <c r="X2384" s="129">
        <v>598</v>
      </c>
      <c r="Y2384" s="129" t="s">
        <v>2930</v>
      </c>
      <c r="Z2384" s="129" t="b">
        <v>1</v>
      </c>
      <c r="AA2384" s="129">
        <v>0</v>
      </c>
      <c r="AB2384" s="129" t="b">
        <v>0</v>
      </c>
      <c r="AC2384" s="129">
        <v>41</v>
      </c>
      <c r="AD2384" s="129">
        <v>0.313</v>
      </c>
      <c r="AE2384" s="129" t="s">
        <v>3124</v>
      </c>
      <c r="AF2384" s="129" t="s">
        <v>3146</v>
      </c>
      <c r="AG2384" s="129" t="s">
        <v>8673</v>
      </c>
      <c r="AH2384" s="129" t="e" cm="1">
        <f t="array" aca="1" ref="AH2384" ca="1">INDIRECT(ADDRESS(MATCH(AJ2384,'rs_industries'!B:B,0),5,1,TRUE,"rs_industries"))</f>
        <v>#N/A</v>
      </c>
      <c r="AI2384" s="129" cm="1">
        <f t="array" aca="1" ref="AI2384" ca="1">INDIRECT(ADDRESS(MATCH(A2384,'rs_stocks'!B:B,0),7,1,TRUE,"rs_stocks"))</f>
        <v>98</v>
      </c>
    </row>
    <row r="2385" spans="1:35" x14ac:dyDescent="0.3">
      <c r="A2385" s="129" t="s">
        <v>7137</v>
      </c>
      <c r="B2385" s="132">
        <v>-1.73</v>
      </c>
      <c r="C2385" s="132">
        <v>2.25</v>
      </c>
      <c r="D2385" s="132">
        <v>5.21</v>
      </c>
      <c r="E2385" s="132">
        <v>-10.79</v>
      </c>
      <c r="F2385" s="132">
        <v>-10.97</v>
      </c>
      <c r="G2385" s="269" t="s">
        <v>3217</v>
      </c>
      <c r="H2385" s="288" t="s">
        <v>150</v>
      </c>
      <c r="I2385" s="129">
        <v>0.6</v>
      </c>
      <c r="J2385" s="129">
        <v>-61</v>
      </c>
      <c r="K2385" s="129">
        <v>-51</v>
      </c>
      <c r="L2385" s="129" t="b">
        <v>1</v>
      </c>
      <c r="M2385" s="129">
        <v>-17.728999999999999</v>
      </c>
      <c r="N2385" s="129">
        <v>4.367</v>
      </c>
      <c r="O2385" s="129">
        <v>-4.0599999999999996</v>
      </c>
      <c r="P2385" s="132">
        <v>-17.908000000000001</v>
      </c>
      <c r="Q2385" s="132">
        <v>0.193</v>
      </c>
      <c r="R2385" s="132">
        <v>-3.4609999999999999</v>
      </c>
      <c r="S2385" s="129">
        <v>2.12</v>
      </c>
      <c r="T2385" s="419">
        <v>41.515000000000001</v>
      </c>
      <c r="U2385" s="129">
        <v>9.09</v>
      </c>
      <c r="V2385" s="129">
        <v>-29</v>
      </c>
      <c r="W2385" s="129">
        <v>-21</v>
      </c>
      <c r="X2385" s="129">
        <v>1037</v>
      </c>
      <c r="Y2385" s="129" t="s">
        <v>7137</v>
      </c>
      <c r="Z2385" s="129" t="b">
        <v>0</v>
      </c>
      <c r="AA2385" s="129">
        <v>0</v>
      </c>
      <c r="AB2385" s="129" t="b">
        <v>0</v>
      </c>
      <c r="AC2385" s="129">
        <v>49</v>
      </c>
      <c r="AD2385" s="129">
        <v>0.312</v>
      </c>
      <c r="AE2385" s="129" t="s">
        <v>150</v>
      </c>
      <c r="AF2385" s="129" t="s">
        <v>3217</v>
      </c>
      <c r="AG2385" s="129" t="s">
        <v>7138</v>
      </c>
      <c r="AH2385" s="129" t="e" cm="1">
        <f t="array" aca="1" ref="AH2385" ca="1">INDIRECT(ADDRESS(MATCH(AJ2385,'rs_industries'!B:B,0),5,1,TRUE,"rs_industries"))</f>
        <v>#N/A</v>
      </c>
      <c r="AI2385" s="129" t="e" cm="1">
        <f t="array" aca="1" ref="AI2385" ca="1">INDIRECT(ADDRESS(MATCH(A2385,'rs_stocks'!B:B,0),7,1,TRUE,"rs_stocks"))</f>
        <v>#N/A</v>
      </c>
    </row>
    <row r="2386" spans="1:35" x14ac:dyDescent="0.3">
      <c r="A2386" s="129" t="s">
        <v>7062</v>
      </c>
      <c r="B2386" s="132">
        <v>-1.92</v>
      </c>
      <c r="C2386" s="132">
        <v>-4.0599999999999996</v>
      </c>
      <c r="D2386" s="132">
        <v>-6.59</v>
      </c>
      <c r="E2386" s="132">
        <v>-25.73</v>
      </c>
      <c r="F2386" s="132">
        <v>-25.06</v>
      </c>
      <c r="G2386" s="208" t="s">
        <v>3217</v>
      </c>
      <c r="H2386" s="347" t="s">
        <v>150</v>
      </c>
      <c r="I2386" s="129">
        <v>0.63800000000000001</v>
      </c>
      <c r="J2386" s="129">
        <v>-61</v>
      </c>
      <c r="K2386" s="129">
        <v>-60</v>
      </c>
      <c r="L2386" s="129" t="b">
        <v>0</v>
      </c>
      <c r="M2386" s="129">
        <v>-15.95</v>
      </c>
      <c r="N2386" s="129">
        <v>3.9180000000000001</v>
      </c>
      <c r="O2386" s="129">
        <v>-4.0709999999999997</v>
      </c>
      <c r="P2386" s="132">
        <v>-17</v>
      </c>
      <c r="Q2386" s="132">
        <v>0.187</v>
      </c>
      <c r="R2386" s="132">
        <v>-3.1869999999999998</v>
      </c>
      <c r="S2386" s="129">
        <v>2</v>
      </c>
      <c r="T2386" s="419">
        <v>-27.143999999999998</v>
      </c>
      <c r="U2386" s="129">
        <v>9.2100000000000009</v>
      </c>
      <c r="V2386" s="129">
        <v>-29</v>
      </c>
      <c r="W2386" s="129">
        <v>-41</v>
      </c>
      <c r="X2386" s="129">
        <v>1085</v>
      </c>
      <c r="Y2386" s="129" t="s">
        <v>7062</v>
      </c>
      <c r="Z2386" s="129" t="b">
        <v>0</v>
      </c>
      <c r="AA2386" s="129">
        <v>0</v>
      </c>
      <c r="AB2386" s="129" t="b">
        <v>0</v>
      </c>
      <c r="AC2386" s="129">
        <v>41</v>
      </c>
      <c r="AD2386" s="129">
        <v>0.312</v>
      </c>
      <c r="AE2386" s="129" t="s">
        <v>150</v>
      </c>
      <c r="AF2386" s="129" t="s">
        <v>3217</v>
      </c>
      <c r="AG2386" s="129" t="s">
        <v>7063</v>
      </c>
      <c r="AH2386" s="129" t="e" cm="1">
        <f t="array" aca="1" ref="AH2386" ca="1">INDIRECT(ADDRESS(MATCH(AJ2386,'rs_industries'!B:B,0),5,1,TRUE,"rs_industries"))</f>
        <v>#N/A</v>
      </c>
      <c r="AI2386" s="129" t="e" cm="1">
        <f t="array" aca="1" ref="AI2386" ca="1">INDIRECT(ADDRESS(MATCH(A2386,'rs_stocks'!B:B,0),7,1,TRUE,"rs_stocks"))</f>
        <v>#N/A</v>
      </c>
    </row>
    <row r="2387" spans="1:35" x14ac:dyDescent="0.3">
      <c r="A2387" s="129" t="s">
        <v>308</v>
      </c>
      <c r="B2387" s="132">
        <v>-0.64</v>
      </c>
      <c r="C2387" s="132">
        <v>3.08</v>
      </c>
      <c r="D2387" s="132">
        <v>-0.89</v>
      </c>
      <c r="E2387" s="132">
        <v>-18.04</v>
      </c>
      <c r="F2387" s="132">
        <v>-8.0500000000000007</v>
      </c>
      <c r="G2387" s="335" t="s">
        <v>3453</v>
      </c>
      <c r="H2387" s="354" t="s">
        <v>3108</v>
      </c>
      <c r="I2387" s="129">
        <v>553.83699999999999</v>
      </c>
      <c r="J2387" s="129">
        <v>-74</v>
      </c>
      <c r="K2387" s="129">
        <v>-58</v>
      </c>
      <c r="L2387" s="129" t="b">
        <v>0</v>
      </c>
      <c r="M2387" s="129">
        <v>-24.111999999999998</v>
      </c>
      <c r="N2387" s="129">
        <v>5.9219999999999997</v>
      </c>
      <c r="O2387" s="129">
        <v>-4.0709999999999997</v>
      </c>
      <c r="P2387" s="132">
        <v>-21.957000000000001</v>
      </c>
      <c r="Q2387" s="132">
        <v>0.192</v>
      </c>
      <c r="R2387" s="132">
        <v>-4.2119999999999997</v>
      </c>
      <c r="S2387" s="129">
        <v>3.68</v>
      </c>
      <c r="T2387" s="419">
        <v>-59.795999999999999</v>
      </c>
      <c r="U2387" s="129">
        <v>173.66</v>
      </c>
      <c r="V2387" s="129">
        <v>-26</v>
      </c>
      <c r="W2387" s="129">
        <v>-43</v>
      </c>
      <c r="X2387" s="129">
        <v>31</v>
      </c>
      <c r="Y2387" s="129" t="s">
        <v>308</v>
      </c>
      <c r="Z2387" s="129" t="b">
        <v>0</v>
      </c>
      <c r="AA2387" s="129">
        <v>0</v>
      </c>
      <c r="AB2387" s="129" t="b">
        <v>0</v>
      </c>
      <c r="AC2387" s="129">
        <v>42</v>
      </c>
      <c r="AD2387" s="129">
        <v>0.312</v>
      </c>
      <c r="AE2387" s="129" t="s">
        <v>3108</v>
      </c>
      <c r="AF2387" s="129" t="s">
        <v>3453</v>
      </c>
      <c r="AG2387" s="129" t="s">
        <v>5453</v>
      </c>
      <c r="AH2387" s="129" t="e" cm="1">
        <f t="array" aca="1" ref="AH2387" ca="1">INDIRECT(ADDRESS(MATCH(AJ2387,'rs_industries'!B:B,0),5,1,TRUE,"rs_industries"))</f>
        <v>#N/A</v>
      </c>
      <c r="AI2387" s="129" t="e" cm="1">
        <f t="array" aca="1" ref="AI2387" ca="1">INDIRECT(ADDRESS(MATCH(A2387,'rs_stocks'!B:B,0),7,1,TRUE,"rs_stocks"))</f>
        <v>#N/A</v>
      </c>
    </row>
    <row r="2388" spans="1:35" x14ac:dyDescent="0.3">
      <c r="A2388" s="129" t="s">
        <v>1315</v>
      </c>
      <c r="B2388" s="132">
        <v>1.98</v>
      </c>
      <c r="C2388" s="132">
        <v>-14.23</v>
      </c>
      <c r="D2388" s="132">
        <v>-30.12</v>
      </c>
      <c r="E2388" s="132">
        <v>-9.17</v>
      </c>
      <c r="F2388" s="132">
        <v>-10.53</v>
      </c>
      <c r="G2388" s="212" t="s">
        <v>3611</v>
      </c>
      <c r="H2388" s="345" t="s">
        <v>24</v>
      </c>
      <c r="I2388" s="129">
        <v>9.8279999999999994</v>
      </c>
      <c r="J2388" s="129">
        <v>-46</v>
      </c>
      <c r="K2388" s="129">
        <v>-31</v>
      </c>
      <c r="L2388" s="129" t="b">
        <v>0</v>
      </c>
      <c r="M2388" s="129">
        <v>-45.920999999999999</v>
      </c>
      <c r="N2388" s="129">
        <v>11.256</v>
      </c>
      <c r="O2388" s="129">
        <v>-4.08</v>
      </c>
      <c r="P2388" s="132">
        <v>-34.362000000000002</v>
      </c>
      <c r="Q2388" s="132">
        <v>0.17100000000000001</v>
      </c>
      <c r="R2388" s="132">
        <v>-5.8630000000000004</v>
      </c>
      <c r="S2388" s="129">
        <v>4</v>
      </c>
      <c r="T2388" s="419">
        <v>9.2379999999999995</v>
      </c>
      <c r="U2388" s="129">
        <v>64.94</v>
      </c>
      <c r="V2388" s="129">
        <v>-34</v>
      </c>
      <c r="W2388" s="129">
        <v>-19</v>
      </c>
      <c r="X2388" s="129">
        <v>76</v>
      </c>
      <c r="Y2388" s="129" t="s">
        <v>1315</v>
      </c>
      <c r="Z2388" s="129" t="b">
        <v>1</v>
      </c>
      <c r="AA2388" s="129">
        <v>0</v>
      </c>
      <c r="AB2388" s="129" t="b">
        <v>0</v>
      </c>
      <c r="AC2388" s="129">
        <v>44</v>
      </c>
      <c r="AD2388" s="129">
        <v>0.312</v>
      </c>
      <c r="AE2388" s="129" t="s">
        <v>24</v>
      </c>
      <c r="AF2388" s="129" t="s">
        <v>3611</v>
      </c>
      <c r="AG2388" s="129" t="s">
        <v>4101</v>
      </c>
      <c r="AH2388" s="129" t="e" cm="1">
        <f t="array" aca="1" ref="AH2388" ca="1">INDIRECT(ADDRESS(MATCH(AJ2388,'rs_industries'!B:B,0),5,1,TRUE,"rs_industries"))</f>
        <v>#N/A</v>
      </c>
      <c r="AI2388" s="129" t="e" cm="1">
        <f t="array" aca="1" ref="AI2388" ca="1">INDIRECT(ADDRESS(MATCH(A2388,'rs_stocks'!B:B,0),7,1,TRUE,"rs_stocks"))</f>
        <v>#N/A</v>
      </c>
    </row>
    <row r="2389" spans="1:35" x14ac:dyDescent="0.3">
      <c r="A2389" s="129" t="s">
        <v>184</v>
      </c>
      <c r="B2389" s="132">
        <v>2.35</v>
      </c>
      <c r="C2389" s="132">
        <v>6.24</v>
      </c>
      <c r="D2389" s="132">
        <v>0.46</v>
      </c>
      <c r="E2389" s="132">
        <v>2.63</v>
      </c>
      <c r="F2389" s="132">
        <v>1.9</v>
      </c>
      <c r="G2389" s="204" t="s">
        <v>3221</v>
      </c>
      <c r="H2389" s="345" t="s">
        <v>24</v>
      </c>
      <c r="I2389" s="129">
        <v>59.536999999999999</v>
      </c>
      <c r="J2389" s="129">
        <v>-28</v>
      </c>
      <c r="K2389" s="129">
        <v>-1</v>
      </c>
      <c r="L2389" s="129" t="b">
        <v>1</v>
      </c>
      <c r="M2389" s="129">
        <v>-8.1470000000000002</v>
      </c>
      <c r="N2389" s="129">
        <v>1.986</v>
      </c>
      <c r="O2389" s="129">
        <v>-4.1029999999999998</v>
      </c>
      <c r="P2389" s="132">
        <v>-7.8419999999999996</v>
      </c>
      <c r="Q2389" s="132">
        <v>0.191</v>
      </c>
      <c r="R2389" s="132">
        <v>-1.4950000000000001</v>
      </c>
      <c r="S2389" s="129">
        <v>1.32</v>
      </c>
      <c r="T2389" s="419">
        <v>29.324000000000002</v>
      </c>
      <c r="U2389" s="129">
        <v>556.19000000000005</v>
      </c>
      <c r="V2389" s="129">
        <v>-57</v>
      </c>
      <c r="W2389" s="129">
        <v>-63</v>
      </c>
      <c r="X2389" s="129">
        <v>27</v>
      </c>
      <c r="Y2389" s="129" t="s">
        <v>184</v>
      </c>
      <c r="Z2389" s="129" t="b">
        <v>1</v>
      </c>
      <c r="AA2389" s="129">
        <v>0</v>
      </c>
      <c r="AB2389" s="129" t="b">
        <v>1</v>
      </c>
      <c r="AC2389" s="129">
        <v>51</v>
      </c>
      <c r="AD2389" s="129">
        <v>0.311</v>
      </c>
      <c r="AE2389" s="129" t="s">
        <v>24</v>
      </c>
      <c r="AF2389" s="129" t="s">
        <v>3221</v>
      </c>
      <c r="AG2389" s="129" t="s">
        <v>3875</v>
      </c>
      <c r="AH2389" s="129" t="e" cm="1">
        <f t="array" aca="1" ref="AH2389" ca="1">INDIRECT(ADDRESS(MATCH(AJ2389,'rs_industries'!B:B,0),5,1,TRUE,"rs_industries"))</f>
        <v>#N/A</v>
      </c>
      <c r="AI2389" s="129" t="e" cm="1">
        <f t="array" aca="1" ref="AI2389" ca="1">INDIRECT(ADDRESS(MATCH(A2389,'rs_stocks'!B:B,0),7,1,TRUE,"rs_stocks"))</f>
        <v>#N/A</v>
      </c>
    </row>
    <row r="2390" spans="1:35" x14ac:dyDescent="0.3">
      <c r="A2390" s="129" t="s">
        <v>1842</v>
      </c>
      <c r="B2390" s="132">
        <v>-5.17</v>
      </c>
      <c r="C2390" s="132">
        <v>13.4</v>
      </c>
      <c r="D2390" s="132">
        <v>-10.029999999999999</v>
      </c>
      <c r="E2390" s="132">
        <v>21.1</v>
      </c>
      <c r="F2390" s="132">
        <v>4.62</v>
      </c>
      <c r="G2390" s="226" t="s">
        <v>3127</v>
      </c>
      <c r="H2390" s="351" t="s">
        <v>31</v>
      </c>
      <c r="I2390" s="129">
        <v>5.5030000000000001</v>
      </c>
      <c r="J2390" s="129">
        <v>-96</v>
      </c>
      <c r="K2390" s="129">
        <v>-74</v>
      </c>
      <c r="L2390" s="129" t="b">
        <v>1</v>
      </c>
      <c r="M2390" s="129">
        <v>-72.570999999999998</v>
      </c>
      <c r="N2390" s="129">
        <v>17.687999999999999</v>
      </c>
      <c r="O2390" s="129">
        <v>-4.1029999999999998</v>
      </c>
      <c r="P2390" s="132">
        <v>-43.015000000000001</v>
      </c>
      <c r="Q2390" s="132">
        <v>0.189</v>
      </c>
      <c r="R2390" s="132">
        <v>-8.1219999999999999</v>
      </c>
      <c r="S2390" s="129">
        <v>9.02</v>
      </c>
      <c r="T2390" s="419">
        <v>10.821999999999999</v>
      </c>
      <c r="U2390" s="129">
        <v>19.46</v>
      </c>
      <c r="V2390" s="129">
        <v>-25</v>
      </c>
      <c r="W2390" s="129">
        <v>-23</v>
      </c>
      <c r="X2390" s="129">
        <v>113</v>
      </c>
      <c r="Y2390" s="129" t="s">
        <v>1842</v>
      </c>
      <c r="Z2390" s="129" t="b">
        <v>1</v>
      </c>
      <c r="AA2390" s="129">
        <v>0</v>
      </c>
      <c r="AB2390" s="129" t="b">
        <v>0</v>
      </c>
      <c r="AC2390" s="129">
        <v>41</v>
      </c>
      <c r="AD2390" s="129">
        <v>0.311</v>
      </c>
      <c r="AE2390" s="129" t="s">
        <v>31</v>
      </c>
      <c r="AF2390" s="129" t="s">
        <v>3127</v>
      </c>
      <c r="AG2390" s="129" t="s">
        <v>4301</v>
      </c>
      <c r="AH2390" s="129" t="e" cm="1">
        <f t="array" aca="1" ref="AH2390" ca="1">INDIRECT(ADDRESS(MATCH(AJ2390,'rs_industries'!B:B,0),5,1,TRUE,"rs_industries"))</f>
        <v>#N/A</v>
      </c>
      <c r="AI2390" s="129" cm="1">
        <f t="array" aca="1" ref="AI2390" ca="1">INDIRECT(ADDRESS(MATCH(A2390,'rs_stocks'!B:B,0),7,1,TRUE,"rs_stocks"))</f>
        <v>92</v>
      </c>
    </row>
    <row r="2391" spans="1:35" x14ac:dyDescent="0.3">
      <c r="A2391" s="129" t="s">
        <v>8912</v>
      </c>
      <c r="B2391" s="132">
        <v>4.5199999999999996</v>
      </c>
      <c r="C2391" s="132">
        <v>9.08</v>
      </c>
      <c r="D2391" s="132">
        <v>-5.01</v>
      </c>
      <c r="E2391" s="132">
        <v>16.73</v>
      </c>
      <c r="F2391" s="132">
        <v>-0.21</v>
      </c>
      <c r="G2391" s="225" t="s">
        <v>3114</v>
      </c>
      <c r="H2391" s="346" t="s">
        <v>31</v>
      </c>
      <c r="I2391" s="129">
        <v>0.252</v>
      </c>
      <c r="J2391" s="129">
        <v>-55</v>
      </c>
      <c r="K2391" s="129">
        <v>-42</v>
      </c>
      <c r="L2391" s="129" t="b">
        <v>1</v>
      </c>
      <c r="M2391" s="129">
        <v>-16.931000000000001</v>
      </c>
      <c r="N2391" s="129">
        <v>4.1219999999999999</v>
      </c>
      <c r="O2391" s="129">
        <v>-4.1079999999999997</v>
      </c>
      <c r="P2391" s="132">
        <v>-15.483000000000001</v>
      </c>
      <c r="Q2391" s="132">
        <v>0.19</v>
      </c>
      <c r="R2391" s="132">
        <v>-2.9369999999999998</v>
      </c>
      <c r="S2391" s="129">
        <v>3.24</v>
      </c>
      <c r="T2391" s="419">
        <v>110.569</v>
      </c>
      <c r="U2391" s="129">
        <v>9.49</v>
      </c>
      <c r="V2391" s="129">
        <v>-50</v>
      </c>
      <c r="W2391" s="129">
        <v>-67</v>
      </c>
      <c r="X2391" s="129">
        <v>650</v>
      </c>
      <c r="Y2391" s="129" t="s">
        <v>8912</v>
      </c>
      <c r="Z2391" s="129" t="b">
        <v>0</v>
      </c>
      <c r="AA2391" s="129">
        <v>0</v>
      </c>
      <c r="AB2391" s="129" t="b">
        <v>0</v>
      </c>
      <c r="AC2391" s="129">
        <v>43</v>
      </c>
      <c r="AD2391" s="129">
        <v>0.311</v>
      </c>
      <c r="AE2391" s="129" t="s">
        <v>31</v>
      </c>
      <c r="AF2391" s="129" t="s">
        <v>3114</v>
      </c>
      <c r="AG2391" s="129" t="s">
        <v>8913</v>
      </c>
      <c r="AH2391" s="129" t="e" cm="1">
        <f t="array" aca="1" ref="AH2391" ca="1">INDIRECT(ADDRESS(MATCH(AJ2391,'rs_industries'!B:B,0),5,1,TRUE,"rs_industries"))</f>
        <v>#N/A</v>
      </c>
      <c r="AI2391" s="129" t="e" cm="1">
        <f t="array" aca="1" ref="AI2391" ca="1">INDIRECT(ADDRESS(MATCH(A2391,'rs_stocks'!B:B,0),7,1,TRUE,"rs_stocks"))</f>
        <v>#N/A</v>
      </c>
    </row>
    <row r="2392" spans="1:35" x14ac:dyDescent="0.3">
      <c r="A2392" s="129" t="s">
        <v>1139</v>
      </c>
      <c r="B2392" s="132">
        <v>-1.89</v>
      </c>
      <c r="C2392" s="132">
        <v>-11.34</v>
      </c>
      <c r="D2392" s="132">
        <v>-7.91</v>
      </c>
      <c r="E2392" s="132">
        <v>-2.68</v>
      </c>
      <c r="F2392" s="132">
        <v>-9.52</v>
      </c>
      <c r="G2392" s="215" t="s">
        <v>3276</v>
      </c>
      <c r="H2392" s="345" t="s">
        <v>3140</v>
      </c>
      <c r="I2392" s="129">
        <v>19.204000000000001</v>
      </c>
      <c r="J2392" s="129">
        <v>-23</v>
      </c>
      <c r="K2392" s="129">
        <v>-14</v>
      </c>
      <c r="L2392" s="129" t="b">
        <v>0</v>
      </c>
      <c r="M2392" s="129">
        <v>-10.712999999999999</v>
      </c>
      <c r="N2392" s="129">
        <v>2.6059999999999999</v>
      </c>
      <c r="O2392" s="129">
        <v>-4.1100000000000003</v>
      </c>
      <c r="P2392" s="132">
        <v>-10.164</v>
      </c>
      <c r="Q2392" s="132">
        <v>0.19</v>
      </c>
      <c r="R2392" s="132">
        <v>-1.931</v>
      </c>
      <c r="S2392" s="129">
        <v>2.89</v>
      </c>
      <c r="T2392" s="419">
        <v>-71.42</v>
      </c>
      <c r="U2392" s="129">
        <v>88.56</v>
      </c>
      <c r="V2392" s="129">
        <v>-36</v>
      </c>
      <c r="W2392" s="129">
        <v>-15</v>
      </c>
      <c r="X2392" s="129">
        <v>78</v>
      </c>
      <c r="Y2392" s="129" t="s">
        <v>1139</v>
      </c>
      <c r="Z2392" s="129" t="b">
        <v>1</v>
      </c>
      <c r="AA2392" s="129">
        <v>0</v>
      </c>
      <c r="AB2392" s="129" t="b">
        <v>0</v>
      </c>
      <c r="AC2392" s="129">
        <v>42</v>
      </c>
      <c r="AD2392" s="129">
        <v>0.31</v>
      </c>
      <c r="AE2392" s="129" t="s">
        <v>3140</v>
      </c>
      <c r="AF2392" s="129" t="s">
        <v>3276</v>
      </c>
      <c r="AG2392" s="129" t="s">
        <v>3644</v>
      </c>
      <c r="AH2392" s="129" t="e" cm="1">
        <f t="array" aca="1" ref="AH2392" ca="1">INDIRECT(ADDRESS(MATCH(AJ2392,'rs_industries'!B:B,0),5,1,TRUE,"rs_industries"))</f>
        <v>#N/A</v>
      </c>
      <c r="AI2392" s="129" t="e" cm="1">
        <f t="array" aca="1" ref="AI2392" ca="1">INDIRECT(ADDRESS(MATCH(A2392,'rs_stocks'!B:B,0),7,1,TRUE,"rs_stocks"))</f>
        <v>#N/A</v>
      </c>
    </row>
    <row r="2393" spans="1:35" x14ac:dyDescent="0.3">
      <c r="A2393" s="129" t="s">
        <v>164</v>
      </c>
      <c r="B2393" s="132">
        <v>-2.08</v>
      </c>
      <c r="C2393" s="132">
        <v>11.06</v>
      </c>
      <c r="D2393" s="132">
        <v>9.52</v>
      </c>
      <c r="E2393" s="132">
        <v>-7.74</v>
      </c>
      <c r="F2393" s="132">
        <v>-5.9</v>
      </c>
      <c r="G2393" s="227" t="s">
        <v>150</v>
      </c>
      <c r="H2393" s="346" t="s">
        <v>3111</v>
      </c>
      <c r="I2393" s="129">
        <v>7.6420000000000003</v>
      </c>
      <c r="J2393" s="129">
        <v>-46</v>
      </c>
      <c r="K2393" s="129">
        <v>-35</v>
      </c>
      <c r="L2393" s="129" t="b">
        <v>1</v>
      </c>
      <c r="M2393" s="129">
        <v>-23.734000000000002</v>
      </c>
      <c r="N2393" s="129">
        <v>5.774</v>
      </c>
      <c r="O2393" s="129">
        <v>-4.1109999999999998</v>
      </c>
      <c r="P2393" s="132">
        <v>-22.661999999999999</v>
      </c>
      <c r="Q2393" s="132">
        <v>0.19900000000000001</v>
      </c>
      <c r="R2393" s="132">
        <v>-4.5030000000000001</v>
      </c>
      <c r="S2393" s="129">
        <v>2.21</v>
      </c>
      <c r="T2393" s="419">
        <v>35.521000000000001</v>
      </c>
      <c r="U2393" s="129">
        <v>26.81</v>
      </c>
      <c r="V2393" s="129">
        <v>-38</v>
      </c>
      <c r="W2393" s="129">
        <v>-27</v>
      </c>
      <c r="X2393" s="129">
        <v>338</v>
      </c>
      <c r="Y2393" s="129" t="s">
        <v>164</v>
      </c>
      <c r="Z2393" s="129" t="b">
        <v>0</v>
      </c>
      <c r="AA2393" s="129">
        <v>0</v>
      </c>
      <c r="AB2393" s="129" t="b">
        <v>0</v>
      </c>
      <c r="AC2393" s="129">
        <v>43</v>
      </c>
      <c r="AD2393" s="129">
        <v>0.31</v>
      </c>
      <c r="AE2393" s="129" t="s">
        <v>3111</v>
      </c>
      <c r="AF2393" s="129" t="s">
        <v>150</v>
      </c>
      <c r="AG2393" s="129" t="s">
        <v>5009</v>
      </c>
      <c r="AH2393" s="129" t="e" cm="1">
        <f t="array" aca="1" ref="AH2393" ca="1">INDIRECT(ADDRESS(MATCH(AJ2393,'rs_industries'!B:B,0),5,1,TRUE,"rs_industries"))</f>
        <v>#N/A</v>
      </c>
      <c r="AI2393" s="129" t="e" cm="1">
        <f t="array" aca="1" ref="AI2393" ca="1">INDIRECT(ADDRESS(MATCH(A2393,'rs_stocks'!B:B,0),7,1,TRUE,"rs_stocks"))</f>
        <v>#N/A</v>
      </c>
    </row>
    <row r="2394" spans="1:35" x14ac:dyDescent="0.3">
      <c r="A2394" s="129" t="s">
        <v>7113</v>
      </c>
      <c r="B2394" s="132">
        <v>0.67</v>
      </c>
      <c r="C2394" s="132">
        <v>-10.92</v>
      </c>
      <c r="D2394" s="132">
        <v>-5.77</v>
      </c>
      <c r="E2394" s="132">
        <v>-20.36</v>
      </c>
      <c r="F2394" s="132">
        <v>-19.11</v>
      </c>
      <c r="G2394" s="204" t="s">
        <v>3148</v>
      </c>
      <c r="H2394" s="345" t="s">
        <v>3111</v>
      </c>
      <c r="I2394" s="129">
        <v>0.68799999999999994</v>
      </c>
      <c r="J2394" s="129">
        <v>-64</v>
      </c>
      <c r="K2394" s="129">
        <v>-51</v>
      </c>
      <c r="L2394" s="129" t="b">
        <v>0</v>
      </c>
      <c r="M2394" s="129">
        <v>-15.733000000000001</v>
      </c>
      <c r="N2394" s="129">
        <v>3.827</v>
      </c>
      <c r="O2394" s="129">
        <v>-4.1109999999999998</v>
      </c>
      <c r="P2394" s="132">
        <v>-16.905000000000001</v>
      </c>
      <c r="Q2394" s="132">
        <v>0.19400000000000001</v>
      </c>
      <c r="R2394" s="132">
        <v>-3.274</v>
      </c>
      <c r="S2394" s="129">
        <v>3.29</v>
      </c>
      <c r="T2394" s="419">
        <v>-21.989000000000001</v>
      </c>
      <c r="U2394" s="129">
        <v>17.95</v>
      </c>
      <c r="V2394" s="129">
        <v>-3</v>
      </c>
      <c r="W2394" s="129">
        <v>-10</v>
      </c>
      <c r="X2394" s="129">
        <v>338</v>
      </c>
      <c r="Y2394" s="129" t="s">
        <v>7113</v>
      </c>
      <c r="Z2394" s="129" t="b">
        <v>1</v>
      </c>
      <c r="AA2394" s="129">
        <v>0</v>
      </c>
      <c r="AB2394" s="129" t="b">
        <v>0</v>
      </c>
      <c r="AC2394" s="129">
        <v>39</v>
      </c>
      <c r="AD2394" s="129">
        <v>0.31</v>
      </c>
      <c r="AE2394" s="129" t="s">
        <v>3111</v>
      </c>
      <c r="AF2394" s="129" t="s">
        <v>3148</v>
      </c>
      <c r="AG2394" s="129" t="s">
        <v>7114</v>
      </c>
      <c r="AH2394" s="129" t="e" cm="1">
        <f t="array" aca="1" ref="AH2394" ca="1">INDIRECT(ADDRESS(MATCH(AJ2394,'rs_industries'!B:B,0),5,1,TRUE,"rs_industries"))</f>
        <v>#N/A</v>
      </c>
      <c r="AI2394" s="129" t="e" cm="1">
        <f t="array" aca="1" ref="AI2394" ca="1">INDIRECT(ADDRESS(MATCH(A2394,'rs_stocks'!B:B,0),7,1,TRUE,"rs_stocks"))</f>
        <v>#N/A</v>
      </c>
    </row>
    <row r="2395" spans="1:35" x14ac:dyDescent="0.3">
      <c r="A2395" s="129" t="s">
        <v>1415</v>
      </c>
      <c r="B2395" s="132">
        <v>7.93</v>
      </c>
      <c r="C2395" s="132">
        <v>-2.85</v>
      </c>
      <c r="D2395" s="132">
        <v>-11.96</v>
      </c>
      <c r="E2395" s="132">
        <v>-6.05</v>
      </c>
      <c r="F2395" s="132">
        <v>-0.32</v>
      </c>
      <c r="G2395" s="282" t="s">
        <v>3705</v>
      </c>
      <c r="H2395" s="347" t="s">
        <v>115</v>
      </c>
      <c r="I2395" s="129">
        <v>3.2480000000000002</v>
      </c>
      <c r="J2395" s="129">
        <v>-31</v>
      </c>
      <c r="K2395" s="129">
        <v>-18</v>
      </c>
      <c r="L2395" s="129" t="b">
        <v>0</v>
      </c>
      <c r="M2395" s="129">
        <v>-25.646999999999998</v>
      </c>
      <c r="N2395" s="129">
        <v>6.218</v>
      </c>
      <c r="O2395" s="129">
        <v>-4.125</v>
      </c>
      <c r="P2395" s="132">
        <v>-21.66</v>
      </c>
      <c r="Q2395" s="132">
        <v>0.182</v>
      </c>
      <c r="R2395" s="132">
        <v>-3.9510000000000001</v>
      </c>
      <c r="S2395" s="129">
        <v>3.07</v>
      </c>
      <c r="T2395" s="419">
        <v>-7.5659999999999998</v>
      </c>
      <c r="U2395" s="129">
        <v>47.39</v>
      </c>
      <c r="V2395" s="129">
        <v>1</v>
      </c>
      <c r="W2395" s="129">
        <v>17</v>
      </c>
      <c r="X2395" s="129">
        <v>137</v>
      </c>
      <c r="Y2395" s="129" t="s">
        <v>1415</v>
      </c>
      <c r="Z2395" s="129" t="b">
        <v>1</v>
      </c>
      <c r="AA2395" s="129">
        <v>0</v>
      </c>
      <c r="AB2395" s="129" t="b">
        <v>0</v>
      </c>
      <c r="AC2395" s="129">
        <v>47</v>
      </c>
      <c r="AD2395" s="129">
        <v>0.31</v>
      </c>
      <c r="AE2395" s="129" t="s">
        <v>115</v>
      </c>
      <c r="AF2395" s="129" t="s">
        <v>3705</v>
      </c>
      <c r="AG2395" s="129" t="s">
        <v>5434</v>
      </c>
      <c r="AH2395" s="129" t="e" cm="1">
        <f t="array" aca="1" ref="AH2395" ca="1">INDIRECT(ADDRESS(MATCH(AJ2395,'rs_industries'!B:B,0),5,1,TRUE,"rs_industries"))</f>
        <v>#N/A</v>
      </c>
      <c r="AI2395" s="129" t="e" cm="1">
        <f t="array" aca="1" ref="AI2395" ca="1">INDIRECT(ADDRESS(MATCH(A2395,'rs_stocks'!B:B,0),7,1,TRUE,"rs_stocks"))</f>
        <v>#N/A</v>
      </c>
    </row>
    <row r="2396" spans="1:35" x14ac:dyDescent="0.3">
      <c r="A2396" s="129" t="s">
        <v>2877</v>
      </c>
      <c r="B2396" s="132">
        <v>4.79</v>
      </c>
      <c r="C2396" s="132">
        <v>-1.98</v>
      </c>
      <c r="D2396" s="132">
        <v>-4.1900000000000004</v>
      </c>
      <c r="E2396" s="132">
        <v>9.25</v>
      </c>
      <c r="F2396" s="132">
        <v>-3.62</v>
      </c>
      <c r="G2396" s="302" t="s">
        <v>3146</v>
      </c>
      <c r="H2396" s="348" t="s">
        <v>3124</v>
      </c>
      <c r="I2396" s="129">
        <v>1.0089999999999999</v>
      </c>
      <c r="J2396" s="129">
        <v>-84</v>
      </c>
      <c r="K2396" s="129">
        <v>-27</v>
      </c>
      <c r="L2396" s="129" t="b">
        <v>1</v>
      </c>
      <c r="M2396" s="129">
        <v>-24.853999999999999</v>
      </c>
      <c r="N2396" s="129">
        <v>6.0229999999999997</v>
      </c>
      <c r="O2396" s="129">
        <v>-4.1269999999999998</v>
      </c>
      <c r="P2396" s="132">
        <v>-21.698</v>
      </c>
      <c r="Q2396" s="132">
        <v>0.189</v>
      </c>
      <c r="R2396" s="132">
        <v>-4.0990000000000002</v>
      </c>
      <c r="S2396" s="129">
        <v>4.84</v>
      </c>
      <c r="T2396" s="419">
        <v>30.788</v>
      </c>
      <c r="U2396" s="129">
        <v>20.79</v>
      </c>
      <c r="V2396" s="129">
        <v>20</v>
      </c>
      <c r="W2396" s="129">
        <v>-12</v>
      </c>
      <c r="X2396" s="129">
        <v>198</v>
      </c>
      <c r="Y2396" s="129" t="s">
        <v>2877</v>
      </c>
      <c r="Z2396" s="129" t="b">
        <v>1</v>
      </c>
      <c r="AA2396" s="129">
        <v>0</v>
      </c>
      <c r="AB2396" s="129" t="b">
        <v>0</v>
      </c>
      <c r="AC2396" s="129">
        <v>46</v>
      </c>
      <c r="AD2396" s="129">
        <v>0.309</v>
      </c>
      <c r="AE2396" s="129" t="s">
        <v>3124</v>
      </c>
      <c r="AF2396" s="129" t="s">
        <v>3146</v>
      </c>
      <c r="AG2396" s="35" t="s">
        <v>3178</v>
      </c>
      <c r="AH2396" s="129"/>
      <c r="AI2396" s="129"/>
    </row>
    <row r="2397" spans="1:35" x14ac:dyDescent="0.3">
      <c r="A2397" s="129" t="s">
        <v>7494</v>
      </c>
      <c r="B2397" s="132">
        <v>-0.9</v>
      </c>
      <c r="C2397" s="132">
        <v>-1.37</v>
      </c>
      <c r="D2397" s="132">
        <v>8.81</v>
      </c>
      <c r="E2397" s="132">
        <v>0.3</v>
      </c>
      <c r="F2397" s="132">
        <v>-4.55</v>
      </c>
      <c r="G2397" s="269" t="s">
        <v>3189</v>
      </c>
      <c r="H2397" s="288" t="s">
        <v>3108</v>
      </c>
      <c r="I2397" s="129">
        <v>0.56100000000000005</v>
      </c>
      <c r="J2397" s="129">
        <v>-54</v>
      </c>
      <c r="K2397" s="129">
        <v>-15</v>
      </c>
      <c r="L2397" s="129" t="b">
        <v>1</v>
      </c>
      <c r="M2397" s="129">
        <v>-32.46</v>
      </c>
      <c r="N2397" s="129">
        <v>7.859</v>
      </c>
      <c r="O2397" s="129">
        <v>-4.13</v>
      </c>
      <c r="P2397" s="132">
        <v>-27.736999999999998</v>
      </c>
      <c r="Q2397" s="132">
        <v>0.19900000000000001</v>
      </c>
      <c r="R2397" s="132">
        <v>-5.5259999999999998</v>
      </c>
      <c r="S2397" s="129">
        <v>2.65</v>
      </c>
      <c r="T2397" s="419">
        <v>60.359000000000002</v>
      </c>
      <c r="U2397" s="129">
        <v>23.09</v>
      </c>
      <c r="V2397" s="129">
        <v>2</v>
      </c>
      <c r="W2397" s="129">
        <v>-10</v>
      </c>
      <c r="X2397" s="129">
        <v>326</v>
      </c>
      <c r="Y2397" s="129" t="s">
        <v>7494</v>
      </c>
      <c r="Z2397" s="129" t="b">
        <v>0</v>
      </c>
      <c r="AA2397" s="129">
        <v>0</v>
      </c>
      <c r="AB2397" s="129" t="b">
        <v>1</v>
      </c>
      <c r="AC2397" s="129">
        <v>44</v>
      </c>
      <c r="AD2397" s="129">
        <v>0.309</v>
      </c>
      <c r="AE2397" s="129" t="s">
        <v>3108</v>
      </c>
      <c r="AF2397" s="129" t="s">
        <v>3189</v>
      </c>
      <c r="AG2397" s="35" t="s">
        <v>7495</v>
      </c>
      <c r="AH2397" s="129"/>
      <c r="AI2397" s="129"/>
    </row>
    <row r="2398" spans="1:35" x14ac:dyDescent="0.3">
      <c r="A2398" s="129" t="s">
        <v>391</v>
      </c>
      <c r="B2398" s="132">
        <v>-2.4900000000000002</v>
      </c>
      <c r="C2398" s="132">
        <v>-3.88</v>
      </c>
      <c r="D2398" s="132">
        <v>-7.38</v>
      </c>
      <c r="E2398" s="132">
        <v>-3.71</v>
      </c>
      <c r="F2398" s="132">
        <v>-2.44</v>
      </c>
      <c r="G2398" s="319" t="s">
        <v>3262</v>
      </c>
      <c r="H2398" s="347" t="s">
        <v>3111</v>
      </c>
      <c r="I2398" s="129">
        <v>113.79300000000001</v>
      </c>
      <c r="J2398" s="129">
        <v>-45</v>
      </c>
      <c r="K2398" s="129">
        <v>-21</v>
      </c>
      <c r="L2398" s="129" t="b">
        <v>0</v>
      </c>
      <c r="M2398" s="129">
        <v>-11.72</v>
      </c>
      <c r="N2398" s="129">
        <v>2.8330000000000002</v>
      </c>
      <c r="O2398" s="129">
        <v>-4.1360000000000001</v>
      </c>
      <c r="P2398" s="132">
        <v>-10.846</v>
      </c>
      <c r="Q2398" s="132">
        <v>0.192</v>
      </c>
      <c r="R2398" s="132">
        <v>-2.0790000000000002</v>
      </c>
      <c r="S2398" s="129">
        <v>1.55</v>
      </c>
      <c r="T2398" s="419">
        <v>-24.614000000000001</v>
      </c>
      <c r="U2398" s="129">
        <v>765.77</v>
      </c>
      <c r="V2398" s="129">
        <v>-45</v>
      </c>
      <c r="W2398" s="129">
        <v>-37</v>
      </c>
      <c r="X2398" s="129">
        <v>16</v>
      </c>
      <c r="Y2398" s="129" t="s">
        <v>391</v>
      </c>
      <c r="Z2398" s="129" t="b">
        <v>1</v>
      </c>
      <c r="AA2398" s="129">
        <v>0</v>
      </c>
      <c r="AB2398" s="129" t="b">
        <v>0</v>
      </c>
      <c r="AC2398" s="129">
        <v>48</v>
      </c>
      <c r="AD2398" s="129">
        <v>0.309</v>
      </c>
      <c r="AE2398" s="129" t="s">
        <v>3111</v>
      </c>
      <c r="AF2398" s="129" t="s">
        <v>3262</v>
      </c>
      <c r="AG2398" s="35" t="s">
        <v>3682</v>
      </c>
      <c r="AH2398" s="129"/>
      <c r="AI2398" s="129"/>
    </row>
    <row r="2399" spans="1:35" x14ac:dyDescent="0.3">
      <c r="A2399" s="129" t="s">
        <v>2145</v>
      </c>
      <c r="B2399" s="132">
        <v>19.61</v>
      </c>
      <c r="C2399" s="132">
        <v>17</v>
      </c>
      <c r="D2399" s="132">
        <v>-4.49</v>
      </c>
      <c r="E2399" s="132">
        <v>6.58</v>
      </c>
      <c r="F2399" s="132">
        <v>9.58</v>
      </c>
      <c r="G2399" s="237" t="s">
        <v>3146</v>
      </c>
      <c r="H2399" s="349" t="s">
        <v>3124</v>
      </c>
      <c r="I2399" s="129">
        <v>1.59</v>
      </c>
      <c r="J2399" s="129">
        <v>-80</v>
      </c>
      <c r="K2399" s="129">
        <v>-60</v>
      </c>
      <c r="L2399" s="129" t="b">
        <v>0</v>
      </c>
      <c r="M2399" s="129">
        <v>-57.878999999999998</v>
      </c>
      <c r="N2399" s="129">
        <v>13.928000000000001</v>
      </c>
      <c r="O2399" s="129">
        <v>-4.1559999999999997</v>
      </c>
      <c r="P2399" s="132">
        <v>-40.965000000000003</v>
      </c>
      <c r="Q2399" s="132">
        <v>0.18099999999999999</v>
      </c>
      <c r="R2399" s="132">
        <v>-7.415</v>
      </c>
      <c r="S2399" s="129">
        <v>6.57</v>
      </c>
      <c r="T2399" s="419">
        <v>-1.986</v>
      </c>
      <c r="U2399" s="129">
        <v>22.99</v>
      </c>
      <c r="V2399" s="129">
        <v>-5</v>
      </c>
      <c r="W2399" s="129">
        <v>24</v>
      </c>
      <c r="X2399" s="129">
        <v>132</v>
      </c>
      <c r="Y2399" s="129" t="s">
        <v>2145</v>
      </c>
      <c r="Z2399" s="129" t="b">
        <v>0</v>
      </c>
      <c r="AA2399" s="129">
        <v>0</v>
      </c>
      <c r="AB2399" s="129" t="b">
        <v>0</v>
      </c>
      <c r="AC2399" s="129">
        <v>42</v>
      </c>
      <c r="AD2399" s="129">
        <v>0.308</v>
      </c>
      <c r="AE2399" s="129" t="s">
        <v>3124</v>
      </c>
      <c r="AF2399" s="129" t="s">
        <v>3146</v>
      </c>
      <c r="AG2399" s="35" t="s">
        <v>5209</v>
      </c>
      <c r="AH2399" s="129"/>
      <c r="AI2399" s="129"/>
    </row>
    <row r="2400" spans="1:35" x14ac:dyDescent="0.3">
      <c r="A2400" s="129" t="s">
        <v>8935</v>
      </c>
      <c r="B2400" s="132">
        <v>3.67</v>
      </c>
      <c r="C2400" s="132">
        <v>-7.97</v>
      </c>
      <c r="D2400" s="132">
        <v>-0.39</v>
      </c>
      <c r="E2400" s="132">
        <v>-2.31</v>
      </c>
      <c r="F2400" s="132">
        <v>-13.01</v>
      </c>
      <c r="G2400" s="225" t="s">
        <v>3114</v>
      </c>
      <c r="H2400" s="346" t="s">
        <v>31</v>
      </c>
      <c r="I2400" s="129">
        <v>0.23200000000000001</v>
      </c>
      <c r="J2400" s="129">
        <v>-98</v>
      </c>
      <c r="K2400" s="129">
        <v>-98</v>
      </c>
      <c r="L2400" s="129" t="b">
        <v>0</v>
      </c>
      <c r="M2400" s="129">
        <v>-23.722000000000001</v>
      </c>
      <c r="N2400" s="129">
        <v>5.6779999999999999</v>
      </c>
      <c r="O2400" s="129">
        <v>-4.1779999999999999</v>
      </c>
      <c r="P2400" s="132">
        <v>-21.933</v>
      </c>
      <c r="Q2400" s="132">
        <v>0.2</v>
      </c>
      <c r="R2400" s="132">
        <v>-4.3869999999999996</v>
      </c>
      <c r="S2400" s="129">
        <v>4.3499999999999996</v>
      </c>
      <c r="T2400" s="419">
        <v>54.298999999999999</v>
      </c>
      <c r="U2400" s="129">
        <v>2.54</v>
      </c>
      <c r="V2400" s="129">
        <v>-1</v>
      </c>
      <c r="W2400" s="129">
        <v>-16</v>
      </c>
      <c r="X2400" s="129">
        <v>1809</v>
      </c>
      <c r="Y2400" s="129" t="s">
        <v>8935</v>
      </c>
      <c r="Z2400" s="129" t="b">
        <v>0</v>
      </c>
      <c r="AA2400" s="129">
        <v>0</v>
      </c>
      <c r="AB2400" s="129" t="b">
        <v>0</v>
      </c>
      <c r="AC2400" s="129">
        <v>42</v>
      </c>
      <c r="AD2400" s="129">
        <v>0.308</v>
      </c>
      <c r="AE2400" s="129" t="s">
        <v>31</v>
      </c>
      <c r="AF2400" s="129" t="s">
        <v>3114</v>
      </c>
      <c r="AG2400" s="35" t="s">
        <v>8936</v>
      </c>
      <c r="AH2400" s="129"/>
      <c r="AI2400" s="129"/>
    </row>
    <row r="2401" spans="1:35" x14ac:dyDescent="0.3">
      <c r="A2401" s="129" t="s">
        <v>7528</v>
      </c>
      <c r="B2401" s="132">
        <v>-0.61</v>
      </c>
      <c r="C2401" s="132">
        <v>-2.5</v>
      </c>
      <c r="D2401" s="132">
        <v>-0.93</v>
      </c>
      <c r="E2401" s="132">
        <v>-4.45</v>
      </c>
      <c r="F2401" s="132">
        <v>-0.86</v>
      </c>
      <c r="G2401" s="332" t="s">
        <v>3168</v>
      </c>
      <c r="H2401" s="353" t="s">
        <v>3124</v>
      </c>
      <c r="I2401" s="129">
        <v>0.53800000000000003</v>
      </c>
      <c r="J2401" s="129">
        <v>-49</v>
      </c>
      <c r="K2401" s="129">
        <v>-20</v>
      </c>
      <c r="L2401" s="129" t="b">
        <v>0</v>
      </c>
      <c r="M2401" s="129">
        <v>-12.794</v>
      </c>
      <c r="N2401" s="129">
        <v>3.0609999999999999</v>
      </c>
      <c r="O2401" s="129">
        <v>-4.1790000000000003</v>
      </c>
      <c r="P2401" s="132">
        <v>-11.364000000000001</v>
      </c>
      <c r="Q2401" s="132">
        <v>0.19800000000000001</v>
      </c>
      <c r="R2401" s="132">
        <v>-2.2469999999999999</v>
      </c>
      <c r="S2401" s="129">
        <v>2.76</v>
      </c>
      <c r="T2401" s="419">
        <v>0</v>
      </c>
      <c r="U2401" s="129">
        <v>42.5</v>
      </c>
      <c r="V2401" s="129">
        <v>14</v>
      </c>
      <c r="W2401" s="129">
        <v>-11</v>
      </c>
      <c r="X2401" s="129">
        <v>170</v>
      </c>
      <c r="Y2401" s="129" t="s">
        <v>7528</v>
      </c>
      <c r="Z2401" s="129" t="b">
        <v>1</v>
      </c>
      <c r="AA2401" s="129">
        <v>0</v>
      </c>
      <c r="AB2401" s="129" t="b">
        <v>0</v>
      </c>
      <c r="AC2401" s="129">
        <v>44</v>
      </c>
      <c r="AD2401" s="129">
        <v>0.308</v>
      </c>
      <c r="AE2401" s="129" t="s">
        <v>3124</v>
      </c>
      <c r="AF2401" s="129" t="s">
        <v>3168</v>
      </c>
      <c r="AG2401" s="35" t="s">
        <v>7529</v>
      </c>
      <c r="AH2401" s="129"/>
      <c r="AI2401" s="129"/>
    </row>
    <row r="2402" spans="1:35" x14ac:dyDescent="0.3">
      <c r="A2402" s="129" t="s">
        <v>2095</v>
      </c>
      <c r="B2402" s="132">
        <v>-2.91</v>
      </c>
      <c r="C2402" s="132">
        <v>-1.78</v>
      </c>
      <c r="D2402" s="132">
        <v>-12.98</v>
      </c>
      <c r="E2402" s="132">
        <v>-3.09</v>
      </c>
      <c r="F2402" s="132">
        <v>-9.24</v>
      </c>
      <c r="G2402" s="218" t="s">
        <v>3762</v>
      </c>
      <c r="H2402" s="348" t="s">
        <v>3108</v>
      </c>
      <c r="I2402" s="129">
        <v>3.0209999999999999</v>
      </c>
      <c r="J2402" s="129">
        <v>-31</v>
      </c>
      <c r="K2402" s="129">
        <v>-20</v>
      </c>
      <c r="L2402" s="129" t="b">
        <v>0</v>
      </c>
      <c r="M2402" s="129">
        <v>-16.722000000000001</v>
      </c>
      <c r="N2402" s="129">
        <v>3.9929999999999999</v>
      </c>
      <c r="O2402" s="129">
        <v>-4.1870000000000003</v>
      </c>
      <c r="P2402" s="132">
        <v>-15.67</v>
      </c>
      <c r="Q2402" s="132">
        <v>0.192</v>
      </c>
      <c r="R2402" s="132">
        <v>-3.0009999999999999</v>
      </c>
      <c r="S2402" s="129">
        <v>2.57</v>
      </c>
      <c r="T2402" s="419">
        <v>-22.632999999999999</v>
      </c>
      <c r="U2402" s="129">
        <v>43.03</v>
      </c>
      <c r="V2402" s="129">
        <v>-13</v>
      </c>
      <c r="W2402" s="129">
        <v>-20</v>
      </c>
      <c r="X2402" s="129">
        <v>181</v>
      </c>
      <c r="Y2402" s="129" t="s">
        <v>2095</v>
      </c>
      <c r="Z2402" s="129" t="b">
        <v>1</v>
      </c>
      <c r="AA2402" s="129">
        <v>0</v>
      </c>
      <c r="AB2402" s="129" t="b">
        <v>0</v>
      </c>
      <c r="AC2402" s="129">
        <v>50</v>
      </c>
      <c r="AD2402" s="129">
        <v>0.308</v>
      </c>
      <c r="AE2402" s="129" t="s">
        <v>3108</v>
      </c>
      <c r="AF2402" s="129" t="s">
        <v>3762</v>
      </c>
      <c r="AG2402" s="35" t="s">
        <v>4362</v>
      </c>
      <c r="AH2402" s="129"/>
      <c r="AI2402" s="129"/>
    </row>
    <row r="2403" spans="1:35" x14ac:dyDescent="0.3">
      <c r="A2403" s="129" t="s">
        <v>575</v>
      </c>
      <c r="B2403" s="132">
        <v>-1.24</v>
      </c>
      <c r="C2403" s="132">
        <v>-6.73</v>
      </c>
      <c r="D2403" s="132">
        <v>-16.809999999999999</v>
      </c>
      <c r="E2403" s="132">
        <v>0.3</v>
      </c>
      <c r="F2403" s="132">
        <v>-6.11</v>
      </c>
      <c r="G2403" s="284" t="s">
        <v>3271</v>
      </c>
      <c r="H2403" s="346" t="s">
        <v>48</v>
      </c>
      <c r="I2403" s="129">
        <v>8.9860000000000007</v>
      </c>
      <c r="J2403" s="129">
        <v>-72</v>
      </c>
      <c r="K2403" s="129">
        <v>-42</v>
      </c>
      <c r="L2403" s="129" t="b">
        <v>0</v>
      </c>
      <c r="M2403" s="129">
        <v>-20.977</v>
      </c>
      <c r="N2403" s="129">
        <v>5.0090000000000003</v>
      </c>
      <c r="O2403" s="129">
        <v>-4.1879999999999997</v>
      </c>
      <c r="P2403" s="132">
        <v>-17.350000000000001</v>
      </c>
      <c r="Q2403" s="132">
        <v>0.19</v>
      </c>
      <c r="R2403" s="132">
        <v>-3.2909999999999999</v>
      </c>
      <c r="S2403" s="129">
        <v>2.64</v>
      </c>
      <c r="T2403" s="419">
        <v>63.735999999999997</v>
      </c>
      <c r="U2403" s="129">
        <v>81.5</v>
      </c>
      <c r="V2403" s="129">
        <v>-24</v>
      </c>
      <c r="W2403" s="129">
        <v>-35</v>
      </c>
      <c r="X2403" s="129">
        <v>93</v>
      </c>
      <c r="Y2403" s="129" t="s">
        <v>575</v>
      </c>
      <c r="Z2403" s="129" t="b">
        <v>1</v>
      </c>
      <c r="AA2403" s="129">
        <v>0</v>
      </c>
      <c r="AB2403" s="129" t="b">
        <v>0</v>
      </c>
      <c r="AC2403" s="129">
        <v>48</v>
      </c>
      <c r="AD2403" s="129">
        <v>0.307</v>
      </c>
      <c r="AE2403" s="129" t="s">
        <v>48</v>
      </c>
      <c r="AF2403" s="129" t="s">
        <v>3271</v>
      </c>
      <c r="AG2403" s="35" t="s">
        <v>3272</v>
      </c>
      <c r="AH2403" s="129"/>
      <c r="AI2403" s="129"/>
    </row>
    <row r="2404" spans="1:35" x14ac:dyDescent="0.3">
      <c r="A2404" s="129" t="s">
        <v>2041</v>
      </c>
      <c r="B2404" s="132">
        <v>-1.5</v>
      </c>
      <c r="C2404" s="132">
        <v>-3.32</v>
      </c>
      <c r="D2404" s="132">
        <v>-6.76</v>
      </c>
      <c r="E2404" s="132">
        <v>-7.91</v>
      </c>
      <c r="F2404" s="132">
        <v>-7.26</v>
      </c>
      <c r="G2404" s="319" t="s">
        <v>3217</v>
      </c>
      <c r="H2404" s="347" t="s">
        <v>150</v>
      </c>
      <c r="I2404" s="129">
        <v>1.07</v>
      </c>
      <c r="J2404" s="129">
        <v>-63</v>
      </c>
      <c r="K2404" s="129">
        <v>-46</v>
      </c>
      <c r="L2404" s="129" t="b">
        <v>0</v>
      </c>
      <c r="M2404" s="129">
        <v>-10.669</v>
      </c>
      <c r="N2404" s="129">
        <v>2.5299999999999998</v>
      </c>
      <c r="O2404" s="129">
        <v>-4.2160000000000002</v>
      </c>
      <c r="P2404" s="132">
        <v>-10.266</v>
      </c>
      <c r="Q2404" s="132">
        <v>0.19700000000000001</v>
      </c>
      <c r="R2404" s="132">
        <v>-2.0230000000000001</v>
      </c>
      <c r="S2404" s="129">
        <v>1.68</v>
      </c>
      <c r="T2404" s="419">
        <v>0</v>
      </c>
      <c r="U2404" s="129">
        <v>10.48</v>
      </c>
      <c r="V2404" s="129">
        <v>-16</v>
      </c>
      <c r="W2404" s="129">
        <v>-20</v>
      </c>
      <c r="X2404" s="129">
        <v>1134</v>
      </c>
      <c r="Y2404" s="129" t="s">
        <v>2041</v>
      </c>
      <c r="Z2404" s="129" t="b">
        <v>1</v>
      </c>
      <c r="AA2404" s="129">
        <v>0</v>
      </c>
      <c r="AB2404" s="129" t="b">
        <v>0</v>
      </c>
      <c r="AC2404" s="129">
        <v>49</v>
      </c>
      <c r="AD2404" s="129">
        <v>0.307</v>
      </c>
      <c r="AE2404" s="129" t="s">
        <v>150</v>
      </c>
      <c r="AF2404" s="129" t="s">
        <v>3217</v>
      </c>
      <c r="AG2404" s="35" t="s">
        <v>4012</v>
      </c>
      <c r="AH2404" s="129"/>
      <c r="AI2404" s="129"/>
    </row>
    <row r="2405" spans="1:35" x14ac:dyDescent="0.3">
      <c r="A2405" s="129" t="s">
        <v>8802</v>
      </c>
      <c r="B2405" s="132">
        <v>0.2</v>
      </c>
      <c r="C2405" s="132">
        <v>-7.23</v>
      </c>
      <c r="D2405" s="132">
        <v>-26.78</v>
      </c>
      <c r="E2405" s="132">
        <v>-11.83</v>
      </c>
      <c r="F2405" s="132">
        <v>-14.25</v>
      </c>
      <c r="G2405" s="235" t="s">
        <v>3146</v>
      </c>
      <c r="H2405" s="349" t="s">
        <v>3124</v>
      </c>
      <c r="I2405" s="129">
        <v>0.28599999999999998</v>
      </c>
      <c r="J2405" s="129">
        <v>-62</v>
      </c>
      <c r="K2405" s="129">
        <v>-27</v>
      </c>
      <c r="L2405" s="129" t="b">
        <v>0</v>
      </c>
      <c r="M2405" s="129">
        <v>-37.091999999999999</v>
      </c>
      <c r="N2405" s="129">
        <v>8.7870000000000008</v>
      </c>
      <c r="O2405" s="129">
        <v>-4.2210000000000001</v>
      </c>
      <c r="P2405" s="132">
        <v>-32.302</v>
      </c>
      <c r="Q2405" s="132">
        <v>0.182</v>
      </c>
      <c r="R2405" s="132">
        <v>-5.8760000000000003</v>
      </c>
      <c r="S2405" s="129">
        <v>3.7</v>
      </c>
      <c r="T2405" s="419">
        <v>42.463000000000001</v>
      </c>
      <c r="U2405" s="129">
        <v>15.28</v>
      </c>
      <c r="V2405" s="129">
        <v>-10</v>
      </c>
      <c r="W2405" s="129">
        <v>-14</v>
      </c>
      <c r="X2405" s="129">
        <v>353</v>
      </c>
      <c r="Y2405" s="129" t="s">
        <v>8802</v>
      </c>
      <c r="Z2405" s="129" t="b">
        <v>1</v>
      </c>
      <c r="AA2405" s="129">
        <v>0</v>
      </c>
      <c r="AB2405" s="129" t="b">
        <v>0</v>
      </c>
      <c r="AC2405" s="129">
        <v>44</v>
      </c>
      <c r="AD2405" s="129">
        <v>0.307</v>
      </c>
      <c r="AE2405" s="129" t="s">
        <v>3124</v>
      </c>
      <c r="AF2405" s="129" t="s">
        <v>3146</v>
      </c>
      <c r="AG2405" s="35" t="s">
        <v>8803</v>
      </c>
      <c r="AH2405" s="129"/>
      <c r="AI2405" s="129"/>
    </row>
    <row r="2406" spans="1:35" x14ac:dyDescent="0.3">
      <c r="A2406" s="129" t="s">
        <v>8961</v>
      </c>
      <c r="B2406" s="132">
        <v>-3.24</v>
      </c>
      <c r="C2406" s="132">
        <v>1.95</v>
      </c>
      <c r="D2406" s="132">
        <v>-7.52</v>
      </c>
      <c r="E2406" s="132">
        <v>-8.73</v>
      </c>
      <c r="F2406" s="132">
        <v>0</v>
      </c>
      <c r="G2406" s="269" t="s">
        <v>3244</v>
      </c>
      <c r="H2406" s="288" t="s">
        <v>48</v>
      </c>
      <c r="I2406" s="129">
        <v>0.24</v>
      </c>
      <c r="J2406" s="129">
        <v>-91</v>
      </c>
      <c r="K2406" s="129">
        <v>-90</v>
      </c>
      <c r="L2406" s="129" t="b">
        <v>0</v>
      </c>
      <c r="M2406" s="129">
        <v>-38.335000000000001</v>
      </c>
      <c r="N2406" s="129">
        <v>9.0649999999999995</v>
      </c>
      <c r="O2406" s="129">
        <v>-4.2290000000000001</v>
      </c>
      <c r="P2406" s="132">
        <v>-28.21</v>
      </c>
      <c r="Q2406" s="132">
        <v>0.19600000000000001</v>
      </c>
      <c r="R2406" s="132">
        <v>-5.5350000000000001</v>
      </c>
      <c r="S2406" s="129">
        <v>4.1399999999999997</v>
      </c>
      <c r="T2406" s="419">
        <v>-28.867999999999999</v>
      </c>
      <c r="U2406" s="129">
        <v>2.09</v>
      </c>
      <c r="V2406" s="129">
        <v>96</v>
      </c>
      <c r="W2406" s="129">
        <v>96</v>
      </c>
      <c r="X2406" s="129">
        <v>2309</v>
      </c>
      <c r="Y2406" s="129" t="s">
        <v>8961</v>
      </c>
      <c r="Z2406" s="129" t="b">
        <v>0</v>
      </c>
      <c r="AA2406" s="129">
        <v>0</v>
      </c>
      <c r="AB2406" s="129" t="b">
        <v>0</v>
      </c>
      <c r="AC2406" s="129">
        <v>32</v>
      </c>
      <c r="AD2406" s="129">
        <v>0.30599999999999999</v>
      </c>
      <c r="AE2406" s="129" t="s">
        <v>48</v>
      </c>
      <c r="AF2406" s="129" t="s">
        <v>3244</v>
      </c>
      <c r="AG2406" s="35" t="s">
        <v>8962</v>
      </c>
      <c r="AH2406" s="129"/>
      <c r="AI2406" s="129"/>
    </row>
    <row r="2407" spans="1:35" x14ac:dyDescent="0.3">
      <c r="A2407" s="129" t="s">
        <v>1704</v>
      </c>
      <c r="B2407" s="132">
        <v>-2.2000000000000002</v>
      </c>
      <c r="C2407" s="132">
        <v>-9.06</v>
      </c>
      <c r="D2407" s="132">
        <v>-11.77</v>
      </c>
      <c r="E2407" s="132">
        <v>-9.94</v>
      </c>
      <c r="F2407" s="132">
        <v>-9.6999999999999993</v>
      </c>
      <c r="G2407" s="260" t="s">
        <v>3148</v>
      </c>
      <c r="H2407" s="347" t="s">
        <v>3111</v>
      </c>
      <c r="I2407" s="129">
        <v>2.7589999999999999</v>
      </c>
      <c r="J2407" s="129">
        <v>-44</v>
      </c>
      <c r="K2407" s="129">
        <v>-27</v>
      </c>
      <c r="L2407" s="129" t="b">
        <v>0</v>
      </c>
      <c r="M2407" s="129">
        <v>-10.987</v>
      </c>
      <c r="N2407" s="129">
        <v>2.5910000000000002</v>
      </c>
      <c r="O2407" s="129">
        <v>-4.2409999999999997</v>
      </c>
      <c r="P2407" s="132">
        <v>-10.788</v>
      </c>
      <c r="Q2407" s="132">
        <v>0.19900000000000001</v>
      </c>
      <c r="R2407" s="132">
        <v>-2.1440000000000001</v>
      </c>
      <c r="S2407" s="129">
        <v>2.46</v>
      </c>
      <c r="T2407" s="419">
        <v>-114.89700000000001</v>
      </c>
      <c r="U2407" s="129">
        <v>30.73</v>
      </c>
      <c r="V2407" s="129">
        <v>-33</v>
      </c>
      <c r="W2407" s="129">
        <v>-33</v>
      </c>
      <c r="X2407" s="129">
        <v>264</v>
      </c>
      <c r="Y2407" s="129" t="s">
        <v>1704</v>
      </c>
      <c r="Z2407" s="129" t="b">
        <v>1</v>
      </c>
      <c r="AA2407" s="129">
        <v>0</v>
      </c>
      <c r="AB2407" s="129" t="b">
        <v>0</v>
      </c>
      <c r="AC2407" s="129">
        <v>43</v>
      </c>
      <c r="AD2407" s="129">
        <v>0.30599999999999999</v>
      </c>
      <c r="AE2407" s="129" t="s">
        <v>3111</v>
      </c>
      <c r="AF2407" s="129" t="s">
        <v>3148</v>
      </c>
      <c r="AG2407" s="35" t="s">
        <v>4135</v>
      </c>
      <c r="AH2407" s="129"/>
      <c r="AI2407" s="129"/>
    </row>
    <row r="2408" spans="1:35" x14ac:dyDescent="0.3">
      <c r="A2408" s="129" t="s">
        <v>1720</v>
      </c>
      <c r="B2408" s="132">
        <v>-1.1299999999999999</v>
      </c>
      <c r="C2408" s="132">
        <v>-3.87</v>
      </c>
      <c r="D2408" s="132">
        <v>-14.79</v>
      </c>
      <c r="E2408" s="132">
        <v>-6.53</v>
      </c>
      <c r="F2408" s="132">
        <v>-12.82</v>
      </c>
      <c r="G2408" s="212" t="s">
        <v>3189</v>
      </c>
      <c r="H2408" s="345" t="s">
        <v>3108</v>
      </c>
      <c r="I2408" s="129">
        <v>2.585</v>
      </c>
      <c r="J2408" s="129">
        <v>-52</v>
      </c>
      <c r="K2408" s="129">
        <v>-16</v>
      </c>
      <c r="L2408" s="129" t="b">
        <v>0</v>
      </c>
      <c r="M2408" s="129">
        <v>-17.356000000000002</v>
      </c>
      <c r="N2408" s="129">
        <v>4.0890000000000004</v>
      </c>
      <c r="O2408" s="129">
        <v>-4.2439999999999998</v>
      </c>
      <c r="P2408" s="132">
        <v>-16.100000000000001</v>
      </c>
      <c r="Q2408" s="132">
        <v>0.20100000000000001</v>
      </c>
      <c r="R2408" s="132">
        <v>-3.2280000000000002</v>
      </c>
      <c r="S2408" s="129">
        <v>2.71</v>
      </c>
      <c r="T2408" s="419">
        <v>2.7269999999999999</v>
      </c>
      <c r="U2408" s="129">
        <v>81.319999999999993</v>
      </c>
      <c r="V2408" s="129">
        <v>-5</v>
      </c>
      <c r="W2408" s="129">
        <v>-13</v>
      </c>
      <c r="X2408" s="129">
        <v>90</v>
      </c>
      <c r="Y2408" s="129" t="s">
        <v>1720</v>
      </c>
      <c r="Z2408" s="129" t="b">
        <v>1</v>
      </c>
      <c r="AA2408" s="129">
        <v>0</v>
      </c>
      <c r="AB2408" s="129" t="b">
        <v>0</v>
      </c>
      <c r="AC2408" s="129">
        <v>48</v>
      </c>
      <c r="AD2408" s="129">
        <v>0.30599999999999999</v>
      </c>
      <c r="AE2408" s="129" t="s">
        <v>3108</v>
      </c>
      <c r="AF2408" s="129" t="s">
        <v>3189</v>
      </c>
      <c r="AG2408" s="35" t="s">
        <v>3362</v>
      </c>
      <c r="AH2408" s="129"/>
      <c r="AI2408" s="129"/>
    </row>
    <row r="2409" spans="1:35" x14ac:dyDescent="0.3">
      <c r="A2409" s="129" t="s">
        <v>7769</v>
      </c>
      <c r="B2409" s="132">
        <v>-3.61</v>
      </c>
      <c r="C2409" s="132">
        <v>-14.89</v>
      </c>
      <c r="D2409" s="132">
        <v>-24.88</v>
      </c>
      <c r="E2409" s="132">
        <v>-11.11</v>
      </c>
      <c r="F2409" s="132">
        <v>-16.670000000000002</v>
      </c>
      <c r="G2409" s="284" t="s">
        <v>3455</v>
      </c>
      <c r="H2409" s="346" t="s">
        <v>31</v>
      </c>
      <c r="I2409" s="129">
        <v>0.42799999999999999</v>
      </c>
      <c r="J2409" s="129">
        <v>-98</v>
      </c>
      <c r="K2409" s="129">
        <v>-97</v>
      </c>
      <c r="L2409" s="129" t="b">
        <v>0</v>
      </c>
      <c r="M2409" s="129">
        <v>-49.372999999999998</v>
      </c>
      <c r="N2409" s="129">
        <v>11.621</v>
      </c>
      <c r="O2409" s="129">
        <v>-4.2489999999999997</v>
      </c>
      <c r="P2409" s="132">
        <v>-37.134999999999998</v>
      </c>
      <c r="Q2409" s="132">
        <v>0.186</v>
      </c>
      <c r="R2409" s="132">
        <v>-6.9130000000000003</v>
      </c>
      <c r="S2409" s="129">
        <v>4.9400000000000004</v>
      </c>
      <c r="T2409" s="419">
        <v>12.657999999999999</v>
      </c>
      <c r="U2409" s="129">
        <v>1.6</v>
      </c>
      <c r="V2409" s="129">
        <v>-55</v>
      </c>
      <c r="W2409" s="129">
        <v>-68</v>
      </c>
      <c r="X2409" s="129">
        <v>2531</v>
      </c>
      <c r="Y2409" s="129" t="s">
        <v>7769</v>
      </c>
      <c r="Z2409" s="129" t="b">
        <v>0</v>
      </c>
      <c r="AA2409" s="129">
        <v>0</v>
      </c>
      <c r="AB2409" s="129" t="b">
        <v>0</v>
      </c>
      <c r="AC2409" s="129">
        <v>38</v>
      </c>
      <c r="AD2409" s="129">
        <v>0.30599999999999999</v>
      </c>
      <c r="AE2409" s="129" t="s">
        <v>31</v>
      </c>
      <c r="AF2409" s="129" t="s">
        <v>3455</v>
      </c>
      <c r="AG2409" s="35" t="s">
        <v>7770</v>
      </c>
      <c r="AH2409" s="129"/>
      <c r="AI2409" s="129"/>
    </row>
    <row r="2410" spans="1:35" x14ac:dyDescent="0.3">
      <c r="A2410" s="129" t="s">
        <v>7103</v>
      </c>
      <c r="B2410" s="132">
        <v>-2.21</v>
      </c>
      <c r="C2410" s="132">
        <v>0.23</v>
      </c>
      <c r="D2410" s="132">
        <v>-1.71</v>
      </c>
      <c r="E2410" s="132">
        <v>-23.72</v>
      </c>
      <c r="F2410" s="132">
        <v>-29.82</v>
      </c>
      <c r="G2410" s="321" t="s">
        <v>4222</v>
      </c>
      <c r="H2410" s="354" t="s">
        <v>3124</v>
      </c>
      <c r="I2410" s="129">
        <v>0.65800000000000003</v>
      </c>
      <c r="J2410" s="129">
        <v>-81</v>
      </c>
      <c r="K2410" s="129">
        <v>-79</v>
      </c>
      <c r="L2410" s="129" t="b">
        <v>0</v>
      </c>
      <c r="M2410" s="129">
        <v>-34.1</v>
      </c>
      <c r="N2410" s="129">
        <v>8.0220000000000002</v>
      </c>
      <c r="O2410" s="129">
        <v>-4.2510000000000003</v>
      </c>
      <c r="P2410" s="132">
        <v>-33.317999999999998</v>
      </c>
      <c r="Q2410" s="132">
        <v>0.20599999999999999</v>
      </c>
      <c r="R2410" s="132">
        <v>-6.8529999999999998</v>
      </c>
      <c r="S2410" s="129">
        <v>3.09</v>
      </c>
      <c r="T2410" s="419">
        <v>2.4409999999999998</v>
      </c>
      <c r="U2410" s="129">
        <v>13.25</v>
      </c>
      <c r="V2410" s="129">
        <v>-26</v>
      </c>
      <c r="W2410" s="129">
        <v>-29</v>
      </c>
      <c r="X2410" s="129">
        <v>488</v>
      </c>
      <c r="Y2410" s="129" t="s">
        <v>7103</v>
      </c>
      <c r="Z2410" s="129" t="b">
        <v>0</v>
      </c>
      <c r="AA2410" s="129">
        <v>0</v>
      </c>
      <c r="AB2410" s="129" t="b">
        <v>0</v>
      </c>
      <c r="AC2410" s="129">
        <v>48</v>
      </c>
      <c r="AD2410" s="129">
        <v>0.30499999999999999</v>
      </c>
      <c r="AE2410" s="129" t="s">
        <v>3124</v>
      </c>
      <c r="AF2410" s="129" t="s">
        <v>4222</v>
      </c>
      <c r="AG2410" s="35" t="s">
        <v>7104</v>
      </c>
      <c r="AH2410" s="129"/>
      <c r="AI2410" s="129"/>
    </row>
    <row r="2411" spans="1:35" x14ac:dyDescent="0.3">
      <c r="A2411" s="129" t="s">
        <v>468</v>
      </c>
      <c r="B2411" s="132">
        <v>-9.2100000000000009</v>
      </c>
      <c r="C2411" s="132">
        <v>-6.71</v>
      </c>
      <c r="D2411" s="132">
        <v>1.94</v>
      </c>
      <c r="E2411" s="132">
        <v>-24.68</v>
      </c>
      <c r="F2411" s="132">
        <v>-17.16</v>
      </c>
      <c r="G2411" s="226" t="s">
        <v>3453</v>
      </c>
      <c r="H2411" s="351" t="s">
        <v>3108</v>
      </c>
      <c r="I2411" s="129">
        <v>10.010999999999999</v>
      </c>
      <c r="J2411" s="129">
        <v>-94</v>
      </c>
      <c r="K2411" s="129">
        <v>-92</v>
      </c>
      <c r="L2411" s="129" t="b">
        <v>0</v>
      </c>
      <c r="M2411" s="129">
        <v>-42.959000000000003</v>
      </c>
      <c r="N2411" s="129">
        <v>10.041</v>
      </c>
      <c r="O2411" s="129">
        <v>-4.2779999999999996</v>
      </c>
      <c r="P2411" s="132">
        <v>-36.673000000000002</v>
      </c>
      <c r="Q2411" s="132">
        <v>0.21099999999999999</v>
      </c>
      <c r="R2411" s="132">
        <v>-7.72</v>
      </c>
      <c r="S2411" s="129">
        <v>6.42</v>
      </c>
      <c r="T2411" s="419">
        <v>-32.948999999999998</v>
      </c>
      <c r="U2411" s="129">
        <v>4.7300000000000004</v>
      </c>
      <c r="V2411" s="129">
        <v>-30</v>
      </c>
      <c r="W2411" s="129">
        <v>-42</v>
      </c>
      <c r="X2411" s="129">
        <v>658</v>
      </c>
      <c r="Y2411" s="129" t="s">
        <v>468</v>
      </c>
      <c r="Z2411" s="129" t="b">
        <v>0</v>
      </c>
      <c r="AA2411" s="129">
        <v>0</v>
      </c>
      <c r="AB2411" s="129" t="b">
        <v>0</v>
      </c>
      <c r="AC2411" s="129">
        <v>42</v>
      </c>
      <c r="AD2411" s="129">
        <v>0.30499999999999999</v>
      </c>
      <c r="AE2411" s="129" t="s">
        <v>3108</v>
      </c>
      <c r="AF2411" s="129" t="s">
        <v>3453</v>
      </c>
      <c r="AG2411" s="35" t="s">
        <v>5508</v>
      </c>
      <c r="AH2411" s="129"/>
      <c r="AI2411" s="129"/>
    </row>
    <row r="2412" spans="1:35" x14ac:dyDescent="0.3">
      <c r="A2412" s="129" t="s">
        <v>1831</v>
      </c>
      <c r="B2412" s="132">
        <v>2.0499999999999998</v>
      </c>
      <c r="C2412" s="132">
        <v>-15.13</v>
      </c>
      <c r="D2412" s="132">
        <v>-36.840000000000003</v>
      </c>
      <c r="E2412" s="132">
        <v>-19.260000000000002</v>
      </c>
      <c r="F2412" s="132">
        <v>-18.71</v>
      </c>
      <c r="G2412" s="238" t="s">
        <v>3127</v>
      </c>
      <c r="H2412" s="352" t="s">
        <v>31</v>
      </c>
      <c r="I2412" s="129">
        <v>1.657</v>
      </c>
      <c r="J2412" s="129">
        <v>-81</v>
      </c>
      <c r="K2412" s="129">
        <v>-79</v>
      </c>
      <c r="L2412" s="129" t="b">
        <v>0</v>
      </c>
      <c r="M2412" s="129">
        <v>-64.561999999999998</v>
      </c>
      <c r="N2412" s="129">
        <v>15.074999999999999</v>
      </c>
      <c r="O2412" s="129">
        <v>-4.2830000000000004</v>
      </c>
      <c r="P2412" s="132">
        <v>-47.902999999999999</v>
      </c>
      <c r="Q2412" s="132">
        <v>0.17</v>
      </c>
      <c r="R2412" s="132">
        <v>-8.1539999999999999</v>
      </c>
      <c r="S2412" s="129">
        <v>4.45</v>
      </c>
      <c r="T2412" s="419">
        <v>15.928000000000001</v>
      </c>
      <c r="U2412" s="129">
        <v>8.4700000000000006</v>
      </c>
      <c r="V2412" s="129">
        <v>-29</v>
      </c>
      <c r="W2412" s="129">
        <v>-46</v>
      </c>
      <c r="X2412" s="129">
        <v>530</v>
      </c>
      <c r="Y2412" s="129" t="s">
        <v>1831</v>
      </c>
      <c r="Z2412" s="129" t="b">
        <v>1</v>
      </c>
      <c r="AA2412" s="129">
        <v>0</v>
      </c>
      <c r="AB2412" s="129" t="b">
        <v>0</v>
      </c>
      <c r="AC2412" s="129">
        <v>44</v>
      </c>
      <c r="AD2412" s="129">
        <v>0.30499999999999999</v>
      </c>
      <c r="AE2412" s="129" t="s">
        <v>31</v>
      </c>
      <c r="AF2412" s="129" t="s">
        <v>3127</v>
      </c>
      <c r="AG2412" s="35" t="s">
        <v>5196</v>
      </c>
      <c r="AH2412" s="129"/>
      <c r="AI2412" s="129"/>
    </row>
    <row r="2413" spans="1:35" x14ac:dyDescent="0.3">
      <c r="A2413" s="129" t="s">
        <v>2142</v>
      </c>
      <c r="B2413" s="132">
        <v>-0.81</v>
      </c>
      <c r="C2413" s="132">
        <v>-8.11</v>
      </c>
      <c r="D2413" s="132">
        <v>-37.770000000000003</v>
      </c>
      <c r="E2413" s="132">
        <v>-8.5</v>
      </c>
      <c r="F2413" s="132">
        <v>-15.08</v>
      </c>
      <c r="G2413" s="315" t="s">
        <v>3231</v>
      </c>
      <c r="H2413" s="348" t="s">
        <v>3124</v>
      </c>
      <c r="I2413" s="129">
        <v>1.31</v>
      </c>
      <c r="J2413" s="129">
        <v>-75</v>
      </c>
      <c r="K2413" s="129">
        <v>-65</v>
      </c>
      <c r="L2413" s="129" t="b">
        <v>0</v>
      </c>
      <c r="M2413" s="129">
        <v>-66.436000000000007</v>
      </c>
      <c r="N2413" s="129">
        <v>15.467000000000001</v>
      </c>
      <c r="O2413" s="129">
        <v>-4.2949999999999999</v>
      </c>
      <c r="P2413" s="132">
        <v>-47.328000000000003</v>
      </c>
      <c r="Q2413" s="132">
        <v>0.17199999999999999</v>
      </c>
      <c r="R2413" s="132">
        <v>-8.1590000000000007</v>
      </c>
      <c r="S2413" s="129">
        <v>4.57</v>
      </c>
      <c r="T2413" s="419">
        <v>-30.655000000000001</v>
      </c>
      <c r="U2413" s="129">
        <v>17.12</v>
      </c>
      <c r="V2413" s="129">
        <v>-8</v>
      </c>
      <c r="W2413" s="129">
        <v>-35</v>
      </c>
      <c r="X2413" s="129">
        <v>255</v>
      </c>
      <c r="Y2413" s="129" t="s">
        <v>2142</v>
      </c>
      <c r="Z2413" s="129" t="b">
        <v>1</v>
      </c>
      <c r="AA2413" s="129">
        <v>0</v>
      </c>
      <c r="AB2413" s="129" t="b">
        <v>0</v>
      </c>
      <c r="AC2413" s="129">
        <v>47</v>
      </c>
      <c r="AD2413" s="129">
        <v>0.30399999999999999</v>
      </c>
      <c r="AE2413" s="129" t="s">
        <v>3124</v>
      </c>
      <c r="AF2413" s="129" t="s">
        <v>3231</v>
      </c>
      <c r="AG2413" s="35" t="s">
        <v>4643</v>
      </c>
      <c r="AH2413" s="129"/>
      <c r="AI2413" s="129"/>
    </row>
    <row r="2414" spans="1:35" x14ac:dyDescent="0.3">
      <c r="A2414" s="129" t="s">
        <v>1063</v>
      </c>
      <c r="B2414" s="132">
        <v>2.74</v>
      </c>
      <c r="C2414" s="132">
        <v>10.41</v>
      </c>
      <c r="D2414" s="132">
        <v>-8.02</v>
      </c>
      <c r="E2414" s="132">
        <v>23.47</v>
      </c>
      <c r="F2414" s="132">
        <v>10.54</v>
      </c>
      <c r="G2414" s="253" t="s">
        <v>3215</v>
      </c>
      <c r="H2414" s="253" t="s">
        <v>3108</v>
      </c>
      <c r="I2414" s="129">
        <v>10.164999999999999</v>
      </c>
      <c r="J2414" s="129">
        <v>-46</v>
      </c>
      <c r="K2414" s="129">
        <v>-10</v>
      </c>
      <c r="L2414" s="129" t="b">
        <v>1</v>
      </c>
      <c r="M2414" s="129">
        <v>-29.401</v>
      </c>
      <c r="N2414" s="129">
        <v>6.806</v>
      </c>
      <c r="O2414" s="129">
        <v>-4.32</v>
      </c>
      <c r="P2414" s="132">
        <v>-22.728999999999999</v>
      </c>
      <c r="Q2414" s="132">
        <v>0.20399999999999999</v>
      </c>
      <c r="R2414" s="132">
        <v>-4.641</v>
      </c>
      <c r="S2414" s="129">
        <v>2.31</v>
      </c>
      <c r="T2414" s="419">
        <v>84.025000000000006</v>
      </c>
      <c r="U2414" s="129">
        <v>44.24</v>
      </c>
      <c r="V2414" s="129">
        <v>-20</v>
      </c>
      <c r="W2414" s="129">
        <v>-39</v>
      </c>
      <c r="X2414" s="129">
        <v>195</v>
      </c>
      <c r="Y2414" s="129" t="s">
        <v>1063</v>
      </c>
      <c r="Z2414" s="129" t="b">
        <v>1</v>
      </c>
      <c r="AA2414" s="129">
        <v>0</v>
      </c>
      <c r="AB2414" s="129" t="b">
        <v>1</v>
      </c>
      <c r="AC2414" s="129">
        <v>46</v>
      </c>
      <c r="AD2414" s="129">
        <v>0.30399999999999999</v>
      </c>
      <c r="AE2414" s="129" t="s">
        <v>3108</v>
      </c>
      <c r="AF2414" s="129" t="s">
        <v>3215</v>
      </c>
      <c r="AG2414" s="35" t="s">
        <v>3216</v>
      </c>
      <c r="AH2414" s="129"/>
      <c r="AI2414" s="129"/>
    </row>
    <row r="2415" spans="1:35" x14ac:dyDescent="0.3">
      <c r="A2415" s="129" t="s">
        <v>2143</v>
      </c>
      <c r="B2415" s="132">
        <v>1.33</v>
      </c>
      <c r="C2415" s="132">
        <v>-4.78</v>
      </c>
      <c r="D2415" s="132">
        <v>-2.93</v>
      </c>
      <c r="E2415" s="132">
        <v>-10.26</v>
      </c>
      <c r="F2415" s="132">
        <v>-6.24</v>
      </c>
      <c r="G2415" s="225" t="s">
        <v>3148</v>
      </c>
      <c r="H2415" s="346" t="s">
        <v>3111</v>
      </c>
      <c r="I2415" s="129">
        <v>1.4259999999999999</v>
      </c>
      <c r="J2415" s="129">
        <v>-40</v>
      </c>
      <c r="K2415" s="129">
        <v>-32</v>
      </c>
      <c r="L2415" s="129" t="b">
        <v>0</v>
      </c>
      <c r="M2415" s="129">
        <v>-8.3949999999999996</v>
      </c>
      <c r="N2415" s="129">
        <v>1.94</v>
      </c>
      <c r="O2415" s="129">
        <v>-4.3280000000000003</v>
      </c>
      <c r="P2415" s="132">
        <v>-8.52</v>
      </c>
      <c r="Q2415" s="132">
        <v>0.20799999999999999</v>
      </c>
      <c r="R2415" s="132">
        <v>-1.768</v>
      </c>
      <c r="S2415" s="129">
        <v>2.08</v>
      </c>
      <c r="T2415" s="419">
        <v>-10.090999999999999</v>
      </c>
      <c r="U2415" s="129">
        <v>38.04</v>
      </c>
      <c r="V2415" s="129">
        <v>22</v>
      </c>
      <c r="W2415" s="129">
        <v>29</v>
      </c>
      <c r="X2415" s="129">
        <v>252</v>
      </c>
      <c r="Y2415" s="129" t="s">
        <v>2143</v>
      </c>
      <c r="Z2415" s="129" t="b">
        <v>1</v>
      </c>
      <c r="AA2415" s="129">
        <v>0</v>
      </c>
      <c r="AB2415" s="129" t="b">
        <v>0</v>
      </c>
      <c r="AC2415" s="129">
        <v>43</v>
      </c>
      <c r="AD2415" s="129">
        <v>0.30399999999999999</v>
      </c>
      <c r="AE2415" s="129" t="s">
        <v>3111</v>
      </c>
      <c r="AF2415" s="129" t="s">
        <v>3148</v>
      </c>
      <c r="AG2415" s="35" t="s">
        <v>4556</v>
      </c>
      <c r="AH2415" s="129"/>
      <c r="AI2415" s="129"/>
    </row>
    <row r="2416" spans="1:35" x14ac:dyDescent="0.3">
      <c r="A2416" s="129" t="s">
        <v>1699</v>
      </c>
      <c r="B2416" s="132">
        <v>-5.79</v>
      </c>
      <c r="C2416" s="132">
        <v>-3.13</v>
      </c>
      <c r="D2416" s="132">
        <v>-6.81</v>
      </c>
      <c r="E2416" s="132">
        <v>-0.38</v>
      </c>
      <c r="F2416" s="132">
        <v>-2.77</v>
      </c>
      <c r="G2416" s="253" t="s">
        <v>3527</v>
      </c>
      <c r="H2416" s="253" t="s">
        <v>3108</v>
      </c>
      <c r="I2416" s="129">
        <v>1.4650000000000001</v>
      </c>
      <c r="J2416" s="129">
        <v>-51</v>
      </c>
      <c r="K2416" s="129">
        <v>-24</v>
      </c>
      <c r="L2416" s="129" t="b">
        <v>0</v>
      </c>
      <c r="M2416" s="129">
        <v>-16.805</v>
      </c>
      <c r="N2416" s="129">
        <v>3.8809999999999998</v>
      </c>
      <c r="O2416" s="129">
        <v>-4.33</v>
      </c>
      <c r="P2416" s="132">
        <v>-15.06</v>
      </c>
      <c r="Q2416" s="132">
        <v>0.21</v>
      </c>
      <c r="R2416" s="132">
        <v>-3.1560000000000001</v>
      </c>
      <c r="S2416" s="129">
        <v>2.35</v>
      </c>
      <c r="T2416" s="419">
        <v>-115.413</v>
      </c>
      <c r="U2416" s="129">
        <v>34.35</v>
      </c>
      <c r="V2416" s="129">
        <v>3</v>
      </c>
      <c r="W2416" s="129">
        <v>16</v>
      </c>
      <c r="X2416" s="129">
        <v>248</v>
      </c>
      <c r="Y2416" s="129" t="s">
        <v>1699</v>
      </c>
      <c r="Z2416" s="129" t="b">
        <v>1</v>
      </c>
      <c r="AA2416" s="129">
        <v>0</v>
      </c>
      <c r="AB2416" s="129" t="b">
        <v>0</v>
      </c>
      <c r="AC2416" s="129">
        <v>50</v>
      </c>
      <c r="AD2416" s="129">
        <v>0.30399999999999999</v>
      </c>
      <c r="AE2416" s="129" t="s">
        <v>3108</v>
      </c>
      <c r="AF2416" s="129" t="s">
        <v>3527</v>
      </c>
      <c r="AG2416" s="35" t="s">
        <v>3929</v>
      </c>
      <c r="AH2416" s="129"/>
      <c r="AI2416" s="129"/>
    </row>
    <row r="2417" spans="1:35" x14ac:dyDescent="0.3">
      <c r="A2417" s="129" t="s">
        <v>1370</v>
      </c>
      <c r="B2417" s="132">
        <v>-1.21</v>
      </c>
      <c r="C2417" s="132">
        <v>-10.39</v>
      </c>
      <c r="D2417" s="132">
        <v>-10.36</v>
      </c>
      <c r="E2417" s="132">
        <v>-10.7</v>
      </c>
      <c r="F2417" s="132">
        <v>-9.3000000000000007</v>
      </c>
      <c r="G2417" s="242" t="s">
        <v>3148</v>
      </c>
      <c r="H2417" s="349" t="s">
        <v>3111</v>
      </c>
      <c r="I2417" s="129">
        <v>5.7839999999999998</v>
      </c>
      <c r="J2417" s="129">
        <v>-58</v>
      </c>
      <c r="K2417" s="129">
        <v>-32</v>
      </c>
      <c r="L2417" s="129" t="b">
        <v>0</v>
      </c>
      <c r="M2417" s="129">
        <v>-10.661</v>
      </c>
      <c r="N2417" s="129">
        <v>2.456</v>
      </c>
      <c r="O2417" s="129">
        <v>-4.34</v>
      </c>
      <c r="P2417" s="132">
        <v>-11.122</v>
      </c>
      <c r="Q2417" s="132">
        <v>0.20599999999999999</v>
      </c>
      <c r="R2417" s="132">
        <v>-2.2930000000000001</v>
      </c>
      <c r="S2417" s="129">
        <v>2.5099999999999998</v>
      </c>
      <c r="T2417" s="419">
        <v>-84.435000000000002</v>
      </c>
      <c r="U2417" s="129">
        <v>74.900000000000006</v>
      </c>
      <c r="V2417" s="129">
        <v>0</v>
      </c>
      <c r="W2417" s="129">
        <v>-5</v>
      </c>
      <c r="X2417" s="129">
        <v>106</v>
      </c>
      <c r="Y2417" s="129" t="s">
        <v>1370</v>
      </c>
      <c r="Z2417" s="129" t="b">
        <v>1</v>
      </c>
      <c r="AA2417" s="129">
        <v>0</v>
      </c>
      <c r="AB2417" s="129" t="b">
        <v>0</v>
      </c>
      <c r="AC2417" s="129">
        <v>43</v>
      </c>
      <c r="AD2417" s="129">
        <v>0.30299999999999999</v>
      </c>
      <c r="AE2417" s="129" t="s">
        <v>3111</v>
      </c>
      <c r="AF2417" s="129" t="s">
        <v>3148</v>
      </c>
      <c r="AG2417" s="35" t="s">
        <v>3886</v>
      </c>
      <c r="AH2417" s="129"/>
      <c r="AI2417" s="129"/>
    </row>
    <row r="2418" spans="1:35" x14ac:dyDescent="0.3">
      <c r="A2418" s="129" t="s">
        <v>8993</v>
      </c>
      <c r="B2418" s="132">
        <v>6.98</v>
      </c>
      <c r="C2418" s="132">
        <v>-7.6</v>
      </c>
      <c r="D2418" s="132">
        <v>-9.8699999999999992</v>
      </c>
      <c r="E2418" s="132">
        <v>-13.87</v>
      </c>
      <c r="F2418" s="132">
        <v>-8.75</v>
      </c>
      <c r="G2418" s="343" t="s">
        <v>3184</v>
      </c>
      <c r="H2418" s="349" t="s">
        <v>24</v>
      </c>
      <c r="I2418" s="129">
        <v>0.22900000000000001</v>
      </c>
      <c r="J2418" s="129">
        <v>-53</v>
      </c>
      <c r="K2418" s="129">
        <v>-47</v>
      </c>
      <c r="L2418" s="129" t="b">
        <v>0</v>
      </c>
      <c r="M2418" s="129">
        <v>-15.105</v>
      </c>
      <c r="N2418" s="129">
        <v>3.4710000000000001</v>
      </c>
      <c r="O2418" s="129">
        <v>-4.3520000000000003</v>
      </c>
      <c r="P2418" s="132">
        <v>-15.021000000000001</v>
      </c>
      <c r="Q2418" s="132">
        <v>0.20399999999999999</v>
      </c>
      <c r="R2418" s="132">
        <v>-3.0630000000000002</v>
      </c>
      <c r="S2418" s="129">
        <v>4.05</v>
      </c>
      <c r="T2418" s="419">
        <v>54.667999999999999</v>
      </c>
      <c r="U2418" s="129">
        <v>17.63</v>
      </c>
      <c r="V2418" s="129">
        <v>-7</v>
      </c>
      <c r="W2418" s="129">
        <v>10</v>
      </c>
      <c r="X2418" s="129">
        <v>280</v>
      </c>
      <c r="Y2418" s="129" t="s">
        <v>8993</v>
      </c>
      <c r="Z2418" s="129" t="b">
        <v>1</v>
      </c>
      <c r="AA2418" s="129">
        <v>0</v>
      </c>
      <c r="AB2418" s="129" t="b">
        <v>0</v>
      </c>
      <c r="AC2418" s="129">
        <v>45</v>
      </c>
      <c r="AD2418" s="129">
        <v>0.30299999999999999</v>
      </c>
      <c r="AE2418" s="129" t="s">
        <v>24</v>
      </c>
      <c r="AF2418" s="129" t="s">
        <v>3184</v>
      </c>
      <c r="AG2418" s="35" t="s">
        <v>8994</v>
      </c>
      <c r="AH2418" s="129"/>
      <c r="AI2418" s="129"/>
    </row>
    <row r="2419" spans="1:35" x14ac:dyDescent="0.3">
      <c r="A2419" s="129" t="s">
        <v>9102</v>
      </c>
      <c r="B2419" s="132">
        <v>-5.31</v>
      </c>
      <c r="C2419" s="132">
        <v>-18.89</v>
      </c>
      <c r="D2419" s="132">
        <v>7.44</v>
      </c>
      <c r="E2419" s="132">
        <v>-61.47</v>
      </c>
      <c r="F2419" s="132">
        <v>-33.28</v>
      </c>
      <c r="G2419" s="221" t="s">
        <v>3180</v>
      </c>
      <c r="H2419" s="349" t="s">
        <v>3108</v>
      </c>
      <c r="I2419" s="129">
        <v>0.26200000000000001</v>
      </c>
      <c r="J2419" s="129">
        <v>-96</v>
      </c>
      <c r="K2419" s="129">
        <v>-94</v>
      </c>
      <c r="L2419" s="129" t="b">
        <v>0</v>
      </c>
      <c r="M2419" s="129">
        <v>-51.591000000000001</v>
      </c>
      <c r="N2419" s="129">
        <v>11.848000000000001</v>
      </c>
      <c r="O2419" s="129">
        <v>-4.3540000000000001</v>
      </c>
      <c r="P2419" s="132">
        <v>-48.284999999999997</v>
      </c>
      <c r="Q2419" s="132">
        <v>0.221</v>
      </c>
      <c r="R2419" s="132">
        <v>-10.670999999999999</v>
      </c>
      <c r="S2419" s="129">
        <v>8.4700000000000006</v>
      </c>
      <c r="T2419" s="419">
        <v>-55.808</v>
      </c>
      <c r="U2419" s="129">
        <v>9.1</v>
      </c>
      <c r="V2419" s="129">
        <v>11</v>
      </c>
      <c r="W2419" s="129">
        <v>-28</v>
      </c>
      <c r="X2419" s="129">
        <v>259</v>
      </c>
      <c r="Y2419" s="129" t="s">
        <v>9102</v>
      </c>
      <c r="Z2419" s="129" t="b">
        <v>0</v>
      </c>
      <c r="AA2419" s="129">
        <v>0</v>
      </c>
      <c r="AB2419" s="129" t="b">
        <v>0</v>
      </c>
      <c r="AC2419" s="129">
        <v>38</v>
      </c>
      <c r="AD2419" s="129">
        <v>0.30299999999999999</v>
      </c>
      <c r="AE2419" s="129" t="s">
        <v>3108</v>
      </c>
      <c r="AF2419" s="129" t="s">
        <v>3180</v>
      </c>
      <c r="AG2419" s="35" t="s">
        <v>9103</v>
      </c>
      <c r="AH2419" s="129"/>
      <c r="AI2419" s="129"/>
    </row>
    <row r="2420" spans="1:35" x14ac:dyDescent="0.3">
      <c r="A2420" s="129" t="s">
        <v>774</v>
      </c>
      <c r="B2420" s="132">
        <v>0.93</v>
      </c>
      <c r="C2420" s="132">
        <v>-2.06</v>
      </c>
      <c r="D2420" s="132">
        <v>-1.19</v>
      </c>
      <c r="E2420" s="132">
        <v>2.54</v>
      </c>
      <c r="F2420" s="132">
        <v>-0.75</v>
      </c>
      <c r="G2420" s="268" t="s">
        <v>3162</v>
      </c>
      <c r="H2420" s="349" t="s">
        <v>3108</v>
      </c>
      <c r="I2420" s="129">
        <v>558.38</v>
      </c>
      <c r="J2420" s="129">
        <v>-29</v>
      </c>
      <c r="K2420" s="129">
        <v>-5</v>
      </c>
      <c r="L2420" s="129" t="b">
        <v>1</v>
      </c>
      <c r="M2420" s="129">
        <v>-6.9059999999999997</v>
      </c>
      <c r="N2420" s="129">
        <v>1.5840000000000001</v>
      </c>
      <c r="O2420" s="129">
        <v>-4.3609999999999998</v>
      </c>
      <c r="P2420" s="132">
        <v>-6.5830000000000002</v>
      </c>
      <c r="Q2420" s="132">
        <v>0.20899999999999999</v>
      </c>
      <c r="R2420" s="132">
        <v>-1.3759999999999999</v>
      </c>
      <c r="S2420" s="129">
        <v>1.34</v>
      </c>
      <c r="T2420" s="419">
        <v>-100.58799999999999</v>
      </c>
      <c r="U2420" s="129">
        <v>274.95999999999998</v>
      </c>
      <c r="V2420" s="129">
        <v>-27</v>
      </c>
      <c r="W2420" s="129">
        <v>-45</v>
      </c>
      <c r="X2420" s="129">
        <v>54</v>
      </c>
      <c r="Y2420" s="129" t="s">
        <v>774</v>
      </c>
      <c r="Z2420" s="129" t="b">
        <v>1</v>
      </c>
      <c r="AA2420" s="129">
        <v>0</v>
      </c>
      <c r="AB2420" s="129" t="b">
        <v>0</v>
      </c>
      <c r="AC2420" s="129">
        <v>51</v>
      </c>
      <c r="AD2420" s="129">
        <v>0.30199999999999999</v>
      </c>
      <c r="AE2420" s="129" t="s">
        <v>3108</v>
      </c>
      <c r="AF2420" s="129" t="s">
        <v>3162</v>
      </c>
      <c r="AG2420" s="35" t="s">
        <v>775</v>
      </c>
      <c r="AH2420" s="129"/>
      <c r="AI2420" s="129"/>
    </row>
    <row r="2421" spans="1:35" x14ac:dyDescent="0.3">
      <c r="A2421" s="129" t="s">
        <v>8949</v>
      </c>
      <c r="B2421" s="132">
        <v>-3.27</v>
      </c>
      <c r="C2421" s="132">
        <v>-7.23</v>
      </c>
      <c r="D2421" s="132">
        <v>-27.77</v>
      </c>
      <c r="E2421" s="132">
        <v>-6.33</v>
      </c>
      <c r="F2421" s="132">
        <v>-12.5</v>
      </c>
      <c r="G2421" s="269" t="s">
        <v>3241</v>
      </c>
      <c r="H2421" s="288" t="s">
        <v>3124</v>
      </c>
      <c r="I2421" s="129">
        <v>0.315</v>
      </c>
      <c r="J2421" s="129">
        <v>-92</v>
      </c>
      <c r="K2421" s="129">
        <v>-86</v>
      </c>
      <c r="L2421" s="129" t="b">
        <v>0</v>
      </c>
      <c r="M2421" s="129">
        <v>-45.021999999999998</v>
      </c>
      <c r="N2421" s="129">
        <v>10.308999999999999</v>
      </c>
      <c r="O2421" s="129">
        <v>-4.367</v>
      </c>
      <c r="P2421" s="132">
        <v>-36.234000000000002</v>
      </c>
      <c r="Q2421" s="132">
        <v>0.21</v>
      </c>
      <c r="R2421" s="132">
        <v>-7.6130000000000004</v>
      </c>
      <c r="S2421" s="129">
        <v>7.89</v>
      </c>
      <c r="T2421" s="419">
        <v>46.067999999999998</v>
      </c>
      <c r="U2421" s="129">
        <v>3.85</v>
      </c>
      <c r="V2421" s="129">
        <v>-2</v>
      </c>
      <c r="W2421" s="129">
        <v>-30</v>
      </c>
      <c r="X2421" s="129">
        <v>658</v>
      </c>
      <c r="Y2421" s="129" t="s">
        <v>8949</v>
      </c>
      <c r="Z2421" s="129" t="b">
        <v>1</v>
      </c>
      <c r="AA2421" s="129">
        <v>0</v>
      </c>
      <c r="AB2421" s="129" t="b">
        <v>0</v>
      </c>
      <c r="AC2421" s="129">
        <v>38</v>
      </c>
      <c r="AD2421" s="129">
        <v>0.30199999999999999</v>
      </c>
      <c r="AE2421" s="129" t="s">
        <v>3124</v>
      </c>
      <c r="AF2421" s="129" t="s">
        <v>3241</v>
      </c>
      <c r="AG2421" s="35" t="s">
        <v>8950</v>
      </c>
      <c r="AH2421" s="129"/>
      <c r="AI2421" s="129"/>
    </row>
    <row r="2422" spans="1:35" x14ac:dyDescent="0.3">
      <c r="A2422" s="129" t="s">
        <v>8959</v>
      </c>
      <c r="B2422" s="132">
        <v>1.44</v>
      </c>
      <c r="C2422" s="132">
        <v>-6.21</v>
      </c>
      <c r="D2422" s="132">
        <v>-2.2599999999999998</v>
      </c>
      <c r="E2422" s="132">
        <v>-2.39</v>
      </c>
      <c r="F2422" s="132">
        <v>-7.18</v>
      </c>
      <c r="G2422" s="222" t="s">
        <v>3280</v>
      </c>
      <c r="H2422" s="349" t="s">
        <v>3111</v>
      </c>
      <c r="I2422" s="129">
        <v>0.38700000000000001</v>
      </c>
      <c r="J2422" s="129">
        <v>-25</v>
      </c>
      <c r="K2422" s="129">
        <v>-14</v>
      </c>
      <c r="L2422" s="129" t="b">
        <v>0</v>
      </c>
      <c r="M2422" s="129">
        <v>-12.644</v>
      </c>
      <c r="N2422" s="129">
        <v>2.891</v>
      </c>
      <c r="O2422" s="129">
        <v>-4.3739999999999997</v>
      </c>
      <c r="P2422" s="132">
        <v>-12.314</v>
      </c>
      <c r="Q2422" s="132">
        <v>0.21199999999999999</v>
      </c>
      <c r="R2422" s="132">
        <v>-2.6059999999999999</v>
      </c>
      <c r="S2422" s="129">
        <v>1.88</v>
      </c>
      <c r="T2422" s="419">
        <v>-15.997999999999999</v>
      </c>
      <c r="U2422" s="129">
        <v>46.65</v>
      </c>
      <c r="V2422" s="129">
        <v>1</v>
      </c>
      <c r="W2422" s="129">
        <v>-21</v>
      </c>
      <c r="X2422" s="129">
        <v>228</v>
      </c>
      <c r="Y2422" s="129" t="s">
        <v>8959</v>
      </c>
      <c r="Z2422" s="129" t="b">
        <v>1</v>
      </c>
      <c r="AA2422" s="129">
        <v>0</v>
      </c>
      <c r="AB2422" s="129" t="b">
        <v>0</v>
      </c>
      <c r="AC2422" s="129">
        <v>44</v>
      </c>
      <c r="AD2422" s="129">
        <v>0.30199999999999999</v>
      </c>
      <c r="AE2422" s="129" t="s">
        <v>3111</v>
      </c>
      <c r="AF2422" s="129" t="s">
        <v>3280</v>
      </c>
      <c r="AG2422" s="35" t="s">
        <v>8960</v>
      </c>
      <c r="AH2422" s="129"/>
      <c r="AI2422" s="129"/>
    </row>
    <row r="2423" spans="1:35" x14ac:dyDescent="0.3">
      <c r="A2423" s="129" t="s">
        <v>7056</v>
      </c>
      <c r="B2423" s="132">
        <v>-1.7</v>
      </c>
      <c r="C2423" s="132">
        <v>-2.12</v>
      </c>
      <c r="D2423" s="132">
        <v>-5.71</v>
      </c>
      <c r="E2423" s="132">
        <v>-16.149999999999999</v>
      </c>
      <c r="F2423" s="132">
        <v>-9.06</v>
      </c>
      <c r="G2423" s="225" t="s">
        <v>3455</v>
      </c>
      <c r="H2423" s="346" t="s">
        <v>31</v>
      </c>
      <c r="I2423" s="129">
        <v>0.73399999999999999</v>
      </c>
      <c r="J2423" s="129">
        <v>-92</v>
      </c>
      <c r="K2423" s="129">
        <v>-89</v>
      </c>
      <c r="L2423" s="129" t="b">
        <v>0</v>
      </c>
      <c r="M2423" s="129">
        <v>-13.500999999999999</v>
      </c>
      <c r="N2423" s="129">
        <v>3.085</v>
      </c>
      <c r="O2423" s="129">
        <v>-4.3769999999999998</v>
      </c>
      <c r="P2423" s="132">
        <v>-13.122</v>
      </c>
      <c r="Q2423" s="132">
        <v>0.21</v>
      </c>
      <c r="R2423" s="132">
        <v>-2.7610000000000001</v>
      </c>
      <c r="S2423" s="129">
        <v>2.2000000000000002</v>
      </c>
      <c r="T2423" s="419">
        <v>-19.666</v>
      </c>
      <c r="U2423" s="129">
        <v>4.62</v>
      </c>
      <c r="V2423" s="129">
        <v>-46</v>
      </c>
      <c r="W2423" s="129">
        <v>-50</v>
      </c>
      <c r="X2423" s="129">
        <v>1966</v>
      </c>
      <c r="Y2423" s="129" t="s">
        <v>7056</v>
      </c>
      <c r="Z2423" s="129" t="b">
        <v>1</v>
      </c>
      <c r="AA2423" s="129">
        <v>0</v>
      </c>
      <c r="AB2423" s="129" t="b">
        <v>0</v>
      </c>
      <c r="AC2423" s="129">
        <v>44</v>
      </c>
      <c r="AD2423" s="129">
        <v>0.30199999999999999</v>
      </c>
      <c r="AE2423" s="129" t="s">
        <v>31</v>
      </c>
      <c r="AF2423" s="129" t="s">
        <v>3455</v>
      </c>
      <c r="AG2423" s="35" t="s">
        <v>7057</v>
      </c>
      <c r="AH2423" s="129"/>
      <c r="AI2423" s="129"/>
    </row>
    <row r="2424" spans="1:35" x14ac:dyDescent="0.3">
      <c r="A2424" s="129" t="s">
        <v>2357</v>
      </c>
      <c r="B2424" s="132">
        <v>-0.03</v>
      </c>
      <c r="C2424" s="132">
        <v>-4.51</v>
      </c>
      <c r="D2424" s="132">
        <v>-6.73</v>
      </c>
      <c r="E2424" s="132">
        <v>-7.5</v>
      </c>
      <c r="F2424" s="132">
        <v>-8.42</v>
      </c>
      <c r="G2424" s="282" t="s">
        <v>3623</v>
      </c>
      <c r="H2424" s="347" t="s">
        <v>31</v>
      </c>
      <c r="I2424" s="129">
        <v>4.7510000000000003</v>
      </c>
      <c r="J2424" s="129">
        <v>-33</v>
      </c>
      <c r="K2424" s="129">
        <v>-23</v>
      </c>
      <c r="L2424" s="129" t="b">
        <v>0</v>
      </c>
      <c r="M2424" s="129">
        <v>-10.319000000000001</v>
      </c>
      <c r="N2424" s="129">
        <v>2.3559999999999999</v>
      </c>
      <c r="O2424" s="129">
        <v>-4.3789999999999996</v>
      </c>
      <c r="P2424" s="132">
        <v>-10.071999999999999</v>
      </c>
      <c r="Q2424" s="132">
        <v>0.21099999999999999</v>
      </c>
      <c r="R2424" s="132">
        <v>-2.121</v>
      </c>
      <c r="S2424" s="129">
        <v>2.0499999999999998</v>
      </c>
      <c r="T2424" s="419">
        <v>11.682</v>
      </c>
      <c r="U2424" s="129">
        <v>29.25</v>
      </c>
      <c r="V2424" s="129">
        <v>-35</v>
      </c>
      <c r="W2424" s="129">
        <v>-33</v>
      </c>
      <c r="X2424" s="129">
        <v>333</v>
      </c>
      <c r="Y2424" s="129" t="s">
        <v>2357</v>
      </c>
      <c r="Z2424" s="129" t="b">
        <v>1</v>
      </c>
      <c r="AA2424" s="129">
        <v>0</v>
      </c>
      <c r="AB2424" s="129" t="b">
        <v>0</v>
      </c>
      <c r="AC2424" s="129">
        <v>45</v>
      </c>
      <c r="AD2424" s="129">
        <v>0.30099999999999999</v>
      </c>
      <c r="AE2424" s="129" t="s">
        <v>31</v>
      </c>
      <c r="AF2424" s="129" t="s">
        <v>3623</v>
      </c>
      <c r="AG2424" s="35" t="s">
        <v>4295</v>
      </c>
      <c r="AH2424" s="129"/>
      <c r="AI2424" s="129"/>
    </row>
    <row r="2425" spans="1:35" x14ac:dyDescent="0.3">
      <c r="A2425" s="129" t="s">
        <v>2096</v>
      </c>
      <c r="B2425" s="132">
        <v>0.06</v>
      </c>
      <c r="C2425" s="132">
        <v>-0.94</v>
      </c>
      <c r="D2425" s="132">
        <v>-9.48</v>
      </c>
      <c r="E2425" s="132">
        <v>-0.33</v>
      </c>
      <c r="F2425" s="132">
        <v>-3.43</v>
      </c>
      <c r="G2425" s="204" t="s">
        <v>3155</v>
      </c>
      <c r="H2425" s="345" t="s">
        <v>3108</v>
      </c>
      <c r="I2425" s="129">
        <v>1.2569999999999999</v>
      </c>
      <c r="J2425" s="129">
        <v>-42</v>
      </c>
      <c r="K2425" s="129">
        <v>-28</v>
      </c>
      <c r="L2425" s="129" t="b">
        <v>0</v>
      </c>
      <c r="M2425" s="129">
        <v>-12.563000000000001</v>
      </c>
      <c r="N2425" s="129">
        <v>2.863</v>
      </c>
      <c r="O2425" s="129">
        <v>-4.3879999999999999</v>
      </c>
      <c r="P2425" s="132">
        <v>-11.87</v>
      </c>
      <c r="Q2425" s="132">
        <v>0.20799999999999999</v>
      </c>
      <c r="R2425" s="132">
        <v>-2.4670000000000001</v>
      </c>
      <c r="S2425" s="129">
        <v>1.6</v>
      </c>
      <c r="T2425" s="419">
        <v>7.4720000000000004</v>
      </c>
      <c r="U2425" s="129">
        <v>67.09</v>
      </c>
      <c r="V2425" s="129">
        <v>24</v>
      </c>
      <c r="W2425" s="129">
        <v>19</v>
      </c>
      <c r="X2425" s="129">
        <v>186</v>
      </c>
      <c r="Y2425" s="129" t="s">
        <v>2096</v>
      </c>
      <c r="Z2425" s="129" t="b">
        <v>1</v>
      </c>
      <c r="AA2425" s="129">
        <v>0</v>
      </c>
      <c r="AB2425" s="129" t="b">
        <v>0</v>
      </c>
      <c r="AC2425" s="129">
        <v>46</v>
      </c>
      <c r="AD2425" s="129">
        <v>0.30099999999999999</v>
      </c>
      <c r="AE2425" s="129" t="s">
        <v>3108</v>
      </c>
      <c r="AF2425" s="129" t="s">
        <v>3155</v>
      </c>
      <c r="AG2425" s="35" t="s">
        <v>3753</v>
      </c>
      <c r="AH2425" s="129"/>
      <c r="AI2425" s="129"/>
    </row>
    <row r="2426" spans="1:35" x14ac:dyDescent="0.3">
      <c r="A2426" s="129" t="s">
        <v>2124</v>
      </c>
      <c r="B2426" s="132">
        <v>0.93</v>
      </c>
      <c r="C2426" s="132">
        <v>-1.03</v>
      </c>
      <c r="D2426" s="132">
        <v>-2.25</v>
      </c>
      <c r="E2426" s="132">
        <v>-4.41</v>
      </c>
      <c r="F2426" s="132">
        <v>-6.77</v>
      </c>
      <c r="G2426" s="269" t="s">
        <v>3217</v>
      </c>
      <c r="H2426" s="288" t="s">
        <v>150</v>
      </c>
      <c r="I2426" s="129">
        <v>2.5619999999999998</v>
      </c>
      <c r="J2426" s="129">
        <v>-51</v>
      </c>
      <c r="K2426" s="129">
        <v>-46</v>
      </c>
      <c r="L2426" s="129" t="b">
        <v>0</v>
      </c>
      <c r="M2426" s="129">
        <v>-9.5329999999999995</v>
      </c>
      <c r="N2426" s="129">
        <v>2.1680000000000001</v>
      </c>
      <c r="O2426" s="129">
        <v>-4.3970000000000002</v>
      </c>
      <c r="P2426" s="132">
        <v>-9.3930000000000007</v>
      </c>
      <c r="Q2426" s="132">
        <v>0.21199999999999999</v>
      </c>
      <c r="R2426" s="132">
        <v>-1.9870000000000001</v>
      </c>
      <c r="S2426" s="129">
        <v>1.95</v>
      </c>
      <c r="T2426" s="419">
        <v>0</v>
      </c>
      <c r="U2426" s="129">
        <v>8.68</v>
      </c>
      <c r="V2426" s="129">
        <v>-19</v>
      </c>
      <c r="W2426" s="129">
        <v>-19</v>
      </c>
      <c r="X2426" s="129">
        <v>1181</v>
      </c>
      <c r="Y2426" s="129" t="s">
        <v>2124</v>
      </c>
      <c r="Z2426" s="129" t="b">
        <v>1</v>
      </c>
      <c r="AA2426" s="129">
        <v>0</v>
      </c>
      <c r="AB2426" s="129" t="b">
        <v>0</v>
      </c>
      <c r="AC2426" s="129">
        <v>44</v>
      </c>
      <c r="AD2426" s="129">
        <v>0.30099999999999999</v>
      </c>
      <c r="AE2426" s="129" t="s">
        <v>150</v>
      </c>
      <c r="AF2426" s="129" t="s">
        <v>3217</v>
      </c>
      <c r="AG2426" s="35" t="s">
        <v>4611</v>
      </c>
      <c r="AH2426" s="129"/>
      <c r="AI2426" s="129"/>
    </row>
    <row r="2427" spans="1:35" x14ac:dyDescent="0.3">
      <c r="A2427" s="129" t="s">
        <v>2148</v>
      </c>
      <c r="B2427" s="132">
        <v>-5.8</v>
      </c>
      <c r="C2427" s="132">
        <v>6.1</v>
      </c>
      <c r="D2427" s="132">
        <v>-1.61</v>
      </c>
      <c r="E2427" s="132">
        <v>-19.989999999999998</v>
      </c>
      <c r="F2427" s="132">
        <v>-19.579999999999998</v>
      </c>
      <c r="G2427" s="231" t="s">
        <v>3168</v>
      </c>
      <c r="H2427" s="346" t="s">
        <v>3124</v>
      </c>
      <c r="I2427" s="129">
        <v>2.6989999999999998</v>
      </c>
      <c r="J2427" s="129">
        <v>-71</v>
      </c>
      <c r="K2427" s="129">
        <v>-63</v>
      </c>
      <c r="L2427" s="129" t="b">
        <v>0</v>
      </c>
      <c r="M2427" s="129">
        <v>-44.956000000000003</v>
      </c>
      <c r="N2427" s="129">
        <v>10.212999999999999</v>
      </c>
      <c r="O2427" s="129">
        <v>-4.4020000000000001</v>
      </c>
      <c r="P2427" s="132">
        <v>-39.414000000000001</v>
      </c>
      <c r="Q2427" s="132">
        <v>0.224</v>
      </c>
      <c r="R2427" s="132">
        <v>-8.83</v>
      </c>
      <c r="S2427" s="129">
        <v>3.92</v>
      </c>
      <c r="T2427" s="419">
        <v>-123.52500000000001</v>
      </c>
      <c r="U2427" s="129">
        <v>46.42</v>
      </c>
      <c r="V2427" s="129">
        <v>6</v>
      </c>
      <c r="W2427" s="129">
        <v>-17</v>
      </c>
      <c r="X2427" s="129">
        <v>109</v>
      </c>
      <c r="Y2427" s="129" t="s">
        <v>2148</v>
      </c>
      <c r="Z2427" s="129" t="b">
        <v>0</v>
      </c>
      <c r="AA2427" s="129">
        <v>0</v>
      </c>
      <c r="AB2427" s="129" t="b">
        <v>0</v>
      </c>
      <c r="AC2427" s="129">
        <v>35</v>
      </c>
      <c r="AD2427" s="129">
        <v>0.3</v>
      </c>
      <c r="AE2427" s="129" t="s">
        <v>3124</v>
      </c>
      <c r="AF2427" s="129" t="s">
        <v>3168</v>
      </c>
      <c r="AG2427" s="35" t="s">
        <v>5254</v>
      </c>
    </row>
    <row r="2428" spans="1:35" x14ac:dyDescent="0.3">
      <c r="A2428" s="129" t="s">
        <v>1457</v>
      </c>
      <c r="B2428" s="132">
        <v>-1.24</v>
      </c>
      <c r="C2428" s="132">
        <v>-4.43</v>
      </c>
      <c r="D2428" s="132">
        <v>-10.31</v>
      </c>
      <c r="E2428" s="132">
        <v>-6.29</v>
      </c>
      <c r="F2428" s="132">
        <v>-9.06</v>
      </c>
      <c r="G2428" s="326" t="s">
        <v>3282</v>
      </c>
      <c r="H2428" s="349" t="s">
        <v>3111</v>
      </c>
      <c r="I2428" s="129">
        <v>1.821</v>
      </c>
      <c r="J2428" s="129">
        <v>-34</v>
      </c>
      <c r="K2428" s="129">
        <v>-14</v>
      </c>
      <c r="L2428" s="129" t="b">
        <v>0</v>
      </c>
      <c r="M2428" s="129">
        <v>-13.195</v>
      </c>
      <c r="N2428" s="129">
        <v>2.9889999999999999</v>
      </c>
      <c r="O2428" s="129">
        <v>-4.4139999999999997</v>
      </c>
      <c r="P2428" s="132">
        <v>-12.695</v>
      </c>
      <c r="Q2428" s="132">
        <v>0.21</v>
      </c>
      <c r="R2428" s="132">
        <v>-2.6669999999999998</v>
      </c>
      <c r="S2428" s="129">
        <v>1.98</v>
      </c>
      <c r="T2428" s="419">
        <v>-76.108000000000004</v>
      </c>
      <c r="U2428" s="129">
        <v>171.55</v>
      </c>
      <c r="V2428" s="129">
        <v>0</v>
      </c>
      <c r="W2428" s="129">
        <v>-4</v>
      </c>
      <c r="X2428" s="129">
        <v>58</v>
      </c>
      <c r="Y2428" s="129" t="s">
        <v>1457</v>
      </c>
      <c r="Z2428" s="129" t="b">
        <v>1</v>
      </c>
      <c r="AA2428" s="129">
        <v>0</v>
      </c>
      <c r="AB2428" s="129" t="b">
        <v>0</v>
      </c>
      <c r="AC2428" s="129">
        <v>47</v>
      </c>
      <c r="AD2428" s="129">
        <v>0.3</v>
      </c>
      <c r="AE2428" s="129" t="s">
        <v>3111</v>
      </c>
      <c r="AF2428" s="129" t="s">
        <v>3282</v>
      </c>
      <c r="AG2428" s="35" t="s">
        <v>3466</v>
      </c>
    </row>
    <row r="2429" spans="1:35" x14ac:dyDescent="0.3">
      <c r="A2429" s="129" t="s">
        <v>7441</v>
      </c>
      <c r="B2429" s="132">
        <v>0</v>
      </c>
      <c r="C2429" s="132">
        <v>2.71</v>
      </c>
      <c r="D2429" s="132">
        <v>-4.68</v>
      </c>
      <c r="E2429" s="132">
        <v>-1.1200000000000001</v>
      </c>
      <c r="F2429" s="132">
        <v>-0.75</v>
      </c>
      <c r="G2429" s="225" t="s">
        <v>3193</v>
      </c>
      <c r="H2429" s="346" t="s">
        <v>3111</v>
      </c>
      <c r="I2429" s="129">
        <v>0.66100000000000003</v>
      </c>
      <c r="J2429" s="129">
        <v>-50</v>
      </c>
      <c r="K2429" s="129">
        <v>-42</v>
      </c>
      <c r="L2429" s="129" t="b">
        <v>1</v>
      </c>
      <c r="M2429" s="129">
        <v>-9.4779999999999998</v>
      </c>
      <c r="N2429" s="129">
        <v>2.1429999999999998</v>
      </c>
      <c r="O2429" s="129">
        <v>-4.4219999999999997</v>
      </c>
      <c r="P2429" s="132">
        <v>-9.0640000000000001</v>
      </c>
      <c r="Q2429" s="132">
        <v>0.214</v>
      </c>
      <c r="R2429" s="132">
        <v>-1.9390000000000001</v>
      </c>
      <c r="S2429" s="129">
        <v>1.54</v>
      </c>
      <c r="T2429" s="419">
        <v>49.02</v>
      </c>
      <c r="U2429" s="129">
        <v>2.65</v>
      </c>
      <c r="V2429" s="129">
        <v>-34</v>
      </c>
      <c r="W2429" s="129">
        <v>-58</v>
      </c>
      <c r="X2429" s="129">
        <v>4901</v>
      </c>
      <c r="Y2429" s="129" t="s">
        <v>7441</v>
      </c>
      <c r="Z2429" s="129" t="b">
        <v>1</v>
      </c>
      <c r="AA2429" s="129">
        <v>0</v>
      </c>
      <c r="AB2429" s="129" t="b">
        <v>0</v>
      </c>
      <c r="AC2429" s="129">
        <v>36</v>
      </c>
      <c r="AD2429" s="129">
        <v>0.3</v>
      </c>
      <c r="AE2429" s="129" t="s">
        <v>3111</v>
      </c>
      <c r="AF2429" s="129" t="s">
        <v>3193</v>
      </c>
      <c r="AG2429" s="35" t="s">
        <v>7442</v>
      </c>
    </row>
    <row r="2430" spans="1:35" x14ac:dyDescent="0.3">
      <c r="A2430" s="129" t="s">
        <v>179</v>
      </c>
      <c r="B2430" s="132">
        <v>-1.21</v>
      </c>
      <c r="C2430" s="132">
        <v>-19.22</v>
      </c>
      <c r="D2430" s="132">
        <v>-17.079999999999998</v>
      </c>
      <c r="E2430" s="132">
        <v>-10.44</v>
      </c>
      <c r="F2430" s="132">
        <v>-12.47</v>
      </c>
      <c r="G2430" s="254" t="s">
        <v>3221</v>
      </c>
      <c r="H2430" s="348" t="s">
        <v>24</v>
      </c>
      <c r="I2430" s="129">
        <v>12.901999999999999</v>
      </c>
      <c r="J2430" s="129">
        <v>-28</v>
      </c>
      <c r="K2430" s="129">
        <v>-19</v>
      </c>
      <c r="L2430" s="129" t="b">
        <v>0</v>
      </c>
      <c r="M2430" s="129">
        <v>-20.808</v>
      </c>
      <c r="N2430" s="129">
        <v>4.702</v>
      </c>
      <c r="O2430" s="129">
        <v>-4.4249999999999998</v>
      </c>
      <c r="P2430" s="132">
        <v>-19.292999999999999</v>
      </c>
      <c r="Q2430" s="132">
        <v>0.20599999999999999</v>
      </c>
      <c r="R2430" s="132">
        <v>-3.9729999999999999</v>
      </c>
      <c r="S2430" s="129">
        <v>2.04</v>
      </c>
      <c r="T2430" s="419">
        <v>-18.922999999999998</v>
      </c>
      <c r="U2430" s="129">
        <v>225.28</v>
      </c>
      <c r="V2430" s="129">
        <v>-25</v>
      </c>
      <c r="W2430" s="129">
        <v>-36</v>
      </c>
      <c r="X2430" s="129">
        <v>43</v>
      </c>
      <c r="Y2430" s="129" t="s">
        <v>179</v>
      </c>
      <c r="Z2430" s="129" t="b">
        <v>1</v>
      </c>
      <c r="AA2430" s="129">
        <v>0</v>
      </c>
      <c r="AB2430" s="129" t="b">
        <v>0</v>
      </c>
      <c r="AC2430" s="129">
        <v>44</v>
      </c>
      <c r="AD2430" s="129">
        <v>0.29899999999999999</v>
      </c>
      <c r="AE2430" s="129" t="s">
        <v>24</v>
      </c>
      <c r="AF2430" s="129" t="s">
        <v>3221</v>
      </c>
      <c r="AG2430" s="35" t="s">
        <v>3719</v>
      </c>
    </row>
    <row r="2431" spans="1:35" x14ac:dyDescent="0.3">
      <c r="A2431" s="129" t="s">
        <v>2315</v>
      </c>
      <c r="B2431" s="132">
        <v>10.44</v>
      </c>
      <c r="C2431" s="132">
        <v>-12.99</v>
      </c>
      <c r="D2431" s="132">
        <v>-25.43</v>
      </c>
      <c r="E2431" s="132">
        <v>-18.21</v>
      </c>
      <c r="F2431" s="132">
        <v>-17.91</v>
      </c>
      <c r="G2431" s="341" t="s">
        <v>3759</v>
      </c>
      <c r="H2431" s="347" t="s">
        <v>3140</v>
      </c>
      <c r="I2431" s="129">
        <v>1.9810000000000001</v>
      </c>
      <c r="J2431" s="129">
        <v>-48</v>
      </c>
      <c r="K2431" s="129">
        <v>-41</v>
      </c>
      <c r="L2431" s="129" t="b">
        <v>0</v>
      </c>
      <c r="M2431" s="129">
        <v>-38.813000000000002</v>
      </c>
      <c r="N2431" s="129">
        <v>8.7680000000000007</v>
      </c>
      <c r="O2431" s="129">
        <v>-4.4269999999999996</v>
      </c>
      <c r="P2431" s="132">
        <v>-34.863999999999997</v>
      </c>
      <c r="Q2431" s="132">
        <v>0.20100000000000001</v>
      </c>
      <c r="R2431" s="132">
        <v>-6.9960000000000004</v>
      </c>
      <c r="S2431" s="129">
        <v>4.21</v>
      </c>
      <c r="T2431" s="419">
        <v>144.80600000000001</v>
      </c>
      <c r="U2431" s="129">
        <v>11.32</v>
      </c>
      <c r="V2431" s="129">
        <v>48</v>
      </c>
      <c r="W2431" s="129">
        <v>66</v>
      </c>
      <c r="X2431" s="129">
        <v>419</v>
      </c>
      <c r="Y2431" s="129" t="s">
        <v>2315</v>
      </c>
      <c r="Z2431" s="129" t="b">
        <v>1</v>
      </c>
      <c r="AA2431" s="129">
        <v>0</v>
      </c>
      <c r="AB2431" s="129" t="b">
        <v>0</v>
      </c>
      <c r="AC2431" s="129">
        <v>41</v>
      </c>
      <c r="AD2431" s="129">
        <v>0.29899999999999999</v>
      </c>
      <c r="AE2431" s="129" t="s">
        <v>3140</v>
      </c>
      <c r="AF2431" s="129" t="s">
        <v>3759</v>
      </c>
      <c r="AG2431" s="35" t="s">
        <v>4731</v>
      </c>
    </row>
    <row r="2432" spans="1:35" x14ac:dyDescent="0.3">
      <c r="A2432" s="129" t="s">
        <v>603</v>
      </c>
      <c r="B2432" s="132">
        <v>-0.93</v>
      </c>
      <c r="C2432" s="132">
        <v>-3.04</v>
      </c>
      <c r="D2432" s="132">
        <v>-5.67</v>
      </c>
      <c r="E2432" s="132">
        <v>4.57</v>
      </c>
      <c r="F2432" s="132">
        <v>-0.09</v>
      </c>
      <c r="G2432" s="207" t="s">
        <v>3187</v>
      </c>
      <c r="H2432" s="346" t="s">
        <v>3108</v>
      </c>
      <c r="I2432" s="129">
        <v>7.8810000000000002</v>
      </c>
      <c r="J2432" s="129">
        <v>-37</v>
      </c>
      <c r="K2432" s="129">
        <v>-10</v>
      </c>
      <c r="L2432" s="129" t="b">
        <v>0</v>
      </c>
      <c r="M2432" s="129">
        <v>-11.01</v>
      </c>
      <c r="N2432" s="129">
        <v>2.48</v>
      </c>
      <c r="O2432" s="129">
        <v>-4.4390000000000001</v>
      </c>
      <c r="P2432" s="132">
        <v>-9.8089999999999993</v>
      </c>
      <c r="Q2432" s="132">
        <v>0.214</v>
      </c>
      <c r="R2432" s="132">
        <v>-2.0960000000000001</v>
      </c>
      <c r="S2432" s="129">
        <v>1.48</v>
      </c>
      <c r="T2432" s="419">
        <v>0</v>
      </c>
      <c r="U2432" s="129">
        <v>34.090000000000003</v>
      </c>
      <c r="V2432" s="129">
        <v>-3</v>
      </c>
      <c r="W2432" s="129">
        <v>-5</v>
      </c>
      <c r="X2432" s="129">
        <v>396</v>
      </c>
      <c r="Y2432" s="129" t="s">
        <v>603</v>
      </c>
      <c r="Z2432" s="129" t="b">
        <v>1</v>
      </c>
      <c r="AA2432" s="129">
        <v>0</v>
      </c>
      <c r="AB2432" s="129" t="b">
        <v>0</v>
      </c>
      <c r="AC2432" s="129">
        <v>50</v>
      </c>
      <c r="AD2432" s="129">
        <v>0.29899999999999999</v>
      </c>
      <c r="AE2432" s="129" t="s">
        <v>3108</v>
      </c>
      <c r="AF2432" s="129" t="s">
        <v>3187</v>
      </c>
      <c r="AG2432" s="35" t="s">
        <v>4432</v>
      </c>
    </row>
    <row r="2433" spans="1:33" x14ac:dyDescent="0.3">
      <c r="A2433" s="129" t="s">
        <v>9013</v>
      </c>
      <c r="B2433" s="132">
        <v>0.45</v>
      </c>
      <c r="C2433" s="132">
        <v>1.07</v>
      </c>
      <c r="D2433" s="132">
        <v>0.3</v>
      </c>
      <c r="E2433" s="132">
        <v>1.53</v>
      </c>
      <c r="F2433" s="132">
        <v>-1.63</v>
      </c>
      <c r="G2433" s="231" t="s">
        <v>3250</v>
      </c>
      <c r="H2433" s="346" t="s">
        <v>3111</v>
      </c>
      <c r="I2433" s="129">
        <v>0.39400000000000002</v>
      </c>
      <c r="J2433" s="129">
        <v>-38</v>
      </c>
      <c r="K2433" s="129">
        <v>-28</v>
      </c>
      <c r="L2433" s="129" t="b">
        <v>1</v>
      </c>
      <c r="M2433" s="129">
        <v>-5.851</v>
      </c>
      <c r="N2433" s="129">
        <v>1.3169999999999999</v>
      </c>
      <c r="O2433" s="129">
        <v>-4.4420000000000002</v>
      </c>
      <c r="P2433" s="132">
        <v>-5.7619999999999996</v>
      </c>
      <c r="Q2433" s="132">
        <v>0.217</v>
      </c>
      <c r="R2433" s="132">
        <v>-1.2509999999999999</v>
      </c>
      <c r="S2433" s="129">
        <v>0.91</v>
      </c>
      <c r="T2433" s="419">
        <v>-16.611000000000001</v>
      </c>
      <c r="U2433" s="129">
        <v>6.64</v>
      </c>
      <c r="V2433" s="129">
        <v>-33</v>
      </c>
      <c r="W2433" s="129">
        <v>-29</v>
      </c>
      <c r="X2433" s="129">
        <v>3322</v>
      </c>
      <c r="Y2433" s="129" t="s">
        <v>9013</v>
      </c>
      <c r="Z2433" s="129" t="b">
        <v>1</v>
      </c>
      <c r="AA2433" s="129">
        <v>0</v>
      </c>
      <c r="AB2433" s="129" t="b">
        <v>1</v>
      </c>
      <c r="AC2433" s="129">
        <v>42</v>
      </c>
      <c r="AD2433" s="129">
        <v>0.29899999999999999</v>
      </c>
      <c r="AE2433" s="129" t="s">
        <v>3111</v>
      </c>
      <c r="AF2433" s="129" t="s">
        <v>3250</v>
      </c>
      <c r="AG2433" s="35" t="s">
        <v>9014</v>
      </c>
    </row>
    <row r="2434" spans="1:33" x14ac:dyDescent="0.3">
      <c r="A2434" s="129" t="s">
        <v>1044</v>
      </c>
      <c r="B2434" s="132">
        <v>1.65</v>
      </c>
      <c r="C2434" s="132">
        <v>-6.45</v>
      </c>
      <c r="D2434" s="132">
        <v>-6.6</v>
      </c>
      <c r="E2434" s="132">
        <v>-11.92</v>
      </c>
      <c r="F2434" s="132">
        <v>-3.19</v>
      </c>
      <c r="G2434" s="269" t="s">
        <v>3370</v>
      </c>
      <c r="H2434" s="288" t="s">
        <v>3108</v>
      </c>
      <c r="I2434" s="129">
        <v>117.956</v>
      </c>
      <c r="J2434" s="129">
        <v>-42</v>
      </c>
      <c r="K2434" s="129">
        <v>-41</v>
      </c>
      <c r="L2434" s="129" t="b">
        <v>0</v>
      </c>
      <c r="M2434" s="129">
        <v>-14.064</v>
      </c>
      <c r="N2434" s="129">
        <v>3.1579999999999999</v>
      </c>
      <c r="O2434" s="129">
        <v>-4.4530000000000003</v>
      </c>
      <c r="P2434" s="132">
        <v>-12.907</v>
      </c>
      <c r="Q2434" s="132">
        <v>0.21199999999999999</v>
      </c>
      <c r="R2434" s="132">
        <v>-2.7370000000000001</v>
      </c>
      <c r="S2434" s="129">
        <v>1.92</v>
      </c>
      <c r="T2434" s="419">
        <v>8.6929999999999996</v>
      </c>
      <c r="U2434" s="129">
        <v>137.87</v>
      </c>
      <c r="V2434" s="129">
        <v>-34</v>
      </c>
      <c r="W2434" s="129">
        <v>-24</v>
      </c>
      <c r="X2434" s="129">
        <v>75</v>
      </c>
      <c r="Y2434" s="129" t="s">
        <v>1044</v>
      </c>
      <c r="Z2434" s="129" t="b">
        <v>1</v>
      </c>
      <c r="AA2434" s="129">
        <v>0</v>
      </c>
      <c r="AB2434" s="129" t="b">
        <v>0</v>
      </c>
      <c r="AC2434" s="129">
        <v>48</v>
      </c>
      <c r="AD2434" s="129">
        <v>0.29799999999999999</v>
      </c>
      <c r="AE2434" s="129" t="s">
        <v>3108</v>
      </c>
      <c r="AF2434" s="129" t="s">
        <v>3370</v>
      </c>
      <c r="AG2434" s="35" t="s">
        <v>5138</v>
      </c>
    </row>
    <row r="2435" spans="1:33" x14ac:dyDescent="0.3">
      <c r="A2435" s="129" t="s">
        <v>2995</v>
      </c>
      <c r="B2435" s="132">
        <v>-6.04</v>
      </c>
      <c r="C2435" s="132">
        <v>-12.01</v>
      </c>
      <c r="D2435" s="132">
        <v>-42.69</v>
      </c>
      <c r="E2435" s="132">
        <v>26.72</v>
      </c>
      <c r="F2435" s="132">
        <v>-5.14</v>
      </c>
      <c r="G2435" s="206" t="s">
        <v>3146</v>
      </c>
      <c r="H2435" s="345" t="s">
        <v>3124</v>
      </c>
      <c r="I2435" s="129">
        <v>0.77100000000000002</v>
      </c>
      <c r="J2435" s="129">
        <v>-91</v>
      </c>
      <c r="K2435" s="129">
        <v>-78</v>
      </c>
      <c r="L2435" s="129" t="b">
        <v>0</v>
      </c>
      <c r="M2435" s="129">
        <v>-159.64099999999999</v>
      </c>
      <c r="N2435" s="129">
        <v>35.845999999999997</v>
      </c>
      <c r="O2435" s="129">
        <v>-4.4539999999999997</v>
      </c>
      <c r="P2435" s="132">
        <v>-64.241</v>
      </c>
      <c r="Q2435" s="132">
        <v>0.18</v>
      </c>
      <c r="R2435" s="132">
        <v>-11.589</v>
      </c>
      <c r="S2435" s="129">
        <v>7.94</v>
      </c>
      <c r="T2435" s="419">
        <v>10.111000000000001</v>
      </c>
      <c r="U2435" s="129">
        <v>4.9800000000000004</v>
      </c>
      <c r="V2435" s="129">
        <v>-14</v>
      </c>
      <c r="W2435" s="129">
        <v>-31</v>
      </c>
      <c r="X2435" s="129">
        <v>505</v>
      </c>
      <c r="Y2435" s="129" t="s">
        <v>2995</v>
      </c>
      <c r="Z2435" s="129" t="b">
        <v>1</v>
      </c>
      <c r="AA2435" s="129">
        <v>0</v>
      </c>
      <c r="AB2435" s="129" t="b">
        <v>0</v>
      </c>
      <c r="AC2435" s="129">
        <v>38</v>
      </c>
      <c r="AD2435" s="129">
        <v>0.29799999999999999</v>
      </c>
      <c r="AE2435" s="129" t="s">
        <v>3124</v>
      </c>
      <c r="AF2435" s="129" t="s">
        <v>3146</v>
      </c>
      <c r="AG2435" s="35" t="s">
        <v>5750</v>
      </c>
    </row>
    <row r="2436" spans="1:33" x14ac:dyDescent="0.3">
      <c r="A2436" s="129" t="s">
        <v>1012</v>
      </c>
      <c r="B2436" s="132">
        <v>-0.34</v>
      </c>
      <c r="C2436" s="132">
        <v>-4.0199999999999996</v>
      </c>
      <c r="D2436" s="132">
        <v>-0.95</v>
      </c>
      <c r="E2436" s="132">
        <v>8.69</v>
      </c>
      <c r="F2436" s="132">
        <v>-5.1100000000000003</v>
      </c>
      <c r="G2436" s="225" t="s">
        <v>3280</v>
      </c>
      <c r="H2436" s="346" t="s">
        <v>3111</v>
      </c>
      <c r="I2436" s="129">
        <v>7.694</v>
      </c>
      <c r="J2436" s="129">
        <v>-44</v>
      </c>
      <c r="K2436" s="129">
        <v>-22</v>
      </c>
      <c r="L2436" s="129" t="b">
        <v>0</v>
      </c>
      <c r="M2436" s="129">
        <v>-19.613</v>
      </c>
      <c r="N2436" s="129">
        <v>4.4020000000000001</v>
      </c>
      <c r="O2436" s="129">
        <v>-4.4560000000000004</v>
      </c>
      <c r="P2436" s="132">
        <v>-17.079000000000001</v>
      </c>
      <c r="Q2436" s="132">
        <v>0.217</v>
      </c>
      <c r="R2436" s="132">
        <v>-3.7040000000000002</v>
      </c>
      <c r="S2436" s="129">
        <v>1.98</v>
      </c>
      <c r="T2436" s="419">
        <v>-40.238999999999997</v>
      </c>
      <c r="U2436" s="129">
        <v>30.934000000000001</v>
      </c>
      <c r="V2436" s="129">
        <v>-56</v>
      </c>
      <c r="W2436" s="129">
        <v>-39</v>
      </c>
      <c r="X2436" s="129">
        <v>326</v>
      </c>
      <c r="Y2436" s="129" t="s">
        <v>1012</v>
      </c>
      <c r="Z2436" s="129" t="b">
        <v>1</v>
      </c>
      <c r="AA2436" s="129">
        <v>0</v>
      </c>
      <c r="AB2436" s="129" t="b">
        <v>0</v>
      </c>
      <c r="AC2436" s="129">
        <v>52</v>
      </c>
      <c r="AD2436" s="129">
        <v>0.29799999999999999</v>
      </c>
      <c r="AE2436" s="129" t="s">
        <v>3111</v>
      </c>
      <c r="AF2436" s="129" t="s">
        <v>3280</v>
      </c>
      <c r="AG2436" s="35" t="s">
        <v>4526</v>
      </c>
    </row>
    <row r="2437" spans="1:33" x14ac:dyDescent="0.3">
      <c r="A2437" s="129" t="s">
        <v>8031</v>
      </c>
      <c r="B2437" s="132">
        <v>0.83</v>
      </c>
      <c r="C2437" s="132">
        <v>-3.94</v>
      </c>
      <c r="D2437" s="132">
        <v>-4.3099999999999996</v>
      </c>
      <c r="E2437" s="132">
        <v>-33.15</v>
      </c>
      <c r="F2437" s="132">
        <v>-31.84</v>
      </c>
      <c r="G2437" s="205" t="s">
        <v>3262</v>
      </c>
      <c r="H2437" s="346" t="s">
        <v>3111</v>
      </c>
      <c r="I2437" s="129">
        <v>0.29299999999999998</v>
      </c>
      <c r="J2437" s="129">
        <v>-68</v>
      </c>
      <c r="K2437" s="129">
        <v>-58</v>
      </c>
      <c r="L2437" s="129" t="b">
        <v>0</v>
      </c>
      <c r="M2437" s="129">
        <v>-27.637</v>
      </c>
      <c r="N2437" s="129">
        <v>6.181</v>
      </c>
      <c r="O2437" s="129">
        <v>-4.4710000000000001</v>
      </c>
      <c r="P2437" s="132">
        <v>-28.436</v>
      </c>
      <c r="Q2437" s="132">
        <v>0.22600000000000001</v>
      </c>
      <c r="R2437" s="132">
        <v>-6.4249999999999998</v>
      </c>
      <c r="S2437" s="129">
        <v>4.66</v>
      </c>
      <c r="T2437" s="419">
        <v>52.77</v>
      </c>
      <c r="U2437" s="129">
        <v>2.44</v>
      </c>
      <c r="V2437" s="129">
        <v>5</v>
      </c>
      <c r="W2437" s="129">
        <v>-13</v>
      </c>
      <c r="X2437" s="129">
        <v>1759</v>
      </c>
      <c r="Y2437" s="129" t="s">
        <v>8031</v>
      </c>
      <c r="Z2437" s="129" t="b">
        <v>1</v>
      </c>
      <c r="AA2437" s="129">
        <v>0</v>
      </c>
      <c r="AB2437" s="129" t="b">
        <v>0</v>
      </c>
      <c r="AC2437" s="129">
        <v>41</v>
      </c>
      <c r="AD2437" s="129">
        <v>0.29699999999999999</v>
      </c>
      <c r="AE2437" s="129" t="s">
        <v>3111</v>
      </c>
      <c r="AF2437" s="129" t="s">
        <v>3262</v>
      </c>
      <c r="AG2437" s="35" t="s">
        <v>8032</v>
      </c>
    </row>
    <row r="2438" spans="1:33" x14ac:dyDescent="0.3">
      <c r="A2438" s="129" t="s">
        <v>1264</v>
      </c>
      <c r="B2438" s="132">
        <v>-0.89</v>
      </c>
      <c r="C2438" s="132">
        <v>-0.33</v>
      </c>
      <c r="D2438" s="132">
        <v>-5.51</v>
      </c>
      <c r="E2438" s="132">
        <v>-4.5999999999999996</v>
      </c>
      <c r="F2438" s="132">
        <v>-3.19</v>
      </c>
      <c r="G2438" s="301" t="s">
        <v>3217</v>
      </c>
      <c r="H2438" s="304" t="s">
        <v>150</v>
      </c>
      <c r="I2438" s="129">
        <v>9.5730000000000004</v>
      </c>
      <c r="J2438" s="129">
        <v>-42</v>
      </c>
      <c r="K2438" s="129">
        <v>-25</v>
      </c>
      <c r="L2438" s="129" t="b">
        <v>0</v>
      </c>
      <c r="M2438" s="129">
        <v>-11.696999999999999</v>
      </c>
      <c r="N2438" s="129">
        <v>2.605</v>
      </c>
      <c r="O2438" s="129">
        <v>-4.49</v>
      </c>
      <c r="P2438" s="132">
        <v>-11.125</v>
      </c>
      <c r="Q2438" s="132">
        <v>0.218</v>
      </c>
      <c r="R2438" s="132">
        <v>-2.4289999999999998</v>
      </c>
      <c r="S2438" s="129">
        <v>2.21</v>
      </c>
      <c r="T2438" s="419">
        <v>5.3129999999999997</v>
      </c>
      <c r="U2438" s="129">
        <v>42.55</v>
      </c>
      <c r="V2438" s="129">
        <v>-2</v>
      </c>
      <c r="W2438" s="129">
        <v>-11</v>
      </c>
      <c r="X2438" s="129">
        <v>212</v>
      </c>
      <c r="Y2438" s="129" t="s">
        <v>1264</v>
      </c>
      <c r="Z2438" s="129" t="b">
        <v>1</v>
      </c>
      <c r="AA2438" s="129">
        <v>0</v>
      </c>
      <c r="AB2438" s="129" t="b">
        <v>0</v>
      </c>
      <c r="AC2438" s="129">
        <v>46</v>
      </c>
      <c r="AD2438" s="129">
        <v>0.29699999999999999</v>
      </c>
      <c r="AE2438" s="129" t="s">
        <v>150</v>
      </c>
      <c r="AF2438" s="129" t="s">
        <v>3217</v>
      </c>
      <c r="AG2438" s="35" t="s">
        <v>4054</v>
      </c>
    </row>
    <row r="2439" spans="1:33" x14ac:dyDescent="0.3">
      <c r="A2439" s="129" t="s">
        <v>320</v>
      </c>
      <c r="B2439" s="132">
        <v>5.13</v>
      </c>
      <c r="C2439" s="132">
        <v>-7.31</v>
      </c>
      <c r="D2439" s="132">
        <v>-27.26</v>
      </c>
      <c r="E2439" s="132">
        <v>-10.68</v>
      </c>
      <c r="F2439" s="132">
        <v>-9.9</v>
      </c>
      <c r="G2439" s="207" t="s">
        <v>4836</v>
      </c>
      <c r="H2439" s="346" t="s">
        <v>48</v>
      </c>
      <c r="I2439" s="129">
        <v>11.968</v>
      </c>
      <c r="J2439" s="129">
        <v>-47</v>
      </c>
      <c r="K2439" s="129">
        <v>-34</v>
      </c>
      <c r="L2439" s="129" t="b">
        <v>0</v>
      </c>
      <c r="M2439" s="129">
        <v>-41.813000000000002</v>
      </c>
      <c r="N2439" s="129">
        <v>9.2840000000000007</v>
      </c>
      <c r="O2439" s="129">
        <v>-4.5039999999999996</v>
      </c>
      <c r="P2439" s="132">
        <v>-34.231999999999999</v>
      </c>
      <c r="Q2439" s="132">
        <v>0.2</v>
      </c>
      <c r="R2439" s="132">
        <v>-6.8339999999999996</v>
      </c>
      <c r="S2439" s="129">
        <v>3.13</v>
      </c>
      <c r="T2439" s="419">
        <v>53.045999999999999</v>
      </c>
      <c r="U2439" s="129">
        <v>9.3249999999999993</v>
      </c>
      <c r="V2439" s="129">
        <v>-55</v>
      </c>
      <c r="W2439" s="129">
        <v>-68</v>
      </c>
      <c r="X2439" s="129">
        <v>684</v>
      </c>
      <c r="Y2439" s="129" t="s">
        <v>320</v>
      </c>
      <c r="Z2439" s="129" t="b">
        <v>1</v>
      </c>
      <c r="AA2439" s="129">
        <v>0</v>
      </c>
      <c r="AB2439" s="129" t="b">
        <v>0</v>
      </c>
      <c r="AC2439" s="129">
        <v>41</v>
      </c>
      <c r="AD2439" s="129">
        <v>0.29699999999999999</v>
      </c>
      <c r="AE2439" s="129" t="s">
        <v>48</v>
      </c>
      <c r="AF2439" s="129" t="s">
        <v>4836</v>
      </c>
      <c r="AG2439" s="35" t="s">
        <v>5334</v>
      </c>
    </row>
    <row r="2440" spans="1:33" x14ac:dyDescent="0.3">
      <c r="A2440" s="129" t="s">
        <v>456</v>
      </c>
      <c r="B2440" s="132">
        <v>2.14</v>
      </c>
      <c r="C2440" s="132">
        <v>-5.87</v>
      </c>
      <c r="D2440" s="132">
        <v>-20.100000000000001</v>
      </c>
      <c r="E2440" s="132">
        <v>4.18</v>
      </c>
      <c r="F2440" s="132">
        <v>-2.2000000000000002</v>
      </c>
      <c r="G2440" s="252" t="s">
        <v>3836</v>
      </c>
      <c r="H2440" s="348" t="s">
        <v>3124</v>
      </c>
      <c r="I2440" s="129">
        <v>11.061</v>
      </c>
      <c r="J2440" s="129">
        <v>-64</v>
      </c>
      <c r="K2440" s="129">
        <v>-53</v>
      </c>
      <c r="L2440" s="129" t="b">
        <v>0</v>
      </c>
      <c r="M2440" s="129">
        <v>-34.783000000000001</v>
      </c>
      <c r="N2440" s="129">
        <v>7.7220000000000004</v>
      </c>
      <c r="O2440" s="129">
        <v>-4.5049999999999999</v>
      </c>
      <c r="P2440" s="132">
        <v>-27.097999999999999</v>
      </c>
      <c r="Q2440" s="132">
        <v>0.20899999999999999</v>
      </c>
      <c r="R2440" s="132">
        <v>-5.6550000000000002</v>
      </c>
      <c r="S2440" s="129">
        <v>2.72</v>
      </c>
      <c r="T2440" s="419">
        <v>-1.198</v>
      </c>
      <c r="U2440" s="129">
        <v>214.72</v>
      </c>
      <c r="V2440" s="129">
        <v>-15</v>
      </c>
      <c r="W2440" s="129">
        <v>-12</v>
      </c>
      <c r="X2440" s="129">
        <v>34</v>
      </c>
      <c r="Y2440" s="129" t="s">
        <v>456</v>
      </c>
      <c r="Z2440" s="129" t="b">
        <v>1</v>
      </c>
      <c r="AA2440" s="129">
        <v>0</v>
      </c>
      <c r="AB2440" s="129" t="b">
        <v>0</v>
      </c>
      <c r="AC2440" s="129">
        <v>41</v>
      </c>
      <c r="AD2440" s="129">
        <v>0.29699999999999999</v>
      </c>
      <c r="AE2440" s="129" t="s">
        <v>3124</v>
      </c>
      <c r="AF2440" s="129" t="s">
        <v>3836</v>
      </c>
      <c r="AG2440" s="35" t="s">
        <v>4447</v>
      </c>
    </row>
    <row r="2441" spans="1:33" x14ac:dyDescent="0.3">
      <c r="A2441" s="129" t="s">
        <v>620</v>
      </c>
      <c r="B2441" s="132">
        <v>-0.94</v>
      </c>
      <c r="C2441" s="132">
        <v>0</v>
      </c>
      <c r="D2441" s="132">
        <v>-2.0299999999999998</v>
      </c>
      <c r="E2441" s="132">
        <v>0.32</v>
      </c>
      <c r="F2441" s="132">
        <v>-2.2799999999999998</v>
      </c>
      <c r="G2441" s="252" t="s">
        <v>3217</v>
      </c>
      <c r="H2441" s="348" t="s">
        <v>150</v>
      </c>
      <c r="I2441" s="129">
        <v>6.7009999999999996</v>
      </c>
      <c r="J2441" s="129">
        <v>-32</v>
      </c>
      <c r="K2441" s="129">
        <v>-17</v>
      </c>
      <c r="L2441" s="129" t="b">
        <v>1</v>
      </c>
      <c r="M2441" s="129">
        <v>-8.859</v>
      </c>
      <c r="N2441" s="129">
        <v>1.9650000000000001</v>
      </c>
      <c r="O2441" s="129">
        <v>-4.508</v>
      </c>
      <c r="P2441" s="132">
        <v>-8.5090000000000003</v>
      </c>
      <c r="Q2441" s="132">
        <v>0.222</v>
      </c>
      <c r="R2441" s="132">
        <v>-1.8879999999999999</v>
      </c>
      <c r="S2441" s="129">
        <v>1.78</v>
      </c>
      <c r="T2441" s="419">
        <v>-88.472999999999999</v>
      </c>
      <c r="U2441" s="129">
        <v>22.24</v>
      </c>
      <c r="V2441" s="129">
        <v>-37</v>
      </c>
      <c r="W2441" s="129">
        <v>-40</v>
      </c>
      <c r="X2441" s="129">
        <v>505</v>
      </c>
      <c r="Y2441" s="129" t="s">
        <v>620</v>
      </c>
      <c r="Z2441" s="129" t="b">
        <v>1</v>
      </c>
      <c r="AA2441" s="129">
        <v>0</v>
      </c>
      <c r="AB2441" s="129" t="b">
        <v>0</v>
      </c>
      <c r="AC2441" s="129">
        <v>41</v>
      </c>
      <c r="AD2441" s="129">
        <v>0.29599999999999999</v>
      </c>
      <c r="AE2441" s="129" t="s">
        <v>150</v>
      </c>
      <c r="AF2441" s="129" t="s">
        <v>3217</v>
      </c>
      <c r="AG2441" s="35" t="s">
        <v>4234</v>
      </c>
    </row>
    <row r="2442" spans="1:33" x14ac:dyDescent="0.3">
      <c r="A2442" s="129" t="s">
        <v>2285</v>
      </c>
      <c r="B2442" s="132">
        <v>0.15</v>
      </c>
      <c r="C2442" s="132">
        <v>-15.54</v>
      </c>
      <c r="D2442" s="132">
        <v>-13.45</v>
      </c>
      <c r="E2442" s="132">
        <v>-14.23</v>
      </c>
      <c r="F2442" s="132">
        <v>-10</v>
      </c>
      <c r="G2442" s="329" t="s">
        <v>5102</v>
      </c>
      <c r="H2442" s="349" t="s">
        <v>3124</v>
      </c>
      <c r="I2442" s="129">
        <v>1.7010000000000001</v>
      </c>
      <c r="J2442" s="129">
        <v>-89</v>
      </c>
      <c r="K2442" s="129">
        <v>-78</v>
      </c>
      <c r="L2442" s="129" t="b">
        <v>0</v>
      </c>
      <c r="M2442" s="129">
        <v>-22.568999999999999</v>
      </c>
      <c r="N2442" s="129">
        <v>4.9889999999999999</v>
      </c>
      <c r="O2442" s="129">
        <v>-4.524</v>
      </c>
      <c r="P2442" s="132">
        <v>-20.491</v>
      </c>
      <c r="Q2442" s="132">
        <v>0.218</v>
      </c>
      <c r="R2442" s="132">
        <v>-4.4729999999999999</v>
      </c>
      <c r="S2442" s="129">
        <v>3.96</v>
      </c>
      <c r="T2442" s="419">
        <v>58.768000000000001</v>
      </c>
      <c r="U2442" s="129">
        <v>13.32</v>
      </c>
      <c r="V2442" s="129">
        <v>34</v>
      </c>
      <c r="W2442" s="129">
        <v>18</v>
      </c>
      <c r="X2442" s="129">
        <v>379</v>
      </c>
      <c r="Y2442" s="129" t="s">
        <v>2285</v>
      </c>
      <c r="Z2442" s="129" t="b">
        <v>1</v>
      </c>
      <c r="AA2442" s="129">
        <v>0</v>
      </c>
      <c r="AB2442" s="129" t="b">
        <v>0</v>
      </c>
      <c r="AC2442" s="129">
        <v>40</v>
      </c>
      <c r="AD2442" s="129">
        <v>0.29599999999999999</v>
      </c>
      <c r="AE2442" s="129" t="s">
        <v>3124</v>
      </c>
      <c r="AF2442" s="129" t="s">
        <v>5102</v>
      </c>
      <c r="AG2442" s="35" t="s">
        <v>5103</v>
      </c>
    </row>
    <row r="2443" spans="1:33" x14ac:dyDescent="0.3">
      <c r="A2443" s="129" t="s">
        <v>8953</v>
      </c>
      <c r="B2443" s="132">
        <v>6.03</v>
      </c>
      <c r="C2443" s="132">
        <v>18.27</v>
      </c>
      <c r="D2443" s="132">
        <v>-9.3000000000000007</v>
      </c>
      <c r="E2443" s="132">
        <v>1.79</v>
      </c>
      <c r="F2443" s="132">
        <v>-1.18</v>
      </c>
      <c r="G2443" s="303" t="s">
        <v>3267</v>
      </c>
      <c r="H2443" s="349" t="s">
        <v>245</v>
      </c>
      <c r="I2443" s="129">
        <v>0.41399999999999998</v>
      </c>
      <c r="J2443" s="129">
        <v>-77</v>
      </c>
      <c r="K2443" s="129">
        <v>-69</v>
      </c>
      <c r="L2443" s="129" t="b">
        <v>1</v>
      </c>
      <c r="M2443" s="129">
        <v>-30.155000000000001</v>
      </c>
      <c r="N2443" s="129">
        <v>6.6550000000000002</v>
      </c>
      <c r="O2443" s="129">
        <v>-4.5309999999999997</v>
      </c>
      <c r="P2443" s="132">
        <v>-26.907</v>
      </c>
      <c r="Q2443" s="132">
        <v>0.216</v>
      </c>
      <c r="R2443" s="132">
        <v>-5.8140000000000001</v>
      </c>
      <c r="S2443" s="129">
        <v>3.74</v>
      </c>
      <c r="T2443" s="419">
        <v>28.201000000000001</v>
      </c>
      <c r="U2443" s="129">
        <v>14.24</v>
      </c>
      <c r="V2443" s="129">
        <v>-13</v>
      </c>
      <c r="W2443" s="129">
        <v>-32</v>
      </c>
      <c r="X2443" s="129">
        <v>376</v>
      </c>
      <c r="Y2443" s="129" t="s">
        <v>8953</v>
      </c>
      <c r="Z2443" s="129" t="b">
        <v>1</v>
      </c>
      <c r="AA2443" s="129">
        <v>0</v>
      </c>
      <c r="AB2443" s="129" t="b">
        <v>0</v>
      </c>
      <c r="AC2443" s="129">
        <v>52</v>
      </c>
      <c r="AD2443" s="129">
        <v>0.29599999999999999</v>
      </c>
      <c r="AE2443" s="129" t="s">
        <v>245</v>
      </c>
      <c r="AF2443" s="129" t="s">
        <v>3267</v>
      </c>
      <c r="AG2443" s="35" t="s">
        <v>8954</v>
      </c>
    </row>
    <row r="2444" spans="1:33" x14ac:dyDescent="0.3">
      <c r="A2444" s="129" t="s">
        <v>3047</v>
      </c>
      <c r="B2444" s="132">
        <v>8.77</v>
      </c>
      <c r="C2444" s="132">
        <v>-8.5299999999999994</v>
      </c>
      <c r="D2444" s="132">
        <v>-17.12</v>
      </c>
      <c r="E2444" s="132">
        <v>82.53</v>
      </c>
      <c r="F2444" s="132">
        <v>7.01</v>
      </c>
      <c r="G2444" s="216" t="s">
        <v>3146</v>
      </c>
      <c r="H2444" s="346" t="s">
        <v>3124</v>
      </c>
      <c r="I2444" s="129">
        <v>0.23400000000000001</v>
      </c>
      <c r="J2444" s="129">
        <v>-92</v>
      </c>
      <c r="K2444" s="129">
        <v>-71</v>
      </c>
      <c r="L2444" s="129" t="b">
        <v>0</v>
      </c>
      <c r="M2444" s="129">
        <v>-83.477999999999994</v>
      </c>
      <c r="N2444" s="129">
        <v>18.373000000000001</v>
      </c>
      <c r="O2444" s="129">
        <v>-4.5439999999999996</v>
      </c>
      <c r="P2444" s="132">
        <v>-48.072000000000003</v>
      </c>
      <c r="Q2444" s="132">
        <v>0.20399999999999999</v>
      </c>
      <c r="R2444" s="132">
        <v>-9.8249999999999993</v>
      </c>
      <c r="S2444" s="129">
        <v>6.65</v>
      </c>
      <c r="T2444" s="419">
        <v>64.418000000000006</v>
      </c>
      <c r="U2444" s="129">
        <v>3.97</v>
      </c>
      <c r="V2444" s="129">
        <v>80</v>
      </c>
      <c r="W2444" s="129">
        <v>89</v>
      </c>
      <c r="X2444" s="129">
        <v>757</v>
      </c>
      <c r="Y2444" s="129" t="s">
        <v>3047</v>
      </c>
      <c r="Z2444" s="129" t="b">
        <v>1</v>
      </c>
      <c r="AA2444" s="129">
        <v>0</v>
      </c>
      <c r="AB2444" s="129" t="b">
        <v>0</v>
      </c>
      <c r="AC2444" s="129">
        <v>36</v>
      </c>
      <c r="AD2444" s="129">
        <v>0.29499999999999998</v>
      </c>
      <c r="AE2444" s="129" t="s">
        <v>3124</v>
      </c>
      <c r="AF2444" s="129" t="s">
        <v>3146</v>
      </c>
      <c r="AG2444" s="35" t="s">
        <v>8761</v>
      </c>
    </row>
    <row r="2445" spans="1:33" x14ac:dyDescent="0.3">
      <c r="A2445" s="129" t="s">
        <v>8910</v>
      </c>
      <c r="B2445" s="132">
        <v>1.1299999999999999</v>
      </c>
      <c r="C2445" s="132">
        <v>0.19</v>
      </c>
      <c r="D2445" s="132">
        <v>0.19</v>
      </c>
      <c r="E2445" s="132">
        <v>2.1800000000000002</v>
      </c>
      <c r="F2445" s="132">
        <v>-0.83</v>
      </c>
      <c r="G2445" s="218" t="s">
        <v>3262</v>
      </c>
      <c r="H2445" s="346" t="s">
        <v>3111</v>
      </c>
      <c r="I2445" s="129">
        <v>0.22500000000000001</v>
      </c>
      <c r="J2445" s="129">
        <v>-46</v>
      </c>
      <c r="K2445" s="129">
        <v>-36</v>
      </c>
      <c r="L2445" s="129" t="b">
        <v>1</v>
      </c>
      <c r="M2445" s="129">
        <v>-6.13</v>
      </c>
      <c r="N2445" s="129">
        <v>1.3480000000000001</v>
      </c>
      <c r="O2445" s="129">
        <v>-4.5469999999999997</v>
      </c>
      <c r="P2445" s="132">
        <v>-5.9619999999999997</v>
      </c>
      <c r="Q2445" s="132">
        <v>0.224</v>
      </c>
      <c r="R2445" s="132">
        <v>-1.337</v>
      </c>
      <c r="S2445" s="129">
        <v>0.78</v>
      </c>
      <c r="T2445" s="419">
        <v>94.787000000000006</v>
      </c>
      <c r="U2445" s="129">
        <v>10.77</v>
      </c>
      <c r="V2445" s="129">
        <v>-36</v>
      </c>
      <c r="W2445" s="129">
        <v>-23</v>
      </c>
      <c r="X2445" s="129">
        <v>2369</v>
      </c>
      <c r="Y2445" s="129" t="s">
        <v>8910</v>
      </c>
      <c r="Z2445" s="129" t="b">
        <v>1</v>
      </c>
      <c r="AA2445" s="129">
        <v>0</v>
      </c>
      <c r="AB2445" s="129" t="b">
        <v>1</v>
      </c>
      <c r="AC2445" s="129">
        <v>44</v>
      </c>
      <c r="AD2445" s="129">
        <v>0.29499999999999998</v>
      </c>
      <c r="AE2445" s="129" t="s">
        <v>3111</v>
      </c>
      <c r="AF2445" s="129" t="s">
        <v>3262</v>
      </c>
      <c r="AG2445" s="35" t="s">
        <v>8911</v>
      </c>
    </row>
    <row r="2446" spans="1:33" x14ac:dyDescent="0.3">
      <c r="A2446" s="129" t="s">
        <v>3024</v>
      </c>
      <c r="B2446" s="132">
        <v>0.17</v>
      </c>
      <c r="C2446" s="132">
        <v>8.48</v>
      </c>
      <c r="D2446" s="132">
        <v>-6.96</v>
      </c>
      <c r="E2446" s="132">
        <v>10.43</v>
      </c>
      <c r="F2446" s="132">
        <v>7.13</v>
      </c>
      <c r="G2446" s="269" t="s">
        <v>3133</v>
      </c>
      <c r="H2446" s="288" t="s">
        <v>24</v>
      </c>
      <c r="I2446" s="129">
        <v>0.94899999999999995</v>
      </c>
      <c r="J2446" s="129">
        <v>-50</v>
      </c>
      <c r="K2446" s="129">
        <v>-22</v>
      </c>
      <c r="L2446" s="129" t="b">
        <v>1</v>
      </c>
      <c r="M2446" s="129">
        <v>-25.151</v>
      </c>
      <c r="N2446" s="129">
        <v>5.5220000000000002</v>
      </c>
      <c r="O2446" s="129">
        <v>-4.5549999999999997</v>
      </c>
      <c r="P2446" s="132">
        <v>-21.312000000000001</v>
      </c>
      <c r="Q2446" s="132">
        <v>0.22</v>
      </c>
      <c r="R2446" s="132">
        <v>-4.6829999999999998</v>
      </c>
      <c r="S2446" s="129">
        <v>2.1800000000000002</v>
      </c>
      <c r="T2446" s="419">
        <v>-5.0599999999999996</v>
      </c>
      <c r="U2446" s="129">
        <v>36.22</v>
      </c>
      <c r="V2446" s="129">
        <v>-60</v>
      </c>
      <c r="W2446" s="129">
        <v>-57</v>
      </c>
      <c r="X2446" s="129">
        <v>253</v>
      </c>
      <c r="Y2446" s="129" t="s">
        <v>3024</v>
      </c>
      <c r="Z2446" s="129" t="b">
        <v>1</v>
      </c>
      <c r="AA2446" s="129">
        <v>0</v>
      </c>
      <c r="AB2446" s="129" t="b">
        <v>1</v>
      </c>
      <c r="AC2446" s="129">
        <v>46</v>
      </c>
      <c r="AD2446" s="129">
        <v>0.29499999999999998</v>
      </c>
      <c r="AE2446" s="129" t="s">
        <v>24</v>
      </c>
      <c r="AF2446" s="129" t="s">
        <v>3133</v>
      </c>
      <c r="AG2446" s="35" t="s">
        <v>4587</v>
      </c>
    </row>
    <row r="2447" spans="1:33" x14ac:dyDescent="0.3">
      <c r="A2447" s="129" t="s">
        <v>1675</v>
      </c>
      <c r="B2447" s="132">
        <v>-1.39</v>
      </c>
      <c r="C2447" s="132">
        <v>-4.5599999999999996</v>
      </c>
      <c r="D2447" s="132">
        <v>-5.2</v>
      </c>
      <c r="E2447" s="132">
        <v>-4.1500000000000004</v>
      </c>
      <c r="F2447" s="132">
        <v>-7.22</v>
      </c>
      <c r="G2447" s="341" t="s">
        <v>3142</v>
      </c>
      <c r="H2447" s="347" t="s">
        <v>3108</v>
      </c>
      <c r="I2447" s="129">
        <v>1.726</v>
      </c>
      <c r="J2447" s="129">
        <v>-50</v>
      </c>
      <c r="K2447" s="129">
        <v>-10</v>
      </c>
      <c r="L2447" s="129" t="b">
        <v>0</v>
      </c>
      <c r="M2447" s="129">
        <v>-10.396000000000001</v>
      </c>
      <c r="N2447" s="129">
        <v>2.2719999999999998</v>
      </c>
      <c r="O2447" s="129">
        <v>-4.5759999999999996</v>
      </c>
      <c r="P2447" s="132">
        <v>-9.89</v>
      </c>
      <c r="Q2447" s="132">
        <v>0.22600000000000001</v>
      </c>
      <c r="R2447" s="132">
        <v>-2.2320000000000002</v>
      </c>
      <c r="S2447" s="129">
        <v>2.69</v>
      </c>
      <c r="T2447" s="419">
        <v>32.896999999999998</v>
      </c>
      <c r="U2447" s="129">
        <v>58.87</v>
      </c>
      <c r="V2447" s="129">
        <v>28</v>
      </c>
      <c r="W2447" s="129">
        <v>-7</v>
      </c>
      <c r="X2447" s="129">
        <v>126</v>
      </c>
      <c r="Y2447" s="129" t="s">
        <v>1675</v>
      </c>
      <c r="Z2447" s="129" t="b">
        <v>1</v>
      </c>
      <c r="AA2447" s="129">
        <v>0</v>
      </c>
      <c r="AB2447" s="129" t="b">
        <v>0</v>
      </c>
      <c r="AC2447" s="129">
        <v>42</v>
      </c>
      <c r="AD2447" s="129">
        <v>0.29499999999999998</v>
      </c>
      <c r="AE2447" s="129" t="s">
        <v>3108</v>
      </c>
      <c r="AF2447" s="129" t="s">
        <v>3142</v>
      </c>
      <c r="AG2447" s="35" t="s">
        <v>3639</v>
      </c>
    </row>
    <row r="2448" spans="1:33" x14ac:dyDescent="0.3">
      <c r="A2448" s="129" t="s">
        <v>8979</v>
      </c>
      <c r="B2448" s="132">
        <v>-0.13</v>
      </c>
      <c r="C2448" s="132">
        <v>1.21</v>
      </c>
      <c r="D2448" s="132">
        <v>-1.96</v>
      </c>
      <c r="E2448" s="132">
        <v>1.08</v>
      </c>
      <c r="F2448" s="132">
        <v>-1.83</v>
      </c>
      <c r="G2448" s="207" t="s">
        <v>3250</v>
      </c>
      <c r="H2448" s="346" t="s">
        <v>3111</v>
      </c>
      <c r="I2448" s="129">
        <v>0.217</v>
      </c>
      <c r="J2448" s="129">
        <v>-54</v>
      </c>
      <c r="K2448" s="129">
        <v>-41</v>
      </c>
      <c r="L2448" s="129" t="b">
        <v>1</v>
      </c>
      <c r="M2448" s="129">
        <v>-10.574999999999999</v>
      </c>
      <c r="N2448" s="129">
        <v>2.2999999999999998</v>
      </c>
      <c r="O2448" s="129">
        <v>-4.5990000000000002</v>
      </c>
      <c r="P2448" s="132">
        <v>-10.034000000000001</v>
      </c>
      <c r="Q2448" s="132">
        <v>0.22700000000000001</v>
      </c>
      <c r="R2448" s="132">
        <v>-2.282</v>
      </c>
      <c r="S2448" s="129">
        <v>1.66</v>
      </c>
      <c r="T2448" s="419">
        <v>16.050999999999998</v>
      </c>
      <c r="U2448" s="129">
        <v>7.52</v>
      </c>
      <c r="V2448" s="129">
        <v>-36</v>
      </c>
      <c r="W2448" s="129">
        <v>-42</v>
      </c>
      <c r="X2448" s="129">
        <v>1605</v>
      </c>
      <c r="Y2448" s="129" t="s">
        <v>8979</v>
      </c>
      <c r="Z2448" s="129" t="b">
        <v>1</v>
      </c>
      <c r="AA2448" s="129">
        <v>0</v>
      </c>
      <c r="AB2448" s="129" t="b">
        <v>0</v>
      </c>
      <c r="AC2448" s="129">
        <v>50</v>
      </c>
      <c r="AD2448" s="129">
        <v>0.29399999999999998</v>
      </c>
      <c r="AE2448" s="129" t="s">
        <v>3111</v>
      </c>
      <c r="AF2448" s="129" t="s">
        <v>3250</v>
      </c>
      <c r="AG2448" s="35" t="s">
        <v>8980</v>
      </c>
    </row>
    <row r="2449" spans="1:33" x14ac:dyDescent="0.3">
      <c r="A2449" s="129" t="s">
        <v>8955</v>
      </c>
      <c r="B2449" s="132">
        <v>-3.27</v>
      </c>
      <c r="C2449" s="132">
        <v>-14.71</v>
      </c>
      <c r="D2449" s="132">
        <v>-21.6</v>
      </c>
      <c r="E2449" s="132">
        <v>-25.11</v>
      </c>
      <c r="F2449" s="132">
        <v>-29.81</v>
      </c>
      <c r="G2449" s="204" t="s">
        <v>3187</v>
      </c>
      <c r="H2449" s="345" t="s">
        <v>3108</v>
      </c>
      <c r="I2449" s="129">
        <v>0.215</v>
      </c>
      <c r="J2449" s="129">
        <v>-92</v>
      </c>
      <c r="K2449" s="129">
        <v>-74</v>
      </c>
      <c r="L2449" s="129" t="b">
        <v>0</v>
      </c>
      <c r="M2449" s="129">
        <v>-37.012</v>
      </c>
      <c r="N2449" s="129">
        <v>8.0269999999999992</v>
      </c>
      <c r="O2449" s="129">
        <v>-4.6109999999999998</v>
      </c>
      <c r="P2449" s="132">
        <v>-34.813000000000002</v>
      </c>
      <c r="Q2449" s="132">
        <v>0.223</v>
      </c>
      <c r="R2449" s="132">
        <v>-7.7629999999999999</v>
      </c>
      <c r="S2449" s="129">
        <v>4.8499999999999996</v>
      </c>
      <c r="T2449" s="419">
        <v>-28.248999999999999</v>
      </c>
      <c r="U2449" s="129">
        <v>12.41</v>
      </c>
      <c r="V2449" s="129">
        <v>3</v>
      </c>
      <c r="W2449" s="129">
        <v>-21</v>
      </c>
      <c r="X2449" s="129">
        <v>332</v>
      </c>
      <c r="Y2449" s="129" t="s">
        <v>8955</v>
      </c>
      <c r="Z2449" s="129" t="b">
        <v>1</v>
      </c>
      <c r="AA2449" s="129">
        <v>0</v>
      </c>
      <c r="AB2449" s="129" t="b">
        <v>0</v>
      </c>
      <c r="AC2449" s="129">
        <v>47</v>
      </c>
      <c r="AD2449" s="129">
        <v>0.29399999999999998</v>
      </c>
      <c r="AE2449" s="129" t="s">
        <v>3108</v>
      </c>
      <c r="AF2449" s="129" t="s">
        <v>3187</v>
      </c>
      <c r="AG2449" s="35" t="s">
        <v>8956</v>
      </c>
    </row>
    <row r="2450" spans="1:33" x14ac:dyDescent="0.3">
      <c r="A2450" s="129" t="s">
        <v>838</v>
      </c>
      <c r="B2450" s="132">
        <v>2.41</v>
      </c>
      <c r="C2450" s="132">
        <v>1.69</v>
      </c>
      <c r="D2450" s="132">
        <v>-2.65</v>
      </c>
      <c r="E2450" s="132">
        <v>-6.39</v>
      </c>
      <c r="F2450" s="132">
        <v>-2.83</v>
      </c>
      <c r="G2450" s="250" t="s">
        <v>3455</v>
      </c>
      <c r="H2450" s="354" t="s">
        <v>31</v>
      </c>
      <c r="I2450" s="129">
        <v>19.489000000000001</v>
      </c>
      <c r="J2450" s="129">
        <v>-90</v>
      </c>
      <c r="K2450" s="129">
        <v>-89</v>
      </c>
      <c r="L2450" s="129" t="b">
        <v>0</v>
      </c>
      <c r="M2450" s="129">
        <v>-16.759</v>
      </c>
      <c r="N2450" s="129">
        <v>3.6230000000000002</v>
      </c>
      <c r="O2450" s="129">
        <v>-4.6260000000000003</v>
      </c>
      <c r="P2450" s="132">
        <v>-15.438000000000001</v>
      </c>
      <c r="Q2450" s="132">
        <v>0.22900000000000001</v>
      </c>
      <c r="R2450" s="132">
        <v>-3.532</v>
      </c>
      <c r="S2450" s="129">
        <v>2.0099999999999998</v>
      </c>
      <c r="T2450" s="419">
        <v>13.782999999999999</v>
      </c>
      <c r="U2450" s="129">
        <v>63.015000000000001</v>
      </c>
      <c r="V2450" s="129">
        <v>-3</v>
      </c>
      <c r="W2450" s="129">
        <v>-12</v>
      </c>
      <c r="X2450" s="129">
        <v>157</v>
      </c>
      <c r="Y2450" s="129" t="s">
        <v>838</v>
      </c>
      <c r="Z2450" s="129" t="b">
        <v>1</v>
      </c>
      <c r="AA2450" s="129">
        <v>0</v>
      </c>
      <c r="AB2450" s="129" t="b">
        <v>0</v>
      </c>
      <c r="AC2450" s="129">
        <v>47</v>
      </c>
      <c r="AD2450" s="129">
        <v>0.29399999999999998</v>
      </c>
      <c r="AE2450" s="129" t="s">
        <v>31</v>
      </c>
      <c r="AF2450" s="129" t="s">
        <v>3455</v>
      </c>
      <c r="AG2450" s="35" t="s">
        <v>4942</v>
      </c>
    </row>
    <row r="2451" spans="1:33" x14ac:dyDescent="0.3">
      <c r="A2451" s="129" t="s">
        <v>1154</v>
      </c>
      <c r="B2451" s="132">
        <v>0.19</v>
      </c>
      <c r="C2451" s="132">
        <v>-2.25</v>
      </c>
      <c r="D2451" s="132">
        <v>-1.79</v>
      </c>
      <c r="E2451" s="132">
        <v>1.31</v>
      </c>
      <c r="F2451" s="132">
        <v>-2.89</v>
      </c>
      <c r="G2451" s="249" t="s">
        <v>3267</v>
      </c>
      <c r="H2451" s="349" t="s">
        <v>3205</v>
      </c>
      <c r="I2451" s="129">
        <v>8.0389999999999997</v>
      </c>
      <c r="J2451" s="129">
        <v>-66</v>
      </c>
      <c r="K2451" s="129">
        <v>-62</v>
      </c>
      <c r="L2451" s="129" t="b">
        <v>0</v>
      </c>
      <c r="M2451" s="129">
        <v>-12.180999999999999</v>
      </c>
      <c r="N2451" s="129">
        <v>2.633</v>
      </c>
      <c r="O2451" s="129">
        <v>-4.6269999999999998</v>
      </c>
      <c r="P2451" s="132">
        <v>-11.262</v>
      </c>
      <c r="Q2451" s="132">
        <v>0.23</v>
      </c>
      <c r="R2451" s="132">
        <v>-2.5910000000000002</v>
      </c>
      <c r="S2451" s="129">
        <v>1.1399999999999999</v>
      </c>
      <c r="T2451" s="419">
        <v>-46.256999999999998</v>
      </c>
      <c r="U2451" s="129">
        <v>20.85</v>
      </c>
      <c r="V2451" s="129">
        <v>-67</v>
      </c>
      <c r="W2451" s="129">
        <v>-65</v>
      </c>
      <c r="X2451" s="129">
        <v>841</v>
      </c>
      <c r="Y2451" s="129" t="s">
        <v>1154</v>
      </c>
      <c r="Z2451" s="129" t="b">
        <v>1</v>
      </c>
      <c r="AA2451" s="129">
        <v>0</v>
      </c>
      <c r="AB2451" s="129" t="b">
        <v>0</v>
      </c>
      <c r="AC2451" s="129">
        <v>50</v>
      </c>
      <c r="AD2451" s="129">
        <v>0.29299999999999998</v>
      </c>
      <c r="AE2451" s="129" t="s">
        <v>3205</v>
      </c>
      <c r="AF2451" s="129" t="s">
        <v>3267</v>
      </c>
      <c r="AG2451" s="35" t="s">
        <v>5169</v>
      </c>
    </row>
    <row r="2452" spans="1:33" x14ac:dyDescent="0.3">
      <c r="A2452" s="129" t="s">
        <v>567</v>
      </c>
      <c r="B2452" s="132">
        <v>0.76</v>
      </c>
      <c r="C2452" s="132">
        <v>-5.1100000000000003</v>
      </c>
      <c r="D2452" s="132">
        <v>-4.07</v>
      </c>
      <c r="E2452" s="132">
        <v>-9.27</v>
      </c>
      <c r="F2452" s="132">
        <v>-8.18</v>
      </c>
      <c r="G2452" s="282" t="s">
        <v>3543</v>
      </c>
      <c r="H2452" s="347" t="s">
        <v>3108</v>
      </c>
      <c r="I2452" s="129">
        <v>6.03</v>
      </c>
      <c r="J2452" s="129">
        <v>-68</v>
      </c>
      <c r="K2452" s="129">
        <v>-51</v>
      </c>
      <c r="L2452" s="129" t="b">
        <v>0</v>
      </c>
      <c r="M2452" s="129">
        <v>-15.72</v>
      </c>
      <c r="N2452" s="129">
        <v>3.3969999999999998</v>
      </c>
      <c r="O2452" s="129">
        <v>-4.6269999999999998</v>
      </c>
      <c r="P2452" s="132">
        <v>-14.936</v>
      </c>
      <c r="Q2452" s="132">
        <v>0.23300000000000001</v>
      </c>
      <c r="R2452" s="132">
        <v>-3.4790000000000001</v>
      </c>
      <c r="S2452" s="129">
        <v>2.4500000000000002</v>
      </c>
      <c r="T2452" s="419">
        <v>95.438000000000002</v>
      </c>
      <c r="U2452" s="129">
        <v>50.49</v>
      </c>
      <c r="V2452" s="129">
        <v>-12</v>
      </c>
      <c r="W2452" s="129">
        <v>-11</v>
      </c>
      <c r="X2452" s="129">
        <v>161</v>
      </c>
      <c r="Y2452" s="129" t="s">
        <v>567</v>
      </c>
      <c r="Z2452" s="129" t="b">
        <v>0</v>
      </c>
      <c r="AA2452" s="129">
        <v>0</v>
      </c>
      <c r="AB2452" s="129" t="b">
        <v>0</v>
      </c>
      <c r="AC2452" s="129">
        <v>41</v>
      </c>
      <c r="AD2452" s="129">
        <v>0.29299999999999998</v>
      </c>
      <c r="AE2452" s="129" t="s">
        <v>3108</v>
      </c>
      <c r="AF2452" s="129" t="s">
        <v>3543</v>
      </c>
      <c r="AG2452" s="35" t="s">
        <v>4961</v>
      </c>
    </row>
    <row r="2453" spans="1:33" x14ac:dyDescent="0.3">
      <c r="A2453" s="129" t="s">
        <v>734</v>
      </c>
      <c r="B2453" s="132">
        <v>0.4</v>
      </c>
      <c r="C2453" s="132">
        <v>1.6</v>
      </c>
      <c r="D2453" s="132">
        <v>-1.88</v>
      </c>
      <c r="E2453" s="132">
        <v>1.89</v>
      </c>
      <c r="F2453" s="132">
        <v>-1.2</v>
      </c>
      <c r="G2453" s="225" t="s">
        <v>3168</v>
      </c>
      <c r="H2453" s="346" t="s">
        <v>3124</v>
      </c>
      <c r="I2453" s="129">
        <v>69.203000000000003</v>
      </c>
      <c r="J2453" s="129">
        <v>-22</v>
      </c>
      <c r="K2453" s="129">
        <v>-16</v>
      </c>
      <c r="L2453" s="129" t="b">
        <v>1</v>
      </c>
      <c r="M2453" s="129">
        <v>-7.875</v>
      </c>
      <c r="N2453" s="129">
        <v>1.7010000000000001</v>
      </c>
      <c r="O2453" s="129">
        <v>-4.63</v>
      </c>
      <c r="P2453" s="132">
        <v>-7.6440000000000001</v>
      </c>
      <c r="Q2453" s="132">
        <v>0.23</v>
      </c>
      <c r="R2453" s="132">
        <v>-1.756</v>
      </c>
      <c r="S2453" s="129">
        <v>1.76</v>
      </c>
      <c r="T2453" s="419">
        <v>-27.942</v>
      </c>
      <c r="U2453" s="129">
        <v>239.45</v>
      </c>
      <c r="V2453" s="129">
        <v>-73</v>
      </c>
      <c r="W2453" s="129">
        <v>-69</v>
      </c>
      <c r="X2453" s="129">
        <v>47</v>
      </c>
      <c r="Y2453" s="129" t="s">
        <v>734</v>
      </c>
      <c r="Z2453" s="129" t="b">
        <v>0</v>
      </c>
      <c r="AA2453" s="129">
        <v>0</v>
      </c>
      <c r="AB2453" s="129" t="b">
        <v>0</v>
      </c>
      <c r="AC2453" s="129">
        <v>45</v>
      </c>
      <c r="AD2453" s="129">
        <v>0.29299999999999998</v>
      </c>
      <c r="AE2453" s="129" t="s">
        <v>3124</v>
      </c>
      <c r="AF2453" s="129" t="s">
        <v>3168</v>
      </c>
      <c r="AG2453" s="35" t="s">
        <v>5528</v>
      </c>
    </row>
    <row r="2454" spans="1:33" x14ac:dyDescent="0.3">
      <c r="A2454" s="129" t="s">
        <v>5802</v>
      </c>
      <c r="B2454" s="132">
        <v>-7.73</v>
      </c>
      <c r="C2454" s="132">
        <v>-3.94</v>
      </c>
      <c r="D2454" s="132">
        <v>-17.38</v>
      </c>
      <c r="E2454" s="132">
        <v>-2.2599999999999998</v>
      </c>
      <c r="F2454" s="132">
        <v>-8.7799999999999994</v>
      </c>
      <c r="G2454" s="290" t="s">
        <v>3888</v>
      </c>
      <c r="H2454" s="350" t="s">
        <v>48</v>
      </c>
      <c r="I2454" s="129">
        <v>0.66</v>
      </c>
      <c r="J2454" s="129">
        <v>-83</v>
      </c>
      <c r="K2454" s="129">
        <v>-66</v>
      </c>
      <c r="L2454" s="129" t="b">
        <v>0</v>
      </c>
      <c r="M2454" s="129">
        <v>-33.323</v>
      </c>
      <c r="N2454" s="129">
        <v>7.1849999999999996</v>
      </c>
      <c r="O2454" s="129">
        <v>-4.6379999999999999</v>
      </c>
      <c r="P2454" s="132">
        <v>-28.053999999999998</v>
      </c>
      <c r="Q2454" s="132">
        <v>0.221</v>
      </c>
      <c r="R2454" s="132">
        <v>-6.1989999999999998</v>
      </c>
      <c r="S2454" s="129">
        <v>4.43</v>
      </c>
      <c r="T2454" s="419">
        <v>-40.258000000000003</v>
      </c>
      <c r="U2454" s="129">
        <v>5.61</v>
      </c>
      <c r="V2454" s="129">
        <v>-28</v>
      </c>
      <c r="W2454" s="129">
        <v>-56</v>
      </c>
      <c r="X2454" s="129">
        <v>805</v>
      </c>
      <c r="Y2454" s="129" t="s">
        <v>5802</v>
      </c>
      <c r="Z2454" s="129" t="b">
        <v>1</v>
      </c>
      <c r="AA2454" s="129">
        <v>0</v>
      </c>
      <c r="AB2454" s="129" t="b">
        <v>0</v>
      </c>
      <c r="AC2454" s="129">
        <v>40</v>
      </c>
      <c r="AD2454" s="129">
        <v>0.29299999999999998</v>
      </c>
      <c r="AE2454" s="129" t="s">
        <v>48</v>
      </c>
      <c r="AF2454" s="129" t="s">
        <v>3888</v>
      </c>
      <c r="AG2454" s="35" t="s">
        <v>7229</v>
      </c>
    </row>
    <row r="2455" spans="1:33" x14ac:dyDescent="0.3">
      <c r="A2455" s="129" t="s">
        <v>684</v>
      </c>
      <c r="B2455" s="132">
        <v>1.72</v>
      </c>
      <c r="C2455" s="132">
        <v>4.49</v>
      </c>
      <c r="D2455" s="132">
        <v>1.97</v>
      </c>
      <c r="E2455" s="132">
        <v>3.83</v>
      </c>
      <c r="F2455" s="132">
        <v>-0.21</v>
      </c>
      <c r="G2455" s="207" t="s">
        <v>3193</v>
      </c>
      <c r="H2455" s="346" t="s">
        <v>3111</v>
      </c>
      <c r="I2455" s="129">
        <v>0.53700000000000003</v>
      </c>
      <c r="J2455" s="129">
        <v>-42</v>
      </c>
      <c r="K2455" s="129">
        <v>-17</v>
      </c>
      <c r="L2455" s="129" t="b">
        <v>1</v>
      </c>
      <c r="M2455" s="129">
        <v>-11.497999999999999</v>
      </c>
      <c r="N2455" s="129">
        <v>2.4780000000000002</v>
      </c>
      <c r="O2455" s="129">
        <v>-4.6399999999999997</v>
      </c>
      <c r="P2455" s="132">
        <v>-10.907999999999999</v>
      </c>
      <c r="Q2455" s="132">
        <v>0.23400000000000001</v>
      </c>
      <c r="R2455" s="132">
        <v>-2.5529999999999999</v>
      </c>
      <c r="S2455" s="129">
        <v>1.3</v>
      </c>
      <c r="T2455" s="419">
        <v>28.402000000000001</v>
      </c>
      <c r="U2455" s="129">
        <v>32.56</v>
      </c>
      <c r="V2455" s="129">
        <v>-20</v>
      </c>
      <c r="W2455" s="129">
        <v>-45</v>
      </c>
      <c r="X2455" s="129">
        <v>473</v>
      </c>
      <c r="Y2455" s="129" t="s">
        <v>684</v>
      </c>
      <c r="Z2455" s="129" t="b">
        <v>1</v>
      </c>
      <c r="AA2455" s="129">
        <v>0</v>
      </c>
      <c r="AB2455" s="129" t="b">
        <v>1</v>
      </c>
      <c r="AC2455" s="129">
        <v>50</v>
      </c>
      <c r="AD2455" s="129">
        <v>0.29199999999999998</v>
      </c>
      <c r="AE2455" s="129" t="s">
        <v>3111</v>
      </c>
      <c r="AF2455" s="129" t="s">
        <v>3193</v>
      </c>
      <c r="AG2455" s="35" t="s">
        <v>7354</v>
      </c>
    </row>
    <row r="2456" spans="1:33" x14ac:dyDescent="0.3">
      <c r="A2456" s="129" t="s">
        <v>1286</v>
      </c>
      <c r="B2456" s="132">
        <v>-4.3600000000000003</v>
      </c>
      <c r="C2456" s="132">
        <v>-8.02</v>
      </c>
      <c r="D2456" s="132">
        <v>-2.4500000000000002</v>
      </c>
      <c r="E2456" s="132">
        <v>-8.43</v>
      </c>
      <c r="F2456" s="132">
        <v>-11.32</v>
      </c>
      <c r="G2456" s="310" t="s">
        <v>3131</v>
      </c>
      <c r="H2456" s="349" t="s">
        <v>3111</v>
      </c>
      <c r="I2456" s="129">
        <v>26.738</v>
      </c>
      <c r="J2456" s="129">
        <v>-60</v>
      </c>
      <c r="K2456" s="129">
        <v>-57</v>
      </c>
      <c r="L2456" s="129" t="b">
        <v>0</v>
      </c>
      <c r="M2456" s="129">
        <v>-21.312999999999999</v>
      </c>
      <c r="N2456" s="129">
        <v>4.5839999999999996</v>
      </c>
      <c r="O2456" s="129">
        <v>-4.649</v>
      </c>
      <c r="P2456" s="132">
        <v>-19.936</v>
      </c>
      <c r="Q2456" s="132">
        <v>0.23699999999999999</v>
      </c>
      <c r="R2456" s="132">
        <v>-4.72</v>
      </c>
      <c r="S2456" s="129">
        <v>2.19</v>
      </c>
      <c r="T2456" s="419">
        <v>-13.58</v>
      </c>
      <c r="U2456" s="129">
        <v>18.524999999999999</v>
      </c>
      <c r="V2456" s="129">
        <v>-5</v>
      </c>
      <c r="W2456" s="129">
        <v>-13</v>
      </c>
      <c r="X2456" s="129">
        <v>493</v>
      </c>
      <c r="Y2456" s="129" t="s">
        <v>1286</v>
      </c>
      <c r="Z2456" s="129" t="b">
        <v>0</v>
      </c>
      <c r="AA2456" s="129">
        <v>0</v>
      </c>
      <c r="AB2456" s="129" t="b">
        <v>0</v>
      </c>
      <c r="AC2456" s="129">
        <v>46</v>
      </c>
      <c r="AD2456" s="129">
        <v>0.29199999999999998</v>
      </c>
      <c r="AE2456" s="129" t="s">
        <v>3111</v>
      </c>
      <c r="AF2456" s="129" t="s">
        <v>3131</v>
      </c>
      <c r="AG2456" s="35" t="s">
        <v>5347</v>
      </c>
    </row>
    <row r="2457" spans="1:33" x14ac:dyDescent="0.3">
      <c r="A2457" s="129" t="s">
        <v>1667</v>
      </c>
      <c r="B2457" s="132">
        <v>1.06</v>
      </c>
      <c r="C2457" s="132">
        <v>0.65</v>
      </c>
      <c r="D2457" s="132">
        <v>-14.95</v>
      </c>
      <c r="E2457" s="132">
        <v>20.98</v>
      </c>
      <c r="F2457" s="132">
        <v>-6.42</v>
      </c>
      <c r="G2457" s="288" t="s">
        <v>3215</v>
      </c>
      <c r="H2457" s="347" t="s">
        <v>3108</v>
      </c>
      <c r="I2457" s="129">
        <v>3.1040000000000001</v>
      </c>
      <c r="J2457" s="129">
        <v>-36</v>
      </c>
      <c r="K2457" s="129">
        <v>-23</v>
      </c>
      <c r="L2457" s="129" t="b">
        <v>0</v>
      </c>
      <c r="M2457" s="129">
        <v>-36.570999999999998</v>
      </c>
      <c r="N2457" s="129">
        <v>7.843</v>
      </c>
      <c r="O2457" s="129">
        <v>-4.6630000000000003</v>
      </c>
      <c r="P2457" s="132">
        <v>-28.606000000000002</v>
      </c>
      <c r="Q2457" s="132">
        <v>0.22900000000000001</v>
      </c>
      <c r="R2457" s="132">
        <v>-6.5430000000000001</v>
      </c>
      <c r="S2457" s="129">
        <v>2.65</v>
      </c>
      <c r="T2457" s="419">
        <v>30.440999999999999</v>
      </c>
      <c r="U2457" s="129">
        <v>12.4</v>
      </c>
      <c r="V2457" s="129">
        <v>-23</v>
      </c>
      <c r="W2457" s="129">
        <v>-51</v>
      </c>
      <c r="X2457" s="129">
        <v>608</v>
      </c>
      <c r="Y2457" s="129" t="s">
        <v>1667</v>
      </c>
      <c r="Z2457" s="129" t="b">
        <v>1</v>
      </c>
      <c r="AA2457" s="129">
        <v>0</v>
      </c>
      <c r="AB2457" s="129" t="b">
        <v>0</v>
      </c>
      <c r="AC2457" s="129">
        <v>44</v>
      </c>
      <c r="AD2457" s="129">
        <v>0.29199999999999998</v>
      </c>
      <c r="AE2457" s="129" t="s">
        <v>3108</v>
      </c>
      <c r="AF2457" s="129" t="s">
        <v>3215</v>
      </c>
      <c r="AG2457" s="35" t="s">
        <v>5378</v>
      </c>
    </row>
    <row r="2458" spans="1:33" x14ac:dyDescent="0.3">
      <c r="A2458" s="129" t="s">
        <v>2092</v>
      </c>
      <c r="B2458" s="132">
        <v>-0.91</v>
      </c>
      <c r="C2458" s="132">
        <v>-21.94</v>
      </c>
      <c r="D2458" s="132">
        <v>-16.32</v>
      </c>
      <c r="E2458" s="132">
        <v>-18.690000000000001</v>
      </c>
      <c r="F2458" s="132">
        <v>-18.690000000000001</v>
      </c>
      <c r="G2458" s="208" t="s">
        <v>3114</v>
      </c>
      <c r="H2458" s="347" t="s">
        <v>31</v>
      </c>
      <c r="I2458" s="129">
        <v>1.9259999999999999</v>
      </c>
      <c r="J2458" s="129">
        <v>-69</v>
      </c>
      <c r="K2458" s="129">
        <v>-69</v>
      </c>
      <c r="L2458" s="129" t="b">
        <v>0</v>
      </c>
      <c r="M2458" s="129">
        <v>-31.111000000000001</v>
      </c>
      <c r="N2458" s="129">
        <v>6.665</v>
      </c>
      <c r="O2458" s="129">
        <v>-4.6680000000000001</v>
      </c>
      <c r="P2458" s="132">
        <v>-28.102</v>
      </c>
      <c r="Q2458" s="132">
        <v>0.22800000000000001</v>
      </c>
      <c r="R2458" s="132">
        <v>-6.4029999999999996</v>
      </c>
      <c r="S2458" s="129">
        <v>3.76</v>
      </c>
      <c r="T2458" s="419">
        <v>-41.951000000000001</v>
      </c>
      <c r="U2458" s="129">
        <v>15.23</v>
      </c>
      <c r="V2458" s="129">
        <v>-12</v>
      </c>
      <c r="W2458" s="129">
        <v>-42</v>
      </c>
      <c r="X2458" s="129">
        <v>349</v>
      </c>
      <c r="Y2458" s="129" t="s">
        <v>2092</v>
      </c>
      <c r="Z2458" s="129" t="b">
        <v>1</v>
      </c>
      <c r="AA2458" s="129">
        <v>0</v>
      </c>
      <c r="AB2458" s="129" t="b">
        <v>0</v>
      </c>
      <c r="AC2458" s="129">
        <v>52</v>
      </c>
      <c r="AD2458" s="129">
        <v>0.29099999999999998</v>
      </c>
      <c r="AE2458" s="129" t="s">
        <v>31</v>
      </c>
      <c r="AF2458" s="129" t="s">
        <v>3114</v>
      </c>
      <c r="AG2458" s="35" t="s">
        <v>4066</v>
      </c>
    </row>
    <row r="2459" spans="1:33" x14ac:dyDescent="0.3">
      <c r="A2459" s="129" t="s">
        <v>364</v>
      </c>
      <c r="B2459" s="132">
        <v>-0.74</v>
      </c>
      <c r="C2459" s="132">
        <v>1.82</v>
      </c>
      <c r="D2459" s="132">
        <v>-7.38</v>
      </c>
      <c r="E2459" s="132">
        <v>7.15</v>
      </c>
      <c r="F2459" s="132">
        <v>-1.34</v>
      </c>
      <c r="G2459" s="292" t="s">
        <v>3391</v>
      </c>
      <c r="H2459" s="349" t="s">
        <v>3108</v>
      </c>
      <c r="I2459" s="129">
        <v>8.7810000000000006</v>
      </c>
      <c r="J2459" s="129">
        <v>-87</v>
      </c>
      <c r="K2459" s="129">
        <v>-64</v>
      </c>
      <c r="L2459" s="129" t="b">
        <v>0</v>
      </c>
      <c r="M2459" s="129">
        <v>-21.832999999999998</v>
      </c>
      <c r="N2459" s="129">
        <v>4.6760000000000002</v>
      </c>
      <c r="O2459" s="129">
        <v>-4.6689999999999996</v>
      </c>
      <c r="P2459" s="132">
        <v>-18.637</v>
      </c>
      <c r="Q2459" s="132">
        <v>0.23200000000000001</v>
      </c>
      <c r="R2459" s="132">
        <v>-4.3209999999999997</v>
      </c>
      <c r="S2459" s="129">
        <v>3.19</v>
      </c>
      <c r="T2459" s="419">
        <v>15.494999999999999</v>
      </c>
      <c r="U2459" s="129">
        <v>16.190000000000001</v>
      </c>
      <c r="V2459" s="129">
        <v>-42</v>
      </c>
      <c r="W2459" s="129">
        <v>-41</v>
      </c>
      <c r="X2459" s="129">
        <v>387</v>
      </c>
      <c r="Y2459" s="129" t="s">
        <v>364</v>
      </c>
      <c r="Z2459" s="129" t="b">
        <v>1</v>
      </c>
      <c r="AA2459" s="129">
        <v>0</v>
      </c>
      <c r="AB2459" s="129" t="b">
        <v>0</v>
      </c>
      <c r="AC2459" s="129">
        <v>42</v>
      </c>
      <c r="AD2459" s="129">
        <v>0.29099999999999998</v>
      </c>
      <c r="AE2459" s="129" t="s">
        <v>3108</v>
      </c>
      <c r="AF2459" s="129" t="s">
        <v>3391</v>
      </c>
      <c r="AG2459" s="35" t="s">
        <v>4856</v>
      </c>
    </row>
    <row r="2460" spans="1:33" x14ac:dyDescent="0.3">
      <c r="A2460" s="129" t="s">
        <v>5552</v>
      </c>
      <c r="B2460" s="132">
        <v>-12.39</v>
      </c>
      <c r="C2460" s="132">
        <v>-3.73</v>
      </c>
      <c r="D2460" s="132">
        <v>-2.63</v>
      </c>
      <c r="E2460" s="132">
        <v>-16.91</v>
      </c>
      <c r="F2460" s="132">
        <v>-21.89</v>
      </c>
      <c r="G2460" s="221" t="s">
        <v>3267</v>
      </c>
      <c r="H2460" s="349" t="s">
        <v>3205</v>
      </c>
      <c r="I2460" s="129">
        <v>0.90700000000000003</v>
      </c>
      <c r="J2460" s="129">
        <v>-79</v>
      </c>
      <c r="K2460" s="129">
        <v>-73</v>
      </c>
      <c r="L2460" s="129" t="b">
        <v>0</v>
      </c>
      <c r="M2460" s="129">
        <v>-40.433</v>
      </c>
      <c r="N2460" s="129">
        <v>8.6310000000000002</v>
      </c>
      <c r="O2460" s="129">
        <v>-4.6849999999999996</v>
      </c>
      <c r="P2460" s="132">
        <v>-37.944000000000003</v>
      </c>
      <c r="Q2460" s="132">
        <v>0.248</v>
      </c>
      <c r="R2460" s="132">
        <v>-9.3919999999999995</v>
      </c>
      <c r="S2460" s="129">
        <v>4.79</v>
      </c>
      <c r="T2460" s="419">
        <v>-197.58799999999999</v>
      </c>
      <c r="U2460" s="129">
        <v>16.27</v>
      </c>
      <c r="V2460" s="129">
        <v>112</v>
      </c>
      <c r="W2460" s="129">
        <v>88</v>
      </c>
      <c r="X2460" s="129">
        <v>256</v>
      </c>
      <c r="Y2460" s="129" t="s">
        <v>5552</v>
      </c>
      <c r="Z2460" s="129" t="b">
        <v>0</v>
      </c>
      <c r="AA2460" s="129">
        <v>0</v>
      </c>
      <c r="AB2460" s="129" t="b">
        <v>0</v>
      </c>
      <c r="AC2460" s="129">
        <v>43</v>
      </c>
      <c r="AD2460" s="129">
        <v>0.29099999999999998</v>
      </c>
      <c r="AE2460" s="129" t="s">
        <v>3205</v>
      </c>
      <c r="AF2460" s="129" t="s">
        <v>3267</v>
      </c>
      <c r="AG2460" s="35" t="s">
        <v>5553</v>
      </c>
    </row>
    <row r="2461" spans="1:33" x14ac:dyDescent="0.3">
      <c r="A2461" s="129" t="s">
        <v>7351</v>
      </c>
      <c r="B2461" s="132">
        <v>0</v>
      </c>
      <c r="C2461" s="132">
        <v>-0.09</v>
      </c>
      <c r="D2461" s="132">
        <v>-0.9</v>
      </c>
      <c r="E2461" s="132">
        <v>2.72</v>
      </c>
      <c r="F2461" s="132">
        <v>-1.35</v>
      </c>
      <c r="G2461" s="233" t="s">
        <v>3282</v>
      </c>
      <c r="H2461" s="345" t="s">
        <v>3111</v>
      </c>
      <c r="I2461" s="129">
        <v>0.51200000000000001</v>
      </c>
      <c r="J2461" s="129">
        <v>-28</v>
      </c>
      <c r="K2461" s="129">
        <v>-10</v>
      </c>
      <c r="L2461" s="129" t="b">
        <v>1</v>
      </c>
      <c r="M2461" s="129">
        <v>-7.6079999999999997</v>
      </c>
      <c r="N2461" s="129">
        <v>1.621</v>
      </c>
      <c r="O2461" s="129">
        <v>-4.6929999999999996</v>
      </c>
      <c r="P2461" s="132">
        <v>-7.359</v>
      </c>
      <c r="Q2461" s="132">
        <v>0.23599999999999999</v>
      </c>
      <c r="R2461" s="132">
        <v>-1.7390000000000001</v>
      </c>
      <c r="S2461" s="129">
        <v>0.81</v>
      </c>
      <c r="T2461" s="419">
        <v>-45.3</v>
      </c>
      <c r="U2461" s="129">
        <v>10.96</v>
      </c>
      <c r="V2461" s="129">
        <v>-42</v>
      </c>
      <c r="W2461" s="129">
        <v>-50</v>
      </c>
      <c r="X2461" s="129">
        <v>2265</v>
      </c>
      <c r="Y2461" s="129" t="s">
        <v>7351</v>
      </c>
      <c r="Z2461" s="129" t="b">
        <v>1</v>
      </c>
      <c r="AA2461" s="129">
        <v>0</v>
      </c>
      <c r="AB2461" s="129" t="b">
        <v>1</v>
      </c>
      <c r="AC2461" s="129">
        <v>42</v>
      </c>
      <c r="AD2461" s="129">
        <v>0.29099999999999998</v>
      </c>
      <c r="AE2461" s="129" t="s">
        <v>3111</v>
      </c>
      <c r="AF2461" s="129" t="s">
        <v>3282</v>
      </c>
      <c r="AG2461" s="35" t="s">
        <v>7352</v>
      </c>
    </row>
    <row r="2462" spans="1:33" x14ac:dyDescent="0.3">
      <c r="A2462" s="129" t="s">
        <v>8995</v>
      </c>
      <c r="B2462" s="132">
        <v>0</v>
      </c>
      <c r="C2462" s="132">
        <v>0</v>
      </c>
      <c r="D2462" s="132">
        <v>-2.69</v>
      </c>
      <c r="E2462" s="132">
        <v>-1.07</v>
      </c>
      <c r="F2462" s="132">
        <v>-1.77</v>
      </c>
      <c r="G2462" s="204" t="s">
        <v>3282</v>
      </c>
      <c r="H2462" s="345" t="s">
        <v>3111</v>
      </c>
      <c r="I2462" s="129">
        <v>0.33100000000000002</v>
      </c>
      <c r="J2462" s="129">
        <v>-47</v>
      </c>
      <c r="K2462" s="129">
        <v>-37</v>
      </c>
      <c r="L2462" s="129" t="b">
        <v>0</v>
      </c>
      <c r="M2462" s="129">
        <v>-5.3630000000000004</v>
      </c>
      <c r="N2462" s="129">
        <v>1.1399999999999999</v>
      </c>
      <c r="O2462" s="129">
        <v>-4.7030000000000003</v>
      </c>
      <c r="P2462" s="132">
        <v>-5.26</v>
      </c>
      <c r="Q2462" s="132">
        <v>0.23599999999999999</v>
      </c>
      <c r="R2462" s="132">
        <v>-1.24</v>
      </c>
      <c r="S2462" s="129">
        <v>0.74</v>
      </c>
      <c r="T2462" s="419">
        <v>-32.414999999999999</v>
      </c>
      <c r="U2462" s="129">
        <v>8.32</v>
      </c>
      <c r="V2462" s="129">
        <v>-15</v>
      </c>
      <c r="W2462" s="129">
        <v>-14</v>
      </c>
      <c r="X2462" s="129">
        <v>3241</v>
      </c>
      <c r="Y2462" s="129" t="s">
        <v>8995</v>
      </c>
      <c r="Z2462" s="129" t="b">
        <v>1</v>
      </c>
      <c r="AA2462" s="129">
        <v>0</v>
      </c>
      <c r="AB2462" s="129" t="b">
        <v>0</v>
      </c>
      <c r="AC2462" s="129">
        <v>43</v>
      </c>
      <c r="AD2462" s="129">
        <v>0.28999999999999998</v>
      </c>
      <c r="AE2462" s="129" t="s">
        <v>3111</v>
      </c>
      <c r="AF2462" s="129" t="s">
        <v>3282</v>
      </c>
      <c r="AG2462" s="35" t="s">
        <v>8996</v>
      </c>
    </row>
    <row r="2463" spans="1:33" x14ac:dyDescent="0.3">
      <c r="A2463" s="129" t="s">
        <v>2785</v>
      </c>
      <c r="B2463" s="132">
        <v>-3.72</v>
      </c>
      <c r="C2463" s="132">
        <v>-6.17</v>
      </c>
      <c r="D2463" s="132">
        <v>-6.17</v>
      </c>
      <c r="E2463" s="132">
        <v>-15.27</v>
      </c>
      <c r="F2463" s="132">
        <v>-11.29</v>
      </c>
      <c r="G2463" s="269" t="s">
        <v>3146</v>
      </c>
      <c r="H2463" s="288" t="s">
        <v>3124</v>
      </c>
      <c r="I2463" s="129">
        <v>1.032</v>
      </c>
      <c r="J2463" s="129">
        <v>-83</v>
      </c>
      <c r="K2463" s="129">
        <v>-56</v>
      </c>
      <c r="L2463" s="129" t="b">
        <v>0</v>
      </c>
      <c r="M2463" s="129">
        <v>-34.445999999999998</v>
      </c>
      <c r="N2463" s="129">
        <v>7.3140000000000001</v>
      </c>
      <c r="O2463" s="129">
        <v>-4.71</v>
      </c>
      <c r="P2463" s="132">
        <v>-29.98</v>
      </c>
      <c r="Q2463" s="132">
        <v>0.24099999999999999</v>
      </c>
      <c r="R2463" s="132">
        <v>-7.2160000000000002</v>
      </c>
      <c r="S2463" s="129">
        <v>3.71</v>
      </c>
      <c r="T2463" s="419">
        <v>-15.407999999999999</v>
      </c>
      <c r="U2463" s="129">
        <v>6.99</v>
      </c>
      <c r="V2463" s="129">
        <v>56</v>
      </c>
      <c r="W2463" s="129">
        <v>36</v>
      </c>
      <c r="X2463" s="129">
        <v>770</v>
      </c>
      <c r="Y2463" s="129" t="s">
        <v>2785</v>
      </c>
      <c r="Z2463" s="129" t="b">
        <v>1</v>
      </c>
      <c r="AA2463" s="129">
        <v>0</v>
      </c>
      <c r="AB2463" s="129" t="b">
        <v>0</v>
      </c>
      <c r="AC2463" s="129">
        <v>40</v>
      </c>
      <c r="AD2463" s="129">
        <v>0.28999999999999998</v>
      </c>
      <c r="AE2463" s="129" t="s">
        <v>3124</v>
      </c>
      <c r="AF2463" s="129" t="s">
        <v>3146</v>
      </c>
      <c r="AG2463" s="35" t="s">
        <v>4600</v>
      </c>
    </row>
    <row r="2464" spans="1:33" x14ac:dyDescent="0.3">
      <c r="A2464" s="129" t="s">
        <v>963</v>
      </c>
      <c r="B2464" s="132">
        <v>-7.03</v>
      </c>
      <c r="C2464" s="132">
        <v>-4.0999999999999996</v>
      </c>
      <c r="D2464" s="132">
        <v>-2.92</v>
      </c>
      <c r="E2464" s="132">
        <v>-21.57</v>
      </c>
      <c r="F2464" s="132">
        <v>-21.23</v>
      </c>
      <c r="G2464" s="269" t="s">
        <v>3114</v>
      </c>
      <c r="H2464" s="288" t="s">
        <v>31</v>
      </c>
      <c r="I2464" s="129">
        <v>1.927</v>
      </c>
      <c r="J2464" s="129">
        <v>-87</v>
      </c>
      <c r="K2464" s="129">
        <v>-86</v>
      </c>
      <c r="L2464" s="129" t="b">
        <v>0</v>
      </c>
      <c r="M2464" s="129">
        <v>-32.926000000000002</v>
      </c>
      <c r="N2464" s="129">
        <v>6.9870000000000001</v>
      </c>
      <c r="O2464" s="129">
        <v>-4.7119999999999997</v>
      </c>
      <c r="P2464" s="132">
        <v>-30.837</v>
      </c>
      <c r="Q2464" s="132">
        <v>0.247</v>
      </c>
      <c r="R2464" s="132">
        <v>-7.6070000000000002</v>
      </c>
      <c r="S2464" s="129">
        <v>3.56</v>
      </c>
      <c r="T2464" s="419">
        <v>-61.427999999999997</v>
      </c>
      <c r="U2464" s="129">
        <v>10.98</v>
      </c>
      <c r="V2464" s="129">
        <v>43</v>
      </c>
      <c r="W2464" s="129">
        <v>-19</v>
      </c>
      <c r="X2464" s="129">
        <v>511</v>
      </c>
      <c r="Y2464" s="129" t="s">
        <v>963</v>
      </c>
      <c r="Z2464" s="129" t="b">
        <v>0</v>
      </c>
      <c r="AA2464" s="129">
        <v>0</v>
      </c>
      <c r="AB2464" s="129" t="b">
        <v>0</v>
      </c>
      <c r="AC2464" s="129">
        <v>41</v>
      </c>
      <c r="AD2464" s="129">
        <v>0.28999999999999998</v>
      </c>
      <c r="AE2464" s="129" t="s">
        <v>31</v>
      </c>
      <c r="AF2464" s="129" t="s">
        <v>3114</v>
      </c>
      <c r="AG2464" s="35" t="s">
        <v>5234</v>
      </c>
    </row>
    <row r="2465" spans="1:33" x14ac:dyDescent="0.3">
      <c r="A2465" s="129" t="s">
        <v>2389</v>
      </c>
      <c r="B2465" s="132">
        <v>-2.56</v>
      </c>
      <c r="C2465" s="132">
        <v>18.03</v>
      </c>
      <c r="D2465" s="132">
        <v>-9.81</v>
      </c>
      <c r="E2465" s="132">
        <v>6.75</v>
      </c>
      <c r="F2465" s="132">
        <v>16.55</v>
      </c>
      <c r="G2465" s="222" t="s">
        <v>3649</v>
      </c>
      <c r="H2465" s="349" t="s">
        <v>3108</v>
      </c>
      <c r="I2465" s="129">
        <v>1.929</v>
      </c>
      <c r="J2465" s="129">
        <v>-47</v>
      </c>
      <c r="K2465" s="129">
        <v>-24</v>
      </c>
      <c r="L2465" s="129" t="b">
        <v>1</v>
      </c>
      <c r="M2465" s="129">
        <v>-33.259</v>
      </c>
      <c r="N2465" s="129">
        <v>7.024</v>
      </c>
      <c r="O2465" s="129">
        <v>-4.7350000000000003</v>
      </c>
      <c r="P2465" s="132">
        <v>-24.437999999999999</v>
      </c>
      <c r="Q2465" s="132">
        <v>0.23899999999999999</v>
      </c>
      <c r="R2465" s="132">
        <v>-5.8419999999999996</v>
      </c>
      <c r="S2465" s="129">
        <v>3.84</v>
      </c>
      <c r="T2465" s="419">
        <v>-8.0269999999999992</v>
      </c>
      <c r="U2465" s="129">
        <v>12.96</v>
      </c>
      <c r="V2465" s="129">
        <v>-22</v>
      </c>
      <c r="W2465" s="129">
        <v>-55</v>
      </c>
      <c r="X2465" s="129">
        <v>401</v>
      </c>
      <c r="Y2465" s="129" t="s">
        <v>2389</v>
      </c>
      <c r="Z2465" s="129" t="b">
        <v>1</v>
      </c>
      <c r="AA2465" s="129">
        <v>0</v>
      </c>
      <c r="AB2465" s="129" t="b">
        <v>1</v>
      </c>
      <c r="AC2465" s="129">
        <v>47</v>
      </c>
      <c r="AD2465" s="129">
        <v>0.28899999999999998</v>
      </c>
      <c r="AE2465" s="129" t="s">
        <v>3108</v>
      </c>
      <c r="AF2465" s="129" t="s">
        <v>3649</v>
      </c>
      <c r="AG2465" s="35" t="s">
        <v>4667</v>
      </c>
    </row>
    <row r="2466" spans="1:33" x14ac:dyDescent="0.3">
      <c r="A2466" s="129" t="s">
        <v>8172</v>
      </c>
      <c r="B2466" s="132">
        <v>43.07</v>
      </c>
      <c r="C2466" s="132">
        <v>81.900000000000006</v>
      </c>
      <c r="D2466" s="132">
        <v>44.15</v>
      </c>
      <c r="E2466" s="132">
        <v>19</v>
      </c>
      <c r="F2466" s="132">
        <v>15.76</v>
      </c>
      <c r="G2466" s="204" t="s">
        <v>3391</v>
      </c>
      <c r="H2466" s="345" t="s">
        <v>3108</v>
      </c>
      <c r="I2466" s="129">
        <v>0.46700000000000003</v>
      </c>
      <c r="J2466" s="129">
        <v>-98</v>
      </c>
      <c r="K2466" s="129">
        <v>-96</v>
      </c>
      <c r="L2466" s="129" t="b">
        <v>0</v>
      </c>
      <c r="M2466" s="129">
        <v>-69.590999999999994</v>
      </c>
      <c r="N2466" s="129">
        <v>14.613</v>
      </c>
      <c r="O2466" s="129">
        <v>-4.7619999999999996</v>
      </c>
      <c r="P2466" s="132">
        <v>-55.371000000000002</v>
      </c>
      <c r="Q2466" s="132">
        <v>0.26100000000000001</v>
      </c>
      <c r="R2466" s="132">
        <v>-14.444000000000001</v>
      </c>
      <c r="S2466" s="129">
        <v>7.41</v>
      </c>
      <c r="T2466" s="419">
        <v>33.569000000000003</v>
      </c>
      <c r="U2466" s="129">
        <v>3.82</v>
      </c>
      <c r="V2466" s="129">
        <v>-52</v>
      </c>
      <c r="W2466" s="129">
        <v>-5</v>
      </c>
      <c r="X2466" s="129">
        <v>706</v>
      </c>
      <c r="Y2466" s="129" t="s">
        <v>8172</v>
      </c>
      <c r="Z2466" s="129" t="b">
        <v>0</v>
      </c>
      <c r="AA2466" s="129">
        <v>0</v>
      </c>
      <c r="AB2466" s="129" t="b">
        <v>0</v>
      </c>
      <c r="AC2466" s="129">
        <v>43</v>
      </c>
      <c r="AD2466" s="129">
        <v>0.28899999999999998</v>
      </c>
      <c r="AE2466" s="129" t="s">
        <v>3108</v>
      </c>
      <c r="AF2466" s="129" t="s">
        <v>3391</v>
      </c>
      <c r="AG2466" s="35" t="s">
        <v>8173</v>
      </c>
    </row>
    <row r="2467" spans="1:33" x14ac:dyDescent="0.3">
      <c r="A2467" s="129" t="s">
        <v>2911</v>
      </c>
      <c r="B2467" s="132">
        <v>-3.38</v>
      </c>
      <c r="C2467" s="132">
        <v>-18.93</v>
      </c>
      <c r="D2467" s="132">
        <v>-35.1</v>
      </c>
      <c r="E2467" s="132">
        <v>-10.45</v>
      </c>
      <c r="F2467" s="132">
        <v>-12.29</v>
      </c>
      <c r="G2467" s="282" t="s">
        <v>3391</v>
      </c>
      <c r="H2467" s="347" t="s">
        <v>3108</v>
      </c>
      <c r="I2467" s="129">
        <v>0.254</v>
      </c>
      <c r="J2467" s="129">
        <v>-95</v>
      </c>
      <c r="K2467" s="129">
        <v>-89</v>
      </c>
      <c r="L2467" s="129" t="b">
        <v>0</v>
      </c>
      <c r="M2467" s="129">
        <v>-77.56</v>
      </c>
      <c r="N2467" s="129">
        <v>16.283999999999999</v>
      </c>
      <c r="O2467" s="129">
        <v>-4.7629999999999999</v>
      </c>
      <c r="P2467" s="132">
        <v>-49.314</v>
      </c>
      <c r="Q2467" s="132">
        <v>0.217</v>
      </c>
      <c r="R2467" s="132">
        <v>-10.714</v>
      </c>
      <c r="S2467" s="129">
        <v>5</v>
      </c>
      <c r="T2467" s="419">
        <v>-7.7759999999999998</v>
      </c>
      <c r="U2467" s="129">
        <v>2.57</v>
      </c>
      <c r="V2467" s="129">
        <v>-22</v>
      </c>
      <c r="W2467" s="129">
        <v>-48</v>
      </c>
      <c r="X2467" s="129">
        <v>1555</v>
      </c>
      <c r="Y2467" s="129" t="s">
        <v>2911</v>
      </c>
      <c r="Z2467" s="129" t="b">
        <v>1</v>
      </c>
      <c r="AA2467" s="129">
        <v>0</v>
      </c>
      <c r="AB2467" s="129" t="b">
        <v>0</v>
      </c>
      <c r="AC2467" s="129">
        <v>37</v>
      </c>
      <c r="AD2467" s="129">
        <v>0.28899999999999998</v>
      </c>
      <c r="AE2467" s="129" t="s">
        <v>3108</v>
      </c>
      <c r="AF2467" s="129" t="s">
        <v>3391</v>
      </c>
      <c r="AG2467" s="35" t="s">
        <v>8809</v>
      </c>
    </row>
    <row r="2468" spans="1:33" x14ac:dyDescent="0.3">
      <c r="A2468" s="129" t="s">
        <v>1443</v>
      </c>
      <c r="B2468" s="132">
        <v>1.28</v>
      </c>
      <c r="C2468" s="132">
        <v>-12.38</v>
      </c>
      <c r="D2468" s="132">
        <v>-37.44</v>
      </c>
      <c r="E2468" s="132">
        <v>-15.95</v>
      </c>
      <c r="F2468" s="132">
        <v>-21.09</v>
      </c>
      <c r="G2468" s="251" t="s">
        <v>3189</v>
      </c>
      <c r="H2468" s="349" t="s">
        <v>3108</v>
      </c>
      <c r="I2468" s="129">
        <v>2.5150000000000001</v>
      </c>
      <c r="J2468" s="129">
        <v>-75</v>
      </c>
      <c r="K2468" s="129">
        <v>-39</v>
      </c>
      <c r="L2468" s="129" t="b">
        <v>0</v>
      </c>
      <c r="M2468" s="129">
        <v>-60.265000000000001</v>
      </c>
      <c r="N2468" s="129">
        <v>12.605</v>
      </c>
      <c r="O2468" s="129">
        <v>-4.7809999999999997</v>
      </c>
      <c r="P2468" s="132">
        <v>-45.918999999999997</v>
      </c>
      <c r="Q2468" s="132">
        <v>0.21299999999999999</v>
      </c>
      <c r="R2468" s="132">
        <v>-9.7750000000000004</v>
      </c>
      <c r="S2468" s="129">
        <v>4.6399999999999997</v>
      </c>
      <c r="T2468" s="419">
        <v>32.960999999999999</v>
      </c>
      <c r="U2468" s="129">
        <v>26.83</v>
      </c>
      <c r="V2468" s="129">
        <v>-53</v>
      </c>
      <c r="W2468" s="129">
        <v>-56</v>
      </c>
      <c r="X2468" s="129">
        <v>160</v>
      </c>
      <c r="Y2468" s="129" t="s">
        <v>1443</v>
      </c>
      <c r="Z2468" s="129" t="b">
        <v>1</v>
      </c>
      <c r="AA2468" s="129">
        <v>0</v>
      </c>
      <c r="AB2468" s="129" t="b">
        <v>0</v>
      </c>
      <c r="AC2468" s="129">
        <v>47</v>
      </c>
      <c r="AD2468" s="129">
        <v>0.28899999999999998</v>
      </c>
      <c r="AE2468" s="129" t="s">
        <v>3108</v>
      </c>
      <c r="AF2468" s="129" t="s">
        <v>3189</v>
      </c>
      <c r="AG2468" s="35" t="s">
        <v>3738</v>
      </c>
    </row>
    <row r="2469" spans="1:33" x14ac:dyDescent="0.3">
      <c r="A2469" s="129" t="s">
        <v>1484</v>
      </c>
      <c r="B2469" s="132">
        <v>5.74</v>
      </c>
      <c r="C2469" s="132">
        <v>1.22</v>
      </c>
      <c r="D2469" s="132">
        <v>-3.67</v>
      </c>
      <c r="E2469" s="132">
        <v>21.65</v>
      </c>
      <c r="F2469" s="132">
        <v>-3.62</v>
      </c>
      <c r="G2469" s="249" t="s">
        <v>806</v>
      </c>
      <c r="H2469" s="353" t="s">
        <v>3108</v>
      </c>
      <c r="I2469" s="129">
        <v>2.2450000000000001</v>
      </c>
      <c r="J2469" s="129">
        <v>-84</v>
      </c>
      <c r="K2469" s="129">
        <v>-27</v>
      </c>
      <c r="L2469" s="129" t="b">
        <v>0</v>
      </c>
      <c r="M2469" s="129">
        <v>-23.759</v>
      </c>
      <c r="N2469" s="129">
        <v>4.9569999999999999</v>
      </c>
      <c r="O2469" s="129">
        <v>-4.7930000000000001</v>
      </c>
      <c r="P2469" s="132">
        <v>-18.396999999999998</v>
      </c>
      <c r="Q2469" s="132">
        <v>0.23799999999999999</v>
      </c>
      <c r="R2469" s="132">
        <v>-4.38</v>
      </c>
      <c r="S2469" s="129">
        <v>3.17</v>
      </c>
      <c r="T2469" s="419">
        <v>27.562999999999999</v>
      </c>
      <c r="U2469" s="129">
        <v>88.22</v>
      </c>
      <c r="V2469" s="129">
        <v>23</v>
      </c>
      <c r="W2469" s="129">
        <v>2</v>
      </c>
      <c r="X2469" s="129">
        <v>71</v>
      </c>
      <c r="Y2469" s="129" t="s">
        <v>1484</v>
      </c>
      <c r="Z2469" s="129" t="b">
        <v>1</v>
      </c>
      <c r="AA2469" s="129">
        <v>0</v>
      </c>
      <c r="AB2469" s="129" t="b">
        <v>1</v>
      </c>
      <c r="AC2469" s="129">
        <v>46</v>
      </c>
      <c r="AD2469" s="129">
        <v>0.28799999999999998</v>
      </c>
      <c r="AE2469" s="129" t="s">
        <v>3108</v>
      </c>
      <c r="AF2469" s="129" t="s">
        <v>806</v>
      </c>
      <c r="AG2469" s="35" t="s">
        <v>4229</v>
      </c>
    </row>
    <row r="2470" spans="1:33" x14ac:dyDescent="0.3">
      <c r="A2470" s="129" t="s">
        <v>7988</v>
      </c>
      <c r="B2470" s="132">
        <v>-0.59</v>
      </c>
      <c r="C2470" s="132">
        <v>-3.57</v>
      </c>
      <c r="D2470" s="132">
        <v>-3.08</v>
      </c>
      <c r="E2470" s="132">
        <v>-0.3</v>
      </c>
      <c r="F2470" s="132">
        <v>-6.27</v>
      </c>
      <c r="G2470" s="311" t="s">
        <v>3148</v>
      </c>
      <c r="H2470" s="349" t="s">
        <v>3111</v>
      </c>
      <c r="I2470" s="129">
        <v>0.45300000000000001</v>
      </c>
      <c r="J2470" s="129">
        <v>-29</v>
      </c>
      <c r="K2470" s="129">
        <v>-26</v>
      </c>
      <c r="L2470" s="129" t="b">
        <v>0</v>
      </c>
      <c r="M2470" s="129">
        <v>-9.9499999999999993</v>
      </c>
      <c r="N2470" s="129">
        <v>2.0659999999999998</v>
      </c>
      <c r="O2470" s="129">
        <v>-4.8159999999999998</v>
      </c>
      <c r="P2470" s="132">
        <v>-9.7729999999999997</v>
      </c>
      <c r="Q2470" s="132">
        <v>0.246</v>
      </c>
      <c r="R2470" s="132">
        <v>-2.4049999999999998</v>
      </c>
      <c r="S2470" s="129">
        <v>1.99</v>
      </c>
      <c r="T2470" s="419">
        <v>-33.911000000000001</v>
      </c>
      <c r="U2470" s="129">
        <v>26.74</v>
      </c>
      <c r="V2470" s="129">
        <v>-33</v>
      </c>
      <c r="W2470" s="129">
        <v>-47</v>
      </c>
      <c r="X2470" s="129">
        <v>376</v>
      </c>
      <c r="Y2470" s="129" t="s">
        <v>7988</v>
      </c>
      <c r="Z2470" s="129" t="b">
        <v>0</v>
      </c>
      <c r="AA2470" s="129">
        <v>0</v>
      </c>
      <c r="AB2470" s="129" t="b">
        <v>0</v>
      </c>
      <c r="AC2470" s="129">
        <v>41</v>
      </c>
      <c r="AD2470" s="129">
        <v>0.28799999999999998</v>
      </c>
      <c r="AE2470" s="129" t="s">
        <v>3111</v>
      </c>
      <c r="AF2470" s="129" t="s">
        <v>3148</v>
      </c>
      <c r="AG2470" s="35" t="s">
        <v>7989</v>
      </c>
    </row>
    <row r="2471" spans="1:33" x14ac:dyDescent="0.3">
      <c r="A2471" s="129" t="s">
        <v>780</v>
      </c>
      <c r="B2471" s="132">
        <v>-0.97</v>
      </c>
      <c r="C2471" s="132">
        <v>-12.37</v>
      </c>
      <c r="D2471" s="132">
        <v>-23.68</v>
      </c>
      <c r="E2471" s="132">
        <v>-8.5399999999999991</v>
      </c>
      <c r="F2471" s="132">
        <v>-12.21</v>
      </c>
      <c r="G2471" s="269" t="s">
        <v>3162</v>
      </c>
      <c r="H2471" s="288" t="s">
        <v>3108</v>
      </c>
      <c r="I2471" s="129">
        <v>7.6689999999999996</v>
      </c>
      <c r="J2471" s="129">
        <v>-46</v>
      </c>
      <c r="K2471" s="129">
        <v>-25</v>
      </c>
      <c r="L2471" s="129" t="b">
        <v>0</v>
      </c>
      <c r="M2471" s="129">
        <v>-36.956000000000003</v>
      </c>
      <c r="N2471" s="129">
        <v>7.6280000000000001</v>
      </c>
      <c r="O2471" s="129">
        <v>-4.8440000000000003</v>
      </c>
      <c r="P2471" s="132">
        <v>-30.931000000000001</v>
      </c>
      <c r="Q2471" s="132">
        <v>0.22800000000000001</v>
      </c>
      <c r="R2471" s="132">
        <v>-7.0430000000000001</v>
      </c>
      <c r="S2471" s="129">
        <v>2.12</v>
      </c>
      <c r="T2471" s="419">
        <v>-1.5640000000000001</v>
      </c>
      <c r="U2471" s="129">
        <v>181.11</v>
      </c>
      <c r="V2471" s="129">
        <v>-34</v>
      </c>
      <c r="W2471" s="129">
        <v>-45</v>
      </c>
      <c r="X2471" s="129">
        <v>52</v>
      </c>
      <c r="Y2471" s="129" t="s">
        <v>780</v>
      </c>
      <c r="Z2471" s="129" t="b">
        <v>1</v>
      </c>
      <c r="AA2471" s="129">
        <v>0</v>
      </c>
      <c r="AB2471" s="129" t="b">
        <v>0</v>
      </c>
      <c r="AC2471" s="129">
        <v>47</v>
      </c>
      <c r="AD2471" s="129">
        <v>0.28799999999999998</v>
      </c>
      <c r="AE2471" s="129" t="s">
        <v>3108</v>
      </c>
      <c r="AF2471" s="129" t="s">
        <v>3162</v>
      </c>
      <c r="AG2471" s="35" t="s">
        <v>4540</v>
      </c>
    </row>
    <row r="2472" spans="1:33" x14ac:dyDescent="0.3">
      <c r="A2472" s="129" t="s">
        <v>7139</v>
      </c>
      <c r="B2472" s="132">
        <v>3.84</v>
      </c>
      <c r="C2472" s="132">
        <v>15.85</v>
      </c>
      <c r="D2472" s="132">
        <v>30.36</v>
      </c>
      <c r="E2472" s="132">
        <v>-27.28</v>
      </c>
      <c r="F2472" s="132">
        <v>-22.82</v>
      </c>
      <c r="G2472" s="282" t="s">
        <v>3382</v>
      </c>
      <c r="H2472" s="347" t="s">
        <v>245</v>
      </c>
      <c r="I2472" s="129">
        <v>0.77700000000000002</v>
      </c>
      <c r="J2472" s="129">
        <v>-83</v>
      </c>
      <c r="K2472" s="129">
        <v>-73</v>
      </c>
      <c r="L2472" s="129" t="b">
        <v>1</v>
      </c>
      <c r="M2472" s="129">
        <v>-58.195</v>
      </c>
      <c r="N2472" s="129">
        <v>11.986000000000001</v>
      </c>
      <c r="O2472" s="129">
        <v>-4.8550000000000004</v>
      </c>
      <c r="P2472" s="132">
        <v>-52.712000000000003</v>
      </c>
      <c r="Q2472" s="132">
        <v>0.26700000000000002</v>
      </c>
      <c r="R2472" s="132">
        <v>-14.05</v>
      </c>
      <c r="S2472" s="129">
        <v>4.67</v>
      </c>
      <c r="T2472" s="419">
        <v>67.326999999999998</v>
      </c>
      <c r="U2472" s="129">
        <v>5.41</v>
      </c>
      <c r="V2472" s="129">
        <v>18</v>
      </c>
      <c r="W2472" s="129">
        <v>9</v>
      </c>
      <c r="X2472" s="129">
        <v>792</v>
      </c>
      <c r="Y2472" s="129" t="s">
        <v>7139</v>
      </c>
      <c r="Z2472" s="129" t="b">
        <v>0</v>
      </c>
      <c r="AA2472" s="129">
        <v>0</v>
      </c>
      <c r="AB2472" s="129" t="b">
        <v>0</v>
      </c>
      <c r="AC2472" s="129">
        <v>48</v>
      </c>
      <c r="AD2472" s="129">
        <v>0.28699999999999998</v>
      </c>
      <c r="AE2472" s="129" t="s">
        <v>245</v>
      </c>
      <c r="AF2472" s="129" t="s">
        <v>3382</v>
      </c>
      <c r="AG2472" s="35" t="s">
        <v>7140</v>
      </c>
    </row>
    <row r="2473" spans="1:33" x14ac:dyDescent="0.3">
      <c r="A2473" s="129" t="s">
        <v>7976</v>
      </c>
      <c r="B2473" s="132">
        <v>1.3</v>
      </c>
      <c r="C2473" s="132">
        <v>1.89</v>
      </c>
      <c r="D2473" s="132">
        <v>-0.21</v>
      </c>
      <c r="E2473" s="132">
        <v>1.82</v>
      </c>
      <c r="F2473" s="132">
        <v>-0.21</v>
      </c>
      <c r="G2473" s="282" t="s">
        <v>3142</v>
      </c>
      <c r="H2473" s="347" t="s">
        <v>3108</v>
      </c>
      <c r="I2473" s="129">
        <v>0.5</v>
      </c>
      <c r="J2473" s="129">
        <v>-33</v>
      </c>
      <c r="K2473" s="129">
        <v>-20</v>
      </c>
      <c r="L2473" s="129" t="b">
        <v>1</v>
      </c>
      <c r="M2473" s="129">
        <v>-6.6349999999999998</v>
      </c>
      <c r="N2473" s="129">
        <v>1.3620000000000001</v>
      </c>
      <c r="O2473" s="129">
        <v>-4.8710000000000004</v>
      </c>
      <c r="P2473" s="132">
        <v>-6.5</v>
      </c>
      <c r="Q2473" s="132">
        <v>0.249</v>
      </c>
      <c r="R2473" s="132">
        <v>-1.62</v>
      </c>
      <c r="S2473" s="129">
        <v>0.84</v>
      </c>
      <c r="T2473" s="419">
        <v>-17.109000000000002</v>
      </c>
      <c r="U2473" s="129">
        <v>14</v>
      </c>
      <c r="V2473" s="129">
        <v>-29</v>
      </c>
      <c r="W2473" s="129">
        <v>-37</v>
      </c>
      <c r="X2473" s="129">
        <v>1710</v>
      </c>
      <c r="Y2473" s="129" t="s">
        <v>7976</v>
      </c>
      <c r="Z2473" s="129" t="b">
        <v>1</v>
      </c>
      <c r="AA2473" s="129">
        <v>0</v>
      </c>
      <c r="AB2473" s="129" t="b">
        <v>1</v>
      </c>
      <c r="AC2473" s="129">
        <v>40</v>
      </c>
      <c r="AD2473" s="129">
        <v>0.28699999999999998</v>
      </c>
      <c r="AE2473" s="129" t="s">
        <v>3108</v>
      </c>
      <c r="AF2473" s="129" t="s">
        <v>3142</v>
      </c>
      <c r="AG2473" s="35" t="s">
        <v>7977</v>
      </c>
    </row>
    <row r="2474" spans="1:33" x14ac:dyDescent="0.3">
      <c r="A2474" s="129" t="s">
        <v>1638</v>
      </c>
      <c r="B2474" s="132">
        <v>0</v>
      </c>
      <c r="C2474" s="132">
        <v>1.55</v>
      </c>
      <c r="D2474" s="132">
        <v>1.55</v>
      </c>
      <c r="E2474" s="132">
        <v>-8.06</v>
      </c>
      <c r="F2474" s="132">
        <v>0.51</v>
      </c>
      <c r="G2474" s="282" t="s">
        <v>3236</v>
      </c>
      <c r="H2474" s="347" t="s">
        <v>3111</v>
      </c>
      <c r="I2474" s="129">
        <v>1.597</v>
      </c>
      <c r="J2474" s="129">
        <v>-23</v>
      </c>
      <c r="K2474" s="129">
        <v>-16</v>
      </c>
      <c r="L2474" s="129" t="b">
        <v>1</v>
      </c>
      <c r="M2474" s="129">
        <v>-5.6840000000000002</v>
      </c>
      <c r="N2474" s="129">
        <v>1.165</v>
      </c>
      <c r="O2474" s="129">
        <v>-4.8769999999999998</v>
      </c>
      <c r="P2474" s="132">
        <v>-5.95</v>
      </c>
      <c r="Q2474" s="132">
        <v>0.25</v>
      </c>
      <c r="R2474" s="132">
        <v>-1.4870000000000001</v>
      </c>
      <c r="S2474" s="129">
        <v>1.21</v>
      </c>
      <c r="T2474" s="419">
        <v>-54.829000000000001</v>
      </c>
      <c r="U2474" s="129">
        <v>19.62</v>
      </c>
      <c r="V2474" s="129">
        <v>-23</v>
      </c>
      <c r="W2474" s="129">
        <v>-19</v>
      </c>
      <c r="X2474" s="129">
        <v>843</v>
      </c>
      <c r="Y2474" s="129" t="s">
        <v>1638</v>
      </c>
      <c r="Z2474" s="129" t="b">
        <v>1</v>
      </c>
      <c r="AA2474" s="129">
        <v>0</v>
      </c>
      <c r="AB2474" s="129" t="b">
        <v>0</v>
      </c>
      <c r="AC2474" s="129">
        <v>50</v>
      </c>
      <c r="AD2474" s="129">
        <v>0.28699999999999998</v>
      </c>
      <c r="AE2474" s="129" t="s">
        <v>3111</v>
      </c>
      <c r="AF2474" s="129" t="s">
        <v>3236</v>
      </c>
      <c r="AG2474" s="35" t="s">
        <v>4542</v>
      </c>
    </row>
    <row r="2475" spans="1:33" x14ac:dyDescent="0.3">
      <c r="A2475" s="129" t="s">
        <v>327</v>
      </c>
      <c r="B2475" s="132">
        <v>3.08</v>
      </c>
      <c r="C2475" s="132">
        <v>2.95</v>
      </c>
      <c r="D2475" s="132">
        <v>-5.18</v>
      </c>
      <c r="E2475" s="132">
        <v>6.08</v>
      </c>
      <c r="F2475" s="132">
        <v>1.87</v>
      </c>
      <c r="G2475" s="245" t="s">
        <v>3114</v>
      </c>
      <c r="H2475" s="349" t="s">
        <v>31</v>
      </c>
      <c r="I2475" s="129">
        <v>80.626000000000005</v>
      </c>
      <c r="J2475" s="129">
        <v>-30</v>
      </c>
      <c r="K2475" s="129">
        <v>-8</v>
      </c>
      <c r="L2475" s="129" t="b">
        <v>1</v>
      </c>
      <c r="M2475" s="129">
        <v>-17.564</v>
      </c>
      <c r="N2475" s="129">
        <v>3.589</v>
      </c>
      <c r="O2475" s="129">
        <v>-4.8940000000000001</v>
      </c>
      <c r="P2475" s="132">
        <v>-15.693</v>
      </c>
      <c r="Q2475" s="132">
        <v>0.248</v>
      </c>
      <c r="R2475" s="132">
        <v>-3.8929999999999998</v>
      </c>
      <c r="S2475" s="129">
        <v>2.13</v>
      </c>
      <c r="T2475" s="419">
        <v>24.434999999999999</v>
      </c>
      <c r="U2475" s="129">
        <v>295.95999999999998</v>
      </c>
      <c r="V2475" s="129">
        <v>-54</v>
      </c>
      <c r="W2475" s="129">
        <v>-48</v>
      </c>
      <c r="X2475" s="129">
        <v>31</v>
      </c>
      <c r="Y2475" s="129" t="s">
        <v>327</v>
      </c>
      <c r="Z2475" s="129" t="b">
        <v>1</v>
      </c>
      <c r="AA2475" s="129">
        <v>0</v>
      </c>
      <c r="AB2475" s="129" t="b">
        <v>1</v>
      </c>
      <c r="AC2475" s="129">
        <v>44</v>
      </c>
      <c r="AD2475" s="129">
        <v>0.28599999999999998</v>
      </c>
      <c r="AE2475" s="129" t="s">
        <v>31</v>
      </c>
      <c r="AF2475" s="129" t="s">
        <v>3114</v>
      </c>
      <c r="AG2475" s="35" t="s">
        <v>3923</v>
      </c>
    </row>
    <row r="2476" spans="1:33" x14ac:dyDescent="0.3">
      <c r="A2476" s="129" t="s">
        <v>1844</v>
      </c>
      <c r="B2476" s="132">
        <v>-1.66</v>
      </c>
      <c r="C2476" s="132">
        <v>-7.14</v>
      </c>
      <c r="D2476" s="132">
        <v>-7.44</v>
      </c>
      <c r="E2476" s="132">
        <v>-7.77</v>
      </c>
      <c r="F2476" s="132">
        <v>-9.41</v>
      </c>
      <c r="G2476" s="237" t="s">
        <v>3148</v>
      </c>
      <c r="H2476" s="349" t="s">
        <v>3111</v>
      </c>
      <c r="I2476" s="129">
        <v>1.605</v>
      </c>
      <c r="J2476" s="129">
        <v>-48</v>
      </c>
      <c r="K2476" s="129">
        <v>-38</v>
      </c>
      <c r="L2476" s="129" t="b">
        <v>0</v>
      </c>
      <c r="M2476" s="129">
        <v>-12.922000000000001</v>
      </c>
      <c r="N2476" s="129">
        <v>2.6360000000000001</v>
      </c>
      <c r="O2476" s="129">
        <v>-4.9020000000000001</v>
      </c>
      <c r="P2476" s="132">
        <v>-12.548999999999999</v>
      </c>
      <c r="Q2476" s="132">
        <v>0.253</v>
      </c>
      <c r="R2476" s="132">
        <v>-3.17</v>
      </c>
      <c r="S2476" s="129">
        <v>2.36</v>
      </c>
      <c r="T2476" s="419">
        <v>-114.36199999999999</v>
      </c>
      <c r="U2476" s="129">
        <v>28.49</v>
      </c>
      <c r="V2476" s="129">
        <v>-20</v>
      </c>
      <c r="W2476" s="129">
        <v>-36</v>
      </c>
      <c r="X2476" s="129">
        <v>297</v>
      </c>
      <c r="Y2476" s="129" t="s">
        <v>1844</v>
      </c>
      <c r="Z2476" s="129" t="b">
        <v>1</v>
      </c>
      <c r="AA2476" s="129">
        <v>0</v>
      </c>
      <c r="AB2476" s="129" t="b">
        <v>0</v>
      </c>
      <c r="AC2476" s="129">
        <v>40</v>
      </c>
      <c r="AD2476" s="129">
        <v>0.28599999999999998</v>
      </c>
      <c r="AE2476" s="129" t="s">
        <v>3111</v>
      </c>
      <c r="AF2476" s="129" t="s">
        <v>3148</v>
      </c>
      <c r="AG2476" s="35" t="s">
        <v>4014</v>
      </c>
    </row>
    <row r="2477" spans="1:33" x14ac:dyDescent="0.3">
      <c r="A2477" s="129" t="s">
        <v>8989</v>
      </c>
      <c r="B2477" s="132">
        <v>0.38</v>
      </c>
      <c r="C2477" s="132">
        <v>-0.45</v>
      </c>
      <c r="D2477" s="132">
        <v>0.45</v>
      </c>
      <c r="E2477" s="132">
        <v>0.57999999999999996</v>
      </c>
      <c r="F2477" s="132">
        <v>-3.09</v>
      </c>
      <c r="G2477" s="311" t="s">
        <v>3217</v>
      </c>
      <c r="H2477" s="349" t="s">
        <v>150</v>
      </c>
      <c r="I2477" s="129">
        <v>0.3</v>
      </c>
      <c r="J2477" s="129">
        <v>-36</v>
      </c>
      <c r="K2477" s="129">
        <v>-23</v>
      </c>
      <c r="L2477" s="129" t="b">
        <v>0</v>
      </c>
      <c r="M2477" s="129">
        <v>-7.3150000000000004</v>
      </c>
      <c r="N2477" s="129">
        <v>1.4910000000000001</v>
      </c>
      <c r="O2477" s="129">
        <v>-4.907</v>
      </c>
      <c r="P2477" s="132">
        <v>-7.0609999999999999</v>
      </c>
      <c r="Q2477" s="132">
        <v>0.251</v>
      </c>
      <c r="R2477" s="132">
        <v>-1.7729999999999999</v>
      </c>
      <c r="S2477" s="129">
        <v>1.35</v>
      </c>
      <c r="T2477" s="419">
        <v>0</v>
      </c>
      <c r="U2477" s="129">
        <v>15.66</v>
      </c>
      <c r="V2477" s="129">
        <v>14</v>
      </c>
      <c r="W2477" s="129">
        <v>-29</v>
      </c>
      <c r="X2477" s="129">
        <v>947</v>
      </c>
      <c r="Y2477" s="129" t="s">
        <v>8989</v>
      </c>
      <c r="Z2477" s="129" t="b">
        <v>1</v>
      </c>
      <c r="AA2477" s="129">
        <v>0</v>
      </c>
      <c r="AB2477" s="129" t="b">
        <v>0</v>
      </c>
      <c r="AC2477" s="129">
        <v>45</v>
      </c>
      <c r="AD2477" s="129">
        <v>0.28599999999999998</v>
      </c>
      <c r="AE2477" s="129" t="s">
        <v>150</v>
      </c>
      <c r="AF2477" s="129" t="s">
        <v>3217</v>
      </c>
      <c r="AG2477" s="35" t="s">
        <v>8990</v>
      </c>
    </row>
    <row r="2478" spans="1:33" x14ac:dyDescent="0.3">
      <c r="A2478" s="129" t="s">
        <v>2467</v>
      </c>
      <c r="B2478" s="132">
        <v>7.26</v>
      </c>
      <c r="C2478" s="132">
        <v>-9.6</v>
      </c>
      <c r="D2478" s="132">
        <v>-13.09</v>
      </c>
      <c r="E2478" s="132">
        <v>25.96</v>
      </c>
      <c r="F2478" s="132">
        <v>4.83</v>
      </c>
      <c r="G2478" s="229" t="s">
        <v>3170</v>
      </c>
      <c r="H2478" s="349" t="s">
        <v>3124</v>
      </c>
      <c r="I2478" s="129">
        <v>2.1019999999999999</v>
      </c>
      <c r="J2478" s="129">
        <v>-88</v>
      </c>
      <c r="K2478" s="129">
        <v>-61</v>
      </c>
      <c r="L2478" s="129" t="b">
        <v>1</v>
      </c>
      <c r="M2478" s="129">
        <v>-42.976999999999997</v>
      </c>
      <c r="N2478" s="129">
        <v>8.7520000000000007</v>
      </c>
      <c r="O2478" s="129">
        <v>-4.9109999999999996</v>
      </c>
      <c r="P2478" s="132">
        <v>-31.292000000000002</v>
      </c>
      <c r="Q2478" s="132">
        <v>0.24199999999999999</v>
      </c>
      <c r="R2478" s="132">
        <v>-7.5750000000000002</v>
      </c>
      <c r="S2478" s="129">
        <v>5.16</v>
      </c>
      <c r="T2478" s="419">
        <v>73.537999999999997</v>
      </c>
      <c r="U2478" s="129">
        <v>34.26</v>
      </c>
      <c r="V2478" s="129">
        <v>41</v>
      </c>
      <c r="W2478" s="129">
        <v>42</v>
      </c>
      <c r="X2478" s="129">
        <v>113</v>
      </c>
      <c r="Y2478" s="129" t="s">
        <v>2467</v>
      </c>
      <c r="Z2478" s="129" t="b">
        <v>1</v>
      </c>
      <c r="AA2478" s="129">
        <v>0</v>
      </c>
      <c r="AB2478" s="129" t="b">
        <v>0</v>
      </c>
      <c r="AC2478" s="129">
        <v>46</v>
      </c>
      <c r="AD2478" s="129">
        <v>0.28599999999999998</v>
      </c>
      <c r="AE2478" s="129" t="s">
        <v>3124</v>
      </c>
      <c r="AF2478" s="129" t="s">
        <v>3170</v>
      </c>
      <c r="AG2478" s="35" t="s">
        <v>3171</v>
      </c>
    </row>
    <row r="2479" spans="1:33" x14ac:dyDescent="0.3">
      <c r="A2479" s="129" t="s">
        <v>1767</v>
      </c>
      <c r="B2479" s="132">
        <v>-5.49</v>
      </c>
      <c r="C2479" s="132">
        <v>-6.81</v>
      </c>
      <c r="D2479" s="132">
        <v>-2.56</v>
      </c>
      <c r="E2479" s="132">
        <v>2.29</v>
      </c>
      <c r="F2479" s="132">
        <v>-6.6</v>
      </c>
      <c r="G2479" s="227" t="s">
        <v>3135</v>
      </c>
      <c r="H2479" s="346" t="s">
        <v>3108</v>
      </c>
      <c r="I2479" s="129">
        <v>1.825</v>
      </c>
      <c r="J2479" s="129">
        <v>-73</v>
      </c>
      <c r="K2479" s="129">
        <v>-50</v>
      </c>
      <c r="L2479" s="129" t="b">
        <v>0</v>
      </c>
      <c r="M2479" s="129">
        <v>-28.341000000000001</v>
      </c>
      <c r="N2479" s="129">
        <v>5.7640000000000002</v>
      </c>
      <c r="O2479" s="129">
        <v>-4.9169999999999998</v>
      </c>
      <c r="P2479" s="132">
        <v>-23.626999999999999</v>
      </c>
      <c r="Q2479" s="132">
        <v>0.251</v>
      </c>
      <c r="R2479" s="132">
        <v>-5.9379999999999997</v>
      </c>
      <c r="S2479" s="129">
        <v>2.91</v>
      </c>
      <c r="T2479" s="419">
        <v>-47.271999999999998</v>
      </c>
      <c r="U2479" s="129">
        <v>25.47</v>
      </c>
      <c r="V2479" s="129">
        <v>-11</v>
      </c>
      <c r="W2479" s="129">
        <v>-24</v>
      </c>
      <c r="X2479" s="129">
        <v>270</v>
      </c>
      <c r="Y2479" s="129" t="s">
        <v>1767</v>
      </c>
      <c r="Z2479" s="129" t="b">
        <v>1</v>
      </c>
      <c r="AA2479" s="129">
        <v>0</v>
      </c>
      <c r="AB2479" s="129" t="b">
        <v>0</v>
      </c>
      <c r="AC2479" s="129">
        <v>52</v>
      </c>
      <c r="AD2479" s="129">
        <v>0.28499999999999998</v>
      </c>
      <c r="AE2479" s="129" t="s">
        <v>3108</v>
      </c>
      <c r="AF2479" s="129" t="s">
        <v>3135</v>
      </c>
      <c r="AG2479" s="35" t="s">
        <v>4685</v>
      </c>
    </row>
    <row r="2480" spans="1:33" x14ac:dyDescent="0.3">
      <c r="A2480" s="129" t="s">
        <v>1982</v>
      </c>
      <c r="B2480" s="132">
        <v>-4.3099999999999996</v>
      </c>
      <c r="C2480" s="132">
        <v>4.6900000000000004</v>
      </c>
      <c r="D2480" s="132">
        <v>-6.55</v>
      </c>
      <c r="E2480" s="132">
        <v>-7.67</v>
      </c>
      <c r="F2480" s="132">
        <v>-4.1399999999999997</v>
      </c>
      <c r="G2480" s="221" t="s">
        <v>3313</v>
      </c>
      <c r="H2480" s="349" t="s">
        <v>24</v>
      </c>
      <c r="I2480" s="129">
        <v>1.452</v>
      </c>
      <c r="J2480" s="129">
        <v>-51</v>
      </c>
      <c r="K2480" s="129">
        <v>-39</v>
      </c>
      <c r="L2480" s="129" t="b">
        <v>0</v>
      </c>
      <c r="M2480" s="129">
        <v>-17.59</v>
      </c>
      <c r="N2480" s="129">
        <v>3.569</v>
      </c>
      <c r="O2480" s="129">
        <v>-4.9290000000000003</v>
      </c>
      <c r="P2480" s="132">
        <v>-16.402000000000001</v>
      </c>
      <c r="Q2480" s="132">
        <v>0.25600000000000001</v>
      </c>
      <c r="R2480" s="132">
        <v>-4.1959999999999997</v>
      </c>
      <c r="S2480" s="129">
        <v>2.96</v>
      </c>
      <c r="T2480" s="419">
        <v>-47.164999999999999</v>
      </c>
      <c r="U2480" s="129">
        <v>30.83</v>
      </c>
      <c r="V2480" s="129">
        <v>-21</v>
      </c>
      <c r="W2480" s="129">
        <v>-8</v>
      </c>
      <c r="X2480" s="129">
        <v>219</v>
      </c>
      <c r="Y2480" s="129" t="s">
        <v>1982</v>
      </c>
      <c r="Z2480" s="129" t="b">
        <v>0</v>
      </c>
      <c r="AA2480" s="129">
        <v>0</v>
      </c>
      <c r="AB2480" s="129" t="b">
        <v>0</v>
      </c>
      <c r="AC2480" s="129">
        <v>46</v>
      </c>
      <c r="AD2480" s="129">
        <v>0.28499999999999998</v>
      </c>
      <c r="AE2480" s="129" t="s">
        <v>24</v>
      </c>
      <c r="AF2480" s="129" t="s">
        <v>3313</v>
      </c>
      <c r="AG2480" s="35" t="s">
        <v>5217</v>
      </c>
    </row>
    <row r="2481" spans="1:33" x14ac:dyDescent="0.3">
      <c r="A2481" s="129" t="s">
        <v>352</v>
      </c>
      <c r="B2481" s="132">
        <v>0.65</v>
      </c>
      <c r="C2481" s="132">
        <v>-3.37</v>
      </c>
      <c r="D2481" s="132">
        <v>-8.5299999999999994</v>
      </c>
      <c r="E2481" s="132">
        <v>2.36</v>
      </c>
      <c r="F2481" s="132">
        <v>-3.58</v>
      </c>
      <c r="G2481" s="214" t="s">
        <v>3193</v>
      </c>
      <c r="H2481" s="347" t="s">
        <v>3111</v>
      </c>
      <c r="I2481" s="129">
        <v>144.911</v>
      </c>
      <c r="J2481" s="129">
        <v>-52</v>
      </c>
      <c r="K2481" s="129">
        <v>-19</v>
      </c>
      <c r="L2481" s="129" t="b">
        <v>0</v>
      </c>
      <c r="M2481" s="129">
        <v>-12.662000000000001</v>
      </c>
      <c r="N2481" s="129">
        <v>2.5630000000000002</v>
      </c>
      <c r="O2481" s="129">
        <v>-4.9409999999999998</v>
      </c>
      <c r="P2481" s="132">
        <v>-12.012</v>
      </c>
      <c r="Q2481" s="132">
        <v>0.252</v>
      </c>
      <c r="R2481" s="132">
        <v>-3.03</v>
      </c>
      <c r="S2481" s="129">
        <v>2.81</v>
      </c>
      <c r="T2481" s="419">
        <v>66.284999999999997</v>
      </c>
      <c r="U2481" s="129">
        <v>119.855</v>
      </c>
      <c r="V2481" s="129">
        <v>-44</v>
      </c>
      <c r="W2481" s="129">
        <v>-48</v>
      </c>
      <c r="X2481" s="129">
        <v>59</v>
      </c>
      <c r="Y2481" s="129" t="s">
        <v>352</v>
      </c>
      <c r="Z2481" s="129" t="b">
        <v>1</v>
      </c>
      <c r="AA2481" s="129">
        <v>0</v>
      </c>
      <c r="AB2481" s="129" t="b">
        <v>0</v>
      </c>
      <c r="AC2481" s="129">
        <v>45</v>
      </c>
      <c r="AD2481" s="129">
        <v>0.28499999999999998</v>
      </c>
      <c r="AE2481" s="129" t="s">
        <v>3111</v>
      </c>
      <c r="AF2481" s="129" t="s">
        <v>3193</v>
      </c>
      <c r="AG2481" s="35" t="s">
        <v>4085</v>
      </c>
    </row>
    <row r="2482" spans="1:33" x14ac:dyDescent="0.3">
      <c r="A2482" s="129" t="s">
        <v>7339</v>
      </c>
      <c r="B2482" s="132">
        <v>-0.03</v>
      </c>
      <c r="C2482" s="132">
        <v>-6.66</v>
      </c>
      <c r="D2482" s="132">
        <v>-11.29</v>
      </c>
      <c r="E2482" s="132">
        <v>-2.82</v>
      </c>
      <c r="F2482" s="132">
        <v>-7.48</v>
      </c>
      <c r="G2482" s="220" t="s">
        <v>3385</v>
      </c>
      <c r="H2482" s="349" t="s">
        <v>3108</v>
      </c>
      <c r="I2482" s="129">
        <v>0.52400000000000002</v>
      </c>
      <c r="J2482" s="129">
        <v>-51</v>
      </c>
      <c r="K2482" s="129">
        <v>-29</v>
      </c>
      <c r="L2482" s="129" t="b">
        <v>0</v>
      </c>
      <c r="M2482" s="129">
        <v>-40.533999999999999</v>
      </c>
      <c r="N2482" s="129">
        <v>8.202</v>
      </c>
      <c r="O2482" s="129">
        <v>-4.9420000000000002</v>
      </c>
      <c r="P2482" s="132">
        <v>-31.254999999999999</v>
      </c>
      <c r="Q2482" s="132">
        <v>0.249</v>
      </c>
      <c r="R2482" s="132">
        <v>-7.7930000000000001</v>
      </c>
      <c r="S2482" s="129">
        <v>4.66</v>
      </c>
      <c r="T2482" s="419">
        <v>-41.917000000000002</v>
      </c>
      <c r="U2482" s="129">
        <v>29.69</v>
      </c>
      <c r="V2482" s="129">
        <v>-24</v>
      </c>
      <c r="W2482" s="129">
        <v>-37</v>
      </c>
      <c r="X2482" s="129">
        <v>144</v>
      </c>
      <c r="Y2482" s="129" t="s">
        <v>7339</v>
      </c>
      <c r="Z2482" s="129" t="b">
        <v>1</v>
      </c>
      <c r="AA2482" s="129">
        <v>0</v>
      </c>
      <c r="AB2482" s="129" t="b">
        <v>0</v>
      </c>
      <c r="AC2482" s="129">
        <v>41</v>
      </c>
      <c r="AD2482" s="129">
        <v>0.28399999999999997</v>
      </c>
      <c r="AE2482" s="129" t="s">
        <v>3108</v>
      </c>
      <c r="AF2482" s="129" t="s">
        <v>3385</v>
      </c>
      <c r="AG2482" s="35" t="s">
        <v>7340</v>
      </c>
    </row>
    <row r="2483" spans="1:33" x14ac:dyDescent="0.3">
      <c r="A2483" s="129" t="s">
        <v>4735</v>
      </c>
      <c r="B2483" s="132">
        <v>-0.79</v>
      </c>
      <c r="C2483" s="132">
        <v>-0.1</v>
      </c>
      <c r="D2483" s="132">
        <v>-12.01</v>
      </c>
      <c r="E2483" s="132">
        <v>-11.86</v>
      </c>
      <c r="F2483" s="132">
        <v>-10.210000000000001</v>
      </c>
      <c r="G2483" s="250" t="s">
        <v>3150</v>
      </c>
      <c r="H2483" s="354" t="s">
        <v>115</v>
      </c>
      <c r="I2483" s="129">
        <v>0.76900000000000002</v>
      </c>
      <c r="J2483" s="129">
        <v>-23</v>
      </c>
      <c r="K2483" s="129">
        <v>-16</v>
      </c>
      <c r="L2483" s="129" t="b">
        <v>0</v>
      </c>
      <c r="M2483" s="129">
        <v>-20.486999999999998</v>
      </c>
      <c r="N2483" s="129">
        <v>4.1449999999999996</v>
      </c>
      <c r="O2483" s="129">
        <v>-4.9429999999999996</v>
      </c>
      <c r="P2483" s="132">
        <v>-20.655000000000001</v>
      </c>
      <c r="Q2483" s="132">
        <v>0.246</v>
      </c>
      <c r="R2483" s="132">
        <v>-5.0739999999999998</v>
      </c>
      <c r="S2483" s="129">
        <v>2.31</v>
      </c>
      <c r="T2483" s="419">
        <v>-6.4320000000000004</v>
      </c>
      <c r="U2483" s="129">
        <v>20.22</v>
      </c>
      <c r="V2483" s="129">
        <v>-53</v>
      </c>
      <c r="W2483" s="129">
        <v>-78</v>
      </c>
      <c r="X2483" s="129">
        <v>428</v>
      </c>
      <c r="Y2483" s="129" t="s">
        <v>4735</v>
      </c>
      <c r="Z2483" s="129" t="b">
        <v>1</v>
      </c>
      <c r="AA2483" s="129">
        <v>0</v>
      </c>
      <c r="AB2483" s="129" t="b">
        <v>0</v>
      </c>
      <c r="AC2483" s="129">
        <v>42</v>
      </c>
      <c r="AD2483" s="129">
        <v>0.28399999999999997</v>
      </c>
      <c r="AE2483" s="129" t="s">
        <v>115</v>
      </c>
      <c r="AF2483" s="129" t="s">
        <v>3150</v>
      </c>
      <c r="AG2483" s="35" t="s">
        <v>4736</v>
      </c>
    </row>
    <row r="2484" spans="1:33" x14ac:dyDescent="0.3">
      <c r="A2484" s="129" t="s">
        <v>1495</v>
      </c>
      <c r="B2484" s="132">
        <v>1.22</v>
      </c>
      <c r="C2484" s="132">
        <v>1.92</v>
      </c>
      <c r="D2484" s="132">
        <v>-8.26</v>
      </c>
      <c r="E2484" s="132">
        <v>-0.68</v>
      </c>
      <c r="F2484" s="132">
        <v>-3.95</v>
      </c>
      <c r="G2484" s="231" t="s">
        <v>3114</v>
      </c>
      <c r="H2484" s="346" t="s">
        <v>31</v>
      </c>
      <c r="I2484" s="129">
        <v>1.9610000000000001</v>
      </c>
      <c r="J2484" s="129">
        <v>-70</v>
      </c>
      <c r="K2484" s="129">
        <v>-53</v>
      </c>
      <c r="L2484" s="129" t="b">
        <v>0</v>
      </c>
      <c r="M2484" s="129">
        <v>-21.082000000000001</v>
      </c>
      <c r="N2484" s="129">
        <v>4.2629999999999999</v>
      </c>
      <c r="O2484" s="129">
        <v>-4.9450000000000003</v>
      </c>
      <c r="P2484" s="132">
        <v>-18.706</v>
      </c>
      <c r="Q2484" s="132">
        <v>0.25800000000000001</v>
      </c>
      <c r="R2484" s="132">
        <v>-4.8220000000000001</v>
      </c>
      <c r="S2484" s="129">
        <v>2.34</v>
      </c>
      <c r="T2484" s="419">
        <v>33.04</v>
      </c>
      <c r="U2484" s="129">
        <v>11.66</v>
      </c>
      <c r="V2484" s="129">
        <v>19</v>
      </c>
      <c r="W2484" s="129">
        <v>19</v>
      </c>
      <c r="X2484" s="129">
        <v>734</v>
      </c>
      <c r="Y2484" s="129" t="s">
        <v>1495</v>
      </c>
      <c r="Z2484" s="129" t="b">
        <v>1</v>
      </c>
      <c r="AA2484" s="129">
        <v>0</v>
      </c>
      <c r="AB2484" s="129" t="b">
        <v>0</v>
      </c>
      <c r="AC2484" s="129">
        <v>51</v>
      </c>
      <c r="AD2484" s="129">
        <v>0.28399999999999997</v>
      </c>
      <c r="AE2484" s="129" t="s">
        <v>31</v>
      </c>
      <c r="AF2484" s="129" t="s">
        <v>3114</v>
      </c>
      <c r="AG2484" s="35" t="s">
        <v>3894</v>
      </c>
    </row>
    <row r="2485" spans="1:33" x14ac:dyDescent="0.3">
      <c r="A2485" s="129" t="s">
        <v>2451</v>
      </c>
      <c r="B2485" s="132">
        <v>-4.3600000000000003</v>
      </c>
      <c r="C2485" s="132">
        <v>-8.93</v>
      </c>
      <c r="D2485" s="132">
        <v>-6.26</v>
      </c>
      <c r="E2485" s="132">
        <v>-15.86</v>
      </c>
      <c r="F2485" s="132">
        <v>-13.14</v>
      </c>
      <c r="G2485" s="249" t="s">
        <v>3166</v>
      </c>
      <c r="H2485" s="353" t="s">
        <v>245</v>
      </c>
      <c r="I2485" s="129">
        <v>1.69</v>
      </c>
      <c r="J2485" s="129">
        <v>-38</v>
      </c>
      <c r="K2485" s="129">
        <v>-37</v>
      </c>
      <c r="L2485" s="129" t="b">
        <v>0</v>
      </c>
      <c r="M2485" s="129">
        <v>-15.922000000000001</v>
      </c>
      <c r="N2485" s="129">
        <v>3.2170000000000001</v>
      </c>
      <c r="O2485" s="129">
        <v>-4.9489999999999998</v>
      </c>
      <c r="P2485" s="132">
        <v>-15.489000000000001</v>
      </c>
      <c r="Q2485" s="132">
        <v>0.25800000000000001</v>
      </c>
      <c r="R2485" s="132">
        <v>-3.99</v>
      </c>
      <c r="S2485" s="129">
        <v>2.19</v>
      </c>
      <c r="T2485" s="419">
        <v>-21.8</v>
      </c>
      <c r="U2485" s="129">
        <v>52.42</v>
      </c>
      <c r="V2485" s="129">
        <v>-26</v>
      </c>
      <c r="W2485" s="129">
        <v>-37</v>
      </c>
      <c r="X2485" s="129">
        <v>174</v>
      </c>
      <c r="Y2485" s="129" t="s">
        <v>2451</v>
      </c>
      <c r="Z2485" s="129" t="b">
        <v>0</v>
      </c>
      <c r="AA2485" s="129">
        <v>0</v>
      </c>
      <c r="AB2485" s="129" t="b">
        <v>0</v>
      </c>
      <c r="AC2485" s="129">
        <v>47</v>
      </c>
      <c r="AD2485" s="129">
        <v>0.28399999999999997</v>
      </c>
      <c r="AE2485" s="129" t="s">
        <v>245</v>
      </c>
      <c r="AF2485" s="129" t="s">
        <v>3166</v>
      </c>
      <c r="AG2485" s="35" t="s">
        <v>5204</v>
      </c>
    </row>
    <row r="2486" spans="1:33" x14ac:dyDescent="0.3">
      <c r="A2486" s="129" t="s">
        <v>7872</v>
      </c>
      <c r="B2486" s="132">
        <v>0.86</v>
      </c>
      <c r="C2486" s="132">
        <v>-7.21</v>
      </c>
      <c r="D2486" s="132">
        <v>-14.05</v>
      </c>
      <c r="E2486" s="132">
        <v>-1.46</v>
      </c>
      <c r="F2486" s="132">
        <v>-7.7</v>
      </c>
      <c r="G2486" s="326" t="s">
        <v>3250</v>
      </c>
      <c r="H2486" s="349" t="s">
        <v>3111</v>
      </c>
      <c r="I2486" s="129">
        <v>0.218</v>
      </c>
      <c r="J2486" s="129">
        <v>-54</v>
      </c>
      <c r="K2486" s="129">
        <v>-44</v>
      </c>
      <c r="L2486" s="129" t="b">
        <v>0</v>
      </c>
      <c r="M2486" s="129">
        <v>-15.446</v>
      </c>
      <c r="N2486" s="129">
        <v>3.12</v>
      </c>
      <c r="O2486" s="129">
        <v>-4.952</v>
      </c>
      <c r="P2486" s="132">
        <v>-14.488</v>
      </c>
      <c r="Q2486" s="132">
        <v>0.249</v>
      </c>
      <c r="R2486" s="132">
        <v>-3.6139999999999999</v>
      </c>
      <c r="S2486" s="129">
        <v>2.11</v>
      </c>
      <c r="T2486" s="419">
        <v>-78.900000000000006</v>
      </c>
      <c r="U2486" s="129">
        <v>20.99</v>
      </c>
      <c r="V2486" s="129">
        <v>-2</v>
      </c>
      <c r="W2486" s="129">
        <v>61</v>
      </c>
      <c r="X2486" s="129">
        <v>450</v>
      </c>
      <c r="Y2486" s="129" t="s">
        <v>7872</v>
      </c>
      <c r="Z2486" s="129" t="b">
        <v>1</v>
      </c>
      <c r="AA2486" s="129">
        <v>0</v>
      </c>
      <c r="AB2486" s="129" t="b">
        <v>0</v>
      </c>
      <c r="AC2486" s="129">
        <v>43</v>
      </c>
      <c r="AD2486" s="129">
        <v>0.28299999999999997</v>
      </c>
      <c r="AE2486" s="129" t="s">
        <v>3111</v>
      </c>
      <c r="AF2486" s="129" t="s">
        <v>3250</v>
      </c>
      <c r="AG2486" s="35" t="s">
        <v>8736</v>
      </c>
    </row>
    <row r="2487" spans="1:33" x14ac:dyDescent="0.3">
      <c r="A2487" s="129" t="s">
        <v>7548</v>
      </c>
      <c r="B2487" s="132">
        <v>3.63</v>
      </c>
      <c r="C2487" s="132">
        <v>-1.1299999999999999</v>
      </c>
      <c r="D2487" s="132">
        <v>-1.05</v>
      </c>
      <c r="E2487" s="132">
        <v>-18.62</v>
      </c>
      <c r="F2487" s="132">
        <v>-13.15</v>
      </c>
      <c r="G2487" s="210" t="s">
        <v>3705</v>
      </c>
      <c r="H2487" s="288" t="s">
        <v>115</v>
      </c>
      <c r="I2487" s="129">
        <v>0.57199999999999995</v>
      </c>
      <c r="J2487" s="129">
        <v>-59</v>
      </c>
      <c r="K2487" s="129">
        <v>-55</v>
      </c>
      <c r="L2487" s="129" t="b">
        <v>0</v>
      </c>
      <c r="M2487" s="129">
        <v>-23.152999999999999</v>
      </c>
      <c r="N2487" s="129">
        <v>4.6740000000000004</v>
      </c>
      <c r="O2487" s="129">
        <v>-4.9539999999999997</v>
      </c>
      <c r="P2487" s="132">
        <v>-22.472000000000001</v>
      </c>
      <c r="Q2487" s="132">
        <v>0.25900000000000001</v>
      </c>
      <c r="R2487" s="132">
        <v>-5.8129999999999997</v>
      </c>
      <c r="S2487" s="129">
        <v>3.86</v>
      </c>
      <c r="T2487" s="419">
        <v>63.357999999999997</v>
      </c>
      <c r="U2487" s="129">
        <v>12.28</v>
      </c>
      <c r="V2487" s="129">
        <v>-7</v>
      </c>
      <c r="W2487" s="129">
        <v>-6</v>
      </c>
      <c r="X2487" s="129">
        <v>422</v>
      </c>
      <c r="Y2487" s="129" t="s">
        <v>7548</v>
      </c>
      <c r="Z2487" s="129" t="b">
        <v>0</v>
      </c>
      <c r="AA2487" s="129">
        <v>0</v>
      </c>
      <c r="AB2487" s="129" t="b">
        <v>0</v>
      </c>
      <c r="AC2487" s="129">
        <v>40</v>
      </c>
      <c r="AD2487" s="129">
        <v>0.28299999999999997</v>
      </c>
      <c r="AE2487" s="129" t="s">
        <v>115</v>
      </c>
      <c r="AF2487" s="129" t="s">
        <v>3705</v>
      </c>
      <c r="AG2487" s="35" t="s">
        <v>7549</v>
      </c>
    </row>
    <row r="2488" spans="1:33" x14ac:dyDescent="0.3">
      <c r="A2488" s="129" t="s">
        <v>8831</v>
      </c>
      <c r="B2488" s="132">
        <v>-3.32</v>
      </c>
      <c r="C2488" s="132">
        <v>-14.16</v>
      </c>
      <c r="D2488" s="132">
        <v>-16.45</v>
      </c>
      <c r="E2488" s="132">
        <v>-10.16</v>
      </c>
      <c r="F2488" s="132">
        <v>-15.83</v>
      </c>
      <c r="G2488" s="269" t="s">
        <v>3160</v>
      </c>
      <c r="H2488" s="288" t="s">
        <v>3111</v>
      </c>
      <c r="I2488" s="129">
        <v>0.24099999999999999</v>
      </c>
      <c r="J2488" s="129">
        <v>-22</v>
      </c>
      <c r="K2488" s="129">
        <v>-18</v>
      </c>
      <c r="L2488" s="129" t="b">
        <v>0</v>
      </c>
      <c r="M2488" s="129">
        <v>-15.744</v>
      </c>
      <c r="N2488" s="129">
        <v>3.1709999999999998</v>
      </c>
      <c r="O2488" s="129">
        <v>-4.9649999999999999</v>
      </c>
      <c r="P2488" s="132">
        <v>-15.27</v>
      </c>
      <c r="Q2488" s="132">
        <v>0.252</v>
      </c>
      <c r="R2488" s="132">
        <v>-3.855</v>
      </c>
      <c r="S2488" s="129">
        <v>3.33</v>
      </c>
      <c r="T2488" s="419">
        <v>0</v>
      </c>
      <c r="U2488" s="129">
        <v>16</v>
      </c>
      <c r="V2488" s="129">
        <v>127</v>
      </c>
      <c r="W2488" s="129">
        <v>300</v>
      </c>
      <c r="X2488" s="129">
        <v>375</v>
      </c>
      <c r="Y2488" s="129" t="s">
        <v>8831</v>
      </c>
      <c r="Z2488" s="129" t="b">
        <v>1</v>
      </c>
      <c r="AA2488" s="129">
        <v>0</v>
      </c>
      <c r="AB2488" s="129" t="b">
        <v>0</v>
      </c>
      <c r="AC2488" s="129">
        <v>45</v>
      </c>
      <c r="AD2488" s="129">
        <v>0.28299999999999997</v>
      </c>
      <c r="AE2488" s="129" t="s">
        <v>3111</v>
      </c>
      <c r="AF2488" s="129" t="s">
        <v>3160</v>
      </c>
      <c r="AG2488" s="35" t="s">
        <v>8832</v>
      </c>
    </row>
    <row r="2489" spans="1:33" x14ac:dyDescent="0.3">
      <c r="A2489" s="129" t="s">
        <v>175</v>
      </c>
      <c r="B2489" s="132">
        <v>0.14000000000000001</v>
      </c>
      <c r="C2489" s="132">
        <v>-3.03</v>
      </c>
      <c r="D2489" s="132">
        <v>-11.06</v>
      </c>
      <c r="E2489" s="132">
        <v>0.2</v>
      </c>
      <c r="F2489" s="132">
        <v>-3.01</v>
      </c>
      <c r="G2489" s="212" t="s">
        <v>3453</v>
      </c>
      <c r="H2489" s="345" t="s">
        <v>3108</v>
      </c>
      <c r="I2489" s="129">
        <v>52.674999999999997</v>
      </c>
      <c r="J2489" s="129">
        <v>-35</v>
      </c>
      <c r="K2489" s="129">
        <v>-13</v>
      </c>
      <c r="L2489" s="129" t="b">
        <v>0</v>
      </c>
      <c r="M2489" s="129">
        <v>-17.757000000000001</v>
      </c>
      <c r="N2489" s="129">
        <v>3.5710000000000002</v>
      </c>
      <c r="O2489" s="129">
        <v>-4.9720000000000004</v>
      </c>
      <c r="P2489" s="132">
        <v>-15.898999999999999</v>
      </c>
      <c r="Q2489" s="132">
        <v>0.25</v>
      </c>
      <c r="R2489" s="132">
        <v>-3.9710000000000001</v>
      </c>
      <c r="S2489" s="129">
        <v>1.61</v>
      </c>
      <c r="T2489" s="419">
        <v>105.413</v>
      </c>
      <c r="U2489" s="129">
        <v>32.755000000000003</v>
      </c>
      <c r="V2489" s="129">
        <v>-51</v>
      </c>
      <c r="W2489" s="129">
        <v>-44</v>
      </c>
      <c r="X2489" s="129">
        <v>379</v>
      </c>
      <c r="Y2489" s="129" t="s">
        <v>175</v>
      </c>
      <c r="Z2489" s="129" t="b">
        <v>1</v>
      </c>
      <c r="AA2489" s="129">
        <v>0</v>
      </c>
      <c r="AB2489" s="129" t="b">
        <v>0</v>
      </c>
      <c r="AC2489" s="129">
        <v>46</v>
      </c>
      <c r="AD2489" s="129">
        <v>0.28199999999999997</v>
      </c>
      <c r="AE2489" s="129" t="s">
        <v>3108</v>
      </c>
      <c r="AF2489" s="129" t="s">
        <v>3453</v>
      </c>
      <c r="AG2489" s="35" t="s">
        <v>5199</v>
      </c>
    </row>
    <row r="2490" spans="1:33" x14ac:dyDescent="0.3">
      <c r="A2490" s="129" t="s">
        <v>2025</v>
      </c>
      <c r="B2490" s="132">
        <v>-1.46</v>
      </c>
      <c r="C2490" s="132">
        <v>-4.1500000000000004</v>
      </c>
      <c r="D2490" s="132">
        <v>-13.65</v>
      </c>
      <c r="E2490" s="132">
        <v>-2.7</v>
      </c>
      <c r="F2490" s="132">
        <v>-4.13</v>
      </c>
      <c r="G2490" s="284" t="s">
        <v>3155</v>
      </c>
      <c r="H2490" s="346" t="s">
        <v>3108</v>
      </c>
      <c r="I2490" s="129">
        <v>4.1859999999999999</v>
      </c>
      <c r="J2490" s="129">
        <v>-40</v>
      </c>
      <c r="K2490" s="129">
        <v>-27</v>
      </c>
      <c r="L2490" s="129" t="b">
        <v>0</v>
      </c>
      <c r="M2490" s="129">
        <v>-20.68</v>
      </c>
      <c r="N2490" s="129">
        <v>4.1589999999999998</v>
      </c>
      <c r="O2490" s="129">
        <v>-4.9729999999999999</v>
      </c>
      <c r="P2490" s="132">
        <v>-17.96</v>
      </c>
      <c r="Q2490" s="132">
        <v>0.249</v>
      </c>
      <c r="R2490" s="132">
        <v>-4.4749999999999996</v>
      </c>
      <c r="S2490" s="129">
        <v>2.7</v>
      </c>
      <c r="T2490" s="419">
        <v>-8.2460000000000004</v>
      </c>
      <c r="U2490" s="129">
        <v>40.369999999999997</v>
      </c>
      <c r="V2490" s="129">
        <v>-11</v>
      </c>
      <c r="W2490" s="129">
        <v>-22</v>
      </c>
      <c r="X2490" s="129">
        <v>183</v>
      </c>
      <c r="Y2490" s="129" t="s">
        <v>2025</v>
      </c>
      <c r="Z2490" s="129" t="b">
        <v>1</v>
      </c>
      <c r="AA2490" s="129">
        <v>0</v>
      </c>
      <c r="AB2490" s="129" t="b">
        <v>0</v>
      </c>
      <c r="AC2490" s="129">
        <v>44</v>
      </c>
      <c r="AD2490" s="129">
        <v>0.28199999999999997</v>
      </c>
      <c r="AE2490" s="129" t="s">
        <v>3108</v>
      </c>
      <c r="AF2490" s="129" t="s">
        <v>3155</v>
      </c>
      <c r="AG2490" s="35" t="s">
        <v>4402</v>
      </c>
    </row>
    <row r="2491" spans="1:33" x14ac:dyDescent="0.3">
      <c r="A2491" s="129" t="s">
        <v>1981</v>
      </c>
      <c r="B2491" s="132">
        <v>-0.26</v>
      </c>
      <c r="C2491" s="132">
        <v>1.4</v>
      </c>
      <c r="D2491" s="132">
        <v>-2.86</v>
      </c>
      <c r="E2491" s="132">
        <v>-0.52</v>
      </c>
      <c r="F2491" s="132">
        <v>-4.8600000000000003</v>
      </c>
      <c r="G2491" s="282" t="s">
        <v>3160</v>
      </c>
      <c r="H2491" s="347" t="s">
        <v>3111</v>
      </c>
      <c r="I2491" s="129">
        <v>1.5609999999999999</v>
      </c>
      <c r="J2491" s="129">
        <v>-50</v>
      </c>
      <c r="K2491" s="129">
        <v>-37</v>
      </c>
      <c r="L2491" s="129" t="b">
        <v>1</v>
      </c>
      <c r="M2491" s="129">
        <v>-12.61</v>
      </c>
      <c r="N2491" s="129">
        <v>2.5219999999999998</v>
      </c>
      <c r="O2491" s="129">
        <v>-5</v>
      </c>
      <c r="P2491" s="132">
        <v>-12.09</v>
      </c>
      <c r="Q2491" s="132">
        <v>0.26</v>
      </c>
      <c r="R2491" s="132">
        <v>-3.14</v>
      </c>
      <c r="S2491" s="129">
        <v>1.64</v>
      </c>
      <c r="T2491" s="419">
        <v>5.2690000000000001</v>
      </c>
      <c r="U2491" s="129">
        <v>11.56</v>
      </c>
      <c r="V2491" s="129">
        <v>-31</v>
      </c>
      <c r="W2491" s="129">
        <v>-21</v>
      </c>
      <c r="X2491" s="129">
        <v>1053</v>
      </c>
      <c r="Y2491" s="129" t="s">
        <v>1981</v>
      </c>
      <c r="Z2491" s="129" t="b">
        <v>1</v>
      </c>
      <c r="AA2491" s="129">
        <v>0</v>
      </c>
      <c r="AB2491" s="129" t="b">
        <v>0</v>
      </c>
      <c r="AC2491" s="129">
        <v>49</v>
      </c>
      <c r="AD2491" s="129">
        <v>0.28199999999999997</v>
      </c>
      <c r="AE2491" s="129" t="s">
        <v>3111</v>
      </c>
      <c r="AF2491" s="129" t="s">
        <v>3160</v>
      </c>
      <c r="AG2491" s="35" t="s">
        <v>3849</v>
      </c>
    </row>
    <row r="2492" spans="1:33" x14ac:dyDescent="0.3">
      <c r="A2492" s="129" t="s">
        <v>1673</v>
      </c>
      <c r="B2492" s="132">
        <v>-1.5</v>
      </c>
      <c r="C2492" s="132">
        <v>-11.42</v>
      </c>
      <c r="D2492" s="132">
        <v>-17.09</v>
      </c>
      <c r="E2492" s="132">
        <v>-16.5</v>
      </c>
      <c r="F2492" s="132">
        <v>-19.579999999999998</v>
      </c>
      <c r="G2492" s="216" t="s">
        <v>3182</v>
      </c>
      <c r="H2492" s="346" t="s">
        <v>3108</v>
      </c>
      <c r="I2492" s="129">
        <v>2.1120000000000001</v>
      </c>
      <c r="J2492" s="129">
        <v>-64</v>
      </c>
      <c r="K2492" s="129">
        <v>-37</v>
      </c>
      <c r="L2492" s="129" t="b">
        <v>0</v>
      </c>
      <c r="M2492" s="129">
        <v>-28.956</v>
      </c>
      <c r="N2492" s="129">
        <v>5.7830000000000004</v>
      </c>
      <c r="O2492" s="129">
        <v>-5.0069999999999997</v>
      </c>
      <c r="P2492" s="132">
        <v>-27.28</v>
      </c>
      <c r="Q2492" s="132">
        <v>0.251</v>
      </c>
      <c r="R2492" s="132">
        <v>-6.8460000000000001</v>
      </c>
      <c r="S2492" s="129">
        <v>3.09</v>
      </c>
      <c r="T2492" s="419">
        <v>30.22</v>
      </c>
      <c r="U2492" s="129">
        <v>11.79</v>
      </c>
      <c r="V2492" s="129">
        <v>-25</v>
      </c>
      <c r="W2492" s="129">
        <v>-46</v>
      </c>
      <c r="X2492" s="129">
        <v>549</v>
      </c>
      <c r="Y2492" s="129" t="s">
        <v>1673</v>
      </c>
      <c r="Z2492" s="129" t="b">
        <v>1</v>
      </c>
      <c r="AA2492" s="129">
        <v>0</v>
      </c>
      <c r="AB2492" s="129" t="b">
        <v>0</v>
      </c>
      <c r="AC2492" s="129">
        <v>43</v>
      </c>
      <c r="AD2492" s="129">
        <v>0.28199999999999997</v>
      </c>
      <c r="AE2492" s="129" t="s">
        <v>3108</v>
      </c>
      <c r="AF2492" s="129" t="s">
        <v>3182</v>
      </c>
      <c r="AG2492" s="35" t="s">
        <v>3183</v>
      </c>
    </row>
    <row r="2493" spans="1:33" x14ac:dyDescent="0.3">
      <c r="A2493" s="129" t="s">
        <v>8810</v>
      </c>
      <c r="B2493" s="132">
        <v>-1.2</v>
      </c>
      <c r="C2493" s="132">
        <v>-2.87</v>
      </c>
      <c r="D2493" s="132">
        <v>-19.25</v>
      </c>
      <c r="E2493" s="132">
        <v>-2.06</v>
      </c>
      <c r="F2493" s="132">
        <v>2.15</v>
      </c>
      <c r="G2493" s="282" t="s">
        <v>3267</v>
      </c>
      <c r="H2493" s="347" t="s">
        <v>3205</v>
      </c>
      <c r="I2493" s="129">
        <v>0.38200000000000001</v>
      </c>
      <c r="J2493" s="129">
        <v>-41</v>
      </c>
      <c r="K2493" s="129">
        <v>-28</v>
      </c>
      <c r="L2493" s="129" t="b">
        <v>0</v>
      </c>
      <c r="M2493" s="129">
        <v>-34.271000000000001</v>
      </c>
      <c r="N2493" s="129">
        <v>6.8330000000000002</v>
      </c>
      <c r="O2493" s="129">
        <v>-5.0149999999999997</v>
      </c>
      <c r="P2493" s="132">
        <v>-26.446999999999999</v>
      </c>
      <c r="Q2493" s="132">
        <v>0.249</v>
      </c>
      <c r="R2493" s="132">
        <v>-6.5890000000000004</v>
      </c>
      <c r="S2493" s="129">
        <v>2.34</v>
      </c>
      <c r="T2493" s="129">
        <v>-50.697000000000003</v>
      </c>
      <c r="U2493" s="129">
        <v>30.41</v>
      </c>
      <c r="V2493" s="129">
        <v>11</v>
      </c>
      <c r="W2493" s="129">
        <v>-36</v>
      </c>
      <c r="X2493" s="129">
        <v>281</v>
      </c>
      <c r="Y2493" s="129" t="s">
        <v>8810</v>
      </c>
      <c r="Z2493" s="129" t="b">
        <v>1</v>
      </c>
      <c r="AA2493" s="129">
        <v>0</v>
      </c>
      <c r="AB2493" s="129" t="b">
        <v>0</v>
      </c>
      <c r="AC2493" s="129">
        <v>44</v>
      </c>
      <c r="AD2493" s="129">
        <v>0.28100000000000003</v>
      </c>
      <c r="AE2493" s="129" t="s">
        <v>3205</v>
      </c>
      <c r="AF2493" s="129" t="s">
        <v>3267</v>
      </c>
      <c r="AG2493" s="35" t="s">
        <v>8811</v>
      </c>
    </row>
    <row r="2494" spans="1:33" x14ac:dyDescent="0.3">
      <c r="A2494" s="129" t="s">
        <v>888</v>
      </c>
      <c r="B2494" s="132">
        <v>-0.7</v>
      </c>
      <c r="C2494" s="132">
        <v>0.04</v>
      </c>
      <c r="D2494" s="132">
        <v>-8.82</v>
      </c>
      <c r="E2494" s="132">
        <v>7.25</v>
      </c>
      <c r="F2494" s="132">
        <v>-0.63</v>
      </c>
      <c r="G2494" s="233" t="s">
        <v>3110</v>
      </c>
      <c r="H2494" s="345" t="s">
        <v>3111</v>
      </c>
      <c r="I2494" s="129">
        <v>20.395</v>
      </c>
      <c r="J2494" s="129">
        <v>-27</v>
      </c>
      <c r="K2494" s="129">
        <v>-10</v>
      </c>
      <c r="L2494" s="129" t="b">
        <v>1</v>
      </c>
      <c r="M2494" s="129">
        <v>-16.5</v>
      </c>
      <c r="N2494" s="129">
        <v>3.29</v>
      </c>
      <c r="O2494" s="129">
        <v>-5.016</v>
      </c>
      <c r="P2494" s="132">
        <v>-15.263</v>
      </c>
      <c r="Q2494" s="132">
        <v>0.25600000000000001</v>
      </c>
      <c r="R2494" s="132">
        <v>-3.9009999999999998</v>
      </c>
      <c r="S2494" s="129">
        <v>1.59</v>
      </c>
      <c r="T2494" s="129">
        <v>-33.601999999999997</v>
      </c>
      <c r="U2494" s="129">
        <v>79.775000000000006</v>
      </c>
      <c r="V2494" s="129">
        <v>-60</v>
      </c>
      <c r="W2494" s="129">
        <v>-61</v>
      </c>
      <c r="X2494" s="129">
        <v>158</v>
      </c>
      <c r="Y2494" s="129" t="s">
        <v>888</v>
      </c>
      <c r="Z2494" s="129" t="b">
        <v>1</v>
      </c>
      <c r="AA2494" s="129">
        <v>0</v>
      </c>
      <c r="AB2494" s="129" t="b">
        <v>0</v>
      </c>
      <c r="AC2494" s="129">
        <v>48</v>
      </c>
      <c r="AD2494" s="129">
        <v>0.28100000000000003</v>
      </c>
      <c r="AE2494" s="129" t="s">
        <v>3111</v>
      </c>
      <c r="AF2494" s="129" t="s">
        <v>3110</v>
      </c>
      <c r="AG2494" s="35" t="s">
        <v>3497</v>
      </c>
    </row>
    <row r="2495" spans="1:33" x14ac:dyDescent="0.3">
      <c r="A2495" s="129" t="s">
        <v>2183</v>
      </c>
      <c r="B2495" s="132">
        <v>2.38</v>
      </c>
      <c r="C2495" s="132">
        <v>-3.12</v>
      </c>
      <c r="D2495" s="132">
        <v>-21.16</v>
      </c>
      <c r="E2495" s="132">
        <v>10.69</v>
      </c>
      <c r="F2495" s="132">
        <v>0.18</v>
      </c>
      <c r="G2495" s="282" t="s">
        <v>3370</v>
      </c>
      <c r="H2495" s="347" t="s">
        <v>3108</v>
      </c>
      <c r="I2495" s="129">
        <v>1.901</v>
      </c>
      <c r="J2495" s="129">
        <v>-83</v>
      </c>
      <c r="K2495" s="129">
        <v>-74</v>
      </c>
      <c r="L2495" s="129" t="b">
        <v>0</v>
      </c>
      <c r="M2495" s="129">
        <v>-54.191000000000003</v>
      </c>
      <c r="N2495" s="129">
        <v>10.77</v>
      </c>
      <c r="O2495" s="129">
        <v>-5.032</v>
      </c>
      <c r="P2495" s="132">
        <v>-36.945999999999998</v>
      </c>
      <c r="Q2495" s="132">
        <v>0.24399999999999999</v>
      </c>
      <c r="R2495" s="132">
        <v>-9.0020000000000007</v>
      </c>
      <c r="S2495" s="129">
        <v>4.95</v>
      </c>
      <c r="T2495" s="129">
        <v>10.837999999999999</v>
      </c>
      <c r="U2495" s="129">
        <v>5.59</v>
      </c>
      <c r="V2495" s="129">
        <v>-39</v>
      </c>
      <c r="W2495" s="129">
        <v>-30</v>
      </c>
      <c r="X2495" s="129">
        <v>722</v>
      </c>
      <c r="Y2495" s="129" t="s">
        <v>2183</v>
      </c>
      <c r="Z2495" s="129" t="b">
        <v>1</v>
      </c>
      <c r="AA2495" s="129">
        <v>0</v>
      </c>
      <c r="AB2495" s="129" t="b">
        <v>0</v>
      </c>
      <c r="AC2495" s="129">
        <v>48</v>
      </c>
      <c r="AD2495" s="129">
        <v>0.28100000000000003</v>
      </c>
      <c r="AE2495" s="129" t="s">
        <v>3108</v>
      </c>
      <c r="AF2495" s="129" t="s">
        <v>3370</v>
      </c>
      <c r="AG2495" s="35" t="s">
        <v>4459</v>
      </c>
    </row>
    <row r="2496" spans="1:33" x14ac:dyDescent="0.3">
      <c r="A2496" s="129" t="s">
        <v>1377</v>
      </c>
      <c r="B2496" s="132">
        <v>2.33</v>
      </c>
      <c r="C2496" s="132">
        <v>-2.31</v>
      </c>
      <c r="D2496" s="132">
        <v>-4.37</v>
      </c>
      <c r="E2496" s="132">
        <v>-13.18</v>
      </c>
      <c r="F2496" s="132">
        <v>-13.04</v>
      </c>
      <c r="G2496" s="249" t="s">
        <v>88</v>
      </c>
      <c r="H2496" s="349" t="s">
        <v>31</v>
      </c>
      <c r="I2496" s="129">
        <v>3.9289999999999998</v>
      </c>
      <c r="J2496" s="129">
        <v>-68</v>
      </c>
      <c r="K2496" s="129">
        <v>-67</v>
      </c>
      <c r="L2496" s="129" t="b">
        <v>0</v>
      </c>
      <c r="M2496" s="129">
        <v>-18.379000000000001</v>
      </c>
      <c r="N2496" s="129">
        <v>3.649</v>
      </c>
      <c r="O2496" s="129">
        <v>-5.0369999999999999</v>
      </c>
      <c r="P2496" s="132">
        <v>-17.670999999999999</v>
      </c>
      <c r="Q2496" s="132">
        <v>0.26400000000000001</v>
      </c>
      <c r="R2496" s="132">
        <v>-4.6639999999999997</v>
      </c>
      <c r="S2496" s="129">
        <v>2.19</v>
      </c>
      <c r="T2496" s="129">
        <v>19.61</v>
      </c>
      <c r="U2496" s="129">
        <v>86.22</v>
      </c>
      <c r="V2496" s="129">
        <v>-40</v>
      </c>
      <c r="W2496" s="129">
        <v>-50</v>
      </c>
      <c r="X2496" s="129">
        <v>105</v>
      </c>
      <c r="Y2496" s="129" t="s">
        <v>1377</v>
      </c>
      <c r="Z2496" s="129" t="b">
        <v>0</v>
      </c>
      <c r="AA2496" s="129">
        <v>0</v>
      </c>
      <c r="AB2496" s="129" t="b">
        <v>0</v>
      </c>
      <c r="AC2496" s="129">
        <v>52</v>
      </c>
      <c r="AD2496" s="129">
        <v>0.28000000000000003</v>
      </c>
      <c r="AE2496" s="129" t="s">
        <v>31</v>
      </c>
      <c r="AF2496" s="129" t="s">
        <v>88</v>
      </c>
      <c r="AG2496" s="35" t="s">
        <v>4781</v>
      </c>
    </row>
    <row r="2497" spans="1:33" x14ac:dyDescent="0.3">
      <c r="A2497" s="129" t="s">
        <v>389</v>
      </c>
      <c r="B2497" s="132">
        <v>1.01</v>
      </c>
      <c r="C2497" s="132">
        <v>0.56000000000000005</v>
      </c>
      <c r="D2497" s="132">
        <v>-7.41</v>
      </c>
      <c r="E2497" s="132">
        <v>6.26</v>
      </c>
      <c r="F2497" s="132">
        <v>2.2400000000000002</v>
      </c>
      <c r="G2497" s="231" t="s">
        <v>3385</v>
      </c>
      <c r="H2497" s="346" t="s">
        <v>24</v>
      </c>
      <c r="I2497" s="129">
        <v>17.532</v>
      </c>
      <c r="J2497" s="129">
        <v>-27</v>
      </c>
      <c r="K2497" s="129">
        <v>-9</v>
      </c>
      <c r="L2497" s="129" t="b">
        <v>0</v>
      </c>
      <c r="M2497" s="129">
        <v>-14.789</v>
      </c>
      <c r="N2497" s="129">
        <v>2.9340000000000002</v>
      </c>
      <c r="O2497" s="129">
        <v>-5.04</v>
      </c>
      <c r="P2497" s="132">
        <v>-13.02</v>
      </c>
      <c r="Q2497" s="132">
        <v>0.25600000000000001</v>
      </c>
      <c r="R2497" s="132">
        <v>-3.339</v>
      </c>
      <c r="S2497" s="129">
        <v>1.8</v>
      </c>
      <c r="T2497" s="129">
        <v>38.061999999999998</v>
      </c>
      <c r="U2497" s="129">
        <v>140.02000000000001</v>
      </c>
      <c r="V2497" s="129">
        <v>-35</v>
      </c>
      <c r="W2497" s="129">
        <v>-35</v>
      </c>
      <c r="X2497" s="129">
        <v>79</v>
      </c>
      <c r="Y2497" s="129" t="s">
        <v>389</v>
      </c>
      <c r="Z2497" s="129" t="b">
        <v>1</v>
      </c>
      <c r="AA2497" s="129">
        <v>0</v>
      </c>
      <c r="AB2497" s="129" t="b">
        <v>0</v>
      </c>
      <c r="AC2497" s="129">
        <v>48</v>
      </c>
      <c r="AD2497" s="129">
        <v>0.28000000000000003</v>
      </c>
      <c r="AE2497" s="129" t="s">
        <v>24</v>
      </c>
      <c r="AF2497" s="129" t="s">
        <v>3385</v>
      </c>
      <c r="AG2497" s="35" t="s">
        <v>5242</v>
      </c>
    </row>
    <row r="2498" spans="1:33" x14ac:dyDescent="0.3">
      <c r="A2498" s="129" t="s">
        <v>1851</v>
      </c>
      <c r="B2498" s="132">
        <v>-2.38</v>
      </c>
      <c r="C2498" s="132">
        <v>-8.39</v>
      </c>
      <c r="D2498" s="132">
        <v>-12.34</v>
      </c>
      <c r="E2498" s="132">
        <v>0.21</v>
      </c>
      <c r="F2498" s="132">
        <v>-10.19</v>
      </c>
      <c r="G2498" s="311" t="s">
        <v>3148</v>
      </c>
      <c r="H2498" s="349" t="s">
        <v>3111</v>
      </c>
      <c r="I2498" s="129">
        <v>4.04</v>
      </c>
      <c r="J2498" s="129">
        <v>-58</v>
      </c>
      <c r="K2498" s="129">
        <v>-48</v>
      </c>
      <c r="L2498" s="129" t="b">
        <v>0</v>
      </c>
      <c r="M2498" s="129">
        <v>-13.975</v>
      </c>
      <c r="N2498" s="129">
        <v>2.7690000000000001</v>
      </c>
      <c r="O2498" s="129">
        <v>-5.0469999999999997</v>
      </c>
      <c r="P2498" s="132">
        <v>-13.36</v>
      </c>
      <c r="Q2498" s="132">
        <v>0.26</v>
      </c>
      <c r="R2498" s="132">
        <v>-3.4780000000000002</v>
      </c>
      <c r="S2498" s="129">
        <v>2.37</v>
      </c>
      <c r="T2498" s="129">
        <v>-83.557000000000002</v>
      </c>
      <c r="U2498" s="129">
        <v>28.28</v>
      </c>
      <c r="V2498" s="129">
        <v>-6</v>
      </c>
      <c r="W2498" s="129">
        <v>9</v>
      </c>
      <c r="X2498" s="129">
        <v>298</v>
      </c>
      <c r="Y2498" s="129" t="s">
        <v>1851</v>
      </c>
      <c r="Z2498" s="129" t="b">
        <v>1</v>
      </c>
      <c r="AA2498" s="129">
        <v>0</v>
      </c>
      <c r="AB2498" s="129" t="b">
        <v>0</v>
      </c>
      <c r="AC2498" s="129">
        <v>40</v>
      </c>
      <c r="AD2498" s="129">
        <v>0.28000000000000003</v>
      </c>
      <c r="AE2498" s="129" t="s">
        <v>3111</v>
      </c>
      <c r="AF2498" s="129" t="s">
        <v>3148</v>
      </c>
      <c r="AG2498" s="35" t="s">
        <v>3637</v>
      </c>
    </row>
    <row r="2499" spans="1:33" x14ac:dyDescent="0.3">
      <c r="A2499" s="129" t="s">
        <v>821</v>
      </c>
      <c r="B2499" s="132">
        <v>1.85</v>
      </c>
      <c r="C2499" s="132">
        <v>-3.84</v>
      </c>
      <c r="D2499" s="132">
        <v>-7.46</v>
      </c>
      <c r="E2499" s="132">
        <v>-20.309999999999999</v>
      </c>
      <c r="F2499" s="132">
        <v>-17.96</v>
      </c>
      <c r="G2499" s="216" t="s">
        <v>3114</v>
      </c>
      <c r="H2499" s="304" t="s">
        <v>31</v>
      </c>
      <c r="I2499" s="129">
        <v>9.8919999999999995</v>
      </c>
      <c r="J2499" s="129">
        <v>-90</v>
      </c>
      <c r="K2499" s="129">
        <v>-87</v>
      </c>
      <c r="L2499" s="129" t="b">
        <v>0</v>
      </c>
      <c r="M2499" s="129">
        <v>-22.841000000000001</v>
      </c>
      <c r="N2499" s="129">
        <v>4.5199999999999996</v>
      </c>
      <c r="O2499" s="129">
        <v>-5.0529999999999999</v>
      </c>
      <c r="P2499" s="132">
        <v>-22.041</v>
      </c>
      <c r="Q2499" s="132">
        <v>0.26500000000000001</v>
      </c>
      <c r="R2499" s="132">
        <v>-5.8319999999999999</v>
      </c>
      <c r="S2499" s="129">
        <v>2.36</v>
      </c>
      <c r="T2499" s="129">
        <v>55.804000000000002</v>
      </c>
      <c r="U2499" s="129">
        <v>57.79</v>
      </c>
      <c r="V2499" s="129">
        <v>-14</v>
      </c>
      <c r="W2499" s="129">
        <v>-23</v>
      </c>
      <c r="X2499" s="129">
        <v>146</v>
      </c>
      <c r="Y2499" s="129" t="s">
        <v>821</v>
      </c>
      <c r="Z2499" s="129" t="b">
        <v>1</v>
      </c>
      <c r="AA2499" s="129">
        <v>0</v>
      </c>
      <c r="AB2499" s="129" t="b">
        <v>0</v>
      </c>
      <c r="AC2499" s="129">
        <v>48</v>
      </c>
      <c r="AD2499" s="129">
        <v>0.28000000000000003</v>
      </c>
      <c r="AE2499" s="129" t="s">
        <v>31</v>
      </c>
      <c r="AF2499" s="129" t="s">
        <v>3114</v>
      </c>
      <c r="AG2499" s="35" t="s">
        <v>4065</v>
      </c>
    </row>
    <row r="2500" spans="1:33" x14ac:dyDescent="0.3">
      <c r="A2500" s="129" t="s">
        <v>7271</v>
      </c>
      <c r="B2500" s="132">
        <v>0.45</v>
      </c>
      <c r="C2500" s="132">
        <v>5.63</v>
      </c>
      <c r="D2500" s="132">
        <v>-4.58</v>
      </c>
      <c r="E2500" s="132">
        <v>3.98</v>
      </c>
      <c r="F2500" s="132">
        <v>-0.97</v>
      </c>
      <c r="G2500" s="231" t="s">
        <v>3193</v>
      </c>
      <c r="H2500" s="346" t="s">
        <v>3111</v>
      </c>
      <c r="I2500" s="129">
        <v>0.72499999999999998</v>
      </c>
      <c r="J2500" s="129">
        <v>-45</v>
      </c>
      <c r="K2500" s="129">
        <v>-31</v>
      </c>
      <c r="L2500" s="129" t="b">
        <v>1</v>
      </c>
      <c r="M2500" s="129">
        <v>-14.401</v>
      </c>
      <c r="N2500" s="129">
        <v>2.8479999999999999</v>
      </c>
      <c r="O2500" s="129">
        <v>-5.056</v>
      </c>
      <c r="P2500" s="132">
        <v>-13.494</v>
      </c>
      <c r="Q2500" s="132">
        <v>0.26100000000000001</v>
      </c>
      <c r="R2500" s="132">
        <v>-3.5270000000000001</v>
      </c>
      <c r="S2500" s="129">
        <v>0.84</v>
      </c>
      <c r="T2500" s="129">
        <v>8.9369999999999994</v>
      </c>
      <c r="U2500" s="129">
        <v>13.33</v>
      </c>
      <c r="V2500" s="129">
        <v>0</v>
      </c>
      <c r="W2500" s="129">
        <v>-9</v>
      </c>
      <c r="X2500" s="129">
        <v>1787</v>
      </c>
      <c r="Y2500" s="129" t="s">
        <v>7271</v>
      </c>
      <c r="Z2500" s="129" t="b">
        <v>1</v>
      </c>
      <c r="AA2500" s="129">
        <v>0</v>
      </c>
      <c r="AB2500" s="129" t="b">
        <v>1</v>
      </c>
      <c r="AC2500" s="129">
        <v>54</v>
      </c>
      <c r="AD2500" s="129">
        <v>0.27900000000000003</v>
      </c>
      <c r="AE2500" s="129" t="s">
        <v>3111</v>
      </c>
      <c r="AF2500" s="129" t="s">
        <v>3193</v>
      </c>
      <c r="AG2500" s="35" t="s">
        <v>7272</v>
      </c>
    </row>
    <row r="2501" spans="1:33" x14ac:dyDescent="0.3">
      <c r="A2501" s="129" t="s">
        <v>7078</v>
      </c>
      <c r="B2501" s="132">
        <v>-8.77</v>
      </c>
      <c r="C2501" s="132">
        <v>-19.68</v>
      </c>
      <c r="D2501" s="132">
        <v>-8.4700000000000006</v>
      </c>
      <c r="E2501" s="132">
        <v>-36.81</v>
      </c>
      <c r="F2501" s="132">
        <v>-42.84</v>
      </c>
      <c r="G2501" s="321" t="s">
        <v>841</v>
      </c>
      <c r="H2501" s="354" t="s">
        <v>24</v>
      </c>
      <c r="I2501" s="129">
        <v>0.56899999999999995</v>
      </c>
      <c r="J2501" s="129">
        <v>-78</v>
      </c>
      <c r="K2501" s="129">
        <v>-78</v>
      </c>
      <c r="L2501" s="129" t="b">
        <v>0</v>
      </c>
      <c r="M2501" s="129">
        <v>-44.389000000000003</v>
      </c>
      <c r="N2501" s="129">
        <v>8.7609999999999992</v>
      </c>
      <c r="O2501" s="129">
        <v>-5.0670000000000002</v>
      </c>
      <c r="P2501" s="132">
        <v>-44.155999999999999</v>
      </c>
      <c r="Q2501" s="132">
        <v>0.27100000000000002</v>
      </c>
      <c r="R2501" s="132">
        <v>-11.98</v>
      </c>
      <c r="S2501" s="129">
        <v>5.58</v>
      </c>
      <c r="T2501" s="129">
        <v>-3.2549999999999999</v>
      </c>
      <c r="U2501" s="129">
        <v>5.51</v>
      </c>
      <c r="V2501" s="129">
        <v>-18</v>
      </c>
      <c r="W2501" s="129">
        <v>-15</v>
      </c>
      <c r="X2501" s="129">
        <v>651</v>
      </c>
      <c r="Y2501" s="129" t="s">
        <v>7078</v>
      </c>
      <c r="Z2501" s="129" t="b">
        <v>1</v>
      </c>
      <c r="AA2501" s="129">
        <v>5.32</v>
      </c>
      <c r="AB2501" s="129" t="b">
        <v>0</v>
      </c>
      <c r="AC2501" s="129">
        <v>45</v>
      </c>
      <c r="AD2501" s="129">
        <v>0.27900000000000003</v>
      </c>
      <c r="AE2501" s="129" t="s">
        <v>24</v>
      </c>
      <c r="AF2501" s="129" t="s">
        <v>841</v>
      </c>
      <c r="AG2501" s="35" t="s">
        <v>7079</v>
      </c>
    </row>
    <row r="2502" spans="1:33" x14ac:dyDescent="0.3">
      <c r="A2502" s="129" t="s">
        <v>718</v>
      </c>
      <c r="B2502" s="132">
        <v>3.59</v>
      </c>
      <c r="C2502" s="132">
        <v>3.07</v>
      </c>
      <c r="D2502" s="132">
        <v>-0.69</v>
      </c>
      <c r="E2502" s="132">
        <v>-3.94</v>
      </c>
      <c r="F2502" s="132">
        <v>-7.42</v>
      </c>
      <c r="G2502" s="204" t="s">
        <v>3253</v>
      </c>
      <c r="H2502" s="345" t="s">
        <v>245</v>
      </c>
      <c r="I2502" s="129">
        <v>23.914000000000001</v>
      </c>
      <c r="J2502" s="129">
        <v>-31</v>
      </c>
      <c r="K2502" s="129">
        <v>-21</v>
      </c>
      <c r="L2502" s="129" t="b">
        <v>0</v>
      </c>
      <c r="M2502" s="129">
        <v>-11.616</v>
      </c>
      <c r="N2502" s="129">
        <v>2.2839999999999998</v>
      </c>
      <c r="O2502" s="129">
        <v>-5.085</v>
      </c>
      <c r="P2502" s="132">
        <v>-11.63</v>
      </c>
      <c r="Q2502" s="132">
        <v>0.26700000000000002</v>
      </c>
      <c r="R2502" s="132">
        <v>-3.105</v>
      </c>
      <c r="S2502" s="129">
        <v>2.35</v>
      </c>
      <c r="T2502" s="129">
        <v>86.7</v>
      </c>
      <c r="U2502" s="129">
        <v>49.06</v>
      </c>
      <c r="V2502" s="129">
        <v>30</v>
      </c>
      <c r="W2502" s="129">
        <v>4</v>
      </c>
      <c r="X2502" s="129">
        <v>173</v>
      </c>
      <c r="Y2502" s="129" t="s">
        <v>718</v>
      </c>
      <c r="Z2502" s="129" t="b">
        <v>1</v>
      </c>
      <c r="AA2502" s="129">
        <v>0</v>
      </c>
      <c r="AB2502" s="129" t="b">
        <v>0</v>
      </c>
      <c r="AC2502" s="129">
        <v>47</v>
      </c>
      <c r="AD2502" s="129">
        <v>0.27900000000000003</v>
      </c>
      <c r="AE2502" s="129" t="s">
        <v>245</v>
      </c>
      <c r="AF2502" s="129" t="s">
        <v>3253</v>
      </c>
      <c r="AG2502" s="35" t="s">
        <v>5464</v>
      </c>
    </row>
    <row r="2503" spans="1:33" x14ac:dyDescent="0.3">
      <c r="A2503" s="129" t="s">
        <v>7400</v>
      </c>
      <c r="B2503" s="132">
        <v>4.46</v>
      </c>
      <c r="C2503" s="132">
        <v>3.8</v>
      </c>
      <c r="D2503" s="132">
        <v>5.94</v>
      </c>
      <c r="E2503" s="132">
        <v>4.0599999999999996</v>
      </c>
      <c r="F2503" s="132">
        <v>-0.16</v>
      </c>
      <c r="G2503" s="298" t="s">
        <v>3507</v>
      </c>
      <c r="H2503" s="352" t="s">
        <v>24</v>
      </c>
      <c r="I2503" s="129">
        <v>0.63800000000000001</v>
      </c>
      <c r="J2503" s="129">
        <v>-48</v>
      </c>
      <c r="K2503" s="129">
        <v>-14</v>
      </c>
      <c r="L2503" s="129" t="b">
        <v>1</v>
      </c>
      <c r="M2503" s="129">
        <v>-23.756</v>
      </c>
      <c r="N2503" s="129">
        <v>4.6680000000000001</v>
      </c>
      <c r="O2503" s="129">
        <v>-5.09</v>
      </c>
      <c r="P2503" s="132">
        <v>-20.773</v>
      </c>
      <c r="Q2503" s="132">
        <v>0.27200000000000002</v>
      </c>
      <c r="R2503" s="132">
        <v>-5.6550000000000002</v>
      </c>
      <c r="S2503" s="129">
        <v>2.0099999999999998</v>
      </c>
      <c r="T2503" s="129">
        <v>87.971000000000004</v>
      </c>
      <c r="U2503" s="129">
        <v>48.67</v>
      </c>
      <c r="V2503" s="129">
        <v>-14</v>
      </c>
      <c r="W2503" s="129">
        <v>-34</v>
      </c>
      <c r="X2503" s="129">
        <v>204</v>
      </c>
      <c r="Y2503" s="129" t="s">
        <v>7400</v>
      </c>
      <c r="Z2503" s="129" t="b">
        <v>1</v>
      </c>
      <c r="AA2503" s="129">
        <v>0</v>
      </c>
      <c r="AB2503" s="129" t="b">
        <v>1</v>
      </c>
      <c r="AC2503" s="129">
        <v>42</v>
      </c>
      <c r="AD2503" s="129">
        <v>0.27800000000000002</v>
      </c>
      <c r="AE2503" s="129" t="s">
        <v>24</v>
      </c>
      <c r="AF2503" s="129" t="s">
        <v>3507</v>
      </c>
      <c r="AG2503" s="35" t="s">
        <v>7401</v>
      </c>
    </row>
    <row r="2504" spans="1:33" x14ac:dyDescent="0.3">
      <c r="A2504" s="129" t="s">
        <v>8943</v>
      </c>
      <c r="B2504" s="132">
        <v>5.14</v>
      </c>
      <c r="C2504" s="132">
        <v>-12.79</v>
      </c>
      <c r="D2504" s="132">
        <v>-26.06</v>
      </c>
      <c r="E2504" s="132">
        <v>-24.65</v>
      </c>
      <c r="F2504" s="132">
        <v>-28.55</v>
      </c>
      <c r="G2504" s="269" t="s">
        <v>3114</v>
      </c>
      <c r="H2504" s="288" t="s">
        <v>31</v>
      </c>
      <c r="I2504" s="129">
        <v>0.35599999999999998</v>
      </c>
      <c r="J2504" s="129">
        <v>-92</v>
      </c>
      <c r="K2504" s="129">
        <v>-91</v>
      </c>
      <c r="L2504" s="129" t="b">
        <v>0</v>
      </c>
      <c r="M2504" s="129">
        <v>-41.554000000000002</v>
      </c>
      <c r="N2504" s="129">
        <v>8.16</v>
      </c>
      <c r="O2504" s="129">
        <v>-5.0919999999999996</v>
      </c>
      <c r="P2504" s="132">
        <v>-38.723999999999997</v>
      </c>
      <c r="Q2504" s="132">
        <v>0.252</v>
      </c>
      <c r="R2504" s="132">
        <v>-9.7669999999999995</v>
      </c>
      <c r="S2504" s="129">
        <v>4.5199999999999996</v>
      </c>
      <c r="T2504" s="129">
        <v>14.92</v>
      </c>
      <c r="U2504" s="129">
        <v>5.93</v>
      </c>
      <c r="V2504" s="129">
        <v>-14</v>
      </c>
      <c r="W2504" s="129">
        <v>-51</v>
      </c>
      <c r="X2504" s="129">
        <v>745</v>
      </c>
      <c r="Y2504" s="129" t="s">
        <v>8943</v>
      </c>
      <c r="Z2504" s="129" t="b">
        <v>1</v>
      </c>
      <c r="AA2504" s="129">
        <v>0</v>
      </c>
      <c r="AB2504" s="129" t="b">
        <v>0</v>
      </c>
      <c r="AC2504" s="129">
        <v>47</v>
      </c>
      <c r="AD2504" s="129">
        <v>0.27800000000000002</v>
      </c>
      <c r="AE2504" s="129" t="s">
        <v>31</v>
      </c>
      <c r="AF2504" s="129" t="s">
        <v>3114</v>
      </c>
      <c r="AG2504" s="35" t="s">
        <v>8944</v>
      </c>
    </row>
    <row r="2505" spans="1:33" x14ac:dyDescent="0.3">
      <c r="A2505" s="129" t="s">
        <v>1432</v>
      </c>
      <c r="B2505" s="132">
        <v>1.68</v>
      </c>
      <c r="C2505" s="132">
        <v>-1.06</v>
      </c>
      <c r="D2505" s="132">
        <v>-8.24</v>
      </c>
      <c r="E2505" s="132">
        <v>-17.39</v>
      </c>
      <c r="F2505" s="132">
        <v>-17.54</v>
      </c>
      <c r="G2505" s="282" t="s">
        <v>3142</v>
      </c>
      <c r="H2505" s="347" t="s">
        <v>3108</v>
      </c>
      <c r="I2505" s="129">
        <v>2.4550000000000001</v>
      </c>
      <c r="J2505" s="129">
        <v>-41</v>
      </c>
      <c r="K2505" s="129">
        <v>-25</v>
      </c>
      <c r="L2505" s="129" t="b">
        <v>0</v>
      </c>
      <c r="M2505" s="129">
        <v>-24.181000000000001</v>
      </c>
      <c r="N2505" s="129">
        <v>4.734</v>
      </c>
      <c r="O2505" s="129">
        <v>-5.1079999999999997</v>
      </c>
      <c r="P2505" s="132">
        <v>-22.957999999999998</v>
      </c>
      <c r="Q2505" s="132">
        <v>0.26700000000000002</v>
      </c>
      <c r="R2505" s="132">
        <v>-6.1260000000000003</v>
      </c>
      <c r="S2505" s="129">
        <v>2.14</v>
      </c>
      <c r="T2505" s="129">
        <v>-41.173000000000002</v>
      </c>
      <c r="U2505" s="129">
        <v>36.4</v>
      </c>
      <c r="V2505" s="129">
        <v>-9</v>
      </c>
      <c r="W2505" s="129">
        <v>-26</v>
      </c>
      <c r="X2505" s="129">
        <v>257</v>
      </c>
      <c r="Y2505" s="129" t="s">
        <v>1432</v>
      </c>
      <c r="Z2505" s="129" t="b">
        <v>1</v>
      </c>
      <c r="AA2505" s="129">
        <v>0</v>
      </c>
      <c r="AB2505" s="129" t="b">
        <v>0</v>
      </c>
      <c r="AC2505" s="129">
        <v>47</v>
      </c>
      <c r="AD2505" s="129">
        <v>0.27800000000000002</v>
      </c>
      <c r="AE2505" s="129" t="s">
        <v>3108</v>
      </c>
      <c r="AF2505" s="129" t="s">
        <v>3142</v>
      </c>
      <c r="AG2505" s="35" t="s">
        <v>4888</v>
      </c>
    </row>
    <row r="2506" spans="1:33" x14ac:dyDescent="0.3">
      <c r="A2506" s="129" t="s">
        <v>7417</v>
      </c>
      <c r="B2506" s="132">
        <v>0.93</v>
      </c>
      <c r="C2506" s="132">
        <v>1.02</v>
      </c>
      <c r="D2506" s="132">
        <v>0.17</v>
      </c>
      <c r="E2506" s="132">
        <v>2.14</v>
      </c>
      <c r="F2506" s="132">
        <v>-1.1599999999999999</v>
      </c>
      <c r="G2506" s="282" t="s">
        <v>3262</v>
      </c>
      <c r="H2506" s="347" t="s">
        <v>3111</v>
      </c>
      <c r="I2506" s="129">
        <v>0.623</v>
      </c>
      <c r="J2506" s="129">
        <v>-43</v>
      </c>
      <c r="K2506" s="129">
        <v>-31</v>
      </c>
      <c r="L2506" s="129" t="b">
        <v>1</v>
      </c>
      <c r="M2506" s="129">
        <v>-6.9619999999999997</v>
      </c>
      <c r="N2506" s="129">
        <v>1.36</v>
      </c>
      <c r="O2506" s="129">
        <v>-5.1210000000000004</v>
      </c>
      <c r="P2506" s="132">
        <v>-6.7679999999999998</v>
      </c>
      <c r="Q2506" s="132">
        <v>0.26900000000000002</v>
      </c>
      <c r="R2506" s="132">
        <v>-1.819</v>
      </c>
      <c r="S2506" s="129">
        <v>0.78</v>
      </c>
      <c r="T2506" s="129">
        <v>64.585999999999999</v>
      </c>
      <c r="U2506" s="129">
        <v>11.94</v>
      </c>
      <c r="V2506" s="129">
        <v>17</v>
      </c>
      <c r="W2506" s="129">
        <v>-1</v>
      </c>
      <c r="X2506" s="129">
        <v>2152</v>
      </c>
      <c r="Y2506" s="129" t="s">
        <v>7417</v>
      </c>
      <c r="Z2506" s="129" t="b">
        <v>1</v>
      </c>
      <c r="AA2506" s="129">
        <v>0</v>
      </c>
      <c r="AB2506" s="129" t="b">
        <v>1</v>
      </c>
      <c r="AC2506" s="129">
        <v>46</v>
      </c>
      <c r="AD2506" s="129">
        <v>0.27800000000000002</v>
      </c>
      <c r="AE2506" s="129" t="s">
        <v>3111</v>
      </c>
      <c r="AF2506" s="129" t="s">
        <v>3262</v>
      </c>
      <c r="AG2506" s="35" t="s">
        <v>7418</v>
      </c>
    </row>
    <row r="2507" spans="1:33" x14ac:dyDescent="0.3">
      <c r="A2507" s="129" t="s">
        <v>5639</v>
      </c>
      <c r="B2507" s="132">
        <v>-1.57</v>
      </c>
      <c r="C2507" s="132">
        <v>-7.8</v>
      </c>
      <c r="D2507" s="132">
        <v>-51.93</v>
      </c>
      <c r="E2507" s="132">
        <v>-20.399999999999999</v>
      </c>
      <c r="F2507" s="132">
        <v>-32.18</v>
      </c>
      <c r="G2507" s="216" t="s">
        <v>3453</v>
      </c>
      <c r="H2507" s="346" t="s">
        <v>3108</v>
      </c>
      <c r="I2507" s="129">
        <v>0.67200000000000004</v>
      </c>
      <c r="J2507" s="129">
        <v>-99</v>
      </c>
      <c r="K2507" s="129">
        <v>-99</v>
      </c>
      <c r="L2507" s="129" t="b">
        <v>0</v>
      </c>
      <c r="M2507" s="129">
        <v>-78.069000000000003</v>
      </c>
      <c r="N2507" s="129">
        <v>15.223000000000001</v>
      </c>
      <c r="O2507" s="129">
        <v>-5.1289999999999996</v>
      </c>
      <c r="P2507" s="132">
        <v>-60.665999999999997</v>
      </c>
      <c r="Q2507" s="132">
        <v>0.24</v>
      </c>
      <c r="R2507" s="132">
        <v>-14.54</v>
      </c>
      <c r="S2507" s="129">
        <v>6.44</v>
      </c>
      <c r="T2507" s="129">
        <v>-2.8210000000000002</v>
      </c>
      <c r="U2507" s="129">
        <v>0.495</v>
      </c>
      <c r="V2507" s="129">
        <v>-9</v>
      </c>
      <c r="W2507" s="129">
        <v>-32</v>
      </c>
      <c r="X2507" s="129">
        <v>6269</v>
      </c>
      <c r="Y2507" s="129" t="s">
        <v>5639</v>
      </c>
      <c r="Z2507" s="129" t="b">
        <v>0</v>
      </c>
      <c r="AA2507" s="129">
        <v>0</v>
      </c>
      <c r="AB2507" s="129" t="b">
        <v>0</v>
      </c>
      <c r="AC2507" s="129">
        <v>36</v>
      </c>
      <c r="AD2507" s="129">
        <v>0.27700000000000002</v>
      </c>
      <c r="AE2507" s="129" t="s">
        <v>3108</v>
      </c>
      <c r="AF2507" s="129" t="s">
        <v>3453</v>
      </c>
      <c r="AG2507" s="35" t="s">
        <v>5640</v>
      </c>
    </row>
    <row r="2508" spans="1:33" x14ac:dyDescent="0.3">
      <c r="A2508" s="129" t="s">
        <v>1780</v>
      </c>
      <c r="B2508" s="132">
        <v>-2.02</v>
      </c>
      <c r="C2508" s="132">
        <v>-8.31</v>
      </c>
      <c r="D2508" s="132">
        <v>-10.02</v>
      </c>
      <c r="E2508" s="132">
        <v>-13.61</v>
      </c>
      <c r="F2508" s="132">
        <v>-6.97</v>
      </c>
      <c r="G2508" s="251" t="s">
        <v>3148</v>
      </c>
      <c r="H2508" s="349" t="s">
        <v>3111</v>
      </c>
      <c r="I2508" s="129">
        <v>1.8919999999999999</v>
      </c>
      <c r="J2508" s="129">
        <v>-53</v>
      </c>
      <c r="K2508" s="129">
        <v>-45</v>
      </c>
      <c r="L2508" s="129" t="b">
        <v>0</v>
      </c>
      <c r="M2508" s="129">
        <v>-14.535</v>
      </c>
      <c r="N2508" s="129">
        <v>2.8330000000000002</v>
      </c>
      <c r="O2508" s="129">
        <v>-5.13</v>
      </c>
      <c r="P2508" s="132">
        <v>-13.949</v>
      </c>
      <c r="Q2508" s="132">
        <v>0.26800000000000002</v>
      </c>
      <c r="R2508" s="132">
        <v>-3.7320000000000002</v>
      </c>
      <c r="S2508" s="129">
        <v>2.65</v>
      </c>
      <c r="T2508" s="129">
        <v>-77.820999999999998</v>
      </c>
      <c r="U2508" s="129">
        <v>22.28</v>
      </c>
      <c r="V2508" s="129">
        <v>3</v>
      </c>
      <c r="W2508" s="129">
        <v>3</v>
      </c>
      <c r="X2508" s="129">
        <v>338</v>
      </c>
      <c r="Y2508" s="129" t="s">
        <v>1780</v>
      </c>
      <c r="Z2508" s="129" t="b">
        <v>1</v>
      </c>
      <c r="AA2508" s="129">
        <v>0</v>
      </c>
      <c r="AB2508" s="129" t="b">
        <v>0</v>
      </c>
      <c r="AC2508" s="129">
        <v>43</v>
      </c>
      <c r="AD2508" s="129">
        <v>0.27700000000000002</v>
      </c>
      <c r="AE2508" s="129" t="s">
        <v>3111</v>
      </c>
      <c r="AF2508" s="129" t="s">
        <v>3148</v>
      </c>
      <c r="AG2508" s="35" t="s">
        <v>4521</v>
      </c>
    </row>
    <row r="2509" spans="1:33" x14ac:dyDescent="0.3">
      <c r="A2509" s="129" t="s">
        <v>9094</v>
      </c>
      <c r="B2509" s="132">
        <v>-0.67</v>
      </c>
      <c r="C2509" s="132">
        <v>0.45</v>
      </c>
      <c r="D2509" s="132">
        <v>-1.1200000000000001</v>
      </c>
      <c r="E2509" s="132">
        <v>-9.8000000000000007</v>
      </c>
      <c r="F2509" s="132">
        <v>-3.49</v>
      </c>
      <c r="G2509" s="216" t="s">
        <v>3250</v>
      </c>
      <c r="H2509" s="350" t="s">
        <v>3111</v>
      </c>
      <c r="I2509" s="129">
        <v>0.30499999999999999</v>
      </c>
      <c r="J2509" s="129">
        <v>-46</v>
      </c>
      <c r="K2509" s="129">
        <v>-43</v>
      </c>
      <c r="L2509" s="129" t="b">
        <v>0</v>
      </c>
      <c r="M2509" s="129">
        <v>-5.8150000000000004</v>
      </c>
      <c r="N2509" s="129">
        <v>1.133</v>
      </c>
      <c r="O2509" s="129">
        <v>-5.133</v>
      </c>
      <c r="P2509" s="132">
        <v>-5.8159999999999998</v>
      </c>
      <c r="Q2509" s="132">
        <v>0.27</v>
      </c>
      <c r="R2509" s="132">
        <v>-1.5680000000000001</v>
      </c>
      <c r="S2509" s="129">
        <v>1.05</v>
      </c>
      <c r="T2509" s="129">
        <v>-43.103000000000002</v>
      </c>
      <c r="U2509" s="129">
        <v>4.42</v>
      </c>
      <c r="V2509" s="129">
        <v>-49</v>
      </c>
      <c r="W2509" s="129">
        <v>-53</v>
      </c>
      <c r="X2509" s="129">
        <v>4310</v>
      </c>
      <c r="Y2509" s="129" t="s">
        <v>9094</v>
      </c>
      <c r="Z2509" s="129" t="b">
        <v>0</v>
      </c>
      <c r="AA2509" s="129">
        <v>0</v>
      </c>
      <c r="AB2509" s="129" t="b">
        <v>0</v>
      </c>
      <c r="AC2509" s="129">
        <v>36</v>
      </c>
      <c r="AD2509" s="129">
        <v>0.27700000000000002</v>
      </c>
      <c r="AE2509" s="129" t="s">
        <v>3111</v>
      </c>
      <c r="AF2509" s="129" t="s">
        <v>3250</v>
      </c>
      <c r="AG2509" s="35" t="s">
        <v>9095</v>
      </c>
    </row>
    <row r="2510" spans="1:33" x14ac:dyDescent="0.3">
      <c r="A2510" s="129" t="s">
        <v>4682</v>
      </c>
      <c r="B2510" s="132">
        <v>-1.85</v>
      </c>
      <c r="C2510" s="132">
        <v>-5.19</v>
      </c>
      <c r="D2510" s="132">
        <v>-4.46</v>
      </c>
      <c r="E2510" s="132">
        <v>-10.8</v>
      </c>
      <c r="F2510" s="132">
        <v>-7.74</v>
      </c>
      <c r="G2510" s="216" t="s">
        <v>3148</v>
      </c>
      <c r="H2510" s="304" t="s">
        <v>3111</v>
      </c>
      <c r="I2510" s="129">
        <v>0.79700000000000004</v>
      </c>
      <c r="J2510" s="129">
        <v>-33</v>
      </c>
      <c r="K2510" s="129">
        <v>-20</v>
      </c>
      <c r="L2510" s="129" t="b">
        <v>0</v>
      </c>
      <c r="M2510" s="129">
        <v>-13.224</v>
      </c>
      <c r="N2510" s="129">
        <v>2.5640000000000001</v>
      </c>
      <c r="O2510" s="129">
        <v>-5.157</v>
      </c>
      <c r="P2510" s="132">
        <v>-12.661</v>
      </c>
      <c r="Q2510" s="132">
        <v>0.27200000000000002</v>
      </c>
      <c r="R2510" s="132">
        <v>-3.444</v>
      </c>
      <c r="S2510" s="129">
        <v>2.35</v>
      </c>
      <c r="T2510" s="129">
        <v>-61.421999999999997</v>
      </c>
      <c r="U2510" s="129">
        <v>79.06</v>
      </c>
      <c r="V2510" s="129">
        <v>-30</v>
      </c>
      <c r="W2510" s="129">
        <v>-39</v>
      </c>
      <c r="X2510" s="129">
        <v>107</v>
      </c>
      <c r="Y2510" s="129" t="s">
        <v>4682</v>
      </c>
      <c r="Z2510" s="129" t="b">
        <v>1</v>
      </c>
      <c r="AA2510" s="129">
        <v>0</v>
      </c>
      <c r="AB2510" s="129" t="b">
        <v>0</v>
      </c>
      <c r="AC2510" s="129">
        <v>43</v>
      </c>
      <c r="AD2510" s="129">
        <v>0.27600000000000002</v>
      </c>
      <c r="AE2510" s="129" t="s">
        <v>3111</v>
      </c>
      <c r="AF2510" s="129" t="s">
        <v>3148</v>
      </c>
      <c r="AG2510" s="35" t="s">
        <v>4683</v>
      </c>
    </row>
    <row r="2511" spans="1:33" x14ac:dyDescent="0.3">
      <c r="A2511" s="129" t="s">
        <v>2904</v>
      </c>
      <c r="B2511" s="132">
        <v>-2.88</v>
      </c>
      <c r="C2511" s="132">
        <v>14.84</v>
      </c>
      <c r="D2511" s="132">
        <v>-7.17</v>
      </c>
      <c r="E2511" s="132">
        <v>3.82</v>
      </c>
      <c r="F2511" s="132">
        <v>1.84</v>
      </c>
      <c r="G2511" s="302" t="s">
        <v>3241</v>
      </c>
      <c r="H2511" s="349" t="s">
        <v>3124</v>
      </c>
      <c r="I2511" s="129">
        <v>1.0580000000000001</v>
      </c>
      <c r="J2511" s="129">
        <v>-80</v>
      </c>
      <c r="K2511" s="129">
        <v>-17</v>
      </c>
      <c r="L2511" s="129" t="b">
        <v>1</v>
      </c>
      <c r="M2511" s="129">
        <v>-38.719000000000001</v>
      </c>
      <c r="N2511" s="129">
        <v>7.4850000000000003</v>
      </c>
      <c r="O2511" s="129">
        <v>-5.173</v>
      </c>
      <c r="P2511" s="132">
        <v>-30.331</v>
      </c>
      <c r="Q2511" s="132">
        <v>0.26600000000000001</v>
      </c>
      <c r="R2511" s="132">
        <v>-8.0640000000000001</v>
      </c>
      <c r="S2511" s="129">
        <v>4.8099999999999996</v>
      </c>
      <c r="T2511" s="129">
        <v>12.01</v>
      </c>
      <c r="U2511" s="129">
        <v>13.85</v>
      </c>
      <c r="V2511" s="129">
        <v>-29</v>
      </c>
      <c r="W2511" s="129">
        <v>-15</v>
      </c>
      <c r="X2511" s="129">
        <v>300</v>
      </c>
      <c r="Y2511" s="129" t="s">
        <v>2904</v>
      </c>
      <c r="Z2511" s="129" t="b">
        <v>1</v>
      </c>
      <c r="AA2511" s="129">
        <v>0</v>
      </c>
      <c r="AB2511" s="129" t="b">
        <v>1</v>
      </c>
      <c r="AC2511" s="129">
        <v>43</v>
      </c>
      <c r="AD2511" s="129">
        <v>0.27600000000000002</v>
      </c>
      <c r="AE2511" s="129" t="s">
        <v>3124</v>
      </c>
      <c r="AF2511" s="129" t="s">
        <v>3241</v>
      </c>
      <c r="AG2511" s="35" t="s">
        <v>3600</v>
      </c>
    </row>
    <row r="2512" spans="1:33" x14ac:dyDescent="0.3">
      <c r="A2512" s="129" t="s">
        <v>2800</v>
      </c>
      <c r="B2512" s="132">
        <v>-0.81</v>
      </c>
      <c r="C2512" s="132">
        <v>-0.35</v>
      </c>
      <c r="D2512" s="132">
        <v>-12.67</v>
      </c>
      <c r="E2512" s="132">
        <v>-13.26</v>
      </c>
      <c r="F2512" s="132">
        <v>-12.45</v>
      </c>
      <c r="G2512" s="212" t="s">
        <v>3189</v>
      </c>
      <c r="H2512" s="345" t="s">
        <v>3108</v>
      </c>
      <c r="I2512" s="129">
        <v>0.90200000000000002</v>
      </c>
      <c r="J2512" s="129">
        <v>-62</v>
      </c>
      <c r="K2512" s="129">
        <v>-20</v>
      </c>
      <c r="L2512" s="129" t="b">
        <v>0</v>
      </c>
      <c r="M2512" s="129">
        <v>-22.283000000000001</v>
      </c>
      <c r="N2512" s="129">
        <v>4.306</v>
      </c>
      <c r="O2512" s="129">
        <v>-5.1749999999999998</v>
      </c>
      <c r="P2512" s="132">
        <v>-21.471</v>
      </c>
      <c r="Q2512" s="132">
        <v>0.27</v>
      </c>
      <c r="R2512" s="132">
        <v>-5.7880000000000003</v>
      </c>
      <c r="S2512" s="129">
        <v>3.08</v>
      </c>
      <c r="T2512" s="129">
        <v>26.349</v>
      </c>
      <c r="U2512" s="129">
        <v>28.33</v>
      </c>
      <c r="V2512" s="129">
        <v>-38</v>
      </c>
      <c r="W2512" s="129">
        <v>-52</v>
      </c>
      <c r="X2512" s="129">
        <v>229</v>
      </c>
      <c r="Y2512" s="129" t="s">
        <v>2800</v>
      </c>
      <c r="Z2512" s="129" t="b">
        <v>1</v>
      </c>
      <c r="AA2512" s="129">
        <v>0</v>
      </c>
      <c r="AB2512" s="129" t="b">
        <v>0</v>
      </c>
      <c r="AC2512" s="129">
        <v>42</v>
      </c>
      <c r="AD2512" s="129">
        <v>0.27600000000000002</v>
      </c>
      <c r="AE2512" s="129" t="s">
        <v>3108</v>
      </c>
      <c r="AF2512" s="129" t="s">
        <v>3189</v>
      </c>
      <c r="AG2512" s="35" t="s">
        <v>4190</v>
      </c>
    </row>
    <row r="2513" spans="1:33" x14ac:dyDescent="0.3">
      <c r="A2513" s="129" t="s">
        <v>1929</v>
      </c>
      <c r="B2513" s="132">
        <v>0.27</v>
      </c>
      <c r="C2513" s="132">
        <v>-0.57999999999999996</v>
      </c>
      <c r="D2513" s="132">
        <v>-3.14</v>
      </c>
      <c r="E2513" s="132">
        <v>-1.89</v>
      </c>
      <c r="F2513" s="132">
        <v>-0.97</v>
      </c>
      <c r="G2513" s="240" t="s">
        <v>3168</v>
      </c>
      <c r="H2513" s="348" t="s">
        <v>3124</v>
      </c>
      <c r="I2513" s="129">
        <v>3.42</v>
      </c>
      <c r="J2513" s="129">
        <v>-50</v>
      </c>
      <c r="K2513" s="129">
        <v>-15</v>
      </c>
      <c r="L2513" s="129" t="b">
        <v>1</v>
      </c>
      <c r="M2513" s="129">
        <v>-4.1230000000000002</v>
      </c>
      <c r="N2513" s="129">
        <v>0.78600000000000003</v>
      </c>
      <c r="O2513" s="129">
        <v>-5.2430000000000003</v>
      </c>
      <c r="P2513" s="132">
        <v>-4.056</v>
      </c>
      <c r="Q2513" s="132">
        <v>0.27700000000000002</v>
      </c>
      <c r="R2513" s="132">
        <v>-1.1220000000000001</v>
      </c>
      <c r="S2513" s="129">
        <v>0.71</v>
      </c>
      <c r="T2513" s="129">
        <v>-8.4160000000000004</v>
      </c>
      <c r="U2513" s="129">
        <v>67.040000000000006</v>
      </c>
      <c r="V2513" s="129">
        <v>30</v>
      </c>
      <c r="W2513" s="129">
        <v>16</v>
      </c>
      <c r="X2513" s="129">
        <v>420</v>
      </c>
      <c r="Y2513" s="129" t="s">
        <v>1929</v>
      </c>
      <c r="Z2513" s="129" t="b">
        <v>1</v>
      </c>
      <c r="AA2513" s="129">
        <v>0</v>
      </c>
      <c r="AB2513" s="129" t="b">
        <v>0</v>
      </c>
      <c r="AC2513" s="129">
        <v>42</v>
      </c>
      <c r="AD2513" s="129">
        <v>0.27600000000000002</v>
      </c>
      <c r="AE2513" s="129" t="s">
        <v>3124</v>
      </c>
      <c r="AF2513" s="129" t="s">
        <v>3168</v>
      </c>
      <c r="AG2513" s="35" t="s">
        <v>3871</v>
      </c>
    </row>
    <row r="2514" spans="1:33" x14ac:dyDescent="0.3">
      <c r="A2514" s="129" t="s">
        <v>1583</v>
      </c>
      <c r="B2514" s="132">
        <v>0.74</v>
      </c>
      <c r="C2514" s="132">
        <v>-10.31</v>
      </c>
      <c r="D2514" s="132">
        <v>-29.09</v>
      </c>
      <c r="E2514" s="132">
        <v>-7.33</v>
      </c>
      <c r="F2514" s="132">
        <v>-18.45</v>
      </c>
      <c r="G2514" s="267" t="s">
        <v>3116</v>
      </c>
      <c r="H2514" s="349" t="s">
        <v>24</v>
      </c>
      <c r="I2514" s="129">
        <v>1.631</v>
      </c>
      <c r="J2514" s="129">
        <v>-45</v>
      </c>
      <c r="K2514" s="129">
        <v>-32</v>
      </c>
      <c r="L2514" s="129" t="b">
        <v>0</v>
      </c>
      <c r="M2514" s="129">
        <v>-50.284999999999997</v>
      </c>
      <c r="N2514" s="129">
        <v>9.5850000000000009</v>
      </c>
      <c r="O2514" s="129">
        <v>-5.2460000000000004</v>
      </c>
      <c r="P2514" s="132">
        <v>-40.970999999999997</v>
      </c>
      <c r="Q2514" s="132">
        <v>0.254</v>
      </c>
      <c r="R2514" s="132">
        <v>-10.39</v>
      </c>
      <c r="S2514" s="129">
        <v>3.18</v>
      </c>
      <c r="T2514" s="129">
        <v>-26.771999999999998</v>
      </c>
      <c r="U2514" s="129">
        <v>44.65</v>
      </c>
      <c r="V2514" s="129">
        <v>-2</v>
      </c>
      <c r="W2514" s="129">
        <v>-13</v>
      </c>
      <c r="X2514" s="129">
        <v>140</v>
      </c>
      <c r="Y2514" s="129" t="s">
        <v>1583</v>
      </c>
      <c r="Z2514" s="129" t="b">
        <v>1</v>
      </c>
      <c r="AA2514" s="129">
        <v>0</v>
      </c>
      <c r="AB2514" s="129" t="b">
        <v>0</v>
      </c>
      <c r="AC2514" s="129">
        <v>46</v>
      </c>
      <c r="AD2514" s="129">
        <v>0.27500000000000002</v>
      </c>
      <c r="AE2514" s="129" t="s">
        <v>24</v>
      </c>
      <c r="AF2514" s="129" t="s">
        <v>3116</v>
      </c>
      <c r="AG2514" s="35" t="s">
        <v>3731</v>
      </c>
    </row>
    <row r="2515" spans="1:33" x14ac:dyDescent="0.3">
      <c r="A2515" s="129" t="s">
        <v>163</v>
      </c>
      <c r="B2515" s="132">
        <v>2.77</v>
      </c>
      <c r="C2515" s="132">
        <v>4.3099999999999996</v>
      </c>
      <c r="D2515" s="132">
        <v>-0.47</v>
      </c>
      <c r="E2515" s="132">
        <v>0.38</v>
      </c>
      <c r="F2515" s="132">
        <v>4.72</v>
      </c>
      <c r="G2515" s="204" t="s">
        <v>88</v>
      </c>
      <c r="H2515" s="345" t="s">
        <v>31</v>
      </c>
      <c r="I2515" s="129">
        <v>31.622</v>
      </c>
      <c r="J2515" s="129">
        <v>-44</v>
      </c>
      <c r="K2515" s="129">
        <v>-32</v>
      </c>
      <c r="L2515" s="129" t="b">
        <v>1</v>
      </c>
      <c r="M2515" s="129">
        <v>-31.15</v>
      </c>
      <c r="N2515" s="129">
        <v>5.9340000000000002</v>
      </c>
      <c r="O2515" s="129">
        <v>-5.2489999999999997</v>
      </c>
      <c r="P2515" s="132">
        <v>-25.722999999999999</v>
      </c>
      <c r="Q2515" s="132">
        <v>0.28299999999999997</v>
      </c>
      <c r="R2515" s="132">
        <v>-7.2690000000000001</v>
      </c>
      <c r="S2515" s="129">
        <v>3.38</v>
      </c>
      <c r="T2515" s="129">
        <v>47.868000000000002</v>
      </c>
      <c r="U2515" s="129">
        <v>73.5</v>
      </c>
      <c r="V2515" s="129">
        <v>-14</v>
      </c>
      <c r="W2515" s="129">
        <v>-29</v>
      </c>
      <c r="X2515" s="129">
        <v>80</v>
      </c>
      <c r="Y2515" s="129" t="s">
        <v>163</v>
      </c>
      <c r="Z2515" s="129" t="b">
        <v>0</v>
      </c>
      <c r="AA2515" s="129">
        <v>0</v>
      </c>
      <c r="AB2515" s="129" t="b">
        <v>0</v>
      </c>
      <c r="AC2515" s="129">
        <v>47</v>
      </c>
      <c r="AD2515" s="129">
        <v>0.27500000000000002</v>
      </c>
      <c r="AE2515" s="129" t="s">
        <v>31</v>
      </c>
      <c r="AF2515" s="129" t="s">
        <v>88</v>
      </c>
      <c r="AG2515" s="35" t="s">
        <v>5370</v>
      </c>
    </row>
    <row r="2516" spans="1:33" x14ac:dyDescent="0.3">
      <c r="A2516" s="129" t="s">
        <v>7941</v>
      </c>
      <c r="B2516" s="132">
        <v>5.08</v>
      </c>
      <c r="C2516" s="132">
        <v>4.3899999999999997</v>
      </c>
      <c r="D2516" s="132">
        <v>-10.84</v>
      </c>
      <c r="E2516" s="132">
        <v>1.34</v>
      </c>
      <c r="F2516" s="132">
        <v>6.56</v>
      </c>
      <c r="G2516" s="269" t="s">
        <v>88</v>
      </c>
      <c r="H2516" s="288" t="s">
        <v>31</v>
      </c>
      <c r="I2516" s="129">
        <v>0.48299999999999998</v>
      </c>
      <c r="J2516" s="129">
        <v>-78</v>
      </c>
      <c r="K2516" s="129">
        <v>-72</v>
      </c>
      <c r="L2516" s="129" t="b">
        <v>0</v>
      </c>
      <c r="M2516" s="129">
        <v>-38.158999999999999</v>
      </c>
      <c r="N2516" s="129">
        <v>7.2629999999999999</v>
      </c>
      <c r="O2516" s="129">
        <v>-5.2539999999999996</v>
      </c>
      <c r="P2516" s="132">
        <v>-28.693000000000001</v>
      </c>
      <c r="Q2516" s="132">
        <v>0.27</v>
      </c>
      <c r="R2516" s="132">
        <v>-7.7519999999999998</v>
      </c>
      <c r="S2516" s="129">
        <v>3.2</v>
      </c>
      <c r="T2516" s="129">
        <v>62.537999999999997</v>
      </c>
      <c r="U2516" s="129">
        <v>20.47</v>
      </c>
      <c r="V2516" s="129">
        <v>5</v>
      </c>
      <c r="W2516" s="129">
        <v>-1</v>
      </c>
      <c r="X2516" s="129">
        <v>305</v>
      </c>
      <c r="Y2516" s="129" t="s">
        <v>7941</v>
      </c>
      <c r="Z2516" s="129" t="b">
        <v>1</v>
      </c>
      <c r="AA2516" s="129">
        <v>0</v>
      </c>
      <c r="AB2516" s="129" t="b">
        <v>0</v>
      </c>
      <c r="AC2516" s="129">
        <v>40</v>
      </c>
      <c r="AD2516" s="129">
        <v>0.27500000000000002</v>
      </c>
      <c r="AE2516" s="129" t="s">
        <v>31</v>
      </c>
      <c r="AF2516" s="129" t="s">
        <v>88</v>
      </c>
      <c r="AG2516" s="35" t="s">
        <v>7942</v>
      </c>
    </row>
    <row r="2517" spans="1:33" x14ac:dyDescent="0.3">
      <c r="A2517" s="129" t="s">
        <v>1087</v>
      </c>
      <c r="B2517" s="132">
        <v>1.83</v>
      </c>
      <c r="C2517" s="132">
        <v>5.35</v>
      </c>
      <c r="D2517" s="132">
        <v>-1.81</v>
      </c>
      <c r="E2517" s="132">
        <v>10.66</v>
      </c>
      <c r="F2517" s="132">
        <v>2.2599999999999998</v>
      </c>
      <c r="G2517" s="257" t="s">
        <v>3168</v>
      </c>
      <c r="H2517" s="349" t="s">
        <v>3124</v>
      </c>
      <c r="I2517" s="129">
        <v>132.66999999999999</v>
      </c>
      <c r="J2517" s="129">
        <v>-32</v>
      </c>
      <c r="K2517" s="129">
        <v>-3</v>
      </c>
      <c r="L2517" s="129" t="b">
        <v>1</v>
      </c>
      <c r="M2517" s="129">
        <v>-13.066000000000001</v>
      </c>
      <c r="N2517" s="129">
        <v>2.4820000000000002</v>
      </c>
      <c r="O2517" s="129">
        <v>-5.2649999999999997</v>
      </c>
      <c r="P2517" s="132">
        <v>-12.04</v>
      </c>
      <c r="Q2517" s="132">
        <v>0.27800000000000002</v>
      </c>
      <c r="R2517" s="132">
        <v>-3.3450000000000002</v>
      </c>
      <c r="S2517" s="129">
        <v>1.49</v>
      </c>
      <c r="T2517" s="129">
        <v>-20.555</v>
      </c>
      <c r="U2517" s="129">
        <v>348.26</v>
      </c>
      <c r="V2517" s="129">
        <v>-56</v>
      </c>
      <c r="W2517" s="129">
        <v>-58</v>
      </c>
      <c r="X2517" s="129">
        <v>38</v>
      </c>
      <c r="Y2517" s="129" t="s">
        <v>1087</v>
      </c>
      <c r="Z2517" s="129" t="b">
        <v>1</v>
      </c>
      <c r="AA2517" s="129">
        <v>0</v>
      </c>
      <c r="AB2517" s="129" t="b">
        <v>1</v>
      </c>
      <c r="AC2517" s="129">
        <v>43</v>
      </c>
      <c r="AD2517" s="129">
        <v>0.27400000000000002</v>
      </c>
      <c r="AE2517" s="129" t="s">
        <v>3124</v>
      </c>
      <c r="AF2517" s="129" t="s">
        <v>3168</v>
      </c>
      <c r="AG2517" s="35" t="s">
        <v>3347</v>
      </c>
    </row>
    <row r="2518" spans="1:33" x14ac:dyDescent="0.3">
      <c r="A2518" s="129" t="s">
        <v>2433</v>
      </c>
      <c r="B2518" s="132">
        <v>0.2</v>
      </c>
      <c r="C2518" s="132">
        <v>-6.02</v>
      </c>
      <c r="D2518" s="132">
        <v>-10.07</v>
      </c>
      <c r="E2518" s="132">
        <v>7.18</v>
      </c>
      <c r="F2518" s="132">
        <v>-9</v>
      </c>
      <c r="G2518" s="322" t="s">
        <v>326</v>
      </c>
      <c r="H2518" s="347" t="s">
        <v>3140</v>
      </c>
      <c r="I2518" s="129">
        <v>5.1109999999999998</v>
      </c>
      <c r="J2518" s="129">
        <v>-41</v>
      </c>
      <c r="K2518" s="129">
        <v>-15</v>
      </c>
      <c r="L2518" s="129" t="b">
        <v>0</v>
      </c>
      <c r="M2518" s="129">
        <v>-18.251000000000001</v>
      </c>
      <c r="N2518" s="129">
        <v>3.4529999999999998</v>
      </c>
      <c r="O2518" s="129">
        <v>-5.2850000000000001</v>
      </c>
      <c r="P2518" s="132">
        <v>-15.843</v>
      </c>
      <c r="Q2518" s="132">
        <v>0.27600000000000002</v>
      </c>
      <c r="R2518" s="132">
        <v>-4.3689999999999998</v>
      </c>
      <c r="S2518" s="129">
        <v>1.87</v>
      </c>
      <c r="T2518" s="129">
        <v>-11.236000000000001</v>
      </c>
      <c r="U2518" s="129">
        <v>185.67</v>
      </c>
      <c r="V2518" s="129">
        <v>19</v>
      </c>
      <c r="W2518" s="129">
        <v>7</v>
      </c>
      <c r="X2518" s="129">
        <v>57</v>
      </c>
      <c r="Y2518" s="129" t="s">
        <v>2433</v>
      </c>
      <c r="Z2518" s="129" t="b">
        <v>1</v>
      </c>
      <c r="AA2518" s="129">
        <v>0</v>
      </c>
      <c r="AB2518" s="129" t="b">
        <v>0</v>
      </c>
      <c r="AC2518" s="129">
        <v>42</v>
      </c>
      <c r="AD2518" s="129">
        <v>0.27400000000000002</v>
      </c>
      <c r="AE2518" s="129" t="s">
        <v>3140</v>
      </c>
      <c r="AF2518" s="129" t="s">
        <v>326</v>
      </c>
      <c r="AG2518" s="35" t="s">
        <v>4929</v>
      </c>
    </row>
    <row r="2519" spans="1:33" x14ac:dyDescent="0.3">
      <c r="A2519" s="129" t="s">
        <v>7307</v>
      </c>
      <c r="B2519" s="132">
        <v>-1.1499999999999999</v>
      </c>
      <c r="C2519" s="132">
        <v>-7.75</v>
      </c>
      <c r="D2519" s="132">
        <v>-12.95</v>
      </c>
      <c r="E2519" s="132">
        <v>-0.19</v>
      </c>
      <c r="F2519" s="132">
        <v>-3.82</v>
      </c>
      <c r="G2519" s="231" t="s">
        <v>3162</v>
      </c>
      <c r="H2519" s="346" t="s">
        <v>3108</v>
      </c>
      <c r="I2519" s="129">
        <v>0.56299999999999994</v>
      </c>
      <c r="J2519" s="129">
        <v>-32</v>
      </c>
      <c r="K2519" s="129">
        <v>-19</v>
      </c>
      <c r="L2519" s="129" t="b">
        <v>0</v>
      </c>
      <c r="M2519" s="129">
        <v>-21.122</v>
      </c>
      <c r="N2519" s="129">
        <v>3.9910000000000001</v>
      </c>
      <c r="O2519" s="129">
        <v>-5.2919999999999998</v>
      </c>
      <c r="P2519" s="132">
        <v>-18.279</v>
      </c>
      <c r="Q2519" s="132">
        <v>0.27500000000000002</v>
      </c>
      <c r="R2519" s="132">
        <v>-5.0289999999999999</v>
      </c>
      <c r="S2519" s="129">
        <v>2.12</v>
      </c>
      <c r="T2519" s="129">
        <v>-15.984999999999999</v>
      </c>
      <c r="U2519" s="129">
        <v>41.29</v>
      </c>
      <c r="V2519" s="129">
        <v>-30</v>
      </c>
      <c r="W2519" s="129">
        <v>-16</v>
      </c>
      <c r="X2519" s="129">
        <v>228</v>
      </c>
      <c r="Y2519" s="129" t="s">
        <v>7307</v>
      </c>
      <c r="Z2519" s="129" t="b">
        <v>1</v>
      </c>
      <c r="AA2519" s="129">
        <v>0</v>
      </c>
      <c r="AB2519" s="129" t="b">
        <v>0</v>
      </c>
      <c r="AC2519" s="129">
        <v>47</v>
      </c>
      <c r="AD2519" s="129">
        <v>0.27400000000000002</v>
      </c>
      <c r="AE2519" s="129" t="s">
        <v>3108</v>
      </c>
      <c r="AF2519" s="129" t="s">
        <v>3162</v>
      </c>
      <c r="AG2519" s="35" t="s">
        <v>7308</v>
      </c>
    </row>
    <row r="2520" spans="1:33" x14ac:dyDescent="0.3">
      <c r="A2520" s="129" t="s">
        <v>1661</v>
      </c>
      <c r="B2520" s="132">
        <v>-12.57</v>
      </c>
      <c r="C2520" s="132">
        <v>-4.07</v>
      </c>
      <c r="D2520" s="132">
        <v>-5.89</v>
      </c>
      <c r="E2520" s="132">
        <v>-11.65</v>
      </c>
      <c r="F2520" s="132">
        <v>-13.11</v>
      </c>
      <c r="G2520" s="262" t="s">
        <v>3215</v>
      </c>
      <c r="H2520" s="349" t="s">
        <v>3108</v>
      </c>
      <c r="I2520" s="129">
        <v>1.208</v>
      </c>
      <c r="J2520" s="129">
        <v>-66</v>
      </c>
      <c r="K2520" s="129">
        <v>-24</v>
      </c>
      <c r="L2520" s="129" t="b">
        <v>0</v>
      </c>
      <c r="M2520" s="129">
        <v>-27.363</v>
      </c>
      <c r="N2520" s="129">
        <v>5.1559999999999997</v>
      </c>
      <c r="O2520" s="129">
        <v>-5.3070000000000004</v>
      </c>
      <c r="P2520" s="132">
        <v>-24.015000000000001</v>
      </c>
      <c r="Q2520" s="132">
        <v>0.28699999999999998</v>
      </c>
      <c r="R2520" s="132">
        <v>-6.9039999999999999</v>
      </c>
      <c r="S2520" s="129">
        <v>4.41</v>
      </c>
      <c r="T2520" s="129">
        <v>0</v>
      </c>
      <c r="U2520" s="129">
        <v>26.85</v>
      </c>
      <c r="V2520" s="129">
        <v>13</v>
      </c>
      <c r="W2520" s="129">
        <v>71</v>
      </c>
      <c r="X2520" s="129">
        <v>169</v>
      </c>
      <c r="Y2520" s="129" t="s">
        <v>1661</v>
      </c>
      <c r="Z2520" s="129" t="b">
        <v>1</v>
      </c>
      <c r="AA2520" s="129">
        <v>0</v>
      </c>
      <c r="AB2520" s="129" t="b">
        <v>0</v>
      </c>
      <c r="AC2520" s="129">
        <v>49</v>
      </c>
      <c r="AD2520" s="129">
        <v>0.27400000000000002</v>
      </c>
      <c r="AE2520" s="129" t="s">
        <v>3108</v>
      </c>
      <c r="AF2520" s="129" t="s">
        <v>3215</v>
      </c>
      <c r="AG2520" s="35" t="s">
        <v>4303</v>
      </c>
    </row>
    <row r="2521" spans="1:33" x14ac:dyDescent="0.3">
      <c r="A2521" s="129" t="s">
        <v>2491</v>
      </c>
      <c r="B2521" s="132">
        <v>-3.21</v>
      </c>
      <c r="C2521" s="132">
        <v>-4.84</v>
      </c>
      <c r="D2521" s="132">
        <v>-9.81</v>
      </c>
      <c r="E2521" s="132">
        <v>-1.1399999999999999</v>
      </c>
      <c r="F2521" s="132">
        <v>-6.12</v>
      </c>
      <c r="G2521" s="227" t="s">
        <v>3567</v>
      </c>
      <c r="H2521" s="346" t="s">
        <v>150</v>
      </c>
      <c r="I2521" s="129">
        <v>14.871</v>
      </c>
      <c r="J2521" s="129">
        <v>-20</v>
      </c>
      <c r="K2521" s="129">
        <v>-11</v>
      </c>
      <c r="L2521" s="129" t="b">
        <v>0</v>
      </c>
      <c r="M2521" s="129">
        <v>-13.249000000000001</v>
      </c>
      <c r="N2521" s="129">
        <v>2.4950000000000001</v>
      </c>
      <c r="O2521" s="129">
        <v>-5.31</v>
      </c>
      <c r="P2521" s="132">
        <v>-12.430999999999999</v>
      </c>
      <c r="Q2521" s="132">
        <v>0.28000000000000003</v>
      </c>
      <c r="R2521" s="132">
        <v>-3.4769999999999999</v>
      </c>
      <c r="S2521" s="129">
        <v>2.34</v>
      </c>
      <c r="T2521" s="129">
        <v>-14.15</v>
      </c>
      <c r="U2521" s="129">
        <v>37.825000000000003</v>
      </c>
      <c r="V2521" s="129">
        <v>7</v>
      </c>
      <c r="W2521" s="129">
        <v>-45</v>
      </c>
      <c r="X2521" s="129">
        <v>226</v>
      </c>
      <c r="Y2521" s="129" t="s">
        <v>2491</v>
      </c>
      <c r="Z2521" s="129" t="b">
        <v>1</v>
      </c>
      <c r="AA2521" s="129">
        <v>0</v>
      </c>
      <c r="AB2521" s="129" t="b">
        <v>0</v>
      </c>
      <c r="AC2521" s="129">
        <v>40</v>
      </c>
      <c r="AD2521" s="129">
        <v>0.27300000000000002</v>
      </c>
      <c r="AE2521" s="129" t="s">
        <v>150</v>
      </c>
      <c r="AF2521" s="129" t="s">
        <v>3567</v>
      </c>
      <c r="AG2521" s="35" t="s">
        <v>3568</v>
      </c>
    </row>
    <row r="2522" spans="1:33" x14ac:dyDescent="0.3">
      <c r="A2522" s="129" t="s">
        <v>2320</v>
      </c>
      <c r="B2522" s="132">
        <v>1.79</v>
      </c>
      <c r="C2522" s="132">
        <v>-6.73</v>
      </c>
      <c r="D2522" s="132">
        <v>6.51</v>
      </c>
      <c r="E2522" s="132">
        <v>-18.95</v>
      </c>
      <c r="F2522" s="132">
        <v>-19.43</v>
      </c>
      <c r="G2522" s="273" t="s">
        <v>3114</v>
      </c>
      <c r="H2522" s="349" t="s">
        <v>31</v>
      </c>
      <c r="I2522" s="129">
        <v>2.585</v>
      </c>
      <c r="J2522" s="129">
        <v>-66</v>
      </c>
      <c r="K2522" s="129">
        <v>-27</v>
      </c>
      <c r="L2522" s="129" t="b">
        <v>0</v>
      </c>
      <c r="M2522" s="129">
        <v>-39.610999999999997</v>
      </c>
      <c r="N2522" s="129">
        <v>7.4480000000000004</v>
      </c>
      <c r="O2522" s="129">
        <v>-5.319</v>
      </c>
      <c r="P2522" s="132">
        <v>-36.222999999999999</v>
      </c>
      <c r="Q2522" s="132">
        <v>0.29699999999999999</v>
      </c>
      <c r="R2522" s="132">
        <v>-10.766999999999999</v>
      </c>
      <c r="S2522" s="129">
        <v>3.63</v>
      </c>
      <c r="T2522" s="129">
        <v>35.209000000000003</v>
      </c>
      <c r="U2522" s="129">
        <v>35.200000000000003</v>
      </c>
      <c r="V2522" s="129">
        <v>67</v>
      </c>
      <c r="W2522" s="129">
        <v>47</v>
      </c>
      <c r="X2522" s="129">
        <v>156</v>
      </c>
      <c r="Y2522" s="129" t="s">
        <v>2320</v>
      </c>
      <c r="Z2522" s="129" t="b">
        <v>0</v>
      </c>
      <c r="AA2522" s="129">
        <v>0</v>
      </c>
      <c r="AB2522" s="129" t="b">
        <v>0</v>
      </c>
      <c r="AC2522" s="129">
        <v>43</v>
      </c>
      <c r="AD2522" s="129">
        <v>0.27300000000000002</v>
      </c>
      <c r="AE2522" s="129" t="s">
        <v>31</v>
      </c>
      <c r="AF2522" s="129" t="s">
        <v>3114</v>
      </c>
      <c r="AG2522" s="35" t="s">
        <v>4279</v>
      </c>
    </row>
    <row r="2523" spans="1:33" x14ac:dyDescent="0.3">
      <c r="A2523" s="129" t="s">
        <v>157</v>
      </c>
      <c r="B2523" s="132">
        <v>-1.29</v>
      </c>
      <c r="C2523" s="132">
        <v>-19.850000000000001</v>
      </c>
      <c r="D2523" s="132">
        <v>-39.090000000000003</v>
      </c>
      <c r="E2523" s="132">
        <v>-34.22</v>
      </c>
      <c r="F2523" s="132">
        <v>-32.909999999999997</v>
      </c>
      <c r="G2523" s="269" t="s">
        <v>3231</v>
      </c>
      <c r="H2523" s="288" t="s">
        <v>3124</v>
      </c>
      <c r="I2523" s="129">
        <v>7.915</v>
      </c>
      <c r="J2523" s="129">
        <v>-80</v>
      </c>
      <c r="K2523" s="129">
        <v>-72</v>
      </c>
      <c r="L2523" s="129" t="b">
        <v>0</v>
      </c>
      <c r="M2523" s="129">
        <v>-51.002000000000002</v>
      </c>
      <c r="N2523" s="129">
        <v>9.5760000000000005</v>
      </c>
      <c r="O2523" s="129">
        <v>-5.3259999999999996</v>
      </c>
      <c r="P2523" s="132">
        <v>-46.32</v>
      </c>
      <c r="Q2523" s="132">
        <v>0.254</v>
      </c>
      <c r="R2523" s="132">
        <v>-11.778</v>
      </c>
      <c r="S2523" s="129">
        <v>5.76</v>
      </c>
      <c r="T2523" s="129">
        <v>-1.62</v>
      </c>
      <c r="U2523" s="129">
        <v>42.89</v>
      </c>
      <c r="V2523" s="129">
        <v>-22</v>
      </c>
      <c r="W2523" s="129">
        <v>-40</v>
      </c>
      <c r="X2523" s="129">
        <v>80</v>
      </c>
      <c r="Y2523" s="129" t="s">
        <v>157</v>
      </c>
      <c r="Z2523" s="129" t="b">
        <v>1</v>
      </c>
      <c r="AA2523" s="129">
        <v>0</v>
      </c>
      <c r="AB2523" s="129" t="b">
        <v>0</v>
      </c>
      <c r="AC2523" s="129">
        <v>40</v>
      </c>
      <c r="AD2523" s="129">
        <v>0.27300000000000002</v>
      </c>
      <c r="AE2523" s="129" t="s">
        <v>3124</v>
      </c>
      <c r="AF2523" s="129" t="s">
        <v>3231</v>
      </c>
      <c r="AG2523" s="35" t="s">
        <v>5147</v>
      </c>
    </row>
    <row r="2524" spans="1:33" x14ac:dyDescent="0.3">
      <c r="A2524" s="129" t="s">
        <v>1078</v>
      </c>
      <c r="B2524" s="132">
        <v>-0.56000000000000005</v>
      </c>
      <c r="C2524" s="132">
        <v>-10.34</v>
      </c>
      <c r="D2524" s="132">
        <v>-10.3</v>
      </c>
      <c r="E2524" s="132">
        <v>-8.9499999999999993</v>
      </c>
      <c r="F2524" s="132">
        <v>-7.38</v>
      </c>
      <c r="G2524" s="216" t="s">
        <v>3231</v>
      </c>
      <c r="H2524" s="348" t="s">
        <v>3124</v>
      </c>
      <c r="I2524" s="129">
        <v>37.22</v>
      </c>
      <c r="J2524" s="129">
        <v>-37</v>
      </c>
      <c r="K2524" s="129">
        <v>-28</v>
      </c>
      <c r="L2524" s="129" t="b">
        <v>0</v>
      </c>
      <c r="M2524" s="129">
        <v>-17.343</v>
      </c>
      <c r="N2524" s="129">
        <v>3.246</v>
      </c>
      <c r="O2524" s="129">
        <v>-5.3419999999999996</v>
      </c>
      <c r="P2524" s="132">
        <v>-16.07</v>
      </c>
      <c r="Q2524" s="132">
        <v>0.28299999999999997</v>
      </c>
      <c r="R2524" s="132">
        <v>-4.5490000000000004</v>
      </c>
      <c r="S2524" s="129">
        <v>2.5299999999999998</v>
      </c>
      <c r="T2524" s="129">
        <v>-3.68</v>
      </c>
      <c r="U2524" s="129">
        <v>69.745000000000005</v>
      </c>
      <c r="V2524" s="129">
        <v>-59</v>
      </c>
      <c r="W2524" s="129">
        <v>-55</v>
      </c>
      <c r="X2524" s="129">
        <v>113</v>
      </c>
      <c r="Y2524" s="129" t="s">
        <v>1078</v>
      </c>
      <c r="Z2524" s="129" t="b">
        <v>1</v>
      </c>
      <c r="AA2524" s="129">
        <v>0</v>
      </c>
      <c r="AB2524" s="129" t="b">
        <v>0</v>
      </c>
      <c r="AC2524" s="129">
        <v>45</v>
      </c>
      <c r="AD2524" s="129">
        <v>0.27200000000000002</v>
      </c>
      <c r="AE2524" s="129" t="s">
        <v>3124</v>
      </c>
      <c r="AF2524" s="129" t="s">
        <v>3231</v>
      </c>
      <c r="AG2524" s="35" t="s">
        <v>4296</v>
      </c>
    </row>
    <row r="2525" spans="1:33" x14ac:dyDescent="0.3">
      <c r="A2525" s="129" t="s">
        <v>2985</v>
      </c>
      <c r="B2525" s="132">
        <v>-11.12</v>
      </c>
      <c r="C2525" s="132">
        <v>-10.35</v>
      </c>
      <c r="D2525" s="132">
        <v>-16.899999999999999</v>
      </c>
      <c r="E2525" s="132">
        <v>-3.46</v>
      </c>
      <c r="F2525" s="132">
        <v>-12.35</v>
      </c>
      <c r="G2525" s="328" t="s">
        <v>3146</v>
      </c>
      <c r="H2525" s="349" t="s">
        <v>3124</v>
      </c>
      <c r="I2525" s="129">
        <v>0.71599999999999997</v>
      </c>
      <c r="J2525" s="129">
        <v>-68</v>
      </c>
      <c r="K2525" s="129">
        <v>-31</v>
      </c>
      <c r="L2525" s="129" t="b">
        <v>0</v>
      </c>
      <c r="M2525" s="129">
        <v>-31.216999999999999</v>
      </c>
      <c r="N2525" s="129">
        <v>5.8369999999999997</v>
      </c>
      <c r="O2525" s="129">
        <v>-5.3479999999999999</v>
      </c>
      <c r="P2525" s="132">
        <v>-26.088000000000001</v>
      </c>
      <c r="Q2525" s="132">
        <v>0.28299999999999997</v>
      </c>
      <c r="R2525" s="132">
        <v>-7.3920000000000003</v>
      </c>
      <c r="S2525" s="129">
        <v>4.0599999999999996</v>
      </c>
      <c r="T2525" s="129">
        <v>-56.058999999999997</v>
      </c>
      <c r="U2525" s="129">
        <v>11.43</v>
      </c>
      <c r="V2525" s="129">
        <v>21</v>
      </c>
      <c r="W2525" s="129">
        <v>-10</v>
      </c>
      <c r="X2525" s="129">
        <v>431</v>
      </c>
      <c r="Y2525" s="129" t="s">
        <v>2985</v>
      </c>
      <c r="Z2525" s="129" t="b">
        <v>1</v>
      </c>
      <c r="AA2525" s="129">
        <v>0</v>
      </c>
      <c r="AB2525" s="129" t="b">
        <v>0</v>
      </c>
      <c r="AC2525" s="129">
        <v>42</v>
      </c>
      <c r="AD2525" s="129">
        <v>0.27200000000000002</v>
      </c>
      <c r="AE2525" s="129" t="s">
        <v>3124</v>
      </c>
      <c r="AF2525" s="129" t="s">
        <v>3146</v>
      </c>
      <c r="AG2525" s="35" t="s">
        <v>5780</v>
      </c>
    </row>
    <row r="2526" spans="1:33" x14ac:dyDescent="0.3">
      <c r="A2526" s="129" t="s">
        <v>8124</v>
      </c>
      <c r="B2526" s="132">
        <v>-0.81</v>
      </c>
      <c r="C2526" s="132">
        <v>-1.71</v>
      </c>
      <c r="D2526" s="132">
        <v>-7.84</v>
      </c>
      <c r="E2526" s="132">
        <v>-17.68</v>
      </c>
      <c r="F2526" s="132">
        <v>-10.97</v>
      </c>
      <c r="G2526" s="253" t="s">
        <v>3148</v>
      </c>
      <c r="H2526" s="253" t="s">
        <v>3111</v>
      </c>
      <c r="I2526" s="129">
        <v>0.26800000000000002</v>
      </c>
      <c r="J2526" s="129">
        <v>-38</v>
      </c>
      <c r="K2526" s="129">
        <v>-34</v>
      </c>
      <c r="L2526" s="129" t="b">
        <v>0</v>
      </c>
      <c r="M2526" s="129">
        <v>-15.000999999999999</v>
      </c>
      <c r="N2526" s="129">
        <v>2.8039999999999998</v>
      </c>
      <c r="O2526" s="129">
        <v>-5.35</v>
      </c>
      <c r="P2526" s="132">
        <v>-15.167999999999999</v>
      </c>
      <c r="Q2526" s="132">
        <v>0.28699999999999998</v>
      </c>
      <c r="R2526" s="132">
        <v>-4.359</v>
      </c>
      <c r="S2526" s="129">
        <v>3.3</v>
      </c>
      <c r="T2526" s="129">
        <v>-28.704000000000001</v>
      </c>
      <c r="U2526" s="129">
        <v>37.99</v>
      </c>
      <c r="V2526" s="129">
        <v>-55</v>
      </c>
      <c r="W2526" s="129">
        <v>-51</v>
      </c>
      <c r="X2526" s="129">
        <v>159</v>
      </c>
      <c r="Y2526" s="129" t="s">
        <v>8124</v>
      </c>
      <c r="Z2526" s="129" t="b">
        <v>1</v>
      </c>
      <c r="AA2526" s="129">
        <v>0</v>
      </c>
      <c r="AB2526" s="129" t="b">
        <v>0</v>
      </c>
      <c r="AC2526" s="129">
        <v>41</v>
      </c>
      <c r="AD2526" s="129">
        <v>0.27200000000000002</v>
      </c>
      <c r="AE2526" s="129" t="s">
        <v>3111</v>
      </c>
      <c r="AF2526" s="129" t="s">
        <v>3148</v>
      </c>
      <c r="AG2526" s="35" t="s">
        <v>8125</v>
      </c>
    </row>
    <row r="2527" spans="1:33" x14ac:dyDescent="0.3">
      <c r="A2527" s="129" t="s">
        <v>1095</v>
      </c>
      <c r="B2527" s="132">
        <v>0.22</v>
      </c>
      <c r="C2527" s="132">
        <v>14.76</v>
      </c>
      <c r="D2527" s="132">
        <v>7.26</v>
      </c>
      <c r="E2527" s="132">
        <v>9.61</v>
      </c>
      <c r="F2527" s="132">
        <v>5.79</v>
      </c>
      <c r="G2527" s="321"/>
      <c r="H2527" s="354"/>
      <c r="I2527" s="129">
        <v>13.96</v>
      </c>
      <c r="J2527" s="129">
        <v>-43</v>
      </c>
      <c r="K2527" s="129">
        <v>-11</v>
      </c>
      <c r="L2527" s="129" t="b">
        <v>1</v>
      </c>
      <c r="M2527" s="129">
        <v>-23.184000000000001</v>
      </c>
      <c r="N2527" s="129">
        <v>4.32</v>
      </c>
      <c r="O2527" s="129">
        <v>-5.367</v>
      </c>
      <c r="P2527" s="132">
        <v>-21.148</v>
      </c>
      <c r="Q2527" s="132">
        <v>0.28999999999999998</v>
      </c>
      <c r="R2527" s="132">
        <v>-6.1260000000000003</v>
      </c>
      <c r="S2527" s="129">
        <v>4.2</v>
      </c>
      <c r="T2527" s="129">
        <v>42.34</v>
      </c>
      <c r="U2527" s="129">
        <v>37.08</v>
      </c>
      <c r="V2527" s="129">
        <v>-60</v>
      </c>
      <c r="W2527" s="129">
        <v>-34</v>
      </c>
      <c r="X2527" s="129">
        <v>128</v>
      </c>
      <c r="Y2527" s="129" t="s">
        <v>1095</v>
      </c>
      <c r="Z2527" s="129" t="b">
        <v>0</v>
      </c>
      <c r="AA2527" s="129">
        <v>0</v>
      </c>
      <c r="AB2527" s="129" t="b">
        <v>1</v>
      </c>
      <c r="AC2527" s="129">
        <v>47</v>
      </c>
      <c r="AD2527" s="129">
        <v>0.27100000000000002</v>
      </c>
      <c r="AG2527" s="35" t="s">
        <v>4639</v>
      </c>
    </row>
    <row r="2528" spans="1:33" x14ac:dyDescent="0.3">
      <c r="A2528" s="129" t="s">
        <v>1568</v>
      </c>
      <c r="B2528" s="132">
        <v>7.08</v>
      </c>
      <c r="C2528" s="132">
        <v>8.15</v>
      </c>
      <c r="D2528" s="132">
        <v>8.33</v>
      </c>
      <c r="E2528" s="132">
        <v>-1.66</v>
      </c>
      <c r="F2528" s="132">
        <v>-2.11</v>
      </c>
      <c r="G2528" s="227" t="s">
        <v>3163</v>
      </c>
      <c r="H2528" s="346" t="s">
        <v>24</v>
      </c>
      <c r="I2528" s="129">
        <v>2.3740000000000001</v>
      </c>
      <c r="J2528" s="129">
        <v>-65</v>
      </c>
      <c r="K2528" s="129">
        <v>-46</v>
      </c>
      <c r="L2528" s="129" t="b">
        <v>1</v>
      </c>
      <c r="M2528" s="129">
        <v>-21.763000000000002</v>
      </c>
      <c r="N2528" s="129">
        <v>4.0439999999999996</v>
      </c>
      <c r="O2528" s="129">
        <v>-5.3819999999999997</v>
      </c>
      <c r="P2528" s="132">
        <v>-21.292000000000002</v>
      </c>
      <c r="Q2528" s="132">
        <v>0.29399999999999998</v>
      </c>
      <c r="R2528" s="132">
        <v>-6.25</v>
      </c>
      <c r="S2528" s="129">
        <v>4.57</v>
      </c>
      <c r="T2528" s="129">
        <v>101.01</v>
      </c>
      <c r="U2528" s="129">
        <v>6.5</v>
      </c>
      <c r="V2528" s="129">
        <v>37</v>
      </c>
      <c r="W2528" s="129">
        <v>0</v>
      </c>
      <c r="X2528" s="129">
        <v>673</v>
      </c>
      <c r="Y2528" s="129" t="s">
        <v>1568</v>
      </c>
      <c r="Z2528" s="129" t="b">
        <v>1</v>
      </c>
      <c r="AA2528" s="129">
        <v>0</v>
      </c>
      <c r="AB2528" s="129" t="b">
        <v>0</v>
      </c>
      <c r="AC2528" s="129">
        <v>41</v>
      </c>
      <c r="AD2528" s="129">
        <v>0.27100000000000002</v>
      </c>
      <c r="AE2528" s="129" t="s">
        <v>24</v>
      </c>
      <c r="AF2528" s="129" t="s">
        <v>3163</v>
      </c>
      <c r="AG2528" s="35" t="s">
        <v>4465</v>
      </c>
    </row>
    <row r="2529" spans="1:33" x14ac:dyDescent="0.3">
      <c r="A2529" s="129" t="s">
        <v>2981</v>
      </c>
      <c r="B2529" s="132">
        <v>6.12</v>
      </c>
      <c r="C2529" s="132">
        <v>3.51</v>
      </c>
      <c r="D2529" s="132">
        <v>-7.81</v>
      </c>
      <c r="E2529" s="132">
        <v>-1.83</v>
      </c>
      <c r="F2529" s="132">
        <v>-4.53</v>
      </c>
      <c r="G2529" s="320" t="s">
        <v>3162</v>
      </c>
      <c r="H2529" s="345" t="s">
        <v>3108</v>
      </c>
      <c r="I2529" s="129">
        <v>1.2030000000000001</v>
      </c>
      <c r="J2529" s="129">
        <v>-66</v>
      </c>
      <c r="K2529" s="129">
        <v>-17</v>
      </c>
      <c r="L2529" s="129" t="b">
        <v>1</v>
      </c>
      <c r="M2529" s="129">
        <v>-24.905000000000001</v>
      </c>
      <c r="N2529" s="129">
        <v>4.5830000000000002</v>
      </c>
      <c r="O2529" s="129">
        <v>-5.4349999999999996</v>
      </c>
      <c r="P2529" s="132">
        <v>-22.164999999999999</v>
      </c>
      <c r="Q2529" s="132">
        <v>0.28799999999999998</v>
      </c>
      <c r="R2529" s="132">
        <v>-6.3940000000000001</v>
      </c>
      <c r="S2529" s="129">
        <v>5.28</v>
      </c>
      <c r="T2529" s="129">
        <v>186.136</v>
      </c>
      <c r="U2529" s="129">
        <v>5.9</v>
      </c>
      <c r="V2529" s="129">
        <v>372</v>
      </c>
      <c r="W2529" s="129">
        <v>503</v>
      </c>
      <c r="X2529" s="129">
        <v>641</v>
      </c>
      <c r="Y2529" s="129" t="s">
        <v>2981</v>
      </c>
      <c r="Z2529" s="129" t="b">
        <v>1</v>
      </c>
      <c r="AA2529" s="129">
        <v>0</v>
      </c>
      <c r="AB2529" s="129" t="b">
        <v>1</v>
      </c>
      <c r="AC2529" s="129">
        <v>43</v>
      </c>
      <c r="AD2529" s="129">
        <v>0.27100000000000002</v>
      </c>
      <c r="AE2529" s="129" t="s">
        <v>3108</v>
      </c>
      <c r="AF2529" s="129" t="s">
        <v>3162</v>
      </c>
      <c r="AG2529" s="35" t="s">
        <v>7671</v>
      </c>
    </row>
    <row r="2530" spans="1:33" x14ac:dyDescent="0.3">
      <c r="A2530" s="129" t="s">
        <v>1979</v>
      </c>
      <c r="B2530" s="132">
        <v>-1.1299999999999999</v>
      </c>
      <c r="C2530" s="132">
        <v>-3.87</v>
      </c>
      <c r="D2530" s="132">
        <v>-6.41</v>
      </c>
      <c r="E2530" s="132">
        <v>-4.1399999999999997</v>
      </c>
      <c r="F2530" s="132">
        <v>-2.0299999999999998</v>
      </c>
      <c r="G2530" s="262" t="s">
        <v>3276</v>
      </c>
      <c r="H2530" s="348" t="s">
        <v>3140</v>
      </c>
      <c r="I2530" s="129">
        <v>4.327</v>
      </c>
      <c r="J2530" s="129">
        <v>-58</v>
      </c>
      <c r="K2530" s="129">
        <v>-49</v>
      </c>
      <c r="L2530" s="129" t="b">
        <v>0</v>
      </c>
      <c r="M2530" s="129">
        <v>-20.548999999999999</v>
      </c>
      <c r="N2530" s="129">
        <v>3.7810000000000001</v>
      </c>
      <c r="O2530" s="129">
        <v>-5.4349999999999996</v>
      </c>
      <c r="P2530" s="132">
        <v>-17.936</v>
      </c>
      <c r="Q2530" s="132">
        <v>0.29199999999999998</v>
      </c>
      <c r="R2530" s="132">
        <v>-5.2329999999999997</v>
      </c>
      <c r="S2530" s="129">
        <v>1.96</v>
      </c>
      <c r="T2530" s="129">
        <v>-41.841000000000001</v>
      </c>
      <c r="U2530" s="129">
        <v>46.26</v>
      </c>
      <c r="V2530" s="129">
        <v>16</v>
      </c>
      <c r="W2530" s="129">
        <v>-3</v>
      </c>
      <c r="X2530" s="129">
        <v>220</v>
      </c>
      <c r="Y2530" s="129" t="s">
        <v>1979</v>
      </c>
      <c r="Z2530" s="129" t="b">
        <v>1</v>
      </c>
      <c r="AA2530" s="129">
        <v>0</v>
      </c>
      <c r="AB2530" s="129" t="b">
        <v>0</v>
      </c>
      <c r="AC2530" s="129">
        <v>41</v>
      </c>
      <c r="AD2530" s="129">
        <v>0.27100000000000002</v>
      </c>
      <c r="AE2530" s="129" t="s">
        <v>3140</v>
      </c>
      <c r="AF2530" s="129" t="s">
        <v>3276</v>
      </c>
      <c r="AG2530" s="35" t="s">
        <v>5040</v>
      </c>
    </row>
    <row r="2531" spans="1:33" x14ac:dyDescent="0.3">
      <c r="A2531" s="129" t="s">
        <v>6899</v>
      </c>
      <c r="B2531" s="132">
        <v>0.36</v>
      </c>
      <c r="C2531" s="132">
        <v>21.59</v>
      </c>
      <c r="D2531" s="132">
        <v>17.45</v>
      </c>
      <c r="E2531" s="132">
        <v>-1.43</v>
      </c>
      <c r="F2531" s="132">
        <v>-5.15</v>
      </c>
      <c r="G2531" s="243" t="s">
        <v>3217</v>
      </c>
      <c r="H2531" s="347" t="s">
        <v>150</v>
      </c>
      <c r="I2531" s="129">
        <v>0.66300000000000003</v>
      </c>
      <c r="J2531" s="129">
        <v>-88</v>
      </c>
      <c r="K2531" s="129">
        <v>-49</v>
      </c>
      <c r="L2531" s="129" t="b">
        <v>1</v>
      </c>
      <c r="M2531" s="129">
        <v>-42.027000000000001</v>
      </c>
      <c r="N2531" s="129">
        <v>7.71</v>
      </c>
      <c r="O2531" s="129">
        <v>-5.4509999999999996</v>
      </c>
      <c r="P2531" s="132">
        <v>-36.500999999999998</v>
      </c>
      <c r="Q2531" s="132">
        <v>0.29899999999999999</v>
      </c>
      <c r="R2531" s="132">
        <v>-10.925000000000001</v>
      </c>
      <c r="S2531" s="129">
        <v>5.38</v>
      </c>
      <c r="T2531" s="129">
        <v>-13.468</v>
      </c>
      <c r="U2531" s="129">
        <v>2.76</v>
      </c>
      <c r="V2531" s="129">
        <v>-21</v>
      </c>
      <c r="W2531" s="129">
        <v>-10</v>
      </c>
      <c r="X2531" s="129">
        <v>1346</v>
      </c>
      <c r="Y2531" s="129" t="s">
        <v>6899</v>
      </c>
      <c r="Z2531" s="129" t="b">
        <v>1</v>
      </c>
      <c r="AA2531" s="129">
        <v>0</v>
      </c>
      <c r="AB2531" s="129" t="b">
        <v>0</v>
      </c>
      <c r="AC2531" s="129">
        <v>41</v>
      </c>
      <c r="AD2531" s="129">
        <v>0.27</v>
      </c>
      <c r="AE2531" s="129" t="s">
        <v>150</v>
      </c>
      <c r="AF2531" s="129" t="s">
        <v>3217</v>
      </c>
      <c r="AG2531" s="35" t="s">
        <v>7560</v>
      </c>
    </row>
    <row r="2532" spans="1:33" x14ac:dyDescent="0.3">
      <c r="A2532" s="129" t="s">
        <v>8922</v>
      </c>
      <c r="B2532" s="132">
        <v>-8.11</v>
      </c>
      <c r="C2532" s="132">
        <v>-2.16</v>
      </c>
      <c r="D2532" s="132">
        <v>-30.61</v>
      </c>
      <c r="E2532" s="132">
        <v>-18.07</v>
      </c>
      <c r="F2532" s="132">
        <v>-17.579999999999998</v>
      </c>
      <c r="G2532" s="282" t="s">
        <v>3127</v>
      </c>
      <c r="H2532" s="347" t="s">
        <v>31</v>
      </c>
      <c r="I2532" s="129">
        <v>0.33500000000000002</v>
      </c>
      <c r="J2532" s="129">
        <v>-95</v>
      </c>
      <c r="K2532" s="129">
        <v>-89</v>
      </c>
      <c r="L2532" s="129" t="b">
        <v>0</v>
      </c>
      <c r="M2532" s="129">
        <v>-172.30600000000001</v>
      </c>
      <c r="N2532" s="129">
        <v>31.559000000000001</v>
      </c>
      <c r="O2532" s="129">
        <v>-5.46</v>
      </c>
      <c r="P2532" s="132">
        <v>-73.873000000000005</v>
      </c>
      <c r="Q2532" s="132">
        <v>0.26700000000000002</v>
      </c>
      <c r="R2532" s="132">
        <v>-19.706</v>
      </c>
      <c r="S2532" s="129">
        <v>7.35</v>
      </c>
      <c r="T2532" s="129">
        <v>-80.08</v>
      </c>
      <c r="U2532" s="129">
        <v>1.36</v>
      </c>
      <c r="V2532" s="129">
        <v>9</v>
      </c>
      <c r="W2532" s="129">
        <v>-14</v>
      </c>
      <c r="X2532" s="129">
        <v>2002</v>
      </c>
      <c r="Y2532" s="129" t="s">
        <v>8922</v>
      </c>
      <c r="Z2532" s="129" t="b">
        <v>1</v>
      </c>
      <c r="AA2532" s="129">
        <v>0</v>
      </c>
      <c r="AB2532" s="129" t="b">
        <v>0</v>
      </c>
      <c r="AC2532" s="129">
        <v>35</v>
      </c>
      <c r="AD2532" s="129">
        <v>0.27</v>
      </c>
      <c r="AE2532" s="129" t="s">
        <v>31</v>
      </c>
      <c r="AF2532" s="129" t="s">
        <v>3127</v>
      </c>
      <c r="AG2532" s="35" t="s">
        <v>8923</v>
      </c>
    </row>
    <row r="2533" spans="1:33" x14ac:dyDescent="0.3">
      <c r="A2533" s="129" t="s">
        <v>1080</v>
      </c>
      <c r="B2533" s="132">
        <v>-0.03</v>
      </c>
      <c r="C2533" s="132">
        <v>0.49</v>
      </c>
      <c r="D2533" s="132">
        <v>-4.34</v>
      </c>
      <c r="E2533" s="132">
        <v>-3.53</v>
      </c>
      <c r="F2533" s="132">
        <v>-5.5</v>
      </c>
      <c r="G2533" s="253" t="s">
        <v>3305</v>
      </c>
      <c r="H2533" s="253" t="s">
        <v>3124</v>
      </c>
      <c r="I2533" s="129">
        <v>109.16200000000001</v>
      </c>
      <c r="J2533" s="129">
        <v>-49</v>
      </c>
      <c r="K2533" s="129">
        <v>-38</v>
      </c>
      <c r="L2533" s="129" t="b">
        <v>1</v>
      </c>
      <c r="M2533" s="129">
        <v>-11.503</v>
      </c>
      <c r="N2533" s="129">
        <v>2.1059999999999999</v>
      </c>
      <c r="O2533" s="129">
        <v>-5.4619999999999997</v>
      </c>
      <c r="P2533" s="132">
        <v>-11.336</v>
      </c>
      <c r="Q2533" s="132">
        <v>0.29599999999999999</v>
      </c>
      <c r="R2533" s="132">
        <v>-3.355</v>
      </c>
      <c r="S2533" s="129">
        <v>1.7</v>
      </c>
      <c r="T2533" s="129">
        <v>-58.143999999999998</v>
      </c>
      <c r="U2533" s="129">
        <v>83.245000000000005</v>
      </c>
      <c r="V2533" s="129">
        <v>-51</v>
      </c>
      <c r="W2533" s="129">
        <v>-44</v>
      </c>
      <c r="X2533" s="129">
        <v>140</v>
      </c>
      <c r="Y2533" s="129" t="s">
        <v>1080</v>
      </c>
      <c r="Z2533" s="129" t="b">
        <v>1</v>
      </c>
      <c r="AA2533" s="129">
        <v>0</v>
      </c>
      <c r="AB2533" s="129" t="b">
        <v>1</v>
      </c>
      <c r="AC2533" s="129">
        <v>50</v>
      </c>
      <c r="AD2533" s="129">
        <v>0.27</v>
      </c>
      <c r="AE2533" s="129" t="s">
        <v>3124</v>
      </c>
      <c r="AF2533" s="129" t="s">
        <v>3305</v>
      </c>
      <c r="AG2533" s="35" t="s">
        <v>3493</v>
      </c>
    </row>
    <row r="2534" spans="1:33" x14ac:dyDescent="0.3">
      <c r="A2534" s="129" t="s">
        <v>1900</v>
      </c>
      <c r="B2534" s="132">
        <v>-2.2999999999999998</v>
      </c>
      <c r="C2534" s="132">
        <v>-8.69</v>
      </c>
      <c r="D2534" s="132">
        <v>-11.13</v>
      </c>
      <c r="E2534" s="132">
        <v>-10.15</v>
      </c>
      <c r="F2534" s="132">
        <v>-9.77</v>
      </c>
      <c r="G2534" s="289" t="s">
        <v>3148</v>
      </c>
      <c r="H2534" s="346" t="s">
        <v>3111</v>
      </c>
      <c r="I2534" s="129">
        <v>1.542</v>
      </c>
      <c r="J2534" s="129">
        <v>-48</v>
      </c>
      <c r="K2534" s="129">
        <v>-37</v>
      </c>
      <c r="L2534" s="129" t="b">
        <v>0</v>
      </c>
      <c r="M2534" s="129">
        <v>-12.779</v>
      </c>
      <c r="N2534" s="129">
        <v>2.3290000000000002</v>
      </c>
      <c r="O2534" s="129">
        <v>-5.4870000000000001</v>
      </c>
      <c r="P2534" s="132">
        <v>-12.552</v>
      </c>
      <c r="Q2534" s="132">
        <v>0.29299999999999998</v>
      </c>
      <c r="R2534" s="132">
        <v>-3.6819999999999999</v>
      </c>
      <c r="S2534" s="129">
        <v>2.37</v>
      </c>
      <c r="T2534" s="129">
        <v>-81.393000000000001</v>
      </c>
      <c r="U2534" s="129">
        <v>25.95</v>
      </c>
      <c r="V2534" s="129">
        <v>28</v>
      </c>
      <c r="W2534" s="129">
        <v>40</v>
      </c>
      <c r="X2534" s="129">
        <v>325</v>
      </c>
      <c r="Y2534" s="129" t="s">
        <v>1900</v>
      </c>
      <c r="Z2534" s="129" t="b">
        <v>1</v>
      </c>
      <c r="AA2534" s="129">
        <v>0</v>
      </c>
      <c r="AB2534" s="129" t="b">
        <v>0</v>
      </c>
      <c r="AC2534" s="129">
        <v>43</v>
      </c>
      <c r="AD2534" s="129">
        <v>0.26900000000000002</v>
      </c>
      <c r="AE2534" s="129" t="s">
        <v>3111</v>
      </c>
      <c r="AF2534" s="129" t="s">
        <v>3148</v>
      </c>
      <c r="AG2534" s="35" t="s">
        <v>4161</v>
      </c>
    </row>
    <row r="2535" spans="1:33" x14ac:dyDescent="0.3">
      <c r="A2535" s="129" t="s">
        <v>1122</v>
      </c>
      <c r="B2535" s="132">
        <v>15.3</v>
      </c>
      <c r="C2535" s="132">
        <v>8.2200000000000006</v>
      </c>
      <c r="D2535" s="132">
        <v>12.93</v>
      </c>
      <c r="E2535" s="132">
        <v>-5.38</v>
      </c>
      <c r="F2535" s="132">
        <v>-3.09</v>
      </c>
      <c r="G2535" s="229" t="s">
        <v>3127</v>
      </c>
      <c r="H2535" s="349" t="s">
        <v>31</v>
      </c>
      <c r="I2535" s="129">
        <v>5.9989999999999997</v>
      </c>
      <c r="J2535" s="129">
        <v>-69</v>
      </c>
      <c r="K2535" s="129">
        <v>-49</v>
      </c>
      <c r="L2535" s="129" t="b">
        <v>0</v>
      </c>
      <c r="M2535" s="129">
        <v>-27.702999999999999</v>
      </c>
      <c r="N2535" s="129">
        <v>5.048</v>
      </c>
      <c r="O2535" s="129">
        <v>-5.4870000000000001</v>
      </c>
      <c r="P2535" s="132">
        <v>-25.884</v>
      </c>
      <c r="Q2535" s="132">
        <v>0.30599999999999999</v>
      </c>
      <c r="R2535" s="132">
        <v>-7.915</v>
      </c>
      <c r="S2535" s="129">
        <v>3.62</v>
      </c>
      <c r="T2535" s="129">
        <v>-58.981000000000002</v>
      </c>
      <c r="U2535" s="129">
        <v>43.365000000000002</v>
      </c>
      <c r="V2535" s="129">
        <v>-29</v>
      </c>
      <c r="W2535" s="129">
        <v>11</v>
      </c>
      <c r="X2535" s="129">
        <v>127</v>
      </c>
      <c r="Y2535" s="129" t="s">
        <v>1122</v>
      </c>
      <c r="Z2535" s="129" t="b">
        <v>0</v>
      </c>
      <c r="AA2535" s="129">
        <v>0</v>
      </c>
      <c r="AB2535" s="129" t="b">
        <v>0</v>
      </c>
      <c r="AC2535" s="129">
        <v>48</v>
      </c>
      <c r="AD2535" s="129">
        <v>0.26900000000000002</v>
      </c>
      <c r="AE2535" s="129" t="s">
        <v>31</v>
      </c>
      <c r="AF2535" s="129" t="s">
        <v>3127</v>
      </c>
      <c r="AG2535" s="35" t="s">
        <v>4368</v>
      </c>
    </row>
    <row r="2536" spans="1:33" x14ac:dyDescent="0.3">
      <c r="A2536" s="129" t="s">
        <v>9066</v>
      </c>
      <c r="B2536" s="132">
        <v>10.95</v>
      </c>
      <c r="C2536" s="132">
        <v>8.3699999999999992</v>
      </c>
      <c r="D2536" s="132">
        <v>1.3</v>
      </c>
      <c r="E2536" s="132">
        <v>1.75</v>
      </c>
      <c r="F2536" s="132">
        <v>2.19</v>
      </c>
      <c r="G2536" s="255" t="s">
        <v>3127</v>
      </c>
      <c r="H2536" s="347" t="s">
        <v>31</v>
      </c>
      <c r="I2536" s="129">
        <v>0.42199999999999999</v>
      </c>
      <c r="J2536" s="129">
        <v>-82</v>
      </c>
      <c r="K2536" s="129">
        <v>-79</v>
      </c>
      <c r="L2536" s="129" t="b">
        <v>0</v>
      </c>
      <c r="M2536" s="129">
        <v>-12.816000000000001</v>
      </c>
      <c r="N2536" s="129">
        <v>2.3330000000000002</v>
      </c>
      <c r="O2536" s="129">
        <v>-5.492</v>
      </c>
      <c r="P2536" s="132">
        <v>-12.465999999999999</v>
      </c>
      <c r="Q2536" s="132">
        <v>0.29399999999999998</v>
      </c>
      <c r="R2536" s="132">
        <v>-3.6659999999999999</v>
      </c>
      <c r="S2536" s="129">
        <v>7.06</v>
      </c>
      <c r="T2536" s="129">
        <v>79.027000000000001</v>
      </c>
      <c r="U2536" s="129">
        <v>2.33</v>
      </c>
      <c r="V2536" s="129">
        <v>-90</v>
      </c>
      <c r="W2536" s="129">
        <v>-78</v>
      </c>
      <c r="X2536" s="129">
        <v>1215</v>
      </c>
      <c r="Y2536" s="129" t="s">
        <v>9066</v>
      </c>
      <c r="Z2536" s="129" t="b">
        <v>0</v>
      </c>
      <c r="AA2536" s="129">
        <v>0</v>
      </c>
      <c r="AB2536" s="129" t="b">
        <v>0</v>
      </c>
      <c r="AC2536" s="129">
        <v>30</v>
      </c>
      <c r="AD2536" s="129">
        <v>0.26900000000000002</v>
      </c>
      <c r="AE2536" s="129" t="s">
        <v>31</v>
      </c>
      <c r="AF2536" s="129" t="s">
        <v>3127</v>
      </c>
      <c r="AG2536" s="35" t="s">
        <v>9067</v>
      </c>
    </row>
    <row r="2537" spans="1:33" x14ac:dyDescent="0.3">
      <c r="A2537" s="129" t="s">
        <v>794</v>
      </c>
      <c r="B2537" s="132">
        <v>0.41</v>
      </c>
      <c r="C2537" s="132">
        <v>-0.46</v>
      </c>
      <c r="D2537" s="132">
        <v>-22.8</v>
      </c>
      <c r="E2537" s="132">
        <v>1.1100000000000001</v>
      </c>
      <c r="F2537" s="132">
        <v>-4.55</v>
      </c>
      <c r="G2537" s="251" t="s">
        <v>3453</v>
      </c>
      <c r="H2537" s="349" t="s">
        <v>3108</v>
      </c>
      <c r="I2537" s="129">
        <v>65.748000000000005</v>
      </c>
      <c r="J2537" s="129">
        <v>-47</v>
      </c>
      <c r="K2537" s="129">
        <v>-26</v>
      </c>
      <c r="L2537" s="129" t="b">
        <v>0</v>
      </c>
      <c r="M2537" s="129">
        <v>-50.978000000000002</v>
      </c>
      <c r="N2537" s="129">
        <v>9.2750000000000004</v>
      </c>
      <c r="O2537" s="129">
        <v>-5.4960000000000004</v>
      </c>
      <c r="P2537" s="132">
        <v>-36.878</v>
      </c>
      <c r="Q2537" s="132">
        <v>0.27800000000000002</v>
      </c>
      <c r="R2537" s="132">
        <v>-10.236000000000001</v>
      </c>
      <c r="S2537" s="129">
        <v>1.91</v>
      </c>
      <c r="T2537" s="129">
        <v>-12.013</v>
      </c>
      <c r="U2537" s="129">
        <v>21.8</v>
      </c>
      <c r="V2537" s="129">
        <v>-20</v>
      </c>
      <c r="W2537" s="129">
        <v>-34</v>
      </c>
      <c r="X2537" s="129">
        <v>480</v>
      </c>
      <c r="Y2537" s="129" t="s">
        <v>794</v>
      </c>
      <c r="Z2537" s="129" t="b">
        <v>1</v>
      </c>
      <c r="AA2537" s="129">
        <v>0</v>
      </c>
      <c r="AB2537" s="129" t="b">
        <v>0</v>
      </c>
      <c r="AC2537" s="129">
        <v>49</v>
      </c>
      <c r="AD2537" s="129">
        <v>0.26900000000000002</v>
      </c>
      <c r="AE2537" s="129" t="s">
        <v>3108</v>
      </c>
      <c r="AF2537" s="129" t="s">
        <v>3453</v>
      </c>
      <c r="AG2537" s="35" t="s">
        <v>4216</v>
      </c>
    </row>
    <row r="2538" spans="1:33" x14ac:dyDescent="0.3">
      <c r="A2538" s="129" t="s">
        <v>7111</v>
      </c>
      <c r="B2538" s="132">
        <v>8.4</v>
      </c>
      <c r="C2538" s="132">
        <v>-2.41</v>
      </c>
      <c r="D2538" s="132">
        <v>13.6</v>
      </c>
      <c r="E2538" s="132">
        <v>-35.75</v>
      </c>
      <c r="F2538" s="132">
        <v>-40.590000000000003</v>
      </c>
      <c r="G2538" s="227" t="s">
        <v>3127</v>
      </c>
      <c r="H2538" s="346" t="s">
        <v>31</v>
      </c>
      <c r="I2538" s="129">
        <v>0.91700000000000004</v>
      </c>
      <c r="J2538" s="129">
        <v>-93</v>
      </c>
      <c r="K2538" s="129">
        <v>-92</v>
      </c>
      <c r="L2538" s="129" t="b">
        <v>0</v>
      </c>
      <c r="M2538" s="129">
        <v>-75.241</v>
      </c>
      <c r="N2538" s="129">
        <v>13.66</v>
      </c>
      <c r="O2538" s="129">
        <v>-5.508</v>
      </c>
      <c r="P2538" s="132">
        <v>-62.567</v>
      </c>
      <c r="Q2538" s="132">
        <v>0.311</v>
      </c>
      <c r="R2538" s="132">
        <v>-19.477</v>
      </c>
      <c r="S2538" s="129">
        <v>5.14</v>
      </c>
      <c r="T2538" s="129">
        <v>20.562000000000001</v>
      </c>
      <c r="U2538" s="129">
        <v>2.84</v>
      </c>
      <c r="V2538" s="129">
        <v>-22</v>
      </c>
      <c r="W2538" s="129">
        <v>-45</v>
      </c>
      <c r="X2538" s="129">
        <v>1370</v>
      </c>
      <c r="Y2538" s="129" t="s">
        <v>7111</v>
      </c>
      <c r="Z2538" s="129" t="b">
        <v>0</v>
      </c>
      <c r="AA2538" s="129">
        <v>0</v>
      </c>
      <c r="AB2538" s="129" t="b">
        <v>0</v>
      </c>
      <c r="AC2538" s="129">
        <v>33</v>
      </c>
      <c r="AD2538" s="129">
        <v>0.26800000000000002</v>
      </c>
      <c r="AE2538" s="129" t="s">
        <v>31</v>
      </c>
      <c r="AF2538" s="129" t="s">
        <v>3127</v>
      </c>
      <c r="AG2538" s="35" t="s">
        <v>7112</v>
      </c>
    </row>
    <row r="2539" spans="1:33" x14ac:dyDescent="0.3">
      <c r="A2539" s="129" t="s">
        <v>828</v>
      </c>
      <c r="B2539" s="132">
        <v>0.5</v>
      </c>
      <c r="C2539" s="132">
        <v>-4.34</v>
      </c>
      <c r="D2539" s="132">
        <v>-13.73</v>
      </c>
      <c r="E2539" s="132">
        <v>-3.98</v>
      </c>
      <c r="F2539" s="132">
        <v>-6.4</v>
      </c>
      <c r="G2539" s="253" t="s">
        <v>3696</v>
      </c>
      <c r="H2539" s="253" t="s">
        <v>3108</v>
      </c>
      <c r="I2539" s="129">
        <v>57.429000000000002</v>
      </c>
      <c r="J2539" s="129">
        <v>-23</v>
      </c>
      <c r="K2539" s="129">
        <v>-16</v>
      </c>
      <c r="L2539" s="129" t="b">
        <v>0</v>
      </c>
      <c r="M2539" s="129">
        <v>-24.143000000000001</v>
      </c>
      <c r="N2539" s="129">
        <v>4.3760000000000003</v>
      </c>
      <c r="O2539" s="129">
        <v>-5.5170000000000003</v>
      </c>
      <c r="P2539" s="132">
        <v>-21.314</v>
      </c>
      <c r="Q2539" s="132">
        <v>0.28699999999999998</v>
      </c>
      <c r="R2539" s="132">
        <v>-6.1269999999999998</v>
      </c>
      <c r="S2539" s="129">
        <v>1.62</v>
      </c>
      <c r="T2539" s="129">
        <v>-22.611000000000001</v>
      </c>
      <c r="U2539" s="129">
        <v>975.12</v>
      </c>
      <c r="V2539" s="129">
        <v>-39</v>
      </c>
      <c r="W2539" s="129">
        <v>-32</v>
      </c>
      <c r="X2539" s="129">
        <v>12</v>
      </c>
      <c r="Y2539" s="129" t="s">
        <v>828</v>
      </c>
      <c r="Z2539" s="129" t="b">
        <v>1</v>
      </c>
      <c r="AA2539" s="129">
        <v>0</v>
      </c>
      <c r="AB2539" s="129" t="b">
        <v>0</v>
      </c>
      <c r="AC2539" s="129">
        <v>51</v>
      </c>
      <c r="AD2539" s="129">
        <v>0.26800000000000002</v>
      </c>
      <c r="AE2539" s="129" t="s">
        <v>3108</v>
      </c>
      <c r="AF2539" s="129" t="s">
        <v>3696</v>
      </c>
      <c r="AG2539" s="35" t="s">
        <v>4513</v>
      </c>
    </row>
    <row r="2540" spans="1:33" x14ac:dyDescent="0.3">
      <c r="A2540" s="129" t="s">
        <v>1112</v>
      </c>
      <c r="B2540" s="132">
        <v>-2.75</v>
      </c>
      <c r="C2540" s="132">
        <v>-1.57</v>
      </c>
      <c r="D2540" s="132">
        <v>-8.82</v>
      </c>
      <c r="E2540" s="132">
        <v>-5.92</v>
      </c>
      <c r="F2540" s="132">
        <v>-9.77</v>
      </c>
      <c r="G2540" s="269" t="s">
        <v>3307</v>
      </c>
      <c r="H2540" s="288" t="s">
        <v>24</v>
      </c>
      <c r="I2540" s="129">
        <v>20.478999999999999</v>
      </c>
      <c r="J2540" s="129">
        <v>-47</v>
      </c>
      <c r="K2540" s="129">
        <v>-33</v>
      </c>
      <c r="L2540" s="129" t="b">
        <v>0</v>
      </c>
      <c r="M2540" s="129">
        <v>-15.586</v>
      </c>
      <c r="N2540" s="129">
        <v>2.8250000000000002</v>
      </c>
      <c r="O2540" s="129">
        <v>-5.5179999999999998</v>
      </c>
      <c r="P2540" s="132">
        <v>-14.882999999999999</v>
      </c>
      <c r="Q2540" s="132">
        <v>0.29799999999999999</v>
      </c>
      <c r="R2540" s="132">
        <v>-4.4390000000000001</v>
      </c>
      <c r="S2540" s="129">
        <v>2.13</v>
      </c>
      <c r="T2540" s="129">
        <v>0</v>
      </c>
      <c r="U2540" s="129">
        <v>25.12</v>
      </c>
      <c r="V2540" s="129">
        <v>-38</v>
      </c>
      <c r="W2540" s="129">
        <v>-24</v>
      </c>
      <c r="X2540" s="129">
        <v>373</v>
      </c>
      <c r="Y2540" s="129" t="s">
        <v>1112</v>
      </c>
      <c r="Z2540" s="129" t="b">
        <v>1</v>
      </c>
      <c r="AA2540" s="129">
        <v>0</v>
      </c>
      <c r="AB2540" s="129" t="b">
        <v>0</v>
      </c>
      <c r="AC2540" s="129">
        <v>49</v>
      </c>
      <c r="AD2540" s="129">
        <v>0.26800000000000002</v>
      </c>
      <c r="AE2540" s="129" t="s">
        <v>24</v>
      </c>
      <c r="AF2540" s="129" t="s">
        <v>3307</v>
      </c>
      <c r="AG2540" s="35" t="s">
        <v>4020</v>
      </c>
    </row>
    <row r="2541" spans="1:33" x14ac:dyDescent="0.3">
      <c r="A2541" s="129" t="s">
        <v>2923</v>
      </c>
      <c r="B2541" s="132">
        <v>0.42</v>
      </c>
      <c r="C2541" s="132">
        <v>-1.71</v>
      </c>
      <c r="D2541" s="132">
        <v>-25.45</v>
      </c>
      <c r="E2541" s="132">
        <v>24.69</v>
      </c>
      <c r="F2541" s="132">
        <v>-9.86</v>
      </c>
      <c r="G2541" s="231" t="s">
        <v>3146</v>
      </c>
      <c r="H2541" s="346" t="s">
        <v>3124</v>
      </c>
      <c r="I2541" s="129">
        <v>0.53</v>
      </c>
      <c r="J2541" s="129">
        <v>-95</v>
      </c>
      <c r="K2541" s="129">
        <v>-78</v>
      </c>
      <c r="L2541" s="129" t="b">
        <v>0</v>
      </c>
      <c r="M2541" s="129">
        <v>-66.150000000000006</v>
      </c>
      <c r="N2541" s="129">
        <v>11.932</v>
      </c>
      <c r="O2541" s="129">
        <v>-5.5439999999999996</v>
      </c>
      <c r="P2541" s="132">
        <v>-45.247999999999998</v>
      </c>
      <c r="Q2541" s="132">
        <v>0.27900000000000003</v>
      </c>
      <c r="R2541" s="132">
        <v>-12.629</v>
      </c>
      <c r="S2541" s="129">
        <v>6.37</v>
      </c>
      <c r="T2541" s="129">
        <v>11.707000000000001</v>
      </c>
      <c r="U2541" s="129">
        <v>12.07</v>
      </c>
      <c r="V2541" s="129">
        <v>-5</v>
      </c>
      <c r="W2541" s="129">
        <v>-10</v>
      </c>
      <c r="X2541" s="129">
        <v>260</v>
      </c>
      <c r="Y2541" s="129" t="s">
        <v>2923</v>
      </c>
      <c r="Z2541" s="129" t="b">
        <v>1</v>
      </c>
      <c r="AA2541" s="129">
        <v>0</v>
      </c>
      <c r="AB2541" s="129" t="b">
        <v>0</v>
      </c>
      <c r="AC2541" s="129">
        <v>37</v>
      </c>
      <c r="AD2541" s="129">
        <v>0.26700000000000002</v>
      </c>
      <c r="AE2541" s="129" t="s">
        <v>3124</v>
      </c>
      <c r="AF2541" s="129" t="s">
        <v>3146</v>
      </c>
      <c r="AG2541" s="35" t="s">
        <v>7210</v>
      </c>
    </row>
    <row r="2542" spans="1:33" x14ac:dyDescent="0.3">
      <c r="A2542" s="129" t="s">
        <v>3042</v>
      </c>
      <c r="B2542" s="132">
        <v>2.1800000000000002</v>
      </c>
      <c r="C2542" s="132">
        <v>-0.26</v>
      </c>
      <c r="D2542" s="132">
        <v>-1.28</v>
      </c>
      <c r="E2542" s="132">
        <v>6.75</v>
      </c>
      <c r="F2542" s="132">
        <v>2.21</v>
      </c>
      <c r="G2542" s="250" t="s">
        <v>88</v>
      </c>
      <c r="H2542" s="354" t="s">
        <v>31</v>
      </c>
      <c r="I2542" s="129">
        <v>1.27</v>
      </c>
      <c r="J2542" s="129">
        <v>-65</v>
      </c>
      <c r="K2542" s="129">
        <v>-39</v>
      </c>
      <c r="L2542" s="129" t="b">
        <v>1</v>
      </c>
      <c r="M2542" s="129">
        <v>-30.789000000000001</v>
      </c>
      <c r="N2542" s="129">
        <v>5.5190000000000001</v>
      </c>
      <c r="O2542" s="129">
        <v>-5.5789999999999997</v>
      </c>
      <c r="P2542" s="132">
        <v>-23.879000000000001</v>
      </c>
      <c r="Q2542" s="132">
        <v>0.30399999999999999</v>
      </c>
      <c r="R2542" s="132">
        <v>-7.2539999999999996</v>
      </c>
      <c r="S2542" s="129">
        <v>3.56</v>
      </c>
      <c r="T2542" s="129">
        <v>59.991</v>
      </c>
      <c r="U2542" s="129">
        <v>37.93</v>
      </c>
      <c r="V2542" s="129">
        <v>-32</v>
      </c>
      <c r="W2542" s="129">
        <v>-34</v>
      </c>
      <c r="X2542" s="129">
        <v>148</v>
      </c>
      <c r="Y2542" s="129" t="s">
        <v>3042</v>
      </c>
      <c r="Z2542" s="129" t="b">
        <v>1</v>
      </c>
      <c r="AA2542" s="129">
        <v>0</v>
      </c>
      <c r="AB2542" s="129" t="b">
        <v>0</v>
      </c>
      <c r="AC2542" s="129">
        <v>45</v>
      </c>
      <c r="AD2542" s="129">
        <v>0.26700000000000002</v>
      </c>
      <c r="AE2542" s="129" t="s">
        <v>31</v>
      </c>
      <c r="AF2542" s="129" t="s">
        <v>88</v>
      </c>
      <c r="AG2542" s="35" t="s">
        <v>4231</v>
      </c>
    </row>
    <row r="2543" spans="1:33" x14ac:dyDescent="0.3">
      <c r="A2543" s="129" t="s">
        <v>9228</v>
      </c>
      <c r="B2543" s="132">
        <v>1.89</v>
      </c>
      <c r="C2543" s="132">
        <v>-2.11</v>
      </c>
      <c r="D2543" s="132">
        <v>-9.76</v>
      </c>
      <c r="E2543" s="132">
        <v>-8.51</v>
      </c>
      <c r="F2543" s="132">
        <v>-9.51</v>
      </c>
      <c r="G2543" s="212"/>
      <c r="H2543" s="345"/>
      <c r="I2543" s="129">
        <v>0.20200000000000001</v>
      </c>
      <c r="J2543" s="129">
        <v>-47</v>
      </c>
      <c r="K2543" s="129">
        <v>-39</v>
      </c>
      <c r="L2543" s="129" t="b">
        <v>0</v>
      </c>
      <c r="M2543" s="129">
        <v>-16.893999999999998</v>
      </c>
      <c r="N2543" s="129">
        <v>3.024</v>
      </c>
      <c r="O2543" s="129">
        <v>-5.5869999999999997</v>
      </c>
      <c r="P2543" s="132">
        <v>-16.577999999999999</v>
      </c>
      <c r="Q2543" s="132">
        <v>0.29899999999999999</v>
      </c>
      <c r="R2543" s="132">
        <v>-4.9649999999999999</v>
      </c>
      <c r="S2543" s="129">
        <v>3.56</v>
      </c>
      <c r="T2543" s="129">
        <v>61.564999999999998</v>
      </c>
      <c r="U2543" s="129">
        <v>26.44</v>
      </c>
      <c r="V2543" s="129">
        <v>63</v>
      </c>
      <c r="W2543" s="129">
        <v>40</v>
      </c>
      <c r="X2543" s="129">
        <v>212</v>
      </c>
      <c r="Y2543" s="129" t="s">
        <v>9228</v>
      </c>
      <c r="Z2543" s="129" t="b">
        <v>1</v>
      </c>
      <c r="AA2543" s="129">
        <v>0</v>
      </c>
      <c r="AB2543" s="129" t="b">
        <v>0</v>
      </c>
      <c r="AC2543" s="129">
        <v>45</v>
      </c>
      <c r="AD2543" s="129">
        <v>0.26700000000000002</v>
      </c>
      <c r="AG2543" s="35" t="s">
        <v>9229</v>
      </c>
    </row>
    <row r="2544" spans="1:33" x14ac:dyDescent="0.3">
      <c r="A2544" s="129" t="s">
        <v>1151</v>
      </c>
      <c r="B2544" s="132">
        <v>-0.85</v>
      </c>
      <c r="C2544" s="132">
        <v>-2.41</v>
      </c>
      <c r="D2544" s="132">
        <v>-5.45</v>
      </c>
      <c r="E2544" s="132">
        <v>-0.3</v>
      </c>
      <c r="F2544" s="132">
        <v>-2.02</v>
      </c>
      <c r="G2544" s="298"/>
      <c r="H2544" s="352"/>
      <c r="I2544" s="129">
        <v>79.691999999999993</v>
      </c>
      <c r="J2544" s="129">
        <v>-23</v>
      </c>
      <c r="K2544" s="129">
        <v>-9</v>
      </c>
      <c r="L2544" s="129" t="b">
        <v>0</v>
      </c>
      <c r="M2544" s="129">
        <v>-9.718</v>
      </c>
      <c r="N2544" s="129">
        <v>1.738</v>
      </c>
      <c r="O2544" s="129">
        <v>-5.5910000000000002</v>
      </c>
      <c r="P2544" s="132">
        <v>-9.0359999999999996</v>
      </c>
      <c r="Q2544" s="132">
        <v>0.30199999999999999</v>
      </c>
      <c r="R2544" s="132">
        <v>-2.7269999999999999</v>
      </c>
      <c r="S2544" s="129">
        <v>1.6</v>
      </c>
      <c r="T2544" s="129">
        <v>11.54</v>
      </c>
      <c r="U2544" s="129">
        <v>124.35</v>
      </c>
      <c r="V2544" s="129">
        <v>50</v>
      </c>
      <c r="W2544" s="129">
        <v>69</v>
      </c>
      <c r="X2544" s="129">
        <v>100</v>
      </c>
      <c r="Y2544" s="129" t="s">
        <v>1151</v>
      </c>
      <c r="Z2544" s="129" t="b">
        <v>1</v>
      </c>
      <c r="AA2544" s="129">
        <v>0</v>
      </c>
      <c r="AB2544" s="129" t="b">
        <v>0</v>
      </c>
      <c r="AC2544" s="129">
        <v>49</v>
      </c>
      <c r="AD2544" s="129">
        <v>0.26700000000000002</v>
      </c>
      <c r="AG2544" s="35" t="s">
        <v>3258</v>
      </c>
    </row>
    <row r="2545" spans="1:33" x14ac:dyDescent="0.3">
      <c r="A2545" s="129" t="s">
        <v>1948</v>
      </c>
      <c r="B2545" s="132">
        <v>-2.11</v>
      </c>
      <c r="C2545" s="132">
        <v>-3.08</v>
      </c>
      <c r="D2545" s="132">
        <v>-3.71</v>
      </c>
      <c r="E2545" s="132">
        <v>-10.97</v>
      </c>
      <c r="F2545" s="132">
        <v>-8.66</v>
      </c>
      <c r="G2545" s="322" t="s">
        <v>3217</v>
      </c>
      <c r="H2545" s="347" t="s">
        <v>150</v>
      </c>
      <c r="I2545" s="129">
        <v>3.0470000000000002</v>
      </c>
      <c r="J2545" s="129">
        <v>-43</v>
      </c>
      <c r="K2545" s="129">
        <v>-28</v>
      </c>
      <c r="L2545" s="129" t="b">
        <v>0</v>
      </c>
      <c r="M2545" s="129">
        <v>-9.1029999999999998</v>
      </c>
      <c r="N2545" s="129">
        <v>1.6220000000000001</v>
      </c>
      <c r="O2545" s="129">
        <v>-5.6109999999999998</v>
      </c>
      <c r="P2545" s="132">
        <v>-9.2189999999999994</v>
      </c>
      <c r="Q2545" s="132">
        <v>0.30599999999999999</v>
      </c>
      <c r="R2545" s="132">
        <v>-2.8250000000000002</v>
      </c>
      <c r="S2545" s="129">
        <v>1.45</v>
      </c>
      <c r="T2545" s="129">
        <v>-32.628999999999998</v>
      </c>
      <c r="U2545" s="129">
        <v>40.270000000000003</v>
      </c>
      <c r="V2545" s="129">
        <v>-20</v>
      </c>
      <c r="W2545" s="129">
        <v>-38</v>
      </c>
      <c r="X2545" s="129">
        <v>343</v>
      </c>
      <c r="Y2545" s="129" t="s">
        <v>1948</v>
      </c>
      <c r="Z2545" s="129" t="b">
        <v>1</v>
      </c>
      <c r="AA2545" s="129">
        <v>0</v>
      </c>
      <c r="AB2545" s="129" t="b">
        <v>0</v>
      </c>
      <c r="AC2545" s="129">
        <v>44</v>
      </c>
      <c r="AD2545" s="129">
        <v>0.26600000000000001</v>
      </c>
      <c r="AE2545" s="129" t="s">
        <v>150</v>
      </c>
      <c r="AF2545" s="129" t="s">
        <v>3217</v>
      </c>
      <c r="AG2545" s="35" t="s">
        <v>4962</v>
      </c>
    </row>
    <row r="2546" spans="1:33" x14ac:dyDescent="0.3">
      <c r="A2546" s="129" t="s">
        <v>8074</v>
      </c>
      <c r="B2546" s="132">
        <v>-0.02</v>
      </c>
      <c r="C2546" s="132">
        <v>0.46</v>
      </c>
      <c r="D2546" s="132">
        <v>-0.8</v>
      </c>
      <c r="E2546" s="132">
        <v>-1.1200000000000001</v>
      </c>
      <c r="F2546" s="132">
        <v>-3.25</v>
      </c>
      <c r="G2546" s="263" t="s">
        <v>3160</v>
      </c>
      <c r="H2546" s="348" t="s">
        <v>3111</v>
      </c>
      <c r="I2546" s="129">
        <v>0.26600000000000001</v>
      </c>
      <c r="J2546" s="129">
        <v>-37</v>
      </c>
      <c r="K2546" s="129">
        <v>-30</v>
      </c>
      <c r="L2546" s="129" t="b">
        <v>1</v>
      </c>
      <c r="M2546" s="129">
        <v>-6.6710000000000003</v>
      </c>
      <c r="N2546" s="129">
        <v>1.1879999999999999</v>
      </c>
      <c r="O2546" s="129">
        <v>-5.6150000000000002</v>
      </c>
      <c r="P2546" s="132">
        <v>-6.5839999999999996</v>
      </c>
      <c r="Q2546" s="132">
        <v>0.307</v>
      </c>
      <c r="R2546" s="132">
        <v>-2.024</v>
      </c>
      <c r="S2546" s="129">
        <v>0.71</v>
      </c>
      <c r="T2546" s="129">
        <v>-24.498999999999999</v>
      </c>
      <c r="U2546" s="129">
        <v>6.2889999999999997</v>
      </c>
      <c r="V2546" s="129">
        <v>-48</v>
      </c>
      <c r="W2546" s="129">
        <v>-44</v>
      </c>
      <c r="X2546" s="129">
        <v>4454</v>
      </c>
      <c r="Y2546" s="129" t="s">
        <v>8074</v>
      </c>
      <c r="Z2546" s="129" t="b">
        <v>1</v>
      </c>
      <c r="AA2546" s="129">
        <v>0</v>
      </c>
      <c r="AB2546" s="129" t="b">
        <v>0</v>
      </c>
      <c r="AC2546" s="129">
        <v>42</v>
      </c>
      <c r="AD2546" s="129">
        <v>0.26600000000000001</v>
      </c>
      <c r="AE2546" s="129" t="s">
        <v>3111</v>
      </c>
      <c r="AF2546" s="129" t="s">
        <v>3160</v>
      </c>
      <c r="AG2546" s="35" t="s">
        <v>8075</v>
      </c>
    </row>
    <row r="2547" spans="1:33" x14ac:dyDescent="0.3">
      <c r="A2547" s="129" t="s">
        <v>1837</v>
      </c>
      <c r="B2547" s="132">
        <v>-2.82</v>
      </c>
      <c r="C2547" s="132">
        <v>-6.22</v>
      </c>
      <c r="D2547" s="132">
        <v>-9.8800000000000008</v>
      </c>
      <c r="E2547" s="132">
        <v>-23.51</v>
      </c>
      <c r="F2547" s="132">
        <v>-26.25</v>
      </c>
      <c r="G2547" s="221" t="s">
        <v>3236</v>
      </c>
      <c r="H2547" s="349" t="s">
        <v>3111</v>
      </c>
      <c r="I2547" s="129">
        <v>2.093</v>
      </c>
      <c r="J2547" s="129">
        <v>-97</v>
      </c>
      <c r="K2547" s="129">
        <v>-94</v>
      </c>
      <c r="L2547" s="129" t="b">
        <v>0</v>
      </c>
      <c r="M2547" s="129">
        <v>-43.222000000000001</v>
      </c>
      <c r="N2547" s="129">
        <v>7.6879999999999997</v>
      </c>
      <c r="O2547" s="129">
        <v>-5.6219999999999999</v>
      </c>
      <c r="P2547" s="132">
        <v>-39.03</v>
      </c>
      <c r="Q2547" s="132">
        <v>0.316</v>
      </c>
      <c r="R2547" s="132">
        <v>-12.327</v>
      </c>
      <c r="S2547" s="129">
        <v>6.72</v>
      </c>
      <c r="T2547" s="129">
        <v>-48.131</v>
      </c>
      <c r="U2547" s="129">
        <v>23.82</v>
      </c>
      <c r="V2547" s="129">
        <v>-19</v>
      </c>
      <c r="W2547" s="129">
        <v>-35</v>
      </c>
      <c r="X2547" s="129">
        <v>125</v>
      </c>
      <c r="Y2547" s="129" t="s">
        <v>1837</v>
      </c>
      <c r="Z2547" s="129" t="b">
        <v>0</v>
      </c>
      <c r="AA2547" s="129">
        <v>0</v>
      </c>
      <c r="AB2547" s="129" t="b">
        <v>0</v>
      </c>
      <c r="AC2547" s="129">
        <v>44</v>
      </c>
      <c r="AD2547" s="129">
        <v>0.26600000000000001</v>
      </c>
      <c r="AE2547" s="129" t="s">
        <v>3111</v>
      </c>
      <c r="AF2547" s="129" t="s">
        <v>3236</v>
      </c>
      <c r="AG2547" s="35" t="s">
        <v>4853</v>
      </c>
    </row>
    <row r="2548" spans="1:33" x14ac:dyDescent="0.3">
      <c r="A2548" s="129" t="s">
        <v>1985</v>
      </c>
      <c r="B2548" s="132">
        <v>2.9</v>
      </c>
      <c r="C2548" s="132">
        <v>-5.61</v>
      </c>
      <c r="D2548" s="132">
        <v>-10.029999999999999</v>
      </c>
      <c r="E2548" s="132">
        <v>-13.64</v>
      </c>
      <c r="F2548" s="132">
        <v>-0.15</v>
      </c>
      <c r="G2548" s="204" t="s">
        <v>88</v>
      </c>
      <c r="H2548" s="345" t="s">
        <v>31</v>
      </c>
      <c r="I2548" s="129">
        <v>2.5190000000000001</v>
      </c>
      <c r="J2548" s="129">
        <v>-49</v>
      </c>
      <c r="K2548" s="129">
        <v>-39</v>
      </c>
      <c r="L2548" s="129" t="b">
        <v>0</v>
      </c>
      <c r="M2548" s="129">
        <v>-14.872999999999999</v>
      </c>
      <c r="N2548" s="129">
        <v>2.6459999999999999</v>
      </c>
      <c r="O2548" s="129">
        <v>-5.6219999999999999</v>
      </c>
      <c r="P2548" s="132">
        <v>-14.532</v>
      </c>
      <c r="Q2548" s="132">
        <v>0.30299999999999999</v>
      </c>
      <c r="R2548" s="132">
        <v>-4.4000000000000004</v>
      </c>
      <c r="S2548" s="129">
        <v>2.65</v>
      </c>
      <c r="T2548" s="129">
        <v>2.4889999999999999</v>
      </c>
      <c r="U2548" s="129">
        <v>45.41</v>
      </c>
      <c r="V2548" s="129">
        <v>2</v>
      </c>
      <c r="W2548" s="129">
        <v>-9</v>
      </c>
      <c r="X2548" s="129">
        <v>165</v>
      </c>
      <c r="Y2548" s="129" t="s">
        <v>1985</v>
      </c>
      <c r="Z2548" s="129" t="b">
        <v>1</v>
      </c>
      <c r="AA2548" s="129">
        <v>0</v>
      </c>
      <c r="AB2548" s="129" t="b">
        <v>0</v>
      </c>
      <c r="AC2548" s="129">
        <v>45</v>
      </c>
      <c r="AD2548" s="129">
        <v>0.26500000000000001</v>
      </c>
      <c r="AE2548" s="129" t="s">
        <v>31</v>
      </c>
      <c r="AF2548" s="129" t="s">
        <v>88</v>
      </c>
      <c r="AG2548" s="35" t="s">
        <v>4785</v>
      </c>
    </row>
    <row r="2549" spans="1:33" x14ac:dyDescent="0.3">
      <c r="A2549" s="129" t="s">
        <v>1275</v>
      </c>
      <c r="B2549" s="132">
        <v>-0.63</v>
      </c>
      <c r="C2549" s="132">
        <v>-0.99</v>
      </c>
      <c r="D2549" s="132">
        <v>0.8</v>
      </c>
      <c r="E2549" s="132">
        <v>-5.3</v>
      </c>
      <c r="F2549" s="132">
        <v>-9.6999999999999993</v>
      </c>
      <c r="G2549" s="249" t="s">
        <v>4347</v>
      </c>
      <c r="H2549" s="353" t="s">
        <v>3108</v>
      </c>
      <c r="I2549" s="129">
        <v>5.9160000000000004</v>
      </c>
      <c r="J2549" s="129">
        <v>-43</v>
      </c>
      <c r="K2549" s="129">
        <v>-39</v>
      </c>
      <c r="L2549" s="129" t="b">
        <v>0</v>
      </c>
      <c r="M2549" s="129">
        <v>-21.109000000000002</v>
      </c>
      <c r="N2549" s="129">
        <v>3.7389999999999999</v>
      </c>
      <c r="O2549" s="129">
        <v>-5.6459999999999999</v>
      </c>
      <c r="P2549" s="132">
        <v>-20.032</v>
      </c>
      <c r="Q2549" s="132">
        <v>0.315</v>
      </c>
      <c r="R2549" s="132">
        <v>-6.3090000000000002</v>
      </c>
      <c r="S2549" s="129">
        <v>1.95</v>
      </c>
      <c r="T2549" s="129">
        <v>-73.087000000000003</v>
      </c>
      <c r="U2549" s="129">
        <v>32.871000000000002</v>
      </c>
      <c r="V2549" s="129">
        <v>-17</v>
      </c>
      <c r="W2549" s="129">
        <v>-27</v>
      </c>
      <c r="X2549" s="129">
        <v>311</v>
      </c>
      <c r="Y2549" s="129" t="s">
        <v>1275</v>
      </c>
      <c r="Z2549" s="129" t="b">
        <v>0</v>
      </c>
      <c r="AA2549" s="129">
        <v>0</v>
      </c>
      <c r="AB2549" s="129" t="b">
        <v>0</v>
      </c>
      <c r="AC2549" s="129">
        <v>42</v>
      </c>
      <c r="AD2549" s="129">
        <v>0.26500000000000001</v>
      </c>
      <c r="AE2549" s="129" t="s">
        <v>3108</v>
      </c>
      <c r="AF2549" s="129" t="s">
        <v>4347</v>
      </c>
      <c r="AG2549" s="35" t="s">
        <v>5179</v>
      </c>
    </row>
    <row r="2550" spans="1:33" x14ac:dyDescent="0.3">
      <c r="A2550" s="129" t="s">
        <v>7950</v>
      </c>
      <c r="B2550" s="132">
        <v>0.59</v>
      </c>
      <c r="C2550" s="132">
        <v>0.5</v>
      </c>
      <c r="D2550" s="132">
        <v>0.4</v>
      </c>
      <c r="E2550" s="132">
        <v>3.36</v>
      </c>
      <c r="F2550" s="132">
        <v>-1.17</v>
      </c>
      <c r="G2550" s="204" t="s">
        <v>3262</v>
      </c>
      <c r="H2550" s="345" t="s">
        <v>3111</v>
      </c>
      <c r="I2550" s="129">
        <v>0.40300000000000002</v>
      </c>
      <c r="J2550" s="129">
        <v>-40</v>
      </c>
      <c r="K2550" s="129">
        <v>-29</v>
      </c>
      <c r="L2550" s="129" t="b">
        <v>1</v>
      </c>
      <c r="M2550" s="129">
        <v>-6.3570000000000002</v>
      </c>
      <c r="N2550" s="129">
        <v>1.1240000000000001</v>
      </c>
      <c r="O2550" s="129">
        <v>-5.6550000000000002</v>
      </c>
      <c r="P2550" s="132">
        <v>-6.1829999999999998</v>
      </c>
      <c r="Q2550" s="132">
        <v>0.309</v>
      </c>
      <c r="R2550" s="132">
        <v>-1.9119999999999999</v>
      </c>
      <c r="S2550" s="129">
        <v>0.76</v>
      </c>
      <c r="T2550" s="129">
        <v>64.766999999999996</v>
      </c>
      <c r="U2550" s="129">
        <v>10.15</v>
      </c>
      <c r="V2550" s="129">
        <v>-47</v>
      </c>
      <c r="W2550" s="129">
        <v>-61</v>
      </c>
      <c r="X2550" s="129">
        <v>2590</v>
      </c>
      <c r="Y2550" s="129" t="s">
        <v>7950</v>
      </c>
      <c r="Z2550" s="129" t="b">
        <v>1</v>
      </c>
      <c r="AA2550" s="129">
        <v>0</v>
      </c>
      <c r="AB2550" s="129" t="b">
        <v>1</v>
      </c>
      <c r="AC2550" s="129">
        <v>45</v>
      </c>
      <c r="AD2550" s="129">
        <v>0.26500000000000001</v>
      </c>
      <c r="AE2550" s="129" t="s">
        <v>3111</v>
      </c>
      <c r="AF2550" s="129" t="s">
        <v>3262</v>
      </c>
      <c r="AG2550" s="35" t="s">
        <v>7951</v>
      </c>
    </row>
    <row r="2551" spans="1:33" x14ac:dyDescent="0.3">
      <c r="A2551" s="129" t="s">
        <v>2184</v>
      </c>
      <c r="B2551" s="132">
        <v>-7.0000000000000007E-2</v>
      </c>
      <c r="C2551" s="132">
        <v>-16.350000000000001</v>
      </c>
      <c r="D2551" s="132">
        <v>-20.46</v>
      </c>
      <c r="E2551" s="132">
        <v>-3.29</v>
      </c>
      <c r="F2551" s="132">
        <v>-5.36</v>
      </c>
      <c r="G2551" s="324" t="s">
        <v>3189</v>
      </c>
      <c r="H2551" s="354" t="s">
        <v>3108</v>
      </c>
      <c r="I2551" s="129">
        <v>3.875</v>
      </c>
      <c r="J2551" s="129">
        <v>-48</v>
      </c>
      <c r="K2551" s="129">
        <v>-22</v>
      </c>
      <c r="L2551" s="129" t="b">
        <v>0</v>
      </c>
      <c r="M2551" s="129">
        <v>-33.741</v>
      </c>
      <c r="N2551" s="129">
        <v>5.944</v>
      </c>
      <c r="O2551" s="129">
        <v>-5.6769999999999996</v>
      </c>
      <c r="P2551" s="132">
        <v>-26.184999999999999</v>
      </c>
      <c r="Q2551" s="132">
        <v>0.29899999999999999</v>
      </c>
      <c r="R2551" s="132">
        <v>-7.8259999999999996</v>
      </c>
      <c r="S2551" s="129">
        <v>3.47</v>
      </c>
      <c r="T2551" s="129">
        <v>10.327</v>
      </c>
      <c r="U2551" s="129">
        <v>66.97</v>
      </c>
      <c r="V2551" s="129">
        <v>-53</v>
      </c>
      <c r="W2551" s="129">
        <v>-48</v>
      </c>
      <c r="X2551" s="129">
        <v>86</v>
      </c>
      <c r="Y2551" s="129" t="s">
        <v>2184</v>
      </c>
      <c r="Z2551" s="129" t="b">
        <v>1</v>
      </c>
      <c r="AA2551" s="129">
        <v>0</v>
      </c>
      <c r="AB2551" s="129" t="b">
        <v>0</v>
      </c>
      <c r="AC2551" s="129">
        <v>45</v>
      </c>
      <c r="AD2551" s="129">
        <v>0.26500000000000001</v>
      </c>
      <c r="AE2551" s="129" t="s">
        <v>3108</v>
      </c>
      <c r="AF2551" s="129" t="s">
        <v>3189</v>
      </c>
      <c r="AG2551" s="35" t="s">
        <v>4219</v>
      </c>
    </row>
    <row r="2552" spans="1:33" x14ac:dyDescent="0.3">
      <c r="A2552" s="129" t="s">
        <v>1765</v>
      </c>
      <c r="B2552" s="132">
        <v>0.54</v>
      </c>
      <c r="C2552" s="132">
        <v>23.36</v>
      </c>
      <c r="D2552" s="132">
        <v>6.89</v>
      </c>
      <c r="E2552" s="132">
        <v>-6.02</v>
      </c>
      <c r="F2552" s="132">
        <v>-7.76</v>
      </c>
      <c r="G2552" s="263" t="s">
        <v>3114</v>
      </c>
      <c r="H2552" s="353" t="s">
        <v>31</v>
      </c>
      <c r="I2552" s="129">
        <v>3.7080000000000002</v>
      </c>
      <c r="J2552" s="129">
        <v>-67</v>
      </c>
      <c r="K2552" s="129">
        <v>-38</v>
      </c>
      <c r="L2552" s="129" t="b">
        <v>0</v>
      </c>
      <c r="M2552" s="129">
        <v>-43.896999999999998</v>
      </c>
      <c r="N2552" s="129">
        <v>7.7240000000000002</v>
      </c>
      <c r="O2552" s="129">
        <v>-5.6829999999999998</v>
      </c>
      <c r="P2552" s="132">
        <v>-38.811</v>
      </c>
      <c r="Q2552" s="132">
        <v>0.32600000000000001</v>
      </c>
      <c r="R2552" s="132">
        <v>-12.659000000000001</v>
      </c>
      <c r="S2552" s="129">
        <v>2.92</v>
      </c>
      <c r="T2552" s="129">
        <v>-18.370999999999999</v>
      </c>
      <c r="U2552" s="129">
        <v>22.34</v>
      </c>
      <c r="V2552" s="129">
        <v>139</v>
      </c>
      <c r="W2552" s="129">
        <v>323</v>
      </c>
      <c r="X2552" s="129">
        <v>306</v>
      </c>
      <c r="Y2552" s="129" t="s">
        <v>1765</v>
      </c>
      <c r="Z2552" s="129" t="b">
        <v>0</v>
      </c>
      <c r="AA2552" s="129">
        <v>0</v>
      </c>
      <c r="AB2552" s="129" t="b">
        <v>0</v>
      </c>
      <c r="AC2552" s="129">
        <v>48</v>
      </c>
      <c r="AD2552" s="129">
        <v>0.26400000000000001</v>
      </c>
      <c r="AE2552" s="129" t="s">
        <v>31</v>
      </c>
      <c r="AF2552" s="129" t="s">
        <v>3114</v>
      </c>
      <c r="AG2552" s="35" t="s">
        <v>4380</v>
      </c>
    </row>
    <row r="2553" spans="1:33" x14ac:dyDescent="0.3">
      <c r="A2553" s="129" t="s">
        <v>9005</v>
      </c>
      <c r="B2553" s="132">
        <v>1.93</v>
      </c>
      <c r="C2553" s="132">
        <v>2.12</v>
      </c>
      <c r="D2553" s="132">
        <v>0.91</v>
      </c>
      <c r="E2553" s="132">
        <v>3.36</v>
      </c>
      <c r="F2553" s="132">
        <v>-0.27</v>
      </c>
      <c r="G2553" s="205" t="s">
        <v>3193</v>
      </c>
      <c r="H2553" s="346" t="s">
        <v>3111</v>
      </c>
      <c r="I2553" s="129">
        <v>0.34100000000000003</v>
      </c>
      <c r="J2553" s="129">
        <v>-41</v>
      </c>
      <c r="K2553" s="129">
        <v>-28</v>
      </c>
      <c r="L2553" s="129" t="b">
        <v>1</v>
      </c>
      <c r="M2553" s="129">
        <v>-5.6289999999999996</v>
      </c>
      <c r="N2553" s="129">
        <v>0.98899999999999999</v>
      </c>
      <c r="O2553" s="129">
        <v>-5.69</v>
      </c>
      <c r="P2553" s="132">
        <v>-5.5590000000000002</v>
      </c>
      <c r="Q2553" s="132">
        <v>0.312</v>
      </c>
      <c r="R2553" s="132">
        <v>-1.734</v>
      </c>
      <c r="S2553" s="129">
        <v>0.87</v>
      </c>
      <c r="T2553" s="129">
        <v>72.388999999999996</v>
      </c>
      <c r="U2553" s="129">
        <v>11.07</v>
      </c>
      <c r="V2553" s="129">
        <v>6</v>
      </c>
      <c r="W2553" s="129">
        <v>15</v>
      </c>
      <c r="X2553" s="129">
        <v>2068</v>
      </c>
      <c r="Y2553" s="129" t="s">
        <v>9005</v>
      </c>
      <c r="Z2553" s="129" t="b">
        <v>1</v>
      </c>
      <c r="AA2553" s="129">
        <v>0</v>
      </c>
      <c r="AB2553" s="129" t="b">
        <v>1</v>
      </c>
      <c r="AC2553" s="129">
        <v>49</v>
      </c>
      <c r="AD2553" s="129">
        <v>0.26400000000000001</v>
      </c>
      <c r="AE2553" s="129" t="s">
        <v>3111</v>
      </c>
      <c r="AF2553" s="129" t="s">
        <v>3193</v>
      </c>
      <c r="AG2553" s="35" t="s">
        <v>9006</v>
      </c>
    </row>
    <row r="2554" spans="1:33" x14ac:dyDescent="0.3">
      <c r="A2554" s="129" t="s">
        <v>5773</v>
      </c>
      <c r="B2554" s="132">
        <v>-0.82</v>
      </c>
      <c r="C2554" s="132">
        <v>-8.73</v>
      </c>
      <c r="D2554" s="132">
        <v>-18.36</v>
      </c>
      <c r="E2554" s="132">
        <v>-2.93</v>
      </c>
      <c r="F2554" s="132">
        <v>-7.3</v>
      </c>
      <c r="G2554" s="204" t="s">
        <v>3527</v>
      </c>
      <c r="H2554" s="345" t="s">
        <v>3108</v>
      </c>
      <c r="I2554" s="129">
        <v>0.71199999999999997</v>
      </c>
      <c r="J2554" s="129">
        <v>-37</v>
      </c>
      <c r="K2554" s="129">
        <v>-22</v>
      </c>
      <c r="L2554" s="129" t="b">
        <v>0</v>
      </c>
      <c r="M2554" s="129">
        <v>-30.527000000000001</v>
      </c>
      <c r="N2554" s="129">
        <v>5.3550000000000004</v>
      </c>
      <c r="O2554" s="129">
        <v>-5.7009999999999996</v>
      </c>
      <c r="P2554" s="132">
        <v>-25.382999999999999</v>
      </c>
      <c r="Q2554" s="132">
        <v>0.3</v>
      </c>
      <c r="R2554" s="132">
        <v>-7.617</v>
      </c>
      <c r="S2554" s="129">
        <v>2.4</v>
      </c>
      <c r="T2554" s="129">
        <v>1.4990000000000001</v>
      </c>
      <c r="U2554" s="129">
        <v>27.8</v>
      </c>
      <c r="V2554" s="129">
        <v>-20</v>
      </c>
      <c r="W2554" s="129">
        <v>-36</v>
      </c>
      <c r="X2554" s="129">
        <v>299</v>
      </c>
      <c r="Y2554" s="129" t="s">
        <v>5773</v>
      </c>
      <c r="Z2554" s="129" t="b">
        <v>1</v>
      </c>
      <c r="AA2554" s="129">
        <v>0</v>
      </c>
      <c r="AB2554" s="129" t="b">
        <v>0</v>
      </c>
      <c r="AC2554" s="129">
        <v>42</v>
      </c>
      <c r="AD2554" s="129">
        <v>0.26400000000000001</v>
      </c>
      <c r="AE2554" s="129" t="s">
        <v>3108</v>
      </c>
      <c r="AF2554" s="129" t="s">
        <v>3527</v>
      </c>
      <c r="AG2554" s="35" t="s">
        <v>5774</v>
      </c>
    </row>
    <row r="2555" spans="1:33" x14ac:dyDescent="0.3">
      <c r="A2555" s="129" t="s">
        <v>593</v>
      </c>
      <c r="B2555" s="132">
        <v>-5.44</v>
      </c>
      <c r="C2555" s="132">
        <v>-17.53</v>
      </c>
      <c r="D2555" s="132">
        <v>-25.75</v>
      </c>
      <c r="E2555" s="132">
        <v>-18.54</v>
      </c>
      <c r="F2555" s="132">
        <v>-18.86</v>
      </c>
      <c r="G2555" s="249" t="s">
        <v>4899</v>
      </c>
      <c r="H2555" s="353" t="s">
        <v>3108</v>
      </c>
      <c r="I2555" s="129">
        <v>5.835</v>
      </c>
      <c r="J2555" s="129">
        <v>-60</v>
      </c>
      <c r="K2555" s="129">
        <v>-49</v>
      </c>
      <c r="L2555" s="129" t="b">
        <v>0</v>
      </c>
      <c r="M2555" s="129">
        <v>-36.56</v>
      </c>
      <c r="N2555" s="129">
        <v>6.41</v>
      </c>
      <c r="O2555" s="129">
        <v>-5.7030000000000003</v>
      </c>
      <c r="P2555" s="132">
        <v>-30.373999999999999</v>
      </c>
      <c r="Q2555" s="132">
        <v>0.29599999999999999</v>
      </c>
      <c r="R2555" s="132">
        <v>-8.9990000000000006</v>
      </c>
      <c r="S2555" s="129">
        <v>3.88</v>
      </c>
      <c r="T2555" s="129">
        <v>18.167999999999999</v>
      </c>
      <c r="U2555" s="129">
        <v>129.05000000000001</v>
      </c>
      <c r="V2555" s="129">
        <v>53</v>
      </c>
      <c r="W2555" s="129">
        <v>82</v>
      </c>
      <c r="X2555" s="129">
        <v>39</v>
      </c>
      <c r="Y2555" s="129" t="s">
        <v>593</v>
      </c>
      <c r="Z2555" s="129" t="b">
        <v>1</v>
      </c>
      <c r="AA2555" s="129">
        <v>0</v>
      </c>
      <c r="AB2555" s="129" t="b">
        <v>0</v>
      </c>
      <c r="AC2555" s="129">
        <v>44</v>
      </c>
      <c r="AD2555" s="129">
        <v>0.26300000000000001</v>
      </c>
      <c r="AE2555" s="129" t="s">
        <v>3108</v>
      </c>
      <c r="AF2555" s="129" t="s">
        <v>4899</v>
      </c>
      <c r="AG2555" s="35" t="s">
        <v>4900</v>
      </c>
    </row>
    <row r="2556" spans="1:33" x14ac:dyDescent="0.3">
      <c r="A2556" s="129" t="s">
        <v>8061</v>
      </c>
      <c r="B2556" s="132">
        <v>-1.36</v>
      </c>
      <c r="C2556" s="132">
        <v>-6.08</v>
      </c>
      <c r="D2556" s="132">
        <v>-6.12</v>
      </c>
      <c r="E2556" s="132">
        <v>-10.53</v>
      </c>
      <c r="F2556" s="132">
        <v>-10.45</v>
      </c>
      <c r="G2556" s="282" t="s">
        <v>3148</v>
      </c>
      <c r="H2556" s="347" t="s">
        <v>3111</v>
      </c>
      <c r="I2556" s="129">
        <v>0.39600000000000002</v>
      </c>
      <c r="J2556" s="129">
        <v>-42</v>
      </c>
      <c r="K2556" s="129">
        <v>-34</v>
      </c>
      <c r="L2556" s="129" t="b">
        <v>0</v>
      </c>
      <c r="M2556" s="129">
        <v>-13.335000000000001</v>
      </c>
      <c r="N2556" s="129">
        <v>2.3380000000000001</v>
      </c>
      <c r="O2556" s="129">
        <v>-5.7039999999999997</v>
      </c>
      <c r="P2556" s="132">
        <v>-13.38</v>
      </c>
      <c r="Q2556" s="132">
        <v>0.314</v>
      </c>
      <c r="R2556" s="132">
        <v>-4.2030000000000003</v>
      </c>
      <c r="S2556" s="129">
        <v>2.0099999999999998</v>
      </c>
      <c r="T2556" s="129">
        <v>-39.494</v>
      </c>
      <c r="U2556" s="129">
        <v>18.86</v>
      </c>
      <c r="V2556" s="129">
        <v>-45</v>
      </c>
      <c r="W2556" s="129">
        <v>-40</v>
      </c>
      <c r="X2556" s="129">
        <v>526</v>
      </c>
      <c r="Y2556" s="129" t="s">
        <v>8061</v>
      </c>
      <c r="Z2556" s="129" t="b">
        <v>1</v>
      </c>
      <c r="AA2556" s="129">
        <v>0</v>
      </c>
      <c r="AB2556" s="129" t="b">
        <v>0</v>
      </c>
      <c r="AC2556" s="129">
        <v>47</v>
      </c>
      <c r="AD2556" s="129">
        <v>0.26300000000000001</v>
      </c>
      <c r="AE2556" s="129" t="s">
        <v>3111</v>
      </c>
      <c r="AF2556" s="129" t="s">
        <v>3148</v>
      </c>
      <c r="AG2556" s="35" t="s">
        <v>8062</v>
      </c>
    </row>
    <row r="2557" spans="1:33" x14ac:dyDescent="0.3">
      <c r="A2557" s="129" t="s">
        <v>189</v>
      </c>
      <c r="B2557" s="132">
        <v>-0.16</v>
      </c>
      <c r="C2557" s="132">
        <v>-7.16</v>
      </c>
      <c r="D2557" s="132">
        <v>-13.59</v>
      </c>
      <c r="E2557" s="132">
        <v>-1.57</v>
      </c>
      <c r="F2557" s="132">
        <v>-2.88</v>
      </c>
      <c r="G2557" s="282" t="s">
        <v>3144</v>
      </c>
      <c r="H2557" s="347" t="s">
        <v>24</v>
      </c>
      <c r="I2557" s="129">
        <v>14.785</v>
      </c>
      <c r="J2557" s="129">
        <v>-39</v>
      </c>
      <c r="K2557" s="129">
        <v>-15</v>
      </c>
      <c r="L2557" s="129" t="b">
        <v>0</v>
      </c>
      <c r="M2557" s="129">
        <v>-23.815000000000001</v>
      </c>
      <c r="N2557" s="129">
        <v>4.1589999999999998</v>
      </c>
      <c r="O2557" s="129">
        <v>-5.726</v>
      </c>
      <c r="P2557" s="132">
        <v>-19.949000000000002</v>
      </c>
      <c r="Q2557" s="132">
        <v>0.30499999999999999</v>
      </c>
      <c r="R2557" s="132">
        <v>-6.09</v>
      </c>
      <c r="S2557" s="129">
        <v>2.1800000000000002</v>
      </c>
      <c r="T2557" s="129">
        <v>75.192999999999998</v>
      </c>
      <c r="U2557" s="129">
        <v>67.13</v>
      </c>
      <c r="V2557" s="129">
        <v>-30</v>
      </c>
      <c r="W2557" s="129">
        <v>-20</v>
      </c>
      <c r="X2557" s="129">
        <v>136</v>
      </c>
      <c r="Y2557" s="129" t="s">
        <v>189</v>
      </c>
      <c r="Z2557" s="129" t="b">
        <v>1</v>
      </c>
      <c r="AA2557" s="129">
        <v>0</v>
      </c>
      <c r="AB2557" s="129" t="b">
        <v>0</v>
      </c>
      <c r="AC2557" s="129">
        <v>48</v>
      </c>
      <c r="AD2557" s="129">
        <v>0.26300000000000001</v>
      </c>
      <c r="AE2557" s="129" t="s">
        <v>24</v>
      </c>
      <c r="AF2557" s="129" t="s">
        <v>3144</v>
      </c>
      <c r="AG2557" s="35" t="s">
        <v>3326</v>
      </c>
    </row>
    <row r="2558" spans="1:33" x14ac:dyDescent="0.3">
      <c r="A2558" s="129" t="s">
        <v>5100</v>
      </c>
      <c r="B2558" s="132">
        <v>2.0499999999999998</v>
      </c>
      <c r="C2558" s="132">
        <v>-2.76</v>
      </c>
      <c r="D2558" s="132">
        <v>-21.06</v>
      </c>
      <c r="E2558" s="132">
        <v>-23.62</v>
      </c>
      <c r="F2558" s="132">
        <v>-15.13</v>
      </c>
      <c r="G2558" s="227" t="s">
        <v>3146</v>
      </c>
      <c r="H2558" s="346" t="s">
        <v>3124</v>
      </c>
      <c r="I2558" s="129">
        <v>0.83299999999999996</v>
      </c>
      <c r="J2558" s="129">
        <v>-95</v>
      </c>
      <c r="K2558" s="129">
        <v>-78</v>
      </c>
      <c r="L2558" s="129" t="b">
        <v>0</v>
      </c>
      <c r="M2558" s="129">
        <v>-75.570999999999998</v>
      </c>
      <c r="N2558" s="129">
        <v>13.191000000000001</v>
      </c>
      <c r="O2558" s="129">
        <v>-5.7290000000000001</v>
      </c>
      <c r="P2558" s="132">
        <v>-52.744</v>
      </c>
      <c r="Q2558" s="132">
        <v>0.28999999999999998</v>
      </c>
      <c r="R2558" s="132">
        <v>-15.272</v>
      </c>
      <c r="S2558" s="129">
        <v>6.58</v>
      </c>
      <c r="T2558" s="129">
        <v>66.355999999999995</v>
      </c>
      <c r="U2558" s="129">
        <v>8.4700000000000006</v>
      </c>
      <c r="V2558" s="129">
        <v>-25</v>
      </c>
      <c r="W2558" s="129">
        <v>-3</v>
      </c>
      <c r="X2558" s="129">
        <v>358</v>
      </c>
      <c r="Y2558" s="129" t="s">
        <v>5100</v>
      </c>
      <c r="Z2558" s="129" t="b">
        <v>1</v>
      </c>
      <c r="AA2558" s="129">
        <v>0</v>
      </c>
      <c r="AB2558" s="129" t="b">
        <v>0</v>
      </c>
      <c r="AC2558" s="129">
        <v>45</v>
      </c>
      <c r="AD2558" s="129">
        <v>0.26300000000000001</v>
      </c>
      <c r="AE2558" s="129" t="s">
        <v>3124</v>
      </c>
      <c r="AF2558" s="129" t="s">
        <v>3146</v>
      </c>
      <c r="AG2558" s="35" t="s">
        <v>5101</v>
      </c>
    </row>
    <row r="2559" spans="1:33" x14ac:dyDescent="0.3">
      <c r="A2559" s="129" t="s">
        <v>1571</v>
      </c>
      <c r="B2559" s="132">
        <v>-3.34</v>
      </c>
      <c r="C2559" s="132">
        <v>-6.65</v>
      </c>
      <c r="D2559" s="132">
        <v>-10.06</v>
      </c>
      <c r="E2559" s="132">
        <v>0.64</v>
      </c>
      <c r="F2559" s="132">
        <v>-4.93</v>
      </c>
      <c r="G2559" s="216" t="s">
        <v>3107</v>
      </c>
      <c r="H2559" s="346" t="s">
        <v>3108</v>
      </c>
      <c r="I2559" s="129">
        <v>1.839</v>
      </c>
      <c r="J2559" s="129">
        <v>-50</v>
      </c>
      <c r="K2559" s="129">
        <v>-33</v>
      </c>
      <c r="L2559" s="129" t="b">
        <v>0</v>
      </c>
      <c r="M2559" s="129">
        <v>-16.419</v>
      </c>
      <c r="N2559" s="129">
        <v>2.8650000000000002</v>
      </c>
      <c r="O2559" s="129">
        <v>-5.73</v>
      </c>
      <c r="P2559" s="132">
        <v>-14.689</v>
      </c>
      <c r="Q2559" s="132">
        <v>0.313</v>
      </c>
      <c r="R2559" s="132">
        <v>-4.6050000000000004</v>
      </c>
      <c r="S2559" s="129">
        <v>2.98</v>
      </c>
      <c r="T2559" s="129">
        <v>-49.957999999999998</v>
      </c>
      <c r="U2559" s="129">
        <v>36.22</v>
      </c>
      <c r="V2559" s="129">
        <v>-11</v>
      </c>
      <c r="W2559" s="129">
        <v>7</v>
      </c>
      <c r="X2559" s="129">
        <v>185</v>
      </c>
      <c r="Y2559" s="129" t="s">
        <v>1571</v>
      </c>
      <c r="Z2559" s="129" t="b">
        <v>1</v>
      </c>
      <c r="AA2559" s="129">
        <v>0</v>
      </c>
      <c r="AB2559" s="129" t="b">
        <v>0</v>
      </c>
      <c r="AC2559" s="129">
        <v>46</v>
      </c>
      <c r="AD2559" s="129">
        <v>0.26200000000000001</v>
      </c>
      <c r="AE2559" s="129" t="s">
        <v>3108</v>
      </c>
      <c r="AF2559" s="129" t="s">
        <v>3107</v>
      </c>
      <c r="AG2559" s="35" t="s">
        <v>4885</v>
      </c>
    </row>
    <row r="2560" spans="1:33" x14ac:dyDescent="0.3">
      <c r="A2560" s="129" t="s">
        <v>1576</v>
      </c>
      <c r="B2560" s="132">
        <v>-1</v>
      </c>
      <c r="C2560" s="132">
        <v>-3.22</v>
      </c>
      <c r="D2560" s="132">
        <v>-10.83</v>
      </c>
      <c r="E2560" s="132">
        <v>-2.2400000000000002</v>
      </c>
      <c r="F2560" s="132">
        <v>-5.47</v>
      </c>
      <c r="G2560" s="212"/>
      <c r="H2560" s="345"/>
      <c r="I2560" s="129">
        <v>3.0830000000000002</v>
      </c>
      <c r="J2560" s="129">
        <v>-34</v>
      </c>
      <c r="K2560" s="129">
        <v>-13</v>
      </c>
      <c r="L2560" s="129" t="b">
        <v>0</v>
      </c>
      <c r="M2560" s="129">
        <v>-19.085000000000001</v>
      </c>
      <c r="N2560" s="129">
        <v>3.33</v>
      </c>
      <c r="O2560" s="129">
        <v>-5.7320000000000002</v>
      </c>
      <c r="P2560" s="132">
        <v>-16.905000000000001</v>
      </c>
      <c r="Q2560" s="132">
        <v>0.31</v>
      </c>
      <c r="R2560" s="132">
        <v>-5.2460000000000004</v>
      </c>
      <c r="S2560" s="129">
        <v>2.36</v>
      </c>
      <c r="T2560" s="129">
        <v>-45.158000000000001</v>
      </c>
      <c r="U2560" s="129">
        <v>147.16</v>
      </c>
      <c r="V2560" s="129">
        <v>10</v>
      </c>
      <c r="W2560" s="129">
        <v>12</v>
      </c>
      <c r="X2560" s="129">
        <v>57</v>
      </c>
      <c r="Y2560" s="129" t="s">
        <v>1576</v>
      </c>
      <c r="Z2560" s="129" t="b">
        <v>1</v>
      </c>
      <c r="AA2560" s="129">
        <v>0</v>
      </c>
      <c r="AB2560" s="129" t="b">
        <v>0</v>
      </c>
      <c r="AC2560" s="129">
        <v>44</v>
      </c>
      <c r="AD2560" s="129">
        <v>0.26200000000000001</v>
      </c>
      <c r="AG2560" s="35" t="s">
        <v>3634</v>
      </c>
    </row>
    <row r="2561" spans="1:33" x14ac:dyDescent="0.3">
      <c r="A2561" s="129" t="s">
        <v>601</v>
      </c>
      <c r="B2561" s="132">
        <v>-0.04</v>
      </c>
      <c r="C2561" s="132">
        <v>1.59</v>
      </c>
      <c r="D2561" s="132">
        <v>-20.62</v>
      </c>
      <c r="E2561" s="132">
        <v>-8.5</v>
      </c>
      <c r="F2561" s="132">
        <v>-8.58</v>
      </c>
      <c r="G2561" s="251" t="s">
        <v>3162</v>
      </c>
      <c r="H2561" s="349" t="s">
        <v>3108</v>
      </c>
      <c r="I2561" s="129">
        <v>5.3150000000000004</v>
      </c>
      <c r="J2561" s="129">
        <v>-43</v>
      </c>
      <c r="K2561" s="129">
        <v>-21</v>
      </c>
      <c r="L2561" s="129" t="b">
        <v>0</v>
      </c>
      <c r="M2561" s="129">
        <v>-47.951000000000001</v>
      </c>
      <c r="N2561" s="129">
        <v>8.3620000000000001</v>
      </c>
      <c r="O2561" s="129">
        <v>-5.7350000000000003</v>
      </c>
      <c r="P2561" s="132">
        <v>-38.151000000000003</v>
      </c>
      <c r="Q2561" s="132">
        <v>0.29599999999999999</v>
      </c>
      <c r="R2561" s="132">
        <v>-11.289</v>
      </c>
      <c r="S2561" s="129">
        <v>2.13</v>
      </c>
      <c r="T2561" s="129">
        <v>-31.3</v>
      </c>
      <c r="U2561" s="129">
        <v>105.11</v>
      </c>
      <c r="V2561" s="129">
        <v>-60</v>
      </c>
      <c r="W2561" s="129">
        <v>-59</v>
      </c>
      <c r="X2561" s="129">
        <v>89</v>
      </c>
      <c r="Y2561" s="129" t="s">
        <v>601</v>
      </c>
      <c r="Z2561" s="129" t="b">
        <v>1</v>
      </c>
      <c r="AA2561" s="129">
        <v>0</v>
      </c>
      <c r="AB2561" s="129" t="b">
        <v>0</v>
      </c>
      <c r="AC2561" s="129">
        <v>50</v>
      </c>
      <c r="AD2561" s="129">
        <v>0.26200000000000001</v>
      </c>
      <c r="AE2561" s="129" t="s">
        <v>3108</v>
      </c>
      <c r="AF2561" s="129" t="s">
        <v>3162</v>
      </c>
      <c r="AG2561" s="35" t="s">
        <v>5127</v>
      </c>
    </row>
    <row r="2562" spans="1:33" x14ac:dyDescent="0.3">
      <c r="A2562" s="129" t="s">
        <v>309</v>
      </c>
      <c r="B2562" s="132">
        <v>0.08</v>
      </c>
      <c r="C2562" s="132">
        <v>-6.73</v>
      </c>
      <c r="D2562" s="132">
        <v>-9.94</v>
      </c>
      <c r="E2562" s="132">
        <v>-14.98</v>
      </c>
      <c r="F2562" s="132">
        <v>-2.97</v>
      </c>
      <c r="G2562" s="243" t="s">
        <v>3221</v>
      </c>
      <c r="H2562" s="347" t="s">
        <v>24</v>
      </c>
      <c r="I2562" s="129">
        <v>29.091999999999999</v>
      </c>
      <c r="J2562" s="129">
        <v>-46</v>
      </c>
      <c r="K2562" s="129">
        <v>-27</v>
      </c>
      <c r="L2562" s="129" t="b">
        <v>0</v>
      </c>
      <c r="M2562" s="129">
        <v>-18.510999999999999</v>
      </c>
      <c r="N2562" s="129">
        <v>3.2269999999999999</v>
      </c>
      <c r="O2562" s="129">
        <v>-5.7370000000000001</v>
      </c>
      <c r="P2562" s="132">
        <v>-15.827</v>
      </c>
      <c r="Q2562" s="132">
        <v>0.307</v>
      </c>
      <c r="R2562" s="132">
        <v>-4.8639999999999999</v>
      </c>
      <c r="S2562" s="129">
        <v>2.3199999999999998</v>
      </c>
      <c r="T2562" s="129">
        <v>-12.170999999999999</v>
      </c>
      <c r="U2562" s="129">
        <v>255.19</v>
      </c>
      <c r="V2562" s="129">
        <v>-51</v>
      </c>
      <c r="W2562" s="129">
        <v>-55</v>
      </c>
      <c r="X2562" s="129">
        <v>33</v>
      </c>
      <c r="Y2562" s="129" t="s">
        <v>309</v>
      </c>
      <c r="Z2562" s="129" t="b">
        <v>1</v>
      </c>
      <c r="AA2562" s="129">
        <v>0</v>
      </c>
      <c r="AB2562" s="129" t="b">
        <v>0</v>
      </c>
      <c r="AC2562" s="129">
        <v>48</v>
      </c>
      <c r="AD2562" s="129">
        <v>0.26100000000000001</v>
      </c>
      <c r="AE2562" s="129" t="s">
        <v>24</v>
      </c>
      <c r="AF2562" s="129" t="s">
        <v>3221</v>
      </c>
      <c r="AG2562" s="35" t="s">
        <v>5037</v>
      </c>
    </row>
    <row r="2563" spans="1:33" x14ac:dyDescent="0.3">
      <c r="A2563" s="129" t="s">
        <v>744</v>
      </c>
      <c r="B2563" s="132">
        <v>-0.1</v>
      </c>
      <c r="C2563" s="132">
        <v>5.21</v>
      </c>
      <c r="D2563" s="132">
        <v>-12.82</v>
      </c>
      <c r="E2563" s="132">
        <v>-1.75</v>
      </c>
      <c r="F2563" s="132">
        <v>-6.25</v>
      </c>
      <c r="G2563" s="236" t="s">
        <v>88</v>
      </c>
      <c r="H2563" s="345" t="s">
        <v>31</v>
      </c>
      <c r="I2563" s="129">
        <v>258.33499999999998</v>
      </c>
      <c r="J2563" s="129">
        <v>-65</v>
      </c>
      <c r="K2563" s="129">
        <v>-24</v>
      </c>
      <c r="L2563" s="129" t="b">
        <v>0</v>
      </c>
      <c r="M2563" s="129">
        <v>-43.655999999999999</v>
      </c>
      <c r="N2563" s="129">
        <v>7.609</v>
      </c>
      <c r="O2563" s="129">
        <v>-5.7370000000000001</v>
      </c>
      <c r="P2563" s="132">
        <v>-34.545000000000002</v>
      </c>
      <c r="Q2563" s="132">
        <v>0.312</v>
      </c>
      <c r="R2563" s="132">
        <v>-10.763999999999999</v>
      </c>
      <c r="S2563" s="129">
        <v>4.32</v>
      </c>
      <c r="T2563" s="129">
        <v>-116.54</v>
      </c>
      <c r="U2563" s="129">
        <v>159.83000000000001</v>
      </c>
      <c r="V2563" s="129">
        <v>11</v>
      </c>
      <c r="W2563" s="129">
        <v>20</v>
      </c>
      <c r="X2563" s="129">
        <v>28</v>
      </c>
      <c r="Y2563" s="129" t="s">
        <v>744</v>
      </c>
      <c r="Z2563" s="129" t="b">
        <v>1</v>
      </c>
      <c r="AA2563" s="129">
        <v>0</v>
      </c>
      <c r="AB2563" s="129" t="b">
        <v>0</v>
      </c>
      <c r="AC2563" s="129">
        <v>45</v>
      </c>
      <c r="AD2563" s="129">
        <v>0.26100000000000001</v>
      </c>
      <c r="AE2563" s="129" t="s">
        <v>31</v>
      </c>
      <c r="AF2563" s="129" t="s">
        <v>88</v>
      </c>
      <c r="AG2563" s="35" t="s">
        <v>3257</v>
      </c>
    </row>
    <row r="2564" spans="1:33" x14ac:dyDescent="0.3">
      <c r="A2564" s="129" t="s">
        <v>8011</v>
      </c>
      <c r="B2564" s="132">
        <v>0.74</v>
      </c>
      <c r="C2564" s="132">
        <v>0.43</v>
      </c>
      <c r="D2564" s="132">
        <v>0.8</v>
      </c>
      <c r="E2564" s="132">
        <v>0.62</v>
      </c>
      <c r="F2564" s="132">
        <v>-2.27</v>
      </c>
      <c r="G2564" s="251" t="s">
        <v>3193</v>
      </c>
      <c r="H2564" s="349" t="s">
        <v>3111</v>
      </c>
      <c r="I2564" s="129">
        <v>0.45700000000000002</v>
      </c>
      <c r="J2564" s="129">
        <v>-38</v>
      </c>
      <c r="K2564" s="129">
        <v>-29</v>
      </c>
      <c r="L2564" s="129" t="b">
        <v>1</v>
      </c>
      <c r="M2564" s="129">
        <v>-4.468</v>
      </c>
      <c r="N2564" s="129">
        <v>0.77800000000000002</v>
      </c>
      <c r="O2564" s="129">
        <v>-5.7450000000000001</v>
      </c>
      <c r="P2564" s="132">
        <v>-4.4240000000000004</v>
      </c>
      <c r="Q2564" s="132">
        <v>0.317</v>
      </c>
      <c r="R2564" s="132">
        <v>-1.401</v>
      </c>
      <c r="S2564" s="129">
        <v>0.77</v>
      </c>
      <c r="T2564" s="129">
        <v>39.526000000000003</v>
      </c>
      <c r="U2564" s="129">
        <v>16.36</v>
      </c>
      <c r="V2564" s="129">
        <v>-26</v>
      </c>
      <c r="W2564" s="129">
        <v>-32</v>
      </c>
      <c r="X2564" s="129">
        <v>1581</v>
      </c>
      <c r="Y2564" s="129" t="s">
        <v>8011</v>
      </c>
      <c r="Z2564" s="129" t="b">
        <v>0</v>
      </c>
      <c r="AA2564" s="129">
        <v>0</v>
      </c>
      <c r="AB2564" s="129" t="b">
        <v>0</v>
      </c>
      <c r="AC2564" s="129">
        <v>47</v>
      </c>
      <c r="AD2564" s="129">
        <v>0.26100000000000001</v>
      </c>
      <c r="AE2564" s="129" t="s">
        <v>3111</v>
      </c>
      <c r="AF2564" s="129" t="s">
        <v>3193</v>
      </c>
      <c r="AG2564" s="35" t="s">
        <v>8012</v>
      </c>
    </row>
    <row r="2565" spans="1:33" x14ac:dyDescent="0.3">
      <c r="A2565" s="129" t="s">
        <v>9163</v>
      </c>
      <c r="B2565" s="132">
        <v>0.54</v>
      </c>
      <c r="C2565" s="132">
        <v>-2.97</v>
      </c>
      <c r="D2565" s="132">
        <v>-4.0999999999999996</v>
      </c>
      <c r="E2565" s="132">
        <v>-5.03</v>
      </c>
      <c r="F2565" s="132">
        <v>-8</v>
      </c>
      <c r="G2565" s="262" t="s">
        <v>3148</v>
      </c>
      <c r="H2565" s="349" t="s">
        <v>3111</v>
      </c>
      <c r="I2565" s="129">
        <v>0.25900000000000001</v>
      </c>
      <c r="J2565" s="129">
        <v>-48</v>
      </c>
      <c r="K2565" s="129">
        <v>-34</v>
      </c>
      <c r="L2565" s="129" t="b">
        <v>0</v>
      </c>
      <c r="M2565" s="129">
        <v>-13.912000000000001</v>
      </c>
      <c r="N2565" s="129">
        <v>2.411</v>
      </c>
      <c r="O2565" s="129">
        <v>-5.77</v>
      </c>
      <c r="P2565" s="132">
        <v>-13.547000000000001</v>
      </c>
      <c r="Q2565" s="132">
        <v>0.316</v>
      </c>
      <c r="R2565" s="132">
        <v>-4.28</v>
      </c>
      <c r="S2565" s="129">
        <v>1.86</v>
      </c>
      <c r="T2565" s="129">
        <v>-44.104999999999997</v>
      </c>
      <c r="U2565" s="129">
        <v>45.09</v>
      </c>
      <c r="V2565" s="129">
        <v>-16</v>
      </c>
      <c r="W2565" s="129">
        <v>-10</v>
      </c>
      <c r="X2565" s="129">
        <v>238</v>
      </c>
      <c r="Y2565" s="129" t="s">
        <v>9163</v>
      </c>
      <c r="Z2565" s="129" t="b">
        <v>1</v>
      </c>
      <c r="AA2565" s="129">
        <v>0</v>
      </c>
      <c r="AB2565" s="129" t="b">
        <v>0</v>
      </c>
      <c r="AC2565" s="129">
        <v>44</v>
      </c>
      <c r="AD2565" s="129">
        <v>0.26100000000000001</v>
      </c>
      <c r="AE2565" s="129" t="s">
        <v>3111</v>
      </c>
      <c r="AF2565" s="129" t="s">
        <v>3148</v>
      </c>
      <c r="AG2565" s="35" t="s">
        <v>9164</v>
      </c>
    </row>
    <row r="2566" spans="1:33" x14ac:dyDescent="0.3">
      <c r="A2566" s="129" t="s">
        <v>1015</v>
      </c>
      <c r="B2566" s="132">
        <v>-0.54</v>
      </c>
      <c r="C2566" s="132">
        <v>-6.69</v>
      </c>
      <c r="D2566" s="132">
        <v>-7.96</v>
      </c>
      <c r="E2566" s="132">
        <v>-16.03</v>
      </c>
      <c r="F2566" s="132">
        <v>-12.79</v>
      </c>
      <c r="G2566" s="233" t="s">
        <v>88</v>
      </c>
      <c r="H2566" s="345" t="s">
        <v>31</v>
      </c>
      <c r="I2566" s="129">
        <v>26.292999999999999</v>
      </c>
      <c r="J2566" s="129">
        <v>-51</v>
      </c>
      <c r="K2566" s="129">
        <v>-40</v>
      </c>
      <c r="L2566" s="129" t="b">
        <v>0</v>
      </c>
      <c r="M2566" s="129">
        <v>-22.771000000000001</v>
      </c>
      <c r="N2566" s="129">
        <v>3.931</v>
      </c>
      <c r="O2566" s="129">
        <v>-5.7930000000000001</v>
      </c>
      <c r="P2566" s="132">
        <v>-21.689</v>
      </c>
      <c r="Q2566" s="132">
        <v>0.32200000000000001</v>
      </c>
      <c r="R2566" s="132">
        <v>-6.9820000000000002</v>
      </c>
      <c r="S2566" s="129">
        <v>2.85</v>
      </c>
      <c r="T2566" s="129">
        <v>-19.12</v>
      </c>
      <c r="U2566" s="129">
        <v>47.67</v>
      </c>
      <c r="V2566" s="129">
        <v>-7</v>
      </c>
      <c r="W2566" s="129">
        <v>-20</v>
      </c>
      <c r="X2566" s="129">
        <v>147</v>
      </c>
      <c r="Y2566" s="129" t="s">
        <v>1015</v>
      </c>
      <c r="Z2566" s="129" t="b">
        <v>1</v>
      </c>
      <c r="AA2566" s="129">
        <v>47.43</v>
      </c>
      <c r="AB2566" s="129" t="b">
        <v>0</v>
      </c>
      <c r="AC2566" s="129">
        <v>45</v>
      </c>
      <c r="AD2566" s="129">
        <v>0.26</v>
      </c>
      <c r="AE2566" s="129" t="s">
        <v>31</v>
      </c>
      <c r="AF2566" s="129" t="s">
        <v>88</v>
      </c>
      <c r="AG2566" s="35" t="s">
        <v>5097</v>
      </c>
    </row>
    <row r="2567" spans="1:33" x14ac:dyDescent="0.3">
      <c r="A2567" s="129" t="s">
        <v>1188</v>
      </c>
      <c r="B2567" s="132">
        <v>2.48</v>
      </c>
      <c r="C2567" s="132">
        <v>1.99</v>
      </c>
      <c r="D2567" s="132">
        <v>0.09</v>
      </c>
      <c r="E2567" s="132">
        <v>-17.47</v>
      </c>
      <c r="F2567" s="132">
        <v>-12.26</v>
      </c>
      <c r="G2567" s="310" t="s">
        <v>3146</v>
      </c>
      <c r="H2567" s="349" t="s">
        <v>3124</v>
      </c>
      <c r="I2567" s="129">
        <v>19.413</v>
      </c>
      <c r="J2567" s="129">
        <v>-42</v>
      </c>
      <c r="K2567" s="129">
        <v>-36</v>
      </c>
      <c r="L2567" s="129" t="b">
        <v>0</v>
      </c>
      <c r="M2567" s="129">
        <v>-19.541</v>
      </c>
      <c r="N2567" s="129">
        <v>3.3679999999999999</v>
      </c>
      <c r="O2567" s="129">
        <v>-5.8019999999999996</v>
      </c>
      <c r="P2567" s="132">
        <v>-19.172999999999998</v>
      </c>
      <c r="Q2567" s="132">
        <v>0.32500000000000001</v>
      </c>
      <c r="R2567" s="132">
        <v>-6.2409999999999997</v>
      </c>
      <c r="S2567" s="129">
        <v>2.54</v>
      </c>
      <c r="T2567" s="129">
        <v>17.707000000000001</v>
      </c>
      <c r="U2567" s="129">
        <v>153.47</v>
      </c>
      <c r="V2567" s="129">
        <v>-49</v>
      </c>
      <c r="W2567" s="129">
        <v>-35</v>
      </c>
      <c r="X2567" s="129">
        <v>51</v>
      </c>
      <c r="Y2567" s="129" t="s">
        <v>1188</v>
      </c>
      <c r="Z2567" s="129" t="b">
        <v>0</v>
      </c>
      <c r="AA2567" s="129">
        <v>0</v>
      </c>
      <c r="AB2567" s="129" t="b">
        <v>0</v>
      </c>
      <c r="AC2567" s="129">
        <v>38</v>
      </c>
      <c r="AD2567" s="129">
        <v>0.26</v>
      </c>
      <c r="AE2567" s="129" t="s">
        <v>3124</v>
      </c>
      <c r="AF2567" s="129" t="s">
        <v>3146</v>
      </c>
      <c r="AG2567" s="35" t="s">
        <v>4784</v>
      </c>
    </row>
    <row r="2568" spans="1:33" x14ac:dyDescent="0.3">
      <c r="A2568" s="129" t="s">
        <v>2410</v>
      </c>
      <c r="B2568" s="132">
        <v>-1.34</v>
      </c>
      <c r="C2568" s="132">
        <v>-2.99</v>
      </c>
      <c r="D2568" s="132">
        <v>-29.9</v>
      </c>
      <c r="E2568" s="132">
        <v>-15.43</v>
      </c>
      <c r="F2568" s="132">
        <v>-18.61</v>
      </c>
      <c r="G2568" s="282" t="s">
        <v>4281</v>
      </c>
      <c r="H2568" s="347" t="s">
        <v>3108</v>
      </c>
      <c r="I2568" s="129">
        <v>1.8080000000000001</v>
      </c>
      <c r="J2568" s="129">
        <v>-69</v>
      </c>
      <c r="K2568" s="129">
        <v>-68</v>
      </c>
      <c r="L2568" s="129" t="b">
        <v>0</v>
      </c>
      <c r="M2568" s="129">
        <v>-56.631</v>
      </c>
      <c r="N2568" s="129">
        <v>9.7550000000000008</v>
      </c>
      <c r="O2568" s="129">
        <v>-5.8049999999999997</v>
      </c>
      <c r="P2568" s="132">
        <v>-44.768999999999998</v>
      </c>
      <c r="Q2568" s="132">
        <v>0.29199999999999998</v>
      </c>
      <c r="R2568" s="132">
        <v>-13.055999999999999</v>
      </c>
      <c r="S2568" s="129">
        <v>3.56</v>
      </c>
      <c r="T2568" s="129">
        <v>-48.481999999999999</v>
      </c>
      <c r="U2568" s="129">
        <v>11.02</v>
      </c>
      <c r="V2568" s="129">
        <v>-5</v>
      </c>
      <c r="W2568" s="129">
        <v>-38</v>
      </c>
      <c r="X2568" s="129">
        <v>510</v>
      </c>
      <c r="Y2568" s="129" t="s">
        <v>2410</v>
      </c>
      <c r="Z2568" s="129" t="b">
        <v>1</v>
      </c>
      <c r="AA2568" s="129">
        <v>0</v>
      </c>
      <c r="AB2568" s="129" t="b">
        <v>0</v>
      </c>
      <c r="AC2568" s="129">
        <v>47</v>
      </c>
      <c r="AD2568" s="129">
        <v>0.26</v>
      </c>
      <c r="AE2568" s="129" t="s">
        <v>3108</v>
      </c>
      <c r="AF2568" s="129" t="s">
        <v>4281</v>
      </c>
      <c r="AG2568" s="35" t="s">
        <v>4437</v>
      </c>
    </row>
    <row r="2569" spans="1:33" x14ac:dyDescent="0.3">
      <c r="A2569" s="129" t="s">
        <v>2879</v>
      </c>
      <c r="B2569" s="132">
        <v>-1.63</v>
      </c>
      <c r="C2569" s="132">
        <v>-21.75</v>
      </c>
      <c r="D2569" s="132">
        <v>-40.49</v>
      </c>
      <c r="E2569" s="132">
        <v>-19.8</v>
      </c>
      <c r="F2569" s="132">
        <v>-16.61</v>
      </c>
      <c r="G2569" s="231" t="s">
        <v>3146</v>
      </c>
      <c r="H2569" s="346" t="s">
        <v>3124</v>
      </c>
      <c r="I2569" s="129">
        <v>0.33200000000000002</v>
      </c>
      <c r="J2569" s="129">
        <v>-98</v>
      </c>
      <c r="K2569" s="129">
        <v>-90</v>
      </c>
      <c r="L2569" s="129" t="b">
        <v>0</v>
      </c>
      <c r="M2569" s="129">
        <v>-137.76900000000001</v>
      </c>
      <c r="N2569" s="129">
        <v>23.693999999999999</v>
      </c>
      <c r="O2569" s="129">
        <v>-5.8140000000000001</v>
      </c>
      <c r="P2569" s="132">
        <v>-68.953999999999994</v>
      </c>
      <c r="Q2569" s="132">
        <v>0.27600000000000002</v>
      </c>
      <c r="R2569" s="132">
        <v>-19.056000000000001</v>
      </c>
      <c r="S2569" s="129">
        <v>6.67</v>
      </c>
      <c r="T2569" s="129">
        <v>49.735999999999997</v>
      </c>
      <c r="U2569" s="129">
        <v>4.82</v>
      </c>
      <c r="V2569" s="129">
        <v>6</v>
      </c>
      <c r="W2569" s="129">
        <v>7</v>
      </c>
      <c r="X2569" s="129">
        <v>621</v>
      </c>
      <c r="Y2569" s="129" t="s">
        <v>2879</v>
      </c>
      <c r="Z2569" s="129" t="b">
        <v>1</v>
      </c>
      <c r="AA2569" s="129">
        <v>0</v>
      </c>
      <c r="AB2569" s="129" t="b">
        <v>0</v>
      </c>
      <c r="AC2569" s="129">
        <v>43</v>
      </c>
      <c r="AD2569" s="129">
        <v>0.25900000000000001</v>
      </c>
      <c r="AE2569" s="129" t="s">
        <v>3124</v>
      </c>
      <c r="AF2569" s="129" t="s">
        <v>3146</v>
      </c>
      <c r="AG2569" s="35" t="s">
        <v>8838</v>
      </c>
    </row>
    <row r="2570" spans="1:33" x14ac:dyDescent="0.3">
      <c r="A2570" s="129" t="s">
        <v>1850</v>
      </c>
      <c r="B2570" s="132">
        <v>-5.73</v>
      </c>
      <c r="C2570" s="132">
        <v>-2.82</v>
      </c>
      <c r="D2570" s="132">
        <v>-33.19</v>
      </c>
      <c r="E2570" s="132">
        <v>-21.91</v>
      </c>
      <c r="F2570" s="132">
        <v>-26.76</v>
      </c>
      <c r="G2570" s="216" t="s">
        <v>3271</v>
      </c>
      <c r="H2570" s="348" t="s">
        <v>48</v>
      </c>
      <c r="I2570" s="129">
        <v>1.2170000000000001</v>
      </c>
      <c r="J2570" s="129">
        <v>-73</v>
      </c>
      <c r="K2570" s="129">
        <v>-55</v>
      </c>
      <c r="L2570" s="129" t="b">
        <v>0</v>
      </c>
      <c r="M2570" s="129">
        <v>-55.146999999999998</v>
      </c>
      <c r="N2570" s="129">
        <v>9.4830000000000005</v>
      </c>
      <c r="O2570" s="129">
        <v>-5.8159999999999998</v>
      </c>
      <c r="P2570" s="132">
        <v>-45.932000000000002</v>
      </c>
      <c r="Q2570" s="132">
        <v>0.29499999999999998</v>
      </c>
      <c r="R2570" s="132">
        <v>-13.561999999999999</v>
      </c>
      <c r="S2570" s="129">
        <v>3.91</v>
      </c>
      <c r="T2570" s="129">
        <v>5.4180000000000001</v>
      </c>
      <c r="U2570" s="129">
        <v>14.15</v>
      </c>
      <c r="V2570" s="129">
        <v>-65</v>
      </c>
      <c r="W2570" s="129">
        <v>-72</v>
      </c>
      <c r="X2570" s="129">
        <v>361</v>
      </c>
      <c r="Y2570" s="129" t="s">
        <v>1850</v>
      </c>
      <c r="Z2570" s="129" t="b">
        <v>1</v>
      </c>
      <c r="AA2570" s="129">
        <v>0</v>
      </c>
      <c r="AB2570" s="129" t="b">
        <v>0</v>
      </c>
      <c r="AC2570" s="129">
        <v>46</v>
      </c>
      <c r="AD2570" s="129">
        <v>0.25900000000000001</v>
      </c>
      <c r="AE2570" s="129" t="s">
        <v>48</v>
      </c>
      <c r="AF2570" s="129" t="s">
        <v>3271</v>
      </c>
      <c r="AG2570" s="35" t="s">
        <v>3588</v>
      </c>
    </row>
    <row r="2571" spans="1:33" x14ac:dyDescent="0.3">
      <c r="A2571" s="129" t="s">
        <v>2051</v>
      </c>
      <c r="B2571" s="132">
        <v>-3.37</v>
      </c>
      <c r="C2571" s="132">
        <v>-21.23</v>
      </c>
      <c r="D2571" s="132">
        <v>-28.34</v>
      </c>
      <c r="E2571" s="132">
        <v>-21.67</v>
      </c>
      <c r="F2571" s="132">
        <v>-24.24</v>
      </c>
      <c r="G2571" s="251" t="s">
        <v>3114</v>
      </c>
      <c r="H2571" s="349" t="s">
        <v>31</v>
      </c>
      <c r="I2571" s="129">
        <v>2.835</v>
      </c>
      <c r="J2571" s="129">
        <v>-70</v>
      </c>
      <c r="K2571" s="129">
        <v>-70</v>
      </c>
      <c r="L2571" s="129" t="b">
        <v>0</v>
      </c>
      <c r="M2571" s="129">
        <v>-45.036000000000001</v>
      </c>
      <c r="N2571" s="129">
        <v>7.742</v>
      </c>
      <c r="O2571" s="129">
        <v>-5.8170000000000002</v>
      </c>
      <c r="P2571" s="132">
        <v>-38.045999999999999</v>
      </c>
      <c r="Q2571" s="132">
        <v>0.29699999999999999</v>
      </c>
      <c r="R2571" s="132">
        <v>-11.316000000000001</v>
      </c>
      <c r="S2571" s="129">
        <v>3.44</v>
      </c>
      <c r="T2571" s="129">
        <v>-9.5</v>
      </c>
      <c r="U2571" s="129">
        <v>45.86</v>
      </c>
      <c r="V2571" s="129">
        <v>-3</v>
      </c>
      <c r="W2571" s="129">
        <v>-4</v>
      </c>
      <c r="X2571" s="129">
        <v>126</v>
      </c>
      <c r="Y2571" s="129" t="s">
        <v>2051</v>
      </c>
      <c r="Z2571" s="129" t="b">
        <v>1</v>
      </c>
      <c r="AA2571" s="129">
        <v>0</v>
      </c>
      <c r="AB2571" s="129" t="b">
        <v>0</v>
      </c>
      <c r="AC2571" s="129">
        <v>37</v>
      </c>
      <c r="AD2571" s="129">
        <v>0.25900000000000001</v>
      </c>
      <c r="AE2571" s="129" t="s">
        <v>31</v>
      </c>
      <c r="AF2571" s="129" t="s">
        <v>3114</v>
      </c>
      <c r="AG2571" s="35" t="s">
        <v>4575</v>
      </c>
    </row>
    <row r="2572" spans="1:33" x14ac:dyDescent="0.3">
      <c r="A2572" s="129" t="s">
        <v>2809</v>
      </c>
      <c r="B2572" s="132">
        <v>0.47</v>
      </c>
      <c r="C2572" s="132">
        <v>2.4900000000000002</v>
      </c>
      <c r="D2572" s="132">
        <v>0.94</v>
      </c>
      <c r="E2572" s="132">
        <v>-0.09</v>
      </c>
      <c r="F2572" s="132">
        <v>-3.87</v>
      </c>
      <c r="G2572" s="321" t="s">
        <v>3282</v>
      </c>
      <c r="H2572" s="354" t="s">
        <v>3111</v>
      </c>
      <c r="I2572" s="129">
        <v>0.998</v>
      </c>
      <c r="J2572" s="129">
        <v>-43</v>
      </c>
      <c r="K2572" s="129">
        <v>-33</v>
      </c>
      <c r="L2572" s="129" t="b">
        <v>1</v>
      </c>
      <c r="M2572" s="129">
        <v>-11.224</v>
      </c>
      <c r="N2572" s="129">
        <v>1.9279999999999999</v>
      </c>
      <c r="O2572" s="129">
        <v>-5.82</v>
      </c>
      <c r="P2572" s="132">
        <v>-10.933999999999999</v>
      </c>
      <c r="Q2572" s="132">
        <v>0.32400000000000001</v>
      </c>
      <c r="R2572" s="132">
        <v>-3.5390000000000001</v>
      </c>
      <c r="S2572" s="129">
        <v>0.97</v>
      </c>
      <c r="T2572" s="129">
        <v>0</v>
      </c>
      <c r="U2572" s="129">
        <v>10.69</v>
      </c>
      <c r="V2572" s="129">
        <v>-43</v>
      </c>
      <c r="W2572" s="129">
        <v>-54</v>
      </c>
      <c r="X2572" s="129">
        <v>1937</v>
      </c>
      <c r="Y2572" s="129" t="s">
        <v>2809</v>
      </c>
      <c r="Z2572" s="129" t="b">
        <v>1</v>
      </c>
      <c r="AA2572" s="129">
        <v>0</v>
      </c>
      <c r="AB2572" s="129" t="b">
        <v>1</v>
      </c>
      <c r="AC2572" s="129">
        <v>40</v>
      </c>
      <c r="AD2572" s="129">
        <v>0.25900000000000001</v>
      </c>
      <c r="AE2572" s="129" t="s">
        <v>3111</v>
      </c>
      <c r="AF2572" s="129" t="s">
        <v>3282</v>
      </c>
      <c r="AG2572" s="35" t="s">
        <v>2810</v>
      </c>
    </row>
    <row r="2573" spans="1:33" x14ac:dyDescent="0.3">
      <c r="A2573" s="129" t="s">
        <v>9032</v>
      </c>
      <c r="B2573" s="132">
        <v>-5.67</v>
      </c>
      <c r="C2573" s="132">
        <v>-2.68</v>
      </c>
      <c r="D2573" s="132">
        <v>-7.23</v>
      </c>
      <c r="E2573" s="132">
        <v>-5.64</v>
      </c>
      <c r="F2573" s="132">
        <v>-11.62</v>
      </c>
      <c r="G2573" s="282" t="s">
        <v>3107</v>
      </c>
      <c r="H2573" s="347" t="s">
        <v>3108</v>
      </c>
      <c r="I2573" s="129">
        <v>0.3</v>
      </c>
      <c r="J2573" s="129">
        <v>-76</v>
      </c>
      <c r="K2573" s="129">
        <v>-65</v>
      </c>
      <c r="L2573" s="129" t="b">
        <v>0</v>
      </c>
      <c r="M2573" s="129">
        <v>-35.753999999999998</v>
      </c>
      <c r="N2573" s="129">
        <v>6.14</v>
      </c>
      <c r="O2573" s="129">
        <v>-5.8230000000000004</v>
      </c>
      <c r="P2573" s="132">
        <v>-29.289000000000001</v>
      </c>
      <c r="Q2573" s="132">
        <v>0.32800000000000001</v>
      </c>
      <c r="R2573" s="132">
        <v>-9.6080000000000005</v>
      </c>
      <c r="S2573" s="129">
        <v>5.34</v>
      </c>
      <c r="T2573" s="129">
        <v>-21.792999999999999</v>
      </c>
      <c r="U2573" s="129">
        <v>25.78</v>
      </c>
      <c r="V2573" s="129">
        <v>-63</v>
      </c>
      <c r="W2573" s="129">
        <v>-46</v>
      </c>
      <c r="X2573" s="129">
        <v>145</v>
      </c>
      <c r="Y2573" s="129" t="s">
        <v>9032</v>
      </c>
      <c r="Z2573" s="129" t="b">
        <v>0</v>
      </c>
      <c r="AA2573" s="129">
        <v>0</v>
      </c>
      <c r="AB2573" s="129" t="b">
        <v>0</v>
      </c>
      <c r="AC2573" s="129">
        <v>48</v>
      </c>
      <c r="AD2573" s="129">
        <v>0.25800000000000001</v>
      </c>
      <c r="AE2573" s="129" t="s">
        <v>3108</v>
      </c>
      <c r="AF2573" s="129" t="s">
        <v>3107</v>
      </c>
      <c r="AG2573" s="35" t="s">
        <v>9033</v>
      </c>
    </row>
    <row r="2574" spans="1:33" x14ac:dyDescent="0.3">
      <c r="A2574" s="129" t="s">
        <v>2873</v>
      </c>
      <c r="B2574" s="132">
        <v>4.2</v>
      </c>
      <c r="C2574" s="132">
        <v>14.52</v>
      </c>
      <c r="D2574" s="132">
        <v>1.76</v>
      </c>
      <c r="E2574" s="132">
        <v>16.84</v>
      </c>
      <c r="F2574" s="132">
        <v>-12.81</v>
      </c>
      <c r="G2574" s="252" t="s">
        <v>3146</v>
      </c>
      <c r="H2574" s="348" t="s">
        <v>3124</v>
      </c>
      <c r="I2574" s="129">
        <v>0.48699999999999999</v>
      </c>
      <c r="J2574" s="129">
        <v>-93</v>
      </c>
      <c r="K2574" s="129">
        <v>-22</v>
      </c>
      <c r="L2574" s="129" t="b">
        <v>1</v>
      </c>
      <c r="M2574" s="129">
        <v>-48.957999999999998</v>
      </c>
      <c r="N2574" s="129">
        <v>8.4009999999999998</v>
      </c>
      <c r="O2574" s="129">
        <v>-5.8280000000000003</v>
      </c>
      <c r="P2574" s="132">
        <v>-41.765999999999998</v>
      </c>
      <c r="Q2574" s="132">
        <v>0.33800000000000002</v>
      </c>
      <c r="R2574" s="132">
        <v>-14.127000000000001</v>
      </c>
      <c r="S2574" s="129">
        <v>6.82</v>
      </c>
      <c r="T2574" s="129">
        <v>21.114999999999998</v>
      </c>
      <c r="U2574" s="129">
        <v>3.47</v>
      </c>
      <c r="V2574" s="129">
        <v>-24</v>
      </c>
      <c r="W2574" s="129">
        <v>-2</v>
      </c>
      <c r="X2574" s="129">
        <v>844</v>
      </c>
      <c r="Y2574" s="129" t="s">
        <v>2873</v>
      </c>
      <c r="Z2574" s="129" t="b">
        <v>1</v>
      </c>
      <c r="AA2574" s="129">
        <v>0</v>
      </c>
      <c r="AB2574" s="129" t="b">
        <v>1</v>
      </c>
      <c r="AC2574" s="129">
        <v>37</v>
      </c>
      <c r="AD2574" s="129">
        <v>0.25800000000000001</v>
      </c>
      <c r="AE2574" s="129" t="s">
        <v>3124</v>
      </c>
      <c r="AF2574" s="129" t="s">
        <v>3146</v>
      </c>
      <c r="AG2574" s="35" t="s">
        <v>7971</v>
      </c>
    </row>
    <row r="2575" spans="1:33" x14ac:dyDescent="0.3">
      <c r="A2575" s="129" t="s">
        <v>2901</v>
      </c>
      <c r="B2575" s="132">
        <v>-1.04</v>
      </c>
      <c r="C2575" s="132">
        <v>-0.75</v>
      </c>
      <c r="D2575" s="132">
        <v>-0.15</v>
      </c>
      <c r="E2575" s="132">
        <v>-3.06</v>
      </c>
      <c r="F2575" s="132">
        <v>-6.14</v>
      </c>
      <c r="G2575" s="282" t="s">
        <v>3370</v>
      </c>
      <c r="H2575" s="347" t="s">
        <v>3108</v>
      </c>
      <c r="I2575" s="129">
        <v>0.69199999999999995</v>
      </c>
      <c r="J2575" s="129">
        <v>-87</v>
      </c>
      <c r="K2575" s="129">
        <v>-56</v>
      </c>
      <c r="L2575" s="129" t="b">
        <v>1</v>
      </c>
      <c r="M2575" s="129">
        <v>-16.673999999999999</v>
      </c>
      <c r="N2575" s="129">
        <v>2.8570000000000002</v>
      </c>
      <c r="O2575" s="129">
        <v>-5.8360000000000003</v>
      </c>
      <c r="P2575" s="132">
        <v>-16.146999999999998</v>
      </c>
      <c r="Q2575" s="132">
        <v>0.32700000000000001</v>
      </c>
      <c r="R2575" s="132">
        <v>-5.2809999999999997</v>
      </c>
      <c r="S2575" s="129">
        <v>1.96</v>
      </c>
      <c r="T2575" s="129">
        <v>-22.989000000000001</v>
      </c>
      <c r="U2575" s="129">
        <v>13.3</v>
      </c>
      <c r="V2575" s="129">
        <v>6</v>
      </c>
      <c r="W2575" s="129">
        <v>-21</v>
      </c>
      <c r="X2575" s="129">
        <v>766</v>
      </c>
      <c r="Y2575" s="129" t="s">
        <v>2901</v>
      </c>
      <c r="Z2575" s="129" t="b">
        <v>1</v>
      </c>
      <c r="AA2575" s="129">
        <v>0</v>
      </c>
      <c r="AB2575" s="129" t="b">
        <v>0</v>
      </c>
      <c r="AC2575" s="129">
        <v>32</v>
      </c>
      <c r="AD2575" s="129">
        <v>0.25800000000000001</v>
      </c>
      <c r="AE2575" s="129" t="s">
        <v>3108</v>
      </c>
      <c r="AF2575" s="129" t="s">
        <v>3370</v>
      </c>
      <c r="AG2575" s="35" t="s">
        <v>7552</v>
      </c>
    </row>
    <row r="2576" spans="1:33" x14ac:dyDescent="0.3">
      <c r="A2576" s="129" t="s">
        <v>8070</v>
      </c>
      <c r="B2576" s="132">
        <v>-1.87</v>
      </c>
      <c r="C2576" s="132">
        <v>-1.23</v>
      </c>
      <c r="D2576" s="132">
        <v>-3</v>
      </c>
      <c r="E2576" s="132">
        <v>-17.89</v>
      </c>
      <c r="F2576" s="132">
        <v>-8</v>
      </c>
      <c r="G2576" s="273" t="s">
        <v>3148</v>
      </c>
      <c r="H2576" s="349" t="s">
        <v>3111</v>
      </c>
      <c r="I2576" s="129">
        <v>0.24299999999999999</v>
      </c>
      <c r="J2576" s="129">
        <v>-48</v>
      </c>
      <c r="K2576" s="129">
        <v>-43</v>
      </c>
      <c r="L2576" s="129" t="b">
        <v>0</v>
      </c>
      <c r="M2576" s="129">
        <v>-15.539</v>
      </c>
      <c r="N2576" s="129">
        <v>2.6579999999999999</v>
      </c>
      <c r="O2576" s="129">
        <v>-5.8460000000000001</v>
      </c>
      <c r="P2576" s="132">
        <v>-15.502000000000001</v>
      </c>
      <c r="Q2576" s="132">
        <v>0.32400000000000001</v>
      </c>
      <c r="R2576" s="132">
        <v>-5.0229999999999997</v>
      </c>
      <c r="S2576" s="129">
        <v>2.58</v>
      </c>
      <c r="T2576" s="129">
        <v>41.561</v>
      </c>
      <c r="U2576" s="129">
        <v>16.8</v>
      </c>
      <c r="V2576" s="129">
        <v>-2</v>
      </c>
      <c r="W2576" s="129">
        <v>-25</v>
      </c>
      <c r="X2576" s="129">
        <v>461</v>
      </c>
      <c r="Y2576" s="129" t="s">
        <v>8070</v>
      </c>
      <c r="Z2576" s="129" t="b">
        <v>1</v>
      </c>
      <c r="AA2576" s="129">
        <v>0</v>
      </c>
      <c r="AB2576" s="129" t="b">
        <v>0</v>
      </c>
      <c r="AC2576" s="129">
        <v>43</v>
      </c>
      <c r="AD2576" s="129">
        <v>0.25700000000000001</v>
      </c>
      <c r="AE2576" s="129" t="s">
        <v>3111</v>
      </c>
      <c r="AF2576" s="129" t="s">
        <v>3148</v>
      </c>
      <c r="AG2576" s="35" t="s">
        <v>8071</v>
      </c>
    </row>
    <row r="2577" spans="1:33" x14ac:dyDescent="0.3">
      <c r="A2577" s="129" t="s">
        <v>8076</v>
      </c>
      <c r="B2577" s="132">
        <v>-0.56000000000000005</v>
      </c>
      <c r="C2577" s="132">
        <v>-2.98</v>
      </c>
      <c r="D2577" s="132">
        <v>-2.57</v>
      </c>
      <c r="E2577" s="132">
        <v>-12.24</v>
      </c>
      <c r="F2577" s="132">
        <v>-12.44</v>
      </c>
      <c r="G2577" s="282" t="s">
        <v>4347</v>
      </c>
      <c r="H2577" s="347" t="s">
        <v>3108</v>
      </c>
      <c r="I2577" s="129">
        <v>0.38600000000000001</v>
      </c>
      <c r="J2577" s="129">
        <v>-54</v>
      </c>
      <c r="K2577" s="129">
        <v>-50</v>
      </c>
      <c r="L2577" s="129" t="b">
        <v>0</v>
      </c>
      <c r="M2577" s="129">
        <v>-13.601000000000001</v>
      </c>
      <c r="N2577" s="129">
        <v>2.3220000000000001</v>
      </c>
      <c r="O2577" s="129">
        <v>-5.8570000000000002</v>
      </c>
      <c r="P2577" s="132">
        <v>-13.6</v>
      </c>
      <c r="Q2577" s="132">
        <v>0.32700000000000001</v>
      </c>
      <c r="R2577" s="132">
        <v>-4.4489999999999998</v>
      </c>
      <c r="S2577" s="129">
        <v>1.88</v>
      </c>
      <c r="T2577" s="129">
        <v>9.2230000000000008</v>
      </c>
      <c r="U2577" s="129">
        <v>23.08</v>
      </c>
      <c r="V2577" s="129">
        <v>-38</v>
      </c>
      <c r="W2577" s="129">
        <v>-46</v>
      </c>
      <c r="X2577" s="129">
        <v>461</v>
      </c>
      <c r="Y2577" s="129" t="s">
        <v>8076</v>
      </c>
      <c r="Z2577" s="129" t="b">
        <v>1</v>
      </c>
      <c r="AA2577" s="129">
        <v>0</v>
      </c>
      <c r="AB2577" s="129" t="b">
        <v>0</v>
      </c>
      <c r="AC2577" s="129">
        <v>39</v>
      </c>
      <c r="AD2577" s="129">
        <v>0.25700000000000001</v>
      </c>
      <c r="AE2577" s="129" t="s">
        <v>3108</v>
      </c>
      <c r="AF2577" s="129" t="s">
        <v>4347</v>
      </c>
      <c r="AG2577" s="35" t="s">
        <v>8077</v>
      </c>
    </row>
    <row r="2578" spans="1:33" x14ac:dyDescent="0.3">
      <c r="A2578" s="129" t="s">
        <v>964</v>
      </c>
      <c r="B2578" s="132">
        <v>1.96</v>
      </c>
      <c r="C2578" s="132">
        <v>-1.5</v>
      </c>
      <c r="D2578" s="132">
        <v>-6.96</v>
      </c>
      <c r="E2578" s="132">
        <v>-1.51</v>
      </c>
      <c r="F2578" s="132">
        <v>-2.81</v>
      </c>
      <c r="G2578" s="231" t="s">
        <v>3114</v>
      </c>
      <c r="H2578" s="346" t="s">
        <v>31</v>
      </c>
      <c r="I2578" s="129">
        <v>28.225000000000001</v>
      </c>
      <c r="J2578" s="129">
        <v>-51</v>
      </c>
      <c r="K2578" s="129">
        <v>-21</v>
      </c>
      <c r="L2578" s="129" t="b">
        <v>0</v>
      </c>
      <c r="M2578" s="129">
        <v>-12.583</v>
      </c>
      <c r="N2578" s="129">
        <v>2.145</v>
      </c>
      <c r="O2578" s="129">
        <v>-5.8659999999999997</v>
      </c>
      <c r="P2578" s="132">
        <v>-11.726000000000001</v>
      </c>
      <c r="Q2578" s="132">
        <v>0.32200000000000001</v>
      </c>
      <c r="R2578" s="132">
        <v>-3.7719999999999998</v>
      </c>
      <c r="S2578" s="129">
        <v>1.75</v>
      </c>
      <c r="T2578" s="129">
        <v>-17.449000000000002</v>
      </c>
      <c r="U2578" s="129">
        <v>323.31</v>
      </c>
      <c r="V2578" s="129">
        <v>-50</v>
      </c>
      <c r="W2578" s="129">
        <v>-49</v>
      </c>
      <c r="X2578" s="129">
        <v>35</v>
      </c>
      <c r="Y2578" s="129" t="s">
        <v>964</v>
      </c>
      <c r="Z2578" s="129" t="b">
        <v>1</v>
      </c>
      <c r="AA2578" s="129">
        <v>0</v>
      </c>
      <c r="AB2578" s="129" t="b">
        <v>0</v>
      </c>
      <c r="AC2578" s="129">
        <v>46</v>
      </c>
      <c r="AD2578" s="129">
        <v>0.25700000000000001</v>
      </c>
      <c r="AE2578" s="129" t="s">
        <v>31</v>
      </c>
      <c r="AF2578" s="129" t="s">
        <v>3114</v>
      </c>
      <c r="AG2578" s="35" t="s">
        <v>4360</v>
      </c>
    </row>
    <row r="2579" spans="1:33" x14ac:dyDescent="0.3">
      <c r="A2579" s="129" t="s">
        <v>8902</v>
      </c>
      <c r="B2579" s="132">
        <v>0.76</v>
      </c>
      <c r="C2579" s="132">
        <v>0</v>
      </c>
      <c r="D2579" s="132">
        <v>-1.96</v>
      </c>
      <c r="E2579" s="132">
        <v>-1.96</v>
      </c>
      <c r="F2579" s="132">
        <v>-9.09</v>
      </c>
      <c r="G2579" s="225" t="s">
        <v>3110</v>
      </c>
      <c r="H2579" s="346" t="s">
        <v>3111</v>
      </c>
      <c r="I2579" s="129">
        <v>0.223</v>
      </c>
      <c r="J2579" s="129">
        <v>-37</v>
      </c>
      <c r="K2579" s="129">
        <v>-22</v>
      </c>
      <c r="L2579" s="129" t="b">
        <v>0</v>
      </c>
      <c r="M2579" s="129">
        <v>-20.812000000000001</v>
      </c>
      <c r="N2579" s="129">
        <v>3.5470000000000002</v>
      </c>
      <c r="O2579" s="129">
        <v>-5.867</v>
      </c>
      <c r="P2579" s="132">
        <v>-19.59</v>
      </c>
      <c r="Q2579" s="132">
        <v>0.32100000000000001</v>
      </c>
      <c r="R2579" s="132">
        <v>-6.2960000000000003</v>
      </c>
      <c r="S2579" s="129">
        <v>2.0699999999999998</v>
      </c>
      <c r="T2579" s="129">
        <v>0</v>
      </c>
      <c r="U2579" s="129">
        <v>8</v>
      </c>
      <c r="V2579" s="129">
        <v>64</v>
      </c>
      <c r="W2579" s="129">
        <v>124</v>
      </c>
      <c r="X2579" s="129">
        <v>1209</v>
      </c>
      <c r="Y2579" s="129" t="s">
        <v>8902</v>
      </c>
      <c r="Z2579" s="129" t="b">
        <v>1</v>
      </c>
      <c r="AA2579" s="129">
        <v>0</v>
      </c>
      <c r="AB2579" s="129" t="b">
        <v>0</v>
      </c>
      <c r="AC2579" s="129">
        <v>42</v>
      </c>
      <c r="AD2579" s="129">
        <v>0.25600000000000001</v>
      </c>
      <c r="AE2579" s="129" t="s">
        <v>3111</v>
      </c>
      <c r="AF2579" s="129" t="s">
        <v>3110</v>
      </c>
      <c r="AG2579" s="35" t="s">
        <v>8903</v>
      </c>
    </row>
    <row r="2580" spans="1:33" x14ac:dyDescent="0.3">
      <c r="A2580" s="129" t="s">
        <v>1943</v>
      </c>
      <c r="B2580" s="132">
        <v>3.12</v>
      </c>
      <c r="C2580" s="132">
        <v>15.21</v>
      </c>
      <c r="D2580" s="132">
        <v>7.04</v>
      </c>
      <c r="E2580" s="132">
        <v>-10.27</v>
      </c>
      <c r="F2580" s="132">
        <v>-8.76</v>
      </c>
      <c r="G2580" s="212" t="s">
        <v>3114</v>
      </c>
      <c r="H2580" s="345" t="s">
        <v>31</v>
      </c>
      <c r="I2580" s="129">
        <v>3.327</v>
      </c>
      <c r="J2580" s="129">
        <v>-43</v>
      </c>
      <c r="K2580" s="129">
        <v>-20</v>
      </c>
      <c r="L2580" s="129" t="b">
        <v>1</v>
      </c>
      <c r="M2580" s="129">
        <v>-32.125</v>
      </c>
      <c r="N2580" s="129">
        <v>5.4729999999999999</v>
      </c>
      <c r="O2580" s="129">
        <v>-5.8689999999999998</v>
      </c>
      <c r="P2580" s="132">
        <v>-30.056999999999999</v>
      </c>
      <c r="Q2580" s="132">
        <v>0.33900000000000002</v>
      </c>
      <c r="R2580" s="132">
        <v>-10.182</v>
      </c>
      <c r="S2580" s="129">
        <v>2.92</v>
      </c>
      <c r="T2580" s="129">
        <v>105.31100000000001</v>
      </c>
      <c r="U2580" s="129">
        <v>22.8</v>
      </c>
      <c r="V2580" s="129">
        <v>49</v>
      </c>
      <c r="W2580" s="129">
        <v>65</v>
      </c>
      <c r="X2580" s="129">
        <v>300</v>
      </c>
      <c r="Y2580" s="129" t="s">
        <v>1943</v>
      </c>
      <c r="Z2580" s="129" t="b">
        <v>0</v>
      </c>
      <c r="AA2580" s="129">
        <v>0</v>
      </c>
      <c r="AB2580" s="129" t="b">
        <v>0</v>
      </c>
      <c r="AC2580" s="129">
        <v>41</v>
      </c>
      <c r="AD2580" s="129">
        <v>0.25600000000000001</v>
      </c>
      <c r="AE2580" s="129" t="s">
        <v>31</v>
      </c>
      <c r="AF2580" s="129" t="s">
        <v>3114</v>
      </c>
      <c r="AG2580" s="35" t="s">
        <v>5304</v>
      </c>
    </row>
    <row r="2581" spans="1:33" x14ac:dyDescent="0.3">
      <c r="A2581" s="129" t="s">
        <v>9096</v>
      </c>
      <c r="B2581" s="132">
        <v>-0.35</v>
      </c>
      <c r="C2581" s="132">
        <v>-1.89</v>
      </c>
      <c r="D2581" s="132">
        <v>-2.14</v>
      </c>
      <c r="E2581" s="132">
        <v>-4.03</v>
      </c>
      <c r="F2581" s="132">
        <v>-5.93</v>
      </c>
      <c r="G2581" s="288" t="s">
        <v>3193</v>
      </c>
      <c r="H2581" s="347" t="s">
        <v>3111</v>
      </c>
      <c r="I2581" s="129">
        <v>0.30399999999999999</v>
      </c>
      <c r="J2581" s="129">
        <v>-45</v>
      </c>
      <c r="K2581" s="129">
        <v>-35</v>
      </c>
      <c r="L2581" s="129" t="b">
        <v>0</v>
      </c>
      <c r="M2581" s="129">
        <v>-12.936</v>
      </c>
      <c r="N2581" s="129">
        <v>2.2040000000000002</v>
      </c>
      <c r="O2581" s="129">
        <v>-5.8710000000000004</v>
      </c>
      <c r="P2581" s="132">
        <v>-12.395</v>
      </c>
      <c r="Q2581" s="132">
        <v>0.32600000000000001</v>
      </c>
      <c r="R2581" s="132">
        <v>-4.0439999999999996</v>
      </c>
      <c r="S2581" s="129">
        <v>1.53</v>
      </c>
      <c r="T2581" s="129">
        <v>45.872</v>
      </c>
      <c r="U2581" s="129">
        <v>11.43</v>
      </c>
      <c r="V2581" s="129">
        <v>-49</v>
      </c>
      <c r="W2581" s="129">
        <v>-41</v>
      </c>
      <c r="X2581" s="129">
        <v>1146</v>
      </c>
      <c r="Y2581" s="129" t="s">
        <v>9096</v>
      </c>
      <c r="Z2581" s="129" t="b">
        <v>1</v>
      </c>
      <c r="AA2581" s="129">
        <v>0</v>
      </c>
      <c r="AB2581" s="129" t="b">
        <v>0</v>
      </c>
      <c r="AC2581" s="129">
        <v>44</v>
      </c>
      <c r="AD2581" s="129">
        <v>0.25600000000000001</v>
      </c>
      <c r="AE2581" s="129" t="s">
        <v>3111</v>
      </c>
      <c r="AF2581" s="129" t="s">
        <v>3193</v>
      </c>
      <c r="AG2581" s="35" t="s">
        <v>9097</v>
      </c>
    </row>
    <row r="2582" spans="1:33" x14ac:dyDescent="0.3">
      <c r="A2582" s="129" t="s">
        <v>932</v>
      </c>
      <c r="B2582" s="132">
        <v>9.59</v>
      </c>
      <c r="C2582" s="132">
        <v>6.4</v>
      </c>
      <c r="D2582" s="132">
        <v>12.21</v>
      </c>
      <c r="E2582" s="132">
        <v>-4.58</v>
      </c>
      <c r="F2582" s="132">
        <v>-4.9000000000000004</v>
      </c>
      <c r="G2582" s="310" t="s">
        <v>3114</v>
      </c>
      <c r="H2582" s="349" t="s">
        <v>31</v>
      </c>
      <c r="I2582" s="129">
        <v>11.476000000000001</v>
      </c>
      <c r="J2582" s="129">
        <v>-74</v>
      </c>
      <c r="K2582" s="129">
        <v>-40</v>
      </c>
      <c r="L2582" s="129" t="b">
        <v>1</v>
      </c>
      <c r="M2582" s="129">
        <v>-44.567999999999998</v>
      </c>
      <c r="N2582" s="129">
        <v>7.5919999999999996</v>
      </c>
      <c r="O2582" s="129">
        <v>-5.8710000000000004</v>
      </c>
      <c r="P2582" s="132">
        <v>-36.347999999999999</v>
      </c>
      <c r="Q2582" s="132">
        <v>0.33700000000000002</v>
      </c>
      <c r="R2582" s="132">
        <v>-12.260999999999999</v>
      </c>
      <c r="S2582" s="129">
        <v>4.28</v>
      </c>
      <c r="T2582" s="129">
        <v>18.423999999999999</v>
      </c>
      <c r="U2582" s="129">
        <v>112.84</v>
      </c>
      <c r="V2582" s="129">
        <v>-46</v>
      </c>
      <c r="W2582" s="129">
        <v>-12</v>
      </c>
      <c r="X2582" s="129">
        <v>41</v>
      </c>
      <c r="Y2582" s="129" t="s">
        <v>932</v>
      </c>
      <c r="Z2582" s="129" t="b">
        <v>1</v>
      </c>
      <c r="AA2582" s="129">
        <v>0</v>
      </c>
      <c r="AB2582" s="129" t="b">
        <v>1</v>
      </c>
      <c r="AC2582" s="129">
        <v>47</v>
      </c>
      <c r="AD2582" s="129">
        <v>0.25600000000000001</v>
      </c>
      <c r="AE2582" s="129" t="s">
        <v>31</v>
      </c>
      <c r="AF2582" s="129" t="s">
        <v>3114</v>
      </c>
      <c r="AG2582" s="35" t="s">
        <v>3791</v>
      </c>
    </row>
    <row r="2583" spans="1:33" x14ac:dyDescent="0.3">
      <c r="A2583" s="129" t="s">
        <v>8098</v>
      </c>
      <c r="B2583" s="132">
        <v>-0.86</v>
      </c>
      <c r="C2583" s="132">
        <v>-8.5299999999999994</v>
      </c>
      <c r="D2583" s="132">
        <v>-5.68</v>
      </c>
      <c r="E2583" s="132">
        <v>-19.91</v>
      </c>
      <c r="F2583" s="132">
        <v>-14.6</v>
      </c>
      <c r="G2583" s="270" t="s">
        <v>3148</v>
      </c>
      <c r="H2583" s="354" t="s">
        <v>3111</v>
      </c>
      <c r="I2583" s="129">
        <v>0.26700000000000002</v>
      </c>
      <c r="J2583" s="129">
        <v>-55</v>
      </c>
      <c r="K2583" s="129">
        <v>-49</v>
      </c>
      <c r="L2583" s="129" t="b">
        <v>0</v>
      </c>
      <c r="M2583" s="129">
        <v>-17.600000000000001</v>
      </c>
      <c r="N2583" s="129">
        <v>2.9969999999999999</v>
      </c>
      <c r="O2583" s="129">
        <v>-5.8719999999999999</v>
      </c>
      <c r="P2583" s="132">
        <v>-18.183</v>
      </c>
      <c r="Q2583" s="132">
        <v>0.32900000000000001</v>
      </c>
      <c r="R2583" s="132">
        <v>-5.9749999999999996</v>
      </c>
      <c r="S2583" s="129">
        <v>2.5299999999999998</v>
      </c>
      <c r="T2583" s="129">
        <v>-54.932000000000002</v>
      </c>
      <c r="U2583" s="129">
        <v>17.260000000000002</v>
      </c>
      <c r="V2583" s="129">
        <v>0</v>
      </c>
      <c r="W2583" s="129">
        <v>-26</v>
      </c>
      <c r="X2583" s="129">
        <v>457</v>
      </c>
      <c r="Y2583" s="129" t="s">
        <v>8098</v>
      </c>
      <c r="Z2583" s="129" t="b">
        <v>1</v>
      </c>
      <c r="AA2583" s="129">
        <v>0</v>
      </c>
      <c r="AB2583" s="129" t="b">
        <v>0</v>
      </c>
      <c r="AC2583" s="129">
        <v>41</v>
      </c>
      <c r="AD2583" s="129">
        <v>0.255</v>
      </c>
      <c r="AE2583" s="129" t="s">
        <v>3111</v>
      </c>
      <c r="AF2583" s="129" t="s">
        <v>3148</v>
      </c>
      <c r="AG2583" s="35" t="s">
        <v>8099</v>
      </c>
    </row>
    <row r="2584" spans="1:33" x14ac:dyDescent="0.3">
      <c r="A2584" s="129" t="s">
        <v>8897</v>
      </c>
      <c r="B2584" s="132">
        <v>0.19</v>
      </c>
      <c r="C2584" s="132">
        <v>-0.56999999999999995</v>
      </c>
      <c r="D2584" s="132">
        <v>-4.75</v>
      </c>
      <c r="E2584" s="132">
        <v>2.16</v>
      </c>
      <c r="F2584" s="132">
        <v>-1.51</v>
      </c>
      <c r="G2584" s="268" t="s">
        <v>3193</v>
      </c>
      <c r="H2584" s="349" t="s">
        <v>3111</v>
      </c>
      <c r="I2584" s="129">
        <v>0.308</v>
      </c>
      <c r="J2584" s="129">
        <v>-55</v>
      </c>
      <c r="K2584" s="129">
        <v>-48</v>
      </c>
      <c r="L2584" s="129" t="b">
        <v>0</v>
      </c>
      <c r="M2584" s="129">
        <v>-11.065</v>
      </c>
      <c r="N2584" s="129">
        <v>1.8839999999999999</v>
      </c>
      <c r="O2584" s="129">
        <v>-5.875</v>
      </c>
      <c r="P2584" s="132">
        <v>-10.343999999999999</v>
      </c>
      <c r="Q2584" s="132">
        <v>0.32400000000000001</v>
      </c>
      <c r="R2584" s="132">
        <v>-3.3530000000000002</v>
      </c>
      <c r="S2584" s="129">
        <v>1.19</v>
      </c>
      <c r="T2584" s="129">
        <v>16.155000000000001</v>
      </c>
      <c r="U2584" s="129">
        <v>5.21</v>
      </c>
      <c r="V2584" s="129">
        <v>-32</v>
      </c>
      <c r="W2584" s="129">
        <v>-42</v>
      </c>
      <c r="X2584" s="129">
        <v>3231</v>
      </c>
      <c r="Y2584" s="129" t="s">
        <v>8897</v>
      </c>
      <c r="Z2584" s="129" t="b">
        <v>1</v>
      </c>
      <c r="AA2584" s="129">
        <v>0</v>
      </c>
      <c r="AB2584" s="129" t="b">
        <v>0</v>
      </c>
      <c r="AC2584" s="129">
        <v>44</v>
      </c>
      <c r="AD2584" s="129">
        <v>0.255</v>
      </c>
      <c r="AE2584" s="129" t="s">
        <v>3111</v>
      </c>
      <c r="AF2584" s="129" t="s">
        <v>3193</v>
      </c>
      <c r="AG2584" s="35" t="s">
        <v>8898</v>
      </c>
    </row>
    <row r="2585" spans="1:33" x14ac:dyDescent="0.3">
      <c r="A2585" s="129" t="s">
        <v>8166</v>
      </c>
      <c r="B2585" s="132">
        <v>-0.49</v>
      </c>
      <c r="C2585" s="132">
        <v>8.32</v>
      </c>
      <c r="D2585" s="132">
        <v>6.89</v>
      </c>
      <c r="E2585" s="132">
        <v>-21.19</v>
      </c>
      <c r="F2585" s="132">
        <v>-22.03</v>
      </c>
      <c r="G2585" s="227" t="s">
        <v>3207</v>
      </c>
      <c r="H2585" s="346" t="s">
        <v>3735</v>
      </c>
      <c r="I2585" s="129">
        <v>0.247</v>
      </c>
      <c r="J2585" s="129">
        <v>-82</v>
      </c>
      <c r="K2585" s="129">
        <v>-78</v>
      </c>
      <c r="L2585" s="129" t="b">
        <v>0</v>
      </c>
      <c r="M2585" s="129">
        <v>-58.167000000000002</v>
      </c>
      <c r="N2585" s="129">
        <v>9.8919999999999995</v>
      </c>
      <c r="O2585" s="129">
        <v>-5.88</v>
      </c>
      <c r="P2585" s="132">
        <v>-48.746000000000002</v>
      </c>
      <c r="Q2585" s="132">
        <v>0.34200000000000003</v>
      </c>
      <c r="R2585" s="132">
        <v>-16.649000000000001</v>
      </c>
      <c r="S2585" s="129">
        <v>4.1500000000000004</v>
      </c>
      <c r="T2585" s="129">
        <v>14.93</v>
      </c>
      <c r="U2585" s="129">
        <v>8.07</v>
      </c>
      <c r="V2585" s="129">
        <v>-35</v>
      </c>
      <c r="W2585" s="129">
        <v>-8</v>
      </c>
      <c r="X2585" s="129">
        <v>597</v>
      </c>
      <c r="Y2585" s="129" t="s">
        <v>8166</v>
      </c>
      <c r="Z2585" s="129" t="b">
        <v>0</v>
      </c>
      <c r="AA2585" s="129">
        <v>0</v>
      </c>
      <c r="AB2585" s="129" t="b">
        <v>0</v>
      </c>
      <c r="AC2585" s="129">
        <v>46</v>
      </c>
      <c r="AD2585" s="129">
        <v>0.255</v>
      </c>
      <c r="AE2585" s="129" t="s">
        <v>3735</v>
      </c>
      <c r="AF2585" s="129" t="s">
        <v>3207</v>
      </c>
      <c r="AG2585" s="35" t="s">
        <v>8167</v>
      </c>
    </row>
    <row r="2586" spans="1:33" x14ac:dyDescent="0.3">
      <c r="A2586" s="129" t="s">
        <v>8055</v>
      </c>
      <c r="B2586" s="132">
        <v>0.05</v>
      </c>
      <c r="C2586" s="132">
        <v>-4</v>
      </c>
      <c r="D2586" s="132">
        <v>-2.88</v>
      </c>
      <c r="E2586" s="132">
        <v>-9.59</v>
      </c>
      <c r="F2586" s="132">
        <v>-7.26</v>
      </c>
      <c r="G2586" s="208" t="s">
        <v>3775</v>
      </c>
      <c r="H2586" s="347" t="s">
        <v>3111</v>
      </c>
      <c r="I2586" s="129">
        <v>0.20899999999999999</v>
      </c>
      <c r="J2586" s="129">
        <v>-37</v>
      </c>
      <c r="K2586" s="129">
        <v>-16</v>
      </c>
      <c r="L2586" s="129" t="b">
        <v>0</v>
      </c>
      <c r="M2586" s="129">
        <v>-10.494999999999999</v>
      </c>
      <c r="N2586" s="129">
        <v>1.784</v>
      </c>
      <c r="O2586" s="129">
        <v>-5.883</v>
      </c>
      <c r="P2586" s="132">
        <v>-10.416</v>
      </c>
      <c r="Q2586" s="132">
        <v>0.32700000000000001</v>
      </c>
      <c r="R2586" s="132">
        <v>-3.4039999999999999</v>
      </c>
      <c r="S2586" s="129">
        <v>1.7</v>
      </c>
      <c r="T2586" s="129">
        <v>-29.972999999999999</v>
      </c>
      <c r="U2586" s="129">
        <v>21.6</v>
      </c>
      <c r="V2586" s="129">
        <v>-32</v>
      </c>
      <c r="W2586" s="129">
        <v>-66</v>
      </c>
      <c r="X2586" s="129">
        <v>544</v>
      </c>
      <c r="Y2586" s="129" t="s">
        <v>8055</v>
      </c>
      <c r="Z2586" s="129" t="b">
        <v>1</v>
      </c>
      <c r="AA2586" s="129">
        <v>0</v>
      </c>
      <c r="AB2586" s="129" t="b">
        <v>0</v>
      </c>
      <c r="AC2586" s="129">
        <v>38</v>
      </c>
      <c r="AD2586" s="129">
        <v>0.254</v>
      </c>
      <c r="AE2586" s="129" t="s">
        <v>3111</v>
      </c>
      <c r="AF2586" s="129" t="s">
        <v>3775</v>
      </c>
      <c r="AG2586" s="35" t="s">
        <v>8056</v>
      </c>
    </row>
    <row r="2587" spans="1:33" x14ac:dyDescent="0.3">
      <c r="A2587" s="129" t="s">
        <v>2150</v>
      </c>
      <c r="B2587" s="132">
        <v>-2.61</v>
      </c>
      <c r="C2587" s="132">
        <v>-4.84</v>
      </c>
      <c r="D2587" s="132">
        <v>-16.489999999999998</v>
      </c>
      <c r="E2587" s="132">
        <v>-2.98</v>
      </c>
      <c r="F2587" s="132">
        <v>-3.09</v>
      </c>
      <c r="G2587" s="231" t="s">
        <v>88</v>
      </c>
      <c r="H2587" s="346" t="s">
        <v>31</v>
      </c>
      <c r="I2587" s="129">
        <v>3.8250000000000002</v>
      </c>
      <c r="J2587" s="129">
        <v>-59</v>
      </c>
      <c r="K2587" s="129">
        <v>-44</v>
      </c>
      <c r="L2587" s="129" t="b">
        <v>0</v>
      </c>
      <c r="M2587" s="129">
        <v>-32.759</v>
      </c>
      <c r="N2587" s="129">
        <v>5.56</v>
      </c>
      <c r="O2587" s="129">
        <v>-5.8920000000000003</v>
      </c>
      <c r="P2587" s="132">
        <v>-26.361000000000001</v>
      </c>
      <c r="Q2587" s="132">
        <v>0.32300000000000001</v>
      </c>
      <c r="R2587" s="132">
        <v>-8.5090000000000003</v>
      </c>
      <c r="S2587" s="129">
        <v>3.39</v>
      </c>
      <c r="T2587" s="129">
        <v>-14.43</v>
      </c>
      <c r="U2587" s="129">
        <v>118.57</v>
      </c>
      <c r="V2587" s="129">
        <v>-9</v>
      </c>
      <c r="W2587" s="129">
        <v>-8</v>
      </c>
      <c r="X2587" s="129">
        <v>49</v>
      </c>
      <c r="Y2587" s="129" t="s">
        <v>2150</v>
      </c>
      <c r="Z2587" s="129" t="b">
        <v>1</v>
      </c>
      <c r="AA2587" s="129">
        <v>0</v>
      </c>
      <c r="AB2587" s="129" t="b">
        <v>0</v>
      </c>
      <c r="AC2587" s="129">
        <v>41</v>
      </c>
      <c r="AD2587" s="129">
        <v>0.254</v>
      </c>
      <c r="AE2587" s="129" t="s">
        <v>31</v>
      </c>
      <c r="AF2587" s="129" t="s">
        <v>88</v>
      </c>
      <c r="AG2587" s="35" t="s">
        <v>4520</v>
      </c>
    </row>
    <row r="2588" spans="1:33" x14ac:dyDescent="0.3">
      <c r="A2588" s="129" t="s">
        <v>447</v>
      </c>
      <c r="B2588" s="132">
        <v>0.19</v>
      </c>
      <c r="C2588" s="132">
        <v>1.25</v>
      </c>
      <c r="D2588" s="132">
        <v>-4.54</v>
      </c>
      <c r="E2588" s="132">
        <v>3.7</v>
      </c>
      <c r="F2588" s="132">
        <v>-1.63</v>
      </c>
      <c r="G2588" s="234" t="s">
        <v>3241</v>
      </c>
      <c r="H2588" s="349" t="s">
        <v>3124</v>
      </c>
      <c r="I2588" s="129">
        <v>23.012</v>
      </c>
      <c r="J2588" s="129">
        <v>-38</v>
      </c>
      <c r="K2588" s="129">
        <v>-31</v>
      </c>
      <c r="L2588" s="129" t="b">
        <v>0</v>
      </c>
      <c r="M2588" s="129">
        <v>-17.518999999999998</v>
      </c>
      <c r="N2588" s="129">
        <v>2.9710000000000001</v>
      </c>
      <c r="O2588" s="129">
        <v>-5.8970000000000002</v>
      </c>
      <c r="P2588" s="132">
        <v>-15.975</v>
      </c>
      <c r="Q2588" s="132">
        <v>0.32700000000000001</v>
      </c>
      <c r="R2588" s="132">
        <v>-5.2240000000000002</v>
      </c>
      <c r="S2588" s="129">
        <v>2.93</v>
      </c>
      <c r="T2588" s="129">
        <v>31.413</v>
      </c>
      <c r="U2588" s="129">
        <v>379.3</v>
      </c>
      <c r="V2588" s="129">
        <v>-55</v>
      </c>
      <c r="W2588" s="129">
        <v>-55</v>
      </c>
      <c r="X2588" s="129">
        <v>18</v>
      </c>
      <c r="Y2588" s="129" t="s">
        <v>447</v>
      </c>
      <c r="Z2588" s="129" t="b">
        <v>0</v>
      </c>
      <c r="AA2588" s="129">
        <v>0</v>
      </c>
      <c r="AB2588" s="129" t="b">
        <v>0</v>
      </c>
      <c r="AC2588" s="129">
        <v>41</v>
      </c>
      <c r="AD2588" s="129">
        <v>0.254</v>
      </c>
      <c r="AE2588" s="129" t="s">
        <v>3124</v>
      </c>
      <c r="AF2588" s="129" t="s">
        <v>3241</v>
      </c>
      <c r="AG2588" s="35" t="s">
        <v>5619</v>
      </c>
    </row>
    <row r="2589" spans="1:33" x14ac:dyDescent="0.3">
      <c r="A2589" s="129" t="s">
        <v>2396</v>
      </c>
      <c r="B2589" s="132">
        <v>-1.35</v>
      </c>
      <c r="C2589" s="132">
        <v>-9.9700000000000006</v>
      </c>
      <c r="D2589" s="132">
        <v>-26.95</v>
      </c>
      <c r="E2589" s="132">
        <v>-5.78</v>
      </c>
      <c r="F2589" s="132">
        <v>-14.61</v>
      </c>
      <c r="G2589" s="220" t="s">
        <v>3146</v>
      </c>
      <c r="H2589" s="349" t="s">
        <v>3124</v>
      </c>
      <c r="I2589" s="129">
        <v>1.7909999999999999</v>
      </c>
      <c r="J2589" s="129">
        <v>-69</v>
      </c>
      <c r="K2589" s="129">
        <v>-41</v>
      </c>
      <c r="L2589" s="129" t="b">
        <v>0</v>
      </c>
      <c r="M2589" s="129">
        <v>-57.798000000000002</v>
      </c>
      <c r="N2589" s="129">
        <v>9.7850000000000001</v>
      </c>
      <c r="O2589" s="129">
        <v>-5.907</v>
      </c>
      <c r="P2589" s="132">
        <v>-42.851999999999997</v>
      </c>
      <c r="Q2589" s="132">
        <v>0.30299999999999999</v>
      </c>
      <c r="R2589" s="132">
        <v>-12.968</v>
      </c>
      <c r="S2589" s="129">
        <v>4.9800000000000004</v>
      </c>
      <c r="T2589" s="129">
        <v>6.9889999999999999</v>
      </c>
      <c r="U2589" s="129">
        <v>48.86</v>
      </c>
      <c r="V2589" s="129">
        <v>20</v>
      </c>
      <c r="W2589" s="129">
        <v>22</v>
      </c>
      <c r="X2589" s="129">
        <v>82</v>
      </c>
      <c r="Y2589" s="129" t="s">
        <v>2396</v>
      </c>
      <c r="Z2589" s="129" t="b">
        <v>1</v>
      </c>
      <c r="AA2589" s="129">
        <v>0</v>
      </c>
      <c r="AB2589" s="129" t="b">
        <v>0</v>
      </c>
      <c r="AC2589" s="129">
        <v>43</v>
      </c>
      <c r="AD2589" s="129">
        <v>0.254</v>
      </c>
      <c r="AE2589" s="129" t="s">
        <v>3124</v>
      </c>
      <c r="AF2589" s="129" t="s">
        <v>3146</v>
      </c>
      <c r="AG2589" s="35" t="s">
        <v>3757</v>
      </c>
    </row>
    <row r="2590" spans="1:33" x14ac:dyDescent="0.3">
      <c r="A2590" s="129" t="s">
        <v>2220</v>
      </c>
      <c r="B2590" s="132">
        <v>-1.72</v>
      </c>
      <c r="C2590" s="132">
        <v>-7.19</v>
      </c>
      <c r="D2590" s="132">
        <v>-13.53</v>
      </c>
      <c r="E2590" s="132">
        <v>-14.12</v>
      </c>
      <c r="F2590" s="132">
        <v>-13.64</v>
      </c>
      <c r="G2590" s="230" t="s">
        <v>3127</v>
      </c>
      <c r="H2590" s="347" t="s">
        <v>31</v>
      </c>
      <c r="I2590" s="129">
        <v>1.355</v>
      </c>
      <c r="J2590" s="129">
        <v>-51</v>
      </c>
      <c r="K2590" s="129">
        <v>-50</v>
      </c>
      <c r="L2590" s="129" t="b">
        <v>0</v>
      </c>
      <c r="M2590" s="129">
        <v>-25.007000000000001</v>
      </c>
      <c r="N2590" s="129">
        <v>4.2320000000000002</v>
      </c>
      <c r="O2590" s="129">
        <v>-5.9089999999999998</v>
      </c>
      <c r="P2590" s="132">
        <v>-22.837</v>
      </c>
      <c r="Q2590" s="132">
        <v>0.32600000000000001</v>
      </c>
      <c r="R2590" s="132">
        <v>-7.4379999999999997</v>
      </c>
      <c r="S2590" s="129">
        <v>3.39</v>
      </c>
      <c r="T2590" s="129">
        <v>17.190000000000001</v>
      </c>
      <c r="U2590" s="129">
        <v>18.86</v>
      </c>
      <c r="V2590" s="129">
        <v>26</v>
      </c>
      <c r="W2590" s="129">
        <v>70</v>
      </c>
      <c r="X2590" s="129">
        <v>312</v>
      </c>
      <c r="Y2590" s="129" t="s">
        <v>2220</v>
      </c>
      <c r="Z2590" s="129" t="b">
        <v>0</v>
      </c>
      <c r="AA2590" s="129">
        <v>0</v>
      </c>
      <c r="AB2590" s="129" t="b">
        <v>0</v>
      </c>
      <c r="AC2590" s="129">
        <v>44</v>
      </c>
      <c r="AD2590" s="129">
        <v>0.253</v>
      </c>
      <c r="AE2590" s="129" t="s">
        <v>31</v>
      </c>
      <c r="AF2590" s="129" t="s">
        <v>3127</v>
      </c>
      <c r="AG2590" s="35" t="s">
        <v>5436</v>
      </c>
    </row>
    <row r="2591" spans="1:33" x14ac:dyDescent="0.3">
      <c r="A2591" s="129" t="s">
        <v>1790</v>
      </c>
      <c r="B2591" s="132">
        <v>6.21</v>
      </c>
      <c r="C2591" s="132">
        <v>-6.78</v>
      </c>
      <c r="D2591" s="132">
        <v>-10.48</v>
      </c>
      <c r="E2591" s="132">
        <v>-7.69</v>
      </c>
      <c r="F2591" s="132">
        <v>-3.75</v>
      </c>
      <c r="G2591" s="216" t="s">
        <v>3114</v>
      </c>
      <c r="H2591" s="304" t="s">
        <v>31</v>
      </c>
      <c r="I2591" s="129">
        <v>1.0680000000000001</v>
      </c>
      <c r="J2591" s="129">
        <v>-80</v>
      </c>
      <c r="K2591" s="129">
        <v>-74</v>
      </c>
      <c r="L2591" s="129" t="b">
        <v>0</v>
      </c>
      <c r="M2591" s="129">
        <v>-39.325000000000003</v>
      </c>
      <c r="N2591" s="129">
        <v>6.6529999999999996</v>
      </c>
      <c r="O2591" s="129">
        <v>-5.91</v>
      </c>
      <c r="P2591" s="132">
        <v>-31.710999999999999</v>
      </c>
      <c r="Q2591" s="132">
        <v>0.32200000000000001</v>
      </c>
      <c r="R2591" s="132">
        <v>-10.220000000000001</v>
      </c>
      <c r="S2591" s="129">
        <v>4.68</v>
      </c>
      <c r="T2591" s="129">
        <v>68.156000000000006</v>
      </c>
      <c r="U2591" s="129">
        <v>5.64</v>
      </c>
      <c r="V2591" s="129">
        <v>-57</v>
      </c>
      <c r="W2591" s="129">
        <v>-31</v>
      </c>
      <c r="X2591" s="129">
        <v>757</v>
      </c>
      <c r="Y2591" s="129" t="s">
        <v>1790</v>
      </c>
      <c r="Z2591" s="129" t="b">
        <v>0</v>
      </c>
      <c r="AA2591" s="129">
        <v>0</v>
      </c>
      <c r="AB2591" s="129" t="b">
        <v>0</v>
      </c>
      <c r="AC2591" s="129">
        <v>49</v>
      </c>
      <c r="AD2591" s="129">
        <v>0.253</v>
      </c>
      <c r="AE2591" s="129" t="s">
        <v>31</v>
      </c>
      <c r="AF2591" s="129" t="s">
        <v>3114</v>
      </c>
      <c r="AG2591" s="35" t="s">
        <v>5582</v>
      </c>
    </row>
    <row r="2592" spans="1:33" x14ac:dyDescent="0.3">
      <c r="A2592" s="129" t="s">
        <v>1599</v>
      </c>
      <c r="B2592" s="132">
        <v>-1.87</v>
      </c>
      <c r="C2592" s="132">
        <v>-6.72</v>
      </c>
      <c r="D2592" s="132">
        <v>-16.37</v>
      </c>
      <c r="E2592" s="132">
        <v>-14.78</v>
      </c>
      <c r="F2592" s="132">
        <v>-16.2</v>
      </c>
      <c r="G2592" s="267" t="s">
        <v>3131</v>
      </c>
      <c r="H2592" s="349" t="s">
        <v>3111</v>
      </c>
      <c r="I2592" s="129">
        <v>2.6920000000000002</v>
      </c>
      <c r="J2592" s="129">
        <v>-35</v>
      </c>
      <c r="K2592" s="129">
        <v>-29</v>
      </c>
      <c r="L2592" s="129" t="b">
        <v>0</v>
      </c>
      <c r="M2592" s="129">
        <v>-24.731999999999999</v>
      </c>
      <c r="N2592" s="129">
        <v>4.1779999999999999</v>
      </c>
      <c r="O2592" s="129">
        <v>-5.92</v>
      </c>
      <c r="P2592" s="132">
        <v>-23.884</v>
      </c>
      <c r="Q2592" s="132">
        <v>0.32300000000000001</v>
      </c>
      <c r="R2592" s="132">
        <v>-7.7069999999999999</v>
      </c>
      <c r="S2592" s="129">
        <v>2.5</v>
      </c>
      <c r="T2592" s="129">
        <v>-23.509</v>
      </c>
      <c r="U2592" s="129">
        <v>42.61</v>
      </c>
      <c r="V2592" s="129">
        <v>24</v>
      </c>
      <c r="W2592" s="129">
        <v>-5</v>
      </c>
      <c r="X2592" s="129">
        <v>188</v>
      </c>
      <c r="Y2592" s="129" t="s">
        <v>1599</v>
      </c>
      <c r="Z2592" s="129" t="b">
        <v>1</v>
      </c>
      <c r="AA2592" s="129">
        <v>0</v>
      </c>
      <c r="AB2592" s="129" t="b">
        <v>0</v>
      </c>
      <c r="AC2592" s="129">
        <v>47</v>
      </c>
      <c r="AD2592" s="129">
        <v>0.253</v>
      </c>
      <c r="AE2592" s="129" t="s">
        <v>3111</v>
      </c>
      <c r="AF2592" s="129" t="s">
        <v>3131</v>
      </c>
      <c r="AG2592" s="35" t="s">
        <v>4523</v>
      </c>
    </row>
    <row r="2593" spans="1:33" x14ac:dyDescent="0.3">
      <c r="A2593" s="129" t="s">
        <v>7068</v>
      </c>
      <c r="B2593" s="132">
        <v>-0.75</v>
      </c>
      <c r="C2593" s="132">
        <v>12.88</v>
      </c>
      <c r="D2593" s="132">
        <v>11.74</v>
      </c>
      <c r="E2593" s="132">
        <v>-9.02</v>
      </c>
      <c r="F2593" s="132">
        <v>-7.88</v>
      </c>
      <c r="G2593" s="225" t="s">
        <v>3236</v>
      </c>
      <c r="H2593" s="346" t="s">
        <v>3111</v>
      </c>
      <c r="I2593" s="129">
        <v>0.79400000000000004</v>
      </c>
      <c r="J2593" s="129">
        <v>-89</v>
      </c>
      <c r="K2593" s="129">
        <v>-85</v>
      </c>
      <c r="L2593" s="129" t="b">
        <v>1</v>
      </c>
      <c r="M2593" s="129">
        <v>-65.304000000000002</v>
      </c>
      <c r="N2593" s="129">
        <v>11.026999999999999</v>
      </c>
      <c r="O2593" s="129">
        <v>-5.9219999999999997</v>
      </c>
      <c r="P2593" s="132">
        <v>-51.674999999999997</v>
      </c>
      <c r="Q2593" s="132">
        <v>0.34699999999999998</v>
      </c>
      <c r="R2593" s="132">
        <v>-17.934999999999999</v>
      </c>
      <c r="S2593" s="129">
        <v>3.98</v>
      </c>
      <c r="T2593" s="129">
        <v>26.405000000000001</v>
      </c>
      <c r="U2593" s="129">
        <v>6.66</v>
      </c>
      <c r="V2593" s="129">
        <v>-22</v>
      </c>
      <c r="W2593" s="129">
        <v>-28</v>
      </c>
      <c r="X2593" s="129">
        <v>754</v>
      </c>
      <c r="Y2593" s="129" t="s">
        <v>7068</v>
      </c>
      <c r="Z2593" s="129" t="b">
        <v>0</v>
      </c>
      <c r="AA2593" s="129">
        <v>0</v>
      </c>
      <c r="AB2593" s="129" t="b">
        <v>0</v>
      </c>
      <c r="AC2593" s="129">
        <v>49</v>
      </c>
      <c r="AD2593" s="129">
        <v>0.252</v>
      </c>
      <c r="AE2593" s="129" t="s">
        <v>3111</v>
      </c>
      <c r="AF2593" s="129" t="s">
        <v>3236</v>
      </c>
      <c r="AG2593" s="35" t="s">
        <v>7069</v>
      </c>
    </row>
    <row r="2594" spans="1:33" x14ac:dyDescent="0.3">
      <c r="A2594" s="129" t="s">
        <v>343</v>
      </c>
      <c r="B2594" s="132">
        <v>1</v>
      </c>
      <c r="C2594" s="132">
        <v>-1.7</v>
      </c>
      <c r="D2594" s="132">
        <v>-6.1</v>
      </c>
      <c r="E2594" s="132">
        <v>4.3</v>
      </c>
      <c r="F2594" s="132">
        <v>-2.54</v>
      </c>
      <c r="G2594" s="216" t="s">
        <v>3162</v>
      </c>
      <c r="H2594" s="346" t="s">
        <v>3108</v>
      </c>
      <c r="I2594" s="129">
        <v>416.11799999999999</v>
      </c>
      <c r="J2594" s="129">
        <v>-29</v>
      </c>
      <c r="K2594" s="129">
        <v>-8</v>
      </c>
      <c r="L2594" s="129" t="b">
        <v>0</v>
      </c>
      <c r="M2594" s="129">
        <v>-12.762</v>
      </c>
      <c r="N2594" s="129">
        <v>2.1520000000000001</v>
      </c>
      <c r="O2594" s="129">
        <v>-5.93</v>
      </c>
      <c r="P2594" s="132">
        <v>-11.711</v>
      </c>
      <c r="Q2594" s="132">
        <v>0.32500000000000001</v>
      </c>
      <c r="R2594" s="132">
        <v>-3.8050000000000002</v>
      </c>
      <c r="S2594" s="129">
        <v>1.29</v>
      </c>
      <c r="T2594" s="129">
        <v>-9.8030000000000008</v>
      </c>
      <c r="U2594" s="129">
        <v>449.22</v>
      </c>
      <c r="V2594" s="129">
        <v>-38</v>
      </c>
      <c r="W2594" s="129">
        <v>-43</v>
      </c>
      <c r="X2594" s="129">
        <v>34</v>
      </c>
      <c r="Y2594" s="129" t="s">
        <v>343</v>
      </c>
      <c r="Z2594" s="129" t="b">
        <v>1</v>
      </c>
      <c r="AA2594" s="129">
        <v>0</v>
      </c>
      <c r="AB2594" s="129" t="b">
        <v>0</v>
      </c>
      <c r="AC2594" s="129">
        <v>51</v>
      </c>
      <c r="AD2594" s="129">
        <v>0.252</v>
      </c>
      <c r="AE2594" s="129" t="s">
        <v>3108</v>
      </c>
      <c r="AF2594" s="129" t="s">
        <v>3162</v>
      </c>
      <c r="AG2594" s="35" t="s">
        <v>3587</v>
      </c>
    </row>
    <row r="2595" spans="1:33" x14ac:dyDescent="0.3">
      <c r="A2595" s="129" t="s">
        <v>7540</v>
      </c>
      <c r="B2595" s="132">
        <v>8.76</v>
      </c>
      <c r="C2595" s="132">
        <v>13.44</v>
      </c>
      <c r="D2595" s="132">
        <v>-12.45</v>
      </c>
      <c r="E2595" s="132">
        <v>-20.079999999999998</v>
      </c>
      <c r="F2595" s="132">
        <v>-6.64</v>
      </c>
      <c r="G2595" s="269" t="s">
        <v>3229</v>
      </c>
      <c r="H2595" s="288" t="s">
        <v>3108</v>
      </c>
      <c r="I2595" s="129">
        <v>0.63700000000000001</v>
      </c>
      <c r="J2595" s="129">
        <v>-92</v>
      </c>
      <c r="K2595" s="129">
        <v>-90</v>
      </c>
      <c r="L2595" s="129" t="b">
        <v>0</v>
      </c>
      <c r="M2595" s="129">
        <v>-69.081000000000003</v>
      </c>
      <c r="N2595" s="129">
        <v>11.631</v>
      </c>
      <c r="O2595" s="129">
        <v>-5.9390000000000001</v>
      </c>
      <c r="P2595" s="132">
        <v>-50.128999999999998</v>
      </c>
      <c r="Q2595" s="132">
        <v>0.32700000000000001</v>
      </c>
      <c r="R2595" s="132">
        <v>-16.414999999999999</v>
      </c>
      <c r="S2595" s="129">
        <v>6.81</v>
      </c>
      <c r="T2595" s="129">
        <v>48.747</v>
      </c>
      <c r="U2595" s="129">
        <v>2.11</v>
      </c>
      <c r="V2595" s="129">
        <v>-21</v>
      </c>
      <c r="W2595" s="129">
        <v>-50</v>
      </c>
      <c r="X2595" s="129">
        <v>1392</v>
      </c>
      <c r="Y2595" s="129" t="s">
        <v>7540</v>
      </c>
      <c r="Z2595" s="129" t="b">
        <v>0</v>
      </c>
      <c r="AA2595" s="129">
        <v>0</v>
      </c>
      <c r="AB2595" s="129" t="b">
        <v>0</v>
      </c>
      <c r="AC2595" s="129">
        <v>35</v>
      </c>
      <c r="AD2595" s="129">
        <v>0.252</v>
      </c>
      <c r="AE2595" s="129" t="s">
        <v>3108</v>
      </c>
      <c r="AF2595" s="129" t="s">
        <v>3229</v>
      </c>
      <c r="AG2595" s="35" t="s">
        <v>7541</v>
      </c>
    </row>
    <row r="2596" spans="1:33" x14ac:dyDescent="0.3">
      <c r="A2596" s="129" t="s">
        <v>8818</v>
      </c>
      <c r="B2596" s="132">
        <v>1.08</v>
      </c>
      <c r="C2596" s="132">
        <v>1.35</v>
      </c>
      <c r="D2596" s="132">
        <v>-13.77</v>
      </c>
      <c r="E2596" s="132">
        <v>-1.27</v>
      </c>
      <c r="F2596" s="132">
        <v>-4.16</v>
      </c>
      <c r="G2596" s="204" t="s">
        <v>88</v>
      </c>
      <c r="H2596" s="345" t="s">
        <v>31</v>
      </c>
      <c r="I2596" s="129">
        <v>0.374</v>
      </c>
      <c r="J2596" s="129">
        <v>-44</v>
      </c>
      <c r="K2596" s="129">
        <v>-21</v>
      </c>
      <c r="L2596" s="129" t="b">
        <v>0</v>
      </c>
      <c r="M2596" s="129">
        <v>-21.911999999999999</v>
      </c>
      <c r="N2596" s="129">
        <v>3.6840000000000002</v>
      </c>
      <c r="O2596" s="129">
        <v>-5.9470000000000001</v>
      </c>
      <c r="P2596" s="132">
        <v>-19.693999999999999</v>
      </c>
      <c r="Q2596" s="132">
        <v>0.32300000000000001</v>
      </c>
      <c r="R2596" s="132">
        <v>-6.3559999999999999</v>
      </c>
      <c r="S2596" s="129">
        <v>2.4300000000000002</v>
      </c>
      <c r="T2596" s="129">
        <v>-1.0720000000000001</v>
      </c>
      <c r="U2596" s="129">
        <v>76.72</v>
      </c>
      <c r="V2596" s="129">
        <v>-25</v>
      </c>
      <c r="W2596" s="129">
        <v>-32</v>
      </c>
      <c r="X2596" s="129">
        <v>107</v>
      </c>
      <c r="Y2596" s="129" t="s">
        <v>8818</v>
      </c>
      <c r="Z2596" s="129" t="b">
        <v>1</v>
      </c>
      <c r="AA2596" s="129">
        <v>0</v>
      </c>
      <c r="AB2596" s="129" t="b">
        <v>0</v>
      </c>
      <c r="AC2596" s="129">
        <v>44</v>
      </c>
      <c r="AD2596" s="129">
        <v>0.252</v>
      </c>
      <c r="AE2596" s="129" t="s">
        <v>31</v>
      </c>
      <c r="AF2596" s="129" t="s">
        <v>88</v>
      </c>
      <c r="AG2596" s="35" t="s">
        <v>8819</v>
      </c>
    </row>
    <row r="2597" spans="1:33" x14ac:dyDescent="0.3">
      <c r="A2597" s="129" t="s">
        <v>8156</v>
      </c>
      <c r="B2597" s="132">
        <v>-3.47</v>
      </c>
      <c r="C2597" s="132">
        <v>-9.1199999999999992</v>
      </c>
      <c r="D2597" s="132">
        <v>-5.03</v>
      </c>
      <c r="E2597" s="132">
        <v>-22.84</v>
      </c>
      <c r="F2597" s="132">
        <v>-20.420000000000002</v>
      </c>
      <c r="G2597" s="222" t="s">
        <v>3166</v>
      </c>
      <c r="H2597" s="349" t="s">
        <v>245</v>
      </c>
      <c r="I2597" s="129">
        <v>0.40100000000000002</v>
      </c>
      <c r="J2597" s="129">
        <v>-41</v>
      </c>
      <c r="K2597" s="129">
        <v>-33</v>
      </c>
      <c r="L2597" s="129" t="b">
        <v>0</v>
      </c>
      <c r="M2597" s="129">
        <v>-31.03</v>
      </c>
      <c r="N2597" s="129">
        <v>5.1929999999999996</v>
      </c>
      <c r="O2597" s="129">
        <v>-5.9749999999999996</v>
      </c>
      <c r="P2597" s="132">
        <v>-29.768999999999998</v>
      </c>
      <c r="Q2597" s="132">
        <v>0.34</v>
      </c>
      <c r="R2597" s="132">
        <v>-10.117000000000001</v>
      </c>
      <c r="S2597" s="129">
        <v>3.73</v>
      </c>
      <c r="T2597" s="129">
        <v>-78.44</v>
      </c>
      <c r="U2597" s="129">
        <v>25.3</v>
      </c>
      <c r="V2597" s="129">
        <v>-17</v>
      </c>
      <c r="W2597" s="129">
        <v>-32</v>
      </c>
      <c r="X2597" s="129">
        <v>211</v>
      </c>
      <c r="Y2597" s="129" t="s">
        <v>8156</v>
      </c>
      <c r="Z2597" s="129" t="b">
        <v>1</v>
      </c>
      <c r="AA2597" s="129">
        <v>0</v>
      </c>
      <c r="AB2597" s="129" t="b">
        <v>0</v>
      </c>
      <c r="AC2597" s="129">
        <v>43</v>
      </c>
      <c r="AD2597" s="129">
        <v>0.251</v>
      </c>
      <c r="AE2597" s="129" t="s">
        <v>245</v>
      </c>
      <c r="AF2597" s="129" t="s">
        <v>3166</v>
      </c>
      <c r="AG2597" s="35" t="s">
        <v>8157</v>
      </c>
    </row>
    <row r="2598" spans="1:33" x14ac:dyDescent="0.3">
      <c r="A2598" s="129" t="s">
        <v>1632</v>
      </c>
      <c r="B2598" s="132">
        <v>6.53</v>
      </c>
      <c r="C2598" s="132">
        <v>-0.67</v>
      </c>
      <c r="D2598" s="132">
        <v>-26</v>
      </c>
      <c r="E2598" s="132">
        <v>-1.47</v>
      </c>
      <c r="F2598" s="132">
        <v>-2.5</v>
      </c>
      <c r="G2598" s="231" t="s">
        <v>3114</v>
      </c>
      <c r="H2598" s="346" t="s">
        <v>31</v>
      </c>
      <c r="I2598" s="129">
        <v>3.5550000000000002</v>
      </c>
      <c r="J2598" s="129">
        <v>-80</v>
      </c>
      <c r="K2598" s="129">
        <v>-62</v>
      </c>
      <c r="L2598" s="129" t="b">
        <v>0</v>
      </c>
      <c r="M2598" s="129">
        <v>-66.031999999999996</v>
      </c>
      <c r="N2598" s="129">
        <v>11.048</v>
      </c>
      <c r="O2598" s="129">
        <v>-5.9770000000000003</v>
      </c>
      <c r="P2598" s="132">
        <v>-43.396999999999998</v>
      </c>
      <c r="Q2598" s="132">
        <v>0.308</v>
      </c>
      <c r="R2598" s="132">
        <v>-13.356</v>
      </c>
      <c r="S2598" s="129">
        <v>3.85</v>
      </c>
      <c r="T2598" s="129">
        <v>24.529</v>
      </c>
      <c r="U2598" s="129">
        <v>32.79</v>
      </c>
      <c r="V2598" s="129">
        <v>-49</v>
      </c>
      <c r="W2598" s="129">
        <v>-52</v>
      </c>
      <c r="X2598" s="129">
        <v>158</v>
      </c>
      <c r="Y2598" s="129" t="s">
        <v>1632</v>
      </c>
      <c r="Z2598" s="129" t="b">
        <v>1</v>
      </c>
      <c r="AA2598" s="129">
        <v>0</v>
      </c>
      <c r="AB2598" s="129" t="b">
        <v>0</v>
      </c>
      <c r="AC2598" s="129">
        <v>42</v>
      </c>
      <c r="AD2598" s="129">
        <v>0.251</v>
      </c>
      <c r="AE2598" s="129" t="s">
        <v>31</v>
      </c>
      <c r="AF2598" s="129" t="s">
        <v>3114</v>
      </c>
      <c r="AG2598" s="35" t="s">
        <v>3355</v>
      </c>
    </row>
    <row r="2599" spans="1:33" x14ac:dyDescent="0.3">
      <c r="A2599" s="129" t="s">
        <v>884</v>
      </c>
      <c r="B2599" s="132">
        <v>-0.98</v>
      </c>
      <c r="C2599" s="132">
        <v>-7.7</v>
      </c>
      <c r="D2599" s="132">
        <v>-19.71</v>
      </c>
      <c r="E2599" s="132">
        <v>-10.06</v>
      </c>
      <c r="F2599" s="132">
        <v>-8.9</v>
      </c>
      <c r="G2599" s="269" t="s">
        <v>3189</v>
      </c>
      <c r="H2599" s="288" t="s">
        <v>3108</v>
      </c>
      <c r="I2599" s="129">
        <v>5.2009999999999996</v>
      </c>
      <c r="J2599" s="129">
        <v>-46</v>
      </c>
      <c r="K2599" s="129">
        <v>-34</v>
      </c>
      <c r="L2599" s="129" t="b">
        <v>0</v>
      </c>
      <c r="M2599" s="129">
        <v>-29.545999999999999</v>
      </c>
      <c r="N2599" s="129">
        <v>4.9409999999999998</v>
      </c>
      <c r="O2599" s="129">
        <v>-5.98</v>
      </c>
      <c r="P2599" s="132">
        <v>-24.748999999999999</v>
      </c>
      <c r="Q2599" s="132">
        <v>0.32200000000000001</v>
      </c>
      <c r="R2599" s="132">
        <v>-7.9729999999999999</v>
      </c>
      <c r="S2599" s="129">
        <v>2.64</v>
      </c>
      <c r="T2599" s="129">
        <v>-10.324999999999999</v>
      </c>
      <c r="U2599" s="129">
        <v>76.97</v>
      </c>
      <c r="V2599" s="129">
        <v>-33</v>
      </c>
      <c r="W2599" s="129">
        <v>-23</v>
      </c>
      <c r="X2599" s="129">
        <v>98</v>
      </c>
      <c r="Y2599" s="129" t="s">
        <v>884</v>
      </c>
      <c r="Z2599" s="129" t="b">
        <v>1</v>
      </c>
      <c r="AA2599" s="129">
        <v>0</v>
      </c>
      <c r="AB2599" s="129" t="b">
        <v>0</v>
      </c>
      <c r="AC2599" s="129">
        <v>45</v>
      </c>
      <c r="AD2599" s="129">
        <v>0.251</v>
      </c>
      <c r="AE2599" s="129" t="s">
        <v>3108</v>
      </c>
      <c r="AF2599" s="129" t="s">
        <v>3189</v>
      </c>
      <c r="AG2599" s="35" t="s">
        <v>4607</v>
      </c>
    </row>
    <row r="2600" spans="1:33" x14ac:dyDescent="0.3">
      <c r="A2600" s="129" t="s">
        <v>1707</v>
      </c>
      <c r="B2600" s="132">
        <v>-1.68</v>
      </c>
      <c r="C2600" s="132">
        <v>-9.1199999999999992</v>
      </c>
      <c r="D2600" s="132">
        <v>-10.59</v>
      </c>
      <c r="E2600" s="132">
        <v>-12.17</v>
      </c>
      <c r="F2600" s="132">
        <v>-8.8699999999999992</v>
      </c>
      <c r="G2600" s="233" t="s">
        <v>3148</v>
      </c>
      <c r="H2600" s="345" t="s">
        <v>3111</v>
      </c>
      <c r="I2600" s="129">
        <v>1.2010000000000001</v>
      </c>
      <c r="J2600" s="129">
        <v>-57</v>
      </c>
      <c r="K2600" s="129">
        <v>-43</v>
      </c>
      <c r="L2600" s="129" t="b">
        <v>0</v>
      </c>
      <c r="M2600" s="129">
        <v>-15.558</v>
      </c>
      <c r="N2600" s="129">
        <v>2.5979999999999999</v>
      </c>
      <c r="O2600" s="129">
        <v>-5.9880000000000004</v>
      </c>
      <c r="P2600" s="132">
        <v>-14.91</v>
      </c>
      <c r="Q2600" s="132">
        <v>0.33</v>
      </c>
      <c r="R2600" s="132">
        <v>-4.9210000000000003</v>
      </c>
      <c r="S2600" s="129">
        <v>2.4500000000000002</v>
      </c>
      <c r="T2600" s="129">
        <v>-94.224000000000004</v>
      </c>
      <c r="U2600" s="129">
        <v>9.9600000000000009</v>
      </c>
      <c r="V2600" s="129">
        <v>-34</v>
      </c>
      <c r="W2600" s="129">
        <v>-30</v>
      </c>
      <c r="X2600" s="129">
        <v>819</v>
      </c>
      <c r="Y2600" s="129" t="s">
        <v>1707</v>
      </c>
      <c r="Z2600" s="129" t="b">
        <v>1</v>
      </c>
      <c r="AA2600" s="129">
        <v>0</v>
      </c>
      <c r="AB2600" s="129" t="b">
        <v>0</v>
      </c>
      <c r="AC2600" s="129">
        <v>39</v>
      </c>
      <c r="AD2600" s="129">
        <v>0.25</v>
      </c>
      <c r="AE2600" s="129" t="s">
        <v>3111</v>
      </c>
      <c r="AF2600" s="129" t="s">
        <v>3148</v>
      </c>
      <c r="AG2600" s="35" t="s">
        <v>4097</v>
      </c>
    </row>
    <row r="2601" spans="1:33" x14ac:dyDescent="0.3">
      <c r="A2601" s="129" t="s">
        <v>7461</v>
      </c>
      <c r="B2601" s="132">
        <v>-3.04</v>
      </c>
      <c r="C2601" s="132">
        <v>-8.0299999999999994</v>
      </c>
      <c r="D2601" s="132">
        <v>-5.93</v>
      </c>
      <c r="E2601" s="132">
        <v>-14.21</v>
      </c>
      <c r="F2601" s="132">
        <v>-14.25</v>
      </c>
      <c r="G2601" s="281" t="s">
        <v>4347</v>
      </c>
      <c r="H2601" s="353" t="s">
        <v>3108</v>
      </c>
      <c r="I2601" s="129">
        <v>0.47899999999999998</v>
      </c>
      <c r="J2601" s="129">
        <v>-35</v>
      </c>
      <c r="K2601" s="129">
        <v>-34</v>
      </c>
      <c r="L2601" s="129" t="b">
        <v>0</v>
      </c>
      <c r="M2601" s="129">
        <v>-14.449</v>
      </c>
      <c r="N2601" s="129">
        <v>2.4119999999999999</v>
      </c>
      <c r="O2601" s="129">
        <v>-5.9909999999999997</v>
      </c>
      <c r="P2601" s="132">
        <v>-14.185</v>
      </c>
      <c r="Q2601" s="132">
        <v>0.33100000000000002</v>
      </c>
      <c r="R2601" s="132">
        <v>-4.6900000000000004</v>
      </c>
      <c r="S2601" s="129">
        <v>2.2400000000000002</v>
      </c>
      <c r="T2601" s="129">
        <v>-47.95</v>
      </c>
      <c r="U2601" s="129">
        <v>35.369999999999997</v>
      </c>
      <c r="V2601" s="129">
        <v>-30</v>
      </c>
      <c r="W2601" s="129">
        <v>-36</v>
      </c>
      <c r="X2601" s="129">
        <v>252</v>
      </c>
      <c r="Y2601" s="129" t="s">
        <v>7461</v>
      </c>
      <c r="Z2601" s="129" t="b">
        <v>1</v>
      </c>
      <c r="AA2601" s="129">
        <v>0</v>
      </c>
      <c r="AB2601" s="129" t="b">
        <v>0</v>
      </c>
      <c r="AC2601" s="129">
        <v>43</v>
      </c>
      <c r="AD2601" s="129">
        <v>0.25</v>
      </c>
      <c r="AE2601" s="129" t="s">
        <v>3108</v>
      </c>
      <c r="AF2601" s="129" t="s">
        <v>4347</v>
      </c>
      <c r="AG2601" s="35" t="s">
        <v>7462</v>
      </c>
    </row>
    <row r="2602" spans="1:33" x14ac:dyDescent="0.3">
      <c r="A2602" s="129" t="s">
        <v>3098</v>
      </c>
      <c r="B2602" s="132">
        <v>2.97</v>
      </c>
      <c r="C2602" s="132">
        <v>-7.14</v>
      </c>
      <c r="D2602" s="132">
        <v>-29.25</v>
      </c>
      <c r="E2602" s="132">
        <v>43.85</v>
      </c>
      <c r="F2602" s="132">
        <v>4</v>
      </c>
      <c r="G2602" s="269" t="s">
        <v>3241</v>
      </c>
      <c r="H2602" s="288" t="s">
        <v>3124</v>
      </c>
      <c r="I2602" s="129">
        <v>0.28399999999999997</v>
      </c>
      <c r="J2602" s="129">
        <v>-96</v>
      </c>
      <c r="K2602" s="129">
        <v>-90</v>
      </c>
      <c r="L2602" s="129" t="b">
        <v>0</v>
      </c>
      <c r="M2602" s="129">
        <v>-107.547</v>
      </c>
      <c r="N2602" s="129">
        <v>17.939</v>
      </c>
      <c r="O2602" s="129">
        <v>-5.9950000000000001</v>
      </c>
      <c r="P2602" s="132">
        <v>-55.601999999999997</v>
      </c>
      <c r="Q2602" s="132">
        <v>0.312</v>
      </c>
      <c r="R2602" s="132">
        <v>-17.366</v>
      </c>
      <c r="S2602" s="129">
        <v>7.86</v>
      </c>
      <c r="T2602" s="129">
        <v>24.48</v>
      </c>
      <c r="U2602" s="129">
        <v>1.04</v>
      </c>
      <c r="V2602" s="129">
        <v>-53</v>
      </c>
      <c r="W2602" s="129">
        <v>-7</v>
      </c>
      <c r="X2602" s="129">
        <v>2447</v>
      </c>
      <c r="Y2602" s="129" t="s">
        <v>3098</v>
      </c>
      <c r="Z2602" s="129" t="b">
        <v>1</v>
      </c>
      <c r="AA2602" s="129">
        <v>0</v>
      </c>
      <c r="AB2602" s="129" t="b">
        <v>0</v>
      </c>
      <c r="AC2602" s="129">
        <v>39</v>
      </c>
      <c r="AD2602" s="129">
        <v>0.25</v>
      </c>
      <c r="AE2602" s="129" t="s">
        <v>3124</v>
      </c>
      <c r="AF2602" s="129" t="s">
        <v>3241</v>
      </c>
      <c r="AG2602" s="35" t="s">
        <v>8769</v>
      </c>
    </row>
    <row r="2603" spans="1:33" x14ac:dyDescent="0.3">
      <c r="A2603" s="129" t="s">
        <v>8893</v>
      </c>
      <c r="B2603" s="132">
        <v>1.52</v>
      </c>
      <c r="C2603" s="132">
        <v>0.71</v>
      </c>
      <c r="D2603" s="132">
        <v>-1.56</v>
      </c>
      <c r="E2603" s="132">
        <v>2.71</v>
      </c>
      <c r="F2603" s="132">
        <v>-0.7</v>
      </c>
      <c r="G2603" s="245" t="s">
        <v>3262</v>
      </c>
      <c r="H2603" s="349" t="s">
        <v>3111</v>
      </c>
      <c r="I2603" s="129">
        <v>0.33</v>
      </c>
      <c r="J2603" s="129">
        <v>-41</v>
      </c>
      <c r="K2603" s="129">
        <v>-29</v>
      </c>
      <c r="L2603" s="129" t="b">
        <v>1</v>
      </c>
      <c r="M2603" s="129">
        <v>-7.1269999999999998</v>
      </c>
      <c r="N2603" s="129">
        <v>1.1890000000000001</v>
      </c>
      <c r="O2603" s="129">
        <v>-5.9950000000000001</v>
      </c>
      <c r="P2603" s="132">
        <v>-6.9210000000000003</v>
      </c>
      <c r="Q2603" s="132">
        <v>0.33300000000000002</v>
      </c>
      <c r="R2603" s="132">
        <v>-2.3069999999999999</v>
      </c>
      <c r="S2603" s="129">
        <v>0.86</v>
      </c>
      <c r="T2603" s="129">
        <v>71.575000000000003</v>
      </c>
      <c r="U2603" s="129">
        <v>11.38</v>
      </c>
      <c r="V2603" s="129">
        <v>-50</v>
      </c>
      <c r="W2603" s="129">
        <v>-29</v>
      </c>
      <c r="X2603" s="129">
        <v>2044</v>
      </c>
      <c r="Y2603" s="129" t="s">
        <v>8893</v>
      </c>
      <c r="Z2603" s="129" t="b">
        <v>1</v>
      </c>
      <c r="AA2603" s="129">
        <v>0</v>
      </c>
      <c r="AB2603" s="129" t="b">
        <v>1</v>
      </c>
      <c r="AC2603" s="129">
        <v>45</v>
      </c>
      <c r="AD2603" s="129">
        <v>0.25</v>
      </c>
      <c r="AE2603" s="129" t="s">
        <v>3111</v>
      </c>
      <c r="AF2603" s="129" t="s">
        <v>3262</v>
      </c>
      <c r="AG2603" s="35" t="s">
        <v>8894</v>
      </c>
    </row>
    <row r="2604" spans="1:33" x14ac:dyDescent="0.3">
      <c r="A2604" s="129" t="s">
        <v>1870</v>
      </c>
      <c r="B2604" s="132">
        <v>-3.71</v>
      </c>
      <c r="C2604" s="132">
        <v>-5.89</v>
      </c>
      <c r="D2604" s="132">
        <v>-7.8</v>
      </c>
      <c r="E2604" s="132">
        <v>-3.65</v>
      </c>
      <c r="F2604" s="132">
        <v>-7.22</v>
      </c>
      <c r="G2604" s="269" t="s">
        <v>4794</v>
      </c>
      <c r="H2604" s="288" t="s">
        <v>3108</v>
      </c>
      <c r="I2604" s="129">
        <v>2.6110000000000002</v>
      </c>
      <c r="J2604" s="129">
        <v>-31</v>
      </c>
      <c r="K2604" s="129">
        <v>-26</v>
      </c>
      <c r="L2604" s="129" t="b">
        <v>0</v>
      </c>
      <c r="M2604" s="129">
        <v>-17.401</v>
      </c>
      <c r="N2604" s="129">
        <v>2.9020000000000001</v>
      </c>
      <c r="O2604" s="129">
        <v>-5.9969999999999999</v>
      </c>
      <c r="P2604" s="132">
        <v>-15.882</v>
      </c>
      <c r="Q2604" s="132">
        <v>0.33100000000000002</v>
      </c>
      <c r="R2604" s="132">
        <v>-5.2629999999999999</v>
      </c>
      <c r="S2604" s="129">
        <v>2.0499999999999998</v>
      </c>
      <c r="T2604" s="129">
        <v>-44.884999999999998</v>
      </c>
      <c r="U2604" s="129">
        <v>83.6</v>
      </c>
      <c r="V2604" s="129">
        <v>-11</v>
      </c>
      <c r="W2604" s="129">
        <v>-30</v>
      </c>
      <c r="X2604" s="129">
        <v>116</v>
      </c>
      <c r="Y2604" s="129" t="s">
        <v>1870</v>
      </c>
      <c r="Z2604" s="129" t="b">
        <v>1</v>
      </c>
      <c r="AA2604" s="129">
        <v>0</v>
      </c>
      <c r="AB2604" s="129" t="b">
        <v>0</v>
      </c>
      <c r="AC2604" s="129">
        <v>43</v>
      </c>
      <c r="AD2604" s="129">
        <v>0.249</v>
      </c>
      <c r="AE2604" s="129" t="s">
        <v>3108</v>
      </c>
      <c r="AF2604" s="129" t="s">
        <v>4794</v>
      </c>
      <c r="AG2604" s="35" t="s">
        <v>4795</v>
      </c>
    </row>
    <row r="2605" spans="1:33" x14ac:dyDescent="0.3">
      <c r="A2605" s="129" t="s">
        <v>1400</v>
      </c>
      <c r="B2605" s="132">
        <v>1.1100000000000001</v>
      </c>
      <c r="C2605" s="132">
        <v>5.75</v>
      </c>
      <c r="D2605" s="132">
        <v>-13.71</v>
      </c>
      <c r="E2605" s="132">
        <v>2.2599999999999998</v>
      </c>
      <c r="F2605" s="132">
        <v>-2.17</v>
      </c>
      <c r="G2605" s="269" t="s">
        <v>3215</v>
      </c>
      <c r="H2605" s="288" t="s">
        <v>3108</v>
      </c>
      <c r="I2605" s="129">
        <v>6.9630000000000001</v>
      </c>
      <c r="J2605" s="129">
        <v>-64</v>
      </c>
      <c r="K2605" s="129">
        <v>-14</v>
      </c>
      <c r="L2605" s="129" t="b">
        <v>1</v>
      </c>
      <c r="M2605" s="129">
        <v>-44.518999999999998</v>
      </c>
      <c r="N2605" s="129">
        <v>7.4189999999999996</v>
      </c>
      <c r="O2605" s="129">
        <v>-6.0010000000000003</v>
      </c>
      <c r="P2605" s="132">
        <v>-35.259</v>
      </c>
      <c r="Q2605" s="132">
        <v>0.33600000000000002</v>
      </c>
      <c r="R2605" s="132">
        <v>-11.84</v>
      </c>
      <c r="S2605" s="129">
        <v>2.82</v>
      </c>
      <c r="T2605" s="129">
        <v>18.541</v>
      </c>
      <c r="U2605" s="129">
        <v>120.57</v>
      </c>
      <c r="V2605" s="129">
        <v>-19</v>
      </c>
      <c r="W2605" s="129">
        <v>0</v>
      </c>
      <c r="X2605" s="129">
        <v>58</v>
      </c>
      <c r="Y2605" s="129" t="s">
        <v>1400</v>
      </c>
      <c r="Z2605" s="129" t="b">
        <v>1</v>
      </c>
      <c r="AA2605" s="129">
        <v>0</v>
      </c>
      <c r="AB2605" s="129" t="b">
        <v>1</v>
      </c>
      <c r="AC2605" s="129">
        <v>52</v>
      </c>
      <c r="AD2605" s="129">
        <v>0.249</v>
      </c>
      <c r="AE2605" s="129" t="s">
        <v>3108</v>
      </c>
      <c r="AF2605" s="129" t="s">
        <v>3215</v>
      </c>
      <c r="AG2605" s="35" t="s">
        <v>3336</v>
      </c>
    </row>
    <row r="2606" spans="1:33" x14ac:dyDescent="0.3">
      <c r="A2606" s="129" t="s">
        <v>1420</v>
      </c>
      <c r="B2606" s="132">
        <v>0.91</v>
      </c>
      <c r="C2606" s="132">
        <v>0.6</v>
      </c>
      <c r="D2606" s="132">
        <v>-17.98</v>
      </c>
      <c r="E2606" s="132">
        <v>-13.62</v>
      </c>
      <c r="F2606" s="132">
        <v>-18.78</v>
      </c>
      <c r="G2606" s="224" t="s">
        <v>3114</v>
      </c>
      <c r="H2606" s="348" t="s">
        <v>31</v>
      </c>
      <c r="I2606" s="129">
        <v>1.2310000000000001</v>
      </c>
      <c r="J2606" s="129">
        <v>-91</v>
      </c>
      <c r="K2606" s="129">
        <v>-79</v>
      </c>
      <c r="L2606" s="129" t="b">
        <v>0</v>
      </c>
      <c r="M2606" s="129">
        <v>-42.77</v>
      </c>
      <c r="N2606" s="129">
        <v>7.11</v>
      </c>
      <c r="O2606" s="129">
        <v>-6.0149999999999997</v>
      </c>
      <c r="P2606" s="132">
        <v>-36.923999999999999</v>
      </c>
      <c r="Q2606" s="132">
        <v>0.31900000000000001</v>
      </c>
      <c r="R2606" s="132">
        <v>-11.785</v>
      </c>
      <c r="S2606" s="129">
        <v>3.29</v>
      </c>
      <c r="T2606" s="129">
        <v>36.53</v>
      </c>
      <c r="U2606" s="129">
        <v>6.66</v>
      </c>
      <c r="V2606" s="129">
        <v>-43</v>
      </c>
      <c r="W2606" s="129">
        <v>-64</v>
      </c>
      <c r="X2606" s="129">
        <v>913</v>
      </c>
      <c r="Y2606" s="129" t="s">
        <v>1420</v>
      </c>
      <c r="Z2606" s="129" t="b">
        <v>1</v>
      </c>
      <c r="AA2606" s="129">
        <v>0</v>
      </c>
      <c r="AB2606" s="129" t="b">
        <v>0</v>
      </c>
      <c r="AC2606" s="129">
        <v>33</v>
      </c>
      <c r="AD2606" s="129">
        <v>0.249</v>
      </c>
      <c r="AE2606" s="129" t="s">
        <v>31</v>
      </c>
      <c r="AF2606" s="129" t="s">
        <v>3114</v>
      </c>
      <c r="AG2606" s="35" t="s">
        <v>3393</v>
      </c>
    </row>
    <row r="2607" spans="1:33" x14ac:dyDescent="0.3">
      <c r="A2607" s="129" t="s">
        <v>8078</v>
      </c>
      <c r="B2607" s="132">
        <v>-1.6</v>
      </c>
      <c r="C2607" s="132">
        <v>5.0999999999999996</v>
      </c>
      <c r="D2607" s="132">
        <v>-1.83</v>
      </c>
      <c r="E2607" s="132">
        <v>-3.38</v>
      </c>
      <c r="F2607" s="132">
        <v>-7.39</v>
      </c>
      <c r="G2607" s="262" t="s">
        <v>3215</v>
      </c>
      <c r="H2607" s="348" t="s">
        <v>3140</v>
      </c>
      <c r="I2607" s="129">
        <v>0.28599999999999998</v>
      </c>
      <c r="J2607" s="129">
        <v>-36</v>
      </c>
      <c r="K2607" s="129">
        <v>-10</v>
      </c>
      <c r="L2607" s="129" t="b">
        <v>1</v>
      </c>
      <c r="M2607" s="129">
        <v>-22.036999999999999</v>
      </c>
      <c r="N2607" s="129">
        <v>3.6469999999999998</v>
      </c>
      <c r="O2607" s="129">
        <v>-6.0430000000000001</v>
      </c>
      <c r="P2607" s="132">
        <v>-20.396000000000001</v>
      </c>
      <c r="Q2607" s="132">
        <v>0.34399999999999997</v>
      </c>
      <c r="R2607" s="132">
        <v>-7.0190000000000001</v>
      </c>
      <c r="S2607" s="129">
        <v>2.56</v>
      </c>
      <c r="T2607" s="129">
        <v>2.601</v>
      </c>
      <c r="U2607" s="129">
        <v>30.06</v>
      </c>
      <c r="V2607" s="129">
        <v>-28</v>
      </c>
      <c r="W2607" s="129">
        <v>-40</v>
      </c>
      <c r="X2607" s="129">
        <v>260</v>
      </c>
      <c r="Y2607" s="129" t="s">
        <v>8078</v>
      </c>
      <c r="Z2607" s="129" t="b">
        <v>1</v>
      </c>
      <c r="AA2607" s="129">
        <v>0</v>
      </c>
      <c r="AB2607" s="129" t="b">
        <v>1</v>
      </c>
      <c r="AC2607" s="129">
        <v>39</v>
      </c>
      <c r="AD2607" s="129">
        <v>0.248</v>
      </c>
      <c r="AE2607" s="129" t="s">
        <v>3140</v>
      </c>
      <c r="AF2607" s="129" t="s">
        <v>3215</v>
      </c>
      <c r="AG2607" s="35" t="s">
        <v>8079</v>
      </c>
    </row>
    <row r="2608" spans="1:33" x14ac:dyDescent="0.3">
      <c r="A2608" s="129" t="s">
        <v>3630</v>
      </c>
      <c r="B2608" s="132">
        <v>1</v>
      </c>
      <c r="C2608" s="132">
        <v>0.25</v>
      </c>
      <c r="D2608" s="132">
        <v>-0.49</v>
      </c>
      <c r="E2608" s="132">
        <v>2.0099999999999998</v>
      </c>
      <c r="F2608" s="132">
        <v>-1.3</v>
      </c>
      <c r="G2608" s="298" t="s">
        <v>3262</v>
      </c>
      <c r="H2608" s="352" t="s">
        <v>3111</v>
      </c>
      <c r="I2608" s="129">
        <v>0.874</v>
      </c>
      <c r="J2608" s="129">
        <v>-44</v>
      </c>
      <c r="K2608" s="129">
        <v>-31</v>
      </c>
      <c r="L2608" s="129" t="b">
        <v>1</v>
      </c>
      <c r="M2608" s="129">
        <v>-7.0119999999999996</v>
      </c>
      <c r="N2608" s="129">
        <v>1.1599999999999999</v>
      </c>
      <c r="O2608" s="129">
        <v>-6.0430000000000001</v>
      </c>
      <c r="P2608" s="132">
        <v>-6.7839999999999998</v>
      </c>
      <c r="Q2608" s="132">
        <v>0.33700000000000002</v>
      </c>
      <c r="R2608" s="132">
        <v>-2.2869999999999999</v>
      </c>
      <c r="S2608" s="129">
        <v>0.77</v>
      </c>
      <c r="T2608" s="129">
        <v>21.344999999999999</v>
      </c>
      <c r="U2608" s="129">
        <v>12.16</v>
      </c>
      <c r="V2608" s="129">
        <v>-31</v>
      </c>
      <c r="W2608" s="129">
        <v>-30</v>
      </c>
      <c r="X2608" s="129">
        <v>2134</v>
      </c>
      <c r="Y2608" s="129" t="s">
        <v>3630</v>
      </c>
      <c r="Z2608" s="129" t="b">
        <v>1</v>
      </c>
      <c r="AA2608" s="129">
        <v>0</v>
      </c>
      <c r="AB2608" s="129" t="b">
        <v>1</v>
      </c>
      <c r="AC2608" s="129">
        <v>45</v>
      </c>
      <c r="AD2608" s="129">
        <v>0.248</v>
      </c>
      <c r="AE2608" s="129" t="s">
        <v>3111</v>
      </c>
      <c r="AF2608" s="129" t="s">
        <v>3262</v>
      </c>
      <c r="AG2608" s="35" t="s">
        <v>3631</v>
      </c>
    </row>
    <row r="2609" spans="1:33" x14ac:dyDescent="0.3">
      <c r="A2609" s="129" t="s">
        <v>1953</v>
      </c>
      <c r="B2609" s="132">
        <v>-3.88</v>
      </c>
      <c r="C2609" s="132">
        <v>-4.7</v>
      </c>
      <c r="D2609" s="132">
        <v>-11.87</v>
      </c>
      <c r="E2609" s="132">
        <v>-11.85</v>
      </c>
      <c r="F2609" s="132">
        <v>-10.08</v>
      </c>
      <c r="G2609" s="249" t="s">
        <v>3217</v>
      </c>
      <c r="H2609" s="353" t="s">
        <v>150</v>
      </c>
      <c r="I2609" s="129">
        <v>3.2709999999999999</v>
      </c>
      <c r="J2609" s="129">
        <v>-38</v>
      </c>
      <c r="K2609" s="129">
        <v>-35</v>
      </c>
      <c r="L2609" s="129" t="b">
        <v>0</v>
      </c>
      <c r="M2609" s="129">
        <v>-19.832000000000001</v>
      </c>
      <c r="N2609" s="129">
        <v>3.282</v>
      </c>
      <c r="O2609" s="129">
        <v>-6.0430000000000001</v>
      </c>
      <c r="P2609" s="132">
        <v>-18.347999999999999</v>
      </c>
      <c r="Q2609" s="132">
        <v>0.33500000000000002</v>
      </c>
      <c r="R2609" s="132">
        <v>-6.1529999999999996</v>
      </c>
      <c r="S2609" s="129">
        <v>1.85</v>
      </c>
      <c r="T2609" s="129">
        <v>-73.385000000000005</v>
      </c>
      <c r="U2609" s="129">
        <v>41.14</v>
      </c>
      <c r="V2609" s="129">
        <v>30</v>
      </c>
      <c r="W2609" s="129">
        <v>20</v>
      </c>
      <c r="X2609" s="129">
        <v>262</v>
      </c>
      <c r="Y2609" s="129" t="s">
        <v>1953</v>
      </c>
      <c r="Z2609" s="129" t="b">
        <v>1</v>
      </c>
      <c r="AA2609" s="129">
        <v>0</v>
      </c>
      <c r="AB2609" s="129" t="b">
        <v>0</v>
      </c>
      <c r="AC2609" s="129">
        <v>47</v>
      </c>
      <c r="AD2609" s="129">
        <v>0.248</v>
      </c>
      <c r="AE2609" s="129" t="s">
        <v>150</v>
      </c>
      <c r="AF2609" s="129" t="s">
        <v>3217</v>
      </c>
      <c r="AG2609" s="35" t="s">
        <v>5019</v>
      </c>
    </row>
    <row r="2610" spans="1:33" x14ac:dyDescent="0.3">
      <c r="A2610" s="129" t="s">
        <v>9090</v>
      </c>
      <c r="B2610" s="132">
        <v>-2.15</v>
      </c>
      <c r="C2610" s="132">
        <v>-3.27</v>
      </c>
      <c r="D2610" s="132">
        <v>-15.23</v>
      </c>
      <c r="E2610" s="132">
        <v>-16.53</v>
      </c>
      <c r="F2610" s="132">
        <v>-9.25</v>
      </c>
      <c r="G2610" s="341" t="s">
        <v>3148</v>
      </c>
      <c r="H2610" s="347" t="s">
        <v>3111</v>
      </c>
      <c r="I2610" s="129">
        <v>0.318</v>
      </c>
      <c r="J2610" s="129">
        <v>-51</v>
      </c>
      <c r="K2610" s="129">
        <v>-35</v>
      </c>
      <c r="L2610" s="129" t="b">
        <v>0</v>
      </c>
      <c r="M2610" s="129">
        <v>-20.190000000000001</v>
      </c>
      <c r="N2610" s="129">
        <v>3.34</v>
      </c>
      <c r="O2610" s="129">
        <v>-6.0439999999999996</v>
      </c>
      <c r="P2610" s="132">
        <v>-19.687000000000001</v>
      </c>
      <c r="Q2610" s="132">
        <v>0.33</v>
      </c>
      <c r="R2610" s="132">
        <v>-6.4950000000000001</v>
      </c>
      <c r="S2610" s="129">
        <v>2.74</v>
      </c>
      <c r="T2610" s="129">
        <v>-62.703000000000003</v>
      </c>
      <c r="U2610" s="129">
        <v>16.87</v>
      </c>
      <c r="V2610" s="129">
        <v>-36</v>
      </c>
      <c r="W2610" s="129">
        <v>-33</v>
      </c>
      <c r="X2610" s="129">
        <v>432</v>
      </c>
      <c r="Y2610" s="129" t="s">
        <v>9090</v>
      </c>
      <c r="Z2610" s="129" t="b">
        <v>1</v>
      </c>
      <c r="AA2610" s="129">
        <v>0</v>
      </c>
      <c r="AB2610" s="129" t="b">
        <v>0</v>
      </c>
      <c r="AC2610" s="129">
        <v>42</v>
      </c>
      <c r="AD2610" s="129">
        <v>0.248</v>
      </c>
      <c r="AE2610" s="129" t="s">
        <v>3111</v>
      </c>
      <c r="AF2610" s="129" t="s">
        <v>3148</v>
      </c>
      <c r="AG2610" s="35" t="s">
        <v>9091</v>
      </c>
    </row>
    <row r="2611" spans="1:33" x14ac:dyDescent="0.3">
      <c r="A2611" s="129" t="s">
        <v>4378</v>
      </c>
      <c r="B2611" s="132">
        <v>-0.13</v>
      </c>
      <c r="C2611" s="132">
        <v>-4.63</v>
      </c>
      <c r="D2611" s="132">
        <v>-14.14</v>
      </c>
      <c r="E2611" s="132">
        <v>-18.48</v>
      </c>
      <c r="F2611" s="132">
        <v>-11.89</v>
      </c>
      <c r="G2611" s="210" t="s">
        <v>3307</v>
      </c>
      <c r="H2611" s="349" t="s">
        <v>24</v>
      </c>
      <c r="I2611" s="129">
        <v>0.78100000000000003</v>
      </c>
      <c r="J2611" s="129">
        <v>-56</v>
      </c>
      <c r="K2611" s="129">
        <v>-43</v>
      </c>
      <c r="L2611" s="129" t="b">
        <v>0</v>
      </c>
      <c r="M2611" s="129">
        <v>-18.074999999999999</v>
      </c>
      <c r="N2611" s="129">
        <v>2.988</v>
      </c>
      <c r="O2611" s="129">
        <v>-6.0490000000000004</v>
      </c>
      <c r="P2611" s="132">
        <v>-17.204999999999998</v>
      </c>
      <c r="Q2611" s="132">
        <v>0.33700000000000002</v>
      </c>
      <c r="R2611" s="132">
        <v>-5.7960000000000003</v>
      </c>
      <c r="S2611" s="129">
        <v>2.89</v>
      </c>
      <c r="T2611" s="129">
        <v>-23.364000000000001</v>
      </c>
      <c r="U2611" s="129">
        <v>7.41</v>
      </c>
      <c r="V2611" s="129">
        <v>-45</v>
      </c>
      <c r="W2611" s="129">
        <v>-40</v>
      </c>
      <c r="X2611" s="129">
        <v>934</v>
      </c>
      <c r="Y2611" s="129" t="s">
        <v>4378</v>
      </c>
      <c r="Z2611" s="129" t="b">
        <v>1</v>
      </c>
      <c r="AA2611" s="129">
        <v>0</v>
      </c>
      <c r="AB2611" s="129" t="b">
        <v>0</v>
      </c>
      <c r="AC2611" s="129">
        <v>43</v>
      </c>
      <c r="AD2611" s="129">
        <v>0.247</v>
      </c>
      <c r="AE2611" s="129" t="s">
        <v>24</v>
      </c>
      <c r="AF2611" s="129" t="s">
        <v>3307</v>
      </c>
      <c r="AG2611" s="35" t="s">
        <v>4379</v>
      </c>
    </row>
    <row r="2612" spans="1:33" x14ac:dyDescent="0.3">
      <c r="A2612" s="129" t="s">
        <v>9068</v>
      </c>
      <c r="B2612" s="132">
        <v>-1.28</v>
      </c>
      <c r="C2612" s="132">
        <v>1.89</v>
      </c>
      <c r="D2612" s="132">
        <v>0.62</v>
      </c>
      <c r="E2612" s="132">
        <v>-0.06</v>
      </c>
      <c r="F2612" s="132">
        <v>-4.9400000000000004</v>
      </c>
      <c r="G2612" s="288" t="s">
        <v>3193</v>
      </c>
      <c r="H2612" s="347" t="s">
        <v>3111</v>
      </c>
      <c r="I2612" s="129">
        <v>0.38</v>
      </c>
      <c r="J2612" s="129">
        <v>-44</v>
      </c>
      <c r="K2612" s="129">
        <v>-37</v>
      </c>
      <c r="L2612" s="129" t="b">
        <v>1</v>
      </c>
      <c r="M2612" s="129">
        <v>-10.678000000000001</v>
      </c>
      <c r="N2612" s="129">
        <v>1.7629999999999999</v>
      </c>
      <c r="O2612" s="129">
        <v>-6.0579999999999998</v>
      </c>
      <c r="P2612" s="132">
        <v>-10.385999999999999</v>
      </c>
      <c r="Q2612" s="132">
        <v>0.34</v>
      </c>
      <c r="R2612" s="132">
        <v>-3.5350000000000001</v>
      </c>
      <c r="S2612" s="129">
        <v>1.0900000000000001</v>
      </c>
      <c r="T2612" s="129">
        <v>-17.015999999999998</v>
      </c>
      <c r="U2612" s="129">
        <v>16.16</v>
      </c>
      <c r="V2612" s="129">
        <v>-53</v>
      </c>
      <c r="W2612" s="129">
        <v>-56</v>
      </c>
      <c r="X2612" s="129">
        <v>1134</v>
      </c>
      <c r="Y2612" s="129" t="s">
        <v>9068</v>
      </c>
      <c r="Z2612" s="129" t="b">
        <v>1</v>
      </c>
      <c r="AA2612" s="129">
        <v>0</v>
      </c>
      <c r="AB2612" s="129" t="b">
        <v>0</v>
      </c>
      <c r="AC2612" s="129">
        <v>39</v>
      </c>
      <c r="AD2612" s="129">
        <v>0.247</v>
      </c>
      <c r="AE2612" s="129" t="s">
        <v>3111</v>
      </c>
      <c r="AF2612" s="129" t="s">
        <v>3193</v>
      </c>
      <c r="AG2612" s="35" t="s">
        <v>9069</v>
      </c>
    </row>
    <row r="2613" spans="1:33" x14ac:dyDescent="0.3">
      <c r="A2613" s="129" t="s">
        <v>1256</v>
      </c>
      <c r="B2613" s="132">
        <v>-0.66</v>
      </c>
      <c r="C2613" s="132">
        <v>-5.2</v>
      </c>
      <c r="D2613" s="132">
        <v>-14.88</v>
      </c>
      <c r="E2613" s="132">
        <v>-8.0500000000000007</v>
      </c>
      <c r="F2613" s="132">
        <v>-8.84</v>
      </c>
      <c r="G2613" s="269" t="s">
        <v>3747</v>
      </c>
      <c r="H2613" s="288" t="s">
        <v>3124</v>
      </c>
      <c r="I2613" s="129">
        <v>8.2260000000000009</v>
      </c>
      <c r="J2613" s="129">
        <v>-27</v>
      </c>
      <c r="K2613" s="129">
        <v>-16</v>
      </c>
      <c r="L2613" s="129" t="b">
        <v>0</v>
      </c>
      <c r="M2613" s="129">
        <v>-28.321999999999999</v>
      </c>
      <c r="N2613" s="129">
        <v>4.6680000000000001</v>
      </c>
      <c r="O2613" s="129">
        <v>-6.0679999999999996</v>
      </c>
      <c r="P2613" s="132">
        <v>-24.876000000000001</v>
      </c>
      <c r="Q2613" s="132">
        <v>0.32700000000000001</v>
      </c>
      <c r="R2613" s="132">
        <v>-8.1419999999999995</v>
      </c>
      <c r="S2613" s="129">
        <v>1.73</v>
      </c>
      <c r="T2613" s="129">
        <v>17.39</v>
      </c>
      <c r="U2613" s="129">
        <v>545.29999999999995</v>
      </c>
      <c r="V2613" s="129">
        <v>-4</v>
      </c>
      <c r="W2613" s="129">
        <v>5</v>
      </c>
      <c r="X2613" s="129">
        <v>21</v>
      </c>
      <c r="Y2613" s="129" t="s">
        <v>1256</v>
      </c>
      <c r="Z2613" s="129" t="b">
        <v>1</v>
      </c>
      <c r="AA2613" s="129">
        <v>0</v>
      </c>
      <c r="AB2613" s="129" t="b">
        <v>0</v>
      </c>
      <c r="AC2613" s="129">
        <v>44</v>
      </c>
      <c r="AD2613" s="129">
        <v>0.247</v>
      </c>
      <c r="AE2613" s="129" t="s">
        <v>3124</v>
      </c>
      <c r="AF2613" s="129" t="s">
        <v>3747</v>
      </c>
      <c r="AG2613" s="35" t="s">
        <v>1257</v>
      </c>
    </row>
    <row r="2614" spans="1:33" x14ac:dyDescent="0.3">
      <c r="A2614" s="129" t="s">
        <v>8178</v>
      </c>
      <c r="B2614" s="132">
        <v>-0.17</v>
      </c>
      <c r="C2614" s="132">
        <v>1.38</v>
      </c>
      <c r="D2614" s="132">
        <v>-0.85</v>
      </c>
      <c r="E2614" s="132">
        <v>-3.22</v>
      </c>
      <c r="F2614" s="132">
        <v>-5.18</v>
      </c>
      <c r="G2614" s="232" t="s">
        <v>3262</v>
      </c>
      <c r="H2614" s="345" t="s">
        <v>3111</v>
      </c>
      <c r="I2614" s="129">
        <v>0.25</v>
      </c>
      <c r="J2614" s="129">
        <v>-46</v>
      </c>
      <c r="K2614" s="129">
        <v>-40</v>
      </c>
      <c r="L2614" s="129" t="b">
        <v>1</v>
      </c>
      <c r="M2614" s="129">
        <v>-10.611000000000001</v>
      </c>
      <c r="N2614" s="129">
        <v>1.748</v>
      </c>
      <c r="O2614" s="129">
        <v>-6.07</v>
      </c>
      <c r="P2614" s="132">
        <v>-10.425000000000001</v>
      </c>
      <c r="Q2614" s="132">
        <v>0.34200000000000003</v>
      </c>
      <c r="R2614" s="132">
        <v>-3.5640000000000001</v>
      </c>
      <c r="S2614" s="129">
        <v>1.27</v>
      </c>
      <c r="T2614" s="129">
        <v>-53.582999999999998</v>
      </c>
      <c r="U2614" s="129">
        <v>11.72</v>
      </c>
      <c r="V2614" s="129">
        <v>-57</v>
      </c>
      <c r="W2614" s="129">
        <v>-53</v>
      </c>
      <c r="X2614" s="129">
        <v>1339</v>
      </c>
      <c r="Y2614" s="129" t="s">
        <v>8178</v>
      </c>
      <c r="Z2614" s="129" t="b">
        <v>0</v>
      </c>
      <c r="AA2614" s="129">
        <v>0</v>
      </c>
      <c r="AB2614" s="129" t="b">
        <v>0</v>
      </c>
      <c r="AC2614" s="129">
        <v>41</v>
      </c>
      <c r="AD2614" s="129">
        <v>0.246</v>
      </c>
      <c r="AE2614" s="129" t="s">
        <v>3111</v>
      </c>
      <c r="AF2614" s="129" t="s">
        <v>3262</v>
      </c>
      <c r="AG2614" s="35" t="s">
        <v>8179</v>
      </c>
    </row>
    <row r="2615" spans="1:33" x14ac:dyDescent="0.3">
      <c r="A2615" s="129" t="s">
        <v>2914</v>
      </c>
      <c r="B2615" s="132">
        <v>0.25</v>
      </c>
      <c r="C2615" s="132">
        <v>9.24</v>
      </c>
      <c r="D2615" s="132">
        <v>-12.35</v>
      </c>
      <c r="E2615" s="132">
        <v>15.42</v>
      </c>
      <c r="F2615" s="132">
        <v>1.75</v>
      </c>
      <c r="G2615" s="332" t="s">
        <v>3146</v>
      </c>
      <c r="H2615" s="353" t="s">
        <v>3124</v>
      </c>
      <c r="I2615" s="129">
        <v>0.52400000000000002</v>
      </c>
      <c r="J2615" s="129">
        <v>-93</v>
      </c>
      <c r="K2615" s="129">
        <v>-74</v>
      </c>
      <c r="L2615" s="129" t="b">
        <v>1</v>
      </c>
      <c r="M2615" s="129">
        <v>-89.897999999999996</v>
      </c>
      <c r="N2615" s="129">
        <v>14.803000000000001</v>
      </c>
      <c r="O2615" s="129">
        <v>-6.0730000000000004</v>
      </c>
      <c r="P2615" s="132">
        <v>-51.944000000000003</v>
      </c>
      <c r="Q2615" s="132">
        <v>0.33</v>
      </c>
      <c r="R2615" s="132">
        <v>-17.152000000000001</v>
      </c>
      <c r="S2615" s="129">
        <v>5.61</v>
      </c>
      <c r="T2615" s="129">
        <v>-28.384</v>
      </c>
      <c r="U2615" s="129">
        <v>8.16</v>
      </c>
      <c r="V2615" s="129">
        <v>-9</v>
      </c>
      <c r="W2615" s="129">
        <v>-9</v>
      </c>
      <c r="X2615" s="129">
        <v>436</v>
      </c>
      <c r="Y2615" s="129" t="s">
        <v>2914</v>
      </c>
      <c r="Z2615" s="129" t="b">
        <v>1</v>
      </c>
      <c r="AA2615" s="129">
        <v>0</v>
      </c>
      <c r="AB2615" s="129" t="b">
        <v>0</v>
      </c>
      <c r="AC2615" s="129">
        <v>41</v>
      </c>
      <c r="AD2615" s="129">
        <v>0.246</v>
      </c>
      <c r="AE2615" s="129" t="s">
        <v>3124</v>
      </c>
      <c r="AF2615" s="129" t="s">
        <v>3146</v>
      </c>
      <c r="AG2615" s="35" t="s">
        <v>7930</v>
      </c>
    </row>
    <row r="2616" spans="1:33" x14ac:dyDescent="0.3">
      <c r="A2616" s="129" t="s">
        <v>7264</v>
      </c>
      <c r="B2616" s="132">
        <v>-1.01</v>
      </c>
      <c r="C2616" s="132">
        <v>-4.4400000000000004</v>
      </c>
      <c r="D2616" s="132">
        <v>-6.93</v>
      </c>
      <c r="E2616" s="132">
        <v>-2.5299999999999998</v>
      </c>
      <c r="F2616" s="132">
        <v>-5.79</v>
      </c>
      <c r="G2616" s="267" t="s">
        <v>3160</v>
      </c>
      <c r="H2616" s="349" t="s">
        <v>3111</v>
      </c>
      <c r="I2616" s="129">
        <v>0.55700000000000005</v>
      </c>
      <c r="J2616" s="129">
        <v>-29</v>
      </c>
      <c r="K2616" s="129">
        <v>-24</v>
      </c>
      <c r="L2616" s="129" t="b">
        <v>0</v>
      </c>
      <c r="M2616" s="129">
        <v>-9.2669999999999995</v>
      </c>
      <c r="N2616" s="129">
        <v>1.52</v>
      </c>
      <c r="O2616" s="129">
        <v>-6.0949999999999998</v>
      </c>
      <c r="P2616" s="132">
        <v>-8.9619999999999997</v>
      </c>
      <c r="Q2616" s="132">
        <v>0.33800000000000002</v>
      </c>
      <c r="R2616" s="132">
        <v>-3.028</v>
      </c>
      <c r="S2616" s="129">
        <v>0.98</v>
      </c>
      <c r="T2616" s="129">
        <v>-6.9740000000000002</v>
      </c>
      <c r="U2616" s="129">
        <v>14.65</v>
      </c>
      <c r="V2616" s="129">
        <v>-18</v>
      </c>
      <c r="W2616" s="129">
        <v>11</v>
      </c>
      <c r="X2616" s="129">
        <v>1394</v>
      </c>
      <c r="Y2616" s="129" t="s">
        <v>7264</v>
      </c>
      <c r="Z2616" s="129" t="b">
        <v>1</v>
      </c>
      <c r="AA2616" s="129">
        <v>0</v>
      </c>
      <c r="AB2616" s="129" t="b">
        <v>0</v>
      </c>
      <c r="AC2616" s="129">
        <v>43</v>
      </c>
      <c r="AD2616" s="129">
        <v>0.246</v>
      </c>
      <c r="AE2616" s="129" t="s">
        <v>3111</v>
      </c>
      <c r="AF2616" s="129" t="s">
        <v>3160</v>
      </c>
      <c r="AG2616" s="35" t="s">
        <v>7265</v>
      </c>
    </row>
    <row r="2617" spans="1:33" x14ac:dyDescent="0.3">
      <c r="A2617" s="129" t="s">
        <v>1768</v>
      </c>
      <c r="B2617" s="132">
        <v>0.28000000000000003</v>
      </c>
      <c r="C2617" s="132">
        <v>1.2</v>
      </c>
      <c r="D2617" s="132">
        <v>-26.26</v>
      </c>
      <c r="E2617" s="132">
        <v>-18.28</v>
      </c>
      <c r="F2617" s="132">
        <v>-14.96</v>
      </c>
      <c r="G2617" s="269" t="s">
        <v>3759</v>
      </c>
      <c r="H2617" s="288" t="s">
        <v>3140</v>
      </c>
      <c r="I2617" s="129">
        <v>2.1110000000000002</v>
      </c>
      <c r="J2617" s="129">
        <v>-58</v>
      </c>
      <c r="K2617" s="129">
        <v>-55</v>
      </c>
      <c r="L2617" s="129" t="b">
        <v>0</v>
      </c>
      <c r="M2617" s="129">
        <v>-47.767000000000003</v>
      </c>
      <c r="N2617" s="129">
        <v>7.7910000000000004</v>
      </c>
      <c r="O2617" s="129">
        <v>-6.1310000000000002</v>
      </c>
      <c r="P2617" s="132">
        <v>-39.33</v>
      </c>
      <c r="Q2617" s="132">
        <v>0.32</v>
      </c>
      <c r="R2617" s="132">
        <v>-12.58</v>
      </c>
      <c r="S2617" s="129">
        <v>3.62</v>
      </c>
      <c r="T2617" s="129">
        <v>30.026</v>
      </c>
      <c r="U2617" s="129">
        <v>21.14</v>
      </c>
      <c r="V2617" s="129">
        <v>36</v>
      </c>
      <c r="W2617" s="129">
        <v>-14</v>
      </c>
      <c r="X2617" s="129">
        <v>261</v>
      </c>
      <c r="Y2617" s="129" t="s">
        <v>1768</v>
      </c>
      <c r="Z2617" s="129" t="b">
        <v>1</v>
      </c>
      <c r="AA2617" s="129">
        <v>0</v>
      </c>
      <c r="AB2617" s="129" t="b">
        <v>0</v>
      </c>
      <c r="AC2617" s="129">
        <v>51</v>
      </c>
      <c r="AD2617" s="129">
        <v>0.246</v>
      </c>
      <c r="AE2617" s="129" t="s">
        <v>3140</v>
      </c>
      <c r="AF2617" s="129" t="s">
        <v>3759</v>
      </c>
      <c r="AG2617" s="35" t="s">
        <v>5501</v>
      </c>
    </row>
    <row r="2618" spans="1:33" x14ac:dyDescent="0.3">
      <c r="A2618" s="129" t="s">
        <v>2436</v>
      </c>
      <c r="B2618" s="132">
        <v>-2.35</v>
      </c>
      <c r="C2618" s="132">
        <v>-4</v>
      </c>
      <c r="D2618" s="132">
        <v>-6.92</v>
      </c>
      <c r="E2618" s="132">
        <v>-4.0999999999999996</v>
      </c>
      <c r="F2618" s="132">
        <v>-10.78</v>
      </c>
      <c r="G2618" s="269" t="s">
        <v>3217</v>
      </c>
      <c r="H2618" s="288" t="s">
        <v>150</v>
      </c>
      <c r="I2618" s="129">
        <v>1.351</v>
      </c>
      <c r="J2618" s="129">
        <v>-89</v>
      </c>
      <c r="K2618" s="129">
        <v>-86</v>
      </c>
      <c r="L2618" s="129" t="b">
        <v>0</v>
      </c>
      <c r="M2618" s="129">
        <v>-20.472999999999999</v>
      </c>
      <c r="N2618" s="129">
        <v>3.339</v>
      </c>
      <c r="O2618" s="129">
        <v>-6.1319999999999997</v>
      </c>
      <c r="P2618" s="132">
        <v>-18.574000000000002</v>
      </c>
      <c r="Q2618" s="132">
        <v>0.34599999999999997</v>
      </c>
      <c r="R2618" s="132">
        <v>-6.4210000000000003</v>
      </c>
      <c r="S2618" s="129">
        <v>2.83</v>
      </c>
      <c r="T2618" s="129">
        <v>-66.113</v>
      </c>
      <c r="U2618" s="129">
        <v>18.71</v>
      </c>
      <c r="V2618" s="129">
        <v>18</v>
      </c>
      <c r="W2618" s="129">
        <v>28</v>
      </c>
      <c r="X2618" s="129">
        <v>377</v>
      </c>
      <c r="Y2618" s="129" t="s">
        <v>2436</v>
      </c>
      <c r="Z2618" s="129" t="b">
        <v>0</v>
      </c>
      <c r="AA2618" s="129">
        <v>0</v>
      </c>
      <c r="AB2618" s="129" t="b">
        <v>0</v>
      </c>
      <c r="AC2618" s="129">
        <v>39</v>
      </c>
      <c r="AD2618" s="129">
        <v>0.245</v>
      </c>
      <c r="AE2618" s="129" t="s">
        <v>150</v>
      </c>
      <c r="AF2618" s="129" t="s">
        <v>3217</v>
      </c>
      <c r="AG2618" s="35" t="s">
        <v>4431</v>
      </c>
    </row>
    <row r="2619" spans="1:33" x14ac:dyDescent="0.3">
      <c r="A2619" s="129" t="s">
        <v>8112</v>
      </c>
      <c r="B2619" s="132">
        <v>1.95</v>
      </c>
      <c r="C2619" s="132">
        <v>1.77</v>
      </c>
      <c r="D2619" s="132">
        <v>6.73</v>
      </c>
      <c r="E2619" s="132">
        <v>-5.04</v>
      </c>
      <c r="F2619" s="132">
        <v>-8.64</v>
      </c>
      <c r="G2619" s="221" t="s">
        <v>3250</v>
      </c>
      <c r="H2619" s="349" t="s">
        <v>3111</v>
      </c>
      <c r="I2619" s="129">
        <v>0.42199999999999999</v>
      </c>
      <c r="J2619" s="129">
        <v>-47</v>
      </c>
      <c r="K2619" s="129">
        <v>-35</v>
      </c>
      <c r="L2619" s="129" t="b">
        <v>1</v>
      </c>
      <c r="M2619" s="129">
        <v>-26.117999999999999</v>
      </c>
      <c r="N2619" s="129">
        <v>4.2469999999999999</v>
      </c>
      <c r="O2619" s="129">
        <v>-6.15</v>
      </c>
      <c r="P2619" s="132">
        <v>-23.885999999999999</v>
      </c>
      <c r="Q2619" s="132">
        <v>0.35499999999999998</v>
      </c>
      <c r="R2619" s="132">
        <v>-8.4870000000000001</v>
      </c>
      <c r="S2619" s="129">
        <v>1.33</v>
      </c>
      <c r="T2619" s="129">
        <v>-37.476999999999997</v>
      </c>
      <c r="U2619" s="129">
        <v>12.05</v>
      </c>
      <c r="V2619" s="129">
        <v>9</v>
      </c>
      <c r="W2619" s="129">
        <v>4</v>
      </c>
      <c r="X2619" s="129">
        <v>1249</v>
      </c>
      <c r="Y2619" s="129" t="s">
        <v>8112</v>
      </c>
      <c r="Z2619" s="129" t="b">
        <v>0</v>
      </c>
      <c r="AA2619" s="129">
        <v>0</v>
      </c>
      <c r="AB2619" s="129" t="b">
        <v>0</v>
      </c>
      <c r="AC2619" s="129">
        <v>41</v>
      </c>
      <c r="AD2619" s="129">
        <v>0.245</v>
      </c>
      <c r="AE2619" s="129" t="s">
        <v>3111</v>
      </c>
      <c r="AF2619" s="129" t="s">
        <v>3250</v>
      </c>
      <c r="AG2619" s="35" t="s">
        <v>8113</v>
      </c>
    </row>
    <row r="2620" spans="1:33" x14ac:dyDescent="0.3">
      <c r="A2620" s="129" t="s">
        <v>937</v>
      </c>
      <c r="B2620" s="132">
        <v>2.4500000000000002</v>
      </c>
      <c r="C2620" s="132">
        <v>-22.24</v>
      </c>
      <c r="D2620" s="132">
        <v>-31.24</v>
      </c>
      <c r="E2620" s="132">
        <v>-13.82</v>
      </c>
      <c r="F2620" s="132">
        <v>-17.3</v>
      </c>
      <c r="G2620" s="229" t="s">
        <v>3316</v>
      </c>
      <c r="H2620" s="349" t="s">
        <v>31</v>
      </c>
      <c r="I2620" s="129">
        <v>11.11</v>
      </c>
      <c r="J2620" s="129">
        <v>-52</v>
      </c>
      <c r="K2620" s="129">
        <v>-44</v>
      </c>
      <c r="L2620" s="129" t="b">
        <v>0</v>
      </c>
      <c r="M2620" s="129">
        <v>-55.585999999999999</v>
      </c>
      <c r="N2620" s="129">
        <v>9.0350000000000001</v>
      </c>
      <c r="O2620" s="129">
        <v>-6.1520000000000001</v>
      </c>
      <c r="P2620" s="132">
        <v>-42.582999999999998</v>
      </c>
      <c r="Q2620" s="132">
        <v>0.314</v>
      </c>
      <c r="R2620" s="132">
        <v>-13.377000000000001</v>
      </c>
      <c r="S2620" s="129">
        <v>4.42</v>
      </c>
      <c r="T2620" s="129">
        <v>81.81</v>
      </c>
      <c r="U2620" s="129">
        <v>175.08</v>
      </c>
      <c r="V2620" s="129">
        <v>37</v>
      </c>
      <c r="W2620" s="129">
        <v>94</v>
      </c>
      <c r="X2620" s="129">
        <v>25</v>
      </c>
      <c r="Y2620" s="129" t="s">
        <v>937</v>
      </c>
      <c r="Z2620" s="129" t="b">
        <v>1</v>
      </c>
      <c r="AA2620" s="129">
        <v>0</v>
      </c>
      <c r="AB2620" s="129" t="b">
        <v>0</v>
      </c>
      <c r="AC2620" s="129">
        <v>41</v>
      </c>
      <c r="AD2620" s="129">
        <v>0.245</v>
      </c>
      <c r="AE2620" s="129" t="s">
        <v>31</v>
      </c>
      <c r="AF2620" s="129" t="s">
        <v>3316</v>
      </c>
      <c r="AG2620" s="35" t="s">
        <v>3488</v>
      </c>
    </row>
    <row r="2621" spans="1:33" x14ac:dyDescent="0.3">
      <c r="A2621" s="129" t="s">
        <v>961</v>
      </c>
      <c r="B2621" s="132">
        <v>-0.01</v>
      </c>
      <c r="C2621" s="132">
        <v>-3.94</v>
      </c>
      <c r="D2621" s="132">
        <v>-11.75</v>
      </c>
      <c r="E2621" s="132">
        <v>-9.9499999999999993</v>
      </c>
      <c r="F2621" s="132">
        <v>-2.54</v>
      </c>
      <c r="G2621" s="269" t="s">
        <v>3110</v>
      </c>
      <c r="H2621" s="288" t="s">
        <v>3111</v>
      </c>
      <c r="I2621" s="129">
        <v>5.7480000000000002</v>
      </c>
      <c r="J2621" s="129">
        <v>-20</v>
      </c>
      <c r="K2621" s="129">
        <v>-14</v>
      </c>
      <c r="L2621" s="129" t="b">
        <v>0</v>
      </c>
      <c r="M2621" s="129">
        <v>-17.122</v>
      </c>
      <c r="N2621" s="129">
        <v>2.7810000000000001</v>
      </c>
      <c r="O2621" s="129">
        <v>-6.157</v>
      </c>
      <c r="P2621" s="132">
        <v>-16.497</v>
      </c>
      <c r="Q2621" s="132">
        <v>0.33800000000000002</v>
      </c>
      <c r="R2621" s="132">
        <v>-5.577</v>
      </c>
      <c r="S2621" s="129">
        <v>1.88</v>
      </c>
      <c r="T2621" s="129">
        <v>7.3239999999999998</v>
      </c>
      <c r="U2621" s="129">
        <v>94.34</v>
      </c>
      <c r="V2621" s="129">
        <v>-21</v>
      </c>
      <c r="W2621" s="129">
        <v>-19</v>
      </c>
      <c r="X2621" s="129">
        <v>112</v>
      </c>
      <c r="Y2621" s="129" t="s">
        <v>961</v>
      </c>
      <c r="Z2621" s="129" t="b">
        <v>1</v>
      </c>
      <c r="AA2621" s="129">
        <v>0</v>
      </c>
      <c r="AB2621" s="129" t="b">
        <v>0</v>
      </c>
      <c r="AC2621" s="129">
        <v>44</v>
      </c>
      <c r="AD2621" s="129">
        <v>0.24399999999999999</v>
      </c>
      <c r="AE2621" s="129" t="s">
        <v>3111</v>
      </c>
      <c r="AF2621" s="129" t="s">
        <v>3110</v>
      </c>
      <c r="AG2621" s="35" t="s">
        <v>5406</v>
      </c>
    </row>
    <row r="2622" spans="1:33" x14ac:dyDescent="0.3">
      <c r="A2622" s="129" t="s">
        <v>7557</v>
      </c>
      <c r="B2622" s="132">
        <v>5.95</v>
      </c>
      <c r="C2622" s="132">
        <v>16.34</v>
      </c>
      <c r="D2622" s="132">
        <v>-2.2000000000000002</v>
      </c>
      <c r="E2622" s="132">
        <v>7.88</v>
      </c>
      <c r="F2622" s="132">
        <v>-13.17</v>
      </c>
      <c r="G2622" s="225" t="s">
        <v>3207</v>
      </c>
      <c r="H2622" s="346" t="s">
        <v>3735</v>
      </c>
      <c r="I2622" s="129">
        <v>0.75700000000000001</v>
      </c>
      <c r="J2622" s="129">
        <v>-97</v>
      </c>
      <c r="K2622" s="129">
        <v>-96</v>
      </c>
      <c r="L2622" s="129" t="b">
        <v>0</v>
      </c>
      <c r="M2622" s="129">
        <v>-60.433999999999997</v>
      </c>
      <c r="N2622" s="129">
        <v>9.7970000000000006</v>
      </c>
      <c r="O2622" s="129">
        <v>-6.1680000000000001</v>
      </c>
      <c r="P2622" s="132">
        <v>-46.920999999999999</v>
      </c>
      <c r="Q2622" s="132">
        <v>0.36099999999999999</v>
      </c>
      <c r="R2622" s="132">
        <v>-16.937000000000001</v>
      </c>
      <c r="S2622" s="129">
        <v>7.2</v>
      </c>
      <c r="T2622" s="129">
        <v>-15.601000000000001</v>
      </c>
      <c r="U2622" s="129">
        <v>1.78</v>
      </c>
      <c r="V2622" s="129">
        <v>-44</v>
      </c>
      <c r="W2622" s="129">
        <v>-43</v>
      </c>
      <c r="X2622" s="129">
        <v>1560</v>
      </c>
      <c r="Y2622" s="129" t="s">
        <v>7557</v>
      </c>
      <c r="Z2622" s="129" t="b">
        <v>0</v>
      </c>
      <c r="AA2622" s="129">
        <v>0</v>
      </c>
      <c r="AB2622" s="129" t="b">
        <v>0</v>
      </c>
      <c r="AC2622" s="129">
        <v>35</v>
      </c>
      <c r="AD2622" s="129">
        <v>0.24399999999999999</v>
      </c>
      <c r="AE2622" s="129" t="s">
        <v>3735</v>
      </c>
      <c r="AF2622" s="129" t="s">
        <v>3207</v>
      </c>
      <c r="AG2622" s="35" t="s">
        <v>7558</v>
      </c>
    </row>
    <row r="2623" spans="1:33" x14ac:dyDescent="0.3">
      <c r="A2623" s="129" t="s">
        <v>210</v>
      </c>
      <c r="B2623" s="132">
        <v>0.51</v>
      </c>
      <c r="C2623" s="132">
        <v>0.5</v>
      </c>
      <c r="D2623" s="132">
        <v>-25.38</v>
      </c>
      <c r="E2623" s="132">
        <v>-3.74</v>
      </c>
      <c r="F2623" s="132">
        <v>-2.97</v>
      </c>
      <c r="G2623" s="265" t="s">
        <v>3110</v>
      </c>
      <c r="H2623" s="346" t="s">
        <v>3111</v>
      </c>
      <c r="I2623" s="129">
        <v>8.9039999999999999</v>
      </c>
      <c r="J2623" s="129">
        <v>-38</v>
      </c>
      <c r="K2623" s="129">
        <v>-30</v>
      </c>
      <c r="L2623" s="129" t="b">
        <v>0</v>
      </c>
      <c r="M2623" s="129">
        <v>-72.48</v>
      </c>
      <c r="N2623" s="129">
        <v>11.734</v>
      </c>
      <c r="O2623" s="129">
        <v>-6.1769999999999996</v>
      </c>
      <c r="P2623" s="132">
        <v>-47.981000000000002</v>
      </c>
      <c r="Q2623" s="132">
        <v>0.32500000000000001</v>
      </c>
      <c r="R2623" s="132">
        <v>-15.577999999999999</v>
      </c>
      <c r="S2623" s="129">
        <v>2.59</v>
      </c>
      <c r="T2623" s="129">
        <v>-48.555</v>
      </c>
      <c r="U2623" s="129">
        <v>382.55</v>
      </c>
      <c r="V2623" s="129">
        <v>-17</v>
      </c>
      <c r="W2623" s="129">
        <v>-40</v>
      </c>
      <c r="X2623" s="129">
        <v>20</v>
      </c>
      <c r="Y2623" s="129" t="s">
        <v>210</v>
      </c>
      <c r="Z2623" s="129" t="b">
        <v>1</v>
      </c>
      <c r="AA2623" s="129">
        <v>0</v>
      </c>
      <c r="AB2623" s="129" t="b">
        <v>0</v>
      </c>
      <c r="AC2623" s="129">
        <v>49</v>
      </c>
      <c r="AD2623" s="129">
        <v>0.24399999999999999</v>
      </c>
      <c r="AE2623" s="129" t="s">
        <v>3111</v>
      </c>
      <c r="AF2623" s="129" t="s">
        <v>3110</v>
      </c>
      <c r="AG2623" s="35" t="s">
        <v>5337</v>
      </c>
    </row>
    <row r="2624" spans="1:33" x14ac:dyDescent="0.3">
      <c r="A2624" s="129" t="s">
        <v>433</v>
      </c>
      <c r="B2624" s="132">
        <v>-3.84</v>
      </c>
      <c r="C2624" s="132">
        <v>-2.3199999999999998</v>
      </c>
      <c r="D2624" s="132">
        <v>-2.88</v>
      </c>
      <c r="E2624" s="132">
        <v>-6.32</v>
      </c>
      <c r="F2624" s="132">
        <v>-9.65</v>
      </c>
      <c r="G2624" s="282" t="s">
        <v>3217</v>
      </c>
      <c r="H2624" s="347" t="s">
        <v>150</v>
      </c>
      <c r="I2624" s="129">
        <v>12.682</v>
      </c>
      <c r="J2624" s="129">
        <v>-38</v>
      </c>
      <c r="K2624" s="129">
        <v>-30</v>
      </c>
      <c r="L2624" s="129" t="b">
        <v>0</v>
      </c>
      <c r="M2624" s="129">
        <v>-14.948</v>
      </c>
      <c r="N2624" s="129">
        <v>2.4140000000000001</v>
      </c>
      <c r="O2624" s="129">
        <v>-6.1929999999999996</v>
      </c>
      <c r="P2624" s="132">
        <v>-14.513999999999999</v>
      </c>
      <c r="Q2624" s="132">
        <v>0.35299999999999998</v>
      </c>
      <c r="R2624" s="132">
        <v>-5.125</v>
      </c>
      <c r="S2624" s="129">
        <v>2.0299999999999998</v>
      </c>
      <c r="T2624" s="129">
        <v>-66.542000000000002</v>
      </c>
      <c r="U2624" s="129">
        <v>18.54</v>
      </c>
      <c r="V2624" s="129">
        <v>-9</v>
      </c>
      <c r="W2624" s="129">
        <v>-4</v>
      </c>
      <c r="X2624" s="129">
        <v>532</v>
      </c>
      <c r="Y2624" s="129" t="s">
        <v>433</v>
      </c>
      <c r="Z2624" s="129" t="b">
        <v>1</v>
      </c>
      <c r="AA2624" s="129">
        <v>0</v>
      </c>
      <c r="AB2624" s="129" t="b">
        <v>0</v>
      </c>
      <c r="AC2624" s="129">
        <v>41</v>
      </c>
      <c r="AD2624" s="129">
        <v>0.24399999999999999</v>
      </c>
      <c r="AE2624" s="129" t="s">
        <v>150</v>
      </c>
      <c r="AF2624" s="129" t="s">
        <v>3217</v>
      </c>
      <c r="AG2624" s="35" t="s">
        <v>4284</v>
      </c>
    </row>
    <row r="2625" spans="1:33" x14ac:dyDescent="0.3">
      <c r="A2625" s="129" t="s">
        <v>798</v>
      </c>
      <c r="B2625" s="132">
        <v>-0.19</v>
      </c>
      <c r="C2625" s="132">
        <v>-14.72</v>
      </c>
      <c r="D2625" s="132">
        <v>-16.79</v>
      </c>
      <c r="E2625" s="132">
        <v>-8.99</v>
      </c>
      <c r="F2625" s="132">
        <v>-12.79</v>
      </c>
      <c r="G2625" s="320" t="s">
        <v>3114</v>
      </c>
      <c r="H2625" s="345" t="s">
        <v>31</v>
      </c>
      <c r="I2625" s="129">
        <v>7.8739999999999997</v>
      </c>
      <c r="J2625" s="129">
        <v>-55</v>
      </c>
      <c r="K2625" s="129">
        <v>-54</v>
      </c>
      <c r="L2625" s="129" t="b">
        <v>0</v>
      </c>
      <c r="M2625" s="129">
        <v>-30.321999999999999</v>
      </c>
      <c r="N2625" s="129">
        <v>4.8940000000000001</v>
      </c>
      <c r="O2625" s="129">
        <v>-6.1950000000000003</v>
      </c>
      <c r="P2625" s="132">
        <v>-26.434999999999999</v>
      </c>
      <c r="Q2625" s="132">
        <v>0.34</v>
      </c>
      <c r="R2625" s="132">
        <v>-8.9909999999999997</v>
      </c>
      <c r="S2625" s="129">
        <v>3.53</v>
      </c>
      <c r="T2625" s="129">
        <v>0.60899999999999999</v>
      </c>
      <c r="U2625" s="129">
        <v>139.54</v>
      </c>
      <c r="V2625" s="129">
        <v>-31</v>
      </c>
      <c r="W2625" s="129">
        <v>-25</v>
      </c>
      <c r="X2625" s="129">
        <v>40</v>
      </c>
      <c r="Y2625" s="129" t="s">
        <v>798</v>
      </c>
      <c r="Z2625" s="129" t="b">
        <v>1</v>
      </c>
      <c r="AA2625" s="129">
        <v>0</v>
      </c>
      <c r="AB2625" s="129" t="b">
        <v>0</v>
      </c>
      <c r="AC2625" s="129">
        <v>41</v>
      </c>
      <c r="AD2625" s="129">
        <v>0.24299999999999999</v>
      </c>
      <c r="AE2625" s="129" t="s">
        <v>31</v>
      </c>
      <c r="AF2625" s="129" t="s">
        <v>3114</v>
      </c>
      <c r="AG2625" s="35" t="s">
        <v>5465</v>
      </c>
    </row>
    <row r="2626" spans="1:33" x14ac:dyDescent="0.3">
      <c r="A2626" s="129" t="s">
        <v>2172</v>
      </c>
      <c r="B2626" s="132">
        <v>2.5</v>
      </c>
      <c r="C2626" s="132">
        <v>1.6</v>
      </c>
      <c r="D2626" s="132">
        <v>-33.299999999999997</v>
      </c>
      <c r="E2626" s="132">
        <v>-8.8800000000000008</v>
      </c>
      <c r="F2626" s="132">
        <v>-15.97</v>
      </c>
      <c r="G2626" s="225" t="s">
        <v>3455</v>
      </c>
      <c r="H2626" s="346" t="s">
        <v>31</v>
      </c>
      <c r="I2626" s="129">
        <v>2.4849999999999999</v>
      </c>
      <c r="J2626" s="129">
        <v>-77</v>
      </c>
      <c r="K2626" s="129">
        <v>-70</v>
      </c>
      <c r="L2626" s="129" t="b">
        <v>0</v>
      </c>
      <c r="M2626" s="129">
        <v>-87.63</v>
      </c>
      <c r="N2626" s="129">
        <v>14.115</v>
      </c>
      <c r="O2626" s="129">
        <v>-6.2080000000000002</v>
      </c>
      <c r="P2626" s="132">
        <v>-57.893000000000001</v>
      </c>
      <c r="Q2626" s="132">
        <v>0.30299999999999999</v>
      </c>
      <c r="R2626" s="132">
        <v>-17.515999999999998</v>
      </c>
      <c r="S2626" s="129">
        <v>3.3</v>
      </c>
      <c r="T2626" s="129">
        <v>-18.062000000000001</v>
      </c>
      <c r="U2626" s="129">
        <v>18.47</v>
      </c>
      <c r="V2626" s="129">
        <v>10</v>
      </c>
      <c r="W2626" s="129">
        <v>-34</v>
      </c>
      <c r="X2626" s="129">
        <v>328</v>
      </c>
      <c r="Y2626" s="129" t="s">
        <v>2172</v>
      </c>
      <c r="Z2626" s="129" t="b">
        <v>1</v>
      </c>
      <c r="AA2626" s="129">
        <v>0</v>
      </c>
      <c r="AB2626" s="129" t="b">
        <v>0</v>
      </c>
      <c r="AC2626" s="129">
        <v>43</v>
      </c>
      <c r="AD2626" s="129">
        <v>0.24299999999999999</v>
      </c>
      <c r="AE2626" s="129" t="s">
        <v>31</v>
      </c>
      <c r="AF2626" s="129" t="s">
        <v>3455</v>
      </c>
      <c r="AG2626" s="35" t="s">
        <v>3566</v>
      </c>
    </row>
    <row r="2627" spans="1:33" x14ac:dyDescent="0.3">
      <c r="A2627" s="129" t="s">
        <v>8086</v>
      </c>
      <c r="B2627" s="132">
        <v>7.69</v>
      </c>
      <c r="C2627" s="132">
        <v>3.7</v>
      </c>
      <c r="D2627" s="132">
        <v>0</v>
      </c>
      <c r="E2627" s="132">
        <v>-10.74</v>
      </c>
      <c r="F2627" s="132">
        <v>-9.2200000000000006</v>
      </c>
      <c r="G2627" s="214" t="s">
        <v>3114</v>
      </c>
      <c r="H2627" s="347" t="s">
        <v>31</v>
      </c>
      <c r="I2627" s="129">
        <v>0.314</v>
      </c>
      <c r="J2627" s="129">
        <v>-94</v>
      </c>
      <c r="K2627" s="129">
        <v>-93</v>
      </c>
      <c r="L2627" s="129" t="b">
        <v>0</v>
      </c>
      <c r="M2627" s="129">
        <v>-22.571000000000002</v>
      </c>
      <c r="N2627" s="129">
        <v>3.6349999999999998</v>
      </c>
      <c r="O2627" s="129">
        <v>-6.2089999999999996</v>
      </c>
      <c r="P2627" s="132">
        <v>-20.971</v>
      </c>
      <c r="Q2627" s="132">
        <v>0.35599999999999998</v>
      </c>
      <c r="R2627" s="132">
        <v>-7.4560000000000004</v>
      </c>
      <c r="S2627" s="129">
        <v>3.07</v>
      </c>
      <c r="T2627" s="129">
        <v>147.149</v>
      </c>
      <c r="U2627" s="129">
        <v>5.32</v>
      </c>
      <c r="V2627" s="129">
        <v>133</v>
      </c>
      <c r="W2627" s="129">
        <v>130</v>
      </c>
      <c r="X2627" s="129">
        <v>1226</v>
      </c>
      <c r="Y2627" s="129" t="s">
        <v>8086</v>
      </c>
      <c r="Z2627" s="129" t="b">
        <v>0</v>
      </c>
      <c r="AA2627" s="129">
        <v>0</v>
      </c>
      <c r="AB2627" s="129" t="b">
        <v>0</v>
      </c>
      <c r="AC2627" s="129">
        <v>40</v>
      </c>
      <c r="AD2627" s="129">
        <v>0.24299999999999999</v>
      </c>
      <c r="AE2627" s="129" t="s">
        <v>31</v>
      </c>
      <c r="AF2627" s="129" t="s">
        <v>3114</v>
      </c>
      <c r="AG2627" s="35" t="s">
        <v>8087</v>
      </c>
    </row>
    <row r="2628" spans="1:33" x14ac:dyDescent="0.3">
      <c r="A2628" s="129" t="s">
        <v>2356</v>
      </c>
      <c r="B2628" s="132">
        <v>-18.02</v>
      </c>
      <c r="C2628" s="132">
        <v>-6.43</v>
      </c>
      <c r="D2628" s="132">
        <v>-1.08</v>
      </c>
      <c r="E2628" s="132">
        <v>-21.43</v>
      </c>
      <c r="F2628" s="132">
        <v>-31.27</v>
      </c>
      <c r="G2628" s="227" t="s">
        <v>3107</v>
      </c>
      <c r="H2628" s="346" t="s">
        <v>3108</v>
      </c>
      <c r="I2628" s="129">
        <v>1.4350000000000001</v>
      </c>
      <c r="J2628" s="129">
        <v>-81</v>
      </c>
      <c r="K2628" s="129">
        <v>-75</v>
      </c>
      <c r="L2628" s="129" t="b">
        <v>0</v>
      </c>
      <c r="M2628" s="129">
        <v>-83</v>
      </c>
      <c r="N2628" s="129">
        <v>13.363</v>
      </c>
      <c r="O2628" s="129">
        <v>-6.2110000000000003</v>
      </c>
      <c r="P2628" s="132">
        <v>-59.406999999999996</v>
      </c>
      <c r="Q2628" s="132">
        <v>0.371</v>
      </c>
      <c r="R2628" s="132">
        <v>-22.041</v>
      </c>
      <c r="S2628" s="129">
        <v>6.58</v>
      </c>
      <c r="T2628" s="129">
        <v>-152.54499999999999</v>
      </c>
      <c r="U2628" s="129">
        <v>18.329999999999998</v>
      </c>
      <c r="V2628" s="129">
        <v>24</v>
      </c>
      <c r="W2628" s="129">
        <v>58</v>
      </c>
      <c r="X2628" s="129">
        <v>165</v>
      </c>
      <c r="Y2628" s="129" t="s">
        <v>2356</v>
      </c>
      <c r="Z2628" s="129" t="b">
        <v>0</v>
      </c>
      <c r="AA2628" s="129">
        <v>0</v>
      </c>
      <c r="AB2628" s="129" t="b">
        <v>0</v>
      </c>
      <c r="AC2628" s="129">
        <v>46</v>
      </c>
      <c r="AD2628" s="129">
        <v>0.24199999999999999</v>
      </c>
      <c r="AE2628" s="129" t="s">
        <v>3108</v>
      </c>
      <c r="AF2628" s="129" t="s">
        <v>3107</v>
      </c>
      <c r="AG2628" s="35" t="s">
        <v>3968</v>
      </c>
    </row>
    <row r="2629" spans="1:33" x14ac:dyDescent="0.3">
      <c r="A2629" s="129" t="s">
        <v>1977</v>
      </c>
      <c r="B2629" s="132">
        <v>-1.68</v>
      </c>
      <c r="C2629" s="132">
        <v>-10.71</v>
      </c>
      <c r="D2629" s="132">
        <v>-6.13</v>
      </c>
      <c r="E2629" s="132">
        <v>-17.78</v>
      </c>
      <c r="F2629" s="132">
        <v>-20.78</v>
      </c>
      <c r="G2629" s="229" t="s">
        <v>3236</v>
      </c>
      <c r="H2629" s="349" t="s">
        <v>3111</v>
      </c>
      <c r="I2629" s="129">
        <v>4.1349999999999998</v>
      </c>
      <c r="J2629" s="129">
        <v>-69</v>
      </c>
      <c r="K2629" s="129">
        <v>-67</v>
      </c>
      <c r="L2629" s="129" t="b">
        <v>0</v>
      </c>
      <c r="M2629" s="129">
        <v>-27.231000000000002</v>
      </c>
      <c r="N2629" s="129">
        <v>4.3689999999999998</v>
      </c>
      <c r="O2629" s="129">
        <v>-6.2329999999999997</v>
      </c>
      <c r="P2629" s="132">
        <v>-26.533000000000001</v>
      </c>
      <c r="Q2629" s="132">
        <v>0.36</v>
      </c>
      <c r="R2629" s="132">
        <v>-9.5559999999999992</v>
      </c>
      <c r="S2629" s="129">
        <v>2.66</v>
      </c>
      <c r="T2629" s="129">
        <v>-64.516000000000005</v>
      </c>
      <c r="U2629" s="129">
        <v>9.34</v>
      </c>
      <c r="V2629" s="129">
        <v>-61</v>
      </c>
      <c r="W2629" s="129">
        <v>-68</v>
      </c>
      <c r="X2629" s="129">
        <v>806</v>
      </c>
      <c r="Y2629" s="129" t="s">
        <v>1977</v>
      </c>
      <c r="Z2629" s="129" t="b">
        <v>1</v>
      </c>
      <c r="AA2629" s="129">
        <v>0</v>
      </c>
      <c r="AB2629" s="129" t="b">
        <v>0</v>
      </c>
      <c r="AC2629" s="129">
        <v>41</v>
      </c>
      <c r="AD2629" s="129">
        <v>0.24199999999999999</v>
      </c>
      <c r="AE2629" s="129" t="s">
        <v>3111</v>
      </c>
      <c r="AF2629" s="129" t="s">
        <v>3236</v>
      </c>
      <c r="AG2629" s="35" t="s">
        <v>3943</v>
      </c>
    </row>
    <row r="2630" spans="1:33" x14ac:dyDescent="0.3">
      <c r="A2630" s="129" t="s">
        <v>7003</v>
      </c>
      <c r="B2630" s="132">
        <v>-1.46</v>
      </c>
      <c r="C2630" s="132">
        <v>-3.93</v>
      </c>
      <c r="D2630" s="132">
        <v>-6.63</v>
      </c>
      <c r="E2630" s="132">
        <v>-10.59</v>
      </c>
      <c r="F2630" s="132">
        <v>-9.5500000000000007</v>
      </c>
      <c r="G2630" s="269" t="s">
        <v>3148</v>
      </c>
      <c r="H2630" s="288" t="s">
        <v>3111</v>
      </c>
      <c r="I2630" s="129">
        <v>0.52300000000000002</v>
      </c>
      <c r="J2630" s="129">
        <v>-53</v>
      </c>
      <c r="K2630" s="129">
        <v>-31</v>
      </c>
      <c r="L2630" s="129" t="b">
        <v>0</v>
      </c>
      <c r="M2630" s="129">
        <v>-14.773</v>
      </c>
      <c r="N2630" s="129">
        <v>2.3620000000000001</v>
      </c>
      <c r="O2630" s="129">
        <v>-6.2539999999999996</v>
      </c>
      <c r="P2630" s="132">
        <v>-14.398</v>
      </c>
      <c r="Q2630" s="132">
        <v>0.35299999999999998</v>
      </c>
      <c r="R2630" s="132">
        <v>-5.0860000000000003</v>
      </c>
      <c r="S2630" s="129">
        <v>2.52</v>
      </c>
      <c r="T2630" s="129">
        <v>-58.765999999999998</v>
      </c>
      <c r="U2630" s="129">
        <v>20.27</v>
      </c>
      <c r="V2630" s="129">
        <v>-6</v>
      </c>
      <c r="W2630" s="129">
        <v>-19</v>
      </c>
      <c r="X2630" s="129">
        <v>391</v>
      </c>
      <c r="Y2630" s="129" t="s">
        <v>7003</v>
      </c>
      <c r="Z2630" s="129" t="b">
        <v>1</v>
      </c>
      <c r="AA2630" s="129">
        <v>0</v>
      </c>
      <c r="AB2630" s="129" t="b">
        <v>0</v>
      </c>
      <c r="AC2630" s="129">
        <v>47</v>
      </c>
      <c r="AD2630" s="129">
        <v>0.24199999999999999</v>
      </c>
      <c r="AE2630" s="129" t="s">
        <v>3111</v>
      </c>
      <c r="AF2630" s="129" t="s">
        <v>3148</v>
      </c>
      <c r="AG2630" s="35" t="s">
        <v>7049</v>
      </c>
    </row>
    <row r="2631" spans="1:33" x14ac:dyDescent="0.3">
      <c r="A2631" s="129" t="s">
        <v>6070</v>
      </c>
      <c r="B2631" s="132">
        <v>4.0599999999999996</v>
      </c>
      <c r="C2631" s="132">
        <v>-8.36</v>
      </c>
      <c r="D2631" s="132">
        <v>-21.57</v>
      </c>
      <c r="E2631" s="132">
        <v>-8.14</v>
      </c>
      <c r="F2631" s="132">
        <v>-17.13</v>
      </c>
      <c r="G2631" s="282" t="s">
        <v>3705</v>
      </c>
      <c r="H2631" s="347" t="s">
        <v>115</v>
      </c>
      <c r="I2631" s="129">
        <v>0.65200000000000002</v>
      </c>
      <c r="J2631" s="129">
        <v>-67</v>
      </c>
      <c r="K2631" s="129">
        <v>-66</v>
      </c>
      <c r="L2631" s="129" t="b">
        <v>0</v>
      </c>
      <c r="M2631" s="129">
        <v>-36.094999999999999</v>
      </c>
      <c r="N2631" s="129">
        <v>5.77</v>
      </c>
      <c r="O2631" s="129">
        <v>-6.2549999999999999</v>
      </c>
      <c r="P2631" s="132">
        <v>-32.814999999999998</v>
      </c>
      <c r="Q2631" s="132">
        <v>0.33800000000000002</v>
      </c>
      <c r="R2631" s="132">
        <v>-11.093999999999999</v>
      </c>
      <c r="S2631" s="129">
        <v>4.5599999999999996</v>
      </c>
      <c r="T2631" s="129">
        <v>47.789000000000001</v>
      </c>
      <c r="U2631" s="129">
        <v>68.36</v>
      </c>
      <c r="V2631" s="129">
        <v>-24</v>
      </c>
      <c r="W2631" s="129">
        <v>-4</v>
      </c>
      <c r="X2631" s="129">
        <v>64</v>
      </c>
      <c r="Y2631" s="129" t="s">
        <v>6070</v>
      </c>
      <c r="Z2631" s="129" t="b">
        <v>1</v>
      </c>
      <c r="AA2631" s="129">
        <v>0</v>
      </c>
      <c r="AB2631" s="129" t="b">
        <v>0</v>
      </c>
      <c r="AC2631" s="129">
        <v>42</v>
      </c>
      <c r="AD2631" s="129">
        <v>0.24099999999999999</v>
      </c>
      <c r="AE2631" s="129" t="s">
        <v>115</v>
      </c>
      <c r="AF2631" s="129" t="s">
        <v>3705</v>
      </c>
      <c r="AG2631" s="35" t="s">
        <v>6071</v>
      </c>
    </row>
    <row r="2632" spans="1:33" x14ac:dyDescent="0.3">
      <c r="A2632" s="129" t="s">
        <v>400</v>
      </c>
      <c r="B2632" s="132">
        <v>-0.96</v>
      </c>
      <c r="C2632" s="132">
        <v>-10.4</v>
      </c>
      <c r="D2632" s="132">
        <v>-11.45</v>
      </c>
      <c r="E2632" s="132">
        <v>-7.33</v>
      </c>
      <c r="F2632" s="132">
        <v>-10.48</v>
      </c>
      <c r="G2632" s="302" t="s">
        <v>3114</v>
      </c>
      <c r="H2632" s="348" t="s">
        <v>31</v>
      </c>
      <c r="I2632" s="129">
        <v>158.82599999999999</v>
      </c>
      <c r="J2632" s="129">
        <v>-49</v>
      </c>
      <c r="K2632" s="129">
        <v>-18</v>
      </c>
      <c r="L2632" s="129" t="b">
        <v>0</v>
      </c>
      <c r="M2632" s="129">
        <v>-20.841999999999999</v>
      </c>
      <c r="N2632" s="129">
        <v>3.3250000000000002</v>
      </c>
      <c r="O2632" s="129">
        <v>-6.2679999999999998</v>
      </c>
      <c r="P2632" s="132">
        <v>-19.248999999999999</v>
      </c>
      <c r="Q2632" s="132">
        <v>0.35</v>
      </c>
      <c r="R2632" s="132">
        <v>-6.74</v>
      </c>
      <c r="S2632" s="129">
        <v>2.63</v>
      </c>
      <c r="T2632" s="129">
        <v>-49.322000000000003</v>
      </c>
      <c r="U2632" s="129">
        <v>566.54999999999995</v>
      </c>
      <c r="V2632" s="129">
        <v>-41</v>
      </c>
      <c r="W2632" s="129">
        <v>-22</v>
      </c>
      <c r="X2632" s="129">
        <v>13</v>
      </c>
      <c r="Y2632" s="129" t="s">
        <v>400</v>
      </c>
      <c r="Z2632" s="129" t="b">
        <v>1</v>
      </c>
      <c r="AA2632" s="129">
        <v>0</v>
      </c>
      <c r="AB2632" s="129" t="b">
        <v>0</v>
      </c>
      <c r="AC2632" s="129">
        <v>46</v>
      </c>
      <c r="AD2632" s="129">
        <v>0.24099999999999999</v>
      </c>
      <c r="AE2632" s="129" t="s">
        <v>31</v>
      </c>
      <c r="AF2632" s="129" t="s">
        <v>3114</v>
      </c>
      <c r="AG2632" s="35" t="s">
        <v>3585</v>
      </c>
    </row>
    <row r="2633" spans="1:33" x14ac:dyDescent="0.3">
      <c r="A2633" s="129" t="s">
        <v>2309</v>
      </c>
      <c r="B2633" s="132">
        <v>0.42</v>
      </c>
      <c r="C2633" s="132">
        <v>-5.4</v>
      </c>
      <c r="D2633" s="132">
        <v>-14.61</v>
      </c>
      <c r="E2633" s="132">
        <v>-6.58</v>
      </c>
      <c r="F2633" s="132">
        <v>-10.91</v>
      </c>
      <c r="G2633" s="210" t="s">
        <v>3127</v>
      </c>
      <c r="H2633" s="288" t="s">
        <v>31</v>
      </c>
      <c r="I2633" s="129">
        <v>3.8029999999999999</v>
      </c>
      <c r="J2633" s="129">
        <v>-89</v>
      </c>
      <c r="K2633" s="129">
        <v>-81</v>
      </c>
      <c r="L2633" s="129" t="b">
        <v>0</v>
      </c>
      <c r="M2633" s="129">
        <v>-29.388999999999999</v>
      </c>
      <c r="N2633" s="129">
        <v>4.6849999999999996</v>
      </c>
      <c r="O2633" s="129">
        <v>-6.2729999999999997</v>
      </c>
      <c r="P2633" s="132">
        <v>-25.544</v>
      </c>
      <c r="Q2633" s="132">
        <v>0.34899999999999998</v>
      </c>
      <c r="R2633" s="132">
        <v>-8.9139999999999997</v>
      </c>
      <c r="S2633" s="129">
        <v>3.49</v>
      </c>
      <c r="T2633" s="129">
        <v>-36.084000000000003</v>
      </c>
      <c r="U2633" s="129">
        <v>11.92</v>
      </c>
      <c r="V2633" s="129">
        <v>-69</v>
      </c>
      <c r="W2633" s="129">
        <v>-62</v>
      </c>
      <c r="X2633" s="129">
        <v>481</v>
      </c>
      <c r="Y2633" s="129" t="s">
        <v>2309</v>
      </c>
      <c r="Z2633" s="129" t="b">
        <v>1</v>
      </c>
      <c r="AA2633" s="129">
        <v>0</v>
      </c>
      <c r="AB2633" s="129" t="b">
        <v>0</v>
      </c>
      <c r="AC2633" s="129">
        <v>41</v>
      </c>
      <c r="AD2633" s="129">
        <v>0.24099999999999999</v>
      </c>
      <c r="AE2633" s="129" t="s">
        <v>31</v>
      </c>
      <c r="AF2633" s="129" t="s">
        <v>3127</v>
      </c>
      <c r="AG2633" s="35" t="s">
        <v>3309</v>
      </c>
    </row>
    <row r="2634" spans="1:33" x14ac:dyDescent="0.3">
      <c r="A2634" s="129" t="s">
        <v>6432</v>
      </c>
      <c r="B2634" s="132">
        <v>7.5</v>
      </c>
      <c r="C2634" s="132">
        <v>-4.24</v>
      </c>
      <c r="D2634" s="132">
        <v>-21.98</v>
      </c>
      <c r="E2634" s="132">
        <v>-14.32</v>
      </c>
      <c r="F2634" s="132">
        <v>-10.81</v>
      </c>
      <c r="G2634" s="214" t="s">
        <v>3184</v>
      </c>
      <c r="H2634" s="347" t="s">
        <v>24</v>
      </c>
      <c r="I2634" s="129">
        <v>0.622</v>
      </c>
      <c r="J2634" s="129">
        <v>-58</v>
      </c>
      <c r="K2634" s="129">
        <v>-55</v>
      </c>
      <c r="L2634" s="129" t="b">
        <v>0</v>
      </c>
      <c r="M2634" s="129">
        <v>-52.387999999999998</v>
      </c>
      <c r="N2634" s="129">
        <v>8.3190000000000008</v>
      </c>
      <c r="O2634" s="129">
        <v>-6.298</v>
      </c>
      <c r="P2634" s="132">
        <v>-40.585000000000001</v>
      </c>
      <c r="Q2634" s="132">
        <v>0.33500000000000002</v>
      </c>
      <c r="R2634" s="132">
        <v>-13.606</v>
      </c>
      <c r="S2634" s="129">
        <v>3.59</v>
      </c>
      <c r="T2634" s="129">
        <v>83.230999999999995</v>
      </c>
      <c r="U2634" s="129">
        <v>18.07</v>
      </c>
      <c r="V2634" s="129">
        <v>-41</v>
      </c>
      <c r="W2634" s="129">
        <v>-40</v>
      </c>
      <c r="X2634" s="129">
        <v>308</v>
      </c>
      <c r="Y2634" s="129" t="s">
        <v>6432</v>
      </c>
      <c r="Z2634" s="129" t="b">
        <v>1</v>
      </c>
      <c r="AA2634" s="129">
        <v>0</v>
      </c>
      <c r="AB2634" s="129" t="b">
        <v>0</v>
      </c>
      <c r="AC2634" s="129">
        <v>46</v>
      </c>
      <c r="AD2634" s="129">
        <v>0.24099999999999999</v>
      </c>
      <c r="AE2634" s="129" t="s">
        <v>24</v>
      </c>
      <c r="AF2634" s="129" t="s">
        <v>3184</v>
      </c>
      <c r="AG2634" s="35" t="s">
        <v>6433</v>
      </c>
    </row>
    <row r="2635" spans="1:33" x14ac:dyDescent="0.3">
      <c r="A2635" s="129" t="s">
        <v>459</v>
      </c>
      <c r="B2635" s="132">
        <v>-1.7</v>
      </c>
      <c r="C2635" s="132">
        <v>0.1</v>
      </c>
      <c r="D2635" s="132">
        <v>-2.93</v>
      </c>
      <c r="E2635" s="132">
        <v>-24.34</v>
      </c>
      <c r="F2635" s="132">
        <v>-27.86</v>
      </c>
      <c r="G2635" s="311" t="s">
        <v>3516</v>
      </c>
      <c r="H2635" s="349" t="s">
        <v>3205</v>
      </c>
      <c r="I2635" s="129">
        <v>39.728000000000002</v>
      </c>
      <c r="J2635" s="129">
        <v>-69</v>
      </c>
      <c r="K2635" s="129">
        <v>-66</v>
      </c>
      <c r="L2635" s="129" t="b">
        <v>0</v>
      </c>
      <c r="M2635" s="129">
        <v>-23.466000000000001</v>
      </c>
      <c r="N2635" s="129">
        <v>3.7229999999999999</v>
      </c>
      <c r="O2635" s="129">
        <v>-6.3029999999999999</v>
      </c>
      <c r="P2635" s="132">
        <v>-25.908999999999999</v>
      </c>
      <c r="Q2635" s="132">
        <v>0.36299999999999999</v>
      </c>
      <c r="R2635" s="132">
        <v>-9.4019999999999992</v>
      </c>
      <c r="S2635" s="129">
        <v>2.48</v>
      </c>
      <c r="T2635" s="129">
        <v>-14.523</v>
      </c>
      <c r="U2635" s="129">
        <v>275.83499999999998</v>
      </c>
      <c r="V2635" s="129">
        <v>-24</v>
      </c>
      <c r="W2635" s="129">
        <v>-37</v>
      </c>
      <c r="X2635" s="129">
        <v>29</v>
      </c>
      <c r="Y2635" s="129" t="s">
        <v>459</v>
      </c>
      <c r="Z2635" s="129" t="b">
        <v>0</v>
      </c>
      <c r="AA2635" s="129">
        <v>0</v>
      </c>
      <c r="AB2635" s="129" t="b">
        <v>0</v>
      </c>
      <c r="AC2635" s="129">
        <v>38</v>
      </c>
      <c r="AD2635" s="129">
        <v>0.24</v>
      </c>
      <c r="AE2635" s="129" t="s">
        <v>3205</v>
      </c>
      <c r="AF2635" s="129" t="s">
        <v>3516</v>
      </c>
      <c r="AG2635" s="35" t="s">
        <v>5612</v>
      </c>
    </row>
    <row r="2636" spans="1:33" x14ac:dyDescent="0.3">
      <c r="A2636" s="129" t="s">
        <v>931</v>
      </c>
      <c r="B2636" s="132">
        <v>2.0699999999999998</v>
      </c>
      <c r="C2636" s="132">
        <v>-13.16</v>
      </c>
      <c r="D2636" s="132">
        <v>-17.420000000000002</v>
      </c>
      <c r="E2636" s="132">
        <v>-25.06</v>
      </c>
      <c r="F2636" s="132">
        <v>-26.27</v>
      </c>
      <c r="G2636" s="312" t="s">
        <v>3705</v>
      </c>
      <c r="H2636" s="347" t="s">
        <v>115</v>
      </c>
      <c r="I2636" s="129">
        <v>4.1349999999999998</v>
      </c>
      <c r="J2636" s="129">
        <v>-77</v>
      </c>
      <c r="K2636" s="129">
        <v>-77</v>
      </c>
      <c r="L2636" s="129" t="b">
        <v>0</v>
      </c>
      <c r="M2636" s="129">
        <v>-35.813000000000002</v>
      </c>
      <c r="N2636" s="129">
        <v>5.6740000000000004</v>
      </c>
      <c r="O2636" s="129">
        <v>-6.3120000000000003</v>
      </c>
      <c r="P2636" s="132">
        <v>-34.085999999999999</v>
      </c>
      <c r="Q2636" s="132">
        <v>0.34799999999999998</v>
      </c>
      <c r="R2636" s="132">
        <v>-11.861000000000001</v>
      </c>
      <c r="S2636" s="129">
        <v>3.24</v>
      </c>
      <c r="T2636" s="129">
        <v>-4.8259999999999996</v>
      </c>
      <c r="U2636" s="129">
        <v>6.4</v>
      </c>
      <c r="V2636" s="129">
        <v>-70</v>
      </c>
      <c r="W2636" s="129">
        <v>-60</v>
      </c>
      <c r="X2636" s="129">
        <v>965</v>
      </c>
      <c r="Y2636" s="129" t="s">
        <v>931</v>
      </c>
      <c r="Z2636" s="129" t="b">
        <v>0</v>
      </c>
      <c r="AA2636" s="129">
        <v>0</v>
      </c>
      <c r="AB2636" s="129" t="b">
        <v>0</v>
      </c>
      <c r="AC2636" s="129">
        <v>42</v>
      </c>
      <c r="AD2636" s="129">
        <v>0.24</v>
      </c>
      <c r="AE2636" s="129" t="s">
        <v>115</v>
      </c>
      <c r="AF2636" s="129" t="s">
        <v>3705</v>
      </c>
      <c r="AG2636" s="35" t="s">
        <v>5658</v>
      </c>
    </row>
    <row r="2637" spans="1:33" x14ac:dyDescent="0.3">
      <c r="A2637" s="129" t="s">
        <v>668</v>
      </c>
      <c r="B2637" s="132">
        <v>0.9</v>
      </c>
      <c r="C2637" s="132">
        <v>0.65</v>
      </c>
      <c r="D2637" s="132">
        <v>-11.52</v>
      </c>
      <c r="E2637" s="132">
        <v>-0.5</v>
      </c>
      <c r="F2637" s="132">
        <v>-2.69</v>
      </c>
      <c r="G2637" s="225" t="s">
        <v>3391</v>
      </c>
      <c r="H2637" s="346" t="s">
        <v>3108</v>
      </c>
      <c r="I2637" s="129">
        <v>30.091999999999999</v>
      </c>
      <c r="J2637" s="129">
        <v>-27</v>
      </c>
      <c r="K2637" s="129">
        <v>-13</v>
      </c>
      <c r="L2637" s="129" t="b">
        <v>0</v>
      </c>
      <c r="M2637" s="129">
        <v>-26.036999999999999</v>
      </c>
      <c r="N2637" s="129">
        <v>4.12</v>
      </c>
      <c r="O2637" s="129">
        <v>-6.32</v>
      </c>
      <c r="P2637" s="132">
        <v>-22.289000000000001</v>
      </c>
      <c r="Q2637" s="132">
        <v>0.34899999999999998</v>
      </c>
      <c r="R2637" s="132">
        <v>-7.7690000000000001</v>
      </c>
      <c r="S2637" s="129">
        <v>1.74</v>
      </c>
      <c r="T2637" s="129">
        <v>-8.7040000000000006</v>
      </c>
      <c r="U2637" s="129">
        <v>223.9</v>
      </c>
      <c r="V2637" s="129">
        <v>-36</v>
      </c>
      <c r="W2637" s="129">
        <v>-35</v>
      </c>
      <c r="X2637" s="129">
        <v>51</v>
      </c>
      <c r="Y2637" s="129" t="s">
        <v>668</v>
      </c>
      <c r="Z2637" s="129" t="b">
        <v>1</v>
      </c>
      <c r="AA2637" s="129">
        <v>0</v>
      </c>
      <c r="AB2637" s="129" t="b">
        <v>0</v>
      </c>
      <c r="AC2637" s="129">
        <v>43</v>
      </c>
      <c r="AD2637" s="129">
        <v>0.24</v>
      </c>
      <c r="AE2637" s="129" t="s">
        <v>3108</v>
      </c>
      <c r="AF2637" s="129" t="s">
        <v>3391</v>
      </c>
      <c r="AG2637" s="35" t="s">
        <v>3881</v>
      </c>
    </row>
    <row r="2638" spans="1:33" x14ac:dyDescent="0.3">
      <c r="A2638" s="129" t="s">
        <v>7133</v>
      </c>
      <c r="B2638" s="132">
        <v>2.17</v>
      </c>
      <c r="C2638" s="132">
        <v>-2.75</v>
      </c>
      <c r="D2638" s="132">
        <v>-0.3</v>
      </c>
      <c r="E2638" s="132">
        <v>-12.16</v>
      </c>
      <c r="F2638" s="132">
        <v>-13.32</v>
      </c>
      <c r="G2638" s="311" t="s">
        <v>3153</v>
      </c>
      <c r="H2638" s="349" t="s">
        <v>3108</v>
      </c>
      <c r="I2638" s="129">
        <v>0.67100000000000004</v>
      </c>
      <c r="J2638" s="129">
        <v>-49</v>
      </c>
      <c r="K2638" s="129">
        <v>-46</v>
      </c>
      <c r="L2638" s="129" t="b">
        <v>0</v>
      </c>
      <c r="M2638" s="129">
        <v>-21.885000000000002</v>
      </c>
      <c r="N2638" s="129">
        <v>3.4510000000000001</v>
      </c>
      <c r="O2638" s="129">
        <v>-6.3410000000000002</v>
      </c>
      <c r="P2638" s="132">
        <v>-21.061</v>
      </c>
      <c r="Q2638" s="132">
        <v>0.36799999999999999</v>
      </c>
      <c r="R2638" s="132">
        <v>-7.742</v>
      </c>
      <c r="S2638" s="129">
        <v>2.27</v>
      </c>
      <c r="T2638" s="129">
        <v>111.458</v>
      </c>
      <c r="U2638" s="129">
        <v>19.79</v>
      </c>
      <c r="V2638" s="129">
        <v>-36</v>
      </c>
      <c r="W2638" s="129">
        <v>-13</v>
      </c>
      <c r="X2638" s="129">
        <v>445</v>
      </c>
      <c r="Y2638" s="129" t="s">
        <v>7133</v>
      </c>
      <c r="Z2638" s="129" t="b">
        <v>0</v>
      </c>
      <c r="AA2638" s="129">
        <v>0</v>
      </c>
      <c r="AB2638" s="129" t="b">
        <v>0</v>
      </c>
      <c r="AC2638" s="129">
        <v>45</v>
      </c>
      <c r="AD2638" s="129">
        <v>0.23899999999999999</v>
      </c>
      <c r="AE2638" s="129" t="s">
        <v>3108</v>
      </c>
      <c r="AF2638" s="129" t="s">
        <v>3153</v>
      </c>
      <c r="AG2638" s="35" t="s">
        <v>7134</v>
      </c>
    </row>
    <row r="2639" spans="1:33" x14ac:dyDescent="0.3">
      <c r="A2639" s="129" t="s">
        <v>878</v>
      </c>
      <c r="B2639" s="132">
        <v>-2.1800000000000002</v>
      </c>
      <c r="C2639" s="132">
        <v>-3.35</v>
      </c>
      <c r="D2639" s="132">
        <v>-11.02</v>
      </c>
      <c r="E2639" s="132">
        <v>4.5599999999999996</v>
      </c>
      <c r="F2639" s="132">
        <v>-5.1100000000000003</v>
      </c>
      <c r="G2639" s="227" t="s">
        <v>3121</v>
      </c>
      <c r="H2639" s="346" t="s">
        <v>245</v>
      </c>
      <c r="I2639" s="129">
        <v>9.3699999999999992</v>
      </c>
      <c r="J2639" s="129">
        <v>-55</v>
      </c>
      <c r="K2639" s="129">
        <v>-43</v>
      </c>
      <c r="L2639" s="129" t="b">
        <v>0</v>
      </c>
      <c r="M2639" s="129">
        <v>-47.454999999999998</v>
      </c>
      <c r="N2639" s="129">
        <v>7.4779999999999998</v>
      </c>
      <c r="O2639" s="129">
        <v>-6.3460000000000001</v>
      </c>
      <c r="P2639" s="132">
        <v>-35.045000000000002</v>
      </c>
      <c r="Q2639" s="132">
        <v>0.34899999999999998</v>
      </c>
      <c r="R2639" s="132">
        <v>-12.244999999999999</v>
      </c>
      <c r="S2639" s="129">
        <v>2.0299999999999998</v>
      </c>
      <c r="T2639" s="129">
        <v>-8.4689999999999994</v>
      </c>
      <c r="U2639" s="129">
        <v>7.2869999999999999</v>
      </c>
      <c r="V2639" s="129">
        <v>-57</v>
      </c>
      <c r="W2639" s="129">
        <v>-42</v>
      </c>
      <c r="X2639" s="129">
        <v>1355</v>
      </c>
      <c r="Y2639" s="129" t="s">
        <v>878</v>
      </c>
      <c r="Z2639" s="129" t="b">
        <v>1</v>
      </c>
      <c r="AA2639" s="129">
        <v>0</v>
      </c>
      <c r="AB2639" s="129" t="b">
        <v>0</v>
      </c>
      <c r="AC2639" s="129">
        <v>48</v>
      </c>
      <c r="AD2639" s="129">
        <v>0.23899999999999999</v>
      </c>
      <c r="AE2639" s="129" t="s">
        <v>245</v>
      </c>
      <c r="AF2639" s="129" t="s">
        <v>3121</v>
      </c>
      <c r="AG2639" s="35" t="s">
        <v>4170</v>
      </c>
    </row>
    <row r="2640" spans="1:33" x14ac:dyDescent="0.3">
      <c r="A2640" s="129" t="s">
        <v>917</v>
      </c>
      <c r="B2640" s="132">
        <v>-1.58</v>
      </c>
      <c r="C2640" s="132">
        <v>-10.31</v>
      </c>
      <c r="D2640" s="132">
        <v>-15.79</v>
      </c>
      <c r="E2640" s="132">
        <v>-1.21</v>
      </c>
      <c r="F2640" s="132">
        <v>-7.88</v>
      </c>
      <c r="G2640" s="315" t="s">
        <v>3133</v>
      </c>
      <c r="H2640" s="348" t="s">
        <v>24</v>
      </c>
      <c r="I2640" s="129">
        <v>15.353999999999999</v>
      </c>
      <c r="J2640" s="129">
        <v>-28</v>
      </c>
      <c r="K2640" s="129">
        <v>-18</v>
      </c>
      <c r="L2640" s="129" t="b">
        <v>0</v>
      </c>
      <c r="M2640" s="129">
        <v>-26.940999999999999</v>
      </c>
      <c r="N2640" s="129">
        <v>4.242</v>
      </c>
      <c r="O2640" s="129">
        <v>-6.351</v>
      </c>
      <c r="P2640" s="132">
        <v>-22.588999999999999</v>
      </c>
      <c r="Q2640" s="132">
        <v>0.34699999999999998</v>
      </c>
      <c r="R2640" s="132">
        <v>-7.85</v>
      </c>
      <c r="S2640" s="129">
        <v>1.78</v>
      </c>
      <c r="T2640" s="129">
        <v>29.004000000000001</v>
      </c>
      <c r="U2640" s="129">
        <v>202.84</v>
      </c>
      <c r="V2640" s="129">
        <v>-53</v>
      </c>
      <c r="W2640" s="129">
        <v>-41</v>
      </c>
      <c r="X2640" s="129">
        <v>55</v>
      </c>
      <c r="Y2640" s="129" t="s">
        <v>917</v>
      </c>
      <c r="Z2640" s="129" t="b">
        <v>1</v>
      </c>
      <c r="AA2640" s="129">
        <v>0</v>
      </c>
      <c r="AB2640" s="129" t="b">
        <v>0</v>
      </c>
      <c r="AC2640" s="129">
        <v>41</v>
      </c>
      <c r="AD2640" s="129">
        <v>0.23899999999999999</v>
      </c>
      <c r="AE2640" s="129" t="s">
        <v>24</v>
      </c>
      <c r="AF2640" s="129" t="s">
        <v>3133</v>
      </c>
      <c r="AG2640" s="35" t="s">
        <v>4535</v>
      </c>
    </row>
    <row r="2641" spans="1:33" x14ac:dyDescent="0.3">
      <c r="A2641" s="129" t="s">
        <v>8188</v>
      </c>
      <c r="B2641" s="132">
        <v>-3.37</v>
      </c>
      <c r="C2641" s="132">
        <v>3.18</v>
      </c>
      <c r="D2641" s="132">
        <v>-5.44</v>
      </c>
      <c r="E2641" s="132">
        <v>-17.93</v>
      </c>
      <c r="F2641" s="132">
        <v>-12.68</v>
      </c>
      <c r="G2641" s="208" t="s">
        <v>3562</v>
      </c>
      <c r="H2641" s="347" t="s">
        <v>48</v>
      </c>
      <c r="I2641" s="129">
        <v>0.22600000000000001</v>
      </c>
      <c r="J2641" s="129">
        <v>-59</v>
      </c>
      <c r="K2641" s="129">
        <v>-56</v>
      </c>
      <c r="L2641" s="129" t="b">
        <v>0</v>
      </c>
      <c r="M2641" s="129">
        <v>-20.581</v>
      </c>
      <c r="N2641" s="129">
        <v>3.2389999999999999</v>
      </c>
      <c r="O2641" s="129">
        <v>-6.3529999999999998</v>
      </c>
      <c r="P2641" s="132">
        <v>-19.914999999999999</v>
      </c>
      <c r="Q2641" s="132">
        <v>0.36499999999999999</v>
      </c>
      <c r="R2641" s="132">
        <v>-7.2640000000000002</v>
      </c>
      <c r="S2641" s="129">
        <v>2.98</v>
      </c>
      <c r="T2641" s="129">
        <v>-66.328999999999994</v>
      </c>
      <c r="U2641" s="129">
        <v>17.21</v>
      </c>
      <c r="V2641" s="129">
        <v>-14</v>
      </c>
      <c r="W2641" s="129">
        <v>-16</v>
      </c>
      <c r="X2641" s="129">
        <v>390</v>
      </c>
      <c r="Y2641" s="129" t="s">
        <v>8188</v>
      </c>
      <c r="Z2641" s="129" t="b">
        <v>0</v>
      </c>
      <c r="AA2641" s="129">
        <v>0</v>
      </c>
      <c r="AB2641" s="129" t="b">
        <v>0</v>
      </c>
      <c r="AC2641" s="129">
        <v>40</v>
      </c>
      <c r="AD2641" s="129">
        <v>0.23899999999999999</v>
      </c>
      <c r="AE2641" s="129" t="s">
        <v>48</v>
      </c>
      <c r="AF2641" s="129" t="s">
        <v>3562</v>
      </c>
      <c r="AG2641" s="35" t="s">
        <v>8189</v>
      </c>
    </row>
    <row r="2642" spans="1:33" x14ac:dyDescent="0.3">
      <c r="A2642" s="129" t="s">
        <v>967</v>
      </c>
      <c r="B2642" s="132">
        <v>-0.16</v>
      </c>
      <c r="C2642" s="132">
        <v>7.19</v>
      </c>
      <c r="D2642" s="132">
        <v>2.2000000000000002</v>
      </c>
      <c r="E2642" s="132">
        <v>-1.27</v>
      </c>
      <c r="F2642" s="132">
        <v>-1.19</v>
      </c>
      <c r="G2642" s="282" t="s">
        <v>3114</v>
      </c>
      <c r="H2642" s="347" t="s">
        <v>31</v>
      </c>
      <c r="I2642" s="129">
        <v>36.450000000000003</v>
      </c>
      <c r="J2642" s="129">
        <v>-27</v>
      </c>
      <c r="K2642" s="129">
        <v>-9</v>
      </c>
      <c r="L2642" s="129" t="b">
        <v>1</v>
      </c>
      <c r="M2642" s="129">
        <v>-18.518000000000001</v>
      </c>
      <c r="N2642" s="129">
        <v>2.911</v>
      </c>
      <c r="O2642" s="129">
        <v>-6.3620000000000001</v>
      </c>
      <c r="P2642" s="132">
        <v>-17.271999999999998</v>
      </c>
      <c r="Q2642" s="132">
        <v>0.36699999999999999</v>
      </c>
      <c r="R2642" s="132">
        <v>-6.335</v>
      </c>
      <c r="S2642" s="129">
        <v>1.83</v>
      </c>
      <c r="T2642" s="129">
        <v>-21.611000000000001</v>
      </c>
      <c r="U2642" s="129">
        <v>136.28</v>
      </c>
      <c r="V2642" s="129">
        <v>-57</v>
      </c>
      <c r="W2642" s="129">
        <v>-54</v>
      </c>
      <c r="X2642" s="129">
        <v>80</v>
      </c>
      <c r="Y2642" s="129" t="s">
        <v>967</v>
      </c>
      <c r="Z2642" s="129" t="b">
        <v>1</v>
      </c>
      <c r="AA2642" s="129">
        <v>0</v>
      </c>
      <c r="AB2642" s="129" t="b">
        <v>0</v>
      </c>
      <c r="AC2642" s="129">
        <v>45</v>
      </c>
      <c r="AD2642" s="129">
        <v>0.23799999999999999</v>
      </c>
      <c r="AE2642" s="129" t="s">
        <v>31</v>
      </c>
      <c r="AF2642" s="129" t="s">
        <v>3114</v>
      </c>
      <c r="AG2642" s="35" t="s">
        <v>4322</v>
      </c>
    </row>
    <row r="2643" spans="1:33" x14ac:dyDescent="0.3">
      <c r="A2643" s="129" t="s">
        <v>7127</v>
      </c>
      <c r="B2643" s="132">
        <v>2.4700000000000002</v>
      </c>
      <c r="C2643" s="132">
        <v>7.57</v>
      </c>
      <c r="D2643" s="132">
        <v>0</v>
      </c>
      <c r="E2643" s="132">
        <v>-31.47</v>
      </c>
      <c r="F2643" s="132">
        <v>-30.14</v>
      </c>
      <c r="G2643" s="283" t="s">
        <v>3146</v>
      </c>
      <c r="H2643" s="351" t="s">
        <v>3124</v>
      </c>
      <c r="I2643" s="129">
        <v>0.77200000000000002</v>
      </c>
      <c r="J2643" s="129">
        <v>-88</v>
      </c>
      <c r="K2643" s="129">
        <v>-84</v>
      </c>
      <c r="L2643" s="129" t="b">
        <v>0</v>
      </c>
      <c r="M2643" s="129">
        <v>-58.927999999999997</v>
      </c>
      <c r="N2643" s="129">
        <v>9.2520000000000007</v>
      </c>
      <c r="O2643" s="129">
        <v>-6.3689999999999998</v>
      </c>
      <c r="P2643" s="132">
        <v>-50.453000000000003</v>
      </c>
      <c r="Q2643" s="132">
        <v>0.379</v>
      </c>
      <c r="R2643" s="132">
        <v>-19.13</v>
      </c>
      <c r="S2643" s="129">
        <v>4.29</v>
      </c>
      <c r="T2643" s="129">
        <v>43.158999999999999</v>
      </c>
      <c r="U2643" s="129">
        <v>5.4</v>
      </c>
      <c r="V2643" s="129">
        <v>-34</v>
      </c>
      <c r="W2643" s="129">
        <v>-52</v>
      </c>
      <c r="X2643" s="129">
        <v>863</v>
      </c>
      <c r="Y2643" s="129" t="s">
        <v>7127</v>
      </c>
      <c r="Z2643" s="129" t="b">
        <v>0</v>
      </c>
      <c r="AA2643" s="129">
        <v>0</v>
      </c>
      <c r="AB2643" s="129" t="b">
        <v>0</v>
      </c>
      <c r="AC2643" s="129">
        <v>41</v>
      </c>
      <c r="AD2643" s="129">
        <v>0.23799999999999999</v>
      </c>
      <c r="AE2643" s="129" t="s">
        <v>3124</v>
      </c>
      <c r="AF2643" s="129" t="s">
        <v>3146</v>
      </c>
      <c r="AG2643" s="35" t="s">
        <v>7128</v>
      </c>
    </row>
    <row r="2644" spans="1:33" x14ac:dyDescent="0.3">
      <c r="A2644" s="129" t="s">
        <v>8859</v>
      </c>
      <c r="B2644" s="132">
        <v>14.27</v>
      </c>
      <c r="C2644" s="132">
        <v>0.45</v>
      </c>
      <c r="D2644" s="132">
        <v>-29.11</v>
      </c>
      <c r="E2644" s="132">
        <v>-17.07</v>
      </c>
      <c r="F2644" s="132">
        <v>-19.62</v>
      </c>
      <c r="G2644" s="269" t="s">
        <v>3221</v>
      </c>
      <c r="H2644" s="288" t="s">
        <v>24</v>
      </c>
      <c r="I2644" s="129">
        <v>0.29499999999999998</v>
      </c>
      <c r="J2644" s="129">
        <v>-61</v>
      </c>
      <c r="K2644" s="129">
        <v>-55</v>
      </c>
      <c r="L2644" s="129" t="b">
        <v>0</v>
      </c>
      <c r="M2644" s="129">
        <v>-71.787999999999997</v>
      </c>
      <c r="N2644" s="129">
        <v>11.242000000000001</v>
      </c>
      <c r="O2644" s="129">
        <v>-6.3860000000000001</v>
      </c>
      <c r="P2644" s="132">
        <v>-53.899000000000001</v>
      </c>
      <c r="Q2644" s="132">
        <v>0.32300000000000001</v>
      </c>
      <c r="R2644" s="132">
        <v>-17.387</v>
      </c>
      <c r="S2644" s="129">
        <v>6.19</v>
      </c>
      <c r="T2644" s="129">
        <v>92.694000000000003</v>
      </c>
      <c r="U2644" s="129">
        <v>8.89</v>
      </c>
      <c r="V2644" s="129">
        <v>47</v>
      </c>
      <c r="W2644" s="129">
        <v>49</v>
      </c>
      <c r="X2644" s="129">
        <v>363</v>
      </c>
      <c r="Y2644" s="129" t="s">
        <v>8859</v>
      </c>
      <c r="Z2644" s="129" t="b">
        <v>1</v>
      </c>
      <c r="AA2644" s="129">
        <v>0</v>
      </c>
      <c r="AB2644" s="129" t="b">
        <v>0</v>
      </c>
      <c r="AC2644" s="129">
        <v>42</v>
      </c>
      <c r="AD2644" s="129">
        <v>0.23799999999999999</v>
      </c>
      <c r="AE2644" s="129" t="s">
        <v>24</v>
      </c>
      <c r="AF2644" s="129" t="s">
        <v>3221</v>
      </c>
      <c r="AG2644" s="35" t="s">
        <v>8860</v>
      </c>
    </row>
    <row r="2645" spans="1:33" x14ac:dyDescent="0.3">
      <c r="A2645" s="129" t="s">
        <v>830</v>
      </c>
      <c r="B2645" s="132">
        <v>2.4700000000000002</v>
      </c>
      <c r="C2645" s="132">
        <v>-6.12</v>
      </c>
      <c r="D2645" s="132">
        <v>-20.2</v>
      </c>
      <c r="E2645" s="132">
        <v>-3.57</v>
      </c>
      <c r="F2645" s="132">
        <v>-6.7</v>
      </c>
      <c r="G2645" s="322" t="s">
        <v>3144</v>
      </c>
      <c r="H2645" s="347" t="s">
        <v>3124</v>
      </c>
      <c r="I2645" s="129">
        <v>19.202000000000002</v>
      </c>
      <c r="J2645" s="129">
        <v>-76</v>
      </c>
      <c r="K2645" s="129">
        <v>-65</v>
      </c>
      <c r="L2645" s="129" t="b">
        <v>0</v>
      </c>
      <c r="M2645" s="129">
        <v>-43.835000000000001</v>
      </c>
      <c r="N2645" s="129">
        <v>6.8630000000000004</v>
      </c>
      <c r="O2645" s="129">
        <v>-6.3869999999999996</v>
      </c>
      <c r="P2645" s="132">
        <v>-33.905999999999999</v>
      </c>
      <c r="Q2645" s="132">
        <v>0.34100000000000003</v>
      </c>
      <c r="R2645" s="132">
        <v>-11.577999999999999</v>
      </c>
      <c r="S2645" s="129">
        <v>2.94</v>
      </c>
      <c r="T2645" s="129">
        <v>-6.343</v>
      </c>
      <c r="U2645" s="129">
        <v>255.065</v>
      </c>
      <c r="V2645" s="129">
        <v>-20</v>
      </c>
      <c r="W2645" s="129">
        <v>-1</v>
      </c>
      <c r="X2645" s="129">
        <v>26</v>
      </c>
      <c r="Y2645" s="129" t="s">
        <v>830</v>
      </c>
      <c r="Z2645" s="129" t="b">
        <v>1</v>
      </c>
      <c r="AA2645" s="129">
        <v>0</v>
      </c>
      <c r="AB2645" s="129" t="b">
        <v>0</v>
      </c>
      <c r="AC2645" s="129">
        <v>48</v>
      </c>
      <c r="AD2645" s="129">
        <v>0.23699999999999999</v>
      </c>
      <c r="AE2645" s="129" t="s">
        <v>3124</v>
      </c>
      <c r="AF2645" s="129" t="s">
        <v>3144</v>
      </c>
      <c r="AG2645" s="35" t="s">
        <v>5028</v>
      </c>
    </row>
    <row r="2646" spans="1:33" x14ac:dyDescent="0.3">
      <c r="A2646" s="129" t="s">
        <v>461</v>
      </c>
      <c r="B2646" s="132">
        <v>1.91</v>
      </c>
      <c r="C2646" s="132">
        <v>-6.74</v>
      </c>
      <c r="D2646" s="132">
        <v>-10.3</v>
      </c>
      <c r="E2646" s="132">
        <v>5.97</v>
      </c>
      <c r="F2646" s="132">
        <v>0.33</v>
      </c>
      <c r="G2646" s="208" t="s">
        <v>3142</v>
      </c>
      <c r="H2646" s="347" t="s">
        <v>150</v>
      </c>
      <c r="I2646" s="129">
        <v>12.993</v>
      </c>
      <c r="J2646" s="129">
        <v>-96</v>
      </c>
      <c r="K2646" s="129">
        <v>-60</v>
      </c>
      <c r="L2646" s="129" t="b">
        <v>0</v>
      </c>
      <c r="M2646" s="129">
        <v>-34.976999999999997</v>
      </c>
      <c r="N2646" s="129">
        <v>5.4710000000000001</v>
      </c>
      <c r="O2646" s="129">
        <v>-6.3929999999999998</v>
      </c>
      <c r="P2646" s="132">
        <v>-26.827999999999999</v>
      </c>
      <c r="Q2646" s="132">
        <v>0.35399999999999998</v>
      </c>
      <c r="R2646" s="132">
        <v>-9.5069999999999997</v>
      </c>
      <c r="S2646" s="129">
        <v>3.52</v>
      </c>
      <c r="T2646" s="129">
        <v>35.097000000000001</v>
      </c>
      <c r="U2646" s="129">
        <v>78.5</v>
      </c>
      <c r="V2646" s="129">
        <v>-59</v>
      </c>
      <c r="W2646" s="129">
        <v>-68</v>
      </c>
      <c r="X2646" s="129">
        <v>72</v>
      </c>
      <c r="Y2646" s="129" t="s">
        <v>461</v>
      </c>
      <c r="Z2646" s="129" t="b">
        <v>1</v>
      </c>
      <c r="AA2646" s="129">
        <v>0</v>
      </c>
      <c r="AB2646" s="129" t="b">
        <v>0</v>
      </c>
      <c r="AC2646" s="129">
        <v>48</v>
      </c>
      <c r="AD2646" s="129">
        <v>0.23699999999999999</v>
      </c>
      <c r="AE2646" s="129" t="s">
        <v>150</v>
      </c>
      <c r="AF2646" s="129" t="s">
        <v>3142</v>
      </c>
      <c r="AG2646" s="35" t="s">
        <v>4156</v>
      </c>
    </row>
    <row r="2647" spans="1:33" x14ac:dyDescent="0.3">
      <c r="A2647" s="129" t="s">
        <v>2257</v>
      </c>
      <c r="B2647" s="132">
        <v>-0.65</v>
      </c>
      <c r="C2647" s="132">
        <v>0.92</v>
      </c>
      <c r="D2647" s="132">
        <v>-17.32</v>
      </c>
      <c r="E2647" s="132">
        <v>-2.63</v>
      </c>
      <c r="F2647" s="132">
        <v>-7.85</v>
      </c>
      <c r="G2647" s="232" t="s">
        <v>3155</v>
      </c>
      <c r="H2647" s="345" t="s">
        <v>3108</v>
      </c>
      <c r="I2647" s="129">
        <v>5.1980000000000004</v>
      </c>
      <c r="J2647" s="129">
        <v>-45</v>
      </c>
      <c r="K2647" s="129">
        <v>-19</v>
      </c>
      <c r="L2647" s="129" t="b">
        <v>0</v>
      </c>
      <c r="M2647" s="129">
        <v>-34.668999999999997</v>
      </c>
      <c r="N2647" s="129">
        <v>5.415</v>
      </c>
      <c r="O2647" s="129">
        <v>-6.4020000000000001</v>
      </c>
      <c r="P2647" s="132">
        <v>-29.72</v>
      </c>
      <c r="Q2647" s="132">
        <v>0.35</v>
      </c>
      <c r="R2647" s="132">
        <v>-10.4</v>
      </c>
      <c r="S2647" s="129">
        <v>2.78</v>
      </c>
      <c r="T2647" s="129">
        <v>19.190999999999999</v>
      </c>
      <c r="U2647" s="129">
        <v>50.68</v>
      </c>
      <c r="V2647" s="129">
        <v>-55</v>
      </c>
      <c r="W2647" s="129">
        <v>-59</v>
      </c>
      <c r="X2647" s="129">
        <v>142</v>
      </c>
      <c r="Y2647" s="129" t="s">
        <v>2257</v>
      </c>
      <c r="Z2647" s="129" t="b">
        <v>1</v>
      </c>
      <c r="AA2647" s="129">
        <v>0</v>
      </c>
      <c r="AB2647" s="129" t="b">
        <v>0</v>
      </c>
      <c r="AC2647" s="129">
        <v>47</v>
      </c>
      <c r="AD2647" s="129">
        <v>0.23699999999999999</v>
      </c>
      <c r="AE2647" s="129" t="s">
        <v>3108</v>
      </c>
      <c r="AF2647" s="129" t="s">
        <v>3155</v>
      </c>
      <c r="AG2647" s="35" t="s">
        <v>3304</v>
      </c>
    </row>
    <row r="2648" spans="1:33" x14ac:dyDescent="0.3">
      <c r="A2648" s="129" t="s">
        <v>8269</v>
      </c>
      <c r="B2648" s="132">
        <v>-1.31</v>
      </c>
      <c r="C2648" s="132">
        <v>43.81</v>
      </c>
      <c r="D2648" s="132">
        <v>14.39</v>
      </c>
      <c r="E2648" s="132">
        <v>-36.29</v>
      </c>
      <c r="F2648" s="132">
        <v>-35.74</v>
      </c>
      <c r="G2648" s="204" t="s">
        <v>3340</v>
      </c>
      <c r="H2648" s="345" t="s">
        <v>31</v>
      </c>
      <c r="I2648" s="129">
        <v>0.32100000000000001</v>
      </c>
      <c r="J2648" s="129">
        <v>-96</v>
      </c>
      <c r="K2648" s="129">
        <v>-93</v>
      </c>
      <c r="L2648" s="129" t="b">
        <v>0</v>
      </c>
      <c r="M2648" s="129">
        <v>-90.93</v>
      </c>
      <c r="N2648" s="129">
        <v>14.2</v>
      </c>
      <c r="O2648" s="129">
        <v>-6.4039999999999999</v>
      </c>
      <c r="P2648" s="132">
        <v>-73.540000000000006</v>
      </c>
      <c r="Q2648" s="132">
        <v>0.39500000000000002</v>
      </c>
      <c r="R2648" s="132">
        <v>-29.084</v>
      </c>
      <c r="S2648" s="129">
        <v>9.23</v>
      </c>
      <c r="T2648" s="129">
        <v>-78.91</v>
      </c>
      <c r="U2648" s="129">
        <v>1.51</v>
      </c>
      <c r="V2648" s="129">
        <v>-52</v>
      </c>
      <c r="W2648" s="129">
        <v>-50</v>
      </c>
      <c r="X2648" s="129">
        <v>1434</v>
      </c>
      <c r="Y2648" s="129" t="s">
        <v>8269</v>
      </c>
      <c r="Z2648" s="129" t="b">
        <v>0</v>
      </c>
      <c r="AA2648" s="129">
        <v>0</v>
      </c>
      <c r="AB2648" s="129" t="b">
        <v>0</v>
      </c>
      <c r="AC2648" s="129">
        <v>41</v>
      </c>
      <c r="AD2648" s="129">
        <v>0.23699999999999999</v>
      </c>
      <c r="AE2648" s="129" t="s">
        <v>31</v>
      </c>
      <c r="AF2648" s="129" t="s">
        <v>3340</v>
      </c>
      <c r="AG2648" s="35" t="s">
        <v>8270</v>
      </c>
    </row>
    <row r="2649" spans="1:33" x14ac:dyDescent="0.3">
      <c r="A2649" s="129" t="s">
        <v>9084</v>
      </c>
      <c r="B2649" s="132">
        <v>-7.02</v>
      </c>
      <c r="C2649" s="132">
        <v>-6.65</v>
      </c>
      <c r="D2649" s="132">
        <v>-15.47</v>
      </c>
      <c r="E2649" s="132">
        <v>-18.399999999999999</v>
      </c>
      <c r="F2649" s="132">
        <v>-16.07</v>
      </c>
      <c r="G2649" s="269" t="s">
        <v>3114</v>
      </c>
      <c r="H2649" s="288" t="s">
        <v>31</v>
      </c>
      <c r="I2649" s="129">
        <v>0.312</v>
      </c>
      <c r="J2649" s="129">
        <v>-72</v>
      </c>
      <c r="K2649" s="129">
        <v>-71</v>
      </c>
      <c r="L2649" s="129" t="b">
        <v>0</v>
      </c>
      <c r="M2649" s="129">
        <v>-25.669</v>
      </c>
      <c r="N2649" s="129">
        <v>3.99</v>
      </c>
      <c r="O2649" s="129">
        <v>-6.4329999999999998</v>
      </c>
      <c r="P2649" s="132">
        <v>-24.009</v>
      </c>
      <c r="Q2649" s="132">
        <v>0.35899999999999999</v>
      </c>
      <c r="R2649" s="132">
        <v>-8.6120000000000001</v>
      </c>
      <c r="S2649" s="129">
        <v>3.94</v>
      </c>
      <c r="T2649" s="129">
        <v>51.365000000000002</v>
      </c>
      <c r="U2649" s="129">
        <v>9.4</v>
      </c>
      <c r="V2649" s="129">
        <v>8</v>
      </c>
      <c r="W2649" s="129">
        <v>62</v>
      </c>
      <c r="X2649" s="129">
        <v>540</v>
      </c>
      <c r="Y2649" s="129" t="s">
        <v>9084</v>
      </c>
      <c r="Z2649" s="129" t="b">
        <v>1</v>
      </c>
      <c r="AA2649" s="129">
        <v>0</v>
      </c>
      <c r="AB2649" s="129" t="b">
        <v>0</v>
      </c>
      <c r="AC2649" s="129">
        <v>39</v>
      </c>
      <c r="AD2649" s="129">
        <v>0.23599999999999999</v>
      </c>
      <c r="AE2649" s="129" t="s">
        <v>31</v>
      </c>
      <c r="AF2649" s="129" t="s">
        <v>3114</v>
      </c>
      <c r="AG2649" s="35" t="s">
        <v>9085</v>
      </c>
    </row>
    <row r="2650" spans="1:33" x14ac:dyDescent="0.3">
      <c r="A2650" s="129" t="s">
        <v>1537</v>
      </c>
      <c r="B2650" s="132">
        <v>2.4</v>
      </c>
      <c r="C2650" s="132">
        <v>-3.84</v>
      </c>
      <c r="D2650" s="132">
        <v>-21.6</v>
      </c>
      <c r="E2650" s="132">
        <v>-6.43</v>
      </c>
      <c r="F2650" s="132">
        <v>-12.34</v>
      </c>
      <c r="G2650" s="204" t="s">
        <v>3234</v>
      </c>
      <c r="H2650" s="345" t="s">
        <v>3108</v>
      </c>
      <c r="I2650" s="129">
        <v>2.5590000000000002</v>
      </c>
      <c r="J2650" s="129">
        <v>-72</v>
      </c>
      <c r="K2650" s="129">
        <v>-64</v>
      </c>
      <c r="L2650" s="129" t="b">
        <v>0</v>
      </c>
      <c r="M2650" s="129">
        <v>-37.677</v>
      </c>
      <c r="N2650" s="129">
        <v>5.827</v>
      </c>
      <c r="O2650" s="129">
        <v>-6.4660000000000002</v>
      </c>
      <c r="P2650" s="132">
        <v>-31.939</v>
      </c>
      <c r="Q2650" s="132">
        <v>0.36799999999999999</v>
      </c>
      <c r="R2650" s="132">
        <v>-11.747999999999999</v>
      </c>
      <c r="S2650" s="129">
        <v>5.86</v>
      </c>
      <c r="T2650" s="129">
        <v>14.087</v>
      </c>
      <c r="U2650" s="129">
        <v>23.01</v>
      </c>
      <c r="V2650" s="129">
        <v>-58</v>
      </c>
      <c r="W2650" s="129">
        <v>-35</v>
      </c>
      <c r="X2650" s="129">
        <v>148</v>
      </c>
      <c r="Y2650" s="129" t="s">
        <v>1537</v>
      </c>
      <c r="Z2650" s="129" t="b">
        <v>1</v>
      </c>
      <c r="AA2650" s="129">
        <v>0</v>
      </c>
      <c r="AB2650" s="129" t="b">
        <v>0</v>
      </c>
      <c r="AC2650" s="129">
        <v>42</v>
      </c>
      <c r="AD2650" s="129">
        <v>0.23599999999999999</v>
      </c>
      <c r="AE2650" s="129" t="s">
        <v>3108</v>
      </c>
      <c r="AF2650" s="129" t="s">
        <v>3234</v>
      </c>
      <c r="AG2650" s="35" t="s">
        <v>4116</v>
      </c>
    </row>
    <row r="2651" spans="1:33" x14ac:dyDescent="0.3">
      <c r="A2651" s="129" t="s">
        <v>7457</v>
      </c>
      <c r="B2651" s="132">
        <v>0.31</v>
      </c>
      <c r="C2651" s="132">
        <v>0.71</v>
      </c>
      <c r="D2651" s="132">
        <v>-1.39</v>
      </c>
      <c r="E2651" s="132">
        <v>-1.85</v>
      </c>
      <c r="F2651" s="132">
        <v>-3.12</v>
      </c>
      <c r="G2651" s="322" t="s">
        <v>3193</v>
      </c>
      <c r="H2651" s="347" t="s">
        <v>3111</v>
      </c>
      <c r="I2651" s="129">
        <v>0.70699999999999996</v>
      </c>
      <c r="J2651" s="129">
        <v>-47</v>
      </c>
      <c r="K2651" s="129">
        <v>-44</v>
      </c>
      <c r="L2651" s="129" t="b">
        <v>0</v>
      </c>
      <c r="M2651" s="129">
        <v>-7.2030000000000003</v>
      </c>
      <c r="N2651" s="129">
        <v>1.113</v>
      </c>
      <c r="O2651" s="129">
        <v>-6.4720000000000004</v>
      </c>
      <c r="P2651" s="132">
        <v>-7.0519999999999996</v>
      </c>
      <c r="Q2651" s="132">
        <v>0.37</v>
      </c>
      <c r="R2651" s="132">
        <v>-2.6110000000000002</v>
      </c>
      <c r="S2651" s="129">
        <v>0.92</v>
      </c>
      <c r="T2651" s="129">
        <v>-68.200999999999993</v>
      </c>
      <c r="U2651" s="129">
        <v>12.74</v>
      </c>
      <c r="V2651" s="129">
        <v>29</v>
      </c>
      <c r="W2651" s="129">
        <v>67</v>
      </c>
      <c r="X2651" s="129">
        <v>1705</v>
      </c>
      <c r="Y2651" s="129" t="s">
        <v>7457</v>
      </c>
      <c r="Z2651" s="129" t="b">
        <v>0</v>
      </c>
      <c r="AA2651" s="129">
        <v>0</v>
      </c>
      <c r="AB2651" s="129" t="b">
        <v>0</v>
      </c>
      <c r="AC2651" s="129">
        <v>40</v>
      </c>
      <c r="AD2651" s="129">
        <v>0.23599999999999999</v>
      </c>
      <c r="AE2651" s="129" t="s">
        <v>3111</v>
      </c>
      <c r="AF2651" s="129" t="s">
        <v>3193</v>
      </c>
      <c r="AG2651" s="35" t="s">
        <v>7458</v>
      </c>
    </row>
    <row r="2652" spans="1:33" x14ac:dyDescent="0.3">
      <c r="A2652" s="129" t="s">
        <v>7032</v>
      </c>
      <c r="B2652" s="132">
        <v>13.98</v>
      </c>
      <c r="C2652" s="132">
        <v>-15.6</v>
      </c>
      <c r="D2652" s="132">
        <v>-37.950000000000003</v>
      </c>
      <c r="E2652" s="132">
        <v>-21.16</v>
      </c>
      <c r="F2652" s="132">
        <v>-26.23</v>
      </c>
      <c r="G2652" s="216" t="s">
        <v>3146</v>
      </c>
      <c r="H2652" s="346" t="s">
        <v>3124</v>
      </c>
      <c r="I2652" s="129">
        <v>0.55400000000000005</v>
      </c>
      <c r="J2652" s="129">
        <v>-89</v>
      </c>
      <c r="K2652" s="129">
        <v>-86</v>
      </c>
      <c r="L2652" s="129" t="b">
        <v>0</v>
      </c>
      <c r="M2652" s="129">
        <v>-84.320999999999998</v>
      </c>
      <c r="N2652" s="129">
        <v>13.013</v>
      </c>
      <c r="O2652" s="129">
        <v>-6.48</v>
      </c>
      <c r="P2652" s="132">
        <v>-59.649000000000001</v>
      </c>
      <c r="Q2652" s="132">
        <v>0.315</v>
      </c>
      <c r="R2652" s="132">
        <v>-18.806000000000001</v>
      </c>
      <c r="S2652" s="129">
        <v>7.04</v>
      </c>
      <c r="T2652" s="129">
        <v>18.937000000000001</v>
      </c>
      <c r="U2652" s="129">
        <v>11.25</v>
      </c>
      <c r="V2652" s="129">
        <v>-19</v>
      </c>
      <c r="W2652" s="129">
        <v>2</v>
      </c>
      <c r="X2652" s="129">
        <v>252</v>
      </c>
      <c r="Y2652" s="129" t="s">
        <v>7032</v>
      </c>
      <c r="Z2652" s="129" t="b">
        <v>1</v>
      </c>
      <c r="AA2652" s="129">
        <v>0</v>
      </c>
      <c r="AB2652" s="129" t="b">
        <v>0</v>
      </c>
      <c r="AC2652" s="129">
        <v>45</v>
      </c>
      <c r="AD2652" s="129">
        <v>0.23499999999999999</v>
      </c>
      <c r="AE2652" s="129" t="s">
        <v>3124</v>
      </c>
      <c r="AF2652" s="129" t="s">
        <v>3146</v>
      </c>
      <c r="AG2652" s="35" t="s">
        <v>7033</v>
      </c>
    </row>
    <row r="2653" spans="1:33" x14ac:dyDescent="0.3">
      <c r="A2653" s="129" t="s">
        <v>940</v>
      </c>
      <c r="B2653" s="132">
        <v>4.12</v>
      </c>
      <c r="C2653" s="132">
        <v>5.87</v>
      </c>
      <c r="D2653" s="132">
        <v>7.15</v>
      </c>
      <c r="E2653" s="132">
        <v>-6.06</v>
      </c>
      <c r="F2653" s="132">
        <v>-5.38</v>
      </c>
      <c r="G2653" s="288" t="s">
        <v>3146</v>
      </c>
      <c r="H2653" s="347" t="s">
        <v>3124</v>
      </c>
      <c r="I2653" s="129">
        <v>81.659000000000006</v>
      </c>
      <c r="J2653" s="129">
        <v>-47</v>
      </c>
      <c r="K2653" s="129">
        <v>-28</v>
      </c>
      <c r="L2653" s="129" t="b">
        <v>1</v>
      </c>
      <c r="M2653" s="129">
        <v>-37.460999999999999</v>
      </c>
      <c r="N2653" s="129">
        <v>5.7720000000000002</v>
      </c>
      <c r="O2653" s="129">
        <v>-6.49</v>
      </c>
      <c r="P2653" s="132">
        <v>-32.536999999999999</v>
      </c>
      <c r="Q2653" s="132">
        <v>0.38300000000000001</v>
      </c>
      <c r="R2653" s="132">
        <v>-12.472</v>
      </c>
      <c r="S2653" s="129">
        <v>2.0299999999999998</v>
      </c>
      <c r="T2653" s="129">
        <v>56.095999999999997</v>
      </c>
      <c r="U2653" s="129">
        <v>178.96</v>
      </c>
      <c r="V2653" s="129">
        <v>-28</v>
      </c>
      <c r="W2653" s="129">
        <v>-35</v>
      </c>
      <c r="X2653" s="129">
        <v>54</v>
      </c>
      <c r="Y2653" s="129" t="s">
        <v>940</v>
      </c>
      <c r="Z2653" s="129" t="b">
        <v>0</v>
      </c>
      <c r="AA2653" s="129">
        <v>0</v>
      </c>
      <c r="AB2653" s="129" t="b">
        <v>0</v>
      </c>
      <c r="AC2653" s="129">
        <v>44</v>
      </c>
      <c r="AD2653" s="129">
        <v>0.23499999999999999</v>
      </c>
      <c r="AE2653" s="129" t="s">
        <v>3124</v>
      </c>
      <c r="AF2653" s="129" t="s">
        <v>3146</v>
      </c>
      <c r="AG2653" s="35" t="s">
        <v>4194</v>
      </c>
    </row>
    <row r="2654" spans="1:33" x14ac:dyDescent="0.3">
      <c r="A2654" s="129" t="s">
        <v>1855</v>
      </c>
      <c r="B2654" s="132">
        <v>2.5</v>
      </c>
      <c r="C2654" s="132">
        <v>0.23</v>
      </c>
      <c r="D2654" s="132">
        <v>-8</v>
      </c>
      <c r="E2654" s="132">
        <v>-12.84</v>
      </c>
      <c r="F2654" s="132">
        <v>-9.74</v>
      </c>
      <c r="G2654" s="220" t="s">
        <v>3146</v>
      </c>
      <c r="H2654" s="349" t="s">
        <v>3124</v>
      </c>
      <c r="I2654" s="129">
        <v>2.0670000000000002</v>
      </c>
      <c r="J2654" s="129">
        <v>-89</v>
      </c>
      <c r="K2654" s="129">
        <v>-79</v>
      </c>
      <c r="L2654" s="129" t="b">
        <v>0</v>
      </c>
      <c r="M2654" s="129">
        <v>-96.906000000000006</v>
      </c>
      <c r="N2654" s="129">
        <v>14.891</v>
      </c>
      <c r="O2654" s="129">
        <v>-6.508</v>
      </c>
      <c r="P2654" s="132">
        <v>-58.414000000000001</v>
      </c>
      <c r="Q2654" s="132">
        <v>0.371</v>
      </c>
      <c r="R2654" s="132">
        <v>-21.669</v>
      </c>
      <c r="S2654" s="129">
        <v>6.84</v>
      </c>
      <c r="T2654" s="129">
        <v>18.646999999999998</v>
      </c>
      <c r="U2654" s="129">
        <v>8.6199999999999992</v>
      </c>
      <c r="V2654" s="129">
        <v>-27</v>
      </c>
      <c r="W2654" s="129">
        <v>-35</v>
      </c>
      <c r="X2654" s="129">
        <v>339</v>
      </c>
      <c r="Y2654" s="129" t="s">
        <v>1855</v>
      </c>
      <c r="Z2654" s="129" t="b">
        <v>1</v>
      </c>
      <c r="AA2654" s="129">
        <v>0</v>
      </c>
      <c r="AB2654" s="129" t="b">
        <v>0</v>
      </c>
      <c r="AC2654" s="129">
        <v>42</v>
      </c>
      <c r="AD2654" s="129">
        <v>0.23499999999999999</v>
      </c>
      <c r="AE2654" s="129" t="s">
        <v>3124</v>
      </c>
      <c r="AF2654" s="129" t="s">
        <v>3146</v>
      </c>
      <c r="AG2654" s="35" t="s">
        <v>4129</v>
      </c>
    </row>
    <row r="2655" spans="1:33" x14ac:dyDescent="0.3">
      <c r="A2655" s="129" t="s">
        <v>8088</v>
      </c>
      <c r="B2655" s="132">
        <v>-0.74</v>
      </c>
      <c r="C2655" s="132">
        <v>9.35</v>
      </c>
      <c r="D2655" s="132">
        <v>3.26</v>
      </c>
      <c r="E2655" s="132">
        <v>-2.54</v>
      </c>
      <c r="F2655" s="132">
        <v>-3.24</v>
      </c>
      <c r="G2655" s="219" t="s">
        <v>3146</v>
      </c>
      <c r="H2655" s="345" t="s">
        <v>3124</v>
      </c>
      <c r="I2655" s="129">
        <v>0.26100000000000001</v>
      </c>
      <c r="J2655" s="129">
        <v>-94</v>
      </c>
      <c r="K2655" s="129">
        <v>-92</v>
      </c>
      <c r="L2655" s="129" t="b">
        <v>0</v>
      </c>
      <c r="M2655" s="129">
        <v>-46.142000000000003</v>
      </c>
      <c r="N2655" s="129">
        <v>7.048</v>
      </c>
      <c r="O2655" s="129">
        <v>-6.5469999999999997</v>
      </c>
      <c r="P2655" s="132">
        <v>-38.055999999999997</v>
      </c>
      <c r="Q2655" s="132">
        <v>0.38300000000000001</v>
      </c>
      <c r="R2655" s="132">
        <v>-14.590999999999999</v>
      </c>
      <c r="S2655" s="129">
        <v>5.07</v>
      </c>
      <c r="T2655" s="129">
        <v>18.335000000000001</v>
      </c>
      <c r="U2655" s="129">
        <v>5.38</v>
      </c>
      <c r="V2655" s="129">
        <v>-45</v>
      </c>
      <c r="W2655" s="129">
        <v>-30</v>
      </c>
      <c r="X2655" s="129">
        <v>733</v>
      </c>
      <c r="Y2655" s="129" t="s">
        <v>8088</v>
      </c>
      <c r="Z2655" s="129" t="b">
        <v>0</v>
      </c>
      <c r="AA2655" s="129">
        <v>0</v>
      </c>
      <c r="AB2655" s="129" t="b">
        <v>0</v>
      </c>
      <c r="AC2655" s="129">
        <v>46</v>
      </c>
      <c r="AD2655" s="129">
        <v>0.23499999999999999</v>
      </c>
      <c r="AE2655" s="129" t="s">
        <v>3124</v>
      </c>
      <c r="AF2655" s="129" t="s">
        <v>3146</v>
      </c>
      <c r="AG2655" s="35" t="s">
        <v>8089</v>
      </c>
    </row>
    <row r="2656" spans="1:33" x14ac:dyDescent="0.3">
      <c r="A2656" s="129" t="s">
        <v>1430</v>
      </c>
      <c r="B2656" s="132">
        <v>-0.64</v>
      </c>
      <c r="C2656" s="132">
        <v>-3.13</v>
      </c>
      <c r="D2656" s="132">
        <v>-3.53</v>
      </c>
      <c r="E2656" s="132">
        <v>-4.92</v>
      </c>
      <c r="F2656" s="132">
        <v>-3.23</v>
      </c>
      <c r="G2656" s="297" t="s">
        <v>3217</v>
      </c>
      <c r="H2656" s="347" t="s">
        <v>150</v>
      </c>
      <c r="I2656" s="129">
        <v>2.67</v>
      </c>
      <c r="J2656" s="129">
        <v>-57</v>
      </c>
      <c r="K2656" s="129">
        <v>-28</v>
      </c>
      <c r="L2656" s="129" t="b">
        <v>0</v>
      </c>
      <c r="M2656" s="129">
        <v>-16.882999999999999</v>
      </c>
      <c r="N2656" s="129">
        <v>2.5750000000000002</v>
      </c>
      <c r="O2656" s="129">
        <v>-6.5570000000000004</v>
      </c>
      <c r="P2656" s="132">
        <v>-15.515000000000001</v>
      </c>
      <c r="Q2656" s="132">
        <v>0.374</v>
      </c>
      <c r="R2656" s="132">
        <v>-5.7960000000000003</v>
      </c>
      <c r="S2656" s="129">
        <v>2.41</v>
      </c>
      <c r="T2656" s="129">
        <v>49.151000000000003</v>
      </c>
      <c r="U2656" s="129">
        <v>9.2799999999999994</v>
      </c>
      <c r="V2656" s="129">
        <v>-31</v>
      </c>
      <c r="W2656" s="129">
        <v>-37</v>
      </c>
      <c r="X2656" s="129">
        <v>893</v>
      </c>
      <c r="Y2656" s="129" t="s">
        <v>1430</v>
      </c>
      <c r="Z2656" s="129" t="b">
        <v>1</v>
      </c>
      <c r="AA2656" s="129">
        <v>0</v>
      </c>
      <c r="AB2656" s="129" t="b">
        <v>0</v>
      </c>
      <c r="AC2656" s="129">
        <v>43</v>
      </c>
      <c r="AD2656" s="129">
        <v>0.23400000000000001</v>
      </c>
      <c r="AE2656" s="129" t="s">
        <v>150</v>
      </c>
      <c r="AF2656" s="129" t="s">
        <v>3217</v>
      </c>
      <c r="AG2656" s="35" t="s">
        <v>3571</v>
      </c>
    </row>
    <row r="2657" spans="1:33" x14ac:dyDescent="0.3">
      <c r="A2657" s="129" t="s">
        <v>216</v>
      </c>
      <c r="B2657" s="132">
        <v>-1.55</v>
      </c>
      <c r="C2657" s="132">
        <v>-6.69</v>
      </c>
      <c r="D2657" s="132">
        <v>-17.3</v>
      </c>
      <c r="E2657" s="132">
        <v>-6.76</v>
      </c>
      <c r="F2657" s="132">
        <v>-9.31</v>
      </c>
      <c r="G2657" s="322" t="s">
        <v>3137</v>
      </c>
      <c r="H2657" s="347" t="s">
        <v>3108</v>
      </c>
      <c r="I2657" s="129">
        <v>36.265000000000001</v>
      </c>
      <c r="J2657" s="129">
        <v>-32</v>
      </c>
      <c r="K2657" s="129">
        <v>-19</v>
      </c>
      <c r="L2657" s="129" t="b">
        <v>0</v>
      </c>
      <c r="M2657" s="129">
        <v>-31.713000000000001</v>
      </c>
      <c r="N2657" s="129">
        <v>4.8220000000000001</v>
      </c>
      <c r="O2657" s="129">
        <v>-6.577</v>
      </c>
      <c r="P2657" s="132">
        <v>-26.803999999999998</v>
      </c>
      <c r="Q2657" s="132">
        <v>0.36399999999999999</v>
      </c>
      <c r="R2657" s="132">
        <v>-9.7550000000000008</v>
      </c>
      <c r="S2657" s="129">
        <v>1.83</v>
      </c>
      <c r="T2657" s="129">
        <v>-47.414000000000001</v>
      </c>
      <c r="U2657" s="129">
        <v>63.34</v>
      </c>
      <c r="V2657" s="129">
        <v>-42</v>
      </c>
      <c r="W2657" s="129">
        <v>-31</v>
      </c>
      <c r="X2657" s="129">
        <v>172</v>
      </c>
      <c r="Y2657" s="129" t="s">
        <v>216</v>
      </c>
      <c r="Z2657" s="129" t="b">
        <v>1</v>
      </c>
      <c r="AA2657" s="129">
        <v>0</v>
      </c>
      <c r="AB2657" s="129" t="b">
        <v>0</v>
      </c>
      <c r="AC2657" s="129">
        <v>44</v>
      </c>
      <c r="AD2657" s="129">
        <v>0.23400000000000001</v>
      </c>
      <c r="AE2657" s="129" t="s">
        <v>3108</v>
      </c>
      <c r="AF2657" s="129" t="s">
        <v>3137</v>
      </c>
      <c r="AG2657" s="35" t="s">
        <v>3138</v>
      </c>
    </row>
    <row r="2658" spans="1:33" x14ac:dyDescent="0.3">
      <c r="A2658" s="129" t="s">
        <v>237</v>
      </c>
      <c r="B2658" s="132">
        <v>-1.96</v>
      </c>
      <c r="C2658" s="132">
        <v>-12.09</v>
      </c>
      <c r="D2658" s="132">
        <v>-22.9</v>
      </c>
      <c r="E2658" s="132">
        <v>-17.38</v>
      </c>
      <c r="F2658" s="132">
        <v>-17.75</v>
      </c>
      <c r="G2658" s="231" t="s">
        <v>3276</v>
      </c>
      <c r="H2658" s="346" t="s">
        <v>3140</v>
      </c>
      <c r="I2658" s="129">
        <v>11.018000000000001</v>
      </c>
      <c r="J2658" s="129">
        <v>-29</v>
      </c>
      <c r="K2658" s="129">
        <v>-27</v>
      </c>
      <c r="L2658" s="129" t="b">
        <v>0</v>
      </c>
      <c r="M2658" s="129">
        <v>-40.189</v>
      </c>
      <c r="N2658" s="129">
        <v>6.1079999999999997</v>
      </c>
      <c r="O2658" s="129">
        <v>-6.5789999999999997</v>
      </c>
      <c r="P2658" s="132">
        <v>-34.533000000000001</v>
      </c>
      <c r="Q2658" s="132">
        <v>0.35499999999999998</v>
      </c>
      <c r="R2658" s="132">
        <v>-12.244</v>
      </c>
      <c r="S2658" s="129">
        <v>2.12</v>
      </c>
      <c r="T2658" s="129">
        <v>-2.7240000000000002</v>
      </c>
      <c r="U2658" s="129">
        <v>51.91</v>
      </c>
      <c r="V2658" s="129">
        <v>-32</v>
      </c>
      <c r="W2658" s="129">
        <v>-20</v>
      </c>
      <c r="X2658" s="129">
        <v>181</v>
      </c>
      <c r="Y2658" s="129" t="s">
        <v>237</v>
      </c>
      <c r="Z2658" s="129" t="b">
        <v>1</v>
      </c>
      <c r="AA2658" s="129">
        <v>0</v>
      </c>
      <c r="AB2658" s="129" t="b">
        <v>0</v>
      </c>
      <c r="AC2658" s="129">
        <v>44</v>
      </c>
      <c r="AD2658" s="129">
        <v>0.23400000000000001</v>
      </c>
      <c r="AE2658" s="129" t="s">
        <v>3140</v>
      </c>
      <c r="AF2658" s="129" t="s">
        <v>3276</v>
      </c>
      <c r="AG2658" s="35" t="s">
        <v>4569</v>
      </c>
    </row>
    <row r="2659" spans="1:33" x14ac:dyDescent="0.3">
      <c r="A2659" s="129" t="s">
        <v>9029</v>
      </c>
      <c r="B2659" s="132">
        <v>3.68</v>
      </c>
      <c r="C2659" s="132">
        <v>3.33</v>
      </c>
      <c r="D2659" s="132">
        <v>0.32</v>
      </c>
      <c r="E2659" s="132">
        <v>-1.27</v>
      </c>
      <c r="F2659" s="132">
        <v>-19.899999999999999</v>
      </c>
      <c r="G2659" s="333" t="s">
        <v>3146</v>
      </c>
      <c r="H2659" s="348" t="s">
        <v>3124</v>
      </c>
      <c r="I2659" s="129">
        <v>0.22</v>
      </c>
      <c r="J2659" s="129">
        <v>-83</v>
      </c>
      <c r="K2659" s="129">
        <v>-62</v>
      </c>
      <c r="L2659" s="129" t="b">
        <v>0</v>
      </c>
      <c r="M2659" s="129">
        <v>-39.101999999999997</v>
      </c>
      <c r="N2659" s="129">
        <v>5.9329999999999998</v>
      </c>
      <c r="O2659" s="129">
        <v>-6.5910000000000002</v>
      </c>
      <c r="P2659" s="132">
        <v>-35.725999999999999</v>
      </c>
      <c r="Q2659" s="132">
        <v>0.38700000000000001</v>
      </c>
      <c r="R2659" s="132">
        <v>-13.842000000000001</v>
      </c>
      <c r="S2659" s="129">
        <v>4.47</v>
      </c>
      <c r="T2659" s="129">
        <v>101.083</v>
      </c>
      <c r="U2659" s="129">
        <v>3.1</v>
      </c>
      <c r="V2659" s="129">
        <v>7</v>
      </c>
      <c r="W2659" s="129">
        <v>4</v>
      </c>
      <c r="X2659" s="129">
        <v>1444</v>
      </c>
      <c r="Y2659" s="129" t="s">
        <v>9029</v>
      </c>
      <c r="Z2659" s="129" t="b">
        <v>1</v>
      </c>
      <c r="AA2659" s="129">
        <v>0</v>
      </c>
      <c r="AB2659" s="129" t="b">
        <v>0</v>
      </c>
      <c r="AC2659" s="129">
        <v>35</v>
      </c>
      <c r="AD2659" s="129">
        <v>0.23300000000000001</v>
      </c>
      <c r="AE2659" s="129" t="s">
        <v>3124</v>
      </c>
      <c r="AF2659" s="129" t="s">
        <v>3146</v>
      </c>
      <c r="AG2659" s="35" t="s">
        <v>9030</v>
      </c>
    </row>
    <row r="2660" spans="1:33" x14ac:dyDescent="0.3">
      <c r="A2660" s="129" t="s">
        <v>2221</v>
      </c>
      <c r="B2660" s="132">
        <v>-1.36</v>
      </c>
      <c r="C2660" s="132">
        <v>-5.47</v>
      </c>
      <c r="D2660" s="132">
        <v>-4.78</v>
      </c>
      <c r="E2660" s="132">
        <v>-6.07</v>
      </c>
      <c r="F2660" s="132">
        <v>-6.72</v>
      </c>
      <c r="G2660" s="269" t="s">
        <v>3175</v>
      </c>
      <c r="H2660" s="288" t="s">
        <v>3108</v>
      </c>
      <c r="I2660" s="129">
        <v>1.8919999999999999</v>
      </c>
      <c r="J2660" s="129">
        <v>-54</v>
      </c>
      <c r="K2660" s="129">
        <v>-39</v>
      </c>
      <c r="L2660" s="129" t="b">
        <v>0</v>
      </c>
      <c r="M2660" s="129">
        <v>-14.617000000000001</v>
      </c>
      <c r="N2660" s="129">
        <v>2.2170000000000001</v>
      </c>
      <c r="O2660" s="129">
        <v>-6.593</v>
      </c>
      <c r="P2660" s="132">
        <v>-13.82</v>
      </c>
      <c r="Q2660" s="132">
        <v>0.38</v>
      </c>
      <c r="R2660" s="132">
        <v>-5.2510000000000003</v>
      </c>
      <c r="S2660" s="129">
        <v>2.29</v>
      </c>
      <c r="T2660" s="129">
        <v>1.0369999999999999</v>
      </c>
      <c r="U2660" s="129">
        <v>84.18</v>
      </c>
      <c r="V2660" s="129">
        <v>-5</v>
      </c>
      <c r="W2660" s="129">
        <v>3</v>
      </c>
      <c r="X2660" s="129">
        <v>103</v>
      </c>
      <c r="Y2660" s="129" t="s">
        <v>2221</v>
      </c>
      <c r="Z2660" s="129" t="b">
        <v>1</v>
      </c>
      <c r="AA2660" s="129">
        <v>0</v>
      </c>
      <c r="AB2660" s="129" t="b">
        <v>0</v>
      </c>
      <c r="AC2660" s="129">
        <v>46</v>
      </c>
      <c r="AD2660" s="129">
        <v>0.23300000000000001</v>
      </c>
      <c r="AE2660" s="129" t="s">
        <v>3108</v>
      </c>
      <c r="AF2660" s="129" t="s">
        <v>3175</v>
      </c>
      <c r="AG2660" s="35" t="s">
        <v>3691</v>
      </c>
    </row>
    <row r="2661" spans="1:33" x14ac:dyDescent="0.3">
      <c r="A2661" s="129" t="s">
        <v>322</v>
      </c>
      <c r="B2661" s="132">
        <v>1.93</v>
      </c>
      <c r="C2661" s="132">
        <v>-0.65</v>
      </c>
      <c r="D2661" s="132">
        <v>-8.6</v>
      </c>
      <c r="E2661" s="132">
        <v>-5.76</v>
      </c>
      <c r="F2661" s="132">
        <v>-6.55</v>
      </c>
      <c r="G2661" s="269" t="s">
        <v>3142</v>
      </c>
      <c r="H2661" s="288" t="s">
        <v>3108</v>
      </c>
      <c r="I2661" s="129">
        <v>33.878</v>
      </c>
      <c r="J2661" s="129">
        <v>-34</v>
      </c>
      <c r="K2661" s="129">
        <v>-10</v>
      </c>
      <c r="L2661" s="129" t="b">
        <v>0</v>
      </c>
      <c r="M2661" s="129">
        <v>-19.670000000000002</v>
      </c>
      <c r="N2661" s="129">
        <v>2.9830000000000001</v>
      </c>
      <c r="O2661" s="129">
        <v>-6.5940000000000003</v>
      </c>
      <c r="P2661" s="132">
        <v>-18.178000000000001</v>
      </c>
      <c r="Q2661" s="132">
        <v>0.372</v>
      </c>
      <c r="R2661" s="132">
        <v>-6.758</v>
      </c>
      <c r="S2661" s="129">
        <v>2.0099999999999998</v>
      </c>
      <c r="T2661" s="129">
        <v>22.35</v>
      </c>
      <c r="U2661" s="129">
        <v>436.4</v>
      </c>
      <c r="V2661" s="129">
        <v>-40</v>
      </c>
      <c r="W2661" s="129">
        <v>-44</v>
      </c>
      <c r="X2661" s="129">
        <v>22</v>
      </c>
      <c r="Y2661" s="129" t="s">
        <v>322</v>
      </c>
      <c r="Z2661" s="129" t="b">
        <v>1</v>
      </c>
      <c r="AA2661" s="129">
        <v>0</v>
      </c>
      <c r="AB2661" s="129" t="b">
        <v>0</v>
      </c>
      <c r="AC2661" s="129">
        <v>52</v>
      </c>
      <c r="AD2661" s="129">
        <v>0.23300000000000001</v>
      </c>
      <c r="AE2661" s="129" t="s">
        <v>3108</v>
      </c>
      <c r="AF2661" s="129" t="s">
        <v>3142</v>
      </c>
      <c r="AG2661" s="35" t="s">
        <v>3839</v>
      </c>
    </row>
    <row r="2662" spans="1:33" x14ac:dyDescent="0.3">
      <c r="A2662" s="129" t="s">
        <v>1014</v>
      </c>
      <c r="B2662" s="132">
        <v>2.17</v>
      </c>
      <c r="C2662" s="132">
        <v>0.61</v>
      </c>
      <c r="D2662" s="132">
        <v>-0.43</v>
      </c>
      <c r="E2662" s="132">
        <v>15.25</v>
      </c>
      <c r="F2662" s="132">
        <v>5.76</v>
      </c>
      <c r="G2662" s="249" t="s">
        <v>3146</v>
      </c>
      <c r="H2662" s="353" t="s">
        <v>3124</v>
      </c>
      <c r="I2662" s="129">
        <v>10.162000000000001</v>
      </c>
      <c r="J2662" s="129">
        <v>-78</v>
      </c>
      <c r="K2662" s="129">
        <v>-61</v>
      </c>
      <c r="L2662" s="129" t="b">
        <v>1</v>
      </c>
      <c r="M2662" s="129">
        <v>-11.612</v>
      </c>
      <c r="N2662" s="129">
        <v>1.76</v>
      </c>
      <c r="O2662" s="129">
        <v>-6.5990000000000002</v>
      </c>
      <c r="P2662" s="132">
        <v>-10.07</v>
      </c>
      <c r="Q2662" s="132">
        <v>0.377</v>
      </c>
      <c r="R2662" s="132">
        <v>-3.794</v>
      </c>
      <c r="S2662" s="129">
        <v>1.1000000000000001</v>
      </c>
      <c r="T2662" s="129">
        <v>-38.722000000000001</v>
      </c>
      <c r="U2662" s="129">
        <v>56.15</v>
      </c>
      <c r="V2662" s="129">
        <v>-70</v>
      </c>
      <c r="W2662" s="129">
        <v>-65</v>
      </c>
      <c r="X2662" s="129">
        <v>322</v>
      </c>
      <c r="Y2662" s="129" t="s">
        <v>1014</v>
      </c>
      <c r="Z2662" s="129" t="b">
        <v>1</v>
      </c>
      <c r="AA2662" s="129">
        <v>0</v>
      </c>
      <c r="AB2662" s="129" t="b">
        <v>1</v>
      </c>
      <c r="AC2662" s="129">
        <v>43</v>
      </c>
      <c r="AD2662" s="129">
        <v>0.23300000000000001</v>
      </c>
      <c r="AE2662" s="129" t="s">
        <v>3124</v>
      </c>
      <c r="AF2662" s="129" t="s">
        <v>3146</v>
      </c>
      <c r="AG2662" s="35" t="s">
        <v>4664</v>
      </c>
    </row>
    <row r="2663" spans="1:33" x14ac:dyDescent="0.3">
      <c r="A2663" s="129" t="s">
        <v>1776</v>
      </c>
      <c r="B2663" s="132">
        <v>-1.49</v>
      </c>
      <c r="C2663" s="132">
        <v>-8.14</v>
      </c>
      <c r="D2663" s="132">
        <v>-14.57</v>
      </c>
      <c r="E2663" s="132">
        <v>-10.87</v>
      </c>
      <c r="F2663" s="132">
        <v>-11.35</v>
      </c>
      <c r="G2663" s="232" t="s">
        <v>3148</v>
      </c>
      <c r="H2663" s="345" t="s">
        <v>3111</v>
      </c>
      <c r="I2663" s="129">
        <v>2.0680000000000001</v>
      </c>
      <c r="J2663" s="129">
        <v>-57</v>
      </c>
      <c r="K2663" s="129">
        <v>-50</v>
      </c>
      <c r="L2663" s="129" t="b">
        <v>0</v>
      </c>
      <c r="M2663" s="129">
        <v>-21.138999999999999</v>
      </c>
      <c r="N2663" s="129">
        <v>3.2</v>
      </c>
      <c r="O2663" s="129">
        <v>-6.6070000000000002</v>
      </c>
      <c r="P2663" s="132">
        <v>-19.949000000000002</v>
      </c>
      <c r="Q2663" s="132">
        <v>0.372</v>
      </c>
      <c r="R2663" s="132">
        <v>-7.4119999999999999</v>
      </c>
      <c r="S2663" s="129">
        <v>2.54</v>
      </c>
      <c r="T2663" s="129">
        <v>-62.216000000000001</v>
      </c>
      <c r="U2663" s="129">
        <v>16.48</v>
      </c>
      <c r="V2663" s="129">
        <v>15</v>
      </c>
      <c r="W2663" s="129">
        <v>27</v>
      </c>
      <c r="X2663" s="129">
        <v>478</v>
      </c>
      <c r="Y2663" s="129" t="s">
        <v>1776</v>
      </c>
      <c r="Z2663" s="129" t="b">
        <v>1</v>
      </c>
      <c r="AA2663" s="129">
        <v>0</v>
      </c>
      <c r="AB2663" s="129" t="b">
        <v>0</v>
      </c>
      <c r="AC2663" s="129">
        <v>41</v>
      </c>
      <c r="AD2663" s="129">
        <v>0.23200000000000001</v>
      </c>
      <c r="AE2663" s="129" t="s">
        <v>3111</v>
      </c>
      <c r="AF2663" s="129" t="s">
        <v>3148</v>
      </c>
      <c r="AG2663" s="35" t="s">
        <v>4391</v>
      </c>
    </row>
    <row r="2664" spans="1:33" x14ac:dyDescent="0.3">
      <c r="A2664" s="129" t="s">
        <v>9122</v>
      </c>
      <c r="B2664" s="132">
        <v>4.8</v>
      </c>
      <c r="C2664" s="132">
        <v>5.05</v>
      </c>
      <c r="D2664" s="132">
        <v>3.55</v>
      </c>
      <c r="E2664" s="132">
        <v>-2.89</v>
      </c>
      <c r="F2664" s="132">
        <v>1.1599999999999999</v>
      </c>
      <c r="G2664" s="204" t="s">
        <v>3221</v>
      </c>
      <c r="H2664" s="345" t="s">
        <v>24</v>
      </c>
      <c r="I2664" s="129">
        <v>0.35699999999999998</v>
      </c>
      <c r="J2664" s="129">
        <v>-66</v>
      </c>
      <c r="K2664" s="129">
        <v>-57</v>
      </c>
      <c r="L2664" s="129" t="b">
        <v>1</v>
      </c>
      <c r="M2664" s="129">
        <v>-12.474</v>
      </c>
      <c r="N2664" s="129">
        <v>1.8859999999999999</v>
      </c>
      <c r="O2664" s="129">
        <v>-6.6130000000000004</v>
      </c>
      <c r="P2664" s="132">
        <v>-11.957000000000001</v>
      </c>
      <c r="Q2664" s="132">
        <v>0.38</v>
      </c>
      <c r="R2664" s="132">
        <v>-4.54</v>
      </c>
      <c r="S2664" s="129">
        <v>3.21</v>
      </c>
      <c r="T2664" s="129">
        <v>-42.795999999999999</v>
      </c>
      <c r="U2664" s="129">
        <v>8.74</v>
      </c>
      <c r="V2664" s="129">
        <v>-46</v>
      </c>
      <c r="W2664" s="129">
        <v>-32</v>
      </c>
      <c r="X2664" s="129">
        <v>713</v>
      </c>
      <c r="Y2664" s="129" t="s">
        <v>9122</v>
      </c>
      <c r="Z2664" s="129" t="b">
        <v>0</v>
      </c>
      <c r="AA2664" s="129">
        <v>0</v>
      </c>
      <c r="AB2664" s="129" t="b">
        <v>0</v>
      </c>
      <c r="AC2664" s="129">
        <v>41</v>
      </c>
      <c r="AD2664" s="129">
        <v>0.23200000000000001</v>
      </c>
      <c r="AE2664" s="129" t="s">
        <v>24</v>
      </c>
      <c r="AF2664" s="129" t="s">
        <v>3221</v>
      </c>
      <c r="AG2664" s="35" t="s">
        <v>9123</v>
      </c>
    </row>
    <row r="2665" spans="1:33" x14ac:dyDescent="0.3">
      <c r="A2665" s="129" t="s">
        <v>3009</v>
      </c>
      <c r="B2665" s="132">
        <v>3.34</v>
      </c>
      <c r="C2665" s="132">
        <v>10.199999999999999</v>
      </c>
      <c r="D2665" s="132">
        <v>3.94</v>
      </c>
      <c r="E2665" s="132">
        <v>-0.72</v>
      </c>
      <c r="F2665" s="132">
        <v>0.79</v>
      </c>
      <c r="G2665" s="233" t="s">
        <v>3301</v>
      </c>
      <c r="H2665" s="345" t="s">
        <v>3108</v>
      </c>
      <c r="I2665" s="129">
        <v>0.98699999999999999</v>
      </c>
      <c r="J2665" s="129">
        <v>-37</v>
      </c>
      <c r="K2665" s="129">
        <v>-4</v>
      </c>
      <c r="L2665" s="129" t="b">
        <v>1</v>
      </c>
      <c r="M2665" s="129">
        <v>-20.513999999999999</v>
      </c>
      <c r="N2665" s="129">
        <v>3.101</v>
      </c>
      <c r="O2665" s="129">
        <v>-6.6150000000000002</v>
      </c>
      <c r="P2665" s="132">
        <v>-19.478999999999999</v>
      </c>
      <c r="Q2665" s="132">
        <v>0.38400000000000001</v>
      </c>
      <c r="R2665" s="132">
        <v>-7.4829999999999997</v>
      </c>
      <c r="S2665" s="129">
        <v>3.31</v>
      </c>
      <c r="T2665" s="129">
        <v>109.428</v>
      </c>
      <c r="U2665" s="129">
        <v>17.940000000000001</v>
      </c>
      <c r="V2665" s="129">
        <v>-38</v>
      </c>
      <c r="W2665" s="129">
        <v>-17</v>
      </c>
      <c r="X2665" s="129">
        <v>336</v>
      </c>
      <c r="Y2665" s="129" t="s">
        <v>3009</v>
      </c>
      <c r="Z2665" s="129" t="b">
        <v>1</v>
      </c>
      <c r="AA2665" s="129">
        <v>0</v>
      </c>
      <c r="AB2665" s="129" t="b">
        <v>1</v>
      </c>
      <c r="AC2665" s="129">
        <v>39</v>
      </c>
      <c r="AD2665" s="129">
        <v>0.23200000000000001</v>
      </c>
      <c r="AE2665" s="129" t="s">
        <v>3108</v>
      </c>
      <c r="AF2665" s="129" t="s">
        <v>3301</v>
      </c>
      <c r="AG2665" s="35" t="s">
        <v>4329</v>
      </c>
    </row>
    <row r="2666" spans="1:33" x14ac:dyDescent="0.3">
      <c r="A2666" s="129" t="s">
        <v>9019</v>
      </c>
      <c r="B2666" s="132">
        <v>-0.19</v>
      </c>
      <c r="C2666" s="132">
        <v>0</v>
      </c>
      <c r="D2666" s="132">
        <v>-14.68</v>
      </c>
      <c r="E2666" s="132">
        <v>-7.19</v>
      </c>
      <c r="F2666" s="132">
        <v>-22.43</v>
      </c>
      <c r="G2666" s="247" t="s">
        <v>3241</v>
      </c>
      <c r="H2666" s="349" t="s">
        <v>3124</v>
      </c>
      <c r="I2666" s="129">
        <v>0.25700000000000001</v>
      </c>
      <c r="J2666" s="129">
        <v>-90</v>
      </c>
      <c r="K2666" s="129">
        <v>-84</v>
      </c>
      <c r="L2666" s="129" t="b">
        <v>0</v>
      </c>
      <c r="M2666" s="129">
        <v>-74.754999999999995</v>
      </c>
      <c r="N2666" s="129">
        <v>11.226000000000001</v>
      </c>
      <c r="O2666" s="129">
        <v>-6.6589999999999998</v>
      </c>
      <c r="P2666" s="132">
        <v>-56.43</v>
      </c>
      <c r="Q2666" s="132">
        <v>0.39600000000000002</v>
      </c>
      <c r="R2666" s="132">
        <v>-22.370999999999999</v>
      </c>
      <c r="S2666" s="129">
        <v>8.33</v>
      </c>
      <c r="T2666" s="129">
        <v>-20.417000000000002</v>
      </c>
      <c r="U2666" s="129">
        <v>2.645</v>
      </c>
      <c r="V2666" s="129">
        <v>1</v>
      </c>
      <c r="W2666" s="129">
        <v>-45</v>
      </c>
      <c r="X2666" s="129">
        <v>907</v>
      </c>
      <c r="Y2666" s="129" t="s">
        <v>9019</v>
      </c>
      <c r="Z2666" s="129" t="b">
        <v>1</v>
      </c>
      <c r="AA2666" s="129">
        <v>0</v>
      </c>
      <c r="AB2666" s="129" t="b">
        <v>0</v>
      </c>
      <c r="AC2666" s="129">
        <v>46</v>
      </c>
      <c r="AD2666" s="129">
        <v>0.23100000000000001</v>
      </c>
      <c r="AE2666" s="129" t="s">
        <v>3124</v>
      </c>
      <c r="AF2666" s="129" t="s">
        <v>3241</v>
      </c>
      <c r="AG2666" s="35" t="s">
        <v>9020</v>
      </c>
    </row>
    <row r="2667" spans="1:33" x14ac:dyDescent="0.3">
      <c r="A2667" s="129" t="s">
        <v>9001</v>
      </c>
      <c r="B2667" s="132">
        <v>4.33</v>
      </c>
      <c r="C2667" s="132">
        <v>-12.88</v>
      </c>
      <c r="D2667" s="132">
        <v>-14.42</v>
      </c>
      <c r="E2667" s="132">
        <v>-15.43</v>
      </c>
      <c r="F2667" s="132">
        <v>-14.15</v>
      </c>
      <c r="G2667" s="332" t="s">
        <v>3649</v>
      </c>
      <c r="H2667" s="353" t="s">
        <v>3108</v>
      </c>
      <c r="I2667" s="129">
        <v>0.29299999999999998</v>
      </c>
      <c r="J2667" s="129">
        <v>-60</v>
      </c>
      <c r="K2667" s="129">
        <v>-52</v>
      </c>
      <c r="L2667" s="129" t="b">
        <v>0</v>
      </c>
      <c r="M2667" s="129">
        <v>-28.971</v>
      </c>
      <c r="N2667" s="129">
        <v>4.3150000000000004</v>
      </c>
      <c r="O2667" s="129">
        <v>-6.7140000000000004</v>
      </c>
      <c r="P2667" s="132">
        <v>-27.087</v>
      </c>
      <c r="Q2667" s="132">
        <v>0.376</v>
      </c>
      <c r="R2667" s="132">
        <v>-10.194000000000001</v>
      </c>
      <c r="S2667" s="129">
        <v>2.9</v>
      </c>
      <c r="T2667" s="129">
        <v>156.047</v>
      </c>
      <c r="U2667" s="129">
        <v>7.95</v>
      </c>
      <c r="V2667" s="129">
        <v>30</v>
      </c>
      <c r="W2667" s="129">
        <v>8</v>
      </c>
      <c r="X2667" s="129">
        <v>866</v>
      </c>
      <c r="Y2667" s="129" t="s">
        <v>9001</v>
      </c>
      <c r="Z2667" s="129" t="b">
        <v>1</v>
      </c>
      <c r="AA2667" s="129">
        <v>0</v>
      </c>
      <c r="AB2667" s="129" t="b">
        <v>0</v>
      </c>
      <c r="AC2667" s="129">
        <v>42</v>
      </c>
      <c r="AD2667" s="129">
        <v>0.23100000000000001</v>
      </c>
      <c r="AE2667" s="129" t="s">
        <v>3108</v>
      </c>
      <c r="AF2667" s="129" t="s">
        <v>3649</v>
      </c>
      <c r="AG2667" s="35" t="s">
        <v>9002</v>
      </c>
    </row>
    <row r="2668" spans="1:33" x14ac:dyDescent="0.3">
      <c r="A2668" s="129" t="s">
        <v>629</v>
      </c>
      <c r="B2668" s="132">
        <v>10.11</v>
      </c>
      <c r="C2668" s="132">
        <v>8.09</v>
      </c>
      <c r="D2668" s="132">
        <v>-4.46</v>
      </c>
      <c r="E2668" s="132">
        <v>10.28</v>
      </c>
      <c r="F2668" s="132">
        <v>6.94</v>
      </c>
      <c r="G2668" s="342" t="s">
        <v>3114</v>
      </c>
      <c r="H2668" s="352" t="s">
        <v>31</v>
      </c>
      <c r="I2668" s="129">
        <v>10.893000000000001</v>
      </c>
      <c r="J2668" s="129">
        <v>-46</v>
      </c>
      <c r="K2668" s="129">
        <v>-10</v>
      </c>
      <c r="L2668" s="129" t="b">
        <v>1</v>
      </c>
      <c r="M2668" s="129">
        <v>-28.951000000000001</v>
      </c>
      <c r="N2668" s="129">
        <v>4.3040000000000003</v>
      </c>
      <c r="O2668" s="129">
        <v>-6.726</v>
      </c>
      <c r="P2668" s="132">
        <v>-23.733000000000001</v>
      </c>
      <c r="Q2668" s="132">
        <v>0.38200000000000001</v>
      </c>
      <c r="R2668" s="132">
        <v>-9.0549999999999997</v>
      </c>
      <c r="S2668" s="129">
        <v>3.01</v>
      </c>
      <c r="T2668" s="129">
        <v>164.40700000000001</v>
      </c>
      <c r="U2668" s="129">
        <v>252.46</v>
      </c>
      <c r="V2668" s="129">
        <v>60</v>
      </c>
      <c r="W2668" s="129">
        <v>67</v>
      </c>
      <c r="X2668" s="129">
        <v>26</v>
      </c>
      <c r="Y2668" s="129" t="s">
        <v>629</v>
      </c>
      <c r="Z2668" s="129" t="b">
        <v>1</v>
      </c>
      <c r="AA2668" s="129">
        <v>0</v>
      </c>
      <c r="AB2668" s="129" t="b">
        <v>1</v>
      </c>
      <c r="AC2668" s="129">
        <v>49</v>
      </c>
      <c r="AD2668" s="129">
        <v>0.23100000000000001</v>
      </c>
      <c r="AE2668" s="129" t="s">
        <v>31</v>
      </c>
      <c r="AF2668" s="129" t="s">
        <v>3114</v>
      </c>
      <c r="AG2668" s="35" t="s">
        <v>3120</v>
      </c>
    </row>
    <row r="2669" spans="1:33" x14ac:dyDescent="0.3">
      <c r="A2669" s="129" t="s">
        <v>37</v>
      </c>
      <c r="B2669" s="132">
        <v>0.34</v>
      </c>
      <c r="C2669" s="132">
        <v>-11.94</v>
      </c>
      <c r="D2669" s="132">
        <v>-28.43</v>
      </c>
      <c r="E2669" s="132">
        <v>-11.26</v>
      </c>
      <c r="F2669" s="132">
        <v>-17.88</v>
      </c>
      <c r="G2669" s="254" t="s">
        <v>3137</v>
      </c>
      <c r="H2669" s="348" t="s">
        <v>3108</v>
      </c>
      <c r="I2669" s="129">
        <v>17.945</v>
      </c>
      <c r="J2669" s="129">
        <v>-42</v>
      </c>
      <c r="K2669" s="129">
        <v>-30</v>
      </c>
      <c r="L2669" s="129" t="b">
        <v>0</v>
      </c>
      <c r="M2669" s="129">
        <v>-50.472000000000001</v>
      </c>
      <c r="N2669" s="129">
        <v>7.4749999999999996</v>
      </c>
      <c r="O2669" s="129">
        <v>-6.7519999999999998</v>
      </c>
      <c r="P2669" s="132">
        <v>-39.534999999999997</v>
      </c>
      <c r="Q2669" s="132">
        <v>0.36299999999999999</v>
      </c>
      <c r="R2669" s="132">
        <v>-14.351000000000001</v>
      </c>
      <c r="S2669" s="129">
        <v>4.03</v>
      </c>
      <c r="T2669" s="129">
        <v>12.476000000000001</v>
      </c>
      <c r="U2669" s="129">
        <v>147.02000000000001</v>
      </c>
      <c r="V2669" s="129">
        <v>-49</v>
      </c>
      <c r="W2669" s="129">
        <v>-52</v>
      </c>
      <c r="X2669" s="129">
        <v>33</v>
      </c>
      <c r="Y2669" s="129" t="s">
        <v>37</v>
      </c>
      <c r="Z2669" s="129" t="b">
        <v>1</v>
      </c>
      <c r="AA2669" s="129">
        <v>0</v>
      </c>
      <c r="AB2669" s="129" t="b">
        <v>0</v>
      </c>
      <c r="AC2669" s="129">
        <v>52</v>
      </c>
      <c r="AD2669" s="129">
        <v>0.23100000000000001</v>
      </c>
      <c r="AE2669" s="129" t="s">
        <v>3108</v>
      </c>
      <c r="AF2669" s="129" t="s">
        <v>3137</v>
      </c>
      <c r="AG2669" s="35" t="s">
        <v>3247</v>
      </c>
    </row>
    <row r="2670" spans="1:33" x14ac:dyDescent="0.3">
      <c r="A2670" s="129" t="s">
        <v>8786</v>
      </c>
      <c r="B2670" s="132">
        <v>-7.69</v>
      </c>
      <c r="C2670" s="132">
        <v>-25.36</v>
      </c>
      <c r="D2670" s="132">
        <v>-37.6</v>
      </c>
      <c r="E2670" s="132">
        <v>-28.11</v>
      </c>
      <c r="F2670" s="132">
        <v>-27.1</v>
      </c>
      <c r="G2670" s="342" t="s">
        <v>3236</v>
      </c>
      <c r="H2670" s="352" t="s">
        <v>3111</v>
      </c>
      <c r="I2670" s="129">
        <v>0.29499999999999998</v>
      </c>
      <c r="J2670" s="129">
        <v>-83</v>
      </c>
      <c r="K2670" s="129">
        <v>-57</v>
      </c>
      <c r="L2670" s="129" t="b">
        <v>0</v>
      </c>
      <c r="M2670" s="129">
        <v>-71.216999999999999</v>
      </c>
      <c r="N2670" s="129">
        <v>10.539</v>
      </c>
      <c r="O2670" s="129">
        <v>-6.7569999999999997</v>
      </c>
      <c r="P2670" s="132">
        <v>-51.545000000000002</v>
      </c>
      <c r="Q2670" s="132">
        <v>0.34599999999999997</v>
      </c>
      <c r="R2670" s="132">
        <v>-17.823</v>
      </c>
      <c r="S2670" s="129">
        <v>5.12</v>
      </c>
      <c r="T2670" s="129">
        <v>-75.188000000000002</v>
      </c>
      <c r="U2670" s="129">
        <v>1.56</v>
      </c>
      <c r="V2670" s="129">
        <v>73</v>
      </c>
      <c r="W2670" s="129">
        <v>19</v>
      </c>
      <c r="X2670" s="129">
        <v>2506</v>
      </c>
      <c r="Y2670" s="129" t="s">
        <v>8786</v>
      </c>
      <c r="Z2670" s="129" t="b">
        <v>1</v>
      </c>
      <c r="AA2670" s="129">
        <v>0</v>
      </c>
      <c r="AB2670" s="129" t="b">
        <v>0</v>
      </c>
      <c r="AC2670" s="129">
        <v>39</v>
      </c>
      <c r="AD2670" s="129">
        <v>0.23</v>
      </c>
      <c r="AE2670" s="129" t="s">
        <v>3111</v>
      </c>
      <c r="AF2670" s="129" t="s">
        <v>3236</v>
      </c>
      <c r="AG2670" s="35" t="s">
        <v>8787</v>
      </c>
    </row>
    <row r="2671" spans="1:33" x14ac:dyDescent="0.3">
      <c r="A2671" s="129" t="s">
        <v>971</v>
      </c>
      <c r="B2671" s="132">
        <v>-0.75</v>
      </c>
      <c r="C2671" s="132">
        <v>-3.61</v>
      </c>
      <c r="D2671" s="132">
        <v>-10.69</v>
      </c>
      <c r="E2671" s="132">
        <v>-5.08</v>
      </c>
      <c r="F2671" s="132">
        <v>-6.97</v>
      </c>
      <c r="G2671" s="328" t="s">
        <v>3236</v>
      </c>
      <c r="H2671" s="349" t="s">
        <v>3111</v>
      </c>
      <c r="I2671" s="129">
        <v>28.785</v>
      </c>
      <c r="J2671" s="129">
        <v>-49</v>
      </c>
      <c r="K2671" s="129">
        <v>-22</v>
      </c>
      <c r="L2671" s="129" t="b">
        <v>0</v>
      </c>
      <c r="M2671" s="129">
        <v>-32.447000000000003</v>
      </c>
      <c r="N2671" s="129">
        <v>4.8</v>
      </c>
      <c r="O2671" s="129">
        <v>-6.7590000000000003</v>
      </c>
      <c r="P2671" s="132">
        <v>-27.498999999999999</v>
      </c>
      <c r="Q2671" s="132">
        <v>0.38600000000000001</v>
      </c>
      <c r="R2671" s="132">
        <v>-10.611000000000001</v>
      </c>
      <c r="S2671" s="129">
        <v>2.44</v>
      </c>
      <c r="T2671" s="129">
        <v>-7.2240000000000002</v>
      </c>
      <c r="U2671" s="129">
        <v>232.87</v>
      </c>
      <c r="V2671" s="129">
        <v>-25</v>
      </c>
      <c r="W2671" s="129">
        <v>-34</v>
      </c>
      <c r="X2671" s="129">
        <v>35</v>
      </c>
      <c r="Y2671" s="129" t="s">
        <v>971</v>
      </c>
      <c r="Z2671" s="129" t="b">
        <v>1</v>
      </c>
      <c r="AA2671" s="129">
        <v>0</v>
      </c>
      <c r="AB2671" s="129" t="b">
        <v>0</v>
      </c>
      <c r="AC2671" s="129">
        <v>44</v>
      </c>
      <c r="AD2671" s="129">
        <v>0.23</v>
      </c>
      <c r="AE2671" s="129" t="s">
        <v>3111</v>
      </c>
      <c r="AF2671" s="129" t="s">
        <v>3236</v>
      </c>
      <c r="AG2671" s="35" t="s">
        <v>3489</v>
      </c>
    </row>
    <row r="2672" spans="1:33" x14ac:dyDescent="0.3">
      <c r="A2672" s="129" t="s">
        <v>8116</v>
      </c>
      <c r="B2672" s="132">
        <v>1.1599999999999999</v>
      </c>
      <c r="C2672" s="132">
        <v>3.39</v>
      </c>
      <c r="D2672" s="132">
        <v>20.46</v>
      </c>
      <c r="E2672" s="132">
        <v>-30.3</v>
      </c>
      <c r="F2672" s="132">
        <v>-30.14</v>
      </c>
      <c r="G2672" s="282"/>
      <c r="H2672" s="347"/>
      <c r="I2672" s="129">
        <v>0.38600000000000001</v>
      </c>
      <c r="J2672" s="129">
        <v>-90</v>
      </c>
      <c r="K2672" s="129">
        <v>-87</v>
      </c>
      <c r="L2672" s="129" t="b">
        <v>0</v>
      </c>
      <c r="M2672" s="129">
        <v>-99.900999999999996</v>
      </c>
      <c r="N2672" s="129">
        <v>14.776999999999999</v>
      </c>
      <c r="O2672" s="129">
        <v>-6.7610000000000001</v>
      </c>
      <c r="P2672" s="132">
        <v>-69.034000000000006</v>
      </c>
      <c r="Q2672" s="132">
        <v>0.41199999999999998</v>
      </c>
      <c r="R2672" s="132">
        <v>-28.428000000000001</v>
      </c>
      <c r="S2672" s="129">
        <v>4.46</v>
      </c>
      <c r="T2672" s="129">
        <v>5.7859999999999996</v>
      </c>
      <c r="U2672" s="129">
        <v>27.14</v>
      </c>
      <c r="V2672" s="129">
        <v>-27</v>
      </c>
      <c r="W2672" s="129">
        <v>-39</v>
      </c>
      <c r="X2672" s="129">
        <v>165</v>
      </c>
      <c r="Y2672" s="129" t="s">
        <v>8116</v>
      </c>
      <c r="Z2672" s="129" t="b">
        <v>0</v>
      </c>
      <c r="AA2672" s="129">
        <v>0</v>
      </c>
      <c r="AB2672" s="129" t="b">
        <v>0</v>
      </c>
      <c r="AC2672" s="129">
        <v>40</v>
      </c>
      <c r="AD2672" s="129">
        <v>0.23</v>
      </c>
      <c r="AG2672" s="35" t="s">
        <v>8117</v>
      </c>
    </row>
    <row r="2673" spans="1:33" x14ac:dyDescent="0.3">
      <c r="A2673" s="129" t="s">
        <v>8029</v>
      </c>
      <c r="B2673" s="132">
        <v>1.71</v>
      </c>
      <c r="C2673" s="132">
        <v>-9.5399999999999991</v>
      </c>
      <c r="D2673" s="132">
        <v>-14.16</v>
      </c>
      <c r="E2673" s="132">
        <v>-24.67</v>
      </c>
      <c r="F2673" s="132">
        <v>-23.23</v>
      </c>
      <c r="G2673" s="269" t="s">
        <v>3280</v>
      </c>
      <c r="H2673" s="288" t="s">
        <v>3111</v>
      </c>
      <c r="I2673" s="129">
        <v>0.37</v>
      </c>
      <c r="J2673" s="129">
        <v>-51</v>
      </c>
      <c r="K2673" s="129">
        <v>-50</v>
      </c>
      <c r="L2673" s="129" t="b">
        <v>0</v>
      </c>
      <c r="M2673" s="129">
        <v>-21.734999999999999</v>
      </c>
      <c r="N2673" s="129">
        <v>3.2109999999999999</v>
      </c>
      <c r="O2673" s="129">
        <v>-6.7690000000000001</v>
      </c>
      <c r="P2673" s="132">
        <v>-22.794</v>
      </c>
      <c r="Q2673" s="132">
        <v>0.38700000000000001</v>
      </c>
      <c r="R2673" s="132">
        <v>-8.8219999999999992</v>
      </c>
      <c r="S2673" s="129">
        <v>3.74</v>
      </c>
      <c r="T2673" s="129">
        <v>-30.745999999999999</v>
      </c>
      <c r="U2673" s="129">
        <v>20.85</v>
      </c>
      <c r="V2673" s="129">
        <v>-24</v>
      </c>
      <c r="W2673" s="129">
        <v>-17</v>
      </c>
      <c r="X2673" s="129">
        <v>256</v>
      </c>
      <c r="Y2673" s="129" t="s">
        <v>8029</v>
      </c>
      <c r="Z2673" s="129" t="b">
        <v>1</v>
      </c>
      <c r="AA2673" s="129">
        <v>0</v>
      </c>
      <c r="AB2673" s="129" t="b">
        <v>0</v>
      </c>
      <c r="AC2673" s="129">
        <v>42</v>
      </c>
      <c r="AD2673" s="129">
        <v>0.22900000000000001</v>
      </c>
      <c r="AE2673" s="129" t="s">
        <v>3111</v>
      </c>
      <c r="AF2673" s="129" t="s">
        <v>3280</v>
      </c>
      <c r="AG2673" s="35" t="s">
        <v>8030</v>
      </c>
    </row>
    <row r="2674" spans="1:33" x14ac:dyDescent="0.3">
      <c r="A2674" s="129" t="s">
        <v>2402</v>
      </c>
      <c r="B2674" s="132">
        <v>-8.27</v>
      </c>
      <c r="C2674" s="132">
        <v>3.48</v>
      </c>
      <c r="D2674" s="132">
        <v>-9.34</v>
      </c>
      <c r="E2674" s="132">
        <v>-7.39</v>
      </c>
      <c r="F2674" s="132">
        <v>-16.559999999999999</v>
      </c>
      <c r="G2674" s="251" t="s">
        <v>3107</v>
      </c>
      <c r="H2674" s="349" t="s">
        <v>3108</v>
      </c>
      <c r="I2674" s="129">
        <v>2.4550000000000001</v>
      </c>
      <c r="J2674" s="129">
        <v>-75</v>
      </c>
      <c r="K2674" s="129">
        <v>-62</v>
      </c>
      <c r="L2674" s="129" t="b">
        <v>0</v>
      </c>
      <c r="M2674" s="129">
        <v>-77.167000000000002</v>
      </c>
      <c r="N2674" s="129">
        <v>11.38</v>
      </c>
      <c r="O2674" s="129">
        <v>-6.7809999999999997</v>
      </c>
      <c r="P2674" s="132">
        <v>-55.057000000000002</v>
      </c>
      <c r="Q2674" s="132">
        <v>0.40600000000000003</v>
      </c>
      <c r="R2674" s="132">
        <v>-22.358000000000001</v>
      </c>
      <c r="S2674" s="129">
        <v>5.15</v>
      </c>
      <c r="T2674" s="129">
        <v>-56.835999999999999</v>
      </c>
      <c r="U2674" s="129">
        <v>24.95</v>
      </c>
      <c r="V2674" s="129">
        <v>-60</v>
      </c>
      <c r="W2674" s="129">
        <v>-44</v>
      </c>
      <c r="X2674" s="129">
        <v>155</v>
      </c>
      <c r="Y2674" s="129" t="s">
        <v>2402</v>
      </c>
      <c r="Z2674" s="129" t="b">
        <v>1</v>
      </c>
      <c r="AA2674" s="129">
        <v>0</v>
      </c>
      <c r="AB2674" s="129" t="b">
        <v>0</v>
      </c>
      <c r="AC2674" s="129">
        <v>45</v>
      </c>
      <c r="AD2674" s="129">
        <v>0.22900000000000001</v>
      </c>
      <c r="AE2674" s="129" t="s">
        <v>3108</v>
      </c>
      <c r="AF2674" s="129" t="s">
        <v>3107</v>
      </c>
      <c r="AG2674" s="35" t="s">
        <v>4040</v>
      </c>
    </row>
    <row r="2675" spans="1:33" x14ac:dyDescent="0.3">
      <c r="A2675" s="129" t="s">
        <v>3093</v>
      </c>
      <c r="B2675" s="132">
        <v>-5.15</v>
      </c>
      <c r="C2675" s="132">
        <v>-18.04</v>
      </c>
      <c r="D2675" s="132">
        <v>-28.39</v>
      </c>
      <c r="E2675" s="132">
        <v>-4.71</v>
      </c>
      <c r="F2675" s="132">
        <v>-18.89</v>
      </c>
      <c r="G2675" s="234" t="s">
        <v>3442</v>
      </c>
      <c r="H2675" s="349" t="s">
        <v>31</v>
      </c>
      <c r="I2675" s="129">
        <v>0.81699999999999995</v>
      </c>
      <c r="J2675" s="129">
        <v>-49</v>
      </c>
      <c r="K2675" s="129">
        <v>-48</v>
      </c>
      <c r="L2675" s="129" t="b">
        <v>0</v>
      </c>
      <c r="M2675" s="129">
        <v>-52.136000000000003</v>
      </c>
      <c r="N2675" s="129">
        <v>7.6879999999999997</v>
      </c>
      <c r="O2675" s="129">
        <v>-6.7809999999999997</v>
      </c>
      <c r="P2675" s="132">
        <v>-37.552999999999997</v>
      </c>
      <c r="Q2675" s="132">
        <v>0.36599999999999999</v>
      </c>
      <c r="R2675" s="132">
        <v>-13.760999999999999</v>
      </c>
      <c r="S2675" s="129">
        <v>3.44</v>
      </c>
      <c r="T2675" s="129">
        <v>-29.739000000000001</v>
      </c>
      <c r="U2675" s="129">
        <v>22.45</v>
      </c>
      <c r="V2675" s="129">
        <v>-26</v>
      </c>
      <c r="W2675" s="129">
        <v>-28</v>
      </c>
      <c r="X2675" s="129">
        <v>258</v>
      </c>
      <c r="Y2675" s="129" t="s">
        <v>3093</v>
      </c>
      <c r="Z2675" s="129" t="b">
        <v>1</v>
      </c>
      <c r="AA2675" s="129">
        <v>0</v>
      </c>
      <c r="AB2675" s="129" t="b">
        <v>0</v>
      </c>
      <c r="AC2675" s="129">
        <v>46</v>
      </c>
      <c r="AD2675" s="129">
        <v>0.22900000000000001</v>
      </c>
      <c r="AE2675" s="129" t="s">
        <v>31</v>
      </c>
      <c r="AF2675" s="129" t="s">
        <v>3442</v>
      </c>
      <c r="AG2675" s="35" t="s">
        <v>5052</v>
      </c>
    </row>
    <row r="2676" spans="1:33" x14ac:dyDescent="0.3">
      <c r="A2676" s="129" t="s">
        <v>987</v>
      </c>
      <c r="B2676" s="132">
        <v>-0.77</v>
      </c>
      <c r="C2676" s="132">
        <v>-12.7</v>
      </c>
      <c r="D2676" s="132">
        <v>-20.45</v>
      </c>
      <c r="E2676" s="132">
        <v>-9.7200000000000006</v>
      </c>
      <c r="F2676" s="132">
        <v>-14.08</v>
      </c>
      <c r="G2676" s="231" t="s">
        <v>3209</v>
      </c>
      <c r="H2676" s="346" t="s">
        <v>24</v>
      </c>
      <c r="I2676" s="129">
        <v>12.965</v>
      </c>
      <c r="J2676" s="129">
        <v>-45</v>
      </c>
      <c r="K2676" s="129">
        <v>-42</v>
      </c>
      <c r="L2676" s="129" t="b">
        <v>0</v>
      </c>
      <c r="M2676" s="129">
        <v>-31.895</v>
      </c>
      <c r="N2676" s="129">
        <v>4.7030000000000003</v>
      </c>
      <c r="O2676" s="129">
        <v>-6.7830000000000004</v>
      </c>
      <c r="P2676" s="132">
        <v>-28.571999999999999</v>
      </c>
      <c r="Q2676" s="132">
        <v>0.376</v>
      </c>
      <c r="R2676" s="132">
        <v>-10.747999999999999</v>
      </c>
      <c r="S2676" s="129">
        <v>2.67</v>
      </c>
      <c r="T2676" s="129">
        <v>0</v>
      </c>
      <c r="U2676" s="129">
        <v>10.31</v>
      </c>
      <c r="V2676" s="129">
        <v>-12</v>
      </c>
      <c r="W2676" s="129">
        <v>-17</v>
      </c>
      <c r="X2676" s="129">
        <v>727</v>
      </c>
      <c r="Y2676" s="129" t="s">
        <v>987</v>
      </c>
      <c r="Z2676" s="129" t="b">
        <v>1</v>
      </c>
      <c r="AA2676" s="129">
        <v>0</v>
      </c>
      <c r="AB2676" s="129" t="b">
        <v>0</v>
      </c>
      <c r="AC2676" s="129">
        <v>38</v>
      </c>
      <c r="AD2676" s="129">
        <v>0.22900000000000001</v>
      </c>
      <c r="AE2676" s="129" t="s">
        <v>24</v>
      </c>
      <c r="AF2676" s="129" t="s">
        <v>3209</v>
      </c>
      <c r="AG2676" s="35" t="s">
        <v>4958</v>
      </c>
    </row>
    <row r="2677" spans="1:33" x14ac:dyDescent="0.3">
      <c r="A2677" s="129" t="s">
        <v>8895</v>
      </c>
      <c r="B2677" s="132">
        <v>11.5</v>
      </c>
      <c r="C2677" s="132">
        <v>5.96</v>
      </c>
      <c r="D2677" s="132">
        <v>-20.79</v>
      </c>
      <c r="E2677" s="132">
        <v>-3.9</v>
      </c>
      <c r="F2677" s="132">
        <v>-11.11</v>
      </c>
      <c r="G2677" s="264" t="s">
        <v>4758</v>
      </c>
      <c r="H2677" s="349" t="s">
        <v>3124</v>
      </c>
      <c r="I2677" s="129">
        <v>0.32500000000000001</v>
      </c>
      <c r="J2677" s="129">
        <v>-74</v>
      </c>
      <c r="K2677" s="129">
        <v>-71</v>
      </c>
      <c r="L2677" s="129" t="b">
        <v>0</v>
      </c>
      <c r="M2677" s="129">
        <v>-47.387999999999998</v>
      </c>
      <c r="N2677" s="129">
        <v>6.9829999999999997</v>
      </c>
      <c r="O2677" s="129">
        <v>-6.7859999999999996</v>
      </c>
      <c r="P2677" s="132">
        <v>-40.223999999999997</v>
      </c>
      <c r="Q2677" s="132">
        <v>0.372</v>
      </c>
      <c r="R2677" s="132">
        <v>-14.974</v>
      </c>
      <c r="S2677" s="129">
        <v>5.71</v>
      </c>
      <c r="T2677" s="129">
        <v>49.261000000000003</v>
      </c>
      <c r="U2677" s="129">
        <v>3.2</v>
      </c>
      <c r="V2677" s="129">
        <v>-50</v>
      </c>
      <c r="W2677" s="129">
        <v>-51</v>
      </c>
      <c r="X2677" s="129">
        <v>1094</v>
      </c>
      <c r="Y2677" s="129" t="s">
        <v>8895</v>
      </c>
      <c r="Z2677" s="129" t="b">
        <v>0</v>
      </c>
      <c r="AA2677" s="129">
        <v>0</v>
      </c>
      <c r="AB2677" s="129" t="b">
        <v>0</v>
      </c>
      <c r="AC2677" s="129">
        <v>42</v>
      </c>
      <c r="AD2677" s="129">
        <v>0.22800000000000001</v>
      </c>
      <c r="AE2677" s="129" t="s">
        <v>3124</v>
      </c>
      <c r="AF2677" s="129" t="s">
        <v>4758</v>
      </c>
      <c r="AG2677" s="35" t="s">
        <v>8896</v>
      </c>
    </row>
    <row r="2678" spans="1:33" x14ac:dyDescent="0.3">
      <c r="A2678" s="129" t="s">
        <v>559</v>
      </c>
      <c r="B2678" s="132">
        <v>0.7</v>
      </c>
      <c r="C2678" s="132">
        <v>0.73</v>
      </c>
      <c r="D2678" s="132">
        <v>-10.55</v>
      </c>
      <c r="E2678" s="132">
        <v>1.04</v>
      </c>
      <c r="F2678" s="132">
        <v>-1.77</v>
      </c>
      <c r="G2678" s="229" t="s">
        <v>3131</v>
      </c>
      <c r="H2678" s="349" t="s">
        <v>3111</v>
      </c>
      <c r="I2678" s="129">
        <v>7.7569999999999997</v>
      </c>
      <c r="J2678" s="129">
        <v>-37</v>
      </c>
      <c r="K2678" s="129">
        <v>-12</v>
      </c>
      <c r="L2678" s="129" t="b">
        <v>0</v>
      </c>
      <c r="M2678" s="129">
        <v>-30.231999999999999</v>
      </c>
      <c r="N2678" s="129">
        <v>4.45</v>
      </c>
      <c r="O2678" s="129">
        <v>-6.7930000000000001</v>
      </c>
      <c r="P2678" s="132">
        <v>-26.143999999999998</v>
      </c>
      <c r="Q2678" s="132">
        <v>0.38800000000000001</v>
      </c>
      <c r="R2678" s="132">
        <v>-10.151999999999999</v>
      </c>
      <c r="S2678" s="129">
        <v>1.84</v>
      </c>
      <c r="T2678" s="129">
        <v>-23.681000000000001</v>
      </c>
      <c r="U2678" s="129">
        <v>225.41</v>
      </c>
      <c r="V2678" s="129">
        <v>-14</v>
      </c>
      <c r="W2678" s="129">
        <v>-17</v>
      </c>
      <c r="X2678" s="129">
        <v>48</v>
      </c>
      <c r="Y2678" s="129" t="s">
        <v>559</v>
      </c>
      <c r="Z2678" s="129" t="b">
        <v>1</v>
      </c>
      <c r="AA2678" s="129">
        <v>0</v>
      </c>
      <c r="AB2678" s="129" t="b">
        <v>0</v>
      </c>
      <c r="AC2678" s="129">
        <v>48</v>
      </c>
      <c r="AD2678" s="129">
        <v>0.22800000000000001</v>
      </c>
      <c r="AE2678" s="129" t="s">
        <v>3111</v>
      </c>
      <c r="AF2678" s="129" t="s">
        <v>3131</v>
      </c>
      <c r="AG2678" s="35" t="s">
        <v>4046</v>
      </c>
    </row>
    <row r="2679" spans="1:33" x14ac:dyDescent="0.3">
      <c r="A2679" s="129" t="s">
        <v>1471</v>
      </c>
      <c r="B2679" s="132">
        <v>2.39</v>
      </c>
      <c r="C2679" s="132">
        <v>-0.37</v>
      </c>
      <c r="D2679" s="132">
        <v>-3.44</v>
      </c>
      <c r="E2679" s="132">
        <v>-10.64</v>
      </c>
      <c r="F2679" s="132">
        <v>-8.01</v>
      </c>
      <c r="G2679" s="267" t="s">
        <v>3193</v>
      </c>
      <c r="H2679" s="349" t="s">
        <v>3111</v>
      </c>
      <c r="I2679" s="129">
        <v>0.92100000000000004</v>
      </c>
      <c r="J2679" s="129">
        <v>-53</v>
      </c>
      <c r="K2679" s="129">
        <v>-46</v>
      </c>
      <c r="L2679" s="129" t="b">
        <v>0</v>
      </c>
      <c r="M2679" s="129">
        <v>-31.408000000000001</v>
      </c>
      <c r="N2679" s="129">
        <v>4.62</v>
      </c>
      <c r="O2679" s="129">
        <v>-6.798</v>
      </c>
      <c r="P2679" s="132">
        <v>-29.006</v>
      </c>
      <c r="Q2679" s="132">
        <v>0.40200000000000002</v>
      </c>
      <c r="R2679" s="132">
        <v>-11.663</v>
      </c>
      <c r="S2679" s="129">
        <v>2.34</v>
      </c>
      <c r="T2679" s="129">
        <v>26.204999999999998</v>
      </c>
      <c r="U2679" s="129">
        <v>8.15</v>
      </c>
      <c r="V2679" s="129">
        <v>-30</v>
      </c>
      <c r="W2679" s="129">
        <v>-48</v>
      </c>
      <c r="X2679" s="129">
        <v>1048</v>
      </c>
      <c r="Y2679" s="129" t="s">
        <v>1471</v>
      </c>
      <c r="Z2679" s="129" t="b">
        <v>0</v>
      </c>
      <c r="AA2679" s="129">
        <v>0</v>
      </c>
      <c r="AB2679" s="129" t="b">
        <v>0</v>
      </c>
      <c r="AC2679" s="129">
        <v>45</v>
      </c>
      <c r="AD2679" s="129">
        <v>0.22800000000000001</v>
      </c>
      <c r="AE2679" s="129" t="s">
        <v>3111</v>
      </c>
      <c r="AF2679" s="129" t="s">
        <v>3193</v>
      </c>
      <c r="AG2679" s="35" t="s">
        <v>5491</v>
      </c>
    </row>
    <row r="2680" spans="1:33" x14ac:dyDescent="0.3">
      <c r="A2680" s="129" t="s">
        <v>2884</v>
      </c>
      <c r="B2680" s="132">
        <v>-4.5599999999999996</v>
      </c>
      <c r="C2680" s="132">
        <v>32.950000000000003</v>
      </c>
      <c r="D2680" s="132">
        <v>1.55</v>
      </c>
      <c r="E2680" s="132">
        <v>10.58</v>
      </c>
      <c r="F2680" s="132">
        <v>-0.43</v>
      </c>
      <c r="G2680" s="225" t="s">
        <v>3236</v>
      </c>
      <c r="H2680" s="346" t="s">
        <v>3111</v>
      </c>
      <c r="I2680" s="129">
        <v>0.86899999999999999</v>
      </c>
      <c r="J2680" s="129">
        <v>-96</v>
      </c>
      <c r="K2680" s="129">
        <v>-74</v>
      </c>
      <c r="L2680" s="129" t="b">
        <v>1</v>
      </c>
      <c r="M2680" s="129">
        <v>-111.97799999999999</v>
      </c>
      <c r="N2680" s="129">
        <v>16.457999999999998</v>
      </c>
      <c r="O2680" s="129">
        <v>-6.8040000000000003</v>
      </c>
      <c r="P2680" s="132">
        <v>-65.683999999999997</v>
      </c>
      <c r="Q2680" s="132">
        <v>0.40600000000000003</v>
      </c>
      <c r="R2680" s="132">
        <v>-26.675999999999998</v>
      </c>
      <c r="S2680" s="129">
        <v>6.77</v>
      </c>
      <c r="T2680" s="129">
        <v>-64.266999999999996</v>
      </c>
      <c r="U2680" s="129">
        <v>2.2999999999999998</v>
      </c>
      <c r="V2680" s="129">
        <v>-12</v>
      </c>
      <c r="W2680" s="129">
        <v>17</v>
      </c>
      <c r="X2680" s="129">
        <v>1285</v>
      </c>
      <c r="Y2680" s="129" t="s">
        <v>2884</v>
      </c>
      <c r="Z2680" s="129" t="b">
        <v>1</v>
      </c>
      <c r="AA2680" s="129">
        <v>0</v>
      </c>
      <c r="AB2680" s="129" t="b">
        <v>0</v>
      </c>
      <c r="AC2680" s="129">
        <v>40</v>
      </c>
      <c r="AD2680" s="129">
        <v>0.22700000000000001</v>
      </c>
      <c r="AE2680" s="129" t="s">
        <v>3111</v>
      </c>
      <c r="AF2680" s="129" t="s">
        <v>3236</v>
      </c>
      <c r="AG2680" s="35" t="s">
        <v>7450</v>
      </c>
    </row>
    <row r="2681" spans="1:33" x14ac:dyDescent="0.3">
      <c r="A2681" s="129" t="s">
        <v>8881</v>
      </c>
      <c r="B2681" s="132">
        <v>0.85</v>
      </c>
      <c r="C2681" s="132">
        <v>5.07</v>
      </c>
      <c r="D2681" s="132">
        <v>-34.75</v>
      </c>
      <c r="E2681" s="132">
        <v>13.3</v>
      </c>
      <c r="F2681" s="132">
        <v>-15.43</v>
      </c>
      <c r="G2681" s="261" t="s">
        <v>3146</v>
      </c>
      <c r="H2681" s="345" t="s">
        <v>3124</v>
      </c>
      <c r="I2681" s="129">
        <v>0.29499999999999998</v>
      </c>
      <c r="J2681" s="129">
        <v>-97</v>
      </c>
      <c r="K2681" s="129">
        <v>-84</v>
      </c>
      <c r="L2681" s="129" t="b">
        <v>0</v>
      </c>
      <c r="M2681" s="129">
        <v>-79.397999999999996</v>
      </c>
      <c r="N2681" s="129">
        <v>11.659000000000001</v>
      </c>
      <c r="O2681" s="129">
        <v>-6.81</v>
      </c>
      <c r="P2681" s="132">
        <v>-56.256</v>
      </c>
      <c r="Q2681" s="132">
        <v>0.376</v>
      </c>
      <c r="R2681" s="132">
        <v>-21.138000000000002</v>
      </c>
      <c r="S2681" s="129">
        <v>4.6399999999999997</v>
      </c>
      <c r="T2681" s="129">
        <v>63.32</v>
      </c>
      <c r="U2681" s="129">
        <v>4.7699999999999996</v>
      </c>
      <c r="V2681" s="129">
        <v>-12</v>
      </c>
      <c r="W2681" s="129">
        <v>-29</v>
      </c>
      <c r="X2681" s="129">
        <v>904</v>
      </c>
      <c r="Y2681" s="129" t="s">
        <v>8881</v>
      </c>
      <c r="Z2681" s="129" t="b">
        <v>1</v>
      </c>
      <c r="AA2681" s="129">
        <v>0</v>
      </c>
      <c r="AB2681" s="129" t="b">
        <v>0</v>
      </c>
      <c r="AC2681" s="129">
        <v>42</v>
      </c>
      <c r="AD2681" s="129">
        <v>0.22700000000000001</v>
      </c>
      <c r="AE2681" s="129" t="s">
        <v>3124</v>
      </c>
      <c r="AF2681" s="129" t="s">
        <v>3146</v>
      </c>
      <c r="AG2681" s="35" t="s">
        <v>8882</v>
      </c>
    </row>
    <row r="2682" spans="1:33" x14ac:dyDescent="0.3">
      <c r="A2682" s="129" t="s">
        <v>839</v>
      </c>
      <c r="B2682" s="132">
        <v>-0.24</v>
      </c>
      <c r="C2682" s="132">
        <v>-15.64</v>
      </c>
      <c r="D2682" s="132">
        <v>-26.23</v>
      </c>
      <c r="E2682" s="132">
        <v>-25.23</v>
      </c>
      <c r="F2682" s="132">
        <v>-24.1</v>
      </c>
      <c r="G2682" s="282" t="s">
        <v>3114</v>
      </c>
      <c r="H2682" s="347" t="s">
        <v>31</v>
      </c>
      <c r="I2682" s="129">
        <v>8.5</v>
      </c>
      <c r="J2682" s="129">
        <v>-74</v>
      </c>
      <c r="K2682" s="129">
        <v>-74</v>
      </c>
      <c r="L2682" s="129" t="b">
        <v>0</v>
      </c>
      <c r="M2682" s="129">
        <v>-40.228999999999999</v>
      </c>
      <c r="N2682" s="129">
        <v>5.8959999999999999</v>
      </c>
      <c r="O2682" s="129">
        <v>-6.8230000000000004</v>
      </c>
      <c r="P2682" s="132">
        <v>-35.911000000000001</v>
      </c>
      <c r="Q2682" s="132">
        <v>0.375</v>
      </c>
      <c r="R2682" s="132">
        <v>-13.465</v>
      </c>
      <c r="S2682" s="129">
        <v>3.57</v>
      </c>
      <c r="T2682" s="129">
        <v>18.175999999999998</v>
      </c>
      <c r="U2682" s="129">
        <v>146.28</v>
      </c>
      <c r="V2682" s="129">
        <v>-30</v>
      </c>
      <c r="W2682" s="129">
        <v>-11</v>
      </c>
      <c r="X2682" s="129">
        <v>38</v>
      </c>
      <c r="Y2682" s="129" t="s">
        <v>839</v>
      </c>
      <c r="Z2682" s="129" t="b">
        <v>1</v>
      </c>
      <c r="AA2682" s="129">
        <v>0</v>
      </c>
      <c r="AB2682" s="129" t="b">
        <v>0</v>
      </c>
      <c r="AC2682" s="129">
        <v>45</v>
      </c>
      <c r="AD2682" s="129">
        <v>0.22700000000000001</v>
      </c>
      <c r="AE2682" s="129" t="s">
        <v>31</v>
      </c>
      <c r="AF2682" s="129" t="s">
        <v>3114</v>
      </c>
      <c r="AG2682" s="35" t="s">
        <v>5456</v>
      </c>
    </row>
    <row r="2683" spans="1:33" x14ac:dyDescent="0.3">
      <c r="A2683" s="129" t="s">
        <v>7092</v>
      </c>
      <c r="B2683" s="132">
        <v>17.79</v>
      </c>
      <c r="C2683" s="132">
        <v>41.87</v>
      </c>
      <c r="D2683" s="132">
        <v>27.68</v>
      </c>
      <c r="E2683" s="132">
        <v>-3.77</v>
      </c>
      <c r="F2683" s="132">
        <v>-11.24</v>
      </c>
      <c r="G2683" s="282" t="s">
        <v>3153</v>
      </c>
      <c r="H2683" s="347" t="s">
        <v>3108</v>
      </c>
      <c r="I2683" s="129">
        <v>0.85</v>
      </c>
      <c r="J2683" s="129">
        <v>-84</v>
      </c>
      <c r="K2683" s="129">
        <v>-74</v>
      </c>
      <c r="L2683" s="129" t="b">
        <v>1</v>
      </c>
      <c r="M2683" s="129">
        <v>-89.897000000000006</v>
      </c>
      <c r="N2683" s="129">
        <v>13.154</v>
      </c>
      <c r="O2683" s="129">
        <v>-6.8339999999999996</v>
      </c>
      <c r="P2683" s="132">
        <v>-64.421000000000006</v>
      </c>
      <c r="Q2683" s="132">
        <v>0.43</v>
      </c>
      <c r="R2683" s="132">
        <v>-27.721</v>
      </c>
      <c r="S2683" s="129">
        <v>5.08</v>
      </c>
      <c r="T2683" s="129">
        <v>-56.411999999999999</v>
      </c>
      <c r="U2683" s="129">
        <v>14.3</v>
      </c>
      <c r="V2683" s="129">
        <v>-23</v>
      </c>
      <c r="W2683" s="129">
        <v>-9</v>
      </c>
      <c r="X2683" s="129">
        <v>275</v>
      </c>
      <c r="Y2683" s="129" t="s">
        <v>7092</v>
      </c>
      <c r="Z2683" s="129" t="b">
        <v>0</v>
      </c>
      <c r="AA2683" s="129">
        <v>0</v>
      </c>
      <c r="AB2683" s="129" t="b">
        <v>0</v>
      </c>
      <c r="AC2683" s="129">
        <v>40</v>
      </c>
      <c r="AD2683" s="129">
        <v>0.22600000000000001</v>
      </c>
      <c r="AE2683" s="129" t="s">
        <v>3108</v>
      </c>
      <c r="AF2683" s="129" t="s">
        <v>3153</v>
      </c>
      <c r="AG2683" s="35" t="s">
        <v>7093</v>
      </c>
    </row>
    <row r="2684" spans="1:33" x14ac:dyDescent="0.3">
      <c r="A2684" s="129" t="s">
        <v>440</v>
      </c>
      <c r="B2684" s="132">
        <v>-2.39</v>
      </c>
      <c r="C2684" s="132">
        <v>-9.82</v>
      </c>
      <c r="D2684" s="132">
        <v>-21.33</v>
      </c>
      <c r="E2684" s="132">
        <v>-5.45</v>
      </c>
      <c r="F2684" s="132">
        <v>-15.24</v>
      </c>
      <c r="G2684" s="249" t="s">
        <v>3307</v>
      </c>
      <c r="H2684" s="349" t="s">
        <v>24</v>
      </c>
      <c r="I2684" s="129">
        <v>37.722000000000001</v>
      </c>
      <c r="J2684" s="129">
        <v>-41</v>
      </c>
      <c r="K2684" s="129">
        <v>-22</v>
      </c>
      <c r="L2684" s="129" t="b">
        <v>0</v>
      </c>
      <c r="M2684" s="129">
        <v>-32.021000000000001</v>
      </c>
      <c r="N2684" s="129">
        <v>4.673</v>
      </c>
      <c r="O2684" s="129">
        <v>-6.8529999999999998</v>
      </c>
      <c r="P2684" s="132">
        <v>-28.69</v>
      </c>
      <c r="Q2684" s="132">
        <v>0.38100000000000001</v>
      </c>
      <c r="R2684" s="132">
        <v>-10.945</v>
      </c>
      <c r="S2684" s="129">
        <v>2.2599999999999998</v>
      </c>
      <c r="T2684" s="129">
        <v>-103.119</v>
      </c>
      <c r="U2684" s="129">
        <v>157.33000000000001</v>
      </c>
      <c r="V2684" s="129">
        <v>-8</v>
      </c>
      <c r="W2684" s="129">
        <v>6</v>
      </c>
      <c r="X2684" s="129">
        <v>56</v>
      </c>
      <c r="Y2684" s="129" t="s">
        <v>440</v>
      </c>
      <c r="Z2684" s="129" t="b">
        <v>1</v>
      </c>
      <c r="AA2684" s="129">
        <v>0</v>
      </c>
      <c r="AB2684" s="129" t="b">
        <v>0</v>
      </c>
      <c r="AC2684" s="129">
        <v>40</v>
      </c>
      <c r="AD2684" s="129">
        <v>0.22600000000000001</v>
      </c>
      <c r="AE2684" s="129" t="s">
        <v>24</v>
      </c>
      <c r="AF2684" s="129" t="s">
        <v>3307</v>
      </c>
      <c r="AG2684" s="35" t="s">
        <v>3659</v>
      </c>
    </row>
    <row r="2685" spans="1:33" x14ac:dyDescent="0.3">
      <c r="A2685" s="129" t="s">
        <v>411</v>
      </c>
      <c r="B2685" s="132">
        <v>-1.6</v>
      </c>
      <c r="C2685" s="132">
        <v>-3.35</v>
      </c>
      <c r="D2685" s="132">
        <v>-5.89</v>
      </c>
      <c r="E2685" s="132">
        <v>-8.64</v>
      </c>
      <c r="F2685" s="132">
        <v>-6.42</v>
      </c>
      <c r="G2685" s="227" t="s">
        <v>3759</v>
      </c>
      <c r="H2685" s="346" t="s">
        <v>3140</v>
      </c>
      <c r="I2685" s="129">
        <v>11.574</v>
      </c>
      <c r="J2685" s="129">
        <v>-48</v>
      </c>
      <c r="K2685" s="129">
        <v>-46</v>
      </c>
      <c r="L2685" s="129" t="b">
        <v>0</v>
      </c>
      <c r="M2685" s="129">
        <v>-10.335000000000001</v>
      </c>
      <c r="N2685" s="129">
        <v>1.506</v>
      </c>
      <c r="O2685" s="129">
        <v>-6.86</v>
      </c>
      <c r="P2685" s="132">
        <v>-9.9870000000000001</v>
      </c>
      <c r="Q2685" s="132">
        <v>0.39700000000000002</v>
      </c>
      <c r="R2685" s="132">
        <v>-3.9630000000000001</v>
      </c>
      <c r="S2685" s="129">
        <v>1.21</v>
      </c>
      <c r="T2685" s="129">
        <v>-10.321999999999999</v>
      </c>
      <c r="U2685" s="129">
        <v>20.045000000000002</v>
      </c>
      <c r="V2685" s="129">
        <v>-54</v>
      </c>
      <c r="W2685" s="129">
        <v>-48</v>
      </c>
      <c r="X2685" s="129">
        <v>825</v>
      </c>
      <c r="Y2685" s="129" t="s">
        <v>411</v>
      </c>
      <c r="Z2685" s="129" t="b">
        <v>1</v>
      </c>
      <c r="AA2685" s="129">
        <v>0</v>
      </c>
      <c r="AB2685" s="129" t="b">
        <v>0</v>
      </c>
      <c r="AC2685" s="129">
        <v>42</v>
      </c>
      <c r="AD2685" s="129">
        <v>0.22600000000000001</v>
      </c>
      <c r="AE2685" s="129" t="s">
        <v>3140</v>
      </c>
      <c r="AF2685" s="129" t="s">
        <v>3759</v>
      </c>
      <c r="AG2685" s="35" t="s">
        <v>5320</v>
      </c>
    </row>
    <row r="2686" spans="1:33" x14ac:dyDescent="0.3">
      <c r="A2686" s="129" t="s">
        <v>1700</v>
      </c>
      <c r="B2686" s="132">
        <v>-2.96</v>
      </c>
      <c r="C2686" s="132">
        <v>-10.98</v>
      </c>
      <c r="D2686" s="132">
        <v>-14.15</v>
      </c>
      <c r="E2686" s="132">
        <v>-13.64</v>
      </c>
      <c r="F2686" s="132">
        <v>-9.6</v>
      </c>
      <c r="G2686" s="288" t="s">
        <v>3187</v>
      </c>
      <c r="H2686" s="347" t="s">
        <v>3108</v>
      </c>
      <c r="I2686" s="129">
        <v>2.621</v>
      </c>
      <c r="J2686" s="129">
        <v>-44</v>
      </c>
      <c r="K2686" s="129">
        <v>-36</v>
      </c>
      <c r="L2686" s="129" t="b">
        <v>0</v>
      </c>
      <c r="M2686" s="129">
        <v>-30.068999999999999</v>
      </c>
      <c r="N2686" s="129">
        <v>4.3819999999999997</v>
      </c>
      <c r="O2686" s="129">
        <v>-6.8609999999999998</v>
      </c>
      <c r="P2686" s="132">
        <v>-25.488</v>
      </c>
      <c r="Q2686" s="132">
        <v>0.39400000000000002</v>
      </c>
      <c r="R2686" s="132">
        <v>-10.045</v>
      </c>
      <c r="S2686" s="129">
        <v>2.7</v>
      </c>
      <c r="T2686" s="129">
        <v>-47.1</v>
      </c>
      <c r="U2686" s="129">
        <v>102.98</v>
      </c>
      <c r="V2686" s="129">
        <v>-19</v>
      </c>
      <c r="W2686" s="129">
        <v>-29</v>
      </c>
      <c r="X2686" s="129">
        <v>71</v>
      </c>
      <c r="Y2686" s="129" t="s">
        <v>1700</v>
      </c>
      <c r="Z2686" s="129" t="b">
        <v>1</v>
      </c>
      <c r="AA2686" s="129">
        <v>0</v>
      </c>
      <c r="AB2686" s="129" t="b">
        <v>0</v>
      </c>
      <c r="AC2686" s="129">
        <v>47</v>
      </c>
      <c r="AD2686" s="129">
        <v>0.22600000000000001</v>
      </c>
      <c r="AE2686" s="129" t="s">
        <v>3108</v>
      </c>
      <c r="AF2686" s="129" t="s">
        <v>3187</v>
      </c>
      <c r="AG2686" s="35" t="s">
        <v>1701</v>
      </c>
    </row>
    <row r="2687" spans="1:33" x14ac:dyDescent="0.3">
      <c r="A2687" s="129" t="s">
        <v>194</v>
      </c>
      <c r="B2687" s="132">
        <v>1.43</v>
      </c>
      <c r="C2687" s="132">
        <v>0.7</v>
      </c>
      <c r="D2687" s="132">
        <v>1.74</v>
      </c>
      <c r="E2687" s="132">
        <v>-18.43</v>
      </c>
      <c r="F2687" s="132">
        <v>-20.18</v>
      </c>
      <c r="G2687" s="282" t="s">
        <v>3127</v>
      </c>
      <c r="H2687" s="347" t="s">
        <v>31</v>
      </c>
      <c r="I2687" s="129">
        <v>13.837</v>
      </c>
      <c r="J2687" s="129">
        <v>-62</v>
      </c>
      <c r="K2687" s="129">
        <v>-41</v>
      </c>
      <c r="L2687" s="129" t="b">
        <v>0</v>
      </c>
      <c r="M2687" s="129">
        <v>-33.313000000000002</v>
      </c>
      <c r="N2687" s="129">
        <v>4.84</v>
      </c>
      <c r="O2687" s="129">
        <v>-6.883</v>
      </c>
      <c r="P2687" s="132">
        <v>-31.039000000000001</v>
      </c>
      <c r="Q2687" s="132">
        <v>0.41</v>
      </c>
      <c r="R2687" s="132">
        <v>-12.725</v>
      </c>
      <c r="S2687" s="129">
        <v>2.4</v>
      </c>
      <c r="T2687" s="129">
        <v>31.806999999999999</v>
      </c>
      <c r="U2687" s="129">
        <v>46.534999999999997</v>
      </c>
      <c r="V2687" s="129">
        <v>-31</v>
      </c>
      <c r="W2687" s="129">
        <v>-30</v>
      </c>
      <c r="X2687" s="129">
        <v>179</v>
      </c>
      <c r="Y2687" s="129" t="s">
        <v>194</v>
      </c>
      <c r="Z2687" s="129" t="b">
        <v>1</v>
      </c>
      <c r="AA2687" s="129">
        <v>0</v>
      </c>
      <c r="AB2687" s="129" t="b">
        <v>0</v>
      </c>
      <c r="AC2687" s="129">
        <v>38</v>
      </c>
      <c r="AD2687" s="129">
        <v>0.22500000000000001</v>
      </c>
      <c r="AE2687" s="129" t="s">
        <v>31</v>
      </c>
      <c r="AF2687" s="129" t="s">
        <v>3127</v>
      </c>
      <c r="AG2687" s="35" t="s">
        <v>3796</v>
      </c>
    </row>
    <row r="2688" spans="1:33" x14ac:dyDescent="0.3">
      <c r="A2688" s="129" t="s">
        <v>8852</v>
      </c>
      <c r="B2688" s="132">
        <v>-2.38</v>
      </c>
      <c r="C2688" s="132">
        <v>1.8</v>
      </c>
      <c r="D2688" s="132">
        <v>-40.119999999999997</v>
      </c>
      <c r="E2688" s="132">
        <v>-12.02</v>
      </c>
      <c r="F2688" s="132">
        <v>-18.09</v>
      </c>
      <c r="G2688" s="232" t="s">
        <v>3391</v>
      </c>
      <c r="H2688" s="345" t="s">
        <v>3108</v>
      </c>
      <c r="I2688" s="129">
        <v>0.311</v>
      </c>
      <c r="J2688" s="129">
        <v>-97</v>
      </c>
      <c r="K2688" s="129">
        <v>-95</v>
      </c>
      <c r="L2688" s="129" t="b">
        <v>0</v>
      </c>
      <c r="M2688" s="129">
        <v>-141.85499999999999</v>
      </c>
      <c r="N2688" s="129">
        <v>20.61</v>
      </c>
      <c r="O2688" s="129">
        <v>-6.883</v>
      </c>
      <c r="P2688" s="132">
        <v>-69.540000000000006</v>
      </c>
      <c r="Q2688" s="132">
        <v>0.35</v>
      </c>
      <c r="R2688" s="132">
        <v>-24.327000000000002</v>
      </c>
      <c r="S2688" s="129">
        <v>7.96</v>
      </c>
      <c r="T2688" s="129">
        <v>-30.687999999999999</v>
      </c>
      <c r="U2688" s="129">
        <v>0.71299999999999997</v>
      </c>
      <c r="V2688" s="129">
        <v>-59</v>
      </c>
      <c r="W2688" s="129">
        <v>-73</v>
      </c>
      <c r="X2688" s="129">
        <v>3527</v>
      </c>
      <c r="Y2688" s="129" t="s">
        <v>8852</v>
      </c>
      <c r="Z2688" s="129" t="b">
        <v>1</v>
      </c>
      <c r="AA2688" s="129">
        <v>0</v>
      </c>
      <c r="AB2688" s="129" t="b">
        <v>0</v>
      </c>
      <c r="AC2688" s="129">
        <v>34</v>
      </c>
      <c r="AD2688" s="129">
        <v>0.22500000000000001</v>
      </c>
      <c r="AE2688" s="129" t="s">
        <v>3108</v>
      </c>
      <c r="AF2688" s="129" t="s">
        <v>3391</v>
      </c>
      <c r="AG2688" s="35" t="s">
        <v>8853</v>
      </c>
    </row>
    <row r="2689" spans="1:33" x14ac:dyDescent="0.3">
      <c r="A2689" s="129" t="s">
        <v>7609</v>
      </c>
      <c r="B2689" s="132">
        <v>-7.39</v>
      </c>
      <c r="C2689" s="132">
        <v>-14.47</v>
      </c>
      <c r="D2689" s="132">
        <v>-21.38</v>
      </c>
      <c r="E2689" s="132">
        <v>-6.57</v>
      </c>
      <c r="F2689" s="132">
        <v>-14.19</v>
      </c>
      <c r="G2689" s="226" t="s">
        <v>3110</v>
      </c>
      <c r="H2689" s="351" t="s">
        <v>3111</v>
      </c>
      <c r="I2689" s="129">
        <v>0.27</v>
      </c>
      <c r="J2689" s="129">
        <v>-69</v>
      </c>
      <c r="K2689" s="129">
        <v>-69</v>
      </c>
      <c r="L2689" s="129" t="b">
        <v>0</v>
      </c>
      <c r="M2689" s="129">
        <v>-34.406999999999996</v>
      </c>
      <c r="N2689" s="129">
        <v>4.9939999999999998</v>
      </c>
      <c r="O2689" s="129">
        <v>-6.89</v>
      </c>
      <c r="P2689" s="132">
        <v>-28.994</v>
      </c>
      <c r="Q2689" s="132">
        <v>0.38400000000000001</v>
      </c>
      <c r="R2689" s="132">
        <v>-11.146000000000001</v>
      </c>
      <c r="S2689" s="129">
        <v>4.25</v>
      </c>
      <c r="T2689" s="129">
        <v>-62.555999999999997</v>
      </c>
      <c r="U2689" s="129">
        <v>5.26</v>
      </c>
      <c r="V2689" s="129">
        <v>46</v>
      </c>
      <c r="W2689" s="129">
        <v>46</v>
      </c>
      <c r="X2689" s="129">
        <v>893</v>
      </c>
      <c r="Y2689" s="129" t="s">
        <v>7609</v>
      </c>
      <c r="Z2689" s="129" t="b">
        <v>1</v>
      </c>
      <c r="AA2689" s="129">
        <v>0</v>
      </c>
      <c r="AB2689" s="129" t="b">
        <v>0</v>
      </c>
      <c r="AC2689" s="129">
        <v>44</v>
      </c>
      <c r="AD2689" s="129">
        <v>0.22500000000000001</v>
      </c>
      <c r="AE2689" s="129" t="s">
        <v>3111</v>
      </c>
      <c r="AF2689" s="129" t="s">
        <v>3110</v>
      </c>
      <c r="AG2689" s="35" t="s">
        <v>8804</v>
      </c>
    </row>
    <row r="2690" spans="1:33" x14ac:dyDescent="0.3">
      <c r="A2690" s="129" t="s">
        <v>820</v>
      </c>
      <c r="B2690" s="132">
        <v>3.06</v>
      </c>
      <c r="C2690" s="132">
        <v>9.24</v>
      </c>
      <c r="D2690" s="132">
        <v>2.13</v>
      </c>
      <c r="E2690" s="132">
        <v>0.6</v>
      </c>
      <c r="F2690" s="132">
        <v>-0.08</v>
      </c>
      <c r="G2690" s="233" t="s">
        <v>88</v>
      </c>
      <c r="H2690" s="345" t="s">
        <v>31</v>
      </c>
      <c r="I2690" s="129">
        <v>40.093000000000004</v>
      </c>
      <c r="J2690" s="129">
        <v>-43</v>
      </c>
      <c r="K2690" s="129">
        <v>-18</v>
      </c>
      <c r="L2690" s="129" t="b">
        <v>1</v>
      </c>
      <c r="M2690" s="129">
        <v>-28.52</v>
      </c>
      <c r="N2690" s="129">
        <v>4.1379999999999999</v>
      </c>
      <c r="O2690" s="129">
        <v>-6.8920000000000003</v>
      </c>
      <c r="P2690" s="132">
        <v>-25.212</v>
      </c>
      <c r="Q2690" s="132">
        <v>0.40300000000000002</v>
      </c>
      <c r="R2690" s="132">
        <v>-10.148999999999999</v>
      </c>
      <c r="S2690" s="129">
        <v>2.27</v>
      </c>
      <c r="T2690" s="129">
        <v>-23.381</v>
      </c>
      <c r="U2690" s="129">
        <v>44.255000000000003</v>
      </c>
      <c r="V2690" s="129">
        <v>-37</v>
      </c>
      <c r="W2690" s="129">
        <v>-31</v>
      </c>
      <c r="X2690" s="129">
        <v>198</v>
      </c>
      <c r="Y2690" s="129" t="s">
        <v>820</v>
      </c>
      <c r="Z2690" s="129" t="b">
        <v>0</v>
      </c>
      <c r="AA2690" s="129">
        <v>0</v>
      </c>
      <c r="AB2690" s="129" t="b">
        <v>0</v>
      </c>
      <c r="AC2690" s="129">
        <v>45</v>
      </c>
      <c r="AD2690" s="129">
        <v>0.224</v>
      </c>
      <c r="AE2690" s="129" t="s">
        <v>31</v>
      </c>
      <c r="AF2690" s="129" t="s">
        <v>88</v>
      </c>
      <c r="AG2690" s="35" t="s">
        <v>4998</v>
      </c>
    </row>
    <row r="2691" spans="1:33" x14ac:dyDescent="0.3">
      <c r="A2691" s="129" t="s">
        <v>2116</v>
      </c>
      <c r="B2691" s="132">
        <v>-3.31</v>
      </c>
      <c r="C2691" s="132">
        <v>-3.87</v>
      </c>
      <c r="D2691" s="132">
        <v>-15.33</v>
      </c>
      <c r="E2691" s="132">
        <v>-28.2</v>
      </c>
      <c r="F2691" s="132">
        <v>-30.79</v>
      </c>
      <c r="G2691" s="241" t="s">
        <v>4347</v>
      </c>
      <c r="H2691" s="345" t="s">
        <v>3108</v>
      </c>
      <c r="I2691" s="129">
        <v>1.998</v>
      </c>
      <c r="J2691" s="129">
        <v>-59</v>
      </c>
      <c r="K2691" s="129">
        <v>-59</v>
      </c>
      <c r="L2691" s="129" t="b">
        <v>0</v>
      </c>
      <c r="M2691" s="129">
        <v>-46.460999999999999</v>
      </c>
      <c r="N2691" s="129">
        <v>6.7359999999999998</v>
      </c>
      <c r="O2691" s="129">
        <v>-6.8970000000000002</v>
      </c>
      <c r="P2691" s="132">
        <v>-41.207000000000001</v>
      </c>
      <c r="Q2691" s="132">
        <v>0.40600000000000003</v>
      </c>
      <c r="R2691" s="132">
        <v>-16.728999999999999</v>
      </c>
      <c r="S2691" s="129">
        <v>4.05</v>
      </c>
      <c r="T2691" s="129">
        <v>-76.046000000000006</v>
      </c>
      <c r="U2691" s="129">
        <v>52.59</v>
      </c>
      <c r="V2691" s="129">
        <v>-5</v>
      </c>
      <c r="W2691" s="129">
        <v>-30</v>
      </c>
      <c r="X2691" s="129">
        <v>93</v>
      </c>
      <c r="Y2691" s="129" t="s">
        <v>2116</v>
      </c>
      <c r="Z2691" s="129" t="b">
        <v>0</v>
      </c>
      <c r="AA2691" s="129">
        <v>0</v>
      </c>
      <c r="AB2691" s="129" t="b">
        <v>0</v>
      </c>
      <c r="AC2691" s="129">
        <v>46</v>
      </c>
      <c r="AD2691" s="129">
        <v>0.224</v>
      </c>
      <c r="AE2691" s="129" t="s">
        <v>3108</v>
      </c>
      <c r="AF2691" s="129" t="s">
        <v>4347</v>
      </c>
      <c r="AG2691" s="35" t="s">
        <v>5192</v>
      </c>
    </row>
    <row r="2692" spans="1:33" x14ac:dyDescent="0.3">
      <c r="A2692" s="129" t="s">
        <v>725</v>
      </c>
      <c r="B2692" s="132">
        <v>-4.32</v>
      </c>
      <c r="C2692" s="132">
        <v>-6</v>
      </c>
      <c r="D2692" s="132">
        <v>-11.87</v>
      </c>
      <c r="E2692" s="132">
        <v>-11.41</v>
      </c>
      <c r="F2692" s="132">
        <v>-13.66</v>
      </c>
      <c r="G2692" s="268" t="s">
        <v>3225</v>
      </c>
      <c r="H2692" s="349" t="s">
        <v>3111</v>
      </c>
      <c r="I2692" s="129">
        <v>5.4610000000000003</v>
      </c>
      <c r="J2692" s="129">
        <v>-45</v>
      </c>
      <c r="K2692" s="129">
        <v>-35</v>
      </c>
      <c r="L2692" s="129" t="b">
        <v>0</v>
      </c>
      <c r="M2692" s="129">
        <v>-18.423999999999999</v>
      </c>
      <c r="N2692" s="129">
        <v>2.665</v>
      </c>
      <c r="O2692" s="129">
        <v>-6.9119999999999999</v>
      </c>
      <c r="P2692" s="132">
        <v>-17.768000000000001</v>
      </c>
      <c r="Q2692" s="132">
        <v>0.4</v>
      </c>
      <c r="R2692" s="132">
        <v>-7.1</v>
      </c>
      <c r="S2692" s="129">
        <v>2.16</v>
      </c>
      <c r="T2692" s="129">
        <v>-107.38500000000001</v>
      </c>
      <c r="U2692" s="129">
        <v>52.65</v>
      </c>
      <c r="V2692" s="129">
        <v>-4</v>
      </c>
      <c r="W2692" s="129">
        <v>-7</v>
      </c>
      <c r="X2692" s="129">
        <v>176</v>
      </c>
      <c r="Y2692" s="129" t="s">
        <v>725</v>
      </c>
      <c r="Z2692" s="129" t="b">
        <v>1</v>
      </c>
      <c r="AA2692" s="129">
        <v>0</v>
      </c>
      <c r="AB2692" s="129" t="b">
        <v>0</v>
      </c>
      <c r="AC2692" s="129">
        <v>44</v>
      </c>
      <c r="AD2692" s="129">
        <v>0.224</v>
      </c>
      <c r="AE2692" s="129" t="s">
        <v>3111</v>
      </c>
      <c r="AF2692" s="129" t="s">
        <v>3225</v>
      </c>
      <c r="AG2692" s="35" t="s">
        <v>4423</v>
      </c>
    </row>
    <row r="2693" spans="1:33" x14ac:dyDescent="0.3">
      <c r="A2693" s="129" t="s">
        <v>2119</v>
      </c>
      <c r="B2693" s="132">
        <v>-0.61</v>
      </c>
      <c r="C2693" s="132">
        <v>-0.97</v>
      </c>
      <c r="D2693" s="132">
        <v>-6.74</v>
      </c>
      <c r="E2693" s="132">
        <v>-15.03</v>
      </c>
      <c r="F2693" s="132">
        <v>-23.17</v>
      </c>
      <c r="G2693" s="310" t="s">
        <v>3146</v>
      </c>
      <c r="H2693" s="349" t="s">
        <v>3124</v>
      </c>
      <c r="I2693" s="129">
        <v>3.41</v>
      </c>
      <c r="J2693" s="129">
        <v>-77</v>
      </c>
      <c r="K2693" s="129">
        <v>-26</v>
      </c>
      <c r="L2693" s="129" t="b">
        <v>0</v>
      </c>
      <c r="M2693" s="129">
        <v>-44.45</v>
      </c>
      <c r="N2693" s="129">
        <v>6.4290000000000003</v>
      </c>
      <c r="O2693" s="129">
        <v>-6.915</v>
      </c>
      <c r="P2693" s="132">
        <v>-38.331000000000003</v>
      </c>
      <c r="Q2693" s="132">
        <v>0.41499999999999998</v>
      </c>
      <c r="R2693" s="132">
        <v>-15.896000000000001</v>
      </c>
      <c r="S2693" s="129">
        <v>3.84</v>
      </c>
      <c r="T2693" s="129">
        <v>-76.114999999999995</v>
      </c>
      <c r="U2693" s="129">
        <v>71.8</v>
      </c>
      <c r="V2693" s="129">
        <v>33</v>
      </c>
      <c r="W2693" s="129">
        <v>43</v>
      </c>
      <c r="X2693" s="129">
        <v>72</v>
      </c>
      <c r="Y2693" s="129" t="s">
        <v>2119</v>
      </c>
      <c r="Z2693" s="129" t="b">
        <v>1</v>
      </c>
      <c r="AA2693" s="129">
        <v>0</v>
      </c>
      <c r="AB2693" s="129" t="b">
        <v>0</v>
      </c>
      <c r="AC2693" s="129">
        <v>45</v>
      </c>
      <c r="AD2693" s="129">
        <v>0.224</v>
      </c>
      <c r="AE2693" s="129" t="s">
        <v>3124</v>
      </c>
      <c r="AF2693" s="129" t="s">
        <v>3146</v>
      </c>
      <c r="AG2693" s="35" t="s">
        <v>3817</v>
      </c>
    </row>
    <row r="2694" spans="1:33" x14ac:dyDescent="0.3">
      <c r="A2694" s="129" t="s">
        <v>7372</v>
      </c>
      <c r="B2694" s="132">
        <v>-0.17</v>
      </c>
      <c r="C2694" s="132">
        <v>-4.62</v>
      </c>
      <c r="D2694" s="132">
        <v>-12.76</v>
      </c>
      <c r="E2694" s="132">
        <v>-5.68</v>
      </c>
      <c r="F2694" s="132">
        <v>-8.98</v>
      </c>
      <c r="G2694" s="227" t="s">
        <v>3238</v>
      </c>
      <c r="H2694" s="346" t="s">
        <v>24</v>
      </c>
      <c r="I2694" s="129">
        <v>0.63600000000000001</v>
      </c>
      <c r="J2694" s="129">
        <v>-61</v>
      </c>
      <c r="K2694" s="129">
        <v>-58</v>
      </c>
      <c r="L2694" s="129" t="b">
        <v>0</v>
      </c>
      <c r="M2694" s="129">
        <v>-35.204000000000001</v>
      </c>
      <c r="N2694" s="129">
        <v>5.0910000000000002</v>
      </c>
      <c r="O2694" s="129">
        <v>-6.915</v>
      </c>
      <c r="P2694" s="132">
        <v>-29.79</v>
      </c>
      <c r="Q2694" s="132">
        <v>0.38600000000000001</v>
      </c>
      <c r="R2694" s="132">
        <v>-11.506</v>
      </c>
      <c r="S2694" s="129">
        <v>2.97</v>
      </c>
      <c r="T2694" s="129">
        <v>22.721</v>
      </c>
      <c r="U2694" s="129">
        <v>23.73</v>
      </c>
      <c r="V2694" s="129">
        <v>-17</v>
      </c>
      <c r="W2694" s="129">
        <v>-13</v>
      </c>
      <c r="X2694" s="129">
        <v>284</v>
      </c>
      <c r="Y2694" s="129" t="s">
        <v>7372</v>
      </c>
      <c r="Z2694" s="129" t="b">
        <v>1</v>
      </c>
      <c r="AA2694" s="129">
        <v>0</v>
      </c>
      <c r="AB2694" s="129" t="b">
        <v>0</v>
      </c>
      <c r="AC2694" s="129">
        <v>50</v>
      </c>
      <c r="AD2694" s="129">
        <v>0.223</v>
      </c>
      <c r="AE2694" s="129" t="s">
        <v>24</v>
      </c>
      <c r="AF2694" s="129" t="s">
        <v>3238</v>
      </c>
      <c r="AG2694" s="35" t="s">
        <v>7373</v>
      </c>
    </row>
    <row r="2695" spans="1:33" x14ac:dyDescent="0.3">
      <c r="A2695" s="129" t="s">
        <v>9076</v>
      </c>
      <c r="B2695" s="132">
        <v>-2.2400000000000002</v>
      </c>
      <c r="C2695" s="132">
        <v>-6.73</v>
      </c>
      <c r="D2695" s="132">
        <v>-4.09</v>
      </c>
      <c r="E2695" s="132">
        <v>-9.14</v>
      </c>
      <c r="F2695" s="132">
        <v>-8.77</v>
      </c>
      <c r="G2695" s="210" t="s">
        <v>3166</v>
      </c>
      <c r="H2695" s="348" t="s">
        <v>245</v>
      </c>
      <c r="I2695" s="129">
        <v>0.22</v>
      </c>
      <c r="J2695" s="129">
        <v>-52</v>
      </c>
      <c r="K2695" s="129">
        <v>-44</v>
      </c>
      <c r="L2695" s="129" t="b">
        <v>0</v>
      </c>
      <c r="M2695" s="129">
        <v>-15.441000000000001</v>
      </c>
      <c r="N2695" s="129">
        <v>2.2320000000000002</v>
      </c>
      <c r="O2695" s="129">
        <v>-6.9189999999999996</v>
      </c>
      <c r="P2695" s="132">
        <v>-14.554</v>
      </c>
      <c r="Q2695" s="132">
        <v>0.40100000000000002</v>
      </c>
      <c r="R2695" s="132">
        <v>-5.8310000000000004</v>
      </c>
      <c r="S2695" s="129">
        <v>2.16</v>
      </c>
      <c r="T2695" s="129">
        <v>60.728999999999999</v>
      </c>
      <c r="U2695" s="129">
        <v>9.15</v>
      </c>
      <c r="V2695" s="129">
        <v>-6</v>
      </c>
      <c r="W2695" s="129">
        <v>-28</v>
      </c>
      <c r="X2695" s="129">
        <v>1012</v>
      </c>
      <c r="Y2695" s="129" t="s">
        <v>9076</v>
      </c>
      <c r="Z2695" s="129" t="b">
        <v>1</v>
      </c>
      <c r="AA2695" s="129">
        <v>0</v>
      </c>
      <c r="AB2695" s="129" t="b">
        <v>0</v>
      </c>
      <c r="AC2695" s="129">
        <v>39</v>
      </c>
      <c r="AD2695" s="129">
        <v>0.223</v>
      </c>
      <c r="AE2695" s="129" t="s">
        <v>245</v>
      </c>
      <c r="AF2695" s="129" t="s">
        <v>3166</v>
      </c>
      <c r="AG2695" s="35" t="s">
        <v>9077</v>
      </c>
    </row>
    <row r="2696" spans="1:33" x14ac:dyDescent="0.3">
      <c r="A2696" s="129" t="s">
        <v>2265</v>
      </c>
      <c r="B2696" s="132">
        <v>3.83</v>
      </c>
      <c r="C2696" s="132">
        <v>12.54</v>
      </c>
      <c r="D2696" s="132">
        <v>12.94</v>
      </c>
      <c r="E2696" s="132">
        <v>0.27</v>
      </c>
      <c r="F2696" s="132">
        <v>-1.07</v>
      </c>
      <c r="G2696" s="232" t="s">
        <v>3162</v>
      </c>
      <c r="H2696" s="345" t="s">
        <v>3108</v>
      </c>
      <c r="I2696" s="129">
        <v>6.4119999999999999</v>
      </c>
      <c r="J2696" s="129">
        <v>-70</v>
      </c>
      <c r="K2696" s="129">
        <v>-28</v>
      </c>
      <c r="L2696" s="129" t="b">
        <v>1</v>
      </c>
      <c r="M2696" s="129">
        <v>-53.683999999999997</v>
      </c>
      <c r="N2696" s="129">
        <v>7.7450000000000001</v>
      </c>
      <c r="O2696" s="129">
        <v>-6.931</v>
      </c>
      <c r="P2696" s="132">
        <v>-41.994</v>
      </c>
      <c r="Q2696" s="132">
        <v>0.41099999999999998</v>
      </c>
      <c r="R2696" s="132">
        <v>-17.263000000000002</v>
      </c>
      <c r="S2696" s="129">
        <v>3.89</v>
      </c>
      <c r="T2696" s="129">
        <v>24.931000000000001</v>
      </c>
      <c r="U2696" s="129">
        <v>73.239999999999995</v>
      </c>
      <c r="V2696" s="129">
        <v>-1</v>
      </c>
      <c r="W2696" s="129">
        <v>-27</v>
      </c>
      <c r="X2696" s="129">
        <v>70</v>
      </c>
      <c r="Y2696" s="129" t="s">
        <v>2265</v>
      </c>
      <c r="Z2696" s="129" t="b">
        <v>1</v>
      </c>
      <c r="AA2696" s="129">
        <v>0</v>
      </c>
      <c r="AB2696" s="129" t="b">
        <v>0</v>
      </c>
      <c r="AC2696" s="129">
        <v>49</v>
      </c>
      <c r="AD2696" s="129">
        <v>0.223</v>
      </c>
      <c r="AE2696" s="129" t="s">
        <v>3108</v>
      </c>
      <c r="AF2696" s="129" t="s">
        <v>3162</v>
      </c>
      <c r="AG2696" s="35" t="s">
        <v>3645</v>
      </c>
    </row>
    <row r="2697" spans="1:33" x14ac:dyDescent="0.3">
      <c r="A2697" s="129" t="s">
        <v>7094</v>
      </c>
      <c r="B2697" s="132">
        <v>-0.86</v>
      </c>
      <c r="C2697" s="132">
        <v>-6.56</v>
      </c>
      <c r="D2697" s="132">
        <v>-10.31</v>
      </c>
      <c r="E2697" s="132">
        <v>-16.09</v>
      </c>
      <c r="F2697" s="132">
        <v>-10.49</v>
      </c>
      <c r="G2697" s="219" t="s">
        <v>3148</v>
      </c>
      <c r="H2697" s="345" t="s">
        <v>3111</v>
      </c>
      <c r="I2697" s="129">
        <v>0.63200000000000001</v>
      </c>
      <c r="J2697" s="129">
        <v>-53</v>
      </c>
      <c r="K2697" s="129">
        <v>-53</v>
      </c>
      <c r="L2697" s="129" t="b">
        <v>0</v>
      </c>
      <c r="M2697" s="129">
        <v>-20.431999999999999</v>
      </c>
      <c r="N2697" s="129">
        <v>2.9420000000000002</v>
      </c>
      <c r="O2697" s="129">
        <v>-6.9450000000000003</v>
      </c>
      <c r="P2697" s="132">
        <v>-19.170999999999999</v>
      </c>
      <c r="Q2697" s="132">
        <v>0.40400000000000003</v>
      </c>
      <c r="R2697" s="132">
        <v>-7.7359999999999998</v>
      </c>
      <c r="S2697" s="129">
        <v>2.68</v>
      </c>
      <c r="T2697" s="129">
        <v>-68.924000000000007</v>
      </c>
      <c r="U2697" s="129">
        <v>43.86</v>
      </c>
      <c r="V2697" s="129">
        <v>77</v>
      </c>
      <c r="W2697" s="129">
        <v>80</v>
      </c>
      <c r="X2697" s="129">
        <v>170</v>
      </c>
      <c r="Y2697" s="129" t="s">
        <v>7094</v>
      </c>
      <c r="Z2697" s="129" t="b">
        <v>0</v>
      </c>
      <c r="AA2697" s="129">
        <v>0</v>
      </c>
      <c r="AB2697" s="129" t="b">
        <v>0</v>
      </c>
      <c r="AC2697" s="129">
        <v>42</v>
      </c>
      <c r="AD2697" s="129">
        <v>0.222</v>
      </c>
      <c r="AE2697" s="129" t="s">
        <v>3111</v>
      </c>
      <c r="AF2697" s="129" t="s">
        <v>3148</v>
      </c>
      <c r="AG2697" s="35" t="s">
        <v>7095</v>
      </c>
    </row>
    <row r="2698" spans="1:33" x14ac:dyDescent="0.3">
      <c r="A2698" s="129" t="s">
        <v>7060</v>
      </c>
      <c r="B2698" s="132">
        <v>-2.19</v>
      </c>
      <c r="C2698" s="132">
        <v>-3.27</v>
      </c>
      <c r="D2698" s="132">
        <v>-8.42</v>
      </c>
      <c r="E2698" s="132">
        <v>-8.4600000000000009</v>
      </c>
      <c r="F2698" s="132">
        <v>-9.27</v>
      </c>
      <c r="G2698" s="235" t="s">
        <v>3716</v>
      </c>
      <c r="H2698" s="349" t="s">
        <v>3108</v>
      </c>
      <c r="I2698" s="129">
        <v>0.56499999999999995</v>
      </c>
      <c r="J2698" s="129">
        <v>-49</v>
      </c>
      <c r="K2698" s="129">
        <v>-47</v>
      </c>
      <c r="L2698" s="129" t="b">
        <v>0</v>
      </c>
      <c r="M2698" s="129">
        <v>-20.7</v>
      </c>
      <c r="N2698" s="129">
        <v>2.9769999999999999</v>
      </c>
      <c r="O2698" s="129">
        <v>-6.9530000000000003</v>
      </c>
      <c r="P2698" s="132">
        <v>-18.887</v>
      </c>
      <c r="Q2698" s="132">
        <v>0.40600000000000003</v>
      </c>
      <c r="R2698" s="132">
        <v>-7.6769999999999996</v>
      </c>
      <c r="S2698" s="129">
        <v>2.2599999999999998</v>
      </c>
      <c r="T2698" s="129">
        <v>-132.42699999999999</v>
      </c>
      <c r="U2698" s="129">
        <v>25.44</v>
      </c>
      <c r="V2698" s="129">
        <v>-33</v>
      </c>
      <c r="W2698" s="129">
        <v>-14</v>
      </c>
      <c r="X2698" s="129">
        <v>348</v>
      </c>
      <c r="Y2698" s="129" t="s">
        <v>7060</v>
      </c>
      <c r="Z2698" s="129" t="b">
        <v>1</v>
      </c>
      <c r="AA2698" s="129">
        <v>0</v>
      </c>
      <c r="AB2698" s="129" t="b">
        <v>0</v>
      </c>
      <c r="AC2698" s="129">
        <v>43</v>
      </c>
      <c r="AD2698" s="129">
        <v>0.222</v>
      </c>
      <c r="AE2698" s="129" t="s">
        <v>3108</v>
      </c>
      <c r="AF2698" s="129" t="s">
        <v>3716</v>
      </c>
      <c r="AG2698" s="35" t="s">
        <v>7061</v>
      </c>
    </row>
    <row r="2699" spans="1:33" x14ac:dyDescent="0.3">
      <c r="A2699" s="129" t="s">
        <v>7917</v>
      </c>
      <c r="B2699" s="132">
        <v>1.41</v>
      </c>
      <c r="C2699" s="132">
        <v>0</v>
      </c>
      <c r="D2699" s="132">
        <v>-1.55</v>
      </c>
      <c r="E2699" s="132">
        <v>3.35</v>
      </c>
      <c r="F2699" s="132">
        <v>-0.37</v>
      </c>
      <c r="G2699" s="251" t="s">
        <v>3262</v>
      </c>
      <c r="H2699" s="349" t="s">
        <v>3111</v>
      </c>
      <c r="I2699" s="129">
        <v>0.49299999999999999</v>
      </c>
      <c r="J2699" s="129">
        <v>-43</v>
      </c>
      <c r="K2699" s="129">
        <v>-30</v>
      </c>
      <c r="L2699" s="129" t="b">
        <v>1</v>
      </c>
      <c r="M2699" s="129">
        <v>-10.208</v>
      </c>
      <c r="N2699" s="129">
        <v>1.4670000000000001</v>
      </c>
      <c r="O2699" s="129">
        <v>-6.9560000000000004</v>
      </c>
      <c r="P2699" s="132">
        <v>-9.5619999999999994</v>
      </c>
      <c r="Q2699" s="132">
        <v>0.40100000000000002</v>
      </c>
      <c r="R2699" s="132">
        <v>-3.8380000000000001</v>
      </c>
      <c r="S2699" s="129">
        <v>0.85</v>
      </c>
      <c r="T2699" s="129">
        <v>97.933000000000007</v>
      </c>
      <c r="U2699" s="129">
        <v>10.79</v>
      </c>
      <c r="V2699" s="129">
        <v>-38</v>
      </c>
      <c r="W2699" s="129">
        <v>-34</v>
      </c>
      <c r="X2699" s="129">
        <v>2176</v>
      </c>
      <c r="Y2699" s="129" t="s">
        <v>7917</v>
      </c>
      <c r="Z2699" s="129" t="b">
        <v>1</v>
      </c>
      <c r="AA2699" s="129">
        <v>0</v>
      </c>
      <c r="AB2699" s="129" t="b">
        <v>1</v>
      </c>
      <c r="AC2699" s="129">
        <v>45</v>
      </c>
      <c r="AD2699" s="129">
        <v>0.222</v>
      </c>
      <c r="AE2699" s="129" t="s">
        <v>3111</v>
      </c>
      <c r="AF2699" s="129" t="s">
        <v>3262</v>
      </c>
      <c r="AG2699" s="35" t="s">
        <v>7918</v>
      </c>
    </row>
    <row r="2700" spans="1:33" x14ac:dyDescent="0.3">
      <c r="A2700" s="129" t="s">
        <v>2352</v>
      </c>
      <c r="B2700" s="132">
        <v>-5.22</v>
      </c>
      <c r="C2700" s="132">
        <v>-1.1399999999999999</v>
      </c>
      <c r="D2700" s="132">
        <v>-13.78</v>
      </c>
      <c r="E2700" s="132">
        <v>-4.9000000000000004</v>
      </c>
      <c r="F2700" s="132">
        <v>-10.56</v>
      </c>
      <c r="G2700" s="212" t="s">
        <v>3340</v>
      </c>
      <c r="H2700" s="345" t="s">
        <v>31</v>
      </c>
      <c r="I2700" s="129">
        <v>1.3120000000000001</v>
      </c>
      <c r="J2700" s="129">
        <v>-50</v>
      </c>
      <c r="K2700" s="129">
        <v>-39</v>
      </c>
      <c r="L2700" s="129" t="b">
        <v>0</v>
      </c>
      <c r="M2700" s="129">
        <v>-57.529000000000003</v>
      </c>
      <c r="N2700" s="129">
        <v>8.2620000000000005</v>
      </c>
      <c r="O2700" s="129">
        <v>-6.9630000000000001</v>
      </c>
      <c r="P2700" s="132">
        <v>-42.670999999999999</v>
      </c>
      <c r="Q2700" s="132">
        <v>0.41099999999999998</v>
      </c>
      <c r="R2700" s="132">
        <v>-17.556000000000001</v>
      </c>
      <c r="S2700" s="129">
        <v>3.01</v>
      </c>
      <c r="T2700" s="129">
        <v>-67.927000000000007</v>
      </c>
      <c r="U2700" s="129">
        <v>11.26</v>
      </c>
      <c r="V2700" s="129">
        <v>-37</v>
      </c>
      <c r="W2700" s="129">
        <v>-58</v>
      </c>
      <c r="X2700" s="129">
        <v>590</v>
      </c>
      <c r="Y2700" s="129" t="s">
        <v>2352</v>
      </c>
      <c r="Z2700" s="129" t="b">
        <v>1</v>
      </c>
      <c r="AA2700" s="129">
        <v>0</v>
      </c>
      <c r="AB2700" s="129" t="b">
        <v>0</v>
      </c>
      <c r="AC2700" s="129">
        <v>38</v>
      </c>
      <c r="AD2700" s="129">
        <v>0.222</v>
      </c>
      <c r="AE2700" s="129" t="s">
        <v>31</v>
      </c>
      <c r="AF2700" s="129" t="s">
        <v>3340</v>
      </c>
      <c r="AG2700" s="35" t="s">
        <v>4029</v>
      </c>
    </row>
    <row r="2701" spans="1:33" x14ac:dyDescent="0.3">
      <c r="A2701" s="129" t="s">
        <v>1743</v>
      </c>
      <c r="B2701" s="132">
        <v>-2.71</v>
      </c>
      <c r="C2701" s="132">
        <v>-16.989999999999998</v>
      </c>
      <c r="D2701" s="132">
        <v>-15.71</v>
      </c>
      <c r="E2701" s="132">
        <v>-22.06</v>
      </c>
      <c r="F2701" s="132">
        <v>-21.75</v>
      </c>
      <c r="G2701" s="209" t="s">
        <v>3217</v>
      </c>
      <c r="H2701" s="348" t="s">
        <v>150</v>
      </c>
      <c r="I2701" s="129">
        <v>0.92400000000000004</v>
      </c>
      <c r="J2701" s="129">
        <v>-77</v>
      </c>
      <c r="K2701" s="129">
        <v>-77</v>
      </c>
      <c r="L2701" s="129" t="b">
        <v>0</v>
      </c>
      <c r="M2701" s="129">
        <v>-26.891999999999999</v>
      </c>
      <c r="N2701" s="129">
        <v>3.859</v>
      </c>
      <c r="O2701" s="129">
        <v>-6.9690000000000003</v>
      </c>
      <c r="P2701" s="132">
        <v>-26.100999999999999</v>
      </c>
      <c r="Q2701" s="132">
        <v>0.40300000000000002</v>
      </c>
      <c r="R2701" s="132">
        <v>-10.506</v>
      </c>
      <c r="S2701" s="129">
        <v>3.16</v>
      </c>
      <c r="T2701" s="129">
        <v>-41.344999999999999</v>
      </c>
      <c r="U2701" s="129">
        <v>11.48</v>
      </c>
      <c r="V2701" s="129">
        <v>-8</v>
      </c>
      <c r="W2701" s="129">
        <v>-10</v>
      </c>
      <c r="X2701" s="129">
        <v>551</v>
      </c>
      <c r="Y2701" s="129" t="s">
        <v>1743</v>
      </c>
      <c r="Z2701" s="129" t="b">
        <v>1</v>
      </c>
      <c r="AA2701" s="129">
        <v>0</v>
      </c>
      <c r="AB2701" s="129" t="b">
        <v>0</v>
      </c>
      <c r="AC2701" s="129">
        <v>46</v>
      </c>
      <c r="AD2701" s="129">
        <v>0.221</v>
      </c>
      <c r="AE2701" s="129" t="s">
        <v>150</v>
      </c>
      <c r="AF2701" s="129" t="s">
        <v>3217</v>
      </c>
      <c r="AG2701" s="35" t="s">
        <v>5344</v>
      </c>
    </row>
    <row r="2702" spans="1:33" x14ac:dyDescent="0.3">
      <c r="A2702" s="129" t="s">
        <v>834</v>
      </c>
      <c r="B2702" s="132">
        <v>3.35</v>
      </c>
      <c r="C2702" s="132">
        <v>0.47</v>
      </c>
      <c r="D2702" s="132">
        <v>-14.69</v>
      </c>
      <c r="E2702" s="132">
        <v>-4.9000000000000004</v>
      </c>
      <c r="F2702" s="132">
        <v>-8.83</v>
      </c>
      <c r="G2702" s="204" t="s">
        <v>3155</v>
      </c>
      <c r="H2702" s="345" t="s">
        <v>3108</v>
      </c>
      <c r="I2702" s="129">
        <v>12.878</v>
      </c>
      <c r="J2702" s="129">
        <v>-46</v>
      </c>
      <c r="K2702" s="129">
        <v>-20</v>
      </c>
      <c r="L2702" s="129" t="b">
        <v>0</v>
      </c>
      <c r="M2702" s="129">
        <v>-27.898</v>
      </c>
      <c r="N2702" s="129">
        <v>4.0019999999999998</v>
      </c>
      <c r="O2702" s="129">
        <v>-6.9710000000000001</v>
      </c>
      <c r="P2702" s="132">
        <v>-24.867000000000001</v>
      </c>
      <c r="Q2702" s="132">
        <v>0.39800000000000002</v>
      </c>
      <c r="R2702" s="132">
        <v>-9.8960000000000008</v>
      </c>
      <c r="S2702" s="129">
        <v>2.44</v>
      </c>
      <c r="T2702" s="129">
        <v>7.0439999999999996</v>
      </c>
      <c r="U2702" s="129">
        <v>40.76</v>
      </c>
      <c r="V2702" s="129">
        <v>-29</v>
      </c>
      <c r="W2702" s="129">
        <v>-33</v>
      </c>
      <c r="X2702" s="129">
        <v>201</v>
      </c>
      <c r="Y2702" s="129" t="s">
        <v>834</v>
      </c>
      <c r="Z2702" s="129" t="b">
        <v>1</v>
      </c>
      <c r="AA2702" s="129">
        <v>0</v>
      </c>
      <c r="AB2702" s="129" t="b">
        <v>0</v>
      </c>
      <c r="AC2702" s="129">
        <v>53</v>
      </c>
      <c r="AD2702" s="129">
        <v>0.221</v>
      </c>
      <c r="AE2702" s="129" t="s">
        <v>3108</v>
      </c>
      <c r="AF2702" s="129" t="s">
        <v>3155</v>
      </c>
      <c r="AG2702" s="35" t="s">
        <v>3661</v>
      </c>
    </row>
    <row r="2703" spans="1:33" x14ac:dyDescent="0.3">
      <c r="A2703" s="129" t="s">
        <v>1365</v>
      </c>
      <c r="B2703" s="132">
        <v>-4.95</v>
      </c>
      <c r="C2703" s="132">
        <v>-3.5</v>
      </c>
      <c r="D2703" s="132">
        <v>-12.51</v>
      </c>
      <c r="E2703" s="132">
        <v>-41.92</v>
      </c>
      <c r="F2703" s="132">
        <v>-40.79</v>
      </c>
      <c r="G2703" s="234" t="s">
        <v>3231</v>
      </c>
      <c r="H2703" s="349" t="s">
        <v>3124</v>
      </c>
      <c r="I2703" s="129">
        <v>2.754</v>
      </c>
      <c r="J2703" s="129">
        <v>-87</v>
      </c>
      <c r="K2703" s="129">
        <v>-86</v>
      </c>
      <c r="L2703" s="129" t="b">
        <v>0</v>
      </c>
      <c r="M2703" s="129">
        <v>-60.83</v>
      </c>
      <c r="N2703" s="129">
        <v>8.7170000000000005</v>
      </c>
      <c r="O2703" s="129">
        <v>-6.9790000000000001</v>
      </c>
      <c r="P2703" s="132">
        <v>-55.058999999999997</v>
      </c>
      <c r="Q2703" s="132">
        <v>0.42</v>
      </c>
      <c r="R2703" s="132">
        <v>-23.151</v>
      </c>
      <c r="S2703" s="129">
        <v>3.63</v>
      </c>
      <c r="T2703" s="129">
        <v>-36.796999999999997</v>
      </c>
      <c r="U2703" s="129">
        <v>41.12</v>
      </c>
      <c r="V2703" s="129">
        <v>38</v>
      </c>
      <c r="W2703" s="129">
        <v>-2</v>
      </c>
      <c r="X2703" s="129">
        <v>133</v>
      </c>
      <c r="Y2703" s="129" t="s">
        <v>1365</v>
      </c>
      <c r="Z2703" s="129" t="b">
        <v>0</v>
      </c>
      <c r="AA2703" s="129">
        <v>0</v>
      </c>
      <c r="AB2703" s="129" t="b">
        <v>0</v>
      </c>
      <c r="AC2703" s="129">
        <v>41</v>
      </c>
      <c r="AD2703" s="129">
        <v>0.221</v>
      </c>
      <c r="AE2703" s="129" t="s">
        <v>3124</v>
      </c>
      <c r="AF2703" s="129" t="s">
        <v>3231</v>
      </c>
      <c r="AG2703" s="35" t="s">
        <v>4997</v>
      </c>
    </row>
    <row r="2704" spans="1:33" x14ac:dyDescent="0.3">
      <c r="A2704" s="129" t="s">
        <v>866</v>
      </c>
      <c r="B2704" s="132">
        <v>0.15</v>
      </c>
      <c r="C2704" s="132">
        <v>2.29</v>
      </c>
      <c r="D2704" s="132">
        <v>-2.83</v>
      </c>
      <c r="E2704" s="132">
        <v>6.43</v>
      </c>
      <c r="F2704" s="132">
        <v>-3.87</v>
      </c>
      <c r="G2704" s="267" t="s">
        <v>3267</v>
      </c>
      <c r="H2704" s="349" t="s">
        <v>3205</v>
      </c>
      <c r="I2704" s="129">
        <v>6.6150000000000002</v>
      </c>
      <c r="J2704" s="129">
        <v>-27</v>
      </c>
      <c r="K2704" s="129">
        <v>-12</v>
      </c>
      <c r="L2704" s="129" t="b">
        <v>1</v>
      </c>
      <c r="M2704" s="129">
        <v>-28.681000000000001</v>
      </c>
      <c r="N2704" s="129">
        <v>4.0910000000000002</v>
      </c>
      <c r="O2704" s="129">
        <v>-7.0110000000000001</v>
      </c>
      <c r="P2704" s="132">
        <v>-24.117000000000001</v>
      </c>
      <c r="Q2704" s="132">
        <v>0.41099999999999998</v>
      </c>
      <c r="R2704" s="132">
        <v>-9.9220000000000006</v>
      </c>
      <c r="S2704" s="129">
        <v>1.29</v>
      </c>
      <c r="T2704" s="129">
        <v>-75.275000000000006</v>
      </c>
      <c r="U2704" s="129">
        <v>13.41</v>
      </c>
      <c r="V2704" s="129">
        <v>-52</v>
      </c>
      <c r="W2704" s="129">
        <v>-48</v>
      </c>
      <c r="X2704" s="129">
        <v>1158</v>
      </c>
      <c r="Y2704" s="129" t="s">
        <v>866</v>
      </c>
      <c r="Z2704" s="129" t="b">
        <v>1</v>
      </c>
      <c r="AA2704" s="129">
        <v>0</v>
      </c>
      <c r="AB2704" s="129" t="b">
        <v>1</v>
      </c>
      <c r="AC2704" s="129">
        <v>44</v>
      </c>
      <c r="AD2704" s="129">
        <v>0.22</v>
      </c>
      <c r="AE2704" s="129" t="s">
        <v>3205</v>
      </c>
      <c r="AF2704" s="129" t="s">
        <v>3267</v>
      </c>
      <c r="AG2704" s="35" t="s">
        <v>4636</v>
      </c>
    </row>
    <row r="2705" spans="1:33" x14ac:dyDescent="0.3">
      <c r="A2705" s="129" t="s">
        <v>1836</v>
      </c>
      <c r="B2705" s="132">
        <v>3.92</v>
      </c>
      <c r="C2705" s="132">
        <v>-3.2</v>
      </c>
      <c r="D2705" s="132">
        <v>-12.82</v>
      </c>
      <c r="E2705" s="132">
        <v>2.54</v>
      </c>
      <c r="F2705" s="132">
        <v>-2.77</v>
      </c>
      <c r="G2705" s="232" t="s">
        <v>3127</v>
      </c>
      <c r="H2705" s="345" t="s">
        <v>31</v>
      </c>
      <c r="I2705" s="129">
        <v>2.25</v>
      </c>
      <c r="J2705" s="129">
        <v>-77</v>
      </c>
      <c r="K2705" s="129">
        <v>-59</v>
      </c>
      <c r="L2705" s="129" t="b">
        <v>0</v>
      </c>
      <c r="M2705" s="129">
        <v>-37.414000000000001</v>
      </c>
      <c r="N2705" s="129">
        <v>5.3310000000000004</v>
      </c>
      <c r="O2705" s="129">
        <v>-7.0179999999999998</v>
      </c>
      <c r="P2705" s="132">
        <v>-29.643000000000001</v>
      </c>
      <c r="Q2705" s="132">
        <v>0.39200000000000002</v>
      </c>
      <c r="R2705" s="132">
        <v>-11.632999999999999</v>
      </c>
      <c r="S2705" s="129">
        <v>2.6</v>
      </c>
      <c r="T2705" s="129">
        <v>67.066999999999993</v>
      </c>
      <c r="U2705" s="129">
        <v>10.88</v>
      </c>
      <c r="V2705" s="129">
        <v>-28</v>
      </c>
      <c r="W2705" s="129">
        <v>-49</v>
      </c>
      <c r="X2705" s="129">
        <v>705</v>
      </c>
      <c r="Y2705" s="129" t="s">
        <v>1836</v>
      </c>
      <c r="Z2705" s="129" t="b">
        <v>1</v>
      </c>
      <c r="AA2705" s="129">
        <v>0</v>
      </c>
      <c r="AB2705" s="129" t="b">
        <v>0</v>
      </c>
      <c r="AC2705" s="129">
        <v>40</v>
      </c>
      <c r="AD2705" s="129">
        <v>0.22</v>
      </c>
      <c r="AE2705" s="129" t="s">
        <v>31</v>
      </c>
      <c r="AF2705" s="129" t="s">
        <v>3127</v>
      </c>
      <c r="AG2705" s="35" t="s">
        <v>4168</v>
      </c>
    </row>
    <row r="2706" spans="1:33" x14ac:dyDescent="0.3">
      <c r="A2706" s="129" t="s">
        <v>397</v>
      </c>
      <c r="B2706" s="132">
        <v>2.69</v>
      </c>
      <c r="C2706" s="132">
        <v>8.43</v>
      </c>
      <c r="D2706" s="132">
        <v>-0.25</v>
      </c>
      <c r="E2706" s="132">
        <v>5.28</v>
      </c>
      <c r="F2706" s="132">
        <v>1.1299999999999999</v>
      </c>
      <c r="G2706" s="288" t="s">
        <v>3107</v>
      </c>
      <c r="H2706" s="347" t="s">
        <v>3108</v>
      </c>
      <c r="I2706" s="129">
        <v>48.529000000000003</v>
      </c>
      <c r="J2706" s="129">
        <v>-47</v>
      </c>
      <c r="K2706" s="129">
        <v>-4</v>
      </c>
      <c r="L2706" s="129" t="b">
        <v>1</v>
      </c>
      <c r="M2706" s="129">
        <v>-24.36</v>
      </c>
      <c r="N2706" s="129">
        <v>3.4670000000000001</v>
      </c>
      <c r="O2706" s="129">
        <v>-7.0250000000000004</v>
      </c>
      <c r="P2706" s="132">
        <v>-21.686</v>
      </c>
      <c r="Q2706" s="132">
        <v>0.41099999999999998</v>
      </c>
      <c r="R2706" s="132">
        <v>-8.9030000000000005</v>
      </c>
      <c r="S2706" s="129">
        <v>1.96</v>
      </c>
      <c r="T2706" s="129">
        <v>15.9</v>
      </c>
      <c r="U2706" s="129">
        <v>144.72999999999999</v>
      </c>
      <c r="V2706" s="129">
        <v>-31</v>
      </c>
      <c r="W2706" s="129">
        <v>-34</v>
      </c>
      <c r="X2706" s="129">
        <v>70</v>
      </c>
      <c r="Y2706" s="129" t="s">
        <v>397</v>
      </c>
      <c r="Z2706" s="129" t="b">
        <v>1</v>
      </c>
      <c r="AA2706" s="129">
        <v>0</v>
      </c>
      <c r="AB2706" s="129" t="b">
        <v>1</v>
      </c>
      <c r="AC2706" s="129">
        <v>41</v>
      </c>
      <c r="AD2706" s="129">
        <v>0.22</v>
      </c>
      <c r="AE2706" s="129" t="s">
        <v>3108</v>
      </c>
      <c r="AF2706" s="129" t="s">
        <v>3107</v>
      </c>
      <c r="AG2706" s="35" t="s">
        <v>3196</v>
      </c>
    </row>
    <row r="2707" spans="1:33" x14ac:dyDescent="0.3">
      <c r="A2707" s="129" t="s">
        <v>2772</v>
      </c>
      <c r="B2707" s="132">
        <v>-14.62</v>
      </c>
      <c r="C2707" s="132">
        <v>-30.31</v>
      </c>
      <c r="D2707" s="132">
        <v>-30.58</v>
      </c>
      <c r="E2707" s="132">
        <v>-23.25</v>
      </c>
      <c r="F2707" s="132">
        <v>-30.63</v>
      </c>
      <c r="G2707" s="231" t="s">
        <v>3127</v>
      </c>
      <c r="H2707" s="346" t="s">
        <v>31</v>
      </c>
      <c r="I2707" s="129">
        <v>0.91400000000000003</v>
      </c>
      <c r="J2707" s="129">
        <v>-80</v>
      </c>
      <c r="K2707" s="129">
        <v>-65</v>
      </c>
      <c r="L2707" s="129" t="b">
        <v>0</v>
      </c>
      <c r="M2707" s="129">
        <v>-47.56</v>
      </c>
      <c r="N2707" s="129">
        <v>6.7539999999999996</v>
      </c>
      <c r="O2707" s="129">
        <v>-7.0419999999999998</v>
      </c>
      <c r="P2707" s="132">
        <v>-38.759</v>
      </c>
      <c r="Q2707" s="132">
        <v>0.39900000000000002</v>
      </c>
      <c r="R2707" s="132">
        <v>-15.468</v>
      </c>
      <c r="S2707" s="129">
        <v>7.23</v>
      </c>
      <c r="T2707" s="129">
        <v>14.475</v>
      </c>
      <c r="U2707" s="129">
        <v>18.16</v>
      </c>
      <c r="V2707" s="129">
        <v>-51</v>
      </c>
      <c r="W2707" s="129">
        <v>-23</v>
      </c>
      <c r="X2707" s="129">
        <v>152</v>
      </c>
      <c r="Y2707" s="129" t="s">
        <v>2772</v>
      </c>
      <c r="Z2707" s="129" t="b">
        <v>1</v>
      </c>
      <c r="AA2707" s="129">
        <v>0</v>
      </c>
      <c r="AB2707" s="129" t="b">
        <v>0</v>
      </c>
      <c r="AC2707" s="129">
        <v>43</v>
      </c>
      <c r="AD2707" s="129">
        <v>0.22</v>
      </c>
      <c r="AE2707" s="129" t="s">
        <v>31</v>
      </c>
      <c r="AF2707" s="129" t="s">
        <v>3127</v>
      </c>
      <c r="AG2707" s="35" t="s">
        <v>3322</v>
      </c>
    </row>
    <row r="2708" spans="1:33" x14ac:dyDescent="0.3">
      <c r="A2708" s="129" t="s">
        <v>1287</v>
      </c>
      <c r="B2708" s="132">
        <v>-2.5099999999999998</v>
      </c>
      <c r="C2708" s="132">
        <v>-8.2799999999999994</v>
      </c>
      <c r="D2708" s="132">
        <v>-13.65</v>
      </c>
      <c r="E2708" s="132">
        <v>-2.68</v>
      </c>
      <c r="F2708" s="132">
        <v>-2.16</v>
      </c>
      <c r="G2708" s="269" t="s">
        <v>202</v>
      </c>
      <c r="H2708" s="288" t="s">
        <v>3108</v>
      </c>
      <c r="I2708" s="129">
        <v>13.504</v>
      </c>
      <c r="J2708" s="129">
        <v>-50</v>
      </c>
      <c r="K2708" s="129">
        <v>-50</v>
      </c>
      <c r="L2708" s="129" t="b">
        <v>0</v>
      </c>
      <c r="M2708" s="129">
        <v>-35.649000000000001</v>
      </c>
      <c r="N2708" s="129">
        <v>5.0590000000000002</v>
      </c>
      <c r="O2708" s="129">
        <v>-7.0469999999999997</v>
      </c>
      <c r="P2708" s="132">
        <v>-27.145</v>
      </c>
      <c r="Q2708" s="132">
        <v>0.40200000000000002</v>
      </c>
      <c r="R2708" s="132">
        <v>-10.906000000000001</v>
      </c>
      <c r="S2708" s="129">
        <v>2.58</v>
      </c>
      <c r="T2708" s="129">
        <v>-53.095999999999997</v>
      </c>
      <c r="U2708" s="129">
        <v>34.704999999999998</v>
      </c>
      <c r="V2708" s="129">
        <v>-50</v>
      </c>
      <c r="W2708" s="129">
        <v>-55</v>
      </c>
      <c r="X2708" s="129">
        <v>223</v>
      </c>
      <c r="Y2708" s="129" t="s">
        <v>1287</v>
      </c>
      <c r="Z2708" s="129" t="b">
        <v>0</v>
      </c>
      <c r="AA2708" s="129">
        <v>0</v>
      </c>
      <c r="AB2708" s="129" t="b">
        <v>0</v>
      </c>
      <c r="AC2708" s="129">
        <v>45</v>
      </c>
      <c r="AD2708" s="129">
        <v>0.219</v>
      </c>
      <c r="AE2708" s="129" t="s">
        <v>3108</v>
      </c>
      <c r="AF2708" s="129" t="s">
        <v>202</v>
      </c>
      <c r="AG2708" s="35" t="s">
        <v>5647</v>
      </c>
    </row>
    <row r="2709" spans="1:33" x14ac:dyDescent="0.3">
      <c r="A2709" s="129" t="s">
        <v>8863</v>
      </c>
      <c r="B2709" s="132">
        <v>5.14</v>
      </c>
      <c r="C2709" s="132">
        <v>1.7</v>
      </c>
      <c r="D2709" s="132">
        <v>-23.37</v>
      </c>
      <c r="E2709" s="132">
        <v>-10.48</v>
      </c>
      <c r="F2709" s="132">
        <v>-12.6</v>
      </c>
      <c r="G2709" s="262" t="s">
        <v>88</v>
      </c>
      <c r="H2709" s="348" t="s">
        <v>31</v>
      </c>
      <c r="I2709" s="129">
        <v>0.36799999999999999</v>
      </c>
      <c r="J2709" s="129">
        <v>-87</v>
      </c>
      <c r="K2709" s="129">
        <v>-77</v>
      </c>
      <c r="L2709" s="129" t="b">
        <v>0</v>
      </c>
      <c r="M2709" s="129">
        <v>-77.358000000000004</v>
      </c>
      <c r="N2709" s="129">
        <v>10.972</v>
      </c>
      <c r="O2709" s="129">
        <v>-7.0510000000000002</v>
      </c>
      <c r="P2709" s="132">
        <v>-51.853000000000002</v>
      </c>
      <c r="Q2709" s="132">
        <v>0.38300000000000001</v>
      </c>
      <c r="R2709" s="132">
        <v>-19.873000000000001</v>
      </c>
      <c r="S2709" s="129">
        <v>6.08</v>
      </c>
      <c r="T2709" s="129">
        <v>31.745999999999999</v>
      </c>
      <c r="U2709" s="129">
        <v>7.77</v>
      </c>
      <c r="V2709" s="129">
        <v>-11</v>
      </c>
      <c r="W2709" s="129">
        <v>-44</v>
      </c>
      <c r="X2709" s="129">
        <v>423</v>
      </c>
      <c r="Y2709" s="129" t="s">
        <v>8863</v>
      </c>
      <c r="Z2709" s="129" t="b">
        <v>1</v>
      </c>
      <c r="AA2709" s="129">
        <v>0</v>
      </c>
      <c r="AB2709" s="129" t="b">
        <v>0</v>
      </c>
      <c r="AC2709" s="129">
        <v>42</v>
      </c>
      <c r="AD2709" s="129">
        <v>0.219</v>
      </c>
      <c r="AE2709" s="129" t="s">
        <v>31</v>
      </c>
      <c r="AF2709" s="129" t="s">
        <v>88</v>
      </c>
      <c r="AG2709" s="35" t="s">
        <v>8864</v>
      </c>
    </row>
    <row r="2710" spans="1:33" x14ac:dyDescent="0.3">
      <c r="A2710" s="129" t="s">
        <v>7050</v>
      </c>
      <c r="B2710" s="132">
        <v>1.03</v>
      </c>
      <c r="C2710" s="132">
        <v>4.5599999999999996</v>
      </c>
      <c r="D2710" s="132">
        <v>-8.2899999999999991</v>
      </c>
      <c r="E2710" s="132">
        <v>-5.77</v>
      </c>
      <c r="F2710" s="132">
        <v>-10.1</v>
      </c>
      <c r="G2710" s="234" t="s">
        <v>3267</v>
      </c>
      <c r="H2710" s="349" t="s">
        <v>3205</v>
      </c>
      <c r="I2710" s="129">
        <v>0.871</v>
      </c>
      <c r="J2710" s="129">
        <v>-79</v>
      </c>
      <c r="K2710" s="129">
        <v>-72</v>
      </c>
      <c r="L2710" s="129" t="b">
        <v>1</v>
      </c>
      <c r="M2710" s="129">
        <v>-31.838999999999999</v>
      </c>
      <c r="N2710" s="129">
        <v>4.5129999999999999</v>
      </c>
      <c r="O2710" s="129">
        <v>-7.0549999999999997</v>
      </c>
      <c r="P2710" s="132">
        <v>-29.597000000000001</v>
      </c>
      <c r="Q2710" s="132">
        <v>0.41899999999999998</v>
      </c>
      <c r="R2710" s="132">
        <v>-12.403</v>
      </c>
      <c r="S2710" s="129">
        <v>2.93</v>
      </c>
      <c r="T2710" s="129">
        <v>5.5960000000000001</v>
      </c>
      <c r="U2710" s="129">
        <v>30.52</v>
      </c>
      <c r="V2710" s="129">
        <v>16</v>
      </c>
      <c r="W2710" s="129">
        <v>-10</v>
      </c>
      <c r="X2710" s="129">
        <v>223</v>
      </c>
      <c r="Y2710" s="129" t="s">
        <v>7050</v>
      </c>
      <c r="Z2710" s="129" t="b">
        <v>0</v>
      </c>
      <c r="AA2710" s="129">
        <v>0</v>
      </c>
      <c r="AB2710" s="129" t="b">
        <v>0</v>
      </c>
      <c r="AC2710" s="129">
        <v>44</v>
      </c>
      <c r="AD2710" s="129">
        <v>0.219</v>
      </c>
      <c r="AE2710" s="129" t="s">
        <v>3205</v>
      </c>
      <c r="AF2710" s="129" t="s">
        <v>3267</v>
      </c>
      <c r="AG2710" s="35" t="s">
        <v>7051</v>
      </c>
    </row>
    <row r="2711" spans="1:33" x14ac:dyDescent="0.3">
      <c r="A2711" s="129" t="s">
        <v>1070</v>
      </c>
      <c r="B2711" s="132">
        <v>2.0099999999999998</v>
      </c>
      <c r="C2711" s="132">
        <v>6.16</v>
      </c>
      <c r="D2711" s="132">
        <v>6.87</v>
      </c>
      <c r="E2711" s="132">
        <v>-6.58</v>
      </c>
      <c r="F2711" s="132">
        <v>-10.81</v>
      </c>
      <c r="G2711" s="269" t="s">
        <v>3516</v>
      </c>
      <c r="H2711" s="288" t="s">
        <v>3205</v>
      </c>
      <c r="I2711" s="129">
        <v>6.6980000000000004</v>
      </c>
      <c r="J2711" s="129">
        <v>-50</v>
      </c>
      <c r="K2711" s="129">
        <v>-41</v>
      </c>
      <c r="L2711" s="129" t="b">
        <v>1</v>
      </c>
      <c r="M2711" s="129">
        <v>-25.353000000000002</v>
      </c>
      <c r="N2711" s="129">
        <v>3.5819999999999999</v>
      </c>
      <c r="O2711" s="129">
        <v>-7.0780000000000003</v>
      </c>
      <c r="P2711" s="132">
        <v>-24.573</v>
      </c>
      <c r="Q2711" s="132">
        <v>0.42199999999999999</v>
      </c>
      <c r="R2711" s="132">
        <v>-10.379</v>
      </c>
      <c r="S2711" s="129">
        <v>3.21</v>
      </c>
      <c r="T2711" s="129">
        <v>-61.500999999999998</v>
      </c>
      <c r="U2711" s="129">
        <v>17.739999999999998</v>
      </c>
      <c r="V2711" s="129">
        <v>-16</v>
      </c>
      <c r="W2711" s="129">
        <v>4</v>
      </c>
      <c r="X2711" s="129">
        <v>351</v>
      </c>
      <c r="Y2711" s="129" t="s">
        <v>1070</v>
      </c>
      <c r="Z2711" s="129" t="b">
        <v>0</v>
      </c>
      <c r="AA2711" s="129">
        <v>0</v>
      </c>
      <c r="AB2711" s="129" t="b">
        <v>0</v>
      </c>
      <c r="AC2711" s="129">
        <v>44</v>
      </c>
      <c r="AD2711" s="129">
        <v>0.218</v>
      </c>
      <c r="AE2711" s="129" t="s">
        <v>3205</v>
      </c>
      <c r="AF2711" s="129" t="s">
        <v>3516</v>
      </c>
      <c r="AG2711" s="35" t="s">
        <v>4079</v>
      </c>
    </row>
    <row r="2712" spans="1:33" x14ac:dyDescent="0.3">
      <c r="A2712" s="129" t="s">
        <v>983</v>
      </c>
      <c r="B2712" s="132">
        <v>-5.09</v>
      </c>
      <c r="C2712" s="132">
        <v>-9.58</v>
      </c>
      <c r="D2712" s="132">
        <v>-30.98</v>
      </c>
      <c r="E2712" s="132">
        <v>-12.12</v>
      </c>
      <c r="F2712" s="132">
        <v>-23.08</v>
      </c>
      <c r="G2712" s="262" t="s">
        <v>3562</v>
      </c>
      <c r="H2712" s="348" t="s">
        <v>48</v>
      </c>
      <c r="I2712" s="129">
        <v>7.5640000000000001</v>
      </c>
      <c r="J2712" s="129">
        <v>-64</v>
      </c>
      <c r="K2712" s="129">
        <v>-53</v>
      </c>
      <c r="L2712" s="129" t="b">
        <v>0</v>
      </c>
      <c r="M2712" s="129">
        <v>-52.646000000000001</v>
      </c>
      <c r="N2712" s="129">
        <v>7.4340000000000002</v>
      </c>
      <c r="O2712" s="129">
        <v>-7.0819999999999999</v>
      </c>
      <c r="P2712" s="132">
        <v>-43.478999999999999</v>
      </c>
      <c r="Q2712" s="132">
        <v>0.38700000000000001</v>
      </c>
      <c r="R2712" s="132">
        <v>-16.815000000000001</v>
      </c>
      <c r="S2712" s="129">
        <v>2.82</v>
      </c>
      <c r="T2712" s="129">
        <v>-31.716999999999999</v>
      </c>
      <c r="U2712" s="129">
        <v>15.66</v>
      </c>
      <c r="V2712" s="129">
        <v>-16</v>
      </c>
      <c r="W2712" s="129">
        <v>-17</v>
      </c>
      <c r="X2712" s="129">
        <v>453</v>
      </c>
      <c r="Y2712" s="129" t="s">
        <v>983</v>
      </c>
      <c r="Z2712" s="129" t="b">
        <v>1</v>
      </c>
      <c r="AA2712" s="129">
        <v>0</v>
      </c>
      <c r="AB2712" s="129" t="b">
        <v>0</v>
      </c>
      <c r="AC2712" s="129">
        <v>39</v>
      </c>
      <c r="AD2712" s="129">
        <v>0.218</v>
      </c>
      <c r="AE2712" s="129" t="s">
        <v>48</v>
      </c>
      <c r="AF2712" s="129" t="s">
        <v>3562</v>
      </c>
      <c r="AG2712" s="35" t="s">
        <v>4114</v>
      </c>
    </row>
    <row r="2713" spans="1:33" x14ac:dyDescent="0.3">
      <c r="A2713" s="129" t="s">
        <v>2333</v>
      </c>
      <c r="B2713" s="132">
        <v>-4.41</v>
      </c>
      <c r="C2713" s="132">
        <v>2.11</v>
      </c>
      <c r="D2713" s="132">
        <v>-8.6</v>
      </c>
      <c r="E2713" s="132">
        <v>-13.79</v>
      </c>
      <c r="F2713" s="132">
        <v>-17.55</v>
      </c>
      <c r="G2713" s="221" t="s">
        <v>326</v>
      </c>
      <c r="H2713" s="349" t="s">
        <v>3140</v>
      </c>
      <c r="I2713" s="129">
        <v>1.861</v>
      </c>
      <c r="J2713" s="129">
        <v>-44</v>
      </c>
      <c r="K2713" s="129">
        <v>-36</v>
      </c>
      <c r="L2713" s="129" t="b">
        <v>0</v>
      </c>
      <c r="M2713" s="129">
        <v>-29.425000000000001</v>
      </c>
      <c r="N2713" s="129">
        <v>4.1539999999999999</v>
      </c>
      <c r="O2713" s="129">
        <v>-7.0830000000000002</v>
      </c>
      <c r="P2713" s="132">
        <v>-27.370999999999999</v>
      </c>
      <c r="Q2713" s="132">
        <v>0.41699999999999998</v>
      </c>
      <c r="R2713" s="132">
        <v>-11.422000000000001</v>
      </c>
      <c r="S2713" s="129">
        <v>2.16</v>
      </c>
      <c r="T2713" s="129">
        <v>-113.651</v>
      </c>
      <c r="U2713" s="129">
        <v>35.369999999999997</v>
      </c>
      <c r="V2713" s="129">
        <v>-25</v>
      </c>
      <c r="W2713" s="129">
        <v>-36</v>
      </c>
      <c r="X2713" s="129">
        <v>261</v>
      </c>
      <c r="Y2713" s="129" t="s">
        <v>2333</v>
      </c>
      <c r="Z2713" s="129" t="b">
        <v>0</v>
      </c>
      <c r="AA2713" s="129">
        <v>0</v>
      </c>
      <c r="AB2713" s="129" t="b">
        <v>0</v>
      </c>
      <c r="AC2713" s="129">
        <v>46</v>
      </c>
      <c r="AD2713" s="129">
        <v>0.218</v>
      </c>
      <c r="AE2713" s="129" t="s">
        <v>3140</v>
      </c>
      <c r="AF2713" s="129" t="s">
        <v>326</v>
      </c>
      <c r="AG2713" s="35" t="s">
        <v>5012</v>
      </c>
    </row>
    <row r="2714" spans="1:33" x14ac:dyDescent="0.3">
      <c r="A2714" s="129" t="s">
        <v>1137</v>
      </c>
      <c r="B2714" s="132">
        <v>-1.77</v>
      </c>
      <c r="C2714" s="132">
        <v>-2.2200000000000002</v>
      </c>
      <c r="D2714" s="132">
        <v>-6.28</v>
      </c>
      <c r="E2714" s="132">
        <v>-4.12</v>
      </c>
      <c r="F2714" s="132">
        <v>-8.25</v>
      </c>
      <c r="G2714" s="233" t="s">
        <v>3298</v>
      </c>
      <c r="H2714" s="345" t="s">
        <v>3108</v>
      </c>
      <c r="I2714" s="129">
        <v>11.496</v>
      </c>
      <c r="J2714" s="129">
        <v>-36</v>
      </c>
      <c r="K2714" s="129">
        <v>-25</v>
      </c>
      <c r="L2714" s="129" t="b">
        <v>0</v>
      </c>
      <c r="M2714" s="129">
        <v>-13.145</v>
      </c>
      <c r="N2714" s="129">
        <v>1.855</v>
      </c>
      <c r="O2714" s="129">
        <v>-7.085</v>
      </c>
      <c r="P2714" s="132">
        <v>-12.77</v>
      </c>
      <c r="Q2714" s="132">
        <v>0.41199999999999998</v>
      </c>
      <c r="R2714" s="132">
        <v>-5.2619999999999996</v>
      </c>
      <c r="S2714" s="129">
        <v>1.74</v>
      </c>
      <c r="T2714" s="129">
        <v>-49.084000000000003</v>
      </c>
      <c r="U2714" s="129">
        <v>30.46</v>
      </c>
      <c r="V2714" s="129">
        <v>-29</v>
      </c>
      <c r="W2714" s="129">
        <v>-31</v>
      </c>
      <c r="X2714" s="129">
        <v>377</v>
      </c>
      <c r="Y2714" s="129" t="s">
        <v>1137</v>
      </c>
      <c r="Z2714" s="129" t="b">
        <v>1</v>
      </c>
      <c r="AA2714" s="129">
        <v>0</v>
      </c>
      <c r="AB2714" s="129" t="b">
        <v>0</v>
      </c>
      <c r="AC2714" s="129">
        <v>44</v>
      </c>
      <c r="AD2714" s="129">
        <v>0.218</v>
      </c>
      <c r="AE2714" s="129" t="s">
        <v>3108</v>
      </c>
      <c r="AF2714" s="129" t="s">
        <v>3298</v>
      </c>
      <c r="AG2714" s="35" t="s">
        <v>3892</v>
      </c>
    </row>
    <row r="2715" spans="1:33" x14ac:dyDescent="0.3">
      <c r="A2715" s="129" t="s">
        <v>746</v>
      </c>
      <c r="B2715" s="132">
        <v>0.46</v>
      </c>
      <c r="C2715" s="132">
        <v>-12.17</v>
      </c>
      <c r="D2715" s="132">
        <v>-19.21</v>
      </c>
      <c r="E2715" s="132">
        <v>-6.71</v>
      </c>
      <c r="F2715" s="132">
        <v>-16.149999999999999</v>
      </c>
      <c r="G2715" s="269" t="s">
        <v>3168</v>
      </c>
      <c r="H2715" s="288" t="s">
        <v>3124</v>
      </c>
      <c r="I2715" s="129">
        <v>23.417000000000002</v>
      </c>
      <c r="J2715" s="129">
        <v>-56</v>
      </c>
      <c r="K2715" s="129">
        <v>-32</v>
      </c>
      <c r="L2715" s="129" t="b">
        <v>0</v>
      </c>
      <c r="M2715" s="129">
        <v>-36.174999999999997</v>
      </c>
      <c r="N2715" s="129">
        <v>5.1050000000000004</v>
      </c>
      <c r="O2715" s="129">
        <v>-7.0860000000000003</v>
      </c>
      <c r="P2715" s="132">
        <v>-31.254999999999999</v>
      </c>
      <c r="Q2715" s="132">
        <v>0.4</v>
      </c>
      <c r="R2715" s="132">
        <v>-12.506</v>
      </c>
      <c r="S2715" s="129">
        <v>2.54</v>
      </c>
      <c r="T2715" s="129">
        <v>64.043999999999997</v>
      </c>
      <c r="U2715" s="129">
        <v>319.88</v>
      </c>
      <c r="V2715" s="129">
        <v>-23</v>
      </c>
      <c r="W2715" s="129">
        <v>-30</v>
      </c>
      <c r="X2715" s="129">
        <v>24</v>
      </c>
      <c r="Y2715" s="129" t="s">
        <v>746</v>
      </c>
      <c r="Z2715" s="129" t="b">
        <v>1</v>
      </c>
      <c r="AA2715" s="129">
        <v>0</v>
      </c>
      <c r="AB2715" s="129" t="b">
        <v>0</v>
      </c>
      <c r="AC2715" s="129">
        <v>37</v>
      </c>
      <c r="AD2715" s="129">
        <v>0.217</v>
      </c>
      <c r="AE2715" s="129" t="s">
        <v>3124</v>
      </c>
      <c r="AF2715" s="129" t="s">
        <v>3168</v>
      </c>
      <c r="AG2715" s="35" t="s">
        <v>5174</v>
      </c>
    </row>
    <row r="2716" spans="1:33" x14ac:dyDescent="0.3">
      <c r="A2716" s="129" t="s">
        <v>644</v>
      </c>
      <c r="B2716" s="132">
        <v>-2.12</v>
      </c>
      <c r="C2716" s="132">
        <v>-10.78</v>
      </c>
      <c r="D2716" s="132">
        <v>-17.37</v>
      </c>
      <c r="E2716" s="132">
        <v>-16.649999999999999</v>
      </c>
      <c r="F2716" s="132">
        <v>-13.22</v>
      </c>
      <c r="G2716" s="266" t="s">
        <v>3148</v>
      </c>
      <c r="H2716" s="345" t="s">
        <v>3111</v>
      </c>
      <c r="I2716" s="129">
        <v>7.02</v>
      </c>
      <c r="J2716" s="129">
        <v>-50</v>
      </c>
      <c r="K2716" s="129">
        <v>-36</v>
      </c>
      <c r="L2716" s="129" t="b">
        <v>0</v>
      </c>
      <c r="M2716" s="129">
        <v>-23.611000000000001</v>
      </c>
      <c r="N2716" s="129">
        <v>3.3290000000000002</v>
      </c>
      <c r="O2716" s="129">
        <v>-7.093</v>
      </c>
      <c r="P2716" s="132">
        <v>-22.638000000000002</v>
      </c>
      <c r="Q2716" s="132">
        <v>0.40200000000000002</v>
      </c>
      <c r="R2716" s="132">
        <v>-9.1029999999999998</v>
      </c>
      <c r="S2716" s="129">
        <v>2.23</v>
      </c>
      <c r="T2716" s="129">
        <v>-54.287999999999997</v>
      </c>
      <c r="U2716" s="129">
        <v>40.935000000000002</v>
      </c>
      <c r="V2716" s="129">
        <v>-19</v>
      </c>
      <c r="W2716" s="129">
        <v>-30</v>
      </c>
      <c r="X2716" s="129">
        <v>219</v>
      </c>
      <c r="Y2716" s="129" t="s">
        <v>644</v>
      </c>
      <c r="Z2716" s="129" t="b">
        <v>1</v>
      </c>
      <c r="AA2716" s="129">
        <v>0</v>
      </c>
      <c r="AB2716" s="129" t="b">
        <v>0</v>
      </c>
      <c r="AC2716" s="129">
        <v>35</v>
      </c>
      <c r="AD2716" s="129">
        <v>0.217</v>
      </c>
      <c r="AE2716" s="129" t="s">
        <v>3111</v>
      </c>
      <c r="AF2716" s="129" t="s">
        <v>3148</v>
      </c>
      <c r="AG2716" s="35" t="s">
        <v>4045</v>
      </c>
    </row>
    <row r="2717" spans="1:33" x14ac:dyDescent="0.3">
      <c r="A2717" s="129" t="s">
        <v>8196</v>
      </c>
      <c r="B2717" s="132">
        <v>-5.7</v>
      </c>
      <c r="C2717" s="132">
        <v>-12.69</v>
      </c>
      <c r="D2717" s="132">
        <v>-5.57</v>
      </c>
      <c r="E2717" s="132">
        <v>-32.06</v>
      </c>
      <c r="F2717" s="132">
        <v>-24.21</v>
      </c>
      <c r="G2717" s="227" t="s">
        <v>3376</v>
      </c>
      <c r="H2717" s="346" t="s">
        <v>3108</v>
      </c>
      <c r="I2717" s="129">
        <v>0.36799999999999999</v>
      </c>
      <c r="J2717" s="129">
        <v>-73</v>
      </c>
      <c r="K2717" s="129">
        <v>-71</v>
      </c>
      <c r="L2717" s="129" t="b">
        <v>0</v>
      </c>
      <c r="M2717" s="129">
        <v>-53.136000000000003</v>
      </c>
      <c r="N2717" s="129">
        <v>7.484</v>
      </c>
      <c r="O2717" s="129">
        <v>-7.1</v>
      </c>
      <c r="P2717" s="132">
        <v>-45.128</v>
      </c>
      <c r="Q2717" s="132">
        <v>0.42899999999999999</v>
      </c>
      <c r="R2717" s="132">
        <v>-19.367999999999999</v>
      </c>
      <c r="S2717" s="129">
        <v>3.69</v>
      </c>
      <c r="T2717" s="129">
        <v>-27.312000000000001</v>
      </c>
      <c r="U2717" s="129">
        <v>6.95</v>
      </c>
      <c r="V2717" s="129">
        <v>-25</v>
      </c>
      <c r="W2717" s="129">
        <v>-25</v>
      </c>
      <c r="X2717" s="129">
        <v>780</v>
      </c>
      <c r="Y2717" s="129" t="s">
        <v>8196</v>
      </c>
      <c r="Z2717" s="129" t="b">
        <v>0</v>
      </c>
      <c r="AA2717" s="129">
        <v>0</v>
      </c>
      <c r="AB2717" s="129" t="b">
        <v>0</v>
      </c>
      <c r="AC2717" s="129">
        <v>42</v>
      </c>
      <c r="AD2717" s="129">
        <v>0.217</v>
      </c>
      <c r="AE2717" s="129" t="s">
        <v>3108</v>
      </c>
      <c r="AF2717" s="129" t="s">
        <v>3376</v>
      </c>
      <c r="AG2717" s="35" t="s">
        <v>8197</v>
      </c>
    </row>
    <row r="2718" spans="1:33" x14ac:dyDescent="0.3">
      <c r="A2718" s="129" t="s">
        <v>255</v>
      </c>
      <c r="B2718" s="132">
        <v>0.91</v>
      </c>
      <c r="C2718" s="132">
        <v>-3.26</v>
      </c>
      <c r="D2718" s="132">
        <v>-7.45</v>
      </c>
      <c r="E2718" s="132">
        <v>-0.03</v>
      </c>
      <c r="F2718" s="132">
        <v>-4.54</v>
      </c>
      <c r="G2718" s="269" t="s">
        <v>3155</v>
      </c>
      <c r="H2718" s="288" t="s">
        <v>3108</v>
      </c>
      <c r="I2718" s="129">
        <v>66.438999999999993</v>
      </c>
      <c r="J2718" s="129">
        <v>-30</v>
      </c>
      <c r="K2718" s="129">
        <v>-10</v>
      </c>
      <c r="L2718" s="129" t="b">
        <v>0</v>
      </c>
      <c r="M2718" s="129">
        <v>-17.411999999999999</v>
      </c>
      <c r="N2718" s="129">
        <v>2.4510000000000001</v>
      </c>
      <c r="O2718" s="129">
        <v>-7.1040000000000001</v>
      </c>
      <c r="P2718" s="132">
        <v>-15.920999999999999</v>
      </c>
      <c r="Q2718" s="132">
        <v>0.40699999999999997</v>
      </c>
      <c r="R2718" s="132">
        <v>-6.4779999999999998</v>
      </c>
      <c r="S2718" s="129">
        <v>1.78</v>
      </c>
      <c r="T2718" s="129">
        <v>36.511000000000003</v>
      </c>
      <c r="U2718" s="129">
        <v>232.61</v>
      </c>
      <c r="V2718" s="129">
        <v>-29</v>
      </c>
      <c r="W2718" s="129">
        <v>-29</v>
      </c>
      <c r="X2718" s="129">
        <v>48</v>
      </c>
      <c r="Y2718" s="129" t="s">
        <v>255</v>
      </c>
      <c r="Z2718" s="129" t="b">
        <v>1</v>
      </c>
      <c r="AA2718" s="129">
        <v>0</v>
      </c>
      <c r="AB2718" s="129" t="b">
        <v>0</v>
      </c>
      <c r="AC2718" s="129">
        <v>46</v>
      </c>
      <c r="AD2718" s="129">
        <v>0.216</v>
      </c>
      <c r="AE2718" s="129" t="s">
        <v>3108</v>
      </c>
      <c r="AF2718" s="129" t="s">
        <v>3155</v>
      </c>
      <c r="AG2718" s="35" t="s">
        <v>3259</v>
      </c>
    </row>
    <row r="2719" spans="1:33" x14ac:dyDescent="0.3">
      <c r="A2719" s="129" t="s">
        <v>396</v>
      </c>
      <c r="B2719" s="132">
        <v>-3.3</v>
      </c>
      <c r="C2719" s="132">
        <v>-8.5</v>
      </c>
      <c r="D2719" s="132">
        <v>-14.68</v>
      </c>
      <c r="E2719" s="132">
        <v>-11.52</v>
      </c>
      <c r="F2719" s="132">
        <v>-9.1999999999999993</v>
      </c>
      <c r="G2719" s="204" t="s">
        <v>3144</v>
      </c>
      <c r="H2719" s="345" t="s">
        <v>3108</v>
      </c>
      <c r="I2719" s="129">
        <v>13.124000000000001</v>
      </c>
      <c r="J2719" s="129">
        <v>-51</v>
      </c>
      <c r="K2719" s="129">
        <v>-41</v>
      </c>
      <c r="L2719" s="129" t="b">
        <v>0</v>
      </c>
      <c r="M2719" s="129">
        <v>-27.082000000000001</v>
      </c>
      <c r="N2719" s="129">
        <v>3.8109999999999999</v>
      </c>
      <c r="O2719" s="129">
        <v>-7.1050000000000004</v>
      </c>
      <c r="P2719" s="132">
        <v>-23.411999999999999</v>
      </c>
      <c r="Q2719" s="132">
        <v>0.40400000000000003</v>
      </c>
      <c r="R2719" s="132">
        <v>-9.4540000000000006</v>
      </c>
      <c r="S2719" s="129">
        <v>2.44</v>
      </c>
      <c r="T2719" s="129">
        <v>18.402999999999999</v>
      </c>
      <c r="U2719" s="129">
        <v>342.4</v>
      </c>
      <c r="V2719" s="129">
        <v>-20</v>
      </c>
      <c r="W2719" s="129">
        <v>-17</v>
      </c>
      <c r="X2719" s="129">
        <v>23</v>
      </c>
      <c r="Y2719" s="129" t="s">
        <v>396</v>
      </c>
      <c r="Z2719" s="129" t="b">
        <v>1</v>
      </c>
      <c r="AA2719" s="129">
        <v>0</v>
      </c>
      <c r="AB2719" s="129" t="b">
        <v>0</v>
      </c>
      <c r="AC2719" s="129">
        <v>47</v>
      </c>
      <c r="AD2719" s="129">
        <v>0.216</v>
      </c>
      <c r="AE2719" s="129" t="s">
        <v>3108</v>
      </c>
      <c r="AF2719" s="129" t="s">
        <v>3144</v>
      </c>
      <c r="AG2719" s="35" t="s">
        <v>4186</v>
      </c>
    </row>
    <row r="2720" spans="1:33" x14ac:dyDescent="0.3">
      <c r="A2720" s="129" t="s">
        <v>1804</v>
      </c>
      <c r="B2720" s="132">
        <v>1.77</v>
      </c>
      <c r="C2720" s="132">
        <v>-8.2799999999999994</v>
      </c>
      <c r="D2720" s="132">
        <v>-39.33</v>
      </c>
      <c r="E2720" s="132">
        <v>-23.61</v>
      </c>
      <c r="F2720" s="132">
        <v>-20.93</v>
      </c>
      <c r="G2720" s="212" t="s">
        <v>3146</v>
      </c>
      <c r="H2720" s="345" t="s">
        <v>3124</v>
      </c>
      <c r="I2720" s="129">
        <v>2.33</v>
      </c>
      <c r="J2720" s="129">
        <v>-87</v>
      </c>
      <c r="K2720" s="129">
        <v>-82</v>
      </c>
      <c r="L2720" s="129" t="b">
        <v>0</v>
      </c>
      <c r="M2720" s="129">
        <v>-85.721000000000004</v>
      </c>
      <c r="N2720" s="129">
        <v>12.048</v>
      </c>
      <c r="O2720" s="129">
        <v>-7.1150000000000002</v>
      </c>
      <c r="P2720" s="132">
        <v>-58.378999999999998</v>
      </c>
      <c r="Q2720" s="132">
        <v>0.36499999999999999</v>
      </c>
      <c r="R2720" s="132">
        <v>-21.292999999999999</v>
      </c>
      <c r="S2720" s="129">
        <v>3.74</v>
      </c>
      <c r="T2720" s="129">
        <v>16.942</v>
      </c>
      <c r="U2720" s="129">
        <v>6.31</v>
      </c>
      <c r="V2720" s="129">
        <v>-47</v>
      </c>
      <c r="W2720" s="129">
        <v>-67</v>
      </c>
      <c r="X2720" s="129">
        <v>847</v>
      </c>
      <c r="Y2720" s="129" t="s">
        <v>1804</v>
      </c>
      <c r="Z2720" s="129" t="b">
        <v>1</v>
      </c>
      <c r="AA2720" s="129">
        <v>0</v>
      </c>
      <c r="AB2720" s="129" t="b">
        <v>0</v>
      </c>
      <c r="AC2720" s="129">
        <v>45</v>
      </c>
      <c r="AD2720" s="129">
        <v>0.216</v>
      </c>
      <c r="AE2720" s="129" t="s">
        <v>3124</v>
      </c>
      <c r="AF2720" s="129" t="s">
        <v>3146</v>
      </c>
      <c r="AG2720" s="35" t="s">
        <v>4765</v>
      </c>
    </row>
    <row r="2721" spans="1:33" x14ac:dyDescent="0.3">
      <c r="A2721" s="129" t="s">
        <v>1807</v>
      </c>
      <c r="B2721" s="132">
        <v>-2.04</v>
      </c>
      <c r="C2721" s="132">
        <v>-6.78</v>
      </c>
      <c r="D2721" s="132">
        <v>-15.27</v>
      </c>
      <c r="E2721" s="132">
        <v>-14.36</v>
      </c>
      <c r="F2721" s="132">
        <v>-12.28</v>
      </c>
      <c r="G2721" s="204" t="s">
        <v>3236</v>
      </c>
      <c r="H2721" s="345" t="s">
        <v>3111</v>
      </c>
      <c r="I2721" s="129">
        <v>1.6140000000000001</v>
      </c>
      <c r="J2721" s="129">
        <v>-46</v>
      </c>
      <c r="K2721" s="129">
        <v>-39</v>
      </c>
      <c r="L2721" s="129" t="b">
        <v>0</v>
      </c>
      <c r="M2721" s="129">
        <v>-22.690999999999999</v>
      </c>
      <c r="N2721" s="129">
        <v>3.1789999999999998</v>
      </c>
      <c r="O2721" s="129">
        <v>-7.1379999999999999</v>
      </c>
      <c r="P2721" s="132">
        <v>-22.074999999999999</v>
      </c>
      <c r="Q2721" s="132">
        <v>0.40400000000000003</v>
      </c>
      <c r="R2721" s="132">
        <v>-8.9209999999999994</v>
      </c>
      <c r="S2721" s="129">
        <v>2.61</v>
      </c>
      <c r="T2721" s="129">
        <v>10.621</v>
      </c>
      <c r="U2721" s="129">
        <v>14.43</v>
      </c>
      <c r="V2721" s="129">
        <v>-30</v>
      </c>
      <c r="W2721" s="129">
        <v>-20</v>
      </c>
      <c r="X2721" s="129">
        <v>531</v>
      </c>
      <c r="Y2721" s="129" t="s">
        <v>1807</v>
      </c>
      <c r="Z2721" s="129" t="b">
        <v>1</v>
      </c>
      <c r="AA2721" s="129">
        <v>0</v>
      </c>
      <c r="AB2721" s="129" t="b">
        <v>0</v>
      </c>
      <c r="AC2721" s="129">
        <v>39</v>
      </c>
      <c r="AD2721" s="129">
        <v>0.216</v>
      </c>
      <c r="AE2721" s="129" t="s">
        <v>3111</v>
      </c>
      <c r="AF2721" s="129" t="s">
        <v>3236</v>
      </c>
      <c r="AG2721" s="35" t="s">
        <v>5190</v>
      </c>
    </row>
    <row r="2722" spans="1:33" x14ac:dyDescent="0.3">
      <c r="A2722" s="129" t="s">
        <v>7536</v>
      </c>
      <c r="B2722" s="132">
        <v>1.76</v>
      </c>
      <c r="C2722" s="132">
        <v>0.91</v>
      </c>
      <c r="D2722" s="132">
        <v>0.35</v>
      </c>
      <c r="E2722" s="132">
        <v>-0.82</v>
      </c>
      <c r="F2722" s="132">
        <v>-0.96</v>
      </c>
      <c r="G2722" s="231" t="s">
        <v>3160</v>
      </c>
      <c r="H2722" s="346" t="s">
        <v>3111</v>
      </c>
      <c r="I2722" s="129">
        <v>0.69399999999999995</v>
      </c>
      <c r="J2722" s="129">
        <v>-31</v>
      </c>
      <c r="K2722" s="129">
        <v>-23</v>
      </c>
      <c r="L2722" s="129" t="b">
        <v>1</v>
      </c>
      <c r="M2722" s="129">
        <v>-9.2110000000000003</v>
      </c>
      <c r="N2722" s="129">
        <v>1.29</v>
      </c>
      <c r="O2722" s="129">
        <v>-7.1420000000000003</v>
      </c>
      <c r="P2722" s="132">
        <v>-8.8849999999999998</v>
      </c>
      <c r="Q2722" s="132">
        <v>0.41699999999999998</v>
      </c>
      <c r="R2722" s="132">
        <v>-3.7010000000000001</v>
      </c>
      <c r="S2722" s="129">
        <v>1.04</v>
      </c>
      <c r="T2722" s="129">
        <v>79.787000000000006</v>
      </c>
      <c r="U2722" s="129">
        <v>14.48</v>
      </c>
      <c r="V2722" s="129">
        <v>14</v>
      </c>
      <c r="W2722" s="129">
        <v>25</v>
      </c>
      <c r="X2722" s="129">
        <v>1329</v>
      </c>
      <c r="Y2722" s="129" t="s">
        <v>7536</v>
      </c>
      <c r="Z2722" s="129" t="b">
        <v>1</v>
      </c>
      <c r="AA2722" s="129">
        <v>0</v>
      </c>
      <c r="AB2722" s="129" t="b">
        <v>0</v>
      </c>
      <c r="AC2722" s="129">
        <v>51</v>
      </c>
      <c r="AD2722" s="129">
        <v>0.215</v>
      </c>
      <c r="AE2722" s="129" t="s">
        <v>3111</v>
      </c>
      <c r="AF2722" s="129" t="s">
        <v>3160</v>
      </c>
      <c r="AG2722" s="35" t="s">
        <v>7537</v>
      </c>
    </row>
    <row r="2723" spans="1:33" x14ac:dyDescent="0.3">
      <c r="A2723" s="129" t="s">
        <v>362</v>
      </c>
      <c r="B2723" s="132">
        <v>5.57</v>
      </c>
      <c r="C2723" s="132">
        <v>18.57</v>
      </c>
      <c r="D2723" s="132">
        <v>6.81</v>
      </c>
      <c r="E2723" s="132">
        <v>-24.75</v>
      </c>
      <c r="F2723" s="132">
        <v>-23.73</v>
      </c>
      <c r="G2723" s="282" t="s">
        <v>3453</v>
      </c>
      <c r="H2723" s="347" t="s">
        <v>3108</v>
      </c>
      <c r="I2723" s="129">
        <v>11.79</v>
      </c>
      <c r="J2723" s="129">
        <v>-95</v>
      </c>
      <c r="K2723" s="129">
        <v>-93</v>
      </c>
      <c r="L2723" s="129" t="b">
        <v>0</v>
      </c>
      <c r="M2723" s="129">
        <v>-75.941999999999993</v>
      </c>
      <c r="N2723" s="129">
        <v>10.631</v>
      </c>
      <c r="O2723" s="129">
        <v>-7.1440000000000001</v>
      </c>
      <c r="P2723" s="132">
        <v>-60.537999999999997</v>
      </c>
      <c r="Q2723" s="132">
        <v>0.443</v>
      </c>
      <c r="R2723" s="132">
        <v>-26.794</v>
      </c>
      <c r="S2723" s="129">
        <v>5.21</v>
      </c>
      <c r="T2723" s="129">
        <v>52.649000000000001</v>
      </c>
      <c r="U2723" s="129">
        <v>11.845000000000001</v>
      </c>
      <c r="V2723" s="129">
        <v>-33</v>
      </c>
      <c r="W2723" s="129">
        <v>-48</v>
      </c>
      <c r="X2723" s="129">
        <v>323</v>
      </c>
      <c r="Y2723" s="129" t="s">
        <v>362</v>
      </c>
      <c r="Z2723" s="129" t="b">
        <v>0</v>
      </c>
      <c r="AA2723" s="129">
        <v>0</v>
      </c>
      <c r="AB2723" s="129" t="b">
        <v>0</v>
      </c>
      <c r="AC2723" s="129">
        <v>46</v>
      </c>
      <c r="AD2723" s="129">
        <v>0.215</v>
      </c>
      <c r="AE2723" s="129" t="s">
        <v>3108</v>
      </c>
      <c r="AF2723" s="129" t="s">
        <v>3453</v>
      </c>
      <c r="AG2723" s="35" t="s">
        <v>5306</v>
      </c>
    </row>
    <row r="2724" spans="1:33" x14ac:dyDescent="0.3">
      <c r="A2724" s="129" t="s">
        <v>1857</v>
      </c>
      <c r="B2724" s="132">
        <v>-0.2</v>
      </c>
      <c r="C2724" s="132">
        <v>-2.89</v>
      </c>
      <c r="D2724" s="132">
        <v>-6.68</v>
      </c>
      <c r="E2724" s="132">
        <v>-2.71</v>
      </c>
      <c r="F2724" s="132">
        <v>-8.52</v>
      </c>
      <c r="G2724" s="282" t="s">
        <v>3148</v>
      </c>
      <c r="H2724" s="347" t="s">
        <v>3111</v>
      </c>
      <c r="I2724" s="129">
        <v>1.5369999999999999</v>
      </c>
      <c r="J2724" s="129">
        <v>-49</v>
      </c>
      <c r="K2724" s="129">
        <v>-29</v>
      </c>
      <c r="L2724" s="129" t="b">
        <v>0</v>
      </c>
      <c r="M2724" s="129">
        <v>-18.033000000000001</v>
      </c>
      <c r="N2724" s="129">
        <v>2.52</v>
      </c>
      <c r="O2724" s="129">
        <v>-7.157</v>
      </c>
      <c r="P2724" s="132">
        <v>-17.442</v>
      </c>
      <c r="Q2724" s="132">
        <v>0.41899999999999998</v>
      </c>
      <c r="R2724" s="132">
        <v>-7.3090000000000002</v>
      </c>
      <c r="S2724" s="129">
        <v>2.36</v>
      </c>
      <c r="T2724" s="129">
        <v>-68.128</v>
      </c>
      <c r="U2724" s="129">
        <v>60.25</v>
      </c>
      <c r="V2724" s="129">
        <v>16</v>
      </c>
      <c r="W2724" s="129">
        <v>35</v>
      </c>
      <c r="X2724" s="129">
        <v>140</v>
      </c>
      <c r="Y2724" s="129" t="s">
        <v>1857</v>
      </c>
      <c r="Z2724" s="129" t="b">
        <v>1</v>
      </c>
      <c r="AA2724" s="129">
        <v>0</v>
      </c>
      <c r="AB2724" s="129" t="b">
        <v>0</v>
      </c>
      <c r="AC2724" s="129">
        <v>37</v>
      </c>
      <c r="AD2724" s="129">
        <v>0.215</v>
      </c>
      <c r="AE2724" s="129" t="s">
        <v>3111</v>
      </c>
      <c r="AF2724" s="129" t="s">
        <v>3148</v>
      </c>
      <c r="AG2724" s="35" t="s">
        <v>3502</v>
      </c>
    </row>
    <row r="2725" spans="1:33" x14ac:dyDescent="0.3">
      <c r="A2725" s="129" t="s">
        <v>7601</v>
      </c>
      <c r="B2725" s="132">
        <v>1.23</v>
      </c>
      <c r="C2725" s="132">
        <v>0.38</v>
      </c>
      <c r="D2725" s="132">
        <v>-0.19</v>
      </c>
      <c r="E2725" s="132">
        <v>2.8</v>
      </c>
      <c r="F2725" s="132">
        <v>-1.39</v>
      </c>
      <c r="G2725" s="204" t="s">
        <v>3250</v>
      </c>
      <c r="H2725" s="345" t="s">
        <v>3111</v>
      </c>
      <c r="I2725" s="129">
        <v>0.50900000000000001</v>
      </c>
      <c r="J2725" s="129">
        <v>-45</v>
      </c>
      <c r="K2725" s="129">
        <v>-34</v>
      </c>
      <c r="L2725" s="129" t="b">
        <v>1</v>
      </c>
      <c r="M2725" s="129">
        <v>-8.18</v>
      </c>
      <c r="N2725" s="129">
        <v>1.1399999999999999</v>
      </c>
      <c r="O2725" s="129">
        <v>-7.173</v>
      </c>
      <c r="P2725" s="132">
        <v>-7.8680000000000003</v>
      </c>
      <c r="Q2725" s="132">
        <v>0.41799999999999998</v>
      </c>
      <c r="R2725" s="132">
        <v>-3.29</v>
      </c>
      <c r="S2725" s="129">
        <v>0.68</v>
      </c>
      <c r="T2725" s="129">
        <v>68.680999999999997</v>
      </c>
      <c r="U2725" s="129">
        <v>10.66</v>
      </c>
      <c r="V2725" s="129">
        <v>-18</v>
      </c>
      <c r="W2725" s="129">
        <v>-8</v>
      </c>
      <c r="X2725" s="129">
        <v>2747</v>
      </c>
      <c r="Y2725" s="129" t="s">
        <v>7601</v>
      </c>
      <c r="Z2725" s="129" t="b">
        <v>1</v>
      </c>
      <c r="AA2725" s="129">
        <v>0</v>
      </c>
      <c r="AB2725" s="129" t="b">
        <v>1</v>
      </c>
      <c r="AC2725" s="129">
        <v>46</v>
      </c>
      <c r="AD2725" s="129">
        <v>0.214</v>
      </c>
      <c r="AE2725" s="129" t="s">
        <v>3111</v>
      </c>
      <c r="AF2725" s="129" t="s">
        <v>3250</v>
      </c>
      <c r="AG2725" s="35" t="s">
        <v>7602</v>
      </c>
    </row>
    <row r="2726" spans="1:33" x14ac:dyDescent="0.3">
      <c r="A2726" s="129" t="s">
        <v>312</v>
      </c>
      <c r="B2726" s="132">
        <v>-0.09</v>
      </c>
      <c r="C2726" s="132">
        <v>-20.21</v>
      </c>
      <c r="D2726" s="132">
        <v>-25.44</v>
      </c>
      <c r="E2726" s="132">
        <v>-16.86</v>
      </c>
      <c r="F2726" s="132">
        <v>-19.87</v>
      </c>
      <c r="G2726" s="227" t="s">
        <v>3370</v>
      </c>
      <c r="H2726" s="346" t="s">
        <v>3108</v>
      </c>
      <c r="I2726" s="129">
        <v>7.5380000000000003</v>
      </c>
      <c r="J2726" s="129">
        <v>-58</v>
      </c>
      <c r="K2726" s="129">
        <v>-55</v>
      </c>
      <c r="L2726" s="129" t="b">
        <v>0</v>
      </c>
      <c r="M2726" s="129">
        <v>-40.44</v>
      </c>
      <c r="N2726" s="129">
        <v>5.6319999999999997</v>
      </c>
      <c r="O2726" s="129">
        <v>-7.181</v>
      </c>
      <c r="P2726" s="132">
        <v>-34.895000000000003</v>
      </c>
      <c r="Q2726" s="132">
        <v>0.40699999999999997</v>
      </c>
      <c r="R2726" s="132">
        <v>-14.209</v>
      </c>
      <c r="S2726" s="129">
        <v>3.82</v>
      </c>
      <c r="T2726" s="129">
        <v>-2.2770000000000001</v>
      </c>
      <c r="U2726" s="129">
        <v>11.49</v>
      </c>
      <c r="V2726" s="129">
        <v>-56</v>
      </c>
      <c r="W2726" s="129">
        <v>-33</v>
      </c>
      <c r="X2726" s="129">
        <v>455</v>
      </c>
      <c r="Y2726" s="129" t="s">
        <v>312</v>
      </c>
      <c r="Z2726" s="129" t="b">
        <v>1</v>
      </c>
      <c r="AA2726" s="129">
        <v>0</v>
      </c>
      <c r="AB2726" s="129" t="b">
        <v>0</v>
      </c>
      <c r="AC2726" s="129">
        <v>48</v>
      </c>
      <c r="AD2726" s="129">
        <v>0.214</v>
      </c>
      <c r="AE2726" s="129" t="s">
        <v>3108</v>
      </c>
      <c r="AF2726" s="129" t="s">
        <v>3370</v>
      </c>
      <c r="AG2726" s="35" t="s">
        <v>3993</v>
      </c>
    </row>
    <row r="2727" spans="1:33" x14ac:dyDescent="0.3">
      <c r="A2727" s="129" t="s">
        <v>619</v>
      </c>
      <c r="B2727" s="132">
        <v>-0.64</v>
      </c>
      <c r="C2727" s="132">
        <v>-7.28</v>
      </c>
      <c r="D2727" s="132">
        <v>-14.99</v>
      </c>
      <c r="E2727" s="132">
        <v>-8.25</v>
      </c>
      <c r="F2727" s="132">
        <v>-12.71</v>
      </c>
      <c r="G2727" s="291" t="s">
        <v>3166</v>
      </c>
      <c r="H2727" s="348" t="s">
        <v>245</v>
      </c>
      <c r="I2727" s="129">
        <v>10.058999999999999</v>
      </c>
      <c r="J2727" s="129">
        <v>-51</v>
      </c>
      <c r="K2727" s="129">
        <v>-17</v>
      </c>
      <c r="L2727" s="129" t="b">
        <v>0</v>
      </c>
      <c r="M2727" s="129">
        <v>-23.626999999999999</v>
      </c>
      <c r="N2727" s="129">
        <v>3.2810000000000001</v>
      </c>
      <c r="O2727" s="129">
        <v>-7.2009999999999996</v>
      </c>
      <c r="P2727" s="132">
        <v>-21.866</v>
      </c>
      <c r="Q2727" s="132">
        <v>0.41099999999999998</v>
      </c>
      <c r="R2727" s="132">
        <v>-8.9760000000000009</v>
      </c>
      <c r="S2727" s="129">
        <v>2.74</v>
      </c>
      <c r="T2727" s="129">
        <v>33.853999999999999</v>
      </c>
      <c r="U2727" s="129">
        <v>14.01</v>
      </c>
      <c r="V2727" s="129">
        <v>-67</v>
      </c>
      <c r="W2727" s="129">
        <v>-67</v>
      </c>
      <c r="X2727" s="129">
        <v>520</v>
      </c>
      <c r="Y2727" s="129" t="s">
        <v>619</v>
      </c>
      <c r="Z2727" s="129" t="b">
        <v>1</v>
      </c>
      <c r="AA2727" s="129">
        <v>0</v>
      </c>
      <c r="AB2727" s="129" t="b">
        <v>0</v>
      </c>
      <c r="AC2727" s="129">
        <v>42</v>
      </c>
      <c r="AD2727" s="129">
        <v>0.214</v>
      </c>
      <c r="AE2727" s="129" t="s">
        <v>245</v>
      </c>
      <c r="AF2727" s="129" t="s">
        <v>3166</v>
      </c>
      <c r="AG2727" s="35" t="s">
        <v>3167</v>
      </c>
    </row>
    <row r="2728" spans="1:33" x14ac:dyDescent="0.3">
      <c r="A2728" s="129" t="s">
        <v>903</v>
      </c>
      <c r="B2728" s="132">
        <v>-2.3199999999999998</v>
      </c>
      <c r="C2728" s="132">
        <v>-8.08</v>
      </c>
      <c r="D2728" s="132">
        <v>-11.71</v>
      </c>
      <c r="E2728" s="132">
        <v>-10.95</v>
      </c>
      <c r="F2728" s="132">
        <v>-8.8699999999999992</v>
      </c>
      <c r="G2728" s="231" t="s">
        <v>3276</v>
      </c>
      <c r="H2728" s="346" t="s">
        <v>3140</v>
      </c>
      <c r="I2728" s="129">
        <v>53.439</v>
      </c>
      <c r="J2728" s="129">
        <v>-27</v>
      </c>
      <c r="K2728" s="129">
        <v>-16</v>
      </c>
      <c r="L2728" s="129" t="b">
        <v>0</v>
      </c>
      <c r="M2728" s="129">
        <v>-25.332000000000001</v>
      </c>
      <c r="N2728" s="129">
        <v>3.516</v>
      </c>
      <c r="O2728" s="129">
        <v>-7.2050000000000001</v>
      </c>
      <c r="P2728" s="132">
        <v>-22.312999999999999</v>
      </c>
      <c r="Q2728" s="132">
        <v>0.41199999999999998</v>
      </c>
      <c r="R2728" s="132">
        <v>-9.1969999999999992</v>
      </c>
      <c r="S2728" s="129">
        <v>2.0299999999999998</v>
      </c>
      <c r="T2728" s="129">
        <v>-165.45699999999999</v>
      </c>
      <c r="U2728" s="129">
        <v>50.98</v>
      </c>
      <c r="V2728" s="129">
        <v>-49</v>
      </c>
      <c r="W2728" s="129">
        <v>-6</v>
      </c>
      <c r="X2728" s="129">
        <v>193</v>
      </c>
      <c r="Y2728" s="129" t="s">
        <v>903</v>
      </c>
      <c r="Z2728" s="129" t="b">
        <v>1</v>
      </c>
      <c r="AA2728" s="129">
        <v>0</v>
      </c>
      <c r="AB2728" s="129" t="b">
        <v>0</v>
      </c>
      <c r="AC2728" s="129">
        <v>41</v>
      </c>
      <c r="AD2728" s="129">
        <v>0.214</v>
      </c>
      <c r="AE2728" s="129" t="s">
        <v>3140</v>
      </c>
      <c r="AF2728" s="129" t="s">
        <v>3276</v>
      </c>
      <c r="AG2728" s="35" t="s">
        <v>904</v>
      </c>
    </row>
    <row r="2729" spans="1:33" x14ac:dyDescent="0.3">
      <c r="A2729" s="129" t="s">
        <v>1713</v>
      </c>
      <c r="B2729" s="132">
        <v>-1.17</v>
      </c>
      <c r="C2729" s="132">
        <v>-9.82</v>
      </c>
      <c r="D2729" s="132">
        <v>-9.3800000000000008</v>
      </c>
      <c r="E2729" s="132">
        <v>-10.93</v>
      </c>
      <c r="F2729" s="132">
        <v>-14.15</v>
      </c>
      <c r="G2729" s="233" t="s">
        <v>88</v>
      </c>
      <c r="H2729" s="345" t="s">
        <v>31</v>
      </c>
      <c r="I2729" s="129">
        <v>1.6519999999999999</v>
      </c>
      <c r="J2729" s="129">
        <v>-45</v>
      </c>
      <c r="K2729" s="129">
        <v>-23</v>
      </c>
      <c r="L2729" s="129" t="b">
        <v>0</v>
      </c>
      <c r="M2729" s="129">
        <v>-33.472999999999999</v>
      </c>
      <c r="N2729" s="129">
        <v>4.641</v>
      </c>
      <c r="O2729" s="129">
        <v>-7.2119999999999997</v>
      </c>
      <c r="P2729" s="132">
        <v>-28.535</v>
      </c>
      <c r="Q2729" s="132">
        <v>0.42499999999999999</v>
      </c>
      <c r="R2729" s="132">
        <v>-12.114000000000001</v>
      </c>
      <c r="S2729" s="129">
        <v>3.84</v>
      </c>
      <c r="T2729" s="129">
        <v>34.951000000000001</v>
      </c>
      <c r="U2729" s="129">
        <v>26.08</v>
      </c>
      <c r="V2729" s="129">
        <v>-32</v>
      </c>
      <c r="W2729" s="129">
        <v>-17</v>
      </c>
      <c r="X2729" s="129">
        <v>199</v>
      </c>
      <c r="Y2729" s="129" t="s">
        <v>1713</v>
      </c>
      <c r="Z2729" s="129" t="b">
        <v>1</v>
      </c>
      <c r="AA2729" s="129">
        <v>0</v>
      </c>
      <c r="AB2729" s="129" t="b">
        <v>0</v>
      </c>
      <c r="AC2729" s="129">
        <v>48</v>
      </c>
      <c r="AD2729" s="129">
        <v>0.21299999999999999</v>
      </c>
      <c r="AE2729" s="129" t="s">
        <v>31</v>
      </c>
      <c r="AF2729" s="129" t="s">
        <v>88</v>
      </c>
      <c r="AG2729" s="35" t="s">
        <v>3737</v>
      </c>
    </row>
    <row r="2730" spans="1:33" x14ac:dyDescent="0.3">
      <c r="A2730" s="129" t="s">
        <v>287</v>
      </c>
      <c r="B2730" s="132">
        <v>2.94</v>
      </c>
      <c r="C2730" s="132">
        <v>-1.65</v>
      </c>
      <c r="D2730" s="132">
        <v>-16.37</v>
      </c>
      <c r="E2730" s="132">
        <v>-1.28</v>
      </c>
      <c r="F2730" s="132">
        <v>-6.82</v>
      </c>
      <c r="G2730" s="233" t="s">
        <v>3114</v>
      </c>
      <c r="H2730" s="345" t="s">
        <v>31</v>
      </c>
      <c r="I2730" s="129">
        <v>9.8290000000000006</v>
      </c>
      <c r="J2730" s="129">
        <v>-62</v>
      </c>
      <c r="K2730" s="129">
        <v>-37</v>
      </c>
      <c r="L2730" s="129" t="b">
        <v>0</v>
      </c>
      <c r="M2730" s="129">
        <v>-36.576000000000001</v>
      </c>
      <c r="N2730" s="129">
        <v>5.0659999999999998</v>
      </c>
      <c r="O2730" s="129">
        <v>-7.22</v>
      </c>
      <c r="P2730" s="132">
        <v>-30.356000000000002</v>
      </c>
      <c r="Q2730" s="132">
        <v>0.40699999999999997</v>
      </c>
      <c r="R2730" s="132">
        <v>-12.361000000000001</v>
      </c>
      <c r="S2730" s="129">
        <v>2.5099999999999998</v>
      </c>
      <c r="T2730" s="129">
        <v>72.334999999999994</v>
      </c>
      <c r="U2730" s="129">
        <v>67.17</v>
      </c>
      <c r="V2730" s="129">
        <v>-20</v>
      </c>
      <c r="W2730" s="129">
        <v>-29</v>
      </c>
      <c r="X2730" s="129">
        <v>118</v>
      </c>
      <c r="Y2730" s="129" t="s">
        <v>287</v>
      </c>
      <c r="Z2730" s="129" t="b">
        <v>1</v>
      </c>
      <c r="AA2730" s="129">
        <v>0</v>
      </c>
      <c r="AB2730" s="129" t="b">
        <v>0</v>
      </c>
      <c r="AC2730" s="129">
        <v>47</v>
      </c>
      <c r="AD2730" s="129">
        <v>0.21299999999999999</v>
      </c>
      <c r="AE2730" s="129" t="s">
        <v>31</v>
      </c>
      <c r="AF2730" s="129" t="s">
        <v>3114</v>
      </c>
      <c r="AG2730" s="35" t="s">
        <v>4863</v>
      </c>
    </row>
    <row r="2731" spans="1:33" x14ac:dyDescent="0.3">
      <c r="A2731" s="129" t="s">
        <v>8198</v>
      </c>
      <c r="B2731" s="132">
        <v>4.0199999999999996</v>
      </c>
      <c r="C2731" s="132">
        <v>8.9499999999999993</v>
      </c>
      <c r="D2731" s="132">
        <v>-10</v>
      </c>
      <c r="E2731" s="132">
        <v>-18.72</v>
      </c>
      <c r="F2731" s="132">
        <v>-13.87</v>
      </c>
      <c r="G2731" s="204" t="s">
        <v>3168</v>
      </c>
      <c r="H2731" s="345" t="s">
        <v>3124</v>
      </c>
      <c r="I2731" s="129">
        <v>0.214</v>
      </c>
      <c r="J2731" s="129">
        <v>-93</v>
      </c>
      <c r="K2731" s="129">
        <v>-92</v>
      </c>
      <c r="L2731" s="129" t="b">
        <v>0</v>
      </c>
      <c r="M2731" s="129">
        <v>-47.148000000000003</v>
      </c>
      <c r="N2731" s="129">
        <v>6.5090000000000003</v>
      </c>
      <c r="O2731" s="129">
        <v>-7.2430000000000003</v>
      </c>
      <c r="P2731" s="132">
        <v>-39.796999999999997</v>
      </c>
      <c r="Q2731" s="132">
        <v>0.432</v>
      </c>
      <c r="R2731" s="132">
        <v>-17.173999999999999</v>
      </c>
      <c r="S2731" s="129">
        <v>5.15</v>
      </c>
      <c r="T2731" s="129">
        <v>12.507999999999999</v>
      </c>
      <c r="U2731" s="129">
        <v>6.21</v>
      </c>
      <c r="V2731" s="129">
        <v>-15</v>
      </c>
      <c r="W2731" s="129">
        <v>-47</v>
      </c>
      <c r="X2731" s="129">
        <v>625</v>
      </c>
      <c r="Y2731" s="129" t="s">
        <v>8198</v>
      </c>
      <c r="Z2731" s="129" t="b">
        <v>1</v>
      </c>
      <c r="AA2731" s="129">
        <v>0</v>
      </c>
      <c r="AB2731" s="129" t="b">
        <v>0</v>
      </c>
      <c r="AC2731" s="129">
        <v>36</v>
      </c>
      <c r="AD2731" s="129">
        <v>0.21299999999999999</v>
      </c>
      <c r="AE2731" s="129" t="s">
        <v>3124</v>
      </c>
      <c r="AF2731" s="129" t="s">
        <v>3168</v>
      </c>
      <c r="AG2731" s="35" t="s">
        <v>8199</v>
      </c>
    </row>
    <row r="2732" spans="1:33" x14ac:dyDescent="0.3">
      <c r="A2732" s="129" t="s">
        <v>1721</v>
      </c>
      <c r="B2732" s="132">
        <v>-16.34</v>
      </c>
      <c r="C2732" s="132">
        <v>-26.38</v>
      </c>
      <c r="D2732" s="132">
        <v>-26.44</v>
      </c>
      <c r="E2732" s="132">
        <v>-25.46</v>
      </c>
      <c r="F2732" s="132">
        <v>-29.06</v>
      </c>
      <c r="G2732" s="204" t="s">
        <v>3114</v>
      </c>
      <c r="H2732" s="345" t="s">
        <v>31</v>
      </c>
      <c r="I2732" s="129">
        <v>2.3759999999999999</v>
      </c>
      <c r="J2732" s="129">
        <v>-68</v>
      </c>
      <c r="K2732" s="129">
        <v>-63</v>
      </c>
      <c r="L2732" s="129" t="b">
        <v>0</v>
      </c>
      <c r="M2732" s="129">
        <v>-40.106999999999999</v>
      </c>
      <c r="N2732" s="129">
        <v>5.5359999999999996</v>
      </c>
      <c r="O2732" s="129">
        <v>-7.2450000000000001</v>
      </c>
      <c r="P2732" s="132">
        <v>-34.798000000000002</v>
      </c>
      <c r="Q2732" s="132">
        <v>0.41199999999999998</v>
      </c>
      <c r="R2732" s="132">
        <v>-14.323</v>
      </c>
      <c r="S2732" s="129">
        <v>5.86</v>
      </c>
      <c r="T2732" s="129">
        <v>7.6180000000000003</v>
      </c>
      <c r="U2732" s="129">
        <v>8.9600000000000009</v>
      </c>
      <c r="V2732" s="129">
        <v>26</v>
      </c>
      <c r="W2732" s="129">
        <v>89</v>
      </c>
      <c r="X2732" s="129">
        <v>380</v>
      </c>
      <c r="Y2732" s="129" t="s">
        <v>1721</v>
      </c>
      <c r="Z2732" s="129" t="b">
        <v>1</v>
      </c>
      <c r="AA2732" s="129">
        <v>0</v>
      </c>
      <c r="AB2732" s="129" t="b">
        <v>0</v>
      </c>
      <c r="AC2732" s="129">
        <v>44</v>
      </c>
      <c r="AD2732" s="129">
        <v>0.21199999999999999</v>
      </c>
      <c r="AE2732" s="129" t="s">
        <v>31</v>
      </c>
      <c r="AF2732" s="129" t="s">
        <v>3114</v>
      </c>
      <c r="AG2732" s="35" t="s">
        <v>5460</v>
      </c>
    </row>
    <row r="2733" spans="1:33" x14ac:dyDescent="0.3">
      <c r="A2733" s="129" t="s">
        <v>784</v>
      </c>
      <c r="B2733" s="132">
        <v>0.71</v>
      </c>
      <c r="C2733" s="132">
        <v>-8.93</v>
      </c>
      <c r="D2733" s="132">
        <v>-11.74</v>
      </c>
      <c r="E2733" s="132">
        <v>-10.220000000000001</v>
      </c>
      <c r="F2733" s="132">
        <v>-11.47</v>
      </c>
      <c r="G2733" s="225" t="s">
        <v>3221</v>
      </c>
      <c r="H2733" s="346" t="s">
        <v>24</v>
      </c>
      <c r="I2733" s="129">
        <v>23.876999999999999</v>
      </c>
      <c r="J2733" s="129">
        <v>-43</v>
      </c>
      <c r="K2733" s="129">
        <v>-34</v>
      </c>
      <c r="L2733" s="129" t="b">
        <v>0</v>
      </c>
      <c r="M2733" s="129">
        <v>-22.506</v>
      </c>
      <c r="N2733" s="129">
        <v>3.1059999999999999</v>
      </c>
      <c r="O2733" s="129">
        <v>-7.2450000000000001</v>
      </c>
      <c r="P2733" s="132">
        <v>-20.841000000000001</v>
      </c>
      <c r="Q2733" s="132">
        <v>0.41699999999999998</v>
      </c>
      <c r="R2733" s="132">
        <v>-8.6880000000000006</v>
      </c>
      <c r="S2733" s="129">
        <v>2.1800000000000002</v>
      </c>
      <c r="T2733" s="129">
        <v>33.171999999999997</v>
      </c>
      <c r="U2733" s="129">
        <v>136.80000000000001</v>
      </c>
      <c r="V2733" s="129">
        <v>-50</v>
      </c>
      <c r="W2733" s="129">
        <v>-47</v>
      </c>
      <c r="X2733" s="129">
        <v>67</v>
      </c>
      <c r="Y2733" s="129" t="s">
        <v>784</v>
      </c>
      <c r="Z2733" s="129" t="b">
        <v>1</v>
      </c>
      <c r="AA2733" s="129">
        <v>0</v>
      </c>
      <c r="AB2733" s="129" t="b">
        <v>0</v>
      </c>
      <c r="AC2733" s="129">
        <v>46</v>
      </c>
      <c r="AD2733" s="129">
        <v>0.21199999999999999</v>
      </c>
      <c r="AE2733" s="129" t="s">
        <v>24</v>
      </c>
      <c r="AF2733" s="129" t="s">
        <v>3221</v>
      </c>
      <c r="AG2733" s="35" t="s">
        <v>3801</v>
      </c>
    </row>
    <row r="2734" spans="1:33" x14ac:dyDescent="0.3">
      <c r="A2734" s="129" t="s">
        <v>2243</v>
      </c>
      <c r="B2734" s="132">
        <v>0.13</v>
      </c>
      <c r="C2734" s="132">
        <v>-4.82</v>
      </c>
      <c r="D2734" s="132">
        <v>-14.47</v>
      </c>
      <c r="E2734" s="132">
        <v>-7.77</v>
      </c>
      <c r="F2734" s="132">
        <v>-7.84</v>
      </c>
      <c r="G2734" s="222" t="s">
        <v>3525</v>
      </c>
      <c r="H2734" s="349" t="s">
        <v>3124</v>
      </c>
      <c r="I2734" s="129">
        <v>2.246</v>
      </c>
      <c r="J2734" s="129">
        <v>-89</v>
      </c>
      <c r="K2734" s="129">
        <v>-87</v>
      </c>
      <c r="L2734" s="129" t="b">
        <v>0</v>
      </c>
      <c r="M2734" s="129">
        <v>-67.539000000000001</v>
      </c>
      <c r="N2734" s="129">
        <v>9.3140000000000001</v>
      </c>
      <c r="O2734" s="129">
        <v>-7.2519999999999998</v>
      </c>
      <c r="P2734" s="132">
        <v>-46.402000000000001</v>
      </c>
      <c r="Q2734" s="132">
        <v>0.42099999999999999</v>
      </c>
      <c r="R2734" s="132">
        <v>-19.542000000000002</v>
      </c>
      <c r="S2734" s="129">
        <v>5.28</v>
      </c>
      <c r="T2734" s="129">
        <v>44.77</v>
      </c>
      <c r="U2734" s="129">
        <v>23.28</v>
      </c>
      <c r="V2734" s="129">
        <v>-40</v>
      </c>
      <c r="W2734" s="129">
        <v>-18</v>
      </c>
      <c r="X2734" s="129">
        <v>162</v>
      </c>
      <c r="Y2734" s="129" t="s">
        <v>2243</v>
      </c>
      <c r="Z2734" s="129" t="b">
        <v>0</v>
      </c>
      <c r="AA2734" s="129">
        <v>0</v>
      </c>
      <c r="AB2734" s="129" t="b">
        <v>0</v>
      </c>
      <c r="AC2734" s="129">
        <v>41</v>
      </c>
      <c r="AD2734" s="129">
        <v>0.21199999999999999</v>
      </c>
      <c r="AE2734" s="129" t="s">
        <v>3124</v>
      </c>
      <c r="AF2734" s="129" t="s">
        <v>3525</v>
      </c>
      <c r="AG2734" s="35" t="s">
        <v>5315</v>
      </c>
    </row>
    <row r="2735" spans="1:33" x14ac:dyDescent="0.3">
      <c r="A2735" s="129" t="s">
        <v>432</v>
      </c>
      <c r="B2735" s="132">
        <v>-1.25</v>
      </c>
      <c r="C2735" s="132">
        <v>-6.34</v>
      </c>
      <c r="D2735" s="132">
        <v>-14.97</v>
      </c>
      <c r="E2735" s="132">
        <v>-6.16</v>
      </c>
      <c r="F2735" s="132">
        <v>-10.02</v>
      </c>
      <c r="G2735" s="273" t="s">
        <v>3187</v>
      </c>
      <c r="H2735" s="349" t="s">
        <v>3108</v>
      </c>
      <c r="I2735" s="129">
        <v>6.9710000000000001</v>
      </c>
      <c r="J2735" s="129">
        <v>-41</v>
      </c>
      <c r="K2735" s="129">
        <v>-40</v>
      </c>
      <c r="L2735" s="129" t="b">
        <v>0</v>
      </c>
      <c r="M2735" s="129">
        <v>-26.844000000000001</v>
      </c>
      <c r="N2735" s="129">
        <v>3.6920000000000002</v>
      </c>
      <c r="O2735" s="129">
        <v>-7.2709999999999999</v>
      </c>
      <c r="P2735" s="132">
        <v>-23.713000000000001</v>
      </c>
      <c r="Q2735" s="132">
        <v>0.41299999999999998</v>
      </c>
      <c r="R2735" s="132">
        <v>-9.8030000000000008</v>
      </c>
      <c r="S2735" s="129">
        <v>2.37</v>
      </c>
      <c r="T2735" s="129">
        <v>-19.931000000000001</v>
      </c>
      <c r="U2735" s="129">
        <v>122.76</v>
      </c>
      <c r="V2735" s="129">
        <v>-36</v>
      </c>
      <c r="W2735" s="129">
        <v>-14</v>
      </c>
      <c r="X2735" s="129">
        <v>68</v>
      </c>
      <c r="Y2735" s="129" t="s">
        <v>432</v>
      </c>
      <c r="Z2735" s="129" t="b">
        <v>1</v>
      </c>
      <c r="AA2735" s="129">
        <v>0</v>
      </c>
      <c r="AB2735" s="129" t="b">
        <v>0</v>
      </c>
      <c r="AC2735" s="129">
        <v>50</v>
      </c>
      <c r="AD2735" s="129">
        <v>0.21099999999999999</v>
      </c>
      <c r="AE2735" s="129" t="s">
        <v>3108</v>
      </c>
      <c r="AF2735" s="129" t="s">
        <v>3187</v>
      </c>
      <c r="AG2735" s="35" t="s">
        <v>5134</v>
      </c>
    </row>
    <row r="2736" spans="1:33" x14ac:dyDescent="0.3">
      <c r="A2736" s="129" t="s">
        <v>7502</v>
      </c>
      <c r="B2736" s="132">
        <v>-11.63</v>
      </c>
      <c r="C2736" s="132">
        <v>10.41</v>
      </c>
      <c r="D2736" s="132">
        <v>-6.26</v>
      </c>
      <c r="E2736" s="132">
        <v>-15.31</v>
      </c>
      <c r="F2736" s="132">
        <v>-14.74</v>
      </c>
      <c r="G2736" s="269" t="s">
        <v>3241</v>
      </c>
      <c r="H2736" s="288" t="s">
        <v>3124</v>
      </c>
      <c r="I2736" s="129">
        <v>0.64300000000000002</v>
      </c>
      <c r="J2736" s="129">
        <v>-84</v>
      </c>
      <c r="K2736" s="129">
        <v>-80</v>
      </c>
      <c r="L2736" s="129" t="b">
        <v>0</v>
      </c>
      <c r="M2736" s="129">
        <v>-78.661000000000001</v>
      </c>
      <c r="N2736" s="129">
        <v>10.798</v>
      </c>
      <c r="O2736" s="129">
        <v>-7.2850000000000001</v>
      </c>
      <c r="P2736" s="132">
        <v>-55.899000000000001</v>
      </c>
      <c r="Q2736" s="132">
        <v>0.438</v>
      </c>
      <c r="R2736" s="132">
        <v>-24.475000000000001</v>
      </c>
      <c r="S2736" s="129">
        <v>7.4</v>
      </c>
      <c r="T2736" s="129">
        <v>-77.004999999999995</v>
      </c>
      <c r="U2736" s="129">
        <v>5.09</v>
      </c>
      <c r="V2736" s="129">
        <v>-13</v>
      </c>
      <c r="W2736" s="129">
        <v>-8</v>
      </c>
      <c r="X2736" s="129">
        <v>531</v>
      </c>
      <c r="Y2736" s="129" t="s">
        <v>7502</v>
      </c>
      <c r="Z2736" s="129" t="b">
        <v>0</v>
      </c>
      <c r="AA2736" s="129">
        <v>0</v>
      </c>
      <c r="AB2736" s="129" t="b">
        <v>0</v>
      </c>
      <c r="AC2736" s="129">
        <v>41</v>
      </c>
      <c r="AD2736" s="129">
        <v>0.21099999999999999</v>
      </c>
      <c r="AE2736" s="129" t="s">
        <v>3124</v>
      </c>
      <c r="AF2736" s="129" t="s">
        <v>3241</v>
      </c>
      <c r="AG2736" s="35" t="s">
        <v>7503</v>
      </c>
    </row>
    <row r="2737" spans="1:33" x14ac:dyDescent="0.3">
      <c r="A2737" s="129" t="s">
        <v>760</v>
      </c>
      <c r="B2737" s="132">
        <v>-2.4500000000000002</v>
      </c>
      <c r="C2737" s="132">
        <v>-5.33</v>
      </c>
      <c r="D2737" s="132">
        <v>-5.75</v>
      </c>
      <c r="E2737" s="132">
        <v>-8.3000000000000007</v>
      </c>
      <c r="F2737" s="132">
        <v>-7.21</v>
      </c>
      <c r="G2737" s="231" t="s">
        <v>3262</v>
      </c>
      <c r="H2737" s="346" t="s">
        <v>3111</v>
      </c>
      <c r="I2737" s="129">
        <v>18.024000000000001</v>
      </c>
      <c r="J2737" s="129">
        <v>-23</v>
      </c>
      <c r="K2737" s="129">
        <v>-13</v>
      </c>
      <c r="L2737" s="129" t="b">
        <v>0</v>
      </c>
      <c r="M2737" s="129">
        <v>-15.731</v>
      </c>
      <c r="N2737" s="129">
        <v>2.153</v>
      </c>
      <c r="O2737" s="129">
        <v>-7.3049999999999997</v>
      </c>
      <c r="P2737" s="132">
        <v>-14.63</v>
      </c>
      <c r="Q2737" s="132">
        <v>0.42599999999999999</v>
      </c>
      <c r="R2737" s="132">
        <v>-6.2350000000000003</v>
      </c>
      <c r="S2737" s="129">
        <v>1.88</v>
      </c>
      <c r="T2737" s="129">
        <v>-39.320999999999998</v>
      </c>
      <c r="U2737" s="129">
        <v>171.41</v>
      </c>
      <c r="V2737" s="129">
        <v>-19</v>
      </c>
      <c r="W2737" s="129">
        <v>-12</v>
      </c>
      <c r="X2737" s="129">
        <v>61</v>
      </c>
      <c r="Y2737" s="129" t="s">
        <v>760</v>
      </c>
      <c r="Z2737" s="129" t="b">
        <v>1</v>
      </c>
      <c r="AA2737" s="129">
        <v>0</v>
      </c>
      <c r="AB2737" s="129" t="b">
        <v>0</v>
      </c>
      <c r="AC2737" s="129">
        <v>44</v>
      </c>
      <c r="AD2737" s="129">
        <v>0.21099999999999999</v>
      </c>
      <c r="AE2737" s="129" t="s">
        <v>3111</v>
      </c>
      <c r="AF2737" s="129" t="s">
        <v>3262</v>
      </c>
      <c r="AG2737" s="35" t="s">
        <v>3981</v>
      </c>
    </row>
    <row r="2738" spans="1:33" x14ac:dyDescent="0.3">
      <c r="A2738" s="129" t="s">
        <v>1465</v>
      </c>
      <c r="B2738" s="132">
        <v>-6.05</v>
      </c>
      <c r="C2738" s="132">
        <v>-7.63</v>
      </c>
      <c r="D2738" s="132">
        <v>-10.62</v>
      </c>
      <c r="E2738" s="132">
        <v>-16.36</v>
      </c>
      <c r="F2738" s="132">
        <v>-10.72</v>
      </c>
      <c r="G2738" s="301" t="s">
        <v>3217</v>
      </c>
      <c r="H2738" s="349" t="s">
        <v>150</v>
      </c>
      <c r="I2738" s="129">
        <v>3.7240000000000002</v>
      </c>
      <c r="J2738" s="129">
        <v>-67</v>
      </c>
      <c r="K2738" s="129">
        <v>-60</v>
      </c>
      <c r="L2738" s="129" t="b">
        <v>0</v>
      </c>
      <c r="M2738" s="129">
        <v>-21.623000000000001</v>
      </c>
      <c r="N2738" s="129">
        <v>2.9580000000000002</v>
      </c>
      <c r="O2738" s="129">
        <v>-7.3090000000000002</v>
      </c>
      <c r="P2738" s="132">
        <v>-20.140999999999998</v>
      </c>
      <c r="Q2738" s="132">
        <v>0.42299999999999999</v>
      </c>
      <c r="R2738" s="132">
        <v>-8.5229999999999997</v>
      </c>
      <c r="S2738" s="129">
        <v>2.95</v>
      </c>
      <c r="T2738" s="129">
        <v>-15.66</v>
      </c>
      <c r="U2738" s="129">
        <v>31.425000000000001</v>
      </c>
      <c r="V2738" s="129">
        <v>6</v>
      </c>
      <c r="W2738" s="129">
        <v>17</v>
      </c>
      <c r="X2738" s="129">
        <v>216</v>
      </c>
      <c r="Y2738" s="129" t="s">
        <v>1465</v>
      </c>
      <c r="Z2738" s="129" t="b">
        <v>1</v>
      </c>
      <c r="AA2738" s="129">
        <v>0</v>
      </c>
      <c r="AB2738" s="129" t="b">
        <v>0</v>
      </c>
      <c r="AC2738" s="129">
        <v>42</v>
      </c>
      <c r="AD2738" s="129">
        <v>0.21099999999999999</v>
      </c>
      <c r="AE2738" s="129" t="s">
        <v>150</v>
      </c>
      <c r="AF2738" s="129" t="s">
        <v>3217</v>
      </c>
      <c r="AG2738" s="35" t="s">
        <v>4463</v>
      </c>
    </row>
    <row r="2739" spans="1:33" x14ac:dyDescent="0.3">
      <c r="A2739" s="129" t="s">
        <v>2798</v>
      </c>
      <c r="B2739" s="132">
        <v>-3.63</v>
      </c>
      <c r="C2739" s="132">
        <v>-4.58</v>
      </c>
      <c r="D2739" s="132">
        <v>-23.98</v>
      </c>
      <c r="E2739" s="132">
        <v>-15.47</v>
      </c>
      <c r="F2739" s="132">
        <v>-20.91</v>
      </c>
      <c r="G2739" s="243" t="s">
        <v>3271</v>
      </c>
      <c r="H2739" s="347" t="s">
        <v>48</v>
      </c>
      <c r="I2739" s="129">
        <v>0.91700000000000004</v>
      </c>
      <c r="J2739" s="129">
        <v>-47</v>
      </c>
      <c r="K2739" s="129">
        <v>-27</v>
      </c>
      <c r="L2739" s="129" t="b">
        <v>0</v>
      </c>
      <c r="M2739" s="129">
        <v>-51.042000000000002</v>
      </c>
      <c r="N2739" s="129">
        <v>6.9640000000000004</v>
      </c>
      <c r="O2739" s="129">
        <v>-7.3289999999999997</v>
      </c>
      <c r="P2739" s="132">
        <v>-42.188000000000002</v>
      </c>
      <c r="Q2739" s="132">
        <v>0.40200000000000002</v>
      </c>
      <c r="R2739" s="132">
        <v>-16.954999999999998</v>
      </c>
      <c r="S2739" s="129">
        <v>3.28</v>
      </c>
      <c r="T2739" s="129">
        <v>5.1260000000000003</v>
      </c>
      <c r="U2739" s="129">
        <v>41.65</v>
      </c>
      <c r="V2739" s="129">
        <v>-38</v>
      </c>
      <c r="W2739" s="129">
        <v>-42</v>
      </c>
      <c r="X2739" s="129">
        <v>146</v>
      </c>
      <c r="Y2739" s="129" t="s">
        <v>2798</v>
      </c>
      <c r="Z2739" s="129" t="b">
        <v>1</v>
      </c>
      <c r="AA2739" s="129">
        <v>0</v>
      </c>
      <c r="AB2739" s="129" t="b">
        <v>0</v>
      </c>
      <c r="AC2739" s="129">
        <v>48</v>
      </c>
      <c r="AD2739" s="129">
        <v>0.21</v>
      </c>
      <c r="AE2739" s="129" t="s">
        <v>48</v>
      </c>
      <c r="AF2739" s="129" t="s">
        <v>3271</v>
      </c>
      <c r="AG2739" s="35" t="s">
        <v>3356</v>
      </c>
    </row>
    <row r="2740" spans="1:33" x14ac:dyDescent="0.3">
      <c r="A2740" s="129" t="s">
        <v>2266</v>
      </c>
      <c r="B2740" s="132">
        <v>1.29</v>
      </c>
      <c r="C2740" s="132">
        <v>1.19</v>
      </c>
      <c r="D2740" s="132">
        <v>0.18</v>
      </c>
      <c r="E2740" s="132">
        <v>0</v>
      </c>
      <c r="F2740" s="132">
        <v>-1.78</v>
      </c>
      <c r="G2740" s="237" t="s">
        <v>3262</v>
      </c>
      <c r="H2740" s="349" t="s">
        <v>3111</v>
      </c>
      <c r="I2740" s="129">
        <v>1.038</v>
      </c>
      <c r="J2740" s="129">
        <v>-44</v>
      </c>
      <c r="K2740" s="129">
        <v>-33</v>
      </c>
      <c r="L2740" s="129" t="b">
        <v>1</v>
      </c>
      <c r="M2740" s="129">
        <v>-8.4909999999999997</v>
      </c>
      <c r="N2740" s="129">
        <v>1.1579999999999999</v>
      </c>
      <c r="O2740" s="129">
        <v>-7.3310000000000004</v>
      </c>
      <c r="P2740" s="132">
        <v>-8.2789999999999999</v>
      </c>
      <c r="Q2740" s="132">
        <v>0.43</v>
      </c>
      <c r="R2740" s="132">
        <v>-3.5579999999999998</v>
      </c>
      <c r="S2740" s="129">
        <v>1.03</v>
      </c>
      <c r="T2740" s="129">
        <v>70.608999999999995</v>
      </c>
      <c r="U2740" s="129">
        <v>11.02</v>
      </c>
      <c r="V2740" s="129">
        <v>12</v>
      </c>
      <c r="W2740" s="129">
        <v>11</v>
      </c>
      <c r="X2740" s="129">
        <v>1765</v>
      </c>
      <c r="Y2740" s="129" t="s">
        <v>2266</v>
      </c>
      <c r="Z2740" s="129" t="b">
        <v>1</v>
      </c>
      <c r="AA2740" s="129">
        <v>0</v>
      </c>
      <c r="AB2740" s="129" t="b">
        <v>1</v>
      </c>
      <c r="AC2740" s="129">
        <v>46</v>
      </c>
      <c r="AD2740" s="129">
        <v>0.21</v>
      </c>
      <c r="AE2740" s="129" t="s">
        <v>3111</v>
      </c>
      <c r="AF2740" s="129" t="s">
        <v>3262</v>
      </c>
      <c r="AG2740" s="35" t="s">
        <v>3583</v>
      </c>
    </row>
    <row r="2741" spans="1:33" x14ac:dyDescent="0.3">
      <c r="A2741" s="129" t="s">
        <v>8971</v>
      </c>
      <c r="B2741" s="132">
        <v>-2.4</v>
      </c>
      <c r="C2741" s="132">
        <v>0.39</v>
      </c>
      <c r="D2741" s="132">
        <v>-14.11</v>
      </c>
      <c r="E2741" s="132">
        <v>-7.87</v>
      </c>
      <c r="F2741" s="132">
        <v>-17.149999999999999</v>
      </c>
      <c r="G2741" s="340" t="s">
        <v>3110</v>
      </c>
      <c r="H2741" s="352" t="s">
        <v>3111</v>
      </c>
      <c r="I2741" s="129">
        <v>0.29199999999999998</v>
      </c>
      <c r="J2741" s="129">
        <v>-88</v>
      </c>
      <c r="K2741" s="129">
        <v>-86</v>
      </c>
      <c r="L2741" s="129" t="b">
        <v>0</v>
      </c>
      <c r="M2741" s="129">
        <v>-56.14</v>
      </c>
      <c r="N2741" s="129">
        <v>7.6550000000000002</v>
      </c>
      <c r="O2741" s="129">
        <v>-7.3339999999999996</v>
      </c>
      <c r="P2741" s="132">
        <v>-45.036000000000001</v>
      </c>
      <c r="Q2741" s="132">
        <v>0.42599999999999999</v>
      </c>
      <c r="R2741" s="132">
        <v>-19.206</v>
      </c>
      <c r="S2741" s="129">
        <v>4.24</v>
      </c>
      <c r="T2741" s="129">
        <v>48.854999999999997</v>
      </c>
      <c r="U2741" s="129">
        <v>7.73</v>
      </c>
      <c r="V2741" s="129">
        <v>-50</v>
      </c>
      <c r="W2741" s="129">
        <v>-51</v>
      </c>
      <c r="X2741" s="129">
        <v>610</v>
      </c>
      <c r="Y2741" s="129" t="s">
        <v>8971</v>
      </c>
      <c r="Z2741" s="129" t="b">
        <v>0</v>
      </c>
      <c r="AA2741" s="129">
        <v>0</v>
      </c>
      <c r="AB2741" s="129" t="b">
        <v>0</v>
      </c>
      <c r="AC2741" s="129">
        <v>42</v>
      </c>
      <c r="AD2741" s="129">
        <v>0.21</v>
      </c>
      <c r="AE2741" s="129" t="s">
        <v>3111</v>
      </c>
      <c r="AF2741" s="129" t="s">
        <v>3110</v>
      </c>
      <c r="AG2741" s="35" t="s">
        <v>8972</v>
      </c>
    </row>
    <row r="2742" spans="1:33" x14ac:dyDescent="0.3">
      <c r="A2742" s="129" t="s">
        <v>339</v>
      </c>
      <c r="B2742" s="132">
        <v>1.45</v>
      </c>
      <c r="C2742" s="132">
        <v>-3.07</v>
      </c>
      <c r="D2742" s="132">
        <v>-3.76</v>
      </c>
      <c r="E2742" s="132">
        <v>-0.9</v>
      </c>
      <c r="F2742" s="132">
        <v>-1.57</v>
      </c>
      <c r="G2742" s="332" t="s">
        <v>3623</v>
      </c>
      <c r="H2742" s="353" t="s">
        <v>31</v>
      </c>
      <c r="I2742" s="129">
        <v>11.959</v>
      </c>
      <c r="J2742" s="129">
        <v>-35</v>
      </c>
      <c r="K2742" s="129">
        <v>-22</v>
      </c>
      <c r="L2742" s="129" t="b">
        <v>0</v>
      </c>
      <c r="M2742" s="129">
        <v>-13.602</v>
      </c>
      <c r="N2742" s="129">
        <v>1.8540000000000001</v>
      </c>
      <c r="O2742" s="129">
        <v>-7.335</v>
      </c>
      <c r="P2742" s="132">
        <v>-12.489000000000001</v>
      </c>
      <c r="Q2742" s="132">
        <v>0.42699999999999999</v>
      </c>
      <c r="R2742" s="132">
        <v>-5.3360000000000003</v>
      </c>
      <c r="S2742" s="129">
        <v>1.72</v>
      </c>
      <c r="T2742" s="129">
        <v>-25.821999999999999</v>
      </c>
      <c r="U2742" s="129">
        <v>164.05</v>
      </c>
      <c r="V2742" s="129">
        <v>-46</v>
      </c>
      <c r="W2742" s="129">
        <v>-40</v>
      </c>
      <c r="X2742" s="129">
        <v>70</v>
      </c>
      <c r="Y2742" s="129" t="s">
        <v>339</v>
      </c>
      <c r="Z2742" s="129" t="b">
        <v>1</v>
      </c>
      <c r="AA2742" s="129">
        <v>0</v>
      </c>
      <c r="AB2742" s="129" t="b">
        <v>0</v>
      </c>
      <c r="AC2742" s="129">
        <v>45</v>
      </c>
      <c r="AD2742" s="129">
        <v>0.20899999999999999</v>
      </c>
      <c r="AE2742" s="129" t="s">
        <v>31</v>
      </c>
      <c r="AF2742" s="129" t="s">
        <v>3623</v>
      </c>
      <c r="AG2742" s="35" t="s">
        <v>3624</v>
      </c>
    </row>
    <row r="2743" spans="1:33" x14ac:dyDescent="0.3">
      <c r="A2743" s="129" t="s">
        <v>7406</v>
      </c>
      <c r="B2743" s="132">
        <v>1.07</v>
      </c>
      <c r="C2743" s="132">
        <v>-0.98</v>
      </c>
      <c r="D2743" s="132">
        <v>-2.95</v>
      </c>
      <c r="E2743" s="132">
        <v>-0.63</v>
      </c>
      <c r="F2743" s="132">
        <v>-2.81</v>
      </c>
      <c r="G2743" s="228" t="s">
        <v>3282</v>
      </c>
      <c r="H2743" s="349" t="s">
        <v>3111</v>
      </c>
      <c r="I2743" s="129">
        <v>0.51500000000000001</v>
      </c>
      <c r="J2743" s="129">
        <v>-29</v>
      </c>
      <c r="K2743" s="129">
        <v>-21</v>
      </c>
      <c r="L2743" s="129" t="b">
        <v>1</v>
      </c>
      <c r="M2743" s="129">
        <v>-10.83</v>
      </c>
      <c r="N2743" s="129">
        <v>1.47</v>
      </c>
      <c r="O2743" s="129">
        <v>-7.367</v>
      </c>
      <c r="P2743" s="132">
        <v>-10.353999999999999</v>
      </c>
      <c r="Q2743" s="132">
        <v>0.432</v>
      </c>
      <c r="R2743" s="132">
        <v>-4.4779999999999998</v>
      </c>
      <c r="S2743" s="129">
        <v>1.04</v>
      </c>
      <c r="T2743" s="129">
        <v>-6.8209999999999997</v>
      </c>
      <c r="U2743" s="129">
        <v>14.16</v>
      </c>
      <c r="V2743" s="129">
        <v>-33</v>
      </c>
      <c r="W2743" s="129">
        <v>-27</v>
      </c>
      <c r="X2743" s="129">
        <v>1364</v>
      </c>
      <c r="Y2743" s="129" t="s">
        <v>7406</v>
      </c>
      <c r="Z2743" s="129" t="b">
        <v>1</v>
      </c>
      <c r="AA2743" s="129">
        <v>0</v>
      </c>
      <c r="AB2743" s="129" t="b">
        <v>0</v>
      </c>
      <c r="AC2743" s="129">
        <v>45</v>
      </c>
      <c r="AD2743" s="129">
        <v>0.20899999999999999</v>
      </c>
      <c r="AE2743" s="129" t="s">
        <v>3111</v>
      </c>
      <c r="AF2743" s="129" t="s">
        <v>3282</v>
      </c>
      <c r="AG2743" s="35" t="s">
        <v>7407</v>
      </c>
    </row>
    <row r="2744" spans="1:33" x14ac:dyDescent="0.3">
      <c r="A2744" s="129" t="s">
        <v>2056</v>
      </c>
      <c r="B2744" s="132">
        <v>-1.32</v>
      </c>
      <c r="C2744" s="132">
        <v>-8.92</v>
      </c>
      <c r="D2744" s="132">
        <v>-10.84</v>
      </c>
      <c r="E2744" s="132">
        <v>-12.87</v>
      </c>
      <c r="F2744" s="132">
        <v>-12.26</v>
      </c>
      <c r="G2744" s="241" t="s">
        <v>3148</v>
      </c>
      <c r="H2744" s="345" t="s">
        <v>3111</v>
      </c>
      <c r="I2744" s="129">
        <v>4.2370000000000001</v>
      </c>
      <c r="J2744" s="129">
        <v>-41</v>
      </c>
      <c r="K2744" s="129">
        <v>-28</v>
      </c>
      <c r="L2744" s="129" t="b">
        <v>0</v>
      </c>
      <c r="M2744" s="129">
        <v>-16.672000000000001</v>
      </c>
      <c r="N2744" s="129">
        <v>2.2519999999999998</v>
      </c>
      <c r="O2744" s="129">
        <v>-7.4020000000000001</v>
      </c>
      <c r="P2744" s="132">
        <v>-16.306000000000001</v>
      </c>
      <c r="Q2744" s="132">
        <v>0.43099999999999999</v>
      </c>
      <c r="R2744" s="132">
        <v>-7.0279999999999996</v>
      </c>
      <c r="S2744" s="129">
        <v>2.21</v>
      </c>
      <c r="T2744" s="129">
        <v>-76.555999999999997</v>
      </c>
      <c r="U2744" s="129">
        <v>31.34</v>
      </c>
      <c r="V2744" s="129">
        <v>13</v>
      </c>
      <c r="W2744" s="129">
        <v>28</v>
      </c>
      <c r="X2744" s="129">
        <v>288</v>
      </c>
      <c r="Y2744" s="129" t="s">
        <v>2056</v>
      </c>
      <c r="Z2744" s="129" t="b">
        <v>1</v>
      </c>
      <c r="AA2744" s="129">
        <v>0</v>
      </c>
      <c r="AB2744" s="129" t="b">
        <v>0</v>
      </c>
      <c r="AC2744" s="129">
        <v>42</v>
      </c>
      <c r="AD2744" s="129">
        <v>0.20899999999999999</v>
      </c>
      <c r="AE2744" s="129" t="s">
        <v>3111</v>
      </c>
      <c r="AF2744" s="129" t="s">
        <v>3148</v>
      </c>
      <c r="AG2744" s="35" t="s">
        <v>3946</v>
      </c>
    </row>
    <row r="2745" spans="1:33" x14ac:dyDescent="0.3">
      <c r="A2745" s="129" t="s">
        <v>139</v>
      </c>
      <c r="B2745" s="132">
        <v>-0.56999999999999995</v>
      </c>
      <c r="C2745" s="132">
        <v>-20.66</v>
      </c>
      <c r="D2745" s="132">
        <v>-25.23</v>
      </c>
      <c r="E2745" s="132">
        <v>-12.34</v>
      </c>
      <c r="F2745" s="132">
        <v>-16.350000000000001</v>
      </c>
      <c r="G2745" s="254" t="s">
        <v>3221</v>
      </c>
      <c r="H2745" s="348" t="s">
        <v>24</v>
      </c>
      <c r="I2745" s="129">
        <v>10.797000000000001</v>
      </c>
      <c r="J2745" s="129">
        <v>-27</v>
      </c>
      <c r="K2745" s="129">
        <v>-27</v>
      </c>
      <c r="L2745" s="129" t="b">
        <v>0</v>
      </c>
      <c r="M2745" s="129">
        <v>-48.322000000000003</v>
      </c>
      <c r="N2745" s="129">
        <v>6.52</v>
      </c>
      <c r="O2745" s="129">
        <v>-7.4119999999999999</v>
      </c>
      <c r="P2745" s="132">
        <v>-38.195</v>
      </c>
      <c r="Q2745" s="132">
        <v>0.40899999999999997</v>
      </c>
      <c r="R2745" s="132">
        <v>-15.603</v>
      </c>
      <c r="S2745" s="129">
        <v>2.56</v>
      </c>
      <c r="T2745" s="129">
        <v>31.053000000000001</v>
      </c>
      <c r="U2745" s="129">
        <v>188.89</v>
      </c>
      <c r="V2745" s="129">
        <v>-11</v>
      </c>
      <c r="W2745" s="129">
        <v>6</v>
      </c>
      <c r="X2745" s="129">
        <v>41</v>
      </c>
      <c r="Y2745" s="129" t="s">
        <v>139</v>
      </c>
      <c r="Z2745" s="129" t="b">
        <v>1</v>
      </c>
      <c r="AA2745" s="129">
        <v>0</v>
      </c>
      <c r="AB2745" s="129" t="b">
        <v>0</v>
      </c>
      <c r="AC2745" s="129">
        <v>46</v>
      </c>
      <c r="AD2745" s="129">
        <v>0.20899999999999999</v>
      </c>
      <c r="AE2745" s="129" t="s">
        <v>24</v>
      </c>
      <c r="AF2745" s="129" t="s">
        <v>3221</v>
      </c>
      <c r="AG2745" s="35" t="s">
        <v>3396</v>
      </c>
    </row>
    <row r="2746" spans="1:33" x14ac:dyDescent="0.3">
      <c r="A2746" s="129" t="s">
        <v>1343</v>
      </c>
      <c r="B2746" s="132">
        <v>-1.21</v>
      </c>
      <c r="C2746" s="132">
        <v>-4.38</v>
      </c>
      <c r="D2746" s="132">
        <v>-9</v>
      </c>
      <c r="E2746" s="132">
        <v>-25.55</v>
      </c>
      <c r="F2746" s="132">
        <v>-9.99</v>
      </c>
      <c r="G2746" s="249" t="s">
        <v>3262</v>
      </c>
      <c r="H2746" s="349" t="s">
        <v>3111</v>
      </c>
      <c r="I2746" s="129">
        <v>7.4690000000000003</v>
      </c>
      <c r="J2746" s="129">
        <v>-67</v>
      </c>
      <c r="K2746" s="129">
        <v>-67</v>
      </c>
      <c r="L2746" s="129" t="b">
        <v>0</v>
      </c>
      <c r="M2746" s="129">
        <v>-20.931999999999999</v>
      </c>
      <c r="N2746" s="129">
        <v>2.819</v>
      </c>
      <c r="O2746" s="129">
        <v>-7.4249999999999998</v>
      </c>
      <c r="P2746" s="132">
        <v>-20.061</v>
      </c>
      <c r="Q2746" s="132">
        <v>0.433</v>
      </c>
      <c r="R2746" s="132">
        <v>-8.6910000000000007</v>
      </c>
      <c r="S2746" s="129">
        <v>3.16</v>
      </c>
      <c r="T2746" s="129">
        <v>-27.001999999999999</v>
      </c>
      <c r="U2746" s="129">
        <v>197.08</v>
      </c>
      <c r="V2746" s="129">
        <v>-49</v>
      </c>
      <c r="W2746" s="129">
        <v>-31</v>
      </c>
      <c r="X2746" s="129">
        <v>32</v>
      </c>
      <c r="Y2746" s="129" t="s">
        <v>1343</v>
      </c>
      <c r="Z2746" s="129" t="b">
        <v>1</v>
      </c>
      <c r="AA2746" s="129">
        <v>0</v>
      </c>
      <c r="AB2746" s="129" t="b">
        <v>0</v>
      </c>
      <c r="AC2746" s="129">
        <v>43</v>
      </c>
      <c r="AD2746" s="129">
        <v>0.20799999999999999</v>
      </c>
      <c r="AE2746" s="129" t="s">
        <v>3111</v>
      </c>
      <c r="AF2746" s="129" t="s">
        <v>3262</v>
      </c>
      <c r="AG2746" s="35" t="s">
        <v>4936</v>
      </c>
    </row>
    <row r="2747" spans="1:33" x14ac:dyDescent="0.3">
      <c r="A2747" s="129" t="s">
        <v>7404</v>
      </c>
      <c r="B2747" s="132">
        <v>-5.73</v>
      </c>
      <c r="C2747" s="132">
        <v>-15.94</v>
      </c>
      <c r="D2747" s="132">
        <v>-29.06</v>
      </c>
      <c r="E2747" s="132">
        <v>-27.03</v>
      </c>
      <c r="F2747" s="132">
        <v>-28.02</v>
      </c>
      <c r="G2747" s="289" t="s">
        <v>3123</v>
      </c>
      <c r="H2747" s="346" t="s">
        <v>3124</v>
      </c>
      <c r="I2747" s="129">
        <v>0.58199999999999996</v>
      </c>
      <c r="J2747" s="129">
        <v>-80</v>
      </c>
      <c r="K2747" s="129">
        <v>-80</v>
      </c>
      <c r="L2747" s="129" t="b">
        <v>0</v>
      </c>
      <c r="M2747" s="129">
        <v>-46.088999999999999</v>
      </c>
      <c r="N2747" s="129">
        <v>6.1950000000000003</v>
      </c>
      <c r="O2747" s="129">
        <v>-7.44</v>
      </c>
      <c r="P2747" s="132">
        <v>-40.831000000000003</v>
      </c>
      <c r="Q2747" s="132">
        <v>0.40899999999999997</v>
      </c>
      <c r="R2747" s="132">
        <v>-16.706</v>
      </c>
      <c r="S2747" s="129">
        <v>4.96</v>
      </c>
      <c r="T2747" s="129">
        <v>-61.295999999999999</v>
      </c>
      <c r="U2747" s="129">
        <v>6.91</v>
      </c>
      <c r="V2747" s="129">
        <v>5</v>
      </c>
      <c r="W2747" s="129">
        <v>58</v>
      </c>
      <c r="X2747" s="129">
        <v>583</v>
      </c>
      <c r="Y2747" s="129" t="s">
        <v>7404</v>
      </c>
      <c r="Z2747" s="129" t="b">
        <v>1</v>
      </c>
      <c r="AA2747" s="129">
        <v>0</v>
      </c>
      <c r="AB2747" s="129" t="b">
        <v>0</v>
      </c>
      <c r="AC2747" s="129">
        <v>42</v>
      </c>
      <c r="AD2747" s="129">
        <v>0.20799999999999999</v>
      </c>
      <c r="AE2747" s="129" t="s">
        <v>3124</v>
      </c>
      <c r="AF2747" s="129" t="s">
        <v>3123</v>
      </c>
      <c r="AG2747" s="35" t="s">
        <v>7405</v>
      </c>
    </row>
    <row r="2748" spans="1:33" x14ac:dyDescent="0.3">
      <c r="A2748" s="129" t="s">
        <v>1458</v>
      </c>
      <c r="B2748" s="132">
        <v>1.57</v>
      </c>
      <c r="C2748" s="132">
        <v>30.98</v>
      </c>
      <c r="D2748" s="132">
        <v>7.1</v>
      </c>
      <c r="E2748" s="132">
        <v>-4.9400000000000004</v>
      </c>
      <c r="F2748" s="132">
        <v>5.56</v>
      </c>
      <c r="G2748" s="231" t="s">
        <v>3525</v>
      </c>
      <c r="H2748" s="346" t="s">
        <v>3124</v>
      </c>
      <c r="I2748" s="129">
        <v>3.4980000000000002</v>
      </c>
      <c r="J2748" s="129">
        <v>-78</v>
      </c>
      <c r="K2748" s="129">
        <v>-67</v>
      </c>
      <c r="L2748" s="129" t="b">
        <v>1</v>
      </c>
      <c r="M2748" s="129">
        <v>-66.991</v>
      </c>
      <c r="N2748" s="129">
        <v>8.9979999999999993</v>
      </c>
      <c r="O2748" s="129">
        <v>-7.4450000000000003</v>
      </c>
      <c r="P2748" s="132">
        <v>-50.749000000000002</v>
      </c>
      <c r="Q2748" s="132">
        <v>0.45200000000000001</v>
      </c>
      <c r="R2748" s="132">
        <v>-22.93</v>
      </c>
      <c r="S2748" s="129">
        <v>4.05</v>
      </c>
      <c r="T2748" s="129">
        <v>6.1159999999999997</v>
      </c>
      <c r="U2748" s="129">
        <v>16.149999999999999</v>
      </c>
      <c r="V2748" s="129">
        <v>-18</v>
      </c>
      <c r="W2748" s="129">
        <v>-5</v>
      </c>
      <c r="X2748" s="129">
        <v>305</v>
      </c>
      <c r="Y2748" s="129" t="s">
        <v>1458</v>
      </c>
      <c r="Z2748" s="129" t="b">
        <v>0</v>
      </c>
      <c r="AA2748" s="129">
        <v>0</v>
      </c>
      <c r="AB2748" s="129" t="b">
        <v>0</v>
      </c>
      <c r="AC2748" s="129">
        <v>45</v>
      </c>
      <c r="AD2748" s="129">
        <v>0.20799999999999999</v>
      </c>
      <c r="AE2748" s="129" t="s">
        <v>3124</v>
      </c>
      <c r="AF2748" s="129" t="s">
        <v>3525</v>
      </c>
      <c r="AG2748" s="35" t="s">
        <v>5039</v>
      </c>
    </row>
    <row r="2749" spans="1:33" x14ac:dyDescent="0.3">
      <c r="A2749" s="129" t="s">
        <v>1834</v>
      </c>
      <c r="B2749" s="132">
        <v>-0.31</v>
      </c>
      <c r="C2749" s="132">
        <v>-1.49</v>
      </c>
      <c r="D2749" s="132">
        <v>-5.83</v>
      </c>
      <c r="E2749" s="132">
        <v>-1.1399999999999999</v>
      </c>
      <c r="F2749" s="132">
        <v>-5.87</v>
      </c>
      <c r="G2749" s="264" t="s">
        <v>3280</v>
      </c>
      <c r="H2749" s="349" t="s">
        <v>3111</v>
      </c>
      <c r="I2749" s="129">
        <v>2.63</v>
      </c>
      <c r="J2749" s="129">
        <v>-50</v>
      </c>
      <c r="K2749" s="129">
        <v>-39</v>
      </c>
      <c r="L2749" s="129" t="b">
        <v>0</v>
      </c>
      <c r="M2749" s="129">
        <v>-60.662999999999997</v>
      </c>
      <c r="N2749" s="129">
        <v>8.1379999999999999</v>
      </c>
      <c r="O2749" s="129">
        <v>-7.4550000000000001</v>
      </c>
      <c r="P2749" s="132">
        <v>-43.393000000000001</v>
      </c>
      <c r="Q2749" s="132">
        <v>0.433</v>
      </c>
      <c r="R2749" s="132">
        <v>-18.809999999999999</v>
      </c>
      <c r="S2749" s="129">
        <v>3</v>
      </c>
      <c r="T2749" s="129">
        <v>37.131</v>
      </c>
      <c r="U2749" s="129">
        <v>22.46</v>
      </c>
      <c r="V2749" s="129">
        <v>-74</v>
      </c>
      <c r="W2749" s="129">
        <v>-74</v>
      </c>
      <c r="X2749" s="129">
        <v>297</v>
      </c>
      <c r="Y2749" s="129" t="s">
        <v>1834</v>
      </c>
      <c r="Z2749" s="129" t="b">
        <v>1</v>
      </c>
      <c r="AA2749" s="129">
        <v>0</v>
      </c>
      <c r="AB2749" s="129" t="b">
        <v>0</v>
      </c>
      <c r="AC2749" s="129">
        <v>46</v>
      </c>
      <c r="AD2749" s="129">
        <v>0.20699999999999999</v>
      </c>
      <c r="AE2749" s="129" t="s">
        <v>3111</v>
      </c>
      <c r="AF2749" s="129" t="s">
        <v>3280</v>
      </c>
      <c r="AG2749" s="35" t="s">
        <v>4474</v>
      </c>
    </row>
    <row r="2750" spans="1:33" x14ac:dyDescent="0.3">
      <c r="A2750" s="129" t="s">
        <v>1938</v>
      </c>
      <c r="B2750" s="132">
        <v>-0.24</v>
      </c>
      <c r="C2750" s="132">
        <v>-4.84</v>
      </c>
      <c r="D2750" s="132">
        <v>-1.47</v>
      </c>
      <c r="E2750" s="132">
        <v>-12.1</v>
      </c>
      <c r="F2750" s="132">
        <v>-13.79</v>
      </c>
      <c r="G2750" s="335" t="s">
        <v>3221</v>
      </c>
      <c r="H2750" s="354" t="s">
        <v>24</v>
      </c>
      <c r="I2750" s="129">
        <v>1.258</v>
      </c>
      <c r="J2750" s="129">
        <v>-41</v>
      </c>
      <c r="K2750" s="129">
        <v>-37</v>
      </c>
      <c r="L2750" s="129" t="b">
        <v>0</v>
      </c>
      <c r="M2750" s="129">
        <v>-20.742000000000001</v>
      </c>
      <c r="N2750" s="129">
        <v>2.778</v>
      </c>
      <c r="O2750" s="129">
        <v>-7.468</v>
      </c>
      <c r="P2750" s="132">
        <v>-19.940000000000001</v>
      </c>
      <c r="Q2750" s="132">
        <v>0.44400000000000001</v>
      </c>
      <c r="R2750" s="132">
        <v>-8.8520000000000003</v>
      </c>
      <c r="S2750" s="129">
        <v>1.86</v>
      </c>
      <c r="T2750" s="129">
        <v>5.194</v>
      </c>
      <c r="U2750" s="129">
        <v>113.93</v>
      </c>
      <c r="V2750" s="129">
        <v>19</v>
      </c>
      <c r="W2750" s="129">
        <v>28</v>
      </c>
      <c r="X2750" s="129">
        <v>94</v>
      </c>
      <c r="Y2750" s="129" t="s">
        <v>1938</v>
      </c>
      <c r="Z2750" s="129" t="b">
        <v>1</v>
      </c>
      <c r="AA2750" s="129">
        <v>0</v>
      </c>
      <c r="AB2750" s="129" t="b">
        <v>0</v>
      </c>
      <c r="AC2750" s="129">
        <v>44</v>
      </c>
      <c r="AD2750" s="129">
        <v>0.20699999999999999</v>
      </c>
      <c r="AE2750" s="129" t="s">
        <v>24</v>
      </c>
      <c r="AF2750" s="129" t="s">
        <v>3221</v>
      </c>
      <c r="AG2750" s="35" t="s">
        <v>4414</v>
      </c>
    </row>
    <row r="2751" spans="1:33" x14ac:dyDescent="0.3">
      <c r="A2751" s="129" t="s">
        <v>851</v>
      </c>
      <c r="B2751" s="132">
        <v>-4.5199999999999996</v>
      </c>
      <c r="C2751" s="132">
        <v>-7.54</v>
      </c>
      <c r="D2751" s="132">
        <v>-18.36</v>
      </c>
      <c r="E2751" s="132">
        <v>-5.83</v>
      </c>
      <c r="F2751" s="132">
        <v>-13</v>
      </c>
      <c r="G2751" s="235" t="s">
        <v>3370</v>
      </c>
      <c r="H2751" s="348" t="s">
        <v>3108</v>
      </c>
      <c r="I2751" s="129">
        <v>27.195</v>
      </c>
      <c r="J2751" s="129">
        <v>-55</v>
      </c>
      <c r="K2751" s="129">
        <v>-20</v>
      </c>
      <c r="L2751" s="129" t="b">
        <v>0</v>
      </c>
      <c r="M2751" s="129">
        <v>-32.825000000000003</v>
      </c>
      <c r="N2751" s="129">
        <v>4.3949999999999996</v>
      </c>
      <c r="O2751" s="129">
        <v>-7.4690000000000003</v>
      </c>
      <c r="P2751" s="132">
        <v>-28.335999999999999</v>
      </c>
      <c r="Q2751" s="132">
        <v>0.42199999999999999</v>
      </c>
      <c r="R2751" s="132">
        <v>-11.946999999999999</v>
      </c>
      <c r="S2751" s="129">
        <v>2.4300000000000002</v>
      </c>
      <c r="T2751" s="129">
        <v>-67.88</v>
      </c>
      <c r="U2751" s="129">
        <v>119.6</v>
      </c>
      <c r="V2751" s="129">
        <v>11</v>
      </c>
      <c r="W2751" s="129">
        <v>-12</v>
      </c>
      <c r="X2751" s="129">
        <v>68</v>
      </c>
      <c r="Y2751" s="129" t="s">
        <v>851</v>
      </c>
      <c r="Z2751" s="129" t="b">
        <v>1</v>
      </c>
      <c r="AA2751" s="129">
        <v>0</v>
      </c>
      <c r="AB2751" s="129" t="b">
        <v>0</v>
      </c>
      <c r="AC2751" s="129">
        <v>41</v>
      </c>
      <c r="AD2751" s="129">
        <v>0.20699999999999999</v>
      </c>
      <c r="AE2751" s="129" t="s">
        <v>3108</v>
      </c>
      <c r="AF2751" s="129" t="s">
        <v>3370</v>
      </c>
      <c r="AG2751" s="35" t="s">
        <v>3610</v>
      </c>
    </row>
    <row r="2752" spans="1:33" x14ac:dyDescent="0.3">
      <c r="A2752" s="129" t="s">
        <v>1158</v>
      </c>
      <c r="B2752" s="132">
        <v>-4.21</v>
      </c>
      <c r="C2752" s="132">
        <v>2.63</v>
      </c>
      <c r="D2752" s="132">
        <v>-4.55</v>
      </c>
      <c r="E2752" s="132">
        <v>3.02</v>
      </c>
      <c r="F2752" s="132">
        <v>-20.18</v>
      </c>
      <c r="G2752" s="205" t="s">
        <v>3453</v>
      </c>
      <c r="H2752" s="346" t="s">
        <v>3108</v>
      </c>
      <c r="I2752" s="129">
        <v>6.298</v>
      </c>
      <c r="J2752" s="129">
        <v>-96</v>
      </c>
      <c r="K2752" s="129">
        <v>-95</v>
      </c>
      <c r="L2752" s="129" t="b">
        <v>0</v>
      </c>
      <c r="M2752" s="129">
        <v>-55.63</v>
      </c>
      <c r="N2752" s="129">
        <v>7.4420000000000002</v>
      </c>
      <c r="O2752" s="129">
        <v>-7.4749999999999996</v>
      </c>
      <c r="P2752" s="132">
        <v>-46.009</v>
      </c>
      <c r="Q2752" s="132">
        <v>0.45800000000000002</v>
      </c>
      <c r="R2752" s="132">
        <v>-21.050999999999998</v>
      </c>
      <c r="S2752" s="129">
        <v>5.38</v>
      </c>
      <c r="T2752" s="129">
        <v>0</v>
      </c>
      <c r="U2752" s="129">
        <v>2.73</v>
      </c>
      <c r="V2752" s="129">
        <v>-34</v>
      </c>
      <c r="W2752" s="129">
        <v>-49</v>
      </c>
      <c r="X2752" s="129">
        <v>1360</v>
      </c>
      <c r="Y2752" s="129" t="s">
        <v>1158</v>
      </c>
      <c r="Z2752" s="129" t="b">
        <v>0</v>
      </c>
      <c r="AA2752" s="129">
        <v>0</v>
      </c>
      <c r="AB2752" s="129" t="b">
        <v>0</v>
      </c>
      <c r="AC2752" s="129">
        <v>45</v>
      </c>
      <c r="AD2752" s="129">
        <v>0.20699999999999999</v>
      </c>
      <c r="AE2752" s="129" t="s">
        <v>3108</v>
      </c>
      <c r="AF2752" s="129" t="s">
        <v>3453</v>
      </c>
      <c r="AG2752" s="35" t="s">
        <v>5566</v>
      </c>
    </row>
    <row r="2753" spans="1:33" x14ac:dyDescent="0.3">
      <c r="A2753" s="129" t="s">
        <v>797</v>
      </c>
      <c r="B2753" s="132">
        <v>-0.84</v>
      </c>
      <c r="C2753" s="132">
        <v>-4.1500000000000004</v>
      </c>
      <c r="D2753" s="132">
        <v>-8.2799999999999994</v>
      </c>
      <c r="E2753" s="132">
        <v>-2.02</v>
      </c>
      <c r="F2753" s="132">
        <v>-7.97</v>
      </c>
      <c r="G2753" s="324"/>
      <c r="H2753" s="354"/>
      <c r="I2753" s="129">
        <v>5.6769999999999996</v>
      </c>
      <c r="J2753" s="129">
        <v>-45</v>
      </c>
      <c r="K2753" s="129">
        <v>-30</v>
      </c>
      <c r="L2753" s="129" t="b">
        <v>0</v>
      </c>
      <c r="M2753" s="129">
        <v>-27.611999999999998</v>
      </c>
      <c r="N2753" s="129">
        <v>3.6840000000000002</v>
      </c>
      <c r="O2753" s="129">
        <v>-7.4950000000000001</v>
      </c>
      <c r="P2753" s="132">
        <v>-24.408000000000001</v>
      </c>
      <c r="Q2753" s="132">
        <v>0.439</v>
      </c>
      <c r="R2753" s="132">
        <v>-10.704000000000001</v>
      </c>
      <c r="S2753" s="129">
        <v>2.29</v>
      </c>
      <c r="T2753" s="129">
        <v>101.312</v>
      </c>
      <c r="U2753" s="129">
        <v>109.43</v>
      </c>
      <c r="V2753" s="129">
        <v>-21</v>
      </c>
      <c r="W2753" s="129">
        <v>-20</v>
      </c>
      <c r="X2753" s="129">
        <v>79</v>
      </c>
      <c r="Y2753" s="129" t="s">
        <v>797</v>
      </c>
      <c r="Z2753" s="129" t="b">
        <v>1</v>
      </c>
      <c r="AA2753" s="129">
        <v>0</v>
      </c>
      <c r="AB2753" s="129" t="b">
        <v>0</v>
      </c>
      <c r="AC2753" s="129">
        <v>39</v>
      </c>
      <c r="AD2753" s="129">
        <v>0.20599999999999999</v>
      </c>
      <c r="AG2753" s="35" t="s">
        <v>3951</v>
      </c>
    </row>
    <row r="2754" spans="1:33" x14ac:dyDescent="0.3">
      <c r="A2754" s="129" t="s">
        <v>8957</v>
      </c>
      <c r="B2754" s="132">
        <v>-3.54</v>
      </c>
      <c r="C2754" s="132">
        <v>-9.92</v>
      </c>
      <c r="D2754" s="132">
        <v>-33.130000000000003</v>
      </c>
      <c r="E2754" s="132">
        <v>-22.14</v>
      </c>
      <c r="F2754" s="132">
        <v>-36.26</v>
      </c>
      <c r="G2754" s="298" t="s">
        <v>3146</v>
      </c>
      <c r="H2754" s="352" t="s">
        <v>3124</v>
      </c>
      <c r="I2754" s="129">
        <v>0.22900000000000001</v>
      </c>
      <c r="J2754" s="129">
        <v>-98</v>
      </c>
      <c r="K2754" s="129">
        <v>-92</v>
      </c>
      <c r="L2754" s="129" t="b">
        <v>0</v>
      </c>
      <c r="M2754" s="129">
        <v>-88.343000000000004</v>
      </c>
      <c r="N2754" s="129">
        <v>11.782</v>
      </c>
      <c r="O2754" s="129">
        <v>-7.4980000000000002</v>
      </c>
      <c r="P2754" s="132">
        <v>-65.897999999999996</v>
      </c>
      <c r="Q2754" s="132">
        <v>0.40600000000000003</v>
      </c>
      <c r="R2754" s="132">
        <v>-26.782</v>
      </c>
      <c r="S2754" s="129">
        <v>7.26</v>
      </c>
      <c r="T2754" s="129">
        <v>37.927</v>
      </c>
      <c r="U2754" s="129">
        <v>1.0900000000000001</v>
      </c>
      <c r="V2754" s="129">
        <v>-36</v>
      </c>
      <c r="W2754" s="129">
        <v>-50</v>
      </c>
      <c r="X2754" s="129">
        <v>2528</v>
      </c>
      <c r="Y2754" s="129" t="s">
        <v>8957</v>
      </c>
      <c r="Z2754" s="129" t="b">
        <v>1</v>
      </c>
      <c r="AA2754" s="129">
        <v>0</v>
      </c>
      <c r="AB2754" s="129" t="b">
        <v>0</v>
      </c>
      <c r="AC2754" s="129">
        <v>34</v>
      </c>
      <c r="AD2754" s="129">
        <v>0.20599999999999999</v>
      </c>
      <c r="AE2754" s="129" t="s">
        <v>3124</v>
      </c>
      <c r="AF2754" s="129" t="s">
        <v>3146</v>
      </c>
      <c r="AG2754" s="35" t="s">
        <v>8958</v>
      </c>
    </row>
    <row r="2755" spans="1:33" x14ac:dyDescent="0.3">
      <c r="A2755" s="129" t="s">
        <v>9211</v>
      </c>
      <c r="B2755" s="132">
        <v>20.69</v>
      </c>
      <c r="C2755" s="132">
        <v>13.2</v>
      </c>
      <c r="D2755" s="132">
        <v>5.8</v>
      </c>
      <c r="E2755" s="132">
        <v>6.97</v>
      </c>
      <c r="F2755" s="132">
        <v>-1.24</v>
      </c>
      <c r="G2755" s="233" t="s">
        <v>3168</v>
      </c>
      <c r="H2755" s="345" t="s">
        <v>3124</v>
      </c>
      <c r="I2755" s="129">
        <v>0.216</v>
      </c>
      <c r="J2755" s="129">
        <v>-89</v>
      </c>
      <c r="K2755" s="129">
        <v>-69</v>
      </c>
      <c r="L2755" s="129" t="b">
        <v>1</v>
      </c>
      <c r="M2755" s="129">
        <v>-29.771999999999998</v>
      </c>
      <c r="N2755" s="129">
        <v>3.9649999999999999</v>
      </c>
      <c r="O2755" s="129">
        <v>-7.508</v>
      </c>
      <c r="P2755" s="132">
        <v>-27.988</v>
      </c>
      <c r="Q2755" s="132">
        <v>0.442</v>
      </c>
      <c r="R2755" s="132">
        <v>-12.368</v>
      </c>
      <c r="S2755" s="129">
        <v>4.6399999999999997</v>
      </c>
      <c r="T2755" s="129">
        <v>140.32499999999999</v>
      </c>
      <c r="U2755" s="129">
        <v>8.75</v>
      </c>
      <c r="V2755" s="129">
        <v>61</v>
      </c>
      <c r="W2755" s="129">
        <v>70</v>
      </c>
      <c r="X2755" s="129">
        <v>492</v>
      </c>
      <c r="Y2755" s="129" t="s">
        <v>9211</v>
      </c>
      <c r="Z2755" s="129" t="b">
        <v>0</v>
      </c>
      <c r="AA2755" s="129">
        <v>0</v>
      </c>
      <c r="AB2755" s="129" t="b">
        <v>0</v>
      </c>
      <c r="AC2755" s="129">
        <v>40</v>
      </c>
      <c r="AD2755" s="129">
        <v>0.20599999999999999</v>
      </c>
      <c r="AE2755" s="129" t="s">
        <v>3124</v>
      </c>
      <c r="AF2755" s="129" t="s">
        <v>3168</v>
      </c>
      <c r="AG2755" s="35" t="s">
        <v>9212</v>
      </c>
    </row>
    <row r="2756" spans="1:33" x14ac:dyDescent="0.3">
      <c r="A2756" s="129" t="s">
        <v>1999</v>
      </c>
      <c r="B2756" s="132">
        <v>-0.95</v>
      </c>
      <c r="C2756" s="132">
        <v>-13.53</v>
      </c>
      <c r="D2756" s="132">
        <v>-21.06</v>
      </c>
      <c r="E2756" s="132">
        <v>-9.06</v>
      </c>
      <c r="F2756" s="132">
        <v>-15.26</v>
      </c>
      <c r="G2756" s="227" t="s">
        <v>202</v>
      </c>
      <c r="H2756" s="346" t="s">
        <v>3108</v>
      </c>
      <c r="I2756" s="129">
        <v>1.115</v>
      </c>
      <c r="J2756" s="129">
        <v>-65</v>
      </c>
      <c r="K2756" s="129">
        <v>-61</v>
      </c>
      <c r="L2756" s="129" t="b">
        <v>0</v>
      </c>
      <c r="M2756" s="129">
        <v>-35.543999999999997</v>
      </c>
      <c r="N2756" s="129">
        <v>4.7220000000000004</v>
      </c>
      <c r="O2756" s="129">
        <v>-7.5279999999999996</v>
      </c>
      <c r="P2756" s="132">
        <v>-30.16</v>
      </c>
      <c r="Q2756" s="132">
        <v>0.42799999999999999</v>
      </c>
      <c r="R2756" s="132">
        <v>-12.907</v>
      </c>
      <c r="S2756" s="129">
        <v>2.78</v>
      </c>
      <c r="T2756" s="129">
        <v>86.921000000000006</v>
      </c>
      <c r="U2756" s="129">
        <v>17.77</v>
      </c>
      <c r="V2756" s="129">
        <v>5</v>
      </c>
      <c r="W2756" s="129">
        <v>16</v>
      </c>
      <c r="X2756" s="129">
        <v>404</v>
      </c>
      <c r="Y2756" s="129" t="s">
        <v>1999</v>
      </c>
      <c r="Z2756" s="129" t="b">
        <v>1</v>
      </c>
      <c r="AA2756" s="129">
        <v>0</v>
      </c>
      <c r="AB2756" s="129" t="b">
        <v>0</v>
      </c>
      <c r="AC2756" s="129">
        <v>42</v>
      </c>
      <c r="AD2756" s="129">
        <v>0.20499999999999999</v>
      </c>
      <c r="AE2756" s="129" t="s">
        <v>3108</v>
      </c>
      <c r="AF2756" s="129" t="s">
        <v>202</v>
      </c>
      <c r="AG2756" s="35" t="s">
        <v>3972</v>
      </c>
    </row>
    <row r="2757" spans="1:33" x14ac:dyDescent="0.3">
      <c r="A2757" s="129" t="s">
        <v>1924</v>
      </c>
      <c r="B2757" s="132">
        <v>-1.93</v>
      </c>
      <c r="C2757" s="132">
        <v>-2.29</v>
      </c>
      <c r="D2757" s="132">
        <v>-3.51</v>
      </c>
      <c r="E2757" s="132">
        <v>-18.28</v>
      </c>
      <c r="F2757" s="132">
        <v>-17.670000000000002</v>
      </c>
      <c r="G2757" s="323" t="s">
        <v>3231</v>
      </c>
      <c r="H2757" s="347" t="s">
        <v>3124</v>
      </c>
      <c r="I2757" s="129">
        <v>1.5960000000000001</v>
      </c>
      <c r="J2757" s="129">
        <v>-81</v>
      </c>
      <c r="K2757" s="129">
        <v>-74</v>
      </c>
      <c r="L2757" s="129" t="b">
        <v>0</v>
      </c>
      <c r="M2757" s="129">
        <v>-40.866999999999997</v>
      </c>
      <c r="N2757" s="129">
        <v>5.4269999999999996</v>
      </c>
      <c r="O2757" s="129">
        <v>-7.53</v>
      </c>
      <c r="P2757" s="132">
        <v>-36.344000000000001</v>
      </c>
      <c r="Q2757" s="132">
        <v>0.45800000000000002</v>
      </c>
      <c r="R2757" s="132">
        <v>-16.628</v>
      </c>
      <c r="S2757" s="129">
        <v>4</v>
      </c>
      <c r="T2757" s="129">
        <v>27.565000000000001</v>
      </c>
      <c r="U2757" s="129">
        <v>20.88</v>
      </c>
      <c r="V2757" s="129">
        <v>24</v>
      </c>
      <c r="W2757" s="129">
        <v>10</v>
      </c>
      <c r="X2757" s="129">
        <v>239</v>
      </c>
      <c r="Y2757" s="129" t="s">
        <v>1924</v>
      </c>
      <c r="Z2757" s="129" t="b">
        <v>0</v>
      </c>
      <c r="AA2757" s="129">
        <v>0</v>
      </c>
      <c r="AB2757" s="129" t="b">
        <v>0</v>
      </c>
      <c r="AC2757" s="129">
        <v>42</v>
      </c>
      <c r="AD2757" s="129">
        <v>0.20499999999999999</v>
      </c>
      <c r="AE2757" s="129" t="s">
        <v>3124</v>
      </c>
      <c r="AF2757" s="129" t="s">
        <v>3231</v>
      </c>
      <c r="AG2757" s="35" t="s">
        <v>4550</v>
      </c>
    </row>
    <row r="2758" spans="1:33" x14ac:dyDescent="0.3">
      <c r="A2758" s="129" t="s">
        <v>2915</v>
      </c>
      <c r="B2758" s="132">
        <v>3.73</v>
      </c>
      <c r="C2758" s="132">
        <v>-10.42</v>
      </c>
      <c r="D2758" s="132">
        <v>-13.84</v>
      </c>
      <c r="E2758" s="132">
        <v>-2.34</v>
      </c>
      <c r="F2758" s="132">
        <v>-17.59</v>
      </c>
      <c r="G2758" s="212" t="s">
        <v>3146</v>
      </c>
      <c r="H2758" s="345" t="s">
        <v>3124</v>
      </c>
      <c r="I2758" s="129">
        <v>0.57599999999999996</v>
      </c>
      <c r="J2758" s="129">
        <v>-67</v>
      </c>
      <c r="K2758" s="129">
        <v>-25</v>
      </c>
      <c r="L2758" s="129" t="b">
        <v>0</v>
      </c>
      <c r="M2758" s="129">
        <v>-41.503999999999998</v>
      </c>
      <c r="N2758" s="129">
        <v>5.508</v>
      </c>
      <c r="O2758" s="129">
        <v>-7.5359999999999996</v>
      </c>
      <c r="P2758" s="132">
        <v>-35.981999999999999</v>
      </c>
      <c r="Q2758" s="132">
        <v>0.42799999999999999</v>
      </c>
      <c r="R2758" s="132">
        <v>-15.388999999999999</v>
      </c>
      <c r="S2758" s="129">
        <v>5.66</v>
      </c>
      <c r="T2758" s="129">
        <v>88.983000000000004</v>
      </c>
      <c r="U2758" s="129">
        <v>4.17</v>
      </c>
      <c r="V2758" s="129">
        <v>-55</v>
      </c>
      <c r="W2758" s="129">
        <v>-51</v>
      </c>
      <c r="X2758" s="129">
        <v>847</v>
      </c>
      <c r="Y2758" s="129" t="s">
        <v>2915</v>
      </c>
      <c r="Z2758" s="129" t="b">
        <v>1</v>
      </c>
      <c r="AA2758" s="129">
        <v>0</v>
      </c>
      <c r="AB2758" s="129" t="b">
        <v>0</v>
      </c>
      <c r="AC2758" s="129">
        <v>40</v>
      </c>
      <c r="AD2758" s="129">
        <v>0.20499999999999999</v>
      </c>
      <c r="AE2758" s="129" t="s">
        <v>3124</v>
      </c>
      <c r="AF2758" s="129" t="s">
        <v>3146</v>
      </c>
      <c r="AG2758" s="35" t="s">
        <v>7306</v>
      </c>
    </row>
    <row r="2759" spans="1:33" x14ac:dyDescent="0.3">
      <c r="A2759" s="129" t="s">
        <v>2006</v>
      </c>
      <c r="B2759" s="132">
        <v>-2.75</v>
      </c>
      <c r="C2759" s="132">
        <v>-7.63</v>
      </c>
      <c r="D2759" s="132">
        <v>-9.8699999999999992</v>
      </c>
      <c r="E2759" s="132">
        <v>-9.93</v>
      </c>
      <c r="F2759" s="132">
        <v>-11.2</v>
      </c>
      <c r="G2759" s="315" t="s">
        <v>3187</v>
      </c>
      <c r="H2759" s="348" t="s">
        <v>3108</v>
      </c>
      <c r="I2759" s="129">
        <v>2.9169999999999998</v>
      </c>
      <c r="J2759" s="129">
        <v>-38</v>
      </c>
      <c r="K2759" s="129">
        <v>-38</v>
      </c>
      <c r="L2759" s="129" t="b">
        <v>0</v>
      </c>
      <c r="M2759" s="129">
        <v>-18.202999999999999</v>
      </c>
      <c r="N2759" s="129">
        <v>2.4140000000000001</v>
      </c>
      <c r="O2759" s="129">
        <v>-7.54</v>
      </c>
      <c r="P2759" s="132">
        <v>-16.859000000000002</v>
      </c>
      <c r="Q2759" s="132">
        <v>0.44400000000000001</v>
      </c>
      <c r="R2759" s="132">
        <v>-7.4779999999999998</v>
      </c>
      <c r="S2759" s="129">
        <v>2.2999999999999998</v>
      </c>
      <c r="T2759" s="129">
        <v>-27.539000000000001</v>
      </c>
      <c r="U2759" s="129">
        <v>105.71</v>
      </c>
      <c r="V2759" s="129">
        <v>65</v>
      </c>
      <c r="W2759" s="129">
        <v>50</v>
      </c>
      <c r="X2759" s="129">
        <v>82</v>
      </c>
      <c r="Y2759" s="129" t="s">
        <v>2006</v>
      </c>
      <c r="Z2759" s="129" t="b">
        <v>0</v>
      </c>
      <c r="AA2759" s="129">
        <v>0</v>
      </c>
      <c r="AB2759" s="129" t="b">
        <v>0</v>
      </c>
      <c r="AC2759" s="129">
        <v>37</v>
      </c>
      <c r="AD2759" s="129">
        <v>0.20499999999999999</v>
      </c>
      <c r="AE2759" s="129" t="s">
        <v>3108</v>
      </c>
      <c r="AF2759" s="129" t="s">
        <v>3187</v>
      </c>
      <c r="AG2759" s="35" t="s">
        <v>5428</v>
      </c>
    </row>
    <row r="2760" spans="1:33" x14ac:dyDescent="0.3">
      <c r="A2760" s="129" t="s">
        <v>1449</v>
      </c>
      <c r="B2760" s="132">
        <v>-0.82</v>
      </c>
      <c r="C2760" s="132">
        <v>-10.29</v>
      </c>
      <c r="D2760" s="132">
        <v>-13.5</v>
      </c>
      <c r="E2760" s="132">
        <v>-1.42</v>
      </c>
      <c r="F2760" s="132">
        <v>-10.24</v>
      </c>
      <c r="G2760" s="232" t="s">
        <v>3376</v>
      </c>
      <c r="H2760" s="345" t="s">
        <v>3108</v>
      </c>
      <c r="I2760" s="129">
        <v>2.6539999999999999</v>
      </c>
      <c r="J2760" s="129">
        <v>-48</v>
      </c>
      <c r="K2760" s="129">
        <v>-21</v>
      </c>
      <c r="L2760" s="129" t="b">
        <v>0</v>
      </c>
      <c r="M2760" s="129">
        <v>-27.516999999999999</v>
      </c>
      <c r="N2760" s="129">
        <v>3.6469999999999998</v>
      </c>
      <c r="O2760" s="129">
        <v>-7.5449999999999999</v>
      </c>
      <c r="P2760" s="132">
        <v>-23.344999999999999</v>
      </c>
      <c r="Q2760" s="132">
        <v>0.434</v>
      </c>
      <c r="R2760" s="132">
        <v>-10.119999999999999</v>
      </c>
      <c r="S2760" s="129">
        <v>2.36</v>
      </c>
      <c r="T2760" s="129">
        <v>-30.440999999999999</v>
      </c>
      <c r="U2760" s="129">
        <v>52.93</v>
      </c>
      <c r="V2760" s="129">
        <v>2</v>
      </c>
      <c r="W2760" s="129">
        <v>-4</v>
      </c>
      <c r="X2760" s="129">
        <v>160</v>
      </c>
      <c r="Y2760" s="129" t="s">
        <v>1449</v>
      </c>
      <c r="Z2760" s="129" t="b">
        <v>1</v>
      </c>
      <c r="AA2760" s="129">
        <v>0</v>
      </c>
      <c r="AB2760" s="129" t="b">
        <v>0</v>
      </c>
      <c r="AC2760" s="129">
        <v>42</v>
      </c>
      <c r="AD2760" s="129">
        <v>0.20399999999999999</v>
      </c>
      <c r="AE2760" s="129" t="s">
        <v>3108</v>
      </c>
      <c r="AF2760" s="129" t="s">
        <v>3376</v>
      </c>
      <c r="AG2760" s="35" t="s">
        <v>3510</v>
      </c>
    </row>
    <row r="2761" spans="1:33" x14ac:dyDescent="0.3">
      <c r="A2761" s="129" t="s">
        <v>119</v>
      </c>
      <c r="B2761" s="132">
        <v>0.55000000000000004</v>
      </c>
      <c r="C2761" s="132">
        <v>-0.67</v>
      </c>
      <c r="D2761" s="132">
        <v>-11.78</v>
      </c>
      <c r="E2761" s="132">
        <v>-7.08</v>
      </c>
      <c r="F2761" s="132">
        <v>-5.94</v>
      </c>
      <c r="G2761" s="288" t="s">
        <v>4222</v>
      </c>
      <c r="H2761" s="347" t="s">
        <v>3124</v>
      </c>
      <c r="I2761" s="129">
        <v>24.079000000000001</v>
      </c>
      <c r="J2761" s="129">
        <v>-27</v>
      </c>
      <c r="K2761" s="129">
        <v>-14</v>
      </c>
      <c r="L2761" s="129" t="b">
        <v>0</v>
      </c>
      <c r="M2761" s="129">
        <v>-29.436</v>
      </c>
      <c r="N2761" s="129">
        <v>3.8889999999999998</v>
      </c>
      <c r="O2761" s="129">
        <v>-7.57</v>
      </c>
      <c r="P2761" s="132">
        <v>-26.661000000000001</v>
      </c>
      <c r="Q2761" s="132">
        <v>0.432</v>
      </c>
      <c r="R2761" s="132">
        <v>-11.512</v>
      </c>
      <c r="S2761" s="129">
        <v>1.82</v>
      </c>
      <c r="T2761" s="129">
        <v>19.504000000000001</v>
      </c>
      <c r="U2761" s="129">
        <v>98.86</v>
      </c>
      <c r="V2761" s="129">
        <v>-44</v>
      </c>
      <c r="W2761" s="129">
        <v>-46</v>
      </c>
      <c r="X2761" s="129">
        <v>111</v>
      </c>
      <c r="Y2761" s="129" t="s">
        <v>119</v>
      </c>
      <c r="Z2761" s="129" t="b">
        <v>1</v>
      </c>
      <c r="AA2761" s="129">
        <v>0</v>
      </c>
      <c r="AB2761" s="129" t="b">
        <v>0</v>
      </c>
      <c r="AC2761" s="129">
        <v>47</v>
      </c>
      <c r="AD2761" s="129">
        <v>0.20399999999999999</v>
      </c>
      <c r="AE2761" s="129" t="s">
        <v>3124</v>
      </c>
      <c r="AF2761" s="129" t="s">
        <v>4222</v>
      </c>
      <c r="AG2761" s="35" t="s">
        <v>4494</v>
      </c>
    </row>
    <row r="2762" spans="1:33" x14ac:dyDescent="0.3">
      <c r="A2762" s="129" t="s">
        <v>2375</v>
      </c>
      <c r="B2762" s="132">
        <v>6.66</v>
      </c>
      <c r="C2762" s="132">
        <v>7.67</v>
      </c>
      <c r="D2762" s="132">
        <v>-12.38</v>
      </c>
      <c r="E2762" s="132">
        <v>-9.69</v>
      </c>
      <c r="F2762" s="132">
        <v>-7.45</v>
      </c>
      <c r="G2762" s="332" t="s">
        <v>3114</v>
      </c>
      <c r="H2762" s="353" t="s">
        <v>31</v>
      </c>
      <c r="I2762" s="129">
        <v>2.645</v>
      </c>
      <c r="J2762" s="129">
        <v>-73</v>
      </c>
      <c r="K2762" s="129">
        <v>-71</v>
      </c>
      <c r="L2762" s="129" t="b">
        <v>0</v>
      </c>
      <c r="M2762" s="129">
        <v>-36.095999999999997</v>
      </c>
      <c r="N2762" s="129">
        <v>4.7629999999999999</v>
      </c>
      <c r="O2762" s="129">
        <v>-7.5789999999999997</v>
      </c>
      <c r="P2762" s="132">
        <v>-31.091999999999999</v>
      </c>
      <c r="Q2762" s="132">
        <v>0.436</v>
      </c>
      <c r="R2762" s="132">
        <v>-13.569000000000001</v>
      </c>
      <c r="S2762" s="129">
        <v>3.16</v>
      </c>
      <c r="T2762" s="129">
        <v>-6.9349999999999996</v>
      </c>
      <c r="U2762" s="129">
        <v>18.260000000000002</v>
      </c>
      <c r="V2762" s="129">
        <v>-34</v>
      </c>
      <c r="W2762" s="129">
        <v>-46</v>
      </c>
      <c r="X2762" s="129">
        <v>346</v>
      </c>
      <c r="Y2762" s="129" t="s">
        <v>2375</v>
      </c>
      <c r="Z2762" s="129" t="b">
        <v>1</v>
      </c>
      <c r="AA2762" s="129">
        <v>0</v>
      </c>
      <c r="AB2762" s="129" t="b">
        <v>0</v>
      </c>
      <c r="AC2762" s="129">
        <v>48</v>
      </c>
      <c r="AD2762" s="129">
        <v>0.20399999999999999</v>
      </c>
      <c r="AE2762" s="129" t="s">
        <v>31</v>
      </c>
      <c r="AF2762" s="129" t="s">
        <v>3114</v>
      </c>
      <c r="AG2762" s="35" t="s">
        <v>4803</v>
      </c>
    </row>
    <row r="2763" spans="1:33" x14ac:dyDescent="0.3">
      <c r="A2763" s="129" t="s">
        <v>947</v>
      </c>
      <c r="B2763" s="132">
        <v>-0.5</v>
      </c>
      <c r="C2763" s="132">
        <v>-7.37</v>
      </c>
      <c r="D2763" s="132">
        <v>-12.6</v>
      </c>
      <c r="E2763" s="132">
        <v>-0.54</v>
      </c>
      <c r="F2763" s="132">
        <v>-7.64</v>
      </c>
      <c r="G2763" s="288" t="s">
        <v>177</v>
      </c>
      <c r="H2763" s="347" t="s">
        <v>24</v>
      </c>
      <c r="I2763" s="129">
        <v>72.135000000000005</v>
      </c>
      <c r="J2763" s="129">
        <v>-22</v>
      </c>
      <c r="K2763" s="129">
        <v>-16</v>
      </c>
      <c r="L2763" s="129" t="b">
        <v>0</v>
      </c>
      <c r="M2763" s="129">
        <v>-27.161999999999999</v>
      </c>
      <c r="N2763" s="129">
        <v>3.5750000000000002</v>
      </c>
      <c r="O2763" s="129">
        <v>-7.5979999999999999</v>
      </c>
      <c r="P2763" s="132">
        <v>-23.207000000000001</v>
      </c>
      <c r="Q2763" s="132">
        <v>0.435</v>
      </c>
      <c r="R2763" s="132">
        <v>-10.092000000000001</v>
      </c>
      <c r="S2763" s="129">
        <v>1.98</v>
      </c>
      <c r="T2763" s="129">
        <v>-27.286000000000001</v>
      </c>
      <c r="U2763" s="129">
        <v>76.814999999999998</v>
      </c>
      <c r="V2763" s="129">
        <v>-15</v>
      </c>
      <c r="W2763" s="129">
        <v>-23</v>
      </c>
      <c r="X2763" s="129">
        <v>131</v>
      </c>
      <c r="Y2763" s="129" t="s">
        <v>947</v>
      </c>
      <c r="Z2763" s="129" t="b">
        <v>1</v>
      </c>
      <c r="AA2763" s="129">
        <v>0</v>
      </c>
      <c r="AB2763" s="129" t="b">
        <v>0</v>
      </c>
      <c r="AC2763" s="129">
        <v>46</v>
      </c>
      <c r="AD2763" s="129">
        <v>0.20300000000000001</v>
      </c>
      <c r="AE2763" s="129" t="s">
        <v>24</v>
      </c>
      <c r="AF2763" s="129" t="s">
        <v>177</v>
      </c>
      <c r="AG2763" s="35" t="s">
        <v>3948</v>
      </c>
    </row>
    <row r="2764" spans="1:33" x14ac:dyDescent="0.3">
      <c r="A2764" s="129" t="s">
        <v>1032</v>
      </c>
      <c r="B2764" s="132">
        <v>0.8</v>
      </c>
      <c r="C2764" s="132">
        <v>-2.15</v>
      </c>
      <c r="D2764" s="132">
        <v>-12.99</v>
      </c>
      <c r="E2764" s="132">
        <v>-6.67</v>
      </c>
      <c r="F2764" s="132">
        <v>-4.4000000000000004</v>
      </c>
      <c r="G2764" s="332" t="s">
        <v>3225</v>
      </c>
      <c r="H2764" s="353" t="s">
        <v>3111</v>
      </c>
      <c r="I2764" s="129">
        <v>62.356999999999999</v>
      </c>
      <c r="J2764" s="129">
        <v>-26</v>
      </c>
      <c r="K2764" s="129">
        <v>-17</v>
      </c>
      <c r="L2764" s="129" t="b">
        <v>0</v>
      </c>
      <c r="M2764" s="129">
        <v>-30.872</v>
      </c>
      <c r="N2764" s="129">
        <v>4.0629999999999997</v>
      </c>
      <c r="O2764" s="129">
        <v>-7.5990000000000002</v>
      </c>
      <c r="P2764" s="132">
        <v>-26.503</v>
      </c>
      <c r="Q2764" s="132">
        <v>0.434</v>
      </c>
      <c r="R2764" s="132">
        <v>-11.506</v>
      </c>
      <c r="S2764" s="129">
        <v>1.64</v>
      </c>
      <c r="T2764" s="129">
        <v>77.960999999999999</v>
      </c>
      <c r="U2764" s="129">
        <v>286.79000000000002</v>
      </c>
      <c r="V2764" s="129">
        <v>-21</v>
      </c>
      <c r="W2764" s="129">
        <v>-38</v>
      </c>
      <c r="X2764" s="129">
        <v>42</v>
      </c>
      <c r="Y2764" s="129" t="s">
        <v>1032</v>
      </c>
      <c r="Z2764" s="129" t="b">
        <v>1</v>
      </c>
      <c r="AA2764" s="129">
        <v>0</v>
      </c>
      <c r="AB2764" s="129" t="b">
        <v>0</v>
      </c>
      <c r="AC2764" s="129">
        <v>50</v>
      </c>
      <c r="AD2764" s="129">
        <v>0.20300000000000001</v>
      </c>
      <c r="AE2764" s="129" t="s">
        <v>3111</v>
      </c>
      <c r="AF2764" s="129" t="s">
        <v>3225</v>
      </c>
      <c r="AG2764" s="35" t="s">
        <v>5527</v>
      </c>
    </row>
    <row r="2765" spans="1:33" x14ac:dyDescent="0.3">
      <c r="A2765" s="129" t="s">
        <v>2261</v>
      </c>
      <c r="B2765" s="132">
        <v>0.71</v>
      </c>
      <c r="C2765" s="132">
        <v>-0.73</v>
      </c>
      <c r="D2765" s="132">
        <v>-9.36</v>
      </c>
      <c r="E2765" s="132">
        <v>-6.27</v>
      </c>
      <c r="F2765" s="132">
        <v>-4.38</v>
      </c>
      <c r="G2765" s="231" t="s">
        <v>3146</v>
      </c>
      <c r="H2765" s="346" t="s">
        <v>3124</v>
      </c>
      <c r="I2765" s="129">
        <v>1.6990000000000001</v>
      </c>
      <c r="J2765" s="129">
        <v>-68</v>
      </c>
      <c r="K2765" s="129">
        <v>-51</v>
      </c>
      <c r="L2765" s="129" t="b">
        <v>0</v>
      </c>
      <c r="M2765" s="129">
        <v>-27.800999999999998</v>
      </c>
      <c r="N2765" s="129">
        <v>3.657</v>
      </c>
      <c r="O2765" s="129">
        <v>-7.6020000000000003</v>
      </c>
      <c r="P2765" s="132">
        <v>-24.42</v>
      </c>
      <c r="Q2765" s="132">
        <v>0.44700000000000001</v>
      </c>
      <c r="R2765" s="132">
        <v>-10.907</v>
      </c>
      <c r="S2765" s="129">
        <v>3.64</v>
      </c>
      <c r="T2765" s="129">
        <v>-53.201000000000001</v>
      </c>
      <c r="U2765" s="129">
        <v>29.92</v>
      </c>
      <c r="V2765" s="129">
        <v>12</v>
      </c>
      <c r="W2765" s="129">
        <v>-29</v>
      </c>
      <c r="X2765" s="129">
        <v>183</v>
      </c>
      <c r="Y2765" s="129" t="s">
        <v>2261</v>
      </c>
      <c r="Z2765" s="129" t="b">
        <v>1</v>
      </c>
      <c r="AA2765" s="129">
        <v>0</v>
      </c>
      <c r="AB2765" s="129" t="b">
        <v>0</v>
      </c>
      <c r="AC2765" s="129">
        <v>36</v>
      </c>
      <c r="AD2765" s="129">
        <v>0.20300000000000001</v>
      </c>
      <c r="AE2765" s="129" t="s">
        <v>3124</v>
      </c>
      <c r="AF2765" s="129" t="s">
        <v>3146</v>
      </c>
      <c r="AG2765" s="35" t="s">
        <v>4716</v>
      </c>
    </row>
    <row r="2766" spans="1:33" x14ac:dyDescent="0.3">
      <c r="A2766" s="129" t="s">
        <v>135</v>
      </c>
      <c r="B2766" s="132">
        <v>-0.96</v>
      </c>
      <c r="C2766" s="132">
        <v>-10.14</v>
      </c>
      <c r="D2766" s="132">
        <v>-3.43</v>
      </c>
      <c r="E2766" s="132">
        <v>-68.459999999999994</v>
      </c>
      <c r="F2766" s="132">
        <v>-46.09</v>
      </c>
      <c r="G2766" s="342" t="s">
        <v>4277</v>
      </c>
      <c r="H2766" s="352" t="s">
        <v>3111</v>
      </c>
      <c r="I2766" s="129">
        <v>2.544</v>
      </c>
      <c r="J2766" s="129">
        <v>-81</v>
      </c>
      <c r="K2766" s="129">
        <v>-78</v>
      </c>
      <c r="L2766" s="129" t="b">
        <v>0</v>
      </c>
      <c r="M2766" s="129">
        <v>-60.872</v>
      </c>
      <c r="N2766" s="129">
        <v>8.0039999999999996</v>
      </c>
      <c r="O2766" s="129">
        <v>-7.6050000000000004</v>
      </c>
      <c r="P2766" s="132">
        <v>-62.463999999999999</v>
      </c>
      <c r="Q2766" s="132">
        <v>0.47099999999999997</v>
      </c>
      <c r="R2766" s="132">
        <v>-29.405999999999999</v>
      </c>
      <c r="S2766" s="129">
        <v>5.29</v>
      </c>
      <c r="T2766" s="129">
        <v>-12.188000000000001</v>
      </c>
      <c r="U2766" s="129">
        <v>3.1</v>
      </c>
      <c r="V2766" s="129">
        <v>18</v>
      </c>
      <c r="W2766" s="129">
        <v>-19</v>
      </c>
      <c r="X2766" s="129">
        <v>1218</v>
      </c>
      <c r="Y2766" s="129" t="s">
        <v>135</v>
      </c>
      <c r="Z2766" s="129" t="b">
        <v>0</v>
      </c>
      <c r="AA2766" s="129">
        <v>0</v>
      </c>
      <c r="AB2766" s="129" t="b">
        <v>0</v>
      </c>
      <c r="AC2766" s="129">
        <v>37</v>
      </c>
      <c r="AD2766" s="129">
        <v>0.20300000000000001</v>
      </c>
      <c r="AE2766" s="129" t="s">
        <v>3111</v>
      </c>
      <c r="AF2766" s="129" t="s">
        <v>4277</v>
      </c>
      <c r="AG2766" s="35" t="s">
        <v>5450</v>
      </c>
    </row>
    <row r="2767" spans="1:33" x14ac:dyDescent="0.3">
      <c r="A2767" s="129" t="s">
        <v>233</v>
      </c>
      <c r="B2767" s="132">
        <v>2.77</v>
      </c>
      <c r="C2767" s="132">
        <v>-12.76</v>
      </c>
      <c r="D2767" s="132">
        <v>-20.149999999999999</v>
      </c>
      <c r="E2767" s="132">
        <v>-12.06</v>
      </c>
      <c r="F2767" s="132">
        <v>-14.95</v>
      </c>
      <c r="G2767" s="275" t="s">
        <v>3114</v>
      </c>
      <c r="H2767" s="352" t="s">
        <v>31</v>
      </c>
      <c r="I2767" s="129">
        <v>233.87799999999999</v>
      </c>
      <c r="J2767" s="129">
        <v>-59</v>
      </c>
      <c r="K2767" s="129">
        <v>-24</v>
      </c>
      <c r="L2767" s="129" t="b">
        <v>0</v>
      </c>
      <c r="M2767" s="129">
        <v>-39.94</v>
      </c>
      <c r="N2767" s="129">
        <v>5.2460000000000004</v>
      </c>
      <c r="O2767" s="129">
        <v>-7.6130000000000004</v>
      </c>
      <c r="P2767" s="132">
        <v>-33.755000000000003</v>
      </c>
      <c r="Q2767" s="132">
        <v>0.43</v>
      </c>
      <c r="R2767" s="132">
        <v>-14.510999999999999</v>
      </c>
      <c r="S2767" s="129">
        <v>3.87</v>
      </c>
      <c r="T2767" s="129">
        <v>-5.2409999999999997</v>
      </c>
      <c r="U2767" s="129">
        <v>241.36</v>
      </c>
      <c r="V2767" s="129">
        <v>-73</v>
      </c>
      <c r="W2767" s="129">
        <v>-43</v>
      </c>
      <c r="X2767" s="129">
        <v>21</v>
      </c>
      <c r="Y2767" s="129" t="s">
        <v>233</v>
      </c>
      <c r="Z2767" s="129" t="b">
        <v>1</v>
      </c>
      <c r="AA2767" s="129">
        <v>0</v>
      </c>
      <c r="AB2767" s="129" t="b">
        <v>0</v>
      </c>
      <c r="AC2767" s="129">
        <v>46</v>
      </c>
      <c r="AD2767" s="129">
        <v>0.20200000000000001</v>
      </c>
      <c r="AE2767" s="129" t="s">
        <v>31</v>
      </c>
      <c r="AF2767" s="129" t="s">
        <v>3114</v>
      </c>
      <c r="AG2767" s="35" t="s">
        <v>3195</v>
      </c>
    </row>
    <row r="2768" spans="1:33" x14ac:dyDescent="0.3">
      <c r="A2768" s="129" t="s">
        <v>2321</v>
      </c>
      <c r="B2768" s="132">
        <v>4.78</v>
      </c>
      <c r="C2768" s="132">
        <v>-9.33</v>
      </c>
      <c r="D2768" s="132">
        <v>-17.07</v>
      </c>
      <c r="E2768" s="132">
        <v>-7.46</v>
      </c>
      <c r="F2768" s="132">
        <v>-7.16</v>
      </c>
      <c r="G2768" s="269" t="s">
        <v>3146</v>
      </c>
      <c r="H2768" s="288" t="s">
        <v>3124</v>
      </c>
      <c r="I2768" s="129">
        <v>1.6759999999999999</v>
      </c>
      <c r="J2768" s="129">
        <v>-61</v>
      </c>
      <c r="K2768" s="129">
        <v>-32</v>
      </c>
      <c r="L2768" s="129" t="b">
        <v>0</v>
      </c>
      <c r="M2768" s="129">
        <v>-38.298999999999999</v>
      </c>
      <c r="N2768" s="129">
        <v>5.0199999999999996</v>
      </c>
      <c r="O2768" s="129">
        <v>-7.63</v>
      </c>
      <c r="P2768" s="132">
        <v>-30.622</v>
      </c>
      <c r="Q2768" s="132">
        <v>0.435</v>
      </c>
      <c r="R2768" s="132">
        <v>-13.317</v>
      </c>
      <c r="S2768" s="129">
        <v>4.32</v>
      </c>
      <c r="T2768" s="129">
        <v>25.849</v>
      </c>
      <c r="U2768" s="129">
        <v>19.72</v>
      </c>
      <c r="V2768" s="129">
        <v>-17</v>
      </c>
      <c r="W2768" s="129">
        <v>-5</v>
      </c>
      <c r="X2768" s="129">
        <v>234</v>
      </c>
      <c r="Y2768" s="129" t="s">
        <v>2321</v>
      </c>
      <c r="Z2768" s="129" t="b">
        <v>1</v>
      </c>
      <c r="AA2768" s="129">
        <v>0</v>
      </c>
      <c r="AB2768" s="129" t="b">
        <v>0</v>
      </c>
      <c r="AC2768" s="129">
        <v>45</v>
      </c>
      <c r="AD2768" s="129">
        <v>0.20200000000000001</v>
      </c>
      <c r="AE2768" s="129" t="s">
        <v>3124</v>
      </c>
      <c r="AF2768" s="129" t="s">
        <v>3146</v>
      </c>
      <c r="AG2768" s="35" t="s">
        <v>3329</v>
      </c>
    </row>
    <row r="2769" spans="1:33" x14ac:dyDescent="0.3">
      <c r="A2769" s="129" t="s">
        <v>7455</v>
      </c>
      <c r="B2769" s="132">
        <v>16.29</v>
      </c>
      <c r="C2769" s="132">
        <v>6.7</v>
      </c>
      <c r="D2769" s="132">
        <v>-8</v>
      </c>
      <c r="E2769" s="132">
        <v>0</v>
      </c>
      <c r="F2769" s="132">
        <v>-10.39</v>
      </c>
      <c r="G2769" s="299" t="s">
        <v>3376</v>
      </c>
      <c r="H2769" s="349" t="s">
        <v>24</v>
      </c>
      <c r="I2769" s="129">
        <v>0.60199999999999998</v>
      </c>
      <c r="J2769" s="129">
        <v>-86</v>
      </c>
      <c r="K2769" s="129">
        <v>-83</v>
      </c>
      <c r="L2769" s="129" t="b">
        <v>0</v>
      </c>
      <c r="M2769" s="129">
        <v>-53.753999999999998</v>
      </c>
      <c r="N2769" s="129">
        <v>7.04</v>
      </c>
      <c r="O2769" s="129">
        <v>-7.6360000000000001</v>
      </c>
      <c r="P2769" s="132">
        <v>-44.654000000000003</v>
      </c>
      <c r="Q2769" s="132">
        <v>0.44600000000000001</v>
      </c>
      <c r="R2769" s="132">
        <v>-19.925000000000001</v>
      </c>
      <c r="S2769" s="129">
        <v>5.63</v>
      </c>
      <c r="T2769" s="129">
        <v>42.881999999999998</v>
      </c>
      <c r="U2769" s="129">
        <v>2.0699999999999998</v>
      </c>
      <c r="V2769" s="129">
        <v>133</v>
      </c>
      <c r="W2769" s="129">
        <v>182</v>
      </c>
      <c r="X2769" s="129">
        <v>1715</v>
      </c>
      <c r="Y2769" s="129" t="s">
        <v>7455</v>
      </c>
      <c r="Z2769" s="129" t="b">
        <v>0</v>
      </c>
      <c r="AA2769" s="129">
        <v>0</v>
      </c>
      <c r="AB2769" s="129" t="b">
        <v>0</v>
      </c>
      <c r="AC2769" s="129">
        <v>45</v>
      </c>
      <c r="AD2769" s="129">
        <v>0.20200000000000001</v>
      </c>
      <c r="AE2769" s="129" t="s">
        <v>24</v>
      </c>
      <c r="AF2769" s="129" t="s">
        <v>3376</v>
      </c>
      <c r="AG2769" s="35" t="s">
        <v>7456</v>
      </c>
    </row>
    <row r="2770" spans="1:33" x14ac:dyDescent="0.3">
      <c r="A2770" s="129" t="s">
        <v>599</v>
      </c>
      <c r="B2770" s="132">
        <v>2.19</v>
      </c>
      <c r="C2770" s="132">
        <v>2.19</v>
      </c>
      <c r="D2770" s="132">
        <v>2.5099999999999998</v>
      </c>
      <c r="E2770" s="132">
        <v>-5.95</v>
      </c>
      <c r="F2770" s="132">
        <v>-3.86</v>
      </c>
      <c r="G2770" s="231" t="s">
        <v>3507</v>
      </c>
      <c r="H2770" s="346" t="s">
        <v>24</v>
      </c>
      <c r="I2770" s="129">
        <v>4.0220000000000002</v>
      </c>
      <c r="J2770" s="129">
        <v>-34</v>
      </c>
      <c r="K2770" s="129">
        <v>-27</v>
      </c>
      <c r="L2770" s="129" t="b">
        <v>1</v>
      </c>
      <c r="M2770" s="129">
        <v>-22.088999999999999</v>
      </c>
      <c r="N2770" s="129">
        <v>2.887</v>
      </c>
      <c r="O2770" s="129">
        <v>-7.6509999999999998</v>
      </c>
      <c r="P2770" s="132">
        <v>-21.071999999999999</v>
      </c>
      <c r="Q2770" s="132">
        <v>0.45800000000000002</v>
      </c>
      <c r="R2770" s="132">
        <v>-9.657</v>
      </c>
      <c r="S2770" s="129">
        <v>2.2400000000000002</v>
      </c>
      <c r="T2770" s="129">
        <v>93.603999999999999</v>
      </c>
      <c r="U2770" s="129">
        <v>22.91</v>
      </c>
      <c r="V2770" s="129">
        <v>51</v>
      </c>
      <c r="W2770" s="129">
        <v>46</v>
      </c>
      <c r="X2770" s="129">
        <v>390</v>
      </c>
      <c r="Y2770" s="129" t="s">
        <v>599</v>
      </c>
      <c r="Z2770" s="129" t="b">
        <v>0</v>
      </c>
      <c r="AA2770" s="129">
        <v>0</v>
      </c>
      <c r="AB2770" s="129" t="b">
        <v>0</v>
      </c>
      <c r="AC2770" s="129">
        <v>47</v>
      </c>
      <c r="AD2770" s="129">
        <v>0.20100000000000001</v>
      </c>
      <c r="AE2770" s="129" t="s">
        <v>24</v>
      </c>
      <c r="AF2770" s="129" t="s">
        <v>3507</v>
      </c>
      <c r="AG2770" s="35" t="s">
        <v>5365</v>
      </c>
    </row>
    <row r="2771" spans="1:33" x14ac:dyDescent="0.3">
      <c r="A2771" s="129" t="s">
        <v>1354</v>
      </c>
      <c r="B2771" s="132">
        <v>-3.51</v>
      </c>
      <c r="C2771" s="132">
        <v>0.03</v>
      </c>
      <c r="D2771" s="132">
        <v>1.35</v>
      </c>
      <c r="E2771" s="132">
        <v>-11.71</v>
      </c>
      <c r="F2771" s="132">
        <v>-11.12</v>
      </c>
      <c r="G2771" s="204" t="s">
        <v>3267</v>
      </c>
      <c r="H2771" s="345" t="s">
        <v>3205</v>
      </c>
      <c r="I2771" s="129">
        <v>23.907</v>
      </c>
      <c r="J2771" s="129">
        <v>-43</v>
      </c>
      <c r="K2771" s="129">
        <v>-41</v>
      </c>
      <c r="L2771" s="129" t="b">
        <v>0</v>
      </c>
      <c r="M2771" s="129">
        <v>-21.052</v>
      </c>
      <c r="N2771" s="129">
        <v>2.7509999999999999</v>
      </c>
      <c r="O2771" s="129">
        <v>-7.6520000000000001</v>
      </c>
      <c r="P2771" s="132">
        <v>-19.923999999999999</v>
      </c>
      <c r="Q2771" s="132">
        <v>0.45700000000000002</v>
      </c>
      <c r="R2771" s="132">
        <v>-9.1050000000000004</v>
      </c>
      <c r="S2771" s="129">
        <v>1.8</v>
      </c>
      <c r="T2771" s="129">
        <v>-157.22200000000001</v>
      </c>
      <c r="U2771" s="129">
        <v>16.105</v>
      </c>
      <c r="V2771" s="129">
        <v>-16</v>
      </c>
      <c r="W2771" s="129">
        <v>-16</v>
      </c>
      <c r="X2771" s="129">
        <v>691</v>
      </c>
      <c r="Y2771" s="129" t="s">
        <v>1354</v>
      </c>
      <c r="Z2771" s="129" t="b">
        <v>0</v>
      </c>
      <c r="AA2771" s="129">
        <v>0</v>
      </c>
      <c r="AB2771" s="129" t="b">
        <v>0</v>
      </c>
      <c r="AC2771" s="129">
        <v>47</v>
      </c>
      <c r="AD2771" s="129">
        <v>0.20100000000000001</v>
      </c>
      <c r="AE2771" s="129" t="s">
        <v>3205</v>
      </c>
      <c r="AF2771" s="129" t="s">
        <v>3267</v>
      </c>
      <c r="AG2771" s="35" t="s">
        <v>4672</v>
      </c>
    </row>
    <row r="2772" spans="1:33" x14ac:dyDescent="0.3">
      <c r="A2772" s="129" t="s">
        <v>2324</v>
      </c>
      <c r="B2772" s="132">
        <v>-1.47</v>
      </c>
      <c r="C2772" s="132">
        <v>-7.04</v>
      </c>
      <c r="D2772" s="132">
        <v>-17.72</v>
      </c>
      <c r="E2772" s="132">
        <v>-2.09</v>
      </c>
      <c r="F2772" s="132">
        <v>-2.52</v>
      </c>
      <c r="G2772" s="231" t="s">
        <v>3444</v>
      </c>
      <c r="H2772" s="346" t="s">
        <v>3108</v>
      </c>
      <c r="I2772" s="129">
        <v>1.925</v>
      </c>
      <c r="J2772" s="129">
        <v>-78</v>
      </c>
      <c r="K2772" s="129">
        <v>-65</v>
      </c>
      <c r="L2772" s="129" t="b">
        <v>0</v>
      </c>
      <c r="M2772" s="129">
        <v>-42.308</v>
      </c>
      <c r="N2772" s="129">
        <v>5.5229999999999997</v>
      </c>
      <c r="O2772" s="129">
        <v>-7.6609999999999996</v>
      </c>
      <c r="P2772" s="132">
        <v>-31.343</v>
      </c>
      <c r="Q2772" s="132">
        <v>0.436</v>
      </c>
      <c r="R2772" s="132">
        <v>-13.664999999999999</v>
      </c>
      <c r="S2772" s="129">
        <v>2.86</v>
      </c>
      <c r="T2772" s="129">
        <v>-47.500999999999998</v>
      </c>
      <c r="U2772" s="129">
        <v>15.46</v>
      </c>
      <c r="V2772" s="129">
        <v>5</v>
      </c>
      <c r="W2772" s="129">
        <v>-9</v>
      </c>
      <c r="X2772" s="129">
        <v>452</v>
      </c>
      <c r="Y2772" s="129" t="s">
        <v>2324</v>
      </c>
      <c r="Z2772" s="129" t="b">
        <v>1</v>
      </c>
      <c r="AA2772" s="129">
        <v>0</v>
      </c>
      <c r="AB2772" s="129" t="b">
        <v>0</v>
      </c>
      <c r="AC2772" s="129">
        <v>42</v>
      </c>
      <c r="AD2772" s="129">
        <v>0.20100000000000001</v>
      </c>
      <c r="AE2772" s="129" t="s">
        <v>3108</v>
      </c>
      <c r="AF2772" s="129" t="s">
        <v>3444</v>
      </c>
      <c r="AG2772" s="35" t="s">
        <v>3997</v>
      </c>
    </row>
    <row r="2773" spans="1:33" x14ac:dyDescent="0.3">
      <c r="A2773" s="129" t="s">
        <v>1475</v>
      </c>
      <c r="B2773" s="132">
        <v>1.37</v>
      </c>
      <c r="C2773" s="132">
        <v>-2.99</v>
      </c>
      <c r="D2773" s="132">
        <v>-10.210000000000001</v>
      </c>
      <c r="E2773" s="132">
        <v>-2.06</v>
      </c>
      <c r="F2773" s="132">
        <v>-9.35</v>
      </c>
      <c r="G2773" s="289" t="s">
        <v>3139</v>
      </c>
      <c r="H2773" s="346" t="s">
        <v>24</v>
      </c>
      <c r="I2773" s="129">
        <v>1.9390000000000001</v>
      </c>
      <c r="J2773" s="129">
        <v>-48</v>
      </c>
      <c r="K2773" s="129">
        <v>-16</v>
      </c>
      <c r="L2773" s="129" t="b">
        <v>0</v>
      </c>
      <c r="M2773" s="129">
        <v>-22.687000000000001</v>
      </c>
      <c r="N2773" s="129">
        <v>2.95</v>
      </c>
      <c r="O2773" s="129">
        <v>-7.6909999999999998</v>
      </c>
      <c r="P2773" s="132">
        <v>-20.170000000000002</v>
      </c>
      <c r="Q2773" s="132">
        <v>0.44700000000000001</v>
      </c>
      <c r="R2773" s="132">
        <v>-9.0069999999999997</v>
      </c>
      <c r="S2773" s="129">
        <v>3.56</v>
      </c>
      <c r="T2773" s="129">
        <v>69.796999999999997</v>
      </c>
      <c r="U2773" s="129">
        <v>13.28</v>
      </c>
      <c r="V2773" s="129">
        <v>-19</v>
      </c>
      <c r="W2773" s="129">
        <v>-20</v>
      </c>
      <c r="X2773" s="129">
        <v>423</v>
      </c>
      <c r="Y2773" s="129" t="s">
        <v>1475</v>
      </c>
      <c r="Z2773" s="129" t="b">
        <v>1</v>
      </c>
      <c r="AA2773" s="129">
        <v>0</v>
      </c>
      <c r="AB2773" s="129" t="b">
        <v>0</v>
      </c>
      <c r="AC2773" s="129">
        <v>46</v>
      </c>
      <c r="AD2773" s="129">
        <v>0.20100000000000001</v>
      </c>
      <c r="AE2773" s="129" t="s">
        <v>24</v>
      </c>
      <c r="AF2773" s="129" t="s">
        <v>3139</v>
      </c>
      <c r="AG2773" s="35" t="s">
        <v>3536</v>
      </c>
    </row>
    <row r="2774" spans="1:33" x14ac:dyDescent="0.3">
      <c r="A2774" s="129" t="s">
        <v>2251</v>
      </c>
      <c r="B2774" s="132">
        <v>0</v>
      </c>
      <c r="C2774" s="132">
        <v>-7.64</v>
      </c>
      <c r="D2774" s="132">
        <v>-24.34</v>
      </c>
      <c r="E2774" s="132">
        <v>15.99</v>
      </c>
      <c r="F2774" s="132">
        <v>2.4500000000000002</v>
      </c>
      <c r="G2774" s="269" t="s">
        <v>3370</v>
      </c>
      <c r="H2774" s="288" t="s">
        <v>3108</v>
      </c>
      <c r="I2774" s="129">
        <v>1.218</v>
      </c>
      <c r="J2774" s="129">
        <v>-85</v>
      </c>
      <c r="K2774" s="129">
        <v>-75</v>
      </c>
      <c r="L2774" s="129" t="b">
        <v>0</v>
      </c>
      <c r="M2774" s="129">
        <v>-97.870999999999995</v>
      </c>
      <c r="N2774" s="129">
        <v>12.706</v>
      </c>
      <c r="O2774" s="129">
        <v>-7.7030000000000003</v>
      </c>
      <c r="P2774" s="132">
        <v>-51.570999999999998</v>
      </c>
      <c r="Q2774" s="132">
        <v>0.42499999999999999</v>
      </c>
      <c r="R2774" s="132">
        <v>-21.913</v>
      </c>
      <c r="S2774" s="129">
        <v>5.12</v>
      </c>
      <c r="T2774" s="129">
        <v>10.768000000000001</v>
      </c>
      <c r="U2774" s="129">
        <v>5.44</v>
      </c>
      <c r="V2774" s="129">
        <v>-37</v>
      </c>
      <c r="W2774" s="129">
        <v>-35</v>
      </c>
      <c r="X2774" s="129">
        <v>717</v>
      </c>
      <c r="Y2774" s="129" t="s">
        <v>2251</v>
      </c>
      <c r="Z2774" s="129" t="b">
        <v>1</v>
      </c>
      <c r="AA2774" s="129">
        <v>0</v>
      </c>
      <c r="AB2774" s="129" t="b">
        <v>0</v>
      </c>
      <c r="AC2774" s="129">
        <v>41</v>
      </c>
      <c r="AD2774" s="129">
        <v>0.2</v>
      </c>
      <c r="AE2774" s="129" t="s">
        <v>3108</v>
      </c>
      <c r="AF2774" s="129" t="s">
        <v>3370</v>
      </c>
      <c r="AG2774" s="35" t="s">
        <v>4663</v>
      </c>
    </row>
    <row r="2775" spans="1:33" x14ac:dyDescent="0.3">
      <c r="A2775" s="129" t="s">
        <v>2199</v>
      </c>
      <c r="B2775" s="132">
        <v>0.94</v>
      </c>
      <c r="C2775" s="132">
        <v>-2.48</v>
      </c>
      <c r="D2775" s="132">
        <v>-22.49</v>
      </c>
      <c r="E2775" s="132">
        <v>-9.8800000000000008</v>
      </c>
      <c r="F2775" s="132">
        <v>-17.62</v>
      </c>
      <c r="G2775" s="204" t="s">
        <v>3162</v>
      </c>
      <c r="H2775" s="345" t="s">
        <v>3108</v>
      </c>
      <c r="I2775" s="129">
        <v>4.2270000000000003</v>
      </c>
      <c r="J2775" s="129">
        <v>-50</v>
      </c>
      <c r="K2775" s="129">
        <v>-43</v>
      </c>
      <c r="L2775" s="129" t="b">
        <v>0</v>
      </c>
      <c r="M2775" s="129">
        <v>-45.896999999999998</v>
      </c>
      <c r="N2775" s="129">
        <v>5.9489999999999998</v>
      </c>
      <c r="O2775" s="129">
        <v>-7.7140000000000004</v>
      </c>
      <c r="P2775" s="132">
        <v>-38.326999999999998</v>
      </c>
      <c r="Q2775" s="132">
        <v>0.434</v>
      </c>
      <c r="R2775" s="132">
        <v>-16.625</v>
      </c>
      <c r="S2775" s="129">
        <v>3.25</v>
      </c>
      <c r="T2775" s="129">
        <v>-8.2270000000000003</v>
      </c>
      <c r="U2775" s="129">
        <v>7.48</v>
      </c>
      <c r="V2775" s="129">
        <v>-29</v>
      </c>
      <c r="W2775" s="129">
        <v>-56</v>
      </c>
      <c r="X2775" s="129">
        <v>822</v>
      </c>
      <c r="Y2775" s="129" t="s">
        <v>2199</v>
      </c>
      <c r="Z2775" s="129" t="b">
        <v>1</v>
      </c>
      <c r="AA2775" s="129">
        <v>0</v>
      </c>
      <c r="AB2775" s="129" t="b">
        <v>0</v>
      </c>
      <c r="AC2775" s="129">
        <v>40</v>
      </c>
      <c r="AD2775" s="129">
        <v>0.2</v>
      </c>
      <c r="AE2775" s="129" t="s">
        <v>3108</v>
      </c>
      <c r="AF2775" s="129" t="s">
        <v>3162</v>
      </c>
      <c r="AG2775" s="35" t="s">
        <v>3165</v>
      </c>
    </row>
    <row r="2776" spans="1:33" x14ac:dyDescent="0.3">
      <c r="A2776" s="129" t="s">
        <v>1760</v>
      </c>
      <c r="B2776" s="132">
        <v>-4.74</v>
      </c>
      <c r="C2776" s="132">
        <v>-13.61</v>
      </c>
      <c r="D2776" s="132">
        <v>-28.78</v>
      </c>
      <c r="E2776" s="132">
        <v>-7.37</v>
      </c>
      <c r="F2776" s="132">
        <v>-18.37</v>
      </c>
      <c r="G2776" s="269" t="s">
        <v>202</v>
      </c>
      <c r="H2776" s="288" t="s">
        <v>3108</v>
      </c>
      <c r="I2776" s="129">
        <v>1.0920000000000001</v>
      </c>
      <c r="J2776" s="129">
        <v>-48</v>
      </c>
      <c r="K2776" s="129">
        <v>-29</v>
      </c>
      <c r="L2776" s="129" t="b">
        <v>0</v>
      </c>
      <c r="M2776" s="129">
        <v>-57.101999999999997</v>
      </c>
      <c r="N2776" s="129">
        <v>7.3959999999999999</v>
      </c>
      <c r="O2776" s="129">
        <v>-7.7210000000000001</v>
      </c>
      <c r="P2776" s="132">
        <v>-43.432000000000002</v>
      </c>
      <c r="Q2776" s="132">
        <v>0.42799999999999999</v>
      </c>
      <c r="R2776" s="132">
        <v>-18.603000000000002</v>
      </c>
      <c r="S2776" s="129">
        <v>4.1900000000000004</v>
      </c>
      <c r="T2776" s="129">
        <v>-11.862</v>
      </c>
      <c r="U2776" s="129">
        <v>18.09</v>
      </c>
      <c r="V2776" s="129">
        <v>-3</v>
      </c>
      <c r="W2776" s="129">
        <v>-37</v>
      </c>
      <c r="X2776" s="129">
        <v>263</v>
      </c>
      <c r="Y2776" s="129" t="s">
        <v>1760</v>
      </c>
      <c r="Z2776" s="129" t="b">
        <v>1</v>
      </c>
      <c r="AA2776" s="129">
        <v>0</v>
      </c>
      <c r="AB2776" s="129" t="b">
        <v>0</v>
      </c>
      <c r="AC2776" s="129">
        <v>47</v>
      </c>
      <c r="AD2776" s="129">
        <v>0.2</v>
      </c>
      <c r="AE2776" s="129" t="s">
        <v>3108</v>
      </c>
      <c r="AF2776" s="129" t="s">
        <v>202</v>
      </c>
      <c r="AG2776" s="35" t="s">
        <v>3560</v>
      </c>
    </row>
    <row r="2777" spans="1:33" x14ac:dyDescent="0.3">
      <c r="A2777" s="129" t="s">
        <v>8259</v>
      </c>
      <c r="B2777" s="132">
        <v>-6.84</v>
      </c>
      <c r="C2777" s="132">
        <v>-7.69</v>
      </c>
      <c r="D2777" s="132">
        <v>-8.36</v>
      </c>
      <c r="E2777" s="132">
        <v>-28.41</v>
      </c>
      <c r="F2777" s="132">
        <v>-24.78</v>
      </c>
      <c r="G2777" s="284" t="s">
        <v>3267</v>
      </c>
      <c r="H2777" s="346" t="s">
        <v>3205</v>
      </c>
      <c r="I2777" s="129">
        <v>0.39900000000000002</v>
      </c>
      <c r="J2777" s="129">
        <v>-83</v>
      </c>
      <c r="K2777" s="129">
        <v>-80</v>
      </c>
      <c r="L2777" s="129" t="b">
        <v>0</v>
      </c>
      <c r="M2777" s="129">
        <v>-55.83</v>
      </c>
      <c r="N2777" s="129">
        <v>7.2290000000000001</v>
      </c>
      <c r="O2777" s="129">
        <v>-7.7229999999999999</v>
      </c>
      <c r="P2777" s="132">
        <v>-45.9</v>
      </c>
      <c r="Q2777" s="132">
        <v>0.47599999999999998</v>
      </c>
      <c r="R2777" s="132">
        <v>-21.85</v>
      </c>
      <c r="S2777" s="129">
        <v>5.47</v>
      </c>
      <c r="T2777" s="129">
        <v>-108.774</v>
      </c>
      <c r="U2777" s="129">
        <v>5.04</v>
      </c>
      <c r="V2777" s="129">
        <v>221</v>
      </c>
      <c r="W2777" s="129">
        <v>361</v>
      </c>
      <c r="X2777" s="129">
        <v>725</v>
      </c>
      <c r="Y2777" s="129" t="s">
        <v>8259</v>
      </c>
      <c r="Z2777" s="129" t="b">
        <v>0</v>
      </c>
      <c r="AA2777" s="129">
        <v>0</v>
      </c>
      <c r="AB2777" s="129" t="b">
        <v>0</v>
      </c>
      <c r="AC2777" s="129">
        <v>41</v>
      </c>
      <c r="AD2777" s="129">
        <v>0.19900000000000001</v>
      </c>
      <c r="AE2777" s="129" t="s">
        <v>3205</v>
      </c>
      <c r="AF2777" s="129" t="s">
        <v>3267</v>
      </c>
      <c r="AG2777" s="35" t="s">
        <v>8260</v>
      </c>
    </row>
    <row r="2778" spans="1:33" x14ac:dyDescent="0.3">
      <c r="A2778" s="129" t="s">
        <v>8039</v>
      </c>
      <c r="B2778" s="132">
        <v>0</v>
      </c>
      <c r="C2778" s="132">
        <v>31.82</v>
      </c>
      <c r="D2778" s="132">
        <v>8.41</v>
      </c>
      <c r="E2778" s="132">
        <v>-6.45</v>
      </c>
      <c r="F2778" s="132">
        <v>-7.57</v>
      </c>
      <c r="G2778" s="225" t="s">
        <v>3146</v>
      </c>
      <c r="H2778" s="346" t="s">
        <v>3124</v>
      </c>
      <c r="I2778" s="129">
        <v>0.35399999999999998</v>
      </c>
      <c r="J2778" s="129">
        <v>-86</v>
      </c>
      <c r="K2778" s="129">
        <v>-69</v>
      </c>
      <c r="L2778" s="129" t="b">
        <v>1</v>
      </c>
      <c r="M2778" s="129">
        <v>-104.67700000000001</v>
      </c>
      <c r="N2778" s="129">
        <v>13.553000000000001</v>
      </c>
      <c r="O2778" s="129">
        <v>-7.7240000000000002</v>
      </c>
      <c r="P2778" s="132">
        <v>-65.766000000000005</v>
      </c>
      <c r="Q2778" s="132">
        <v>0.48</v>
      </c>
      <c r="R2778" s="132">
        <v>-31.550999999999998</v>
      </c>
      <c r="S2778" s="129">
        <v>6.44</v>
      </c>
      <c r="T2778" s="129">
        <v>-6.6980000000000004</v>
      </c>
      <c r="U2778" s="129">
        <v>2.3199999999999998</v>
      </c>
      <c r="V2778" s="129">
        <v>-46</v>
      </c>
      <c r="W2778" s="129">
        <v>-26</v>
      </c>
      <c r="X2778" s="129">
        <v>1339</v>
      </c>
      <c r="Y2778" s="129" t="s">
        <v>8039</v>
      </c>
      <c r="Z2778" s="129" t="b">
        <v>1</v>
      </c>
      <c r="AA2778" s="129">
        <v>0</v>
      </c>
      <c r="AB2778" s="129" t="b">
        <v>0</v>
      </c>
      <c r="AC2778" s="129">
        <v>37</v>
      </c>
      <c r="AD2778" s="129">
        <v>0.19900000000000001</v>
      </c>
      <c r="AE2778" s="129" t="s">
        <v>3124</v>
      </c>
      <c r="AF2778" s="129" t="s">
        <v>3146</v>
      </c>
      <c r="AG2778" s="35" t="s">
        <v>8040</v>
      </c>
    </row>
    <row r="2779" spans="1:33" x14ac:dyDescent="0.3">
      <c r="A2779" s="129" t="s">
        <v>8947</v>
      </c>
      <c r="B2779" s="132">
        <v>-2.78</v>
      </c>
      <c r="C2779" s="132">
        <v>1.1599999999999999</v>
      </c>
      <c r="D2779" s="132">
        <v>-2.78</v>
      </c>
      <c r="E2779" s="132">
        <v>3.55</v>
      </c>
      <c r="F2779" s="132">
        <v>-11.17</v>
      </c>
      <c r="G2779" s="204" t="s">
        <v>3127</v>
      </c>
      <c r="H2779" s="345" t="s">
        <v>31</v>
      </c>
      <c r="I2779" s="129">
        <v>0.32400000000000001</v>
      </c>
      <c r="J2779" s="129">
        <v>-85</v>
      </c>
      <c r="K2779" s="129">
        <v>-80</v>
      </c>
      <c r="L2779" s="129" t="b">
        <v>0</v>
      </c>
      <c r="M2779" s="129">
        <v>-68.891000000000005</v>
      </c>
      <c r="N2779" s="129">
        <v>8.9120000000000008</v>
      </c>
      <c r="O2779" s="129">
        <v>-7.73</v>
      </c>
      <c r="P2779" s="132">
        <v>-46.188000000000002</v>
      </c>
      <c r="Q2779" s="132">
        <v>0.46700000000000003</v>
      </c>
      <c r="R2779" s="132">
        <v>-21.556999999999999</v>
      </c>
      <c r="S2779" s="129">
        <v>6.32</v>
      </c>
      <c r="T2779" s="129">
        <v>-27.125</v>
      </c>
      <c r="U2779" s="129">
        <v>1.75</v>
      </c>
      <c r="V2779" s="129">
        <v>29</v>
      </c>
      <c r="W2779" s="129">
        <v>-11</v>
      </c>
      <c r="X2779" s="129">
        <v>1808</v>
      </c>
      <c r="Y2779" s="129" t="s">
        <v>8947</v>
      </c>
      <c r="Z2779" s="129" t="b">
        <v>1</v>
      </c>
      <c r="AA2779" s="129">
        <v>0</v>
      </c>
      <c r="AB2779" s="129" t="b">
        <v>0</v>
      </c>
      <c r="AC2779" s="129">
        <v>34</v>
      </c>
      <c r="AD2779" s="129">
        <v>0.19900000000000001</v>
      </c>
      <c r="AE2779" s="129" t="s">
        <v>31</v>
      </c>
      <c r="AF2779" s="129" t="s">
        <v>3127</v>
      </c>
      <c r="AG2779" s="35" t="s">
        <v>8948</v>
      </c>
    </row>
    <row r="2780" spans="1:33" x14ac:dyDescent="0.3">
      <c r="A2780" s="129" t="s">
        <v>2118</v>
      </c>
      <c r="B2780" s="132">
        <v>2.48</v>
      </c>
      <c r="C2780" s="132">
        <v>-14.81</v>
      </c>
      <c r="D2780" s="132">
        <v>-19.77</v>
      </c>
      <c r="E2780" s="132">
        <v>-5.48</v>
      </c>
      <c r="F2780" s="132">
        <v>-14.46</v>
      </c>
      <c r="G2780" s="238" t="s">
        <v>3298</v>
      </c>
      <c r="H2780" s="349" t="s">
        <v>3108</v>
      </c>
      <c r="I2780" s="129">
        <v>1.0389999999999999</v>
      </c>
      <c r="J2780" s="129">
        <v>-91</v>
      </c>
      <c r="K2780" s="129">
        <v>-89</v>
      </c>
      <c r="L2780" s="129" t="b">
        <v>0</v>
      </c>
      <c r="M2780" s="129">
        <v>-68.763999999999996</v>
      </c>
      <c r="N2780" s="129">
        <v>8.8580000000000005</v>
      </c>
      <c r="O2780" s="129">
        <v>-7.7629999999999999</v>
      </c>
      <c r="P2780" s="132">
        <v>-49.02</v>
      </c>
      <c r="Q2780" s="132">
        <v>0.45200000000000001</v>
      </c>
      <c r="R2780" s="132">
        <v>-22.134</v>
      </c>
      <c r="S2780" s="129">
        <v>6.01</v>
      </c>
      <c r="T2780" s="129">
        <v>-16.064</v>
      </c>
      <c r="U2780" s="129">
        <v>2.0699999999999998</v>
      </c>
      <c r="V2780" s="129">
        <v>-42</v>
      </c>
      <c r="W2780" s="129">
        <v>-61</v>
      </c>
      <c r="X2780" s="129">
        <v>1606</v>
      </c>
      <c r="Y2780" s="129" t="s">
        <v>2118</v>
      </c>
      <c r="Z2780" s="129" t="b">
        <v>1</v>
      </c>
      <c r="AA2780" s="129">
        <v>0</v>
      </c>
      <c r="AB2780" s="129" t="b">
        <v>0</v>
      </c>
      <c r="AC2780" s="129">
        <v>39</v>
      </c>
      <c r="AD2780" s="129">
        <v>0.19800000000000001</v>
      </c>
      <c r="AE2780" s="129" t="s">
        <v>3108</v>
      </c>
      <c r="AF2780" s="129" t="s">
        <v>3298</v>
      </c>
      <c r="AG2780" s="35" t="s">
        <v>4162</v>
      </c>
    </row>
    <row r="2781" spans="1:33" x14ac:dyDescent="0.3">
      <c r="A2781" s="129" t="s">
        <v>1685</v>
      </c>
      <c r="B2781" s="132">
        <v>-1.92</v>
      </c>
      <c r="C2781" s="132">
        <v>-9.8800000000000008</v>
      </c>
      <c r="D2781" s="132">
        <v>-10.99</v>
      </c>
      <c r="E2781" s="132">
        <v>-22.38</v>
      </c>
      <c r="F2781" s="132">
        <v>-16.68</v>
      </c>
      <c r="G2781" s="254" t="s">
        <v>3148</v>
      </c>
      <c r="H2781" s="348" t="s">
        <v>3111</v>
      </c>
      <c r="I2781" s="129">
        <v>2.0230000000000001</v>
      </c>
      <c r="J2781" s="129">
        <v>-62</v>
      </c>
      <c r="K2781" s="129">
        <v>-55</v>
      </c>
      <c r="L2781" s="129" t="b">
        <v>0</v>
      </c>
      <c r="M2781" s="129">
        <v>-22.638999999999999</v>
      </c>
      <c r="N2781" s="129">
        <v>2.9159999999999999</v>
      </c>
      <c r="O2781" s="129">
        <v>-7.7649999999999997</v>
      </c>
      <c r="P2781" s="132">
        <v>-22.053999999999998</v>
      </c>
      <c r="Q2781" s="132">
        <v>0.46</v>
      </c>
      <c r="R2781" s="132">
        <v>-10.154999999999999</v>
      </c>
      <c r="S2781" s="129">
        <v>2.7</v>
      </c>
      <c r="T2781" s="129">
        <v>-26.483000000000001</v>
      </c>
      <c r="U2781" s="129">
        <v>20.98</v>
      </c>
      <c r="V2781" s="129">
        <v>6</v>
      </c>
      <c r="W2781" s="129">
        <v>-1</v>
      </c>
      <c r="X2781" s="129">
        <v>353</v>
      </c>
      <c r="Y2781" s="129" t="s">
        <v>1685</v>
      </c>
      <c r="Z2781" s="129" t="b">
        <v>1</v>
      </c>
      <c r="AA2781" s="129">
        <v>0</v>
      </c>
      <c r="AB2781" s="129" t="b">
        <v>0</v>
      </c>
      <c r="AC2781" s="129">
        <v>40</v>
      </c>
      <c r="AD2781" s="129">
        <v>0.19800000000000001</v>
      </c>
      <c r="AE2781" s="129" t="s">
        <v>3111</v>
      </c>
      <c r="AF2781" s="129" t="s">
        <v>3148</v>
      </c>
      <c r="AG2781" s="35" t="s">
        <v>1686</v>
      </c>
    </row>
    <row r="2782" spans="1:33" x14ac:dyDescent="0.3">
      <c r="A2782" s="129" t="s">
        <v>8828</v>
      </c>
      <c r="B2782" s="132">
        <v>0.17</v>
      </c>
      <c r="C2782" s="132">
        <v>-16.41</v>
      </c>
      <c r="D2782" s="132">
        <v>-40.700000000000003</v>
      </c>
      <c r="E2782" s="132">
        <v>-13.92</v>
      </c>
      <c r="F2782" s="132">
        <v>-25.83</v>
      </c>
      <c r="G2782" s="282" t="s">
        <v>3114</v>
      </c>
      <c r="H2782" s="347" t="s">
        <v>31</v>
      </c>
      <c r="I2782" s="129">
        <v>0.251</v>
      </c>
      <c r="J2782" s="129">
        <v>-88</v>
      </c>
      <c r="K2782" s="129">
        <v>-81</v>
      </c>
      <c r="L2782" s="129" t="b">
        <v>0</v>
      </c>
      <c r="M2782" s="129">
        <v>-112.78400000000001</v>
      </c>
      <c r="N2782" s="129">
        <v>14.481999999999999</v>
      </c>
      <c r="O2782" s="129">
        <v>-7.7880000000000003</v>
      </c>
      <c r="P2782" s="132">
        <v>-66.950999999999993</v>
      </c>
      <c r="Q2782" s="132">
        <v>0.4</v>
      </c>
      <c r="R2782" s="132">
        <v>-26.786000000000001</v>
      </c>
      <c r="S2782" s="129">
        <v>5.6</v>
      </c>
      <c r="T2782" s="129">
        <v>11.782</v>
      </c>
      <c r="U2782" s="129">
        <v>6.06</v>
      </c>
      <c r="V2782" s="129">
        <v>-15</v>
      </c>
      <c r="W2782" s="129">
        <v>-32</v>
      </c>
      <c r="X2782" s="129">
        <v>589</v>
      </c>
      <c r="Y2782" s="129" t="s">
        <v>8828</v>
      </c>
      <c r="Z2782" s="129" t="b">
        <v>1</v>
      </c>
      <c r="AA2782" s="129">
        <v>0</v>
      </c>
      <c r="AB2782" s="129" t="b">
        <v>0</v>
      </c>
      <c r="AC2782" s="129">
        <v>45</v>
      </c>
      <c r="AD2782" s="129">
        <v>0.19800000000000001</v>
      </c>
      <c r="AE2782" s="129" t="s">
        <v>31</v>
      </c>
      <c r="AF2782" s="129" t="s">
        <v>3114</v>
      </c>
      <c r="AG2782" s="35" t="s">
        <v>8829</v>
      </c>
    </row>
    <row r="2783" spans="1:33" x14ac:dyDescent="0.3">
      <c r="A2783" s="129" t="s">
        <v>178</v>
      </c>
      <c r="B2783" s="132">
        <v>-1.75</v>
      </c>
      <c r="C2783" s="132">
        <v>-7.78</v>
      </c>
      <c r="D2783" s="132">
        <v>-12.26</v>
      </c>
      <c r="E2783" s="132">
        <v>-32.590000000000003</v>
      </c>
      <c r="F2783" s="132">
        <v>-33.9</v>
      </c>
      <c r="G2783" s="229" t="s">
        <v>3114</v>
      </c>
      <c r="H2783" s="349" t="s">
        <v>31</v>
      </c>
      <c r="I2783" s="129">
        <v>6.8570000000000002</v>
      </c>
      <c r="J2783" s="129">
        <v>-42</v>
      </c>
      <c r="K2783" s="129">
        <v>-36</v>
      </c>
      <c r="L2783" s="129" t="b">
        <v>0</v>
      </c>
      <c r="M2783" s="129">
        <v>-55.103000000000002</v>
      </c>
      <c r="N2783" s="129">
        <v>7.07</v>
      </c>
      <c r="O2783" s="129">
        <v>-7.7939999999999996</v>
      </c>
      <c r="P2783" s="132">
        <v>-47.9</v>
      </c>
      <c r="Q2783" s="132">
        <v>0.47299999999999998</v>
      </c>
      <c r="R2783" s="132">
        <v>-22.646999999999998</v>
      </c>
      <c r="S2783" s="129">
        <v>2.39</v>
      </c>
      <c r="T2783" s="129">
        <v>-17.626000000000001</v>
      </c>
      <c r="U2783" s="129">
        <v>21.33</v>
      </c>
      <c r="V2783" s="129">
        <v>-29</v>
      </c>
      <c r="W2783" s="129">
        <v>-5</v>
      </c>
      <c r="X2783" s="129">
        <v>391</v>
      </c>
      <c r="Y2783" s="129" t="s">
        <v>178</v>
      </c>
      <c r="Z2783" s="129" t="b">
        <v>1</v>
      </c>
      <c r="AA2783" s="129">
        <v>0</v>
      </c>
      <c r="AB2783" s="129" t="b">
        <v>0</v>
      </c>
      <c r="AC2783" s="129">
        <v>44</v>
      </c>
      <c r="AD2783" s="129">
        <v>0.19800000000000001</v>
      </c>
      <c r="AE2783" s="129" t="s">
        <v>31</v>
      </c>
      <c r="AF2783" s="129" t="s">
        <v>3114</v>
      </c>
      <c r="AG2783" s="35" t="s">
        <v>3715</v>
      </c>
    </row>
    <row r="2784" spans="1:33" x14ac:dyDescent="0.3">
      <c r="A2784" s="129" t="s">
        <v>57</v>
      </c>
      <c r="B2784" s="132">
        <v>6.2</v>
      </c>
      <c r="C2784" s="132">
        <v>2.34</v>
      </c>
      <c r="D2784" s="132">
        <v>-10.27</v>
      </c>
      <c r="E2784" s="132">
        <v>5.66</v>
      </c>
      <c r="F2784" s="132">
        <v>2.73</v>
      </c>
      <c r="G2784" s="204" t="s">
        <v>3162</v>
      </c>
      <c r="H2784" s="345" t="s">
        <v>3108</v>
      </c>
      <c r="I2784" s="129">
        <v>143.23699999999999</v>
      </c>
      <c r="J2784" s="129">
        <v>-68</v>
      </c>
      <c r="K2784" s="129">
        <v>-16</v>
      </c>
      <c r="L2784" s="129" t="b">
        <v>1</v>
      </c>
      <c r="M2784" s="129">
        <v>-48.125999999999998</v>
      </c>
      <c r="N2784" s="129">
        <v>6.1710000000000003</v>
      </c>
      <c r="O2784" s="129">
        <v>-7.798</v>
      </c>
      <c r="P2784" s="132">
        <v>-35.515999999999998</v>
      </c>
      <c r="Q2784" s="132">
        <v>0.443</v>
      </c>
      <c r="R2784" s="132">
        <v>-15.75</v>
      </c>
      <c r="S2784" s="129">
        <v>3.15</v>
      </c>
      <c r="T2784" s="129">
        <v>-34.924999999999997</v>
      </c>
      <c r="U2784" s="129">
        <v>68.555000000000007</v>
      </c>
      <c r="V2784" s="129">
        <v>5</v>
      </c>
      <c r="W2784" s="129">
        <v>-16</v>
      </c>
      <c r="X2784" s="129">
        <v>92</v>
      </c>
      <c r="Y2784" s="129" t="s">
        <v>57</v>
      </c>
      <c r="Z2784" s="129" t="b">
        <v>1</v>
      </c>
      <c r="AA2784" s="129">
        <v>0</v>
      </c>
      <c r="AB2784" s="129" t="b">
        <v>1</v>
      </c>
      <c r="AC2784" s="129">
        <v>41</v>
      </c>
      <c r="AD2784" s="129">
        <v>0.19700000000000001</v>
      </c>
      <c r="AE2784" s="129" t="s">
        <v>3108</v>
      </c>
      <c r="AF2784" s="129" t="s">
        <v>3162</v>
      </c>
      <c r="AG2784" s="35" t="s">
        <v>3294</v>
      </c>
    </row>
    <row r="2785" spans="1:33" x14ac:dyDescent="0.3">
      <c r="A2785" s="129" t="s">
        <v>751</v>
      </c>
      <c r="B2785" s="132">
        <v>-7.76</v>
      </c>
      <c r="C2785" s="132">
        <v>16.02</v>
      </c>
      <c r="D2785" s="132">
        <v>-13.66</v>
      </c>
      <c r="E2785" s="132">
        <v>22.73</v>
      </c>
      <c r="F2785" s="132">
        <v>-36.81</v>
      </c>
      <c r="G2785" s="204" t="s">
        <v>3221</v>
      </c>
      <c r="H2785" s="345" t="s">
        <v>115</v>
      </c>
      <c r="I2785" s="129">
        <v>2.2050000000000001</v>
      </c>
      <c r="J2785" s="129">
        <v>-97</v>
      </c>
      <c r="K2785" s="129">
        <v>-96</v>
      </c>
      <c r="L2785" s="129" t="b">
        <v>0</v>
      </c>
      <c r="M2785" s="129">
        <v>-73.177000000000007</v>
      </c>
      <c r="N2785" s="129">
        <v>9.3770000000000007</v>
      </c>
      <c r="O2785" s="129">
        <v>-7.8040000000000003</v>
      </c>
      <c r="P2785" s="132">
        <v>-61.13</v>
      </c>
      <c r="Q2785" s="132">
        <v>0.48599999999999999</v>
      </c>
      <c r="R2785" s="132">
        <v>-29.71</v>
      </c>
      <c r="S2785" s="129">
        <v>9.02</v>
      </c>
      <c r="T2785" s="129">
        <v>26.119</v>
      </c>
      <c r="U2785" s="129">
        <v>2.97</v>
      </c>
      <c r="V2785" s="129">
        <v>-31</v>
      </c>
      <c r="W2785" s="129">
        <v>-47</v>
      </c>
      <c r="X2785" s="129">
        <v>746</v>
      </c>
      <c r="Y2785" s="129" t="s">
        <v>751</v>
      </c>
      <c r="Z2785" s="129" t="b">
        <v>0</v>
      </c>
      <c r="AA2785" s="129">
        <v>0</v>
      </c>
      <c r="AB2785" s="129" t="b">
        <v>0</v>
      </c>
      <c r="AC2785" s="129">
        <v>33</v>
      </c>
      <c r="AD2785" s="129">
        <v>0.19700000000000001</v>
      </c>
      <c r="AE2785" s="129" t="s">
        <v>115</v>
      </c>
      <c r="AF2785" s="129" t="s">
        <v>3221</v>
      </c>
      <c r="AG2785" s="35" t="s">
        <v>5559</v>
      </c>
    </row>
    <row r="2786" spans="1:33" x14ac:dyDescent="0.3">
      <c r="A2786" s="129" t="s">
        <v>8168</v>
      </c>
      <c r="B2786" s="132">
        <v>6.32</v>
      </c>
      <c r="C2786" s="132">
        <v>11.83</v>
      </c>
      <c r="D2786" s="132">
        <v>56.96</v>
      </c>
      <c r="E2786" s="132">
        <v>-8.65</v>
      </c>
      <c r="F2786" s="132">
        <v>-26.84</v>
      </c>
      <c r="G2786" s="269" t="s">
        <v>3114</v>
      </c>
      <c r="H2786" s="288" t="s">
        <v>31</v>
      </c>
      <c r="I2786" s="129">
        <v>0.313</v>
      </c>
      <c r="J2786" s="129">
        <v>-96</v>
      </c>
      <c r="K2786" s="129">
        <v>-93</v>
      </c>
      <c r="L2786" s="129" t="b">
        <v>1</v>
      </c>
      <c r="M2786" s="129">
        <v>-70.768000000000001</v>
      </c>
      <c r="N2786" s="129">
        <v>9.0640000000000001</v>
      </c>
      <c r="O2786" s="129">
        <v>-7.8079999999999998</v>
      </c>
      <c r="P2786" s="132">
        <v>-58.613999999999997</v>
      </c>
      <c r="Q2786" s="132">
        <v>0.48699999999999999</v>
      </c>
      <c r="R2786" s="132">
        <v>-28.521999999999998</v>
      </c>
      <c r="S2786" s="129">
        <v>8.24</v>
      </c>
      <c r="T2786" s="129">
        <v>35.584000000000003</v>
      </c>
      <c r="U2786" s="129">
        <v>0.86299999999999999</v>
      </c>
      <c r="V2786" s="129">
        <v>-52</v>
      </c>
      <c r="W2786" s="129">
        <v>-43</v>
      </c>
      <c r="X2786" s="129">
        <v>2812</v>
      </c>
      <c r="Y2786" s="129" t="s">
        <v>8168</v>
      </c>
      <c r="Z2786" s="129" t="b">
        <v>0</v>
      </c>
      <c r="AA2786" s="129">
        <v>0</v>
      </c>
      <c r="AB2786" s="129" t="b">
        <v>0</v>
      </c>
      <c r="AC2786" s="129">
        <v>40</v>
      </c>
      <c r="AD2786" s="129">
        <v>0.19700000000000001</v>
      </c>
      <c r="AE2786" s="129" t="s">
        <v>31</v>
      </c>
      <c r="AF2786" s="129" t="s">
        <v>3114</v>
      </c>
      <c r="AG2786" s="35" t="s">
        <v>8169</v>
      </c>
    </row>
    <row r="2787" spans="1:33" x14ac:dyDescent="0.3">
      <c r="A2787" s="129" t="s">
        <v>7419</v>
      </c>
      <c r="B2787" s="132">
        <v>0.25</v>
      </c>
      <c r="C2787" s="132">
        <v>1.0900000000000001</v>
      </c>
      <c r="D2787" s="132">
        <v>-2.38</v>
      </c>
      <c r="E2787" s="132">
        <v>1.0900000000000001</v>
      </c>
      <c r="F2787" s="132">
        <v>-2.1800000000000002</v>
      </c>
      <c r="G2787" s="253" t="s">
        <v>3250</v>
      </c>
      <c r="H2787" s="253" t="s">
        <v>3111</v>
      </c>
      <c r="I2787" s="129">
        <v>0.75800000000000001</v>
      </c>
      <c r="J2787" s="129">
        <v>-41</v>
      </c>
      <c r="K2787" s="129">
        <v>-32</v>
      </c>
      <c r="L2787" s="129" t="b">
        <v>1</v>
      </c>
      <c r="M2787" s="129">
        <v>-9.8659999999999997</v>
      </c>
      <c r="N2787" s="129">
        <v>1.262</v>
      </c>
      <c r="O2787" s="129">
        <v>-7.8159999999999998</v>
      </c>
      <c r="P2787" s="132">
        <v>-9.5090000000000003</v>
      </c>
      <c r="Q2787" s="132">
        <v>0.46</v>
      </c>
      <c r="R2787" s="132">
        <v>-4.3769999999999998</v>
      </c>
      <c r="S2787" s="129">
        <v>0.93</v>
      </c>
      <c r="T2787" s="129">
        <v>-17.817</v>
      </c>
      <c r="U2787" s="129">
        <v>4.8419999999999996</v>
      </c>
      <c r="V2787" s="129">
        <v>18</v>
      </c>
      <c r="W2787" s="129">
        <v>-10</v>
      </c>
      <c r="X2787" s="129">
        <v>4454</v>
      </c>
      <c r="Y2787" s="129" t="s">
        <v>7419</v>
      </c>
      <c r="Z2787" s="129" t="b">
        <v>1</v>
      </c>
      <c r="AA2787" s="129">
        <v>0</v>
      </c>
      <c r="AB2787" s="129" t="b">
        <v>0</v>
      </c>
      <c r="AC2787" s="129">
        <v>41</v>
      </c>
      <c r="AD2787" s="129">
        <v>0.19600000000000001</v>
      </c>
      <c r="AE2787" s="129" t="s">
        <v>3111</v>
      </c>
      <c r="AF2787" s="129" t="s">
        <v>3250</v>
      </c>
      <c r="AG2787" s="35" t="s">
        <v>7420</v>
      </c>
    </row>
    <row r="2788" spans="1:33" x14ac:dyDescent="0.3">
      <c r="A2788" s="129" t="s">
        <v>1052</v>
      </c>
      <c r="B2788" s="132">
        <v>-1.08</v>
      </c>
      <c r="C2788" s="132">
        <v>-3.27</v>
      </c>
      <c r="D2788" s="132">
        <v>-7.34</v>
      </c>
      <c r="E2788" s="132">
        <v>-3.2</v>
      </c>
      <c r="F2788" s="132">
        <v>-6.86</v>
      </c>
      <c r="G2788" s="315" t="s">
        <v>3153</v>
      </c>
      <c r="H2788" s="348" t="s">
        <v>3108</v>
      </c>
      <c r="I2788" s="129">
        <v>10.683999999999999</v>
      </c>
      <c r="J2788" s="129">
        <v>-35</v>
      </c>
      <c r="K2788" s="129">
        <v>-11</v>
      </c>
      <c r="L2788" s="129" t="b">
        <v>0</v>
      </c>
      <c r="M2788" s="129">
        <v>-23.463000000000001</v>
      </c>
      <c r="N2788" s="129">
        <v>3.0009999999999999</v>
      </c>
      <c r="O2788" s="129">
        <v>-7.819</v>
      </c>
      <c r="P2788" s="132">
        <v>-21.010999999999999</v>
      </c>
      <c r="Q2788" s="132">
        <v>0.45800000000000002</v>
      </c>
      <c r="R2788" s="132">
        <v>-9.6329999999999991</v>
      </c>
      <c r="S2788" s="129">
        <v>2.1800000000000002</v>
      </c>
      <c r="T2788" s="129">
        <v>-56.045000000000002</v>
      </c>
      <c r="U2788" s="129">
        <v>68.66</v>
      </c>
      <c r="V2788" s="129">
        <v>-41</v>
      </c>
      <c r="W2788" s="129">
        <v>-60</v>
      </c>
      <c r="X2788" s="129">
        <v>133</v>
      </c>
      <c r="Y2788" s="129" t="s">
        <v>1052</v>
      </c>
      <c r="Z2788" s="129" t="b">
        <v>1</v>
      </c>
      <c r="AA2788" s="129">
        <v>0</v>
      </c>
      <c r="AB2788" s="129" t="b">
        <v>0</v>
      </c>
      <c r="AC2788" s="129">
        <v>49</v>
      </c>
      <c r="AD2788" s="129">
        <v>0.19600000000000001</v>
      </c>
      <c r="AE2788" s="129" t="s">
        <v>3108</v>
      </c>
      <c r="AF2788" s="129" t="s">
        <v>3153</v>
      </c>
      <c r="AG2788" s="35" t="s">
        <v>3154</v>
      </c>
    </row>
    <row r="2789" spans="1:33" x14ac:dyDescent="0.3">
      <c r="A2789" s="129" t="s">
        <v>8102</v>
      </c>
      <c r="B2789" s="132">
        <v>-1.63</v>
      </c>
      <c r="C2789" s="132">
        <v>-5.81</v>
      </c>
      <c r="D2789" s="132">
        <v>-7.01</v>
      </c>
      <c r="E2789" s="132">
        <v>-15.28</v>
      </c>
      <c r="F2789" s="132">
        <v>-20.63</v>
      </c>
      <c r="G2789" s="250" t="s">
        <v>3148</v>
      </c>
      <c r="H2789" s="354" t="s">
        <v>3111</v>
      </c>
      <c r="I2789" s="129">
        <v>0.25900000000000001</v>
      </c>
      <c r="J2789" s="129">
        <v>-39</v>
      </c>
      <c r="K2789" s="129">
        <v>-39</v>
      </c>
      <c r="L2789" s="129" t="b">
        <v>0</v>
      </c>
      <c r="M2789" s="129">
        <v>-22.559000000000001</v>
      </c>
      <c r="N2789" s="129">
        <v>2.8839999999999999</v>
      </c>
      <c r="O2789" s="129">
        <v>-7.8220000000000001</v>
      </c>
      <c r="P2789" s="132">
        <v>-22.021000000000001</v>
      </c>
      <c r="Q2789" s="132">
        <v>0.46500000000000002</v>
      </c>
      <c r="R2789" s="132">
        <v>-10.246</v>
      </c>
      <c r="S2789" s="129">
        <v>3.09</v>
      </c>
      <c r="T2789" s="129">
        <v>-24.933</v>
      </c>
      <c r="U2789" s="129">
        <v>16.850000000000001</v>
      </c>
      <c r="V2789" s="129">
        <v>24</v>
      </c>
      <c r="W2789" s="129">
        <v>-4</v>
      </c>
      <c r="X2789" s="129">
        <v>383</v>
      </c>
      <c r="Y2789" s="129" t="s">
        <v>8102</v>
      </c>
      <c r="Z2789" s="129" t="b">
        <v>1</v>
      </c>
      <c r="AA2789" s="129">
        <v>0</v>
      </c>
      <c r="AB2789" s="129" t="b">
        <v>0</v>
      </c>
      <c r="AC2789" s="129">
        <v>41</v>
      </c>
      <c r="AD2789" s="129">
        <v>0.19600000000000001</v>
      </c>
      <c r="AE2789" s="129" t="s">
        <v>3111</v>
      </c>
      <c r="AF2789" s="129" t="s">
        <v>3148</v>
      </c>
      <c r="AG2789" s="35" t="s">
        <v>8103</v>
      </c>
    </row>
    <row r="2790" spans="1:33" x14ac:dyDescent="0.3">
      <c r="A2790" s="129" t="s">
        <v>2958</v>
      </c>
      <c r="B2790" s="132">
        <v>-0.69</v>
      </c>
      <c r="C2790" s="132">
        <v>-4.34</v>
      </c>
      <c r="D2790" s="132">
        <v>-33.49</v>
      </c>
      <c r="E2790" s="132">
        <v>-6.67</v>
      </c>
      <c r="F2790" s="132">
        <v>-25.35</v>
      </c>
      <c r="G2790" s="238" t="s">
        <v>3146</v>
      </c>
      <c r="H2790" s="352" t="s">
        <v>3124</v>
      </c>
      <c r="I2790" s="129">
        <v>0.57999999999999996</v>
      </c>
      <c r="J2790" s="129">
        <v>-94</v>
      </c>
      <c r="K2790" s="129">
        <v>-78</v>
      </c>
      <c r="L2790" s="129" t="b">
        <v>0</v>
      </c>
      <c r="M2790" s="129">
        <v>-119.78</v>
      </c>
      <c r="N2790" s="129">
        <v>15.289</v>
      </c>
      <c r="O2790" s="129">
        <v>-7.8339999999999996</v>
      </c>
      <c r="P2790" s="132">
        <v>-70.108999999999995</v>
      </c>
      <c r="Q2790" s="132">
        <v>0.435</v>
      </c>
      <c r="R2790" s="132">
        <v>-30.484000000000002</v>
      </c>
      <c r="S2790" s="129">
        <v>6.08</v>
      </c>
      <c r="T2790" s="129">
        <v>-43.96</v>
      </c>
      <c r="U2790" s="129">
        <v>8.6</v>
      </c>
      <c r="V2790" s="129">
        <v>-19</v>
      </c>
      <c r="W2790" s="129">
        <v>-19</v>
      </c>
      <c r="X2790" s="129">
        <v>382</v>
      </c>
      <c r="Y2790" s="129" t="s">
        <v>2958</v>
      </c>
      <c r="Z2790" s="129" t="b">
        <v>1</v>
      </c>
      <c r="AA2790" s="129">
        <v>0</v>
      </c>
      <c r="AB2790" s="129" t="b">
        <v>0</v>
      </c>
      <c r="AC2790" s="129">
        <v>37</v>
      </c>
      <c r="AD2790" s="129">
        <v>0.19600000000000001</v>
      </c>
      <c r="AE2790" s="129" t="s">
        <v>3124</v>
      </c>
      <c r="AF2790" s="129" t="s">
        <v>3146</v>
      </c>
      <c r="AG2790" s="35" t="s">
        <v>5781</v>
      </c>
    </row>
    <row r="2791" spans="1:33" x14ac:dyDescent="0.3">
      <c r="A2791" s="129" t="s">
        <v>8265</v>
      </c>
      <c r="B2791" s="132">
        <v>-1.91</v>
      </c>
      <c r="C2791" s="132">
        <v>10.09</v>
      </c>
      <c r="D2791" s="132">
        <v>1.41</v>
      </c>
      <c r="E2791" s="132">
        <v>-12.41</v>
      </c>
      <c r="F2791" s="132">
        <v>-16.28</v>
      </c>
      <c r="G2791" s="337" t="s">
        <v>3107</v>
      </c>
      <c r="H2791" s="354" t="s">
        <v>3108</v>
      </c>
      <c r="I2791" s="129">
        <v>0.21</v>
      </c>
      <c r="J2791" s="129">
        <v>-73</v>
      </c>
      <c r="K2791" s="129">
        <v>-59</v>
      </c>
      <c r="L2791" s="129" t="b">
        <v>0</v>
      </c>
      <c r="M2791" s="129">
        <v>-36.076000000000001</v>
      </c>
      <c r="N2791" s="129">
        <v>4.593</v>
      </c>
      <c r="O2791" s="129">
        <v>-7.8550000000000004</v>
      </c>
      <c r="P2791" s="132">
        <v>-34.31</v>
      </c>
      <c r="Q2791" s="132">
        <v>0.47799999999999998</v>
      </c>
      <c r="R2791" s="132">
        <v>-16.385000000000002</v>
      </c>
      <c r="S2791" s="129">
        <v>4.79</v>
      </c>
      <c r="T2791" s="129">
        <v>-23.175000000000001</v>
      </c>
      <c r="U2791" s="129">
        <v>3.6</v>
      </c>
      <c r="V2791" s="129">
        <v>-49</v>
      </c>
      <c r="W2791" s="129">
        <v>-29</v>
      </c>
      <c r="X2791" s="129">
        <v>1158</v>
      </c>
      <c r="Y2791" s="129" t="s">
        <v>8265</v>
      </c>
      <c r="Z2791" s="129" t="b">
        <v>0</v>
      </c>
      <c r="AA2791" s="129">
        <v>0</v>
      </c>
      <c r="AB2791" s="129" t="b">
        <v>0</v>
      </c>
      <c r="AC2791" s="129">
        <v>36</v>
      </c>
      <c r="AD2791" s="129">
        <v>0.19500000000000001</v>
      </c>
      <c r="AE2791" s="129" t="s">
        <v>3108</v>
      </c>
      <c r="AF2791" s="129" t="s">
        <v>3107</v>
      </c>
      <c r="AG2791" s="35" t="s">
        <v>8266</v>
      </c>
    </row>
    <row r="2792" spans="1:33" x14ac:dyDescent="0.3">
      <c r="A2792" s="129" t="s">
        <v>1150</v>
      </c>
      <c r="B2792" s="132">
        <v>-1.47</v>
      </c>
      <c r="C2792" s="132">
        <v>-8.6</v>
      </c>
      <c r="D2792" s="132">
        <v>-6.11</v>
      </c>
      <c r="E2792" s="132">
        <v>-19.02</v>
      </c>
      <c r="F2792" s="132">
        <v>-17.13</v>
      </c>
      <c r="G2792" s="247" t="s">
        <v>3562</v>
      </c>
      <c r="H2792" s="349" t="s">
        <v>48</v>
      </c>
      <c r="I2792" s="129">
        <v>49.436</v>
      </c>
      <c r="J2792" s="129">
        <v>-51</v>
      </c>
      <c r="K2792" s="129">
        <v>-50</v>
      </c>
      <c r="L2792" s="129" t="b">
        <v>0</v>
      </c>
      <c r="M2792" s="129">
        <v>-25.655000000000001</v>
      </c>
      <c r="N2792" s="129">
        <v>3.2610000000000001</v>
      </c>
      <c r="O2792" s="129">
        <v>-7.8680000000000003</v>
      </c>
      <c r="P2792" s="132">
        <v>-24.210999999999999</v>
      </c>
      <c r="Q2792" s="132">
        <v>0.46899999999999997</v>
      </c>
      <c r="R2792" s="132">
        <v>-11.343999999999999</v>
      </c>
      <c r="S2792" s="129">
        <v>2.25</v>
      </c>
      <c r="T2792" s="129">
        <v>7.867</v>
      </c>
      <c r="U2792" s="129">
        <v>11.37</v>
      </c>
      <c r="V2792" s="129">
        <v>-47</v>
      </c>
      <c r="W2792" s="129">
        <v>-40</v>
      </c>
      <c r="X2792" s="129">
        <v>782</v>
      </c>
      <c r="Y2792" s="129" t="s">
        <v>1150</v>
      </c>
      <c r="Z2792" s="129" t="b">
        <v>1</v>
      </c>
      <c r="AA2792" s="129">
        <v>0</v>
      </c>
      <c r="AB2792" s="129" t="b">
        <v>0</v>
      </c>
      <c r="AC2792" s="129">
        <v>40</v>
      </c>
      <c r="AD2792" s="129">
        <v>0.19500000000000001</v>
      </c>
      <c r="AE2792" s="129" t="s">
        <v>48</v>
      </c>
      <c r="AF2792" s="129" t="s">
        <v>3562</v>
      </c>
      <c r="AG2792" s="35" t="s">
        <v>5107</v>
      </c>
    </row>
    <row r="2793" spans="1:33" x14ac:dyDescent="0.3">
      <c r="A2793" s="129" t="s">
        <v>1081</v>
      </c>
      <c r="B2793" s="132">
        <v>-1.1200000000000001</v>
      </c>
      <c r="C2793" s="132">
        <v>-5.44</v>
      </c>
      <c r="D2793" s="132">
        <v>-3.49</v>
      </c>
      <c r="E2793" s="132">
        <v>-7.66</v>
      </c>
      <c r="F2793" s="132">
        <v>-12.04</v>
      </c>
      <c r="G2793" s="332" t="s">
        <v>326</v>
      </c>
      <c r="H2793" s="353" t="s">
        <v>3140</v>
      </c>
      <c r="I2793" s="129">
        <v>90.307000000000002</v>
      </c>
      <c r="J2793" s="129">
        <v>-22</v>
      </c>
      <c r="K2793" s="129">
        <v>-14</v>
      </c>
      <c r="L2793" s="129" t="b">
        <v>0</v>
      </c>
      <c r="M2793" s="129">
        <v>-18.571000000000002</v>
      </c>
      <c r="N2793" s="129">
        <v>2.36</v>
      </c>
      <c r="O2793" s="129">
        <v>-7.8689999999999998</v>
      </c>
      <c r="P2793" s="132">
        <v>-17.826000000000001</v>
      </c>
      <c r="Q2793" s="132">
        <v>0.46700000000000003</v>
      </c>
      <c r="R2793" s="132">
        <v>-8.3339999999999996</v>
      </c>
      <c r="S2793" s="129">
        <v>1.67</v>
      </c>
      <c r="T2793" s="129">
        <v>-43.215000000000003</v>
      </c>
      <c r="U2793" s="129">
        <v>67.325000000000003</v>
      </c>
      <c r="V2793" s="129">
        <v>-26</v>
      </c>
      <c r="W2793" s="129">
        <v>-32</v>
      </c>
      <c r="X2793" s="129">
        <v>178</v>
      </c>
      <c r="Y2793" s="129" t="s">
        <v>1081</v>
      </c>
      <c r="Z2793" s="129" t="b">
        <v>1</v>
      </c>
      <c r="AA2793" s="129">
        <v>0</v>
      </c>
      <c r="AB2793" s="129" t="b">
        <v>0</v>
      </c>
      <c r="AC2793" s="129">
        <v>41</v>
      </c>
      <c r="AD2793" s="129">
        <v>0.19500000000000001</v>
      </c>
      <c r="AE2793" s="129" t="s">
        <v>3140</v>
      </c>
      <c r="AF2793" s="129" t="s">
        <v>326</v>
      </c>
      <c r="AG2793" s="35" t="s">
        <v>3511</v>
      </c>
    </row>
    <row r="2794" spans="1:33" x14ac:dyDescent="0.3">
      <c r="A2794" s="129" t="s">
        <v>2405</v>
      </c>
      <c r="B2794" s="132">
        <v>-3.17</v>
      </c>
      <c r="C2794" s="132">
        <v>-6.87</v>
      </c>
      <c r="D2794" s="132">
        <v>-16.440000000000001</v>
      </c>
      <c r="E2794" s="132">
        <v>-15.28</v>
      </c>
      <c r="F2794" s="132">
        <v>-4.6900000000000004</v>
      </c>
      <c r="G2794" s="204" t="s">
        <v>3267</v>
      </c>
      <c r="H2794" s="345" t="s">
        <v>3205</v>
      </c>
      <c r="I2794" s="129">
        <v>1.2569999999999999</v>
      </c>
      <c r="J2794" s="129">
        <v>-94</v>
      </c>
      <c r="K2794" s="129">
        <v>-92</v>
      </c>
      <c r="L2794" s="129" t="b">
        <v>0</v>
      </c>
      <c r="M2794" s="129">
        <v>-78.744</v>
      </c>
      <c r="N2794" s="129">
        <v>10.002000000000001</v>
      </c>
      <c r="O2794" s="129">
        <v>-7.8730000000000002</v>
      </c>
      <c r="P2794" s="132">
        <v>-48.567</v>
      </c>
      <c r="Q2794" s="132">
        <v>0.45200000000000001</v>
      </c>
      <c r="R2794" s="132">
        <v>-21.928999999999998</v>
      </c>
      <c r="S2794" s="129">
        <v>4.75</v>
      </c>
      <c r="T2794" s="129">
        <v>-86.355999999999995</v>
      </c>
      <c r="U2794" s="129">
        <v>1.22</v>
      </c>
      <c r="V2794" s="129">
        <v>-8</v>
      </c>
      <c r="W2794" s="129">
        <v>-28</v>
      </c>
      <c r="X2794" s="129">
        <v>3454</v>
      </c>
      <c r="Y2794" s="129" t="s">
        <v>2405</v>
      </c>
      <c r="Z2794" s="129" t="b">
        <v>1</v>
      </c>
      <c r="AA2794" s="129">
        <v>1.22</v>
      </c>
      <c r="AB2794" s="129" t="b">
        <v>0</v>
      </c>
      <c r="AC2794" s="129">
        <v>39</v>
      </c>
      <c r="AD2794" s="129">
        <v>0.19400000000000001</v>
      </c>
      <c r="AE2794" s="129" t="s">
        <v>3205</v>
      </c>
      <c r="AF2794" s="129" t="s">
        <v>3267</v>
      </c>
      <c r="AG2794" s="35" t="s">
        <v>5026</v>
      </c>
    </row>
    <row r="2795" spans="1:33" x14ac:dyDescent="0.3">
      <c r="A2795" s="129" t="s">
        <v>588</v>
      </c>
      <c r="B2795" s="132">
        <v>2.17</v>
      </c>
      <c r="C2795" s="132">
        <v>-0.25</v>
      </c>
      <c r="D2795" s="132">
        <v>-3.01</v>
      </c>
      <c r="E2795" s="132">
        <v>-4.1500000000000004</v>
      </c>
      <c r="F2795" s="132">
        <v>-3.62</v>
      </c>
      <c r="G2795" s="321" t="s">
        <v>3507</v>
      </c>
      <c r="H2795" s="354" t="s">
        <v>24</v>
      </c>
      <c r="I2795" s="129">
        <v>6.5839999999999996</v>
      </c>
      <c r="J2795" s="129">
        <v>-26</v>
      </c>
      <c r="K2795" s="129">
        <v>-10</v>
      </c>
      <c r="L2795" s="129" t="b">
        <v>1</v>
      </c>
      <c r="M2795" s="129">
        <v>-20.187000000000001</v>
      </c>
      <c r="N2795" s="129">
        <v>2.5640000000000001</v>
      </c>
      <c r="O2795" s="129">
        <v>-7.8730000000000002</v>
      </c>
      <c r="P2795" s="132">
        <v>-18.861000000000001</v>
      </c>
      <c r="Q2795" s="132">
        <v>0.46800000000000003</v>
      </c>
      <c r="R2795" s="132">
        <v>-8.8350000000000009</v>
      </c>
      <c r="S2795" s="129">
        <v>1.94</v>
      </c>
      <c r="T2795" s="129">
        <v>109.524</v>
      </c>
      <c r="U2795" s="129">
        <v>184.1</v>
      </c>
      <c r="V2795" s="129">
        <v>44</v>
      </c>
      <c r="W2795" s="129">
        <v>30</v>
      </c>
      <c r="X2795" s="129">
        <v>56</v>
      </c>
      <c r="Y2795" s="129" t="s">
        <v>588</v>
      </c>
      <c r="Z2795" s="129" t="b">
        <v>1</v>
      </c>
      <c r="AA2795" s="129">
        <v>0</v>
      </c>
      <c r="AB2795" s="129" t="b">
        <v>0</v>
      </c>
      <c r="AC2795" s="129">
        <v>39</v>
      </c>
      <c r="AD2795" s="129">
        <v>0.19400000000000001</v>
      </c>
      <c r="AE2795" s="129" t="s">
        <v>24</v>
      </c>
      <c r="AF2795" s="129" t="s">
        <v>3507</v>
      </c>
      <c r="AG2795" s="35" t="s">
        <v>4153</v>
      </c>
    </row>
    <row r="2796" spans="1:33" x14ac:dyDescent="0.3">
      <c r="A2796" s="129" t="s">
        <v>7731</v>
      </c>
      <c r="B2796" s="132">
        <v>-1.29</v>
      </c>
      <c r="C2796" s="132">
        <v>16.350000000000001</v>
      </c>
      <c r="D2796" s="132">
        <v>6.07</v>
      </c>
      <c r="E2796" s="132">
        <v>-21.13</v>
      </c>
      <c r="F2796" s="132">
        <v>-23.4</v>
      </c>
      <c r="G2796" s="204" t="s">
        <v>3150</v>
      </c>
      <c r="H2796" s="345" t="s">
        <v>115</v>
      </c>
      <c r="I2796" s="129">
        <v>0.70799999999999996</v>
      </c>
      <c r="J2796" s="129">
        <v>-63</v>
      </c>
      <c r="K2796" s="129">
        <v>-46</v>
      </c>
      <c r="L2796" s="129" t="b">
        <v>1</v>
      </c>
      <c r="M2796" s="129">
        <v>-89.37</v>
      </c>
      <c r="N2796" s="129">
        <v>11.351000000000001</v>
      </c>
      <c r="O2796" s="129">
        <v>-7.8739999999999997</v>
      </c>
      <c r="P2796" s="132">
        <v>-66.494</v>
      </c>
      <c r="Q2796" s="132">
        <v>0.502</v>
      </c>
      <c r="R2796" s="132">
        <v>-33.378</v>
      </c>
      <c r="S2796" s="129">
        <v>4.05</v>
      </c>
      <c r="T2796" s="129">
        <v>40.305999999999997</v>
      </c>
      <c r="U2796" s="129">
        <v>6.12</v>
      </c>
      <c r="V2796" s="129">
        <v>-46</v>
      </c>
      <c r="W2796" s="129">
        <v>-53</v>
      </c>
      <c r="X2796" s="129">
        <v>806</v>
      </c>
      <c r="Y2796" s="129" t="s">
        <v>7731</v>
      </c>
      <c r="Z2796" s="129" t="b">
        <v>0</v>
      </c>
      <c r="AA2796" s="129">
        <v>0</v>
      </c>
      <c r="AB2796" s="129" t="b">
        <v>0</v>
      </c>
      <c r="AC2796" s="129">
        <v>44</v>
      </c>
      <c r="AD2796" s="129">
        <v>0.19400000000000001</v>
      </c>
      <c r="AE2796" s="129" t="s">
        <v>115</v>
      </c>
      <c r="AF2796" s="129" t="s">
        <v>3150</v>
      </c>
      <c r="AG2796" s="35" t="s">
        <v>7732</v>
      </c>
    </row>
    <row r="2797" spans="1:33" x14ac:dyDescent="0.3">
      <c r="A2797" s="129" t="s">
        <v>1965</v>
      </c>
      <c r="B2797" s="132">
        <v>2.33</v>
      </c>
      <c r="C2797" s="132">
        <v>7.55</v>
      </c>
      <c r="D2797" s="132">
        <v>-13.73</v>
      </c>
      <c r="E2797" s="132">
        <v>-4.21</v>
      </c>
      <c r="F2797" s="132">
        <v>-12.43</v>
      </c>
      <c r="G2797" s="249" t="s">
        <v>3623</v>
      </c>
      <c r="H2797" s="353" t="s">
        <v>31</v>
      </c>
      <c r="I2797" s="129">
        <v>2.8570000000000002</v>
      </c>
      <c r="J2797" s="129">
        <v>-96</v>
      </c>
      <c r="K2797" s="129">
        <v>-87</v>
      </c>
      <c r="L2797" s="129" t="b">
        <v>0</v>
      </c>
      <c r="M2797" s="129">
        <v>-116.593</v>
      </c>
      <c r="N2797" s="129">
        <v>14.804</v>
      </c>
      <c r="O2797" s="129">
        <v>-7.8760000000000003</v>
      </c>
      <c r="P2797" s="132">
        <v>-64.552000000000007</v>
      </c>
      <c r="Q2797" s="132">
        <v>0.46899999999999997</v>
      </c>
      <c r="R2797" s="132">
        <v>-30.302</v>
      </c>
      <c r="S2797" s="129">
        <v>7.67</v>
      </c>
      <c r="T2797" s="129">
        <v>23.062999999999999</v>
      </c>
      <c r="U2797" s="129">
        <v>9.8949999999999996</v>
      </c>
      <c r="V2797" s="129">
        <v>-35</v>
      </c>
      <c r="W2797" s="129">
        <v>-27</v>
      </c>
      <c r="X2797" s="129">
        <v>263</v>
      </c>
      <c r="Y2797" s="129" t="s">
        <v>1965</v>
      </c>
      <c r="Z2797" s="129" t="b">
        <v>1</v>
      </c>
      <c r="AA2797" s="129">
        <v>0</v>
      </c>
      <c r="AB2797" s="129" t="b">
        <v>0</v>
      </c>
      <c r="AC2797" s="129">
        <v>38</v>
      </c>
      <c r="AD2797" s="129">
        <v>0.19400000000000001</v>
      </c>
      <c r="AE2797" s="129" t="s">
        <v>31</v>
      </c>
      <c r="AF2797" s="129" t="s">
        <v>3623</v>
      </c>
      <c r="AG2797" s="35" t="s">
        <v>4965</v>
      </c>
    </row>
    <row r="2798" spans="1:33" x14ac:dyDescent="0.3">
      <c r="A2798" s="129" t="s">
        <v>1560</v>
      </c>
      <c r="B2798" s="132">
        <v>-3.41</v>
      </c>
      <c r="C2798" s="132">
        <v>-4.87</v>
      </c>
      <c r="D2798" s="132">
        <v>-11.9</v>
      </c>
      <c r="E2798" s="132">
        <v>-3.04</v>
      </c>
      <c r="F2798" s="132">
        <v>-7.16</v>
      </c>
      <c r="G2798" s="332" t="s">
        <v>3110</v>
      </c>
      <c r="H2798" s="353" t="s">
        <v>3111</v>
      </c>
      <c r="I2798" s="129">
        <v>4.1020000000000003</v>
      </c>
      <c r="J2798" s="129">
        <v>-31</v>
      </c>
      <c r="K2798" s="129">
        <v>-21</v>
      </c>
      <c r="L2798" s="129" t="b">
        <v>0</v>
      </c>
      <c r="M2798" s="129">
        <v>-39.027999999999999</v>
      </c>
      <c r="N2798" s="129">
        <v>4.9470000000000001</v>
      </c>
      <c r="O2798" s="129">
        <v>-7.8890000000000002</v>
      </c>
      <c r="P2798" s="132">
        <v>-31.939</v>
      </c>
      <c r="Q2798" s="132">
        <v>0.45500000000000002</v>
      </c>
      <c r="R2798" s="132">
        <v>-14.537000000000001</v>
      </c>
      <c r="S2798" s="129">
        <v>1.8</v>
      </c>
      <c r="T2798" s="129">
        <v>-121.096</v>
      </c>
      <c r="U2798" s="129">
        <v>75.349999999999994</v>
      </c>
      <c r="V2798" s="129">
        <v>19</v>
      </c>
      <c r="W2798" s="129">
        <v>7</v>
      </c>
      <c r="X2798" s="129">
        <v>147</v>
      </c>
      <c r="Y2798" s="129" t="s">
        <v>1560</v>
      </c>
      <c r="Z2798" s="129" t="b">
        <v>1</v>
      </c>
      <c r="AA2798" s="129">
        <v>0</v>
      </c>
      <c r="AB2798" s="129" t="b">
        <v>0</v>
      </c>
      <c r="AC2798" s="129">
        <v>39</v>
      </c>
      <c r="AD2798" s="129">
        <v>0.193</v>
      </c>
      <c r="AE2798" s="129" t="s">
        <v>3111</v>
      </c>
      <c r="AF2798" s="129" t="s">
        <v>3110</v>
      </c>
      <c r="AG2798" s="35" t="s">
        <v>3112</v>
      </c>
    </row>
    <row r="2799" spans="1:33" x14ac:dyDescent="0.3">
      <c r="A2799" s="129" t="s">
        <v>7123</v>
      </c>
      <c r="B2799" s="132">
        <v>7.58</v>
      </c>
      <c r="C2799" s="132">
        <v>21.81</v>
      </c>
      <c r="D2799" s="132">
        <v>9.4700000000000006</v>
      </c>
      <c r="E2799" s="132">
        <v>-12.35</v>
      </c>
      <c r="F2799" s="132">
        <v>-13.72</v>
      </c>
      <c r="G2799" s="268" t="s">
        <v>3747</v>
      </c>
      <c r="H2799" s="349" t="s">
        <v>3124</v>
      </c>
      <c r="I2799" s="129">
        <v>0.67700000000000005</v>
      </c>
      <c r="J2799" s="129">
        <v>-87</v>
      </c>
      <c r="K2799" s="129">
        <v>-81</v>
      </c>
      <c r="L2799" s="129" t="b">
        <v>1</v>
      </c>
      <c r="M2799" s="129">
        <v>-57.683999999999997</v>
      </c>
      <c r="N2799" s="129">
        <v>7.3090000000000002</v>
      </c>
      <c r="O2799" s="129">
        <v>-7.8920000000000003</v>
      </c>
      <c r="P2799" s="132">
        <v>-47.84</v>
      </c>
      <c r="Q2799" s="132">
        <v>0.48799999999999999</v>
      </c>
      <c r="R2799" s="132">
        <v>-23.366</v>
      </c>
      <c r="S2799" s="129">
        <v>6.53</v>
      </c>
      <c r="T2799" s="129">
        <v>52.420999999999999</v>
      </c>
      <c r="U2799" s="129">
        <v>4.97</v>
      </c>
      <c r="V2799" s="129">
        <v>-27</v>
      </c>
      <c r="W2799" s="129">
        <v>-52</v>
      </c>
      <c r="X2799" s="129">
        <v>616</v>
      </c>
      <c r="Y2799" s="129" t="s">
        <v>7123</v>
      </c>
      <c r="Z2799" s="129" t="b">
        <v>0</v>
      </c>
      <c r="AA2799" s="129">
        <v>0</v>
      </c>
      <c r="AB2799" s="129" t="b">
        <v>0</v>
      </c>
      <c r="AC2799" s="129">
        <v>41</v>
      </c>
      <c r="AD2799" s="129">
        <v>0.193</v>
      </c>
      <c r="AE2799" s="129" t="s">
        <v>3124</v>
      </c>
      <c r="AF2799" s="129" t="s">
        <v>3747</v>
      </c>
      <c r="AG2799" s="35" t="s">
        <v>7124</v>
      </c>
    </row>
    <row r="2800" spans="1:33" x14ac:dyDescent="0.3">
      <c r="A2800" s="129" t="s">
        <v>2259</v>
      </c>
      <c r="B2800" s="132">
        <v>0.13</v>
      </c>
      <c r="C2800" s="132">
        <v>-8.02</v>
      </c>
      <c r="D2800" s="132">
        <v>-5.75</v>
      </c>
      <c r="E2800" s="132">
        <v>-2.84</v>
      </c>
      <c r="F2800" s="132">
        <v>-9.69</v>
      </c>
      <c r="G2800" s="232" t="s">
        <v>3110</v>
      </c>
      <c r="H2800" s="345" t="s">
        <v>3111</v>
      </c>
      <c r="I2800" s="129">
        <v>1.1339999999999999</v>
      </c>
      <c r="J2800" s="129">
        <v>-34</v>
      </c>
      <c r="K2800" s="129">
        <v>-23</v>
      </c>
      <c r="L2800" s="129" t="b">
        <v>0</v>
      </c>
      <c r="M2800" s="129">
        <v>-18.891999999999999</v>
      </c>
      <c r="N2800" s="129">
        <v>2.39</v>
      </c>
      <c r="O2800" s="129">
        <v>-7.9059999999999997</v>
      </c>
      <c r="P2800" s="132">
        <v>-17.681999999999999</v>
      </c>
      <c r="Q2800" s="132">
        <v>0.46600000000000003</v>
      </c>
      <c r="R2800" s="132">
        <v>-8.2460000000000004</v>
      </c>
      <c r="S2800" s="129">
        <v>1.69</v>
      </c>
      <c r="T2800" s="129">
        <v>-31.675000000000001</v>
      </c>
      <c r="U2800" s="129">
        <v>76.41</v>
      </c>
      <c r="V2800" s="129">
        <v>-19</v>
      </c>
      <c r="W2800" s="129">
        <v>-7</v>
      </c>
      <c r="X2800" s="129">
        <v>154</v>
      </c>
      <c r="Y2800" s="129" t="s">
        <v>2259</v>
      </c>
      <c r="Z2800" s="129" t="b">
        <v>1</v>
      </c>
      <c r="AA2800" s="129">
        <v>0</v>
      </c>
      <c r="AB2800" s="129" t="b">
        <v>0</v>
      </c>
      <c r="AC2800" s="129">
        <v>43</v>
      </c>
      <c r="AD2800" s="129">
        <v>0.193</v>
      </c>
      <c r="AE2800" s="129" t="s">
        <v>3111</v>
      </c>
      <c r="AF2800" s="129" t="s">
        <v>3110</v>
      </c>
      <c r="AG2800" s="35" t="s">
        <v>4364</v>
      </c>
    </row>
    <row r="2801" spans="1:33" x14ac:dyDescent="0.3">
      <c r="A2801" s="129" t="s">
        <v>594</v>
      </c>
      <c r="B2801" s="132">
        <v>-1.19</v>
      </c>
      <c r="C2801" s="132">
        <v>-6.38</v>
      </c>
      <c r="D2801" s="132">
        <v>-11.23</v>
      </c>
      <c r="E2801" s="132">
        <v>-1.1299999999999999</v>
      </c>
      <c r="F2801" s="132">
        <v>-4.38</v>
      </c>
      <c r="G2801" s="204" t="s">
        <v>3337</v>
      </c>
      <c r="H2801" s="345" t="s">
        <v>3108</v>
      </c>
      <c r="I2801" s="129">
        <v>6.0350000000000001</v>
      </c>
      <c r="J2801" s="129">
        <v>-41</v>
      </c>
      <c r="K2801" s="129">
        <v>-35</v>
      </c>
      <c r="L2801" s="129" t="b">
        <v>0</v>
      </c>
      <c r="M2801" s="129">
        <v>-23.280999999999999</v>
      </c>
      <c r="N2801" s="129">
        <v>2.94</v>
      </c>
      <c r="O2801" s="129">
        <v>-7.9180000000000001</v>
      </c>
      <c r="P2801" s="132">
        <v>-20.013999999999999</v>
      </c>
      <c r="Q2801" s="132">
        <v>0.45900000000000002</v>
      </c>
      <c r="R2801" s="132">
        <v>-9.1850000000000005</v>
      </c>
      <c r="S2801" s="129">
        <v>1.8</v>
      </c>
      <c r="T2801" s="129">
        <v>-44.459000000000003</v>
      </c>
      <c r="U2801" s="129">
        <v>17.47</v>
      </c>
      <c r="V2801" s="129">
        <v>-20</v>
      </c>
      <c r="W2801" s="129">
        <v>-22</v>
      </c>
      <c r="X2801" s="129">
        <v>635</v>
      </c>
      <c r="Y2801" s="129" t="s">
        <v>594</v>
      </c>
      <c r="Z2801" s="129" t="b">
        <v>1</v>
      </c>
      <c r="AA2801" s="129">
        <v>0</v>
      </c>
      <c r="AB2801" s="129" t="b">
        <v>0</v>
      </c>
      <c r="AC2801" s="129">
        <v>48</v>
      </c>
      <c r="AD2801" s="129">
        <v>0.192</v>
      </c>
      <c r="AE2801" s="129" t="s">
        <v>3108</v>
      </c>
      <c r="AF2801" s="129" t="s">
        <v>3337</v>
      </c>
      <c r="AG2801" s="35" t="s">
        <v>5555</v>
      </c>
    </row>
    <row r="2802" spans="1:33" x14ac:dyDescent="0.3">
      <c r="A2802" s="129" t="s">
        <v>93</v>
      </c>
      <c r="B2802" s="132">
        <v>-0.22</v>
      </c>
      <c r="C2802" s="132">
        <v>-1.28</v>
      </c>
      <c r="D2802" s="132">
        <v>-8.34</v>
      </c>
      <c r="E2802" s="132">
        <v>-1.9</v>
      </c>
      <c r="F2802" s="132">
        <v>-4.8099999999999996</v>
      </c>
      <c r="G2802" s="232" t="s">
        <v>3131</v>
      </c>
      <c r="H2802" s="345" t="s">
        <v>3111</v>
      </c>
      <c r="I2802" s="129">
        <v>28.925999999999998</v>
      </c>
      <c r="J2802" s="129">
        <v>-33</v>
      </c>
      <c r="K2802" s="129">
        <v>-15</v>
      </c>
      <c r="L2802" s="129" t="b">
        <v>0</v>
      </c>
      <c r="M2802" s="129">
        <v>-19.454000000000001</v>
      </c>
      <c r="N2802" s="129">
        <v>2.448</v>
      </c>
      <c r="O2802" s="129">
        <v>-7.9480000000000004</v>
      </c>
      <c r="P2802" s="132">
        <v>-17.628</v>
      </c>
      <c r="Q2802" s="132">
        <v>0.46200000000000002</v>
      </c>
      <c r="R2802" s="132">
        <v>-8.1449999999999996</v>
      </c>
      <c r="S2802" s="129">
        <v>1.61</v>
      </c>
      <c r="T2802" s="129">
        <v>47.823</v>
      </c>
      <c r="U2802" s="129">
        <v>49.46</v>
      </c>
      <c r="V2802" s="129">
        <v>-70</v>
      </c>
      <c r="W2802" s="129">
        <v>-69</v>
      </c>
      <c r="X2802" s="129">
        <v>251</v>
      </c>
      <c r="Y2802" s="129" t="s">
        <v>93</v>
      </c>
      <c r="Z2802" s="129" t="b">
        <v>1</v>
      </c>
      <c r="AA2802" s="129">
        <v>0</v>
      </c>
      <c r="AB2802" s="129" t="b">
        <v>0</v>
      </c>
      <c r="AC2802" s="129">
        <v>43</v>
      </c>
      <c r="AD2802" s="129">
        <v>0.192</v>
      </c>
      <c r="AE2802" s="129" t="s">
        <v>3111</v>
      </c>
      <c r="AF2802" s="129" t="s">
        <v>3131</v>
      </c>
      <c r="AG2802" s="35" t="s">
        <v>4346</v>
      </c>
    </row>
    <row r="2803" spans="1:33" x14ac:dyDescent="0.3">
      <c r="A2803" s="129" t="s">
        <v>1142</v>
      </c>
      <c r="B2803" s="132">
        <v>21.66</v>
      </c>
      <c r="C2803" s="132">
        <v>10.38</v>
      </c>
      <c r="D2803" s="132">
        <v>8.6999999999999993</v>
      </c>
      <c r="E2803" s="132">
        <v>4.5599999999999996</v>
      </c>
      <c r="F2803" s="132">
        <v>2.97</v>
      </c>
      <c r="G2803" s="217" t="s">
        <v>4310</v>
      </c>
      <c r="H2803" s="349" t="s">
        <v>3108</v>
      </c>
      <c r="I2803" s="129">
        <v>10.074</v>
      </c>
      <c r="J2803" s="129">
        <v>-37</v>
      </c>
      <c r="K2803" s="129">
        <v>-17</v>
      </c>
      <c r="L2803" s="129" t="b">
        <v>1</v>
      </c>
      <c r="M2803" s="129">
        <v>-27.190999999999999</v>
      </c>
      <c r="N2803" s="129">
        <v>3.42</v>
      </c>
      <c r="O2803" s="129">
        <v>-7.95</v>
      </c>
      <c r="P2803" s="132">
        <v>-24.847999999999999</v>
      </c>
      <c r="Q2803" s="132">
        <v>0.47199999999999998</v>
      </c>
      <c r="R2803" s="132">
        <v>-11.739000000000001</v>
      </c>
      <c r="S2803" s="129">
        <v>3.25</v>
      </c>
      <c r="T2803" s="129">
        <v>16.263999999999999</v>
      </c>
      <c r="U2803" s="129">
        <v>96.49</v>
      </c>
      <c r="V2803" s="129">
        <v>-31</v>
      </c>
      <c r="W2803" s="129">
        <v>4</v>
      </c>
      <c r="X2803" s="129">
        <v>63</v>
      </c>
      <c r="Y2803" s="129" t="s">
        <v>1142</v>
      </c>
      <c r="Z2803" s="129" t="b">
        <v>1</v>
      </c>
      <c r="AA2803" s="129">
        <v>0</v>
      </c>
      <c r="AB2803" s="129" t="b">
        <v>0</v>
      </c>
      <c r="AC2803" s="129">
        <v>49</v>
      </c>
      <c r="AD2803" s="129">
        <v>0.192</v>
      </c>
      <c r="AE2803" s="129" t="s">
        <v>3108</v>
      </c>
      <c r="AF2803" s="129" t="s">
        <v>4310</v>
      </c>
      <c r="AG2803" s="35" t="s">
        <v>4311</v>
      </c>
    </row>
    <row r="2804" spans="1:33" x14ac:dyDescent="0.3">
      <c r="A2804" s="129" t="s">
        <v>1326</v>
      </c>
      <c r="B2804" s="132">
        <v>-3.66</v>
      </c>
      <c r="C2804" s="132">
        <v>0.32</v>
      </c>
      <c r="D2804" s="132">
        <v>-4.25</v>
      </c>
      <c r="E2804" s="132">
        <v>-7.38</v>
      </c>
      <c r="F2804" s="132">
        <v>-10.11</v>
      </c>
      <c r="G2804" s="208" t="s">
        <v>3217</v>
      </c>
      <c r="H2804" s="347" t="s">
        <v>150</v>
      </c>
      <c r="I2804" s="129">
        <v>43.378</v>
      </c>
      <c r="J2804" s="129">
        <v>-59</v>
      </c>
      <c r="K2804" s="129">
        <v>-52</v>
      </c>
      <c r="L2804" s="129" t="b">
        <v>0</v>
      </c>
      <c r="M2804" s="129">
        <v>-28.959</v>
      </c>
      <c r="N2804" s="129">
        <v>3.64</v>
      </c>
      <c r="O2804" s="129">
        <v>-7.9550000000000001</v>
      </c>
      <c r="P2804" s="132">
        <v>-26.135000000000002</v>
      </c>
      <c r="Q2804" s="132">
        <v>0.47499999999999998</v>
      </c>
      <c r="R2804" s="132">
        <v>-12.407</v>
      </c>
      <c r="S2804" s="129">
        <v>1.8</v>
      </c>
      <c r="T2804" s="129">
        <v>-44.014000000000003</v>
      </c>
      <c r="U2804" s="129">
        <v>99.83</v>
      </c>
      <c r="V2804" s="129">
        <v>-49</v>
      </c>
      <c r="W2804" s="129">
        <v>-58</v>
      </c>
      <c r="X2804" s="129">
        <v>111</v>
      </c>
      <c r="Y2804" s="129" t="s">
        <v>1326</v>
      </c>
      <c r="Z2804" s="129" t="b">
        <v>1</v>
      </c>
      <c r="AA2804" s="129">
        <v>0</v>
      </c>
      <c r="AB2804" s="129" t="b">
        <v>0</v>
      </c>
      <c r="AC2804" s="129">
        <v>42</v>
      </c>
      <c r="AD2804" s="129">
        <v>0.192</v>
      </c>
      <c r="AE2804" s="129" t="s">
        <v>150</v>
      </c>
      <c r="AF2804" s="129" t="s">
        <v>3217</v>
      </c>
      <c r="AG2804" s="35" t="s">
        <v>4532</v>
      </c>
    </row>
    <row r="2805" spans="1:33" x14ac:dyDescent="0.3">
      <c r="A2805" s="129" t="s">
        <v>1669</v>
      </c>
      <c r="B2805" s="132">
        <v>2.52</v>
      </c>
      <c r="C2805" s="132">
        <v>15.52</v>
      </c>
      <c r="D2805" s="132">
        <v>-29.35</v>
      </c>
      <c r="E2805" s="132">
        <v>-23.75</v>
      </c>
      <c r="F2805" s="132">
        <v>-28.64</v>
      </c>
      <c r="G2805" s="241" t="s">
        <v>3144</v>
      </c>
      <c r="H2805" s="345" t="s">
        <v>24</v>
      </c>
      <c r="I2805" s="129">
        <v>1.0900000000000001</v>
      </c>
      <c r="J2805" s="129">
        <v>-68</v>
      </c>
      <c r="K2805" s="129">
        <v>-61</v>
      </c>
      <c r="L2805" s="129" t="b">
        <v>0</v>
      </c>
      <c r="M2805" s="129">
        <v>-95.054000000000002</v>
      </c>
      <c r="N2805" s="129">
        <v>11.926</v>
      </c>
      <c r="O2805" s="129">
        <v>-7.9710000000000001</v>
      </c>
      <c r="P2805" s="132">
        <v>-68.896000000000001</v>
      </c>
      <c r="Q2805" s="132">
        <v>0.42699999999999999</v>
      </c>
      <c r="R2805" s="132">
        <v>-29.422000000000001</v>
      </c>
      <c r="S2805" s="129">
        <v>4.38</v>
      </c>
      <c r="T2805" s="129">
        <v>18.527999999999999</v>
      </c>
      <c r="U2805" s="129">
        <v>39.46</v>
      </c>
      <c r="V2805" s="129">
        <v>-45</v>
      </c>
      <c r="W2805" s="129">
        <v>-55</v>
      </c>
      <c r="X2805" s="129">
        <v>115</v>
      </c>
      <c r="Y2805" s="129" t="s">
        <v>1669</v>
      </c>
      <c r="Z2805" s="129" t="b">
        <v>1</v>
      </c>
      <c r="AA2805" s="129">
        <v>0</v>
      </c>
      <c r="AB2805" s="129" t="b">
        <v>0</v>
      </c>
      <c r="AC2805" s="129">
        <v>50</v>
      </c>
      <c r="AD2805" s="129">
        <v>0.191</v>
      </c>
      <c r="AE2805" s="129" t="s">
        <v>24</v>
      </c>
      <c r="AF2805" s="129" t="s">
        <v>3144</v>
      </c>
      <c r="AG2805" s="35" t="s">
        <v>5376</v>
      </c>
    </row>
    <row r="2806" spans="1:33" x14ac:dyDescent="0.3">
      <c r="A2806" s="129" t="s">
        <v>9110</v>
      </c>
      <c r="B2806" s="132">
        <v>3.8</v>
      </c>
      <c r="C2806" s="132">
        <v>8.58</v>
      </c>
      <c r="D2806" s="132">
        <v>-4.24</v>
      </c>
      <c r="E2806" s="132">
        <v>3.39</v>
      </c>
      <c r="F2806" s="132">
        <v>-6.49</v>
      </c>
      <c r="G2806" s="265" t="s">
        <v>806</v>
      </c>
      <c r="H2806" s="346" t="s">
        <v>3108</v>
      </c>
      <c r="I2806" s="129">
        <v>0.27</v>
      </c>
      <c r="J2806" s="129">
        <v>-69</v>
      </c>
      <c r="K2806" s="129">
        <v>-28</v>
      </c>
      <c r="L2806" s="129" t="b">
        <v>1</v>
      </c>
      <c r="M2806" s="129">
        <v>-45.76</v>
      </c>
      <c r="N2806" s="129">
        <v>5.7370000000000001</v>
      </c>
      <c r="O2806" s="129">
        <v>-7.9770000000000003</v>
      </c>
      <c r="P2806" s="132">
        <v>-38.023000000000003</v>
      </c>
      <c r="Q2806" s="132">
        <v>0.47799999999999998</v>
      </c>
      <c r="R2806" s="132">
        <v>-18.187000000000001</v>
      </c>
      <c r="S2806" s="129">
        <v>3.58</v>
      </c>
      <c r="T2806" s="129">
        <v>26.925000000000001</v>
      </c>
      <c r="U2806" s="129">
        <v>5.19</v>
      </c>
      <c r="V2806" s="129">
        <v>-27</v>
      </c>
      <c r="W2806" s="129">
        <v>-44</v>
      </c>
      <c r="X2806" s="129">
        <v>1077</v>
      </c>
      <c r="Y2806" s="129" t="s">
        <v>9110</v>
      </c>
      <c r="Z2806" s="129" t="b">
        <v>1</v>
      </c>
      <c r="AA2806" s="129">
        <v>0</v>
      </c>
      <c r="AB2806" s="129" t="b">
        <v>0</v>
      </c>
      <c r="AC2806" s="129">
        <v>40</v>
      </c>
      <c r="AD2806" s="129">
        <v>0.191</v>
      </c>
      <c r="AE2806" s="129" t="s">
        <v>3108</v>
      </c>
      <c r="AF2806" s="129" t="s">
        <v>806</v>
      </c>
      <c r="AG2806" s="35" t="s">
        <v>9111</v>
      </c>
    </row>
    <row r="2807" spans="1:33" x14ac:dyDescent="0.3">
      <c r="A2807" s="129" t="s">
        <v>715</v>
      </c>
      <c r="B2807" s="132">
        <v>-2.9</v>
      </c>
      <c r="C2807" s="132">
        <v>-10.37</v>
      </c>
      <c r="D2807" s="132">
        <v>-12.58</v>
      </c>
      <c r="E2807" s="132">
        <v>-9.31</v>
      </c>
      <c r="F2807" s="132">
        <v>-10.24</v>
      </c>
      <c r="G2807" s="225" t="s">
        <v>3148</v>
      </c>
      <c r="H2807" s="346" t="s">
        <v>3111</v>
      </c>
      <c r="I2807" s="129">
        <v>5.5419999999999998</v>
      </c>
      <c r="J2807" s="129">
        <v>-35</v>
      </c>
      <c r="K2807" s="129">
        <v>-22</v>
      </c>
      <c r="L2807" s="129" t="b">
        <v>0</v>
      </c>
      <c r="M2807" s="129">
        <v>-19.920000000000002</v>
      </c>
      <c r="N2807" s="129">
        <v>2.476</v>
      </c>
      <c r="O2807" s="129">
        <v>-8.0459999999999994</v>
      </c>
      <c r="P2807" s="132">
        <v>-18.812999999999999</v>
      </c>
      <c r="Q2807" s="132">
        <v>0.47</v>
      </c>
      <c r="R2807" s="132">
        <v>-8.8450000000000006</v>
      </c>
      <c r="S2807" s="129">
        <v>2.31</v>
      </c>
      <c r="T2807" s="129">
        <v>-65.444999999999993</v>
      </c>
      <c r="U2807" s="129">
        <v>72.739999999999995</v>
      </c>
      <c r="V2807" s="129">
        <v>-43</v>
      </c>
      <c r="W2807" s="129">
        <v>-40</v>
      </c>
      <c r="X2807" s="129">
        <v>118</v>
      </c>
      <c r="Y2807" s="129" t="s">
        <v>715</v>
      </c>
      <c r="Z2807" s="129" t="b">
        <v>1</v>
      </c>
      <c r="AA2807" s="129">
        <v>0</v>
      </c>
      <c r="AB2807" s="129" t="b">
        <v>0</v>
      </c>
      <c r="AC2807" s="129">
        <v>38</v>
      </c>
      <c r="AD2807" s="129">
        <v>0.191</v>
      </c>
      <c r="AE2807" s="129" t="s">
        <v>3111</v>
      </c>
      <c r="AF2807" s="129" t="s">
        <v>3148</v>
      </c>
      <c r="AG2807" s="35" t="s">
        <v>3955</v>
      </c>
    </row>
    <row r="2808" spans="1:33" x14ac:dyDescent="0.3">
      <c r="A2808" s="129" t="s">
        <v>1569</v>
      </c>
      <c r="B2808" s="132">
        <v>2.58</v>
      </c>
      <c r="C2808" s="132">
        <v>-4.3600000000000003</v>
      </c>
      <c r="D2808" s="132">
        <v>-7.17</v>
      </c>
      <c r="E2808" s="132">
        <v>-25.91</v>
      </c>
      <c r="F2808" s="132">
        <v>-16.45</v>
      </c>
      <c r="G2808" s="269" t="s">
        <v>3146</v>
      </c>
      <c r="H2808" s="288" t="s">
        <v>3124</v>
      </c>
      <c r="I2808" s="129">
        <v>5.2080000000000002</v>
      </c>
      <c r="J2808" s="129">
        <v>-93</v>
      </c>
      <c r="K2808" s="129">
        <v>-62</v>
      </c>
      <c r="L2808" s="129" t="b">
        <v>0</v>
      </c>
      <c r="M2808" s="129">
        <v>-55.591000000000001</v>
      </c>
      <c r="N2808" s="129">
        <v>6.907</v>
      </c>
      <c r="O2808" s="129">
        <v>-8.048</v>
      </c>
      <c r="P2808" s="132">
        <v>-46.070999999999998</v>
      </c>
      <c r="Q2808" s="132">
        <v>0.49199999999999999</v>
      </c>
      <c r="R2808" s="132">
        <v>-22.655000000000001</v>
      </c>
      <c r="S2808" s="129">
        <v>5.45</v>
      </c>
      <c r="T2808" s="129">
        <v>51.420999999999999</v>
      </c>
      <c r="U2808" s="129">
        <v>27.83</v>
      </c>
      <c r="V2808" s="129">
        <v>-40</v>
      </c>
      <c r="W2808" s="129">
        <v>-31</v>
      </c>
      <c r="X2808" s="129">
        <v>131</v>
      </c>
      <c r="Y2808" s="129" t="s">
        <v>1569</v>
      </c>
      <c r="Z2808" s="129" t="b">
        <v>1</v>
      </c>
      <c r="AA2808" s="129">
        <v>0</v>
      </c>
      <c r="AB2808" s="129" t="b">
        <v>0</v>
      </c>
      <c r="AC2808" s="129">
        <v>43</v>
      </c>
      <c r="AD2808" s="129">
        <v>0.19</v>
      </c>
      <c r="AE2808" s="129" t="s">
        <v>3124</v>
      </c>
      <c r="AF2808" s="129" t="s">
        <v>3146</v>
      </c>
      <c r="AG2808" s="35" t="s">
        <v>4157</v>
      </c>
    </row>
    <row r="2809" spans="1:33" x14ac:dyDescent="0.3">
      <c r="A2809" s="129" t="s">
        <v>413</v>
      </c>
      <c r="B2809" s="132">
        <v>3.43</v>
      </c>
      <c r="C2809" s="132">
        <v>-9.19</v>
      </c>
      <c r="D2809" s="132">
        <v>-19.68</v>
      </c>
      <c r="E2809" s="132">
        <v>-9.51</v>
      </c>
      <c r="F2809" s="132">
        <v>-9.2799999999999994</v>
      </c>
      <c r="G2809" s="225" t="s">
        <v>3114</v>
      </c>
      <c r="H2809" s="346" t="s">
        <v>31</v>
      </c>
      <c r="I2809" s="129">
        <v>29.914999999999999</v>
      </c>
      <c r="J2809" s="129">
        <v>-56</v>
      </c>
      <c r="K2809" s="129">
        <v>-46</v>
      </c>
      <c r="L2809" s="129" t="b">
        <v>0</v>
      </c>
      <c r="M2809" s="129">
        <v>-40.484999999999999</v>
      </c>
      <c r="N2809" s="129">
        <v>5.0270000000000001</v>
      </c>
      <c r="O2809" s="129">
        <v>-8.0530000000000008</v>
      </c>
      <c r="P2809" s="132">
        <v>-33.46</v>
      </c>
      <c r="Q2809" s="132">
        <v>0.46100000000000002</v>
      </c>
      <c r="R2809" s="132">
        <v>-15.423</v>
      </c>
      <c r="S2809" s="129">
        <v>3.14</v>
      </c>
      <c r="T2809" s="129">
        <v>33.091000000000001</v>
      </c>
      <c r="U2809" s="129">
        <v>185.06</v>
      </c>
      <c r="V2809" s="129">
        <v>-56</v>
      </c>
      <c r="W2809" s="129">
        <v>-22</v>
      </c>
      <c r="X2809" s="129">
        <v>34</v>
      </c>
      <c r="Y2809" s="129" t="s">
        <v>413</v>
      </c>
      <c r="Z2809" s="129" t="b">
        <v>1</v>
      </c>
      <c r="AA2809" s="129">
        <v>0</v>
      </c>
      <c r="AB2809" s="129" t="b">
        <v>0</v>
      </c>
      <c r="AC2809" s="129">
        <v>44</v>
      </c>
      <c r="AD2809" s="129">
        <v>0.19</v>
      </c>
      <c r="AE2809" s="129" t="s">
        <v>31</v>
      </c>
      <c r="AF2809" s="129" t="s">
        <v>3114</v>
      </c>
      <c r="AG2809" s="35" t="s">
        <v>5164</v>
      </c>
    </row>
    <row r="2810" spans="1:33" x14ac:dyDescent="0.3">
      <c r="A2810" s="129" t="s">
        <v>1497</v>
      </c>
      <c r="B2810" s="132">
        <v>-3.56</v>
      </c>
      <c r="C2810" s="132">
        <v>-10.050000000000001</v>
      </c>
      <c r="D2810" s="132">
        <v>-21.89</v>
      </c>
      <c r="E2810" s="132">
        <v>-20.88</v>
      </c>
      <c r="F2810" s="132">
        <v>-12.37</v>
      </c>
      <c r="G2810" s="210" t="s">
        <v>3148</v>
      </c>
      <c r="H2810" s="288" t="s">
        <v>3111</v>
      </c>
      <c r="I2810" s="129">
        <v>1.425</v>
      </c>
      <c r="J2810" s="129">
        <v>-79</v>
      </c>
      <c r="K2810" s="129">
        <v>-68</v>
      </c>
      <c r="L2810" s="129" t="b">
        <v>0</v>
      </c>
      <c r="M2810" s="129">
        <v>-42.399000000000001</v>
      </c>
      <c r="N2810" s="129">
        <v>5.2549999999999999</v>
      </c>
      <c r="O2810" s="129">
        <v>-8.0679999999999996</v>
      </c>
      <c r="P2810" s="132">
        <v>-34.552</v>
      </c>
      <c r="Q2810" s="132">
        <v>0.46</v>
      </c>
      <c r="R2810" s="132">
        <v>-15.888</v>
      </c>
      <c r="S2810" s="129">
        <v>3.33</v>
      </c>
      <c r="T2810" s="129">
        <v>-70.049000000000007</v>
      </c>
      <c r="U2810" s="129">
        <v>31.68</v>
      </c>
      <c r="V2810" s="129">
        <v>-6</v>
      </c>
      <c r="W2810" s="129">
        <v>1</v>
      </c>
      <c r="X2810" s="129">
        <v>189</v>
      </c>
      <c r="Y2810" s="129" t="s">
        <v>1497</v>
      </c>
      <c r="Z2810" s="129" t="b">
        <v>1</v>
      </c>
      <c r="AA2810" s="129">
        <v>0</v>
      </c>
      <c r="AB2810" s="129" t="b">
        <v>0</v>
      </c>
      <c r="AC2810" s="129">
        <v>44</v>
      </c>
      <c r="AD2810" s="129">
        <v>0.19</v>
      </c>
      <c r="AE2810" s="129" t="s">
        <v>3111</v>
      </c>
      <c r="AF2810" s="129" t="s">
        <v>3148</v>
      </c>
      <c r="AG2810" s="35" t="s">
        <v>4249</v>
      </c>
    </row>
    <row r="2811" spans="1:33" x14ac:dyDescent="0.3">
      <c r="A2811" s="129" t="s">
        <v>2413</v>
      </c>
      <c r="B2811" s="132">
        <v>0.25</v>
      </c>
      <c r="C2811" s="132">
        <v>14.77</v>
      </c>
      <c r="D2811" s="132">
        <v>-25.29</v>
      </c>
      <c r="E2811" s="132">
        <v>4.01</v>
      </c>
      <c r="F2811" s="132">
        <v>-7.68</v>
      </c>
      <c r="G2811" s="275" t="s">
        <v>3241</v>
      </c>
      <c r="H2811" s="352" t="s">
        <v>3124</v>
      </c>
      <c r="I2811" s="129">
        <v>2.008</v>
      </c>
      <c r="J2811" s="129">
        <v>-87</v>
      </c>
      <c r="K2811" s="129">
        <v>-82</v>
      </c>
      <c r="L2811" s="129" t="b">
        <v>0</v>
      </c>
      <c r="M2811" s="129">
        <v>-139.10900000000001</v>
      </c>
      <c r="N2811" s="129">
        <v>17.172999999999998</v>
      </c>
      <c r="O2811" s="129">
        <v>-8.1</v>
      </c>
      <c r="P2811" s="132">
        <v>-69.016000000000005</v>
      </c>
      <c r="Q2811" s="132">
        <v>0.45600000000000002</v>
      </c>
      <c r="R2811" s="132">
        <v>-31.503</v>
      </c>
      <c r="S2811" s="129">
        <v>5.52</v>
      </c>
      <c r="T2811" s="129">
        <v>88.39</v>
      </c>
      <c r="U2811" s="129">
        <v>24.4</v>
      </c>
      <c r="V2811" s="129">
        <v>22</v>
      </c>
      <c r="W2811" s="129">
        <v>4</v>
      </c>
      <c r="X2811" s="129">
        <v>148</v>
      </c>
      <c r="Y2811" s="129" t="s">
        <v>2413</v>
      </c>
      <c r="Z2811" s="129" t="b">
        <v>1</v>
      </c>
      <c r="AA2811" s="129">
        <v>0</v>
      </c>
      <c r="AB2811" s="129" t="b">
        <v>0</v>
      </c>
      <c r="AC2811" s="129">
        <v>41</v>
      </c>
      <c r="AD2811" s="129">
        <v>0.19</v>
      </c>
      <c r="AE2811" s="129" t="s">
        <v>3124</v>
      </c>
      <c r="AF2811" s="129" t="s">
        <v>3241</v>
      </c>
      <c r="AG2811" s="35" t="s">
        <v>4790</v>
      </c>
    </row>
    <row r="2812" spans="1:33" x14ac:dyDescent="0.3">
      <c r="A2812" s="129" t="s">
        <v>2080</v>
      </c>
      <c r="B2812" s="132">
        <v>-1.25</v>
      </c>
      <c r="C2812" s="132">
        <v>7.91</v>
      </c>
      <c r="D2812" s="132">
        <v>-2.2799999999999998</v>
      </c>
      <c r="E2812" s="132">
        <v>-7.16</v>
      </c>
      <c r="F2812" s="132">
        <v>-12.78</v>
      </c>
      <c r="G2812" s="254" t="s">
        <v>3353</v>
      </c>
      <c r="H2812" s="348" t="s">
        <v>115</v>
      </c>
      <c r="I2812" s="129">
        <v>2.97</v>
      </c>
      <c r="J2812" s="129">
        <v>-80</v>
      </c>
      <c r="K2812" s="129">
        <v>-27</v>
      </c>
      <c r="L2812" s="129" t="b">
        <v>0</v>
      </c>
      <c r="M2812" s="129">
        <v>-27.425000000000001</v>
      </c>
      <c r="N2812" s="129">
        <v>3.3839999999999999</v>
      </c>
      <c r="O2812" s="129">
        <v>-8.1050000000000004</v>
      </c>
      <c r="P2812" s="132">
        <v>-26.11</v>
      </c>
      <c r="Q2812" s="132">
        <v>0.48399999999999999</v>
      </c>
      <c r="R2812" s="132">
        <v>-12.647</v>
      </c>
      <c r="S2812" s="129">
        <v>3.21</v>
      </c>
      <c r="T2812" s="129">
        <v>-5.2709999999999999</v>
      </c>
      <c r="U2812" s="129">
        <v>23.61</v>
      </c>
      <c r="V2812" s="129">
        <v>-23</v>
      </c>
      <c r="W2812" s="129">
        <v>-28</v>
      </c>
      <c r="X2812" s="129">
        <v>263</v>
      </c>
      <c r="Y2812" s="129" t="s">
        <v>2080</v>
      </c>
      <c r="Z2812" s="129" t="b">
        <v>1</v>
      </c>
      <c r="AA2812" s="129">
        <v>0</v>
      </c>
      <c r="AB2812" s="129" t="b">
        <v>0</v>
      </c>
      <c r="AC2812" s="129">
        <v>44</v>
      </c>
      <c r="AD2812" s="129">
        <v>0.189</v>
      </c>
      <c r="AE2812" s="129" t="s">
        <v>115</v>
      </c>
      <c r="AF2812" s="129" t="s">
        <v>3353</v>
      </c>
      <c r="AG2812" s="35" t="s">
        <v>5034</v>
      </c>
    </row>
    <row r="2813" spans="1:33" x14ac:dyDescent="0.3">
      <c r="A2813" s="129" t="s">
        <v>1375</v>
      </c>
      <c r="B2813" s="132">
        <v>4.5199999999999996</v>
      </c>
      <c r="C2813" s="132">
        <v>0.59</v>
      </c>
      <c r="D2813" s="132">
        <v>-0.97</v>
      </c>
      <c r="E2813" s="132">
        <v>-9.11</v>
      </c>
      <c r="F2813" s="132">
        <v>-10.39</v>
      </c>
      <c r="G2813" s="204" t="s">
        <v>3376</v>
      </c>
      <c r="H2813" s="345" t="s">
        <v>3108</v>
      </c>
      <c r="I2813" s="129">
        <v>3.6059999999999999</v>
      </c>
      <c r="J2813" s="129">
        <v>-80</v>
      </c>
      <c r="K2813" s="129">
        <v>-68</v>
      </c>
      <c r="L2813" s="129" t="b">
        <v>0</v>
      </c>
      <c r="M2813" s="129">
        <v>-44.682000000000002</v>
      </c>
      <c r="N2813" s="129">
        <v>5.51</v>
      </c>
      <c r="O2813" s="129">
        <v>-8.109</v>
      </c>
      <c r="P2813" s="132">
        <v>-36.453000000000003</v>
      </c>
      <c r="Q2813" s="132">
        <v>0.49</v>
      </c>
      <c r="R2813" s="132">
        <v>-17.847000000000001</v>
      </c>
      <c r="S2813" s="129">
        <v>4.38</v>
      </c>
      <c r="T2813" s="129">
        <v>44.883000000000003</v>
      </c>
      <c r="U2813" s="129">
        <v>5.09</v>
      </c>
      <c r="V2813" s="129">
        <v>-18</v>
      </c>
      <c r="W2813" s="129">
        <v>-29</v>
      </c>
      <c r="X2813" s="129">
        <v>897</v>
      </c>
      <c r="Y2813" s="129" t="s">
        <v>1375</v>
      </c>
      <c r="Z2813" s="129" t="b">
        <v>0</v>
      </c>
      <c r="AA2813" s="129">
        <v>0</v>
      </c>
      <c r="AB2813" s="129" t="b">
        <v>0</v>
      </c>
      <c r="AC2813" s="129">
        <v>44</v>
      </c>
      <c r="AD2813" s="129">
        <v>0.189</v>
      </c>
      <c r="AE2813" s="129" t="s">
        <v>3108</v>
      </c>
      <c r="AF2813" s="129" t="s">
        <v>3376</v>
      </c>
      <c r="AG2813" s="35" t="s">
        <v>5276</v>
      </c>
    </row>
    <row r="2814" spans="1:33" x14ac:dyDescent="0.3">
      <c r="A2814" s="129" t="s">
        <v>374</v>
      </c>
      <c r="B2814" s="132">
        <v>4.7699999999999996</v>
      </c>
      <c r="C2814" s="132">
        <v>4.78</v>
      </c>
      <c r="D2814" s="132">
        <v>-10.33</v>
      </c>
      <c r="E2814" s="132">
        <v>-1.37</v>
      </c>
      <c r="F2814" s="132">
        <v>-3.21</v>
      </c>
      <c r="G2814" s="225" t="s">
        <v>88</v>
      </c>
      <c r="H2814" s="346" t="s">
        <v>31</v>
      </c>
      <c r="I2814" s="129">
        <v>9.7889999999999997</v>
      </c>
      <c r="J2814" s="129">
        <v>-61</v>
      </c>
      <c r="K2814" s="129">
        <v>-49</v>
      </c>
      <c r="L2814" s="129" t="b">
        <v>0</v>
      </c>
      <c r="M2814" s="129">
        <v>-44.046999999999997</v>
      </c>
      <c r="N2814" s="129">
        <v>5.4320000000000004</v>
      </c>
      <c r="O2814" s="129">
        <v>-8.109</v>
      </c>
      <c r="P2814" s="132">
        <v>-34.03</v>
      </c>
      <c r="Q2814" s="132">
        <v>0.46300000000000002</v>
      </c>
      <c r="R2814" s="132">
        <v>-15.766</v>
      </c>
      <c r="S2814" s="129">
        <v>2.42</v>
      </c>
      <c r="T2814" s="129">
        <v>115.688</v>
      </c>
      <c r="U2814" s="129">
        <v>102.36</v>
      </c>
      <c r="V2814" s="129">
        <v>80</v>
      </c>
      <c r="W2814" s="129">
        <v>49</v>
      </c>
      <c r="X2814" s="129">
        <v>80</v>
      </c>
      <c r="Y2814" s="129" t="s">
        <v>374</v>
      </c>
      <c r="Z2814" s="129" t="b">
        <v>1</v>
      </c>
      <c r="AA2814" s="129">
        <v>0</v>
      </c>
      <c r="AB2814" s="129" t="b">
        <v>0</v>
      </c>
      <c r="AC2814" s="129">
        <v>50</v>
      </c>
      <c r="AD2814" s="129">
        <v>0.189</v>
      </c>
      <c r="AE2814" s="129" t="s">
        <v>31</v>
      </c>
      <c r="AF2814" s="129" t="s">
        <v>88</v>
      </c>
      <c r="AG2814" s="35" t="s">
        <v>4298</v>
      </c>
    </row>
    <row r="2815" spans="1:33" x14ac:dyDescent="0.3">
      <c r="A2815" s="129" t="s">
        <v>1843</v>
      </c>
      <c r="B2815" s="132">
        <v>-6.16</v>
      </c>
      <c r="C2815" s="132">
        <v>-10.71</v>
      </c>
      <c r="D2815" s="132">
        <v>-25.5</v>
      </c>
      <c r="E2815" s="132">
        <v>-1.32</v>
      </c>
      <c r="F2815" s="132">
        <v>-11.6</v>
      </c>
      <c r="G2815" s="288" t="s">
        <v>202</v>
      </c>
      <c r="H2815" s="347" t="s">
        <v>3108</v>
      </c>
      <c r="I2815" s="129">
        <v>1.9390000000000001</v>
      </c>
      <c r="J2815" s="129">
        <v>-39</v>
      </c>
      <c r="K2815" s="129">
        <v>-30</v>
      </c>
      <c r="L2815" s="129" t="b">
        <v>0</v>
      </c>
      <c r="M2815" s="129">
        <v>-56.442</v>
      </c>
      <c r="N2815" s="129">
        <v>6.9589999999999996</v>
      </c>
      <c r="O2815" s="129">
        <v>-8.1110000000000007</v>
      </c>
      <c r="P2815" s="132">
        <v>-41.792999999999999</v>
      </c>
      <c r="Q2815" s="132">
        <v>0.45800000000000002</v>
      </c>
      <c r="R2815" s="132">
        <v>-19.146999999999998</v>
      </c>
      <c r="S2815" s="129">
        <v>3.76</v>
      </c>
      <c r="T2815" s="129">
        <v>-49.356999999999999</v>
      </c>
      <c r="U2815" s="129">
        <v>48</v>
      </c>
      <c r="V2815" s="129">
        <v>43</v>
      </c>
      <c r="W2815" s="129">
        <v>70</v>
      </c>
      <c r="X2815" s="129">
        <v>110</v>
      </c>
      <c r="Y2815" s="129" t="s">
        <v>1843</v>
      </c>
      <c r="Z2815" s="129" t="b">
        <v>1</v>
      </c>
      <c r="AA2815" s="129">
        <v>0</v>
      </c>
      <c r="AB2815" s="129" t="b">
        <v>0</v>
      </c>
      <c r="AC2815" s="129">
        <v>41</v>
      </c>
      <c r="AD2815" s="129">
        <v>0.188</v>
      </c>
      <c r="AE2815" s="129" t="s">
        <v>3108</v>
      </c>
      <c r="AF2815" s="129" t="s">
        <v>202</v>
      </c>
      <c r="AG2815" s="35" t="s">
        <v>3381</v>
      </c>
    </row>
    <row r="2816" spans="1:33" x14ac:dyDescent="0.3">
      <c r="A2816" s="129" t="s">
        <v>8800</v>
      </c>
      <c r="B2816" s="132">
        <v>0.46</v>
      </c>
      <c r="C2816" s="132">
        <v>6.68</v>
      </c>
      <c r="D2816" s="132">
        <v>-28.38</v>
      </c>
      <c r="E2816" s="132">
        <v>108.55</v>
      </c>
      <c r="F2816" s="132">
        <v>-19.96</v>
      </c>
      <c r="G2816" s="252" t="s">
        <v>3168</v>
      </c>
      <c r="H2816" s="349" t="s">
        <v>3124</v>
      </c>
      <c r="I2816" s="129">
        <v>0.314</v>
      </c>
      <c r="J2816" s="129">
        <v>-89</v>
      </c>
      <c r="K2816" s="129">
        <v>-76</v>
      </c>
      <c r="L2816" s="129" t="b">
        <v>0</v>
      </c>
      <c r="M2816" s="129">
        <v>-148.322</v>
      </c>
      <c r="N2816" s="129">
        <v>18.273</v>
      </c>
      <c r="O2816" s="129">
        <v>-8.1170000000000009</v>
      </c>
      <c r="P2816" s="132">
        <v>-74.677999999999997</v>
      </c>
      <c r="Q2816" s="132">
        <v>0.44400000000000001</v>
      </c>
      <c r="R2816" s="132">
        <v>-33.19</v>
      </c>
      <c r="S2816" s="129">
        <v>7.8</v>
      </c>
      <c r="T2816" s="129">
        <v>5.8419999999999996</v>
      </c>
      <c r="U2816" s="129">
        <v>8.7799999999999994</v>
      </c>
      <c r="V2816" s="129">
        <v>-75</v>
      </c>
      <c r="W2816" s="129">
        <v>-70</v>
      </c>
      <c r="X2816" s="129">
        <v>292</v>
      </c>
      <c r="Y2816" s="129" t="s">
        <v>8800</v>
      </c>
      <c r="Z2816" s="129" t="b">
        <v>1</v>
      </c>
      <c r="AA2816" s="129">
        <v>0</v>
      </c>
      <c r="AB2816" s="129" t="b">
        <v>0</v>
      </c>
      <c r="AC2816" s="129">
        <v>45</v>
      </c>
      <c r="AD2816" s="129">
        <v>0.188</v>
      </c>
      <c r="AE2816" s="129" t="s">
        <v>3124</v>
      </c>
      <c r="AF2816" s="129" t="s">
        <v>3168</v>
      </c>
      <c r="AG2816" s="35" t="s">
        <v>8801</v>
      </c>
    </row>
    <row r="2817" spans="1:33" x14ac:dyDescent="0.3">
      <c r="A2817" s="129" t="s">
        <v>1186</v>
      </c>
      <c r="B2817" s="132">
        <v>2.5499999999999998</v>
      </c>
      <c r="C2817" s="132">
        <v>3.73</v>
      </c>
      <c r="D2817" s="132">
        <v>6.6</v>
      </c>
      <c r="E2817" s="132">
        <v>-6.77</v>
      </c>
      <c r="F2817" s="132">
        <v>-8.08</v>
      </c>
      <c r="G2817" s="129" t="s">
        <v>3144</v>
      </c>
      <c r="H2817" s="129" t="s">
        <v>3124</v>
      </c>
      <c r="I2817" s="129">
        <v>11.491</v>
      </c>
      <c r="J2817" s="129">
        <v>-53</v>
      </c>
      <c r="K2817" s="129">
        <v>-43</v>
      </c>
      <c r="L2817" s="129" t="b">
        <v>1</v>
      </c>
      <c r="M2817" s="129">
        <v>-31.312999999999999</v>
      </c>
      <c r="N2817" s="129">
        <v>3.8570000000000002</v>
      </c>
      <c r="O2817" s="129">
        <v>-8.1180000000000003</v>
      </c>
      <c r="P2817" s="132">
        <v>-28.212</v>
      </c>
      <c r="Q2817" s="132">
        <v>0.49</v>
      </c>
      <c r="R2817" s="132">
        <v>-13.824</v>
      </c>
      <c r="S2817" s="129">
        <v>1.5</v>
      </c>
      <c r="T2817" s="129">
        <v>-46.024000000000001</v>
      </c>
      <c r="U2817" s="129">
        <v>26.16</v>
      </c>
      <c r="V2817" s="129">
        <v>-37</v>
      </c>
      <c r="W2817" s="129">
        <v>-52</v>
      </c>
      <c r="X2817" s="129">
        <v>511</v>
      </c>
      <c r="Y2817" s="129" t="s">
        <v>1186</v>
      </c>
      <c r="Z2817" s="129" t="b">
        <v>0</v>
      </c>
      <c r="AA2817" s="129">
        <v>0</v>
      </c>
      <c r="AB2817" s="129" t="b">
        <v>0</v>
      </c>
      <c r="AC2817" s="129">
        <v>52</v>
      </c>
      <c r="AD2817" s="129">
        <v>0.188</v>
      </c>
      <c r="AE2817" s="129" t="s">
        <v>3124</v>
      </c>
      <c r="AF2817" s="129" t="s">
        <v>3144</v>
      </c>
      <c r="AG2817" s="35" t="s">
        <v>3473</v>
      </c>
    </row>
    <row r="2818" spans="1:33" x14ac:dyDescent="0.3">
      <c r="A2818" s="129" t="s">
        <v>429</v>
      </c>
      <c r="B2818" s="132">
        <v>-0.61</v>
      </c>
      <c r="C2818" s="132">
        <v>-4.45</v>
      </c>
      <c r="D2818" s="132">
        <v>-9.81</v>
      </c>
      <c r="E2818" s="132">
        <v>-5.37</v>
      </c>
      <c r="F2818" s="132">
        <v>-6.4</v>
      </c>
      <c r="G2818" s="129" t="s">
        <v>3221</v>
      </c>
      <c r="H2818" s="129" t="s">
        <v>24</v>
      </c>
      <c r="I2818" s="129">
        <v>71.504000000000005</v>
      </c>
      <c r="J2818" s="129">
        <v>-29</v>
      </c>
      <c r="K2818" s="129">
        <v>-12</v>
      </c>
      <c r="L2818" s="129" t="b">
        <v>0</v>
      </c>
      <c r="M2818" s="129">
        <v>-19.635999999999999</v>
      </c>
      <c r="N2818" s="129">
        <v>2.4169999999999998</v>
      </c>
      <c r="O2818" s="129">
        <v>-8.1229999999999993</v>
      </c>
      <c r="P2818" s="132">
        <v>-18.454000000000001</v>
      </c>
      <c r="Q2818" s="132">
        <v>0.47099999999999997</v>
      </c>
      <c r="R2818" s="132">
        <v>-8.6989999999999998</v>
      </c>
      <c r="S2818" s="129">
        <v>1.37</v>
      </c>
      <c r="T2818" s="129">
        <v>-37.106999999999999</v>
      </c>
      <c r="U2818" s="129">
        <v>239.2</v>
      </c>
      <c r="V2818" s="129">
        <v>-60</v>
      </c>
      <c r="W2818" s="129">
        <v>-59</v>
      </c>
      <c r="X2818" s="129">
        <v>60</v>
      </c>
      <c r="Y2818" s="129" t="s">
        <v>429</v>
      </c>
      <c r="Z2818" s="129" t="b">
        <v>1</v>
      </c>
      <c r="AA2818" s="129">
        <v>0</v>
      </c>
      <c r="AB2818" s="129" t="b">
        <v>0</v>
      </c>
      <c r="AC2818" s="129">
        <v>45</v>
      </c>
      <c r="AD2818" s="129">
        <v>0.188</v>
      </c>
      <c r="AE2818" s="129" t="s">
        <v>24</v>
      </c>
      <c r="AF2818" s="129" t="s">
        <v>3221</v>
      </c>
      <c r="AG2818" s="35" t="s">
        <v>3853</v>
      </c>
    </row>
    <row r="2819" spans="1:33" x14ac:dyDescent="0.3">
      <c r="A2819" s="129" t="s">
        <v>2069</v>
      </c>
      <c r="B2819" s="132">
        <v>3.33</v>
      </c>
      <c r="C2819" s="132">
        <v>2.7</v>
      </c>
      <c r="D2819" s="132">
        <v>4.34</v>
      </c>
      <c r="E2819" s="132">
        <v>-10.27</v>
      </c>
      <c r="F2819" s="132">
        <v>-9.4499999999999993</v>
      </c>
      <c r="G2819" s="129" t="s">
        <v>3507</v>
      </c>
      <c r="H2819" s="129" t="s">
        <v>24</v>
      </c>
      <c r="I2819" s="129">
        <v>0.93200000000000005</v>
      </c>
      <c r="J2819" s="129">
        <v>-55</v>
      </c>
      <c r="K2819" s="129">
        <v>-47</v>
      </c>
      <c r="L2819" s="129" t="b">
        <v>0</v>
      </c>
      <c r="M2819" s="129">
        <v>-38.33</v>
      </c>
      <c r="N2819" s="129">
        <v>4.7160000000000002</v>
      </c>
      <c r="O2819" s="129">
        <v>-8.1280000000000001</v>
      </c>
      <c r="P2819" s="132">
        <v>-34.21</v>
      </c>
      <c r="Q2819" s="132">
        <v>0.495</v>
      </c>
      <c r="R2819" s="132">
        <v>-16.931999999999999</v>
      </c>
      <c r="S2819" s="129">
        <v>2.56</v>
      </c>
      <c r="T2819" s="129">
        <v>102.581</v>
      </c>
      <c r="U2819" s="129">
        <v>11.79</v>
      </c>
      <c r="V2819" s="129">
        <v>13</v>
      </c>
      <c r="W2819" s="129">
        <v>-19</v>
      </c>
      <c r="X2819" s="129">
        <v>661</v>
      </c>
      <c r="Y2819" s="129" t="s">
        <v>2069</v>
      </c>
      <c r="Z2819" s="129" t="b">
        <v>0</v>
      </c>
      <c r="AA2819" s="129">
        <v>0</v>
      </c>
      <c r="AB2819" s="129" t="b">
        <v>0</v>
      </c>
      <c r="AC2819" s="129">
        <v>42</v>
      </c>
      <c r="AD2819" s="129">
        <v>0.187</v>
      </c>
      <c r="AE2819" s="129" t="s">
        <v>24</v>
      </c>
      <c r="AF2819" s="129" t="s">
        <v>3507</v>
      </c>
      <c r="AG2819" s="35" t="s">
        <v>5387</v>
      </c>
    </row>
    <row r="2820" spans="1:33" x14ac:dyDescent="0.3">
      <c r="A2820" s="129" t="s">
        <v>8873</v>
      </c>
      <c r="B2820" s="132">
        <v>0.91</v>
      </c>
      <c r="C2820" s="132">
        <v>-18.079999999999998</v>
      </c>
      <c r="D2820" s="132">
        <v>-49.77</v>
      </c>
      <c r="E2820" s="132">
        <v>-15.43</v>
      </c>
      <c r="F2820" s="132">
        <v>-34.32</v>
      </c>
      <c r="G2820" s="129" t="s">
        <v>3146</v>
      </c>
      <c r="H2820" s="129" t="s">
        <v>3124</v>
      </c>
      <c r="I2820" s="129">
        <v>0.27200000000000002</v>
      </c>
      <c r="J2820" s="129">
        <v>-96</v>
      </c>
      <c r="K2820" s="129">
        <v>-92</v>
      </c>
      <c r="L2820" s="129" t="b">
        <v>0</v>
      </c>
      <c r="M2820" s="129">
        <v>-192.56899999999999</v>
      </c>
      <c r="N2820" s="129">
        <v>23.669</v>
      </c>
      <c r="O2820" s="129">
        <v>-8.1359999999999992</v>
      </c>
      <c r="P2820" s="132">
        <v>-82.804000000000002</v>
      </c>
      <c r="Q2820" s="132">
        <v>0.40500000000000003</v>
      </c>
      <c r="R2820" s="132">
        <v>-33.515999999999998</v>
      </c>
      <c r="S2820" s="129">
        <v>8.73</v>
      </c>
      <c r="T2820" s="129">
        <v>41.28</v>
      </c>
      <c r="U2820" s="129">
        <v>2.2200000000000002</v>
      </c>
      <c r="V2820" s="129">
        <v>-40</v>
      </c>
      <c r="W2820" s="129">
        <v>-41</v>
      </c>
      <c r="X2820" s="129">
        <v>1031</v>
      </c>
      <c r="Y2820" s="129" t="s">
        <v>8873</v>
      </c>
      <c r="Z2820" s="129" t="b">
        <v>1</v>
      </c>
      <c r="AA2820" s="129">
        <v>0</v>
      </c>
      <c r="AB2820" s="129" t="b">
        <v>0</v>
      </c>
      <c r="AC2820" s="129">
        <v>43</v>
      </c>
      <c r="AD2820" s="129">
        <v>0.187</v>
      </c>
      <c r="AE2820" s="129" t="s">
        <v>3124</v>
      </c>
      <c r="AF2820" s="129" t="s">
        <v>3146</v>
      </c>
      <c r="AG2820" s="35" t="s">
        <v>8874</v>
      </c>
    </row>
    <row r="2821" spans="1:33" x14ac:dyDescent="0.3">
      <c r="A2821" s="129" t="s">
        <v>1361</v>
      </c>
      <c r="B2821" s="132">
        <v>-2.2200000000000002</v>
      </c>
      <c r="C2821" s="132">
        <v>-1.48</v>
      </c>
      <c r="D2821" s="132">
        <v>-13.49</v>
      </c>
      <c r="E2821" s="132">
        <v>-1.1299999999999999</v>
      </c>
      <c r="F2821" s="132">
        <v>-7.17</v>
      </c>
      <c r="G2821" s="129" t="s">
        <v>3146</v>
      </c>
      <c r="H2821" s="129" t="s">
        <v>3124</v>
      </c>
      <c r="I2821" s="129">
        <v>7.5090000000000003</v>
      </c>
      <c r="J2821" s="129">
        <v>-62</v>
      </c>
      <c r="K2821" s="129">
        <v>-28</v>
      </c>
      <c r="L2821" s="129" t="b">
        <v>0</v>
      </c>
      <c r="M2821" s="129">
        <v>-40.421999999999997</v>
      </c>
      <c r="N2821" s="129">
        <v>4.9640000000000004</v>
      </c>
      <c r="O2821" s="129">
        <v>-8.1440000000000001</v>
      </c>
      <c r="P2821" s="132">
        <v>-31.277999999999999</v>
      </c>
      <c r="Q2821" s="132">
        <v>0.47099999999999997</v>
      </c>
      <c r="R2821" s="132">
        <v>-14.718</v>
      </c>
      <c r="S2821" s="129">
        <v>4.21</v>
      </c>
      <c r="T2821" s="129">
        <v>-102.916</v>
      </c>
      <c r="U2821" s="129">
        <v>131.47999999999999</v>
      </c>
      <c r="V2821" s="129">
        <v>-27</v>
      </c>
      <c r="W2821" s="129">
        <v>-48</v>
      </c>
      <c r="X2821" s="129">
        <v>36</v>
      </c>
      <c r="Y2821" s="129" t="s">
        <v>1361</v>
      </c>
      <c r="Z2821" s="129" t="b">
        <v>1</v>
      </c>
      <c r="AA2821" s="129">
        <v>0</v>
      </c>
      <c r="AB2821" s="129" t="b">
        <v>0</v>
      </c>
      <c r="AC2821" s="129">
        <v>42</v>
      </c>
      <c r="AD2821" s="129">
        <v>0.187</v>
      </c>
      <c r="AE2821" s="129" t="s">
        <v>3124</v>
      </c>
      <c r="AF2821" s="129" t="s">
        <v>3146</v>
      </c>
      <c r="AG2821" s="35" t="s">
        <v>3320</v>
      </c>
    </row>
    <row r="2822" spans="1:33" x14ac:dyDescent="0.3">
      <c r="A2822" s="129" t="s">
        <v>7546</v>
      </c>
      <c r="B2822" s="132">
        <v>-3.07</v>
      </c>
      <c r="C2822" s="132">
        <v>-9.74</v>
      </c>
      <c r="D2822" s="132">
        <v>-12.04</v>
      </c>
      <c r="E2822" s="132">
        <v>-26.24</v>
      </c>
      <c r="F2822" s="132">
        <v>-28.75</v>
      </c>
      <c r="G2822" s="129" t="s">
        <v>3187</v>
      </c>
      <c r="H2822" s="129" t="s">
        <v>3108</v>
      </c>
      <c r="I2822" s="129">
        <v>0.64100000000000001</v>
      </c>
      <c r="J2822" s="129">
        <v>-46</v>
      </c>
      <c r="K2822" s="129">
        <v>-46</v>
      </c>
      <c r="L2822" s="129" t="b">
        <v>0</v>
      </c>
      <c r="M2822" s="129">
        <v>-48.378999999999998</v>
      </c>
      <c r="N2822" s="129">
        <v>5.9390000000000001</v>
      </c>
      <c r="O2822" s="129">
        <v>-8.1460000000000008</v>
      </c>
      <c r="P2822" s="132">
        <v>-42.521999999999998</v>
      </c>
      <c r="Q2822" s="132">
        <v>0.49099999999999999</v>
      </c>
      <c r="R2822" s="132">
        <v>-20.885999999999999</v>
      </c>
      <c r="S2822" s="129">
        <v>2.2799999999999998</v>
      </c>
      <c r="T2822" s="129">
        <v>-13.413</v>
      </c>
      <c r="U2822" s="129">
        <v>29.37</v>
      </c>
      <c r="V2822" s="129">
        <v>2</v>
      </c>
      <c r="W2822" s="129">
        <v>-3</v>
      </c>
      <c r="X2822" s="129">
        <v>298</v>
      </c>
      <c r="Y2822" s="129" t="s">
        <v>7546</v>
      </c>
      <c r="Z2822" s="129" t="b">
        <v>1</v>
      </c>
      <c r="AA2822" s="129">
        <v>0</v>
      </c>
      <c r="AB2822" s="129" t="b">
        <v>0</v>
      </c>
      <c r="AC2822" s="129">
        <v>39</v>
      </c>
      <c r="AD2822" s="129">
        <v>0.186</v>
      </c>
      <c r="AE2822" s="129" t="s">
        <v>3108</v>
      </c>
      <c r="AF2822" s="129" t="s">
        <v>3187</v>
      </c>
      <c r="AG2822" s="35" t="s">
        <v>7547</v>
      </c>
    </row>
    <row r="2823" spans="1:33" x14ac:dyDescent="0.3">
      <c r="A2823" s="129" t="s">
        <v>799</v>
      </c>
      <c r="B2823" s="132">
        <v>1.66</v>
      </c>
      <c r="C2823" s="132">
        <v>-4.97</v>
      </c>
      <c r="D2823" s="132">
        <v>-13.9</v>
      </c>
      <c r="E2823" s="132">
        <v>-6.42</v>
      </c>
      <c r="F2823" s="132">
        <v>-8.32</v>
      </c>
      <c r="G2823" s="129" t="s">
        <v>3133</v>
      </c>
      <c r="H2823" s="129" t="s">
        <v>24</v>
      </c>
      <c r="I2823" s="129">
        <v>13.571</v>
      </c>
      <c r="J2823" s="129">
        <v>-29</v>
      </c>
      <c r="K2823" s="129">
        <v>-16</v>
      </c>
      <c r="L2823" s="129" t="b">
        <v>0</v>
      </c>
      <c r="M2823" s="129">
        <v>-33.600999999999999</v>
      </c>
      <c r="N2823" s="129">
        <v>4.1230000000000002</v>
      </c>
      <c r="O2823" s="129">
        <v>-8.1489999999999991</v>
      </c>
      <c r="P2823" s="132">
        <v>-28.524000000000001</v>
      </c>
      <c r="Q2823" s="132">
        <v>0.46600000000000003</v>
      </c>
      <c r="R2823" s="132">
        <v>-13.281000000000001</v>
      </c>
      <c r="S2823" s="129">
        <v>1.68</v>
      </c>
      <c r="T2823" s="129">
        <v>79.686999999999998</v>
      </c>
      <c r="U2823" s="129">
        <v>79.41</v>
      </c>
      <c r="V2823" s="129">
        <v>-40</v>
      </c>
      <c r="W2823" s="129">
        <v>-26</v>
      </c>
      <c r="X2823" s="129">
        <v>150</v>
      </c>
      <c r="Y2823" s="129" t="s">
        <v>799</v>
      </c>
      <c r="Z2823" s="129" t="b">
        <v>1</v>
      </c>
      <c r="AA2823" s="129">
        <v>0</v>
      </c>
      <c r="AB2823" s="129" t="b">
        <v>0</v>
      </c>
      <c r="AC2823" s="129">
        <v>42</v>
      </c>
      <c r="AD2823" s="129">
        <v>0.186</v>
      </c>
      <c r="AE2823" s="129" t="s">
        <v>24</v>
      </c>
      <c r="AF2823" s="129" t="s">
        <v>3133</v>
      </c>
      <c r="AG2823" s="35" t="s">
        <v>3576</v>
      </c>
    </row>
    <row r="2824" spans="1:33" x14ac:dyDescent="0.3">
      <c r="A2824" s="129" t="s">
        <v>2186</v>
      </c>
      <c r="B2824" s="132">
        <v>0.55000000000000004</v>
      </c>
      <c r="C2824" s="132">
        <v>-13.54</v>
      </c>
      <c r="D2824" s="132">
        <v>-14.95</v>
      </c>
      <c r="E2824" s="132">
        <v>-37.130000000000003</v>
      </c>
      <c r="F2824" s="132">
        <v>-13.54</v>
      </c>
      <c r="G2824" s="129" t="s">
        <v>3337</v>
      </c>
      <c r="H2824" s="129" t="s">
        <v>3108</v>
      </c>
      <c r="I2824" s="129">
        <v>1.35</v>
      </c>
      <c r="J2824" s="129">
        <v>-98</v>
      </c>
      <c r="K2824" s="129">
        <v>-98</v>
      </c>
      <c r="L2824" s="129" t="b">
        <v>0</v>
      </c>
      <c r="M2824" s="129">
        <v>-56.612000000000002</v>
      </c>
      <c r="N2824" s="129">
        <v>6.9459999999999997</v>
      </c>
      <c r="O2824" s="129">
        <v>-8.15</v>
      </c>
      <c r="P2824" s="132">
        <v>-55.322000000000003</v>
      </c>
      <c r="Q2824" s="132">
        <v>0.48599999999999999</v>
      </c>
      <c r="R2824" s="132">
        <v>-26.896000000000001</v>
      </c>
      <c r="S2824" s="129">
        <v>6.69</v>
      </c>
      <c r="T2824" s="129">
        <v>-8.2170000000000005</v>
      </c>
      <c r="U2824" s="129">
        <v>3.64</v>
      </c>
      <c r="V2824" s="129">
        <v>-64</v>
      </c>
      <c r="W2824" s="129">
        <v>-76</v>
      </c>
      <c r="X2824" s="129">
        <v>821</v>
      </c>
      <c r="Y2824" s="129" t="s">
        <v>2186</v>
      </c>
      <c r="Z2824" s="129" t="b">
        <v>0</v>
      </c>
      <c r="AA2824" s="129">
        <v>0</v>
      </c>
      <c r="AB2824" s="129" t="b">
        <v>0</v>
      </c>
      <c r="AC2824" s="129">
        <v>38</v>
      </c>
      <c r="AD2824" s="129">
        <v>0.186</v>
      </c>
      <c r="AE2824" s="129" t="s">
        <v>3108</v>
      </c>
      <c r="AF2824" s="129" t="s">
        <v>3337</v>
      </c>
      <c r="AG2824" s="35" t="s">
        <v>5098</v>
      </c>
    </row>
    <row r="2825" spans="1:33" x14ac:dyDescent="0.3">
      <c r="A2825" s="129" t="s">
        <v>7785</v>
      </c>
      <c r="B2825" s="132">
        <v>-5.22</v>
      </c>
      <c r="C2825" s="132">
        <v>15.4</v>
      </c>
      <c r="D2825" s="132">
        <v>-0.55000000000000004</v>
      </c>
      <c r="E2825" s="132">
        <v>-18.13</v>
      </c>
      <c r="F2825" s="132">
        <v>-15.47</v>
      </c>
      <c r="G2825" s="129" t="s">
        <v>3146</v>
      </c>
      <c r="H2825" s="129" t="s">
        <v>3124</v>
      </c>
      <c r="I2825" s="129">
        <v>0.55300000000000005</v>
      </c>
      <c r="J2825" s="129">
        <v>-83</v>
      </c>
      <c r="K2825" s="129">
        <v>-77</v>
      </c>
      <c r="L2825" s="129" t="b">
        <v>0</v>
      </c>
      <c r="M2825" s="129">
        <v>-61.57</v>
      </c>
      <c r="N2825" s="129">
        <v>7.5419999999999998</v>
      </c>
      <c r="O2825" s="129">
        <v>-8.1639999999999997</v>
      </c>
      <c r="P2825" s="132">
        <v>-53.029000000000003</v>
      </c>
      <c r="Q2825" s="132">
        <v>0.502</v>
      </c>
      <c r="R2825" s="132">
        <v>-26.6</v>
      </c>
      <c r="S2825" s="129">
        <v>6.13</v>
      </c>
      <c r="T2825" s="129">
        <v>31.396999999999998</v>
      </c>
      <c r="U2825" s="129">
        <v>7.27</v>
      </c>
      <c r="V2825" s="129">
        <v>0</v>
      </c>
      <c r="W2825" s="129">
        <v>-12</v>
      </c>
      <c r="X2825" s="129">
        <v>448</v>
      </c>
      <c r="Y2825" s="129" t="s">
        <v>7785</v>
      </c>
      <c r="Z2825" s="129" t="b">
        <v>0</v>
      </c>
      <c r="AA2825" s="129">
        <v>0</v>
      </c>
      <c r="AB2825" s="129" t="b">
        <v>0</v>
      </c>
      <c r="AC2825" s="129">
        <v>43</v>
      </c>
      <c r="AD2825" s="129">
        <v>0.186</v>
      </c>
      <c r="AE2825" s="129" t="s">
        <v>3124</v>
      </c>
      <c r="AF2825" s="129" t="s">
        <v>3146</v>
      </c>
      <c r="AG2825" s="35" t="s">
        <v>7786</v>
      </c>
    </row>
    <row r="2826" spans="1:33" x14ac:dyDescent="0.3">
      <c r="A2826" s="129" t="s">
        <v>9092</v>
      </c>
      <c r="B2826" s="132">
        <v>0.66</v>
      </c>
      <c r="C2826" s="132">
        <v>0.66</v>
      </c>
      <c r="D2826" s="132">
        <v>-1.71</v>
      </c>
      <c r="E2826" s="132">
        <v>-0.54</v>
      </c>
      <c r="F2826" s="132">
        <v>-5.55</v>
      </c>
      <c r="G2826" s="129" t="s">
        <v>3250</v>
      </c>
      <c r="H2826" s="129" t="s">
        <v>3111</v>
      </c>
      <c r="I2826" s="129">
        <v>0.24099999999999999</v>
      </c>
      <c r="J2826" s="129">
        <v>-50</v>
      </c>
      <c r="K2826" s="129">
        <v>-41</v>
      </c>
      <c r="L2826" s="129" t="b">
        <v>0</v>
      </c>
      <c r="M2826" s="129">
        <v>-13.446</v>
      </c>
      <c r="N2826" s="129">
        <v>1.645</v>
      </c>
      <c r="O2826" s="129">
        <v>-8.1720000000000006</v>
      </c>
      <c r="P2826" s="132">
        <v>-12.885</v>
      </c>
      <c r="Q2826" s="132">
        <v>0.48499999999999999</v>
      </c>
      <c r="R2826" s="132">
        <v>-6.2549999999999999</v>
      </c>
      <c r="S2826" s="129">
        <v>1.1499999999999999</v>
      </c>
      <c r="T2826" s="129">
        <v>0</v>
      </c>
      <c r="U2826" s="129">
        <v>9.19</v>
      </c>
      <c r="V2826" s="129">
        <v>-69</v>
      </c>
      <c r="W2826" s="129">
        <v>-63</v>
      </c>
      <c r="X2826" s="129">
        <v>1888</v>
      </c>
      <c r="Y2826" s="129" t="s">
        <v>9092</v>
      </c>
      <c r="Z2826" s="129" t="b">
        <v>1</v>
      </c>
      <c r="AA2826" s="129">
        <v>0</v>
      </c>
      <c r="AB2826" s="129" t="b">
        <v>0</v>
      </c>
      <c r="AC2826" s="129">
        <v>39</v>
      </c>
      <c r="AD2826" s="129">
        <v>0.185</v>
      </c>
      <c r="AE2826" s="129" t="s">
        <v>3111</v>
      </c>
      <c r="AF2826" s="129" t="s">
        <v>3250</v>
      </c>
      <c r="AG2826" s="35" t="s">
        <v>9093</v>
      </c>
    </row>
    <row r="2827" spans="1:33" x14ac:dyDescent="0.3">
      <c r="A2827" s="129" t="s">
        <v>9080</v>
      </c>
      <c r="B2827" s="132">
        <v>77.510000000000005</v>
      </c>
      <c r="C2827" s="132">
        <v>40.409999999999997</v>
      </c>
      <c r="D2827" s="132">
        <v>16.43</v>
      </c>
      <c r="E2827" s="132">
        <v>17.649999999999999</v>
      </c>
      <c r="F2827" s="132">
        <v>14.5</v>
      </c>
      <c r="G2827" s="129" t="s">
        <v>3146</v>
      </c>
      <c r="H2827" s="129" t="s">
        <v>3124</v>
      </c>
      <c r="I2827" s="129">
        <v>0.55300000000000005</v>
      </c>
      <c r="J2827" s="129">
        <v>-90</v>
      </c>
      <c r="K2827" s="129">
        <v>-83</v>
      </c>
      <c r="L2827" s="129" t="b">
        <v>1</v>
      </c>
      <c r="M2827" s="129">
        <v>-81.448999999999998</v>
      </c>
      <c r="N2827" s="129">
        <v>9.9499999999999993</v>
      </c>
      <c r="O2827" s="129">
        <v>-8.1850000000000005</v>
      </c>
      <c r="P2827" s="132">
        <v>-60.052</v>
      </c>
      <c r="Q2827" s="132">
        <v>0.46300000000000002</v>
      </c>
      <c r="R2827" s="132">
        <v>-27.800999999999998</v>
      </c>
      <c r="S2827" s="129">
        <v>8.35</v>
      </c>
      <c r="T2827" s="129">
        <v>146.33500000000001</v>
      </c>
      <c r="U2827" s="129">
        <v>9</v>
      </c>
      <c r="V2827" s="129">
        <v>89</v>
      </c>
      <c r="W2827" s="129">
        <v>226</v>
      </c>
      <c r="X2827" s="129">
        <v>266</v>
      </c>
      <c r="Y2827" s="129" t="s">
        <v>9080</v>
      </c>
      <c r="Z2827" s="129" t="b">
        <v>0</v>
      </c>
      <c r="AA2827" s="129">
        <v>0</v>
      </c>
      <c r="AB2827" s="129" t="b">
        <v>0</v>
      </c>
      <c r="AC2827" s="129">
        <v>41</v>
      </c>
      <c r="AD2827" s="129">
        <v>0.185</v>
      </c>
      <c r="AE2827" s="129" t="s">
        <v>3124</v>
      </c>
      <c r="AF2827" s="129" t="s">
        <v>3146</v>
      </c>
      <c r="AG2827" s="35" t="s">
        <v>9081</v>
      </c>
    </row>
    <row r="2828" spans="1:33" x14ac:dyDescent="0.3">
      <c r="A2828" s="129" t="s">
        <v>1774</v>
      </c>
      <c r="B2828" s="132">
        <v>5.79</v>
      </c>
      <c r="C2828" s="132">
        <v>6.12</v>
      </c>
      <c r="D2828" s="132">
        <v>-22.31</v>
      </c>
      <c r="E2828" s="132">
        <v>-17.48</v>
      </c>
      <c r="F2828" s="132">
        <v>-14.24</v>
      </c>
      <c r="G2828" s="129" t="s">
        <v>3114</v>
      </c>
      <c r="H2828" s="129" t="s">
        <v>31</v>
      </c>
      <c r="I2828" s="129">
        <v>1.1599999999999999</v>
      </c>
      <c r="J2828" s="129">
        <v>-74</v>
      </c>
      <c r="K2828" s="129">
        <v>-59</v>
      </c>
      <c r="L2828" s="129" t="b">
        <v>0</v>
      </c>
      <c r="M2828" s="129">
        <v>-76.515000000000001</v>
      </c>
      <c r="N2828" s="129">
        <v>9.3330000000000002</v>
      </c>
      <c r="O2828" s="129">
        <v>-8.1989999999999998</v>
      </c>
      <c r="P2828" s="132">
        <v>-54.164999999999999</v>
      </c>
      <c r="Q2828" s="132">
        <v>0.44900000000000001</v>
      </c>
      <c r="R2828" s="132">
        <v>-24.318999999999999</v>
      </c>
      <c r="S2828" s="129">
        <v>3.35</v>
      </c>
      <c r="T2828" s="129">
        <v>-0.78500000000000003</v>
      </c>
      <c r="U2828" s="129">
        <v>38</v>
      </c>
      <c r="V2828" s="129">
        <v>-37</v>
      </c>
      <c r="W2828" s="129">
        <v>-32</v>
      </c>
      <c r="X2828" s="129">
        <v>157</v>
      </c>
      <c r="Y2828" s="129" t="s">
        <v>1774</v>
      </c>
      <c r="Z2828" s="129" t="b">
        <v>1</v>
      </c>
      <c r="AA2828" s="129">
        <v>0</v>
      </c>
      <c r="AB2828" s="129" t="b">
        <v>0</v>
      </c>
      <c r="AC2828" s="129">
        <v>46</v>
      </c>
      <c r="AD2828" s="129">
        <v>0.185</v>
      </c>
      <c r="AE2828" s="129" t="s">
        <v>31</v>
      </c>
      <c r="AF2828" s="129" t="s">
        <v>3114</v>
      </c>
      <c r="AG2828" s="35" t="s">
        <v>4964</v>
      </c>
    </row>
    <row r="2829" spans="1:33" x14ac:dyDescent="0.3">
      <c r="A2829" s="129" t="s">
        <v>8916</v>
      </c>
      <c r="B2829" s="132">
        <v>0.13</v>
      </c>
      <c r="C2829" s="132">
        <v>-0.25</v>
      </c>
      <c r="D2829" s="132">
        <v>-1.1200000000000001</v>
      </c>
      <c r="E2829" s="132">
        <v>1.4</v>
      </c>
      <c r="F2829" s="132">
        <v>-1.24</v>
      </c>
      <c r="G2829" s="129" t="s">
        <v>3160</v>
      </c>
      <c r="H2829" s="129" t="s">
        <v>3111</v>
      </c>
      <c r="I2829" s="129">
        <v>0.20699999999999999</v>
      </c>
      <c r="J2829" s="129">
        <v>-49</v>
      </c>
      <c r="K2829" s="129">
        <v>-41</v>
      </c>
      <c r="L2829" s="129" t="b">
        <v>1</v>
      </c>
      <c r="M2829" s="129">
        <v>-6.9189999999999996</v>
      </c>
      <c r="N2829" s="129">
        <v>0.84299999999999997</v>
      </c>
      <c r="O2829" s="129">
        <v>-8.2070000000000007</v>
      </c>
      <c r="P2829" s="132">
        <v>-6.6680000000000001</v>
      </c>
      <c r="Q2829" s="132">
        <v>0.48499999999999999</v>
      </c>
      <c r="R2829" s="132">
        <v>-3.2370000000000001</v>
      </c>
      <c r="S2829" s="129">
        <v>0.65</v>
      </c>
      <c r="T2829" s="129">
        <v>-77.070999999999998</v>
      </c>
      <c r="U2829" s="129">
        <v>7.98</v>
      </c>
      <c r="V2829" s="129">
        <v>0</v>
      </c>
      <c r="W2829" s="129">
        <v>1</v>
      </c>
      <c r="X2829" s="129">
        <v>3853</v>
      </c>
      <c r="Y2829" s="129" t="s">
        <v>8916</v>
      </c>
      <c r="Z2829" s="129" t="b">
        <v>1</v>
      </c>
      <c r="AA2829" s="129">
        <v>0</v>
      </c>
      <c r="AB2829" s="129" t="b">
        <v>1</v>
      </c>
      <c r="AC2829" s="129">
        <v>41</v>
      </c>
      <c r="AD2829" s="129">
        <v>0.184</v>
      </c>
      <c r="AE2829" s="129" t="s">
        <v>3111</v>
      </c>
      <c r="AF2829" s="129" t="s">
        <v>3160</v>
      </c>
      <c r="AG2829" s="35" t="s">
        <v>8917</v>
      </c>
    </row>
    <row r="2830" spans="1:33" x14ac:dyDescent="0.3">
      <c r="A2830" s="129" t="s">
        <v>9209</v>
      </c>
      <c r="B2830" s="132">
        <v>3.41</v>
      </c>
      <c r="C2830" s="132">
        <v>-3.71</v>
      </c>
      <c r="D2830" s="132">
        <v>-4.84</v>
      </c>
      <c r="E2830" s="132">
        <v>-12.86</v>
      </c>
      <c r="F2830" s="132">
        <v>-9.92</v>
      </c>
      <c r="G2830" s="129" t="s">
        <v>4277</v>
      </c>
      <c r="H2830" s="129" t="s">
        <v>3111</v>
      </c>
      <c r="I2830" s="129">
        <v>0.20300000000000001</v>
      </c>
      <c r="J2830" s="129">
        <v>-36</v>
      </c>
      <c r="K2830" s="129">
        <v>-29</v>
      </c>
      <c r="L2830" s="129" t="b">
        <v>0</v>
      </c>
      <c r="M2830" s="129">
        <v>-18.134</v>
      </c>
      <c r="N2830" s="129">
        <v>2.2080000000000002</v>
      </c>
      <c r="O2830" s="129">
        <v>-8.2119999999999997</v>
      </c>
      <c r="P2830" s="132">
        <v>-17.742000000000001</v>
      </c>
      <c r="Q2830" s="132">
        <v>0.48799999999999999</v>
      </c>
      <c r="R2830" s="132">
        <v>-8.65</v>
      </c>
      <c r="S2830" s="129">
        <v>2.4300000000000002</v>
      </c>
      <c r="T2830" s="129">
        <v>37.569000000000003</v>
      </c>
      <c r="U2830" s="129">
        <v>25.15</v>
      </c>
      <c r="V2830" s="129">
        <v>171</v>
      </c>
      <c r="W2830" s="129">
        <v>227</v>
      </c>
      <c r="X2830" s="129">
        <v>326</v>
      </c>
      <c r="Y2830" s="129" t="s">
        <v>9209</v>
      </c>
      <c r="Z2830" s="129" t="b">
        <v>1</v>
      </c>
      <c r="AA2830" s="129">
        <v>0</v>
      </c>
      <c r="AB2830" s="129" t="b">
        <v>0</v>
      </c>
      <c r="AC2830" s="129">
        <v>40</v>
      </c>
      <c r="AD2830" s="129">
        <v>0.184</v>
      </c>
      <c r="AE2830" s="129" t="s">
        <v>3111</v>
      </c>
      <c r="AF2830" s="129" t="s">
        <v>4277</v>
      </c>
      <c r="AG2830" s="35" t="s">
        <v>9210</v>
      </c>
    </row>
    <row r="2831" spans="1:33" x14ac:dyDescent="0.3">
      <c r="A2831" s="129" t="s">
        <v>2204</v>
      </c>
      <c r="B2831" s="132">
        <v>0.76</v>
      </c>
      <c r="C2831" s="132">
        <v>-4</v>
      </c>
      <c r="D2831" s="132">
        <v>-12.29</v>
      </c>
      <c r="E2831" s="132">
        <v>-8.9700000000000006</v>
      </c>
      <c r="F2831" s="132">
        <v>-7.85</v>
      </c>
      <c r="G2831" s="129" t="s">
        <v>3221</v>
      </c>
      <c r="H2831" s="129" t="s">
        <v>24</v>
      </c>
      <c r="I2831" s="129">
        <v>1.0880000000000001</v>
      </c>
      <c r="J2831" s="129">
        <v>-65</v>
      </c>
      <c r="K2831" s="129">
        <v>-62</v>
      </c>
      <c r="L2831" s="129" t="b">
        <v>0</v>
      </c>
      <c r="M2831" s="129">
        <v>-34.954000000000001</v>
      </c>
      <c r="N2831" s="129">
        <v>4.2549999999999999</v>
      </c>
      <c r="O2831" s="129">
        <v>-8.2149999999999999</v>
      </c>
      <c r="P2831" s="132">
        <v>-30.437000000000001</v>
      </c>
      <c r="Q2831" s="132">
        <v>0.47599999999999998</v>
      </c>
      <c r="R2831" s="132">
        <v>-14.5</v>
      </c>
      <c r="S2831" s="129">
        <v>3.44</v>
      </c>
      <c r="T2831" s="129">
        <v>33.003</v>
      </c>
      <c r="U2831" s="129">
        <v>5.28</v>
      </c>
      <c r="V2831" s="129">
        <v>-45</v>
      </c>
      <c r="W2831" s="129">
        <v>-50</v>
      </c>
      <c r="X2831" s="129">
        <v>1100</v>
      </c>
      <c r="Y2831" s="129" t="s">
        <v>2204</v>
      </c>
      <c r="Z2831" s="129" t="b">
        <v>1</v>
      </c>
      <c r="AA2831" s="129">
        <v>0</v>
      </c>
      <c r="AB2831" s="129" t="b">
        <v>0</v>
      </c>
      <c r="AC2831" s="129">
        <v>45</v>
      </c>
      <c r="AD2831" s="129">
        <v>0.184</v>
      </c>
      <c r="AE2831" s="129" t="s">
        <v>24</v>
      </c>
      <c r="AF2831" s="129" t="s">
        <v>3221</v>
      </c>
      <c r="AG2831" s="35" t="s">
        <v>5396</v>
      </c>
    </row>
    <row r="2832" spans="1:33" x14ac:dyDescent="0.3">
      <c r="A2832" s="129" t="s">
        <v>1442</v>
      </c>
      <c r="B2832" s="132">
        <v>7.95</v>
      </c>
      <c r="C2832" s="132">
        <v>-15.76</v>
      </c>
      <c r="D2832" s="132">
        <v>-44.93</v>
      </c>
      <c r="E2832" s="132">
        <v>-39.29</v>
      </c>
      <c r="F2832" s="132">
        <v>-39.409999999999997</v>
      </c>
      <c r="G2832" s="129" t="s">
        <v>3217</v>
      </c>
      <c r="H2832" s="129" t="s">
        <v>150</v>
      </c>
      <c r="I2832" s="129">
        <v>0.78300000000000003</v>
      </c>
      <c r="J2832" s="129">
        <v>-80</v>
      </c>
      <c r="K2832" s="129">
        <v>-77</v>
      </c>
      <c r="L2832" s="129" t="b">
        <v>0</v>
      </c>
      <c r="M2832" s="129">
        <v>-123.074</v>
      </c>
      <c r="N2832" s="129">
        <v>14.968</v>
      </c>
      <c r="O2832" s="129">
        <v>-8.2230000000000008</v>
      </c>
      <c r="P2832" s="132">
        <v>-76.781000000000006</v>
      </c>
      <c r="Q2832" s="132">
        <v>0.39600000000000002</v>
      </c>
      <c r="R2832" s="132">
        <v>-30.38</v>
      </c>
      <c r="S2832" s="129">
        <v>5.69</v>
      </c>
      <c r="T2832" s="129">
        <v>0</v>
      </c>
      <c r="U2832" s="129">
        <v>3.26</v>
      </c>
      <c r="V2832" s="129">
        <v>11</v>
      </c>
      <c r="W2832" s="129">
        <v>-29</v>
      </c>
      <c r="X2832" s="129">
        <v>1078</v>
      </c>
      <c r="Y2832" s="129" t="s">
        <v>1442</v>
      </c>
      <c r="Z2832" s="129" t="b">
        <v>1</v>
      </c>
      <c r="AA2832" s="129">
        <v>0</v>
      </c>
      <c r="AB2832" s="129" t="b">
        <v>0</v>
      </c>
      <c r="AC2832" s="129">
        <v>36</v>
      </c>
      <c r="AD2832" s="129">
        <v>0.183</v>
      </c>
      <c r="AE2832" s="129" t="s">
        <v>150</v>
      </c>
      <c r="AF2832" s="129" t="s">
        <v>3217</v>
      </c>
      <c r="AG2832" s="35" t="s">
        <v>4732</v>
      </c>
    </row>
    <row r="2833" spans="1:33" x14ac:dyDescent="0.3">
      <c r="A2833" s="129" t="s">
        <v>7980</v>
      </c>
      <c r="B2833" s="132">
        <v>-0.81</v>
      </c>
      <c r="C2833" s="132">
        <v>-0.71</v>
      </c>
      <c r="D2833" s="132">
        <v>-30.88</v>
      </c>
      <c r="E2833" s="132">
        <v>-20.420000000000002</v>
      </c>
      <c r="F2833" s="132">
        <v>-23.35</v>
      </c>
      <c r="G2833" s="129" t="s">
        <v>3189</v>
      </c>
      <c r="H2833" s="129" t="s">
        <v>3108</v>
      </c>
      <c r="I2833" s="129">
        <v>0.35399999999999998</v>
      </c>
      <c r="J2833" s="129">
        <v>-59</v>
      </c>
      <c r="K2833" s="129">
        <v>-33</v>
      </c>
      <c r="L2833" s="129" t="b">
        <v>0</v>
      </c>
      <c r="M2833" s="129">
        <v>-62.107999999999997</v>
      </c>
      <c r="N2833" s="129">
        <v>7.52</v>
      </c>
      <c r="O2833" s="129">
        <v>-8.2590000000000003</v>
      </c>
      <c r="P2833" s="132">
        <v>-49.973999999999997</v>
      </c>
      <c r="Q2833" s="132">
        <v>0.46300000000000002</v>
      </c>
      <c r="R2833" s="132">
        <v>-23.148</v>
      </c>
      <c r="S2833" s="129">
        <v>4.18</v>
      </c>
      <c r="T2833" s="129">
        <v>22.021000000000001</v>
      </c>
      <c r="U2833" s="129">
        <v>9.7799999999999994</v>
      </c>
      <c r="V2833" s="129">
        <v>-48</v>
      </c>
      <c r="W2833" s="129">
        <v>-61</v>
      </c>
      <c r="X2833" s="129">
        <v>489</v>
      </c>
      <c r="Y2833" s="129" t="s">
        <v>7980</v>
      </c>
      <c r="Z2833" s="129" t="b">
        <v>1</v>
      </c>
      <c r="AA2833" s="129">
        <v>0</v>
      </c>
      <c r="AB2833" s="129" t="b">
        <v>0</v>
      </c>
      <c r="AC2833" s="129">
        <v>43</v>
      </c>
      <c r="AD2833" s="129">
        <v>0.183</v>
      </c>
      <c r="AE2833" s="129" t="s">
        <v>3108</v>
      </c>
      <c r="AF2833" s="129" t="s">
        <v>3189</v>
      </c>
      <c r="AG2833" s="35" t="s">
        <v>7981</v>
      </c>
    </row>
    <row r="2834" spans="1:33" x14ac:dyDescent="0.3">
      <c r="A2834" s="129" t="s">
        <v>2490</v>
      </c>
      <c r="B2834" s="132">
        <v>-4.6900000000000004</v>
      </c>
      <c r="C2834" s="132">
        <v>-9.7799999999999994</v>
      </c>
      <c r="D2834" s="132">
        <v>-29.51</v>
      </c>
      <c r="E2834" s="132">
        <v>-44.38</v>
      </c>
      <c r="F2834" s="132">
        <v>-40.47</v>
      </c>
      <c r="G2834" s="129" t="s">
        <v>3376</v>
      </c>
      <c r="H2834" s="129" t="s">
        <v>3108</v>
      </c>
      <c r="I2834" s="129">
        <v>1.415</v>
      </c>
      <c r="J2834" s="129">
        <v>-99</v>
      </c>
      <c r="K2834" s="129">
        <v>-98</v>
      </c>
      <c r="L2834" s="129" t="b">
        <v>0</v>
      </c>
      <c r="M2834" s="129">
        <v>-71.055999999999997</v>
      </c>
      <c r="N2834" s="129">
        <v>8.5879999999999992</v>
      </c>
      <c r="O2834" s="129">
        <v>-8.2739999999999991</v>
      </c>
      <c r="P2834" s="132">
        <v>-57.198</v>
      </c>
      <c r="Q2834" s="132">
        <v>0.503</v>
      </c>
      <c r="R2834" s="132">
        <v>-28.766999999999999</v>
      </c>
      <c r="S2834" s="129">
        <v>11.17</v>
      </c>
      <c r="T2834" s="129">
        <v>8.8179999999999996</v>
      </c>
      <c r="U2834" s="129">
        <v>2.0299999999999998</v>
      </c>
      <c r="V2834" s="129">
        <v>-14</v>
      </c>
      <c r="W2834" s="129">
        <v>18</v>
      </c>
      <c r="X2834" s="129">
        <v>881</v>
      </c>
      <c r="Y2834" s="129" t="s">
        <v>2490</v>
      </c>
      <c r="Z2834" s="129" t="b">
        <v>1</v>
      </c>
      <c r="AA2834" s="129">
        <v>0</v>
      </c>
      <c r="AB2834" s="129" t="b">
        <v>0</v>
      </c>
      <c r="AC2834" s="129">
        <v>41</v>
      </c>
      <c r="AD2834" s="129">
        <v>0.183</v>
      </c>
      <c r="AE2834" s="129" t="s">
        <v>3108</v>
      </c>
      <c r="AF2834" s="129" t="s">
        <v>3376</v>
      </c>
      <c r="AG2834" s="35" t="s">
        <v>4345</v>
      </c>
    </row>
    <row r="2835" spans="1:33" x14ac:dyDescent="0.3">
      <c r="A2835" s="129" t="s">
        <v>936</v>
      </c>
      <c r="B2835" s="132">
        <v>-1.84</v>
      </c>
      <c r="C2835" s="132">
        <v>-8.56</v>
      </c>
      <c r="D2835" s="132">
        <v>-8.7200000000000006</v>
      </c>
      <c r="E2835" s="132">
        <v>-16.670000000000002</v>
      </c>
      <c r="F2835" s="132">
        <v>-13.69</v>
      </c>
      <c r="G2835" s="129" t="s">
        <v>3280</v>
      </c>
      <c r="H2835" s="129" t="s">
        <v>3111</v>
      </c>
      <c r="I2835" s="129">
        <v>37.914999999999999</v>
      </c>
      <c r="J2835" s="129">
        <v>-47</v>
      </c>
      <c r="K2835" s="129">
        <v>-44</v>
      </c>
      <c r="L2835" s="129" t="b">
        <v>0</v>
      </c>
      <c r="M2835" s="129">
        <v>-23.248999999999999</v>
      </c>
      <c r="N2835" s="129">
        <v>2.7989999999999999</v>
      </c>
      <c r="O2835" s="129">
        <v>-8.3059999999999992</v>
      </c>
      <c r="P2835" s="132">
        <v>-21.379000000000001</v>
      </c>
      <c r="Q2835" s="132">
        <v>0.49</v>
      </c>
      <c r="R2835" s="132">
        <v>-10.484</v>
      </c>
      <c r="S2835" s="129">
        <v>2.37</v>
      </c>
      <c r="T2835" s="129">
        <v>-45.719000000000001</v>
      </c>
      <c r="U2835" s="129">
        <v>5.0750000000000002</v>
      </c>
      <c r="V2835" s="129">
        <v>-29</v>
      </c>
      <c r="W2835" s="129">
        <v>-25</v>
      </c>
      <c r="X2835" s="129">
        <v>1662</v>
      </c>
      <c r="Y2835" s="129" t="s">
        <v>936</v>
      </c>
      <c r="Z2835" s="129" t="b">
        <v>1</v>
      </c>
      <c r="AA2835" s="129">
        <v>0</v>
      </c>
      <c r="AB2835" s="129" t="b">
        <v>0</v>
      </c>
      <c r="AC2835" s="129">
        <v>40</v>
      </c>
      <c r="AD2835" s="129">
        <v>0.183</v>
      </c>
      <c r="AE2835" s="129" t="s">
        <v>3111</v>
      </c>
      <c r="AF2835" s="129" t="s">
        <v>3280</v>
      </c>
      <c r="AG2835" s="35" t="s">
        <v>4867</v>
      </c>
    </row>
    <row r="2836" spans="1:33" x14ac:dyDescent="0.3">
      <c r="A2836" s="129" t="s">
        <v>8082</v>
      </c>
      <c r="B2836" s="132">
        <v>1</v>
      </c>
      <c r="C2836" s="132">
        <v>1</v>
      </c>
      <c r="D2836" s="132">
        <v>1.34</v>
      </c>
      <c r="E2836" s="132">
        <v>-1.3</v>
      </c>
      <c r="F2836" s="132">
        <v>-3.19</v>
      </c>
      <c r="G2836" s="129" t="s">
        <v>3193</v>
      </c>
      <c r="H2836" s="129" t="s">
        <v>3111</v>
      </c>
      <c r="I2836" s="129">
        <v>0.28599999999999998</v>
      </c>
      <c r="J2836" s="129">
        <v>-44</v>
      </c>
      <c r="K2836" s="129">
        <v>-32</v>
      </c>
      <c r="L2836" s="129" t="b">
        <v>1</v>
      </c>
      <c r="M2836" s="129">
        <v>-10.215999999999999</v>
      </c>
      <c r="N2836" s="129">
        <v>1.2290000000000001</v>
      </c>
      <c r="O2836" s="129">
        <v>-8.3140000000000001</v>
      </c>
      <c r="P2836" s="132">
        <v>-9.99</v>
      </c>
      <c r="Q2836" s="132">
        <v>0.49399999999999999</v>
      </c>
      <c r="R2836" s="132">
        <v>-4.9400000000000004</v>
      </c>
      <c r="S2836" s="129">
        <v>1</v>
      </c>
      <c r="T2836" s="129">
        <v>82.644999999999996</v>
      </c>
      <c r="U2836" s="129">
        <v>6.07</v>
      </c>
      <c r="V2836" s="129">
        <v>59</v>
      </c>
      <c r="W2836" s="129">
        <v>74</v>
      </c>
      <c r="X2836" s="129">
        <v>3305</v>
      </c>
      <c r="Y2836" s="129" t="s">
        <v>8082</v>
      </c>
      <c r="Z2836" s="129" t="b">
        <v>1</v>
      </c>
      <c r="AA2836" s="129">
        <v>0</v>
      </c>
      <c r="AB2836" s="129" t="b">
        <v>1</v>
      </c>
      <c r="AC2836" s="129">
        <v>43</v>
      </c>
      <c r="AD2836" s="129">
        <v>0.182</v>
      </c>
      <c r="AE2836" s="129" t="s">
        <v>3111</v>
      </c>
      <c r="AF2836" s="129" t="s">
        <v>3193</v>
      </c>
      <c r="AG2836" s="35" t="s">
        <v>8083</v>
      </c>
    </row>
    <row r="2837" spans="1:33" x14ac:dyDescent="0.3">
      <c r="A2837" s="129" t="s">
        <v>8152</v>
      </c>
      <c r="B2837" s="132">
        <v>1.33</v>
      </c>
      <c r="C2837" s="132">
        <v>5.46</v>
      </c>
      <c r="D2837" s="132">
        <v>-0.18</v>
      </c>
      <c r="E2837" s="132">
        <v>-25.39</v>
      </c>
      <c r="F2837" s="132">
        <v>-22.92</v>
      </c>
      <c r="G2837" s="129" t="s">
        <v>3162</v>
      </c>
      <c r="H2837" s="129" t="s">
        <v>3108</v>
      </c>
      <c r="I2837" s="129">
        <v>0.20799999999999999</v>
      </c>
      <c r="J2837" s="129">
        <v>-93</v>
      </c>
      <c r="K2837" s="129">
        <v>-88</v>
      </c>
      <c r="L2837" s="129" t="b">
        <v>0</v>
      </c>
      <c r="M2837" s="129">
        <v>-90.15</v>
      </c>
      <c r="N2837" s="129">
        <v>10.833</v>
      </c>
      <c r="O2837" s="129">
        <v>-8.3219999999999992</v>
      </c>
      <c r="P2837" s="132">
        <v>-62.334000000000003</v>
      </c>
      <c r="Q2837" s="132">
        <v>0.51600000000000001</v>
      </c>
      <c r="R2837" s="132">
        <v>-32.186</v>
      </c>
      <c r="S2837" s="129">
        <v>5.62</v>
      </c>
      <c r="T2837" s="129">
        <v>43.73</v>
      </c>
      <c r="U2837" s="129">
        <v>11.4</v>
      </c>
      <c r="V2837" s="129">
        <v>-21</v>
      </c>
      <c r="W2837" s="129">
        <v>-40</v>
      </c>
      <c r="X2837" s="129">
        <v>312</v>
      </c>
      <c r="Y2837" s="129" t="s">
        <v>8152</v>
      </c>
      <c r="Z2837" s="129" t="b">
        <v>1</v>
      </c>
      <c r="AA2837" s="129">
        <v>0</v>
      </c>
      <c r="AB2837" s="129" t="b">
        <v>0</v>
      </c>
      <c r="AC2837" s="129">
        <v>37</v>
      </c>
      <c r="AD2837" s="129">
        <v>0.182</v>
      </c>
      <c r="AE2837" s="129" t="s">
        <v>3108</v>
      </c>
      <c r="AF2837" s="129" t="s">
        <v>3162</v>
      </c>
      <c r="AG2837" s="35" t="s">
        <v>8153</v>
      </c>
    </row>
    <row r="2838" spans="1:33" x14ac:dyDescent="0.3">
      <c r="A2838" s="129" t="s">
        <v>1172</v>
      </c>
      <c r="B2838" s="132">
        <v>-0.05</v>
      </c>
      <c r="C2838" s="132">
        <v>-3.65</v>
      </c>
      <c r="D2838" s="132">
        <v>-12.85</v>
      </c>
      <c r="E2838" s="132">
        <v>-1.31</v>
      </c>
      <c r="F2838" s="132">
        <v>-4.54</v>
      </c>
      <c r="G2838" s="129" t="s">
        <v>3155</v>
      </c>
      <c r="H2838" s="129" t="s">
        <v>3108</v>
      </c>
      <c r="I2838" s="129">
        <v>10.407999999999999</v>
      </c>
      <c r="J2838" s="129">
        <v>-63</v>
      </c>
      <c r="K2838" s="129">
        <v>-34</v>
      </c>
      <c r="L2838" s="129" t="b">
        <v>0</v>
      </c>
      <c r="M2838" s="129">
        <v>-26.181999999999999</v>
      </c>
      <c r="N2838" s="129">
        <v>3.141</v>
      </c>
      <c r="O2838" s="129">
        <v>-8.3350000000000009</v>
      </c>
      <c r="P2838" s="132">
        <v>-22.145</v>
      </c>
      <c r="Q2838" s="132">
        <v>0.48599999999999999</v>
      </c>
      <c r="R2838" s="132">
        <v>-10.766999999999999</v>
      </c>
      <c r="S2838" s="129">
        <v>1.91</v>
      </c>
      <c r="T2838" s="129">
        <v>-15.252000000000001</v>
      </c>
      <c r="U2838" s="129">
        <v>92.87</v>
      </c>
      <c r="V2838" s="129">
        <v>-12</v>
      </c>
      <c r="W2838" s="129">
        <v>-18</v>
      </c>
      <c r="X2838" s="129">
        <v>112</v>
      </c>
      <c r="Y2838" s="129" t="s">
        <v>1172</v>
      </c>
      <c r="Z2838" s="129" t="b">
        <v>1</v>
      </c>
      <c r="AA2838" s="129">
        <v>0</v>
      </c>
      <c r="AB2838" s="129" t="b">
        <v>0</v>
      </c>
      <c r="AC2838" s="129">
        <v>41</v>
      </c>
      <c r="AD2838" s="129">
        <v>0.182</v>
      </c>
      <c r="AE2838" s="129" t="s">
        <v>3108</v>
      </c>
      <c r="AF2838" s="129" t="s">
        <v>3155</v>
      </c>
      <c r="AG2838" s="35" t="s">
        <v>4841</v>
      </c>
    </row>
    <row r="2839" spans="1:33" x14ac:dyDescent="0.3">
      <c r="A2839" s="129" t="s">
        <v>387</v>
      </c>
      <c r="B2839" s="132">
        <v>-1.47</v>
      </c>
      <c r="C2839" s="132">
        <v>-3.95</v>
      </c>
      <c r="D2839" s="132">
        <v>-6.67</v>
      </c>
      <c r="E2839" s="132">
        <v>-11.17</v>
      </c>
      <c r="F2839" s="132">
        <v>-9.5299999999999994</v>
      </c>
      <c r="G2839" s="129" t="s">
        <v>3217</v>
      </c>
      <c r="H2839" s="129" t="s">
        <v>150</v>
      </c>
      <c r="I2839" s="129">
        <v>10.409000000000001</v>
      </c>
      <c r="J2839" s="129">
        <v>-64</v>
      </c>
      <c r="K2839" s="129">
        <v>-55</v>
      </c>
      <c r="L2839" s="129" t="b">
        <v>0</v>
      </c>
      <c r="M2839" s="129">
        <v>-20.236000000000001</v>
      </c>
      <c r="N2839" s="129">
        <v>2.419</v>
      </c>
      <c r="O2839" s="129">
        <v>-8.3640000000000008</v>
      </c>
      <c r="P2839" s="132">
        <v>-19.434000000000001</v>
      </c>
      <c r="Q2839" s="132">
        <v>0.49399999999999999</v>
      </c>
      <c r="R2839" s="132">
        <v>-9.5909999999999993</v>
      </c>
      <c r="S2839" s="129">
        <v>2.83</v>
      </c>
      <c r="T2839" s="129">
        <v>-11.377000000000001</v>
      </c>
      <c r="U2839" s="129">
        <v>59.07</v>
      </c>
      <c r="V2839" s="129">
        <v>0</v>
      </c>
      <c r="W2839" s="129">
        <v>12</v>
      </c>
      <c r="X2839" s="129">
        <v>119</v>
      </c>
      <c r="Y2839" s="129" t="s">
        <v>387</v>
      </c>
      <c r="Z2839" s="129" t="b">
        <v>1</v>
      </c>
      <c r="AA2839" s="129">
        <v>0</v>
      </c>
      <c r="AB2839" s="129" t="b">
        <v>0</v>
      </c>
      <c r="AC2839" s="129">
        <v>41</v>
      </c>
      <c r="AD2839" s="129">
        <v>0.18099999999999999</v>
      </c>
      <c r="AE2839" s="129" t="s">
        <v>150</v>
      </c>
      <c r="AF2839" s="129" t="s">
        <v>3217</v>
      </c>
      <c r="AG2839" s="35" t="s">
        <v>4258</v>
      </c>
    </row>
    <row r="2840" spans="1:33" x14ac:dyDescent="0.3">
      <c r="A2840" s="129" t="s">
        <v>219</v>
      </c>
      <c r="B2840" s="132">
        <v>5.47</v>
      </c>
      <c r="C2840" s="132">
        <v>-2.89</v>
      </c>
      <c r="D2840" s="132">
        <v>-7.76</v>
      </c>
      <c r="E2840" s="132">
        <v>-4.99</v>
      </c>
      <c r="F2840" s="132">
        <v>-8.08</v>
      </c>
      <c r="G2840" s="129" t="s">
        <v>3114</v>
      </c>
      <c r="H2840" s="129" t="s">
        <v>31</v>
      </c>
      <c r="I2840" s="129">
        <v>145.56</v>
      </c>
      <c r="J2840" s="129">
        <v>-51</v>
      </c>
      <c r="K2840" s="129">
        <v>-13</v>
      </c>
      <c r="L2840" s="129" t="b">
        <v>0</v>
      </c>
      <c r="M2840" s="129">
        <v>-25.949000000000002</v>
      </c>
      <c r="N2840" s="129">
        <v>3.101</v>
      </c>
      <c r="O2840" s="129">
        <v>-8.3680000000000003</v>
      </c>
      <c r="P2840" s="132">
        <v>-23.645</v>
      </c>
      <c r="Q2840" s="132">
        <v>0.49099999999999999</v>
      </c>
      <c r="R2840" s="132">
        <v>-11.617000000000001</v>
      </c>
      <c r="S2840" s="129">
        <v>3.1</v>
      </c>
      <c r="T2840" s="129">
        <v>45.2</v>
      </c>
      <c r="U2840" s="129">
        <v>708.73</v>
      </c>
      <c r="V2840" s="129">
        <v>-69</v>
      </c>
      <c r="W2840" s="129">
        <v>-53</v>
      </c>
      <c r="X2840" s="129">
        <v>9</v>
      </c>
      <c r="Y2840" s="129" t="s">
        <v>219</v>
      </c>
      <c r="Z2840" s="129" t="b">
        <v>1</v>
      </c>
      <c r="AA2840" s="129">
        <v>0</v>
      </c>
      <c r="AB2840" s="129" t="b">
        <v>0</v>
      </c>
      <c r="AC2840" s="129">
        <v>52</v>
      </c>
      <c r="AD2840" s="129">
        <v>0.18099999999999999</v>
      </c>
      <c r="AE2840" s="129" t="s">
        <v>31</v>
      </c>
      <c r="AF2840" s="129" t="s">
        <v>3114</v>
      </c>
      <c r="AG2840" s="35" t="s">
        <v>3126</v>
      </c>
    </row>
    <row r="2841" spans="1:33" x14ac:dyDescent="0.3">
      <c r="A2841" s="129" t="s">
        <v>2479</v>
      </c>
      <c r="B2841" s="132">
        <v>5.09</v>
      </c>
      <c r="C2841" s="132">
        <v>-1.68</v>
      </c>
      <c r="D2841" s="132">
        <v>-32.6</v>
      </c>
      <c r="E2841" s="132">
        <v>-17.84</v>
      </c>
      <c r="F2841" s="132">
        <v>-22.02</v>
      </c>
      <c r="G2841" s="129" t="s">
        <v>3146</v>
      </c>
      <c r="H2841" s="129" t="s">
        <v>3124</v>
      </c>
      <c r="I2841" s="129">
        <v>3.0979999999999999</v>
      </c>
      <c r="J2841" s="129">
        <v>-44</v>
      </c>
      <c r="K2841" s="129">
        <v>-41</v>
      </c>
      <c r="L2841" s="129" t="b">
        <v>0</v>
      </c>
      <c r="M2841" s="129">
        <v>-105.834</v>
      </c>
      <c r="N2841" s="129">
        <v>12.616</v>
      </c>
      <c r="O2841" s="129">
        <v>-8.3889999999999993</v>
      </c>
      <c r="P2841" s="132">
        <v>-66.16</v>
      </c>
      <c r="Q2841" s="132">
        <v>0.45</v>
      </c>
      <c r="R2841" s="132">
        <v>-29.8</v>
      </c>
      <c r="S2841" s="129">
        <v>7.94</v>
      </c>
      <c r="T2841" s="129">
        <v>52.021999999999998</v>
      </c>
      <c r="U2841" s="129">
        <v>35.090000000000003</v>
      </c>
      <c r="V2841" s="129">
        <v>-58</v>
      </c>
      <c r="W2841" s="129">
        <v>-44</v>
      </c>
      <c r="X2841" s="129">
        <v>71</v>
      </c>
      <c r="Y2841" s="129" t="s">
        <v>2479</v>
      </c>
      <c r="Z2841" s="129" t="b">
        <v>1</v>
      </c>
      <c r="AA2841" s="129">
        <v>0</v>
      </c>
      <c r="AB2841" s="129" t="b">
        <v>0</v>
      </c>
      <c r="AC2841" s="129">
        <v>46</v>
      </c>
      <c r="AD2841" s="129">
        <v>0.18099999999999999</v>
      </c>
      <c r="AE2841" s="129" t="s">
        <v>3124</v>
      </c>
      <c r="AF2841" s="129" t="s">
        <v>3146</v>
      </c>
      <c r="AG2841" s="35" t="s">
        <v>3177</v>
      </c>
    </row>
    <row r="2842" spans="1:33" x14ac:dyDescent="0.3">
      <c r="A2842" s="129" t="s">
        <v>9118</v>
      </c>
      <c r="B2842" s="132">
        <v>3.61</v>
      </c>
      <c r="C2842" s="132">
        <v>-13.63</v>
      </c>
      <c r="D2842" s="132">
        <v>-20.63</v>
      </c>
      <c r="E2842" s="132">
        <v>-32.869999999999997</v>
      </c>
      <c r="F2842" s="132">
        <v>-38.159999999999997</v>
      </c>
      <c r="G2842" s="129" t="s">
        <v>3127</v>
      </c>
      <c r="H2842" s="129" t="s">
        <v>31</v>
      </c>
      <c r="I2842" s="129">
        <v>0.29799999999999999</v>
      </c>
      <c r="J2842" s="129">
        <v>-91</v>
      </c>
      <c r="K2842" s="129">
        <v>-85</v>
      </c>
      <c r="L2842" s="129" t="b">
        <v>0</v>
      </c>
      <c r="M2842" s="129">
        <v>-74.159000000000006</v>
      </c>
      <c r="N2842" s="129">
        <v>8.8219999999999992</v>
      </c>
      <c r="O2842" s="129">
        <v>-8.4060000000000006</v>
      </c>
      <c r="P2842" s="132">
        <v>-58.798000000000002</v>
      </c>
      <c r="Q2842" s="132">
        <v>0.503</v>
      </c>
      <c r="R2842" s="132">
        <v>-29.596</v>
      </c>
      <c r="S2842" s="129">
        <v>4.32</v>
      </c>
      <c r="T2842" s="129">
        <v>80.558999999999997</v>
      </c>
      <c r="U2842" s="129">
        <v>4.3099999999999996</v>
      </c>
      <c r="V2842" s="129">
        <v>-48</v>
      </c>
      <c r="W2842" s="129">
        <v>-59</v>
      </c>
      <c r="X2842" s="129">
        <v>1074</v>
      </c>
      <c r="Y2842" s="129" t="s">
        <v>9118</v>
      </c>
      <c r="Z2842" s="129" t="b">
        <v>1</v>
      </c>
      <c r="AA2842" s="129">
        <v>0</v>
      </c>
      <c r="AB2842" s="129" t="b">
        <v>0</v>
      </c>
      <c r="AC2842" s="129">
        <v>38</v>
      </c>
      <c r="AD2842" s="129">
        <v>0.18099999999999999</v>
      </c>
      <c r="AE2842" s="129" t="s">
        <v>31</v>
      </c>
      <c r="AF2842" s="129" t="s">
        <v>3127</v>
      </c>
      <c r="AG2842" s="35" t="s">
        <v>9119</v>
      </c>
    </row>
    <row r="2843" spans="1:33" x14ac:dyDescent="0.3">
      <c r="A2843" s="129" t="s">
        <v>2346</v>
      </c>
      <c r="B2843" s="132">
        <v>-1.55</v>
      </c>
      <c r="C2843" s="132">
        <v>-5.74</v>
      </c>
      <c r="D2843" s="132">
        <v>-14.07</v>
      </c>
      <c r="E2843" s="132">
        <v>-10.36</v>
      </c>
      <c r="F2843" s="132">
        <v>-9.5</v>
      </c>
      <c r="G2843" s="129" t="s">
        <v>3238</v>
      </c>
      <c r="H2843" s="129" t="s">
        <v>24</v>
      </c>
      <c r="I2843" s="129">
        <v>3.1349999999999998</v>
      </c>
      <c r="J2843" s="129">
        <v>-55</v>
      </c>
      <c r="K2843" s="129">
        <v>-42</v>
      </c>
      <c r="L2843" s="129" t="b">
        <v>0</v>
      </c>
      <c r="M2843" s="129">
        <v>-24.527999999999999</v>
      </c>
      <c r="N2843" s="129">
        <v>2.9089999999999998</v>
      </c>
      <c r="O2843" s="129">
        <v>-8.4320000000000004</v>
      </c>
      <c r="P2843" s="132">
        <v>-21.75</v>
      </c>
      <c r="Q2843" s="132">
        <v>0.48799999999999999</v>
      </c>
      <c r="R2843" s="132">
        <v>-10.619</v>
      </c>
      <c r="S2843" s="129">
        <v>2.2999999999999998</v>
      </c>
      <c r="T2843" s="129">
        <v>-24.228000000000002</v>
      </c>
      <c r="U2843" s="129">
        <v>174.26</v>
      </c>
      <c r="V2843" s="129">
        <v>-16</v>
      </c>
      <c r="W2843" s="129">
        <v>-32</v>
      </c>
      <c r="X2843" s="129">
        <v>49</v>
      </c>
      <c r="Y2843" s="129" t="s">
        <v>2346</v>
      </c>
      <c r="Z2843" s="129" t="b">
        <v>1</v>
      </c>
      <c r="AA2843" s="129">
        <v>0</v>
      </c>
      <c r="AB2843" s="129" t="b">
        <v>0</v>
      </c>
      <c r="AC2843" s="129">
        <v>40</v>
      </c>
      <c r="AD2843" s="129">
        <v>0.18</v>
      </c>
      <c r="AE2843" s="129" t="s">
        <v>24</v>
      </c>
      <c r="AF2843" s="129" t="s">
        <v>3238</v>
      </c>
      <c r="AG2843" s="35" t="s">
        <v>4143</v>
      </c>
    </row>
    <row r="2844" spans="1:33" x14ac:dyDescent="0.3">
      <c r="A2844" s="129" t="s">
        <v>8217</v>
      </c>
      <c r="B2844" s="132">
        <v>-3.85</v>
      </c>
      <c r="C2844" s="132">
        <v>-7.27</v>
      </c>
      <c r="D2844" s="132">
        <v>-7.16</v>
      </c>
      <c r="E2844" s="132">
        <v>-16.739999999999998</v>
      </c>
      <c r="F2844" s="132">
        <v>-18.27</v>
      </c>
      <c r="G2844" s="129" t="s">
        <v>3148</v>
      </c>
      <c r="H2844" s="129" t="s">
        <v>3111</v>
      </c>
      <c r="I2844" s="129">
        <v>0.29099999999999998</v>
      </c>
      <c r="J2844" s="129">
        <v>-49</v>
      </c>
      <c r="K2844" s="129">
        <v>-49</v>
      </c>
      <c r="L2844" s="129" t="b">
        <v>0</v>
      </c>
      <c r="M2844" s="129">
        <v>-26.332999999999998</v>
      </c>
      <c r="N2844" s="129">
        <v>3.1179999999999999</v>
      </c>
      <c r="O2844" s="129">
        <v>-8.4450000000000003</v>
      </c>
      <c r="P2844" s="132">
        <v>-25.018000000000001</v>
      </c>
      <c r="Q2844" s="132">
        <v>0.50800000000000001</v>
      </c>
      <c r="R2844" s="132">
        <v>-12.696999999999999</v>
      </c>
      <c r="S2844" s="129">
        <v>2.89</v>
      </c>
      <c r="T2844" s="129">
        <v>-78.194000000000003</v>
      </c>
      <c r="U2844" s="129">
        <v>23.48</v>
      </c>
      <c r="V2844" s="129">
        <v>25</v>
      </c>
      <c r="W2844" s="129">
        <v>-4</v>
      </c>
      <c r="X2844" s="129">
        <v>295</v>
      </c>
      <c r="Y2844" s="129" t="s">
        <v>8217</v>
      </c>
      <c r="Z2844" s="129" t="b">
        <v>1</v>
      </c>
      <c r="AA2844" s="129">
        <v>23.34</v>
      </c>
      <c r="AB2844" s="129" t="b">
        <v>0</v>
      </c>
      <c r="AC2844" s="129">
        <v>46</v>
      </c>
      <c r="AD2844" s="129">
        <v>0.18</v>
      </c>
      <c r="AE2844" s="129" t="s">
        <v>3111</v>
      </c>
      <c r="AF2844" s="129" t="s">
        <v>3148</v>
      </c>
      <c r="AG2844" s="35" t="s">
        <v>8218</v>
      </c>
    </row>
    <row r="2845" spans="1:33" x14ac:dyDescent="0.3">
      <c r="A2845" s="129" t="s">
        <v>7490</v>
      </c>
      <c r="B2845" s="132">
        <v>9.9</v>
      </c>
      <c r="C2845" s="132">
        <v>-0.63</v>
      </c>
      <c r="D2845" s="132">
        <v>2.76</v>
      </c>
      <c r="E2845" s="132">
        <v>-10.47</v>
      </c>
      <c r="F2845" s="132">
        <v>-10.97</v>
      </c>
      <c r="G2845" s="129" t="s">
        <v>3114</v>
      </c>
      <c r="H2845" s="129" t="s">
        <v>31</v>
      </c>
      <c r="I2845" s="129">
        <v>0.55900000000000005</v>
      </c>
      <c r="J2845" s="129">
        <v>-80</v>
      </c>
      <c r="K2845" s="129">
        <v>-76</v>
      </c>
      <c r="L2845" s="129" t="b">
        <v>1</v>
      </c>
      <c r="M2845" s="129">
        <v>-37.923999999999999</v>
      </c>
      <c r="N2845" s="129">
        <v>4.49</v>
      </c>
      <c r="O2845" s="129">
        <v>-8.4469999999999992</v>
      </c>
      <c r="P2845" s="132">
        <v>-33.177999999999997</v>
      </c>
      <c r="Q2845" s="132">
        <v>0.51200000000000001</v>
      </c>
      <c r="R2845" s="132">
        <v>-16.983000000000001</v>
      </c>
      <c r="S2845" s="129">
        <v>5.82</v>
      </c>
      <c r="T2845" s="129">
        <v>-8.1389999999999993</v>
      </c>
      <c r="U2845" s="129">
        <v>6.33</v>
      </c>
      <c r="V2845" s="129">
        <v>-51</v>
      </c>
      <c r="W2845" s="129">
        <v>-32</v>
      </c>
      <c r="X2845" s="129">
        <v>542</v>
      </c>
      <c r="Y2845" s="129" t="s">
        <v>7490</v>
      </c>
      <c r="Z2845" s="129" t="b">
        <v>1</v>
      </c>
      <c r="AA2845" s="129">
        <v>0</v>
      </c>
      <c r="AB2845" s="129" t="b">
        <v>0</v>
      </c>
      <c r="AC2845" s="129">
        <v>40</v>
      </c>
      <c r="AD2845" s="129">
        <v>0.18</v>
      </c>
      <c r="AE2845" s="129" t="s">
        <v>31</v>
      </c>
      <c r="AF2845" s="129" t="s">
        <v>3114</v>
      </c>
      <c r="AG2845" s="35" t="s">
        <v>7491</v>
      </c>
    </row>
    <row r="2846" spans="1:33" x14ac:dyDescent="0.3">
      <c r="A2846" s="129" t="s">
        <v>2380</v>
      </c>
      <c r="B2846" s="132">
        <v>2.57</v>
      </c>
      <c r="C2846" s="132">
        <v>2.62</v>
      </c>
      <c r="D2846" s="132">
        <v>-10.65</v>
      </c>
      <c r="E2846" s="132">
        <v>-2.76</v>
      </c>
      <c r="F2846" s="132">
        <v>-4.83</v>
      </c>
      <c r="G2846" s="129" t="s">
        <v>3146</v>
      </c>
      <c r="H2846" s="129" t="s">
        <v>3124</v>
      </c>
      <c r="I2846" s="129">
        <v>3.4889999999999999</v>
      </c>
      <c r="J2846" s="129">
        <v>-82</v>
      </c>
      <c r="K2846" s="129">
        <v>-76</v>
      </c>
      <c r="L2846" s="129" t="b">
        <v>0</v>
      </c>
      <c r="M2846" s="129">
        <v>-51.368000000000002</v>
      </c>
      <c r="N2846" s="129">
        <v>6.0789999999999997</v>
      </c>
      <c r="O2846" s="129">
        <v>-8.4499999999999993</v>
      </c>
      <c r="P2846" s="132">
        <v>-39.67</v>
      </c>
      <c r="Q2846" s="132">
        <v>0.48399999999999999</v>
      </c>
      <c r="R2846" s="132">
        <v>-19.215</v>
      </c>
      <c r="S2846" s="129">
        <v>3.77</v>
      </c>
      <c r="T2846" s="129">
        <v>36.052999999999997</v>
      </c>
      <c r="U2846" s="129">
        <v>41.97</v>
      </c>
      <c r="V2846" s="129">
        <v>-35</v>
      </c>
      <c r="W2846" s="129">
        <v>-35</v>
      </c>
      <c r="X2846" s="129">
        <v>126</v>
      </c>
      <c r="Y2846" s="129" t="s">
        <v>2380</v>
      </c>
      <c r="Z2846" s="129" t="b">
        <v>1</v>
      </c>
      <c r="AA2846" s="129">
        <v>0</v>
      </c>
      <c r="AB2846" s="129" t="b">
        <v>0</v>
      </c>
      <c r="AC2846" s="129">
        <v>43</v>
      </c>
      <c r="AD2846" s="129">
        <v>0.17899999999999999</v>
      </c>
      <c r="AE2846" s="129" t="s">
        <v>3124</v>
      </c>
      <c r="AF2846" s="129" t="s">
        <v>3146</v>
      </c>
      <c r="AG2846" s="35" t="s">
        <v>3914</v>
      </c>
    </row>
    <row r="2847" spans="1:33" x14ac:dyDescent="0.3">
      <c r="A2847" s="129" t="s">
        <v>2293</v>
      </c>
      <c r="B2847" s="132">
        <v>-5.87</v>
      </c>
      <c r="C2847" s="132">
        <v>5.97</v>
      </c>
      <c r="D2847" s="132">
        <v>-13.14</v>
      </c>
      <c r="E2847" s="132">
        <v>-20.52</v>
      </c>
      <c r="F2847" s="132">
        <v>-28.3</v>
      </c>
      <c r="G2847" s="129" t="s">
        <v>3175</v>
      </c>
      <c r="H2847" s="129" t="s">
        <v>3108</v>
      </c>
      <c r="I2847" s="129">
        <v>1.115</v>
      </c>
      <c r="J2847" s="129">
        <v>-96</v>
      </c>
      <c r="K2847" s="129">
        <v>-94</v>
      </c>
      <c r="L2847" s="129" t="b">
        <v>0</v>
      </c>
      <c r="M2847" s="129">
        <v>-74.016000000000005</v>
      </c>
      <c r="N2847" s="129">
        <v>8.7270000000000003</v>
      </c>
      <c r="O2847" s="129">
        <v>-8.4819999999999993</v>
      </c>
      <c r="P2847" s="132">
        <v>-59.911999999999999</v>
      </c>
      <c r="Q2847" s="132">
        <v>0.53200000000000003</v>
      </c>
      <c r="R2847" s="132">
        <v>-31.879000000000001</v>
      </c>
      <c r="S2847" s="129">
        <v>7.11</v>
      </c>
      <c r="T2847" s="129">
        <v>-54.256999999999998</v>
      </c>
      <c r="U2847" s="129">
        <v>1.6850000000000001</v>
      </c>
      <c r="V2847" s="129">
        <v>-5</v>
      </c>
      <c r="W2847" s="129">
        <v>8</v>
      </c>
      <c r="X2847" s="129">
        <v>1669</v>
      </c>
      <c r="Y2847" s="129" t="s">
        <v>2293</v>
      </c>
      <c r="Z2847" s="129" t="b">
        <v>0</v>
      </c>
      <c r="AA2847" s="129">
        <v>0</v>
      </c>
      <c r="AB2847" s="129" t="b">
        <v>0</v>
      </c>
      <c r="AC2847" s="129">
        <v>38</v>
      </c>
      <c r="AD2847" s="129">
        <v>0.17899999999999999</v>
      </c>
      <c r="AE2847" s="129" t="s">
        <v>3108</v>
      </c>
      <c r="AF2847" s="129" t="s">
        <v>3175</v>
      </c>
      <c r="AG2847" s="35" t="s">
        <v>4470</v>
      </c>
    </row>
    <row r="2848" spans="1:33" x14ac:dyDescent="0.3">
      <c r="A2848" s="129" t="s">
        <v>1648</v>
      </c>
      <c r="B2848" s="132">
        <v>-3.03</v>
      </c>
      <c r="C2848" s="132">
        <v>-3.53</v>
      </c>
      <c r="D2848" s="132">
        <v>-12.21</v>
      </c>
      <c r="E2848" s="132">
        <v>-3.47</v>
      </c>
      <c r="F2848" s="132">
        <v>-6.77</v>
      </c>
      <c r="G2848" s="129" t="s">
        <v>3217</v>
      </c>
      <c r="H2848" s="129" t="s">
        <v>150</v>
      </c>
      <c r="I2848" s="129">
        <v>3.3330000000000002</v>
      </c>
      <c r="J2848" s="129">
        <v>-65</v>
      </c>
      <c r="K2848" s="129">
        <v>-34</v>
      </c>
      <c r="L2848" s="129" t="b">
        <v>0</v>
      </c>
      <c r="M2848" s="129">
        <v>-32.313000000000002</v>
      </c>
      <c r="N2848" s="129">
        <v>3.8090000000000002</v>
      </c>
      <c r="O2848" s="129">
        <v>-8.4830000000000005</v>
      </c>
      <c r="P2848" s="132">
        <v>-27.542999999999999</v>
      </c>
      <c r="Q2848" s="132">
        <v>0.498</v>
      </c>
      <c r="R2848" s="132">
        <v>-13.715999999999999</v>
      </c>
      <c r="S2848" s="129">
        <v>3.11</v>
      </c>
      <c r="T2848" s="129">
        <v>-39.25</v>
      </c>
      <c r="U2848" s="129">
        <v>14.74</v>
      </c>
      <c r="V2848" s="129">
        <v>-30</v>
      </c>
      <c r="W2848" s="129">
        <v>-56</v>
      </c>
      <c r="X2848" s="129">
        <v>436</v>
      </c>
      <c r="Y2848" s="129" t="s">
        <v>1648</v>
      </c>
      <c r="Z2848" s="129" t="b">
        <v>1</v>
      </c>
      <c r="AA2848" s="129">
        <v>0</v>
      </c>
      <c r="AB2848" s="129" t="b">
        <v>0</v>
      </c>
      <c r="AC2848" s="129">
        <v>47</v>
      </c>
      <c r="AD2848" s="129">
        <v>0.17899999999999999</v>
      </c>
      <c r="AE2848" s="129" t="s">
        <v>150</v>
      </c>
      <c r="AF2848" s="129" t="s">
        <v>3217</v>
      </c>
      <c r="AG2848" s="35" t="s">
        <v>3468</v>
      </c>
    </row>
    <row r="2849" spans="1:33" x14ac:dyDescent="0.3">
      <c r="A2849" s="129" t="s">
        <v>2281</v>
      </c>
      <c r="B2849" s="132">
        <v>-4.1500000000000004</v>
      </c>
      <c r="C2849" s="132">
        <v>4.62</v>
      </c>
      <c r="D2849" s="132">
        <v>-5.72</v>
      </c>
      <c r="E2849" s="132">
        <v>-28.14</v>
      </c>
      <c r="F2849" s="132">
        <v>-11.12</v>
      </c>
      <c r="G2849" s="129" t="s">
        <v>3305</v>
      </c>
      <c r="H2849" s="129" t="s">
        <v>3124</v>
      </c>
      <c r="I2849" s="129">
        <v>2.2930000000000001</v>
      </c>
      <c r="J2849" s="129">
        <v>-61</v>
      </c>
      <c r="K2849" s="129">
        <v>-53</v>
      </c>
      <c r="L2849" s="129" t="b">
        <v>0</v>
      </c>
      <c r="M2849" s="129">
        <v>-32.445999999999998</v>
      </c>
      <c r="N2849" s="129">
        <v>3.8220000000000001</v>
      </c>
      <c r="O2849" s="129">
        <v>-8.49</v>
      </c>
      <c r="P2849" s="132">
        <v>-32.917000000000002</v>
      </c>
      <c r="Q2849" s="132">
        <v>0.51</v>
      </c>
      <c r="R2849" s="132">
        <v>-16.780999999999999</v>
      </c>
      <c r="S2849" s="129">
        <v>2.83</v>
      </c>
      <c r="T2849" s="129">
        <v>-93.037000000000006</v>
      </c>
      <c r="U2849" s="129">
        <v>74.45</v>
      </c>
      <c r="V2849" s="129">
        <v>-3</v>
      </c>
      <c r="W2849" s="129">
        <v>-12</v>
      </c>
      <c r="X2849" s="129">
        <v>94</v>
      </c>
      <c r="Y2849" s="129" t="s">
        <v>2281</v>
      </c>
      <c r="Z2849" s="129" t="b">
        <v>0</v>
      </c>
      <c r="AA2849" s="129">
        <v>0</v>
      </c>
      <c r="AB2849" s="129" t="b">
        <v>0</v>
      </c>
      <c r="AC2849" s="129">
        <v>51</v>
      </c>
      <c r="AD2849" s="129">
        <v>0.17899999999999999</v>
      </c>
      <c r="AE2849" s="129" t="s">
        <v>3124</v>
      </c>
      <c r="AF2849" s="129" t="s">
        <v>3305</v>
      </c>
      <c r="AG2849" s="35" t="s">
        <v>5280</v>
      </c>
    </row>
    <row r="2850" spans="1:33" x14ac:dyDescent="0.3">
      <c r="A2850" s="129" t="s">
        <v>1789</v>
      </c>
      <c r="B2850" s="132">
        <v>13.92</v>
      </c>
      <c r="C2850" s="132">
        <v>22.27</v>
      </c>
      <c r="D2850" s="132">
        <v>3.85</v>
      </c>
      <c r="E2850" s="132">
        <v>8.93</v>
      </c>
      <c r="F2850" s="132">
        <v>3.06</v>
      </c>
      <c r="G2850" s="129" t="s">
        <v>3146</v>
      </c>
      <c r="H2850" s="129" t="s">
        <v>3124</v>
      </c>
      <c r="I2850" s="129">
        <v>5.1680000000000001</v>
      </c>
      <c r="J2850" s="129">
        <v>-81</v>
      </c>
      <c r="K2850" s="129">
        <v>-10</v>
      </c>
      <c r="L2850" s="129" t="b">
        <v>1</v>
      </c>
      <c r="M2850" s="129">
        <v>-59.643999999999998</v>
      </c>
      <c r="N2850" s="129">
        <v>7.0229999999999997</v>
      </c>
      <c r="O2850" s="129">
        <v>-8.4920000000000009</v>
      </c>
      <c r="P2850" s="132">
        <v>-44.811999999999998</v>
      </c>
      <c r="Q2850" s="132">
        <v>0.51</v>
      </c>
      <c r="R2850" s="132">
        <v>-22.855</v>
      </c>
      <c r="S2850" s="129">
        <v>4.54</v>
      </c>
      <c r="T2850" s="129">
        <v>24.202999999999999</v>
      </c>
      <c r="U2850" s="129">
        <v>80.06</v>
      </c>
      <c r="V2850" s="129">
        <v>-17</v>
      </c>
      <c r="W2850" s="129">
        <v>3</v>
      </c>
      <c r="X2850" s="129">
        <v>55</v>
      </c>
      <c r="Y2850" s="129" t="s">
        <v>1789</v>
      </c>
      <c r="Z2850" s="129" t="b">
        <v>1</v>
      </c>
      <c r="AA2850" s="129">
        <v>0</v>
      </c>
      <c r="AB2850" s="129" t="b">
        <v>1</v>
      </c>
      <c r="AC2850" s="129">
        <v>44</v>
      </c>
      <c r="AD2850" s="129">
        <v>0.17799999999999999</v>
      </c>
      <c r="AE2850" s="129" t="s">
        <v>3124</v>
      </c>
      <c r="AF2850" s="129" t="s">
        <v>3146</v>
      </c>
      <c r="AG2850" s="35" t="s">
        <v>3683</v>
      </c>
    </row>
    <row r="2851" spans="1:33" x14ac:dyDescent="0.3">
      <c r="A2851" s="129" t="s">
        <v>1961</v>
      </c>
      <c r="B2851" s="132">
        <v>1.33</v>
      </c>
      <c r="C2851" s="132">
        <v>6.03</v>
      </c>
      <c r="D2851" s="132">
        <v>-6.77</v>
      </c>
      <c r="E2851" s="132">
        <v>-13.54</v>
      </c>
      <c r="F2851" s="132">
        <v>-18.010000000000002</v>
      </c>
      <c r="G2851" s="129" t="s">
        <v>3187</v>
      </c>
      <c r="H2851" s="129" t="s">
        <v>3108</v>
      </c>
      <c r="I2851" s="129">
        <v>2.855</v>
      </c>
      <c r="J2851" s="129">
        <v>-96</v>
      </c>
      <c r="K2851" s="129">
        <v>-96</v>
      </c>
      <c r="L2851" s="129" t="b">
        <v>0</v>
      </c>
      <c r="M2851" s="129">
        <v>-51.683999999999997</v>
      </c>
      <c r="N2851" s="129">
        <v>6.0860000000000003</v>
      </c>
      <c r="O2851" s="129">
        <v>-8.4920000000000009</v>
      </c>
      <c r="P2851" s="132">
        <v>-42.695</v>
      </c>
      <c r="Q2851" s="132">
        <v>0.51800000000000002</v>
      </c>
      <c r="R2851" s="132">
        <v>-22.126999999999999</v>
      </c>
      <c r="S2851" s="129">
        <v>4.82</v>
      </c>
      <c r="T2851" s="129">
        <v>78.012</v>
      </c>
      <c r="U2851" s="129">
        <v>5.7149999999999999</v>
      </c>
      <c r="V2851" s="129">
        <v>-8</v>
      </c>
      <c r="W2851" s="129">
        <v>-31</v>
      </c>
      <c r="X2851" s="129">
        <v>725</v>
      </c>
      <c r="Y2851" s="129" t="s">
        <v>1961</v>
      </c>
      <c r="Z2851" s="129" t="b">
        <v>0</v>
      </c>
      <c r="AA2851" s="129">
        <v>0</v>
      </c>
      <c r="AB2851" s="129" t="b">
        <v>0</v>
      </c>
      <c r="AC2851" s="129">
        <v>42</v>
      </c>
      <c r="AD2851" s="129">
        <v>0.17799999999999999</v>
      </c>
      <c r="AE2851" s="129" t="s">
        <v>3108</v>
      </c>
      <c r="AF2851" s="129" t="s">
        <v>3187</v>
      </c>
      <c r="AG2851" s="35" t="s">
        <v>4707</v>
      </c>
    </row>
    <row r="2852" spans="1:33" x14ac:dyDescent="0.3">
      <c r="A2852" s="129" t="s">
        <v>1994</v>
      </c>
      <c r="B2852" s="132">
        <v>9.18</v>
      </c>
      <c r="C2852" s="132">
        <v>7.26</v>
      </c>
      <c r="D2852" s="132">
        <v>-2.4500000000000002</v>
      </c>
      <c r="E2852" s="132">
        <v>-11.09</v>
      </c>
      <c r="F2852" s="132">
        <v>-16.350000000000001</v>
      </c>
      <c r="G2852" s="129" t="s">
        <v>3267</v>
      </c>
      <c r="H2852" s="129" t="s">
        <v>3205</v>
      </c>
      <c r="I2852" s="129">
        <v>3.18</v>
      </c>
      <c r="J2852" s="129">
        <v>-67</v>
      </c>
      <c r="K2852" s="129">
        <v>-57</v>
      </c>
      <c r="L2852" s="129" t="b">
        <v>1</v>
      </c>
      <c r="M2852" s="129">
        <v>-39.642000000000003</v>
      </c>
      <c r="N2852" s="129">
        <v>4.6660000000000004</v>
      </c>
      <c r="O2852" s="129">
        <v>-8.4949999999999992</v>
      </c>
      <c r="P2852" s="132">
        <v>-36.329000000000001</v>
      </c>
      <c r="Q2852" s="132">
        <v>0.51300000000000001</v>
      </c>
      <c r="R2852" s="132">
        <v>-18.635000000000002</v>
      </c>
      <c r="S2852" s="129">
        <v>3.36</v>
      </c>
      <c r="T2852" s="129">
        <v>74.787999999999997</v>
      </c>
      <c r="U2852" s="129">
        <v>46.97</v>
      </c>
      <c r="V2852" s="129">
        <v>3</v>
      </c>
      <c r="W2852" s="129">
        <v>-33</v>
      </c>
      <c r="X2852" s="129">
        <v>126</v>
      </c>
      <c r="Y2852" s="129" t="s">
        <v>1994</v>
      </c>
      <c r="Z2852" s="129" t="b">
        <v>1</v>
      </c>
      <c r="AA2852" s="129">
        <v>0</v>
      </c>
      <c r="AB2852" s="129" t="b">
        <v>0</v>
      </c>
      <c r="AC2852" s="129">
        <v>49</v>
      </c>
      <c r="AD2852" s="129">
        <v>0.17799999999999999</v>
      </c>
      <c r="AE2852" s="129" t="s">
        <v>3205</v>
      </c>
      <c r="AF2852" s="129" t="s">
        <v>3267</v>
      </c>
      <c r="AG2852" s="35" t="s">
        <v>3734</v>
      </c>
    </row>
    <row r="2853" spans="1:33" x14ac:dyDescent="0.3">
      <c r="A2853" s="129" t="s">
        <v>2219</v>
      </c>
      <c r="B2853" s="132">
        <v>-1.75</v>
      </c>
      <c r="C2853" s="132">
        <v>-5.67</v>
      </c>
      <c r="D2853" s="132">
        <v>-7.42</v>
      </c>
      <c r="E2853" s="132">
        <v>-40.619999999999997</v>
      </c>
      <c r="F2853" s="132">
        <v>-40.07</v>
      </c>
      <c r="G2853" s="129" t="s">
        <v>3455</v>
      </c>
      <c r="H2853" s="129" t="s">
        <v>31</v>
      </c>
      <c r="I2853" s="129">
        <v>1.4430000000000001</v>
      </c>
      <c r="J2853" s="129">
        <v>-75</v>
      </c>
      <c r="K2853" s="129">
        <v>-66</v>
      </c>
      <c r="L2853" s="129" t="b">
        <v>0</v>
      </c>
      <c r="M2853" s="129">
        <v>-107.745</v>
      </c>
      <c r="N2853" s="129">
        <v>12.675000000000001</v>
      </c>
      <c r="O2853" s="129">
        <v>-8.5</v>
      </c>
      <c r="P2853" s="132">
        <v>-71.831000000000003</v>
      </c>
      <c r="Q2853" s="132">
        <v>0.52900000000000003</v>
      </c>
      <c r="R2853" s="132">
        <v>-38.006999999999998</v>
      </c>
      <c r="S2853" s="129">
        <v>3.58</v>
      </c>
      <c r="T2853" s="129">
        <v>-46.670999999999999</v>
      </c>
      <c r="U2853" s="129">
        <v>8.99</v>
      </c>
      <c r="V2853" s="129">
        <v>-50</v>
      </c>
      <c r="W2853" s="129">
        <v>-68</v>
      </c>
      <c r="X2853" s="129">
        <v>622</v>
      </c>
      <c r="Y2853" s="129" t="s">
        <v>2219</v>
      </c>
      <c r="Z2853" s="129" t="b">
        <v>1</v>
      </c>
      <c r="AA2853" s="129">
        <v>0</v>
      </c>
      <c r="AB2853" s="129" t="b">
        <v>0</v>
      </c>
      <c r="AC2853" s="129">
        <v>45</v>
      </c>
      <c r="AD2853" s="129">
        <v>0.17699999999999999</v>
      </c>
      <c r="AE2853" s="129" t="s">
        <v>31</v>
      </c>
      <c r="AF2853" s="129" t="s">
        <v>3455</v>
      </c>
      <c r="AG2853" s="35" t="s">
        <v>3771</v>
      </c>
    </row>
    <row r="2854" spans="1:33" x14ac:dyDescent="0.3">
      <c r="A2854" s="129" t="s">
        <v>7914</v>
      </c>
      <c r="B2854" s="132">
        <v>2.17</v>
      </c>
      <c r="C2854" s="132">
        <v>-10.48</v>
      </c>
      <c r="D2854" s="132">
        <v>-24.65</v>
      </c>
      <c r="E2854" s="132">
        <v>17.87</v>
      </c>
      <c r="F2854" s="132">
        <v>-20.84</v>
      </c>
      <c r="G2854" s="129" t="s">
        <v>3170</v>
      </c>
      <c r="H2854" s="129" t="s">
        <v>3124</v>
      </c>
      <c r="I2854" s="129">
        <v>0.29599999999999999</v>
      </c>
      <c r="J2854" s="129">
        <v>-94</v>
      </c>
      <c r="K2854" s="129">
        <v>-87</v>
      </c>
      <c r="L2854" s="129" t="b">
        <v>0</v>
      </c>
      <c r="M2854" s="129">
        <v>-102.154</v>
      </c>
      <c r="N2854" s="129">
        <v>12.006</v>
      </c>
      <c r="O2854" s="129">
        <v>-8.5090000000000003</v>
      </c>
      <c r="P2854" s="132">
        <v>-58.595999999999997</v>
      </c>
      <c r="Q2854" s="132">
        <v>0.48899999999999999</v>
      </c>
      <c r="R2854" s="132">
        <v>-28.664999999999999</v>
      </c>
      <c r="S2854" s="129">
        <v>7.72</v>
      </c>
      <c r="T2854" s="129">
        <v>41.337000000000003</v>
      </c>
      <c r="U2854" s="129">
        <v>3.76</v>
      </c>
      <c r="V2854" s="129">
        <v>18</v>
      </c>
      <c r="W2854" s="129">
        <v>23</v>
      </c>
      <c r="X2854" s="129">
        <v>688</v>
      </c>
      <c r="Y2854" s="129" t="s">
        <v>7914</v>
      </c>
      <c r="Z2854" s="129" t="b">
        <v>1</v>
      </c>
      <c r="AA2854" s="129">
        <v>0</v>
      </c>
      <c r="AB2854" s="129" t="b">
        <v>0</v>
      </c>
      <c r="AC2854" s="129">
        <v>41</v>
      </c>
      <c r="AD2854" s="129">
        <v>0.17699999999999999</v>
      </c>
      <c r="AE2854" s="129" t="s">
        <v>3124</v>
      </c>
      <c r="AF2854" s="129" t="s">
        <v>3170</v>
      </c>
      <c r="AG2854" s="35" t="s">
        <v>8841</v>
      </c>
    </row>
    <row r="2855" spans="1:33" x14ac:dyDescent="0.3">
      <c r="A2855" s="129" t="s">
        <v>2034</v>
      </c>
      <c r="B2855" s="132">
        <v>-2.5099999999999998</v>
      </c>
      <c r="C2855" s="132">
        <v>-16.52</v>
      </c>
      <c r="D2855" s="132">
        <v>-26.84</v>
      </c>
      <c r="E2855" s="132">
        <v>-20.23</v>
      </c>
      <c r="F2855" s="132">
        <v>-19.690000000000001</v>
      </c>
      <c r="G2855" s="129" t="s">
        <v>3238</v>
      </c>
      <c r="H2855" s="129" t="s">
        <v>24</v>
      </c>
      <c r="I2855" s="129">
        <v>1.0780000000000001</v>
      </c>
      <c r="J2855" s="129">
        <v>-62</v>
      </c>
      <c r="K2855" s="129">
        <v>-62</v>
      </c>
      <c r="L2855" s="129" t="b">
        <v>0</v>
      </c>
      <c r="M2855" s="129">
        <v>-55.423999999999999</v>
      </c>
      <c r="N2855" s="129">
        <v>6.5119999999999996</v>
      </c>
      <c r="O2855" s="129">
        <v>-8.5109999999999992</v>
      </c>
      <c r="P2855" s="132">
        <v>-43.514000000000003</v>
      </c>
      <c r="Q2855" s="132">
        <v>0.48099999999999998</v>
      </c>
      <c r="R2855" s="132">
        <v>-20.946999999999999</v>
      </c>
      <c r="S2855" s="129">
        <v>4.33</v>
      </c>
      <c r="T2855" s="129">
        <v>1.385</v>
      </c>
      <c r="U2855" s="129">
        <v>16.68</v>
      </c>
      <c r="V2855" s="129">
        <v>-40</v>
      </c>
      <c r="W2855" s="129">
        <v>-46</v>
      </c>
      <c r="X2855" s="129">
        <v>277</v>
      </c>
      <c r="Y2855" s="129" t="s">
        <v>2034</v>
      </c>
      <c r="Z2855" s="129" t="b">
        <v>1</v>
      </c>
      <c r="AA2855" s="129">
        <v>0</v>
      </c>
      <c r="AB2855" s="129" t="b">
        <v>0</v>
      </c>
      <c r="AC2855" s="129">
        <v>41</v>
      </c>
      <c r="AD2855" s="129">
        <v>0.17699999999999999</v>
      </c>
      <c r="AE2855" s="129" t="s">
        <v>24</v>
      </c>
      <c r="AF2855" s="129" t="s">
        <v>3238</v>
      </c>
      <c r="AG2855" s="35" t="s">
        <v>5607</v>
      </c>
    </row>
    <row r="2856" spans="1:33" x14ac:dyDescent="0.3">
      <c r="A2856" s="129" t="s">
        <v>8132</v>
      </c>
      <c r="B2856" s="132">
        <v>-1.27</v>
      </c>
      <c r="C2856" s="132">
        <v>-5.46</v>
      </c>
      <c r="D2856" s="132">
        <v>-5.78</v>
      </c>
      <c r="E2856" s="132">
        <v>-16.649999999999999</v>
      </c>
      <c r="F2856" s="132">
        <v>-16.350000000000001</v>
      </c>
      <c r="G2856" s="129" t="s">
        <v>3148</v>
      </c>
      <c r="H2856" s="129" t="s">
        <v>3111</v>
      </c>
      <c r="I2856" s="129">
        <v>0.221</v>
      </c>
      <c r="J2856" s="129">
        <v>-46</v>
      </c>
      <c r="K2856" s="129">
        <v>-46</v>
      </c>
      <c r="L2856" s="129" t="b">
        <v>0</v>
      </c>
      <c r="M2856" s="129">
        <v>-19.824000000000002</v>
      </c>
      <c r="N2856" s="129">
        <v>2.3220000000000001</v>
      </c>
      <c r="O2856" s="129">
        <v>-8.5370000000000008</v>
      </c>
      <c r="P2856" s="132">
        <v>-20.145</v>
      </c>
      <c r="Q2856" s="132">
        <v>0.50800000000000001</v>
      </c>
      <c r="R2856" s="132">
        <v>-10.237</v>
      </c>
      <c r="S2856" s="129">
        <v>2.57</v>
      </c>
      <c r="T2856" s="129">
        <v>-25</v>
      </c>
      <c r="U2856" s="129">
        <v>14.02</v>
      </c>
      <c r="V2856" s="129">
        <v>33</v>
      </c>
      <c r="W2856" s="129">
        <v>8</v>
      </c>
      <c r="X2856" s="129">
        <v>555</v>
      </c>
      <c r="Y2856" s="129" t="s">
        <v>8132</v>
      </c>
      <c r="Z2856" s="129" t="b">
        <v>1</v>
      </c>
      <c r="AA2856" s="129">
        <v>0</v>
      </c>
      <c r="AB2856" s="129" t="b">
        <v>0</v>
      </c>
      <c r="AC2856" s="129">
        <v>34</v>
      </c>
      <c r="AD2856" s="129">
        <v>0.17699999999999999</v>
      </c>
      <c r="AE2856" s="129" t="s">
        <v>3111</v>
      </c>
      <c r="AF2856" s="129" t="s">
        <v>3148</v>
      </c>
      <c r="AG2856" s="35" t="s">
        <v>8133</v>
      </c>
    </row>
    <row r="2857" spans="1:33" x14ac:dyDescent="0.3">
      <c r="A2857" s="129" t="s">
        <v>585</v>
      </c>
      <c r="B2857" s="132">
        <v>-3.57</v>
      </c>
      <c r="C2857" s="132">
        <v>-12.42</v>
      </c>
      <c r="D2857" s="132">
        <v>-22.48</v>
      </c>
      <c r="E2857" s="132">
        <v>-15.66</v>
      </c>
      <c r="F2857" s="132">
        <v>-15.36</v>
      </c>
      <c r="G2857" s="129" t="s">
        <v>3337</v>
      </c>
      <c r="H2857" s="129" t="s">
        <v>3108</v>
      </c>
      <c r="I2857" s="129">
        <v>4.3810000000000002</v>
      </c>
      <c r="J2857" s="129">
        <v>-48</v>
      </c>
      <c r="K2857" s="129">
        <v>-48</v>
      </c>
      <c r="L2857" s="129" t="b">
        <v>0</v>
      </c>
      <c r="M2857" s="129">
        <v>-35.618000000000002</v>
      </c>
      <c r="N2857" s="129">
        <v>4.1639999999999997</v>
      </c>
      <c r="O2857" s="129">
        <v>-8.5540000000000003</v>
      </c>
      <c r="P2857" s="132">
        <v>-30.861000000000001</v>
      </c>
      <c r="Q2857" s="132">
        <v>0.49</v>
      </c>
      <c r="R2857" s="132">
        <v>-15.132</v>
      </c>
      <c r="S2857" s="129">
        <v>2.75</v>
      </c>
      <c r="T2857" s="129">
        <v>-50.737000000000002</v>
      </c>
      <c r="U2857" s="129">
        <v>76.72</v>
      </c>
      <c r="V2857" s="129">
        <v>-15</v>
      </c>
      <c r="W2857" s="129">
        <v>-12</v>
      </c>
      <c r="X2857" s="129">
        <v>94</v>
      </c>
      <c r="Y2857" s="129" t="s">
        <v>585</v>
      </c>
      <c r="Z2857" s="129" t="b">
        <v>1</v>
      </c>
      <c r="AA2857" s="129">
        <v>0</v>
      </c>
      <c r="AB2857" s="129" t="b">
        <v>0</v>
      </c>
      <c r="AC2857" s="129">
        <v>46</v>
      </c>
      <c r="AD2857" s="129">
        <v>0.17599999999999999</v>
      </c>
      <c r="AE2857" s="129" t="s">
        <v>3108</v>
      </c>
      <c r="AF2857" s="129" t="s">
        <v>3337</v>
      </c>
      <c r="AG2857" s="35" t="s">
        <v>5352</v>
      </c>
    </row>
    <row r="2858" spans="1:33" x14ac:dyDescent="0.3">
      <c r="A2858" s="129" t="s">
        <v>1956</v>
      </c>
      <c r="B2858" s="132">
        <v>-2.02</v>
      </c>
      <c r="C2858" s="132">
        <v>-1.67</v>
      </c>
      <c r="D2858" s="132">
        <v>-8.15</v>
      </c>
      <c r="E2858" s="132">
        <v>-15.5</v>
      </c>
      <c r="F2858" s="132">
        <v>-13.37</v>
      </c>
      <c r="G2858" s="129" t="s">
        <v>3217</v>
      </c>
      <c r="H2858" s="129" t="s">
        <v>150</v>
      </c>
      <c r="I2858" s="129">
        <v>1.4</v>
      </c>
      <c r="J2858" s="129">
        <v>-52</v>
      </c>
      <c r="K2858" s="129">
        <v>-50</v>
      </c>
      <c r="L2858" s="129" t="b">
        <v>0</v>
      </c>
      <c r="M2858" s="129">
        <v>-18.864000000000001</v>
      </c>
      <c r="N2858" s="129">
        <v>2.2050000000000001</v>
      </c>
      <c r="O2858" s="129">
        <v>-8.5559999999999992</v>
      </c>
      <c r="P2858" s="132">
        <v>-18.327999999999999</v>
      </c>
      <c r="Q2858" s="132">
        <v>0.504</v>
      </c>
      <c r="R2858" s="132">
        <v>-9.2460000000000004</v>
      </c>
      <c r="S2858" s="129">
        <v>2.2999999999999998</v>
      </c>
      <c r="T2858" s="129">
        <v>-47.543999999999997</v>
      </c>
      <c r="U2858" s="129">
        <v>8.23</v>
      </c>
      <c r="V2858" s="129">
        <v>7</v>
      </c>
      <c r="W2858" s="129">
        <v>-7</v>
      </c>
      <c r="X2858" s="129">
        <v>1056</v>
      </c>
      <c r="Y2858" s="129" t="s">
        <v>1956</v>
      </c>
      <c r="Z2858" s="129" t="b">
        <v>0</v>
      </c>
      <c r="AA2858" s="129">
        <v>0</v>
      </c>
      <c r="AB2858" s="129" t="b">
        <v>0</v>
      </c>
      <c r="AC2858" s="129">
        <v>44</v>
      </c>
      <c r="AD2858" s="129">
        <v>0.17599999999999999</v>
      </c>
      <c r="AE2858" s="129" t="s">
        <v>150</v>
      </c>
      <c r="AF2858" s="129" t="s">
        <v>3217</v>
      </c>
      <c r="AG2858" s="35" t="s">
        <v>5321</v>
      </c>
    </row>
    <row r="2859" spans="1:33" x14ac:dyDescent="0.3">
      <c r="A2859" s="129" t="s">
        <v>2364</v>
      </c>
      <c r="B2859" s="132">
        <v>-5.88</v>
      </c>
      <c r="C2859" s="132">
        <v>12.23</v>
      </c>
      <c r="D2859" s="132">
        <v>-10.6</v>
      </c>
      <c r="E2859" s="132">
        <v>-11.68</v>
      </c>
      <c r="F2859" s="132">
        <v>-23.12</v>
      </c>
      <c r="G2859" s="129" t="s">
        <v>88</v>
      </c>
      <c r="H2859" s="129" t="s">
        <v>31</v>
      </c>
      <c r="I2859" s="129">
        <v>1.1659999999999999</v>
      </c>
      <c r="J2859" s="129">
        <v>-78</v>
      </c>
      <c r="K2859" s="129">
        <v>-73</v>
      </c>
      <c r="L2859" s="129" t="b">
        <v>0</v>
      </c>
      <c r="M2859" s="129">
        <v>-66.418999999999997</v>
      </c>
      <c r="N2859" s="129">
        <v>7.7510000000000003</v>
      </c>
      <c r="O2859" s="129">
        <v>-8.5690000000000008</v>
      </c>
      <c r="P2859" s="132">
        <v>-53.454000000000001</v>
      </c>
      <c r="Q2859" s="132">
        <v>0.53</v>
      </c>
      <c r="R2859" s="132">
        <v>-28.341000000000001</v>
      </c>
      <c r="S2859" s="129">
        <v>6.06</v>
      </c>
      <c r="T2859" s="129">
        <v>21.536000000000001</v>
      </c>
      <c r="U2859" s="129">
        <v>17.62</v>
      </c>
      <c r="V2859" s="129">
        <v>-27</v>
      </c>
      <c r="W2859" s="129">
        <v>-46</v>
      </c>
      <c r="X2859" s="129">
        <v>187</v>
      </c>
      <c r="Y2859" s="129" t="s">
        <v>2364</v>
      </c>
      <c r="Z2859" s="129" t="b">
        <v>0</v>
      </c>
      <c r="AA2859" s="129">
        <v>0</v>
      </c>
      <c r="AB2859" s="129" t="b">
        <v>0</v>
      </c>
      <c r="AC2859" s="129">
        <v>40</v>
      </c>
      <c r="AD2859" s="129">
        <v>0.17599999999999999</v>
      </c>
      <c r="AE2859" s="129" t="s">
        <v>31</v>
      </c>
      <c r="AF2859" s="129" t="s">
        <v>88</v>
      </c>
      <c r="AG2859" s="35" t="s">
        <v>5051</v>
      </c>
    </row>
    <row r="2860" spans="1:33" x14ac:dyDescent="0.3">
      <c r="A2860" s="129" t="s">
        <v>1486</v>
      </c>
      <c r="B2860" s="132">
        <v>4.4000000000000004</v>
      </c>
      <c r="C2860" s="132">
        <v>9.7100000000000009</v>
      </c>
      <c r="D2860" s="132">
        <v>3.13</v>
      </c>
      <c r="E2860" s="132">
        <v>-27.95</v>
      </c>
      <c r="F2860" s="132">
        <v>-10.29</v>
      </c>
      <c r="G2860" s="129" t="s">
        <v>3204</v>
      </c>
      <c r="H2860" s="129" t="s">
        <v>3205</v>
      </c>
      <c r="I2860" s="129">
        <v>1.5409999999999999</v>
      </c>
      <c r="J2860" s="129">
        <v>-67</v>
      </c>
      <c r="K2860" s="129">
        <v>-63</v>
      </c>
      <c r="L2860" s="129" t="b">
        <v>0</v>
      </c>
      <c r="M2860" s="129">
        <v>-25.427</v>
      </c>
      <c r="N2860" s="129">
        <v>2.9630000000000001</v>
      </c>
      <c r="O2860" s="129">
        <v>-8.5820000000000007</v>
      </c>
      <c r="P2860" s="132">
        <v>-25.34</v>
      </c>
      <c r="Q2860" s="132">
        <v>0.51600000000000001</v>
      </c>
      <c r="R2860" s="132">
        <v>-13.079000000000001</v>
      </c>
      <c r="S2860" s="129">
        <v>3.31</v>
      </c>
      <c r="T2860" s="129">
        <v>71.301000000000002</v>
      </c>
      <c r="U2860" s="129">
        <v>11.86</v>
      </c>
      <c r="V2860" s="129">
        <v>-7</v>
      </c>
      <c r="W2860" s="129">
        <v>-37</v>
      </c>
      <c r="X2860" s="129">
        <v>509</v>
      </c>
      <c r="Y2860" s="129" t="s">
        <v>1486</v>
      </c>
      <c r="Z2860" s="129" t="b">
        <v>0</v>
      </c>
      <c r="AA2860" s="129">
        <v>0</v>
      </c>
      <c r="AB2860" s="129" t="b">
        <v>0</v>
      </c>
      <c r="AC2860" s="129">
        <v>38</v>
      </c>
      <c r="AD2860" s="129">
        <v>0.17499999999999999</v>
      </c>
      <c r="AE2860" s="129" t="s">
        <v>3205</v>
      </c>
      <c r="AF2860" s="129" t="s">
        <v>3204</v>
      </c>
      <c r="AG2860" s="35" t="s">
        <v>5575</v>
      </c>
    </row>
    <row r="2861" spans="1:33" x14ac:dyDescent="0.3">
      <c r="A2861" s="129" t="s">
        <v>9027</v>
      </c>
      <c r="B2861" s="132">
        <v>0.7</v>
      </c>
      <c r="C2861" s="132">
        <v>-0.96</v>
      </c>
      <c r="D2861" s="132">
        <v>-6.7</v>
      </c>
      <c r="E2861" s="132">
        <v>-6.46</v>
      </c>
      <c r="F2861" s="132">
        <v>-6.82</v>
      </c>
      <c r="G2861" s="129" t="s">
        <v>3146</v>
      </c>
      <c r="H2861" s="129" t="s">
        <v>3124</v>
      </c>
      <c r="I2861" s="129">
        <v>0.35899999999999999</v>
      </c>
      <c r="J2861" s="129">
        <v>-72</v>
      </c>
      <c r="K2861" s="129">
        <v>-71</v>
      </c>
      <c r="L2861" s="129" t="b">
        <v>0</v>
      </c>
      <c r="M2861" s="129">
        <v>-49.305</v>
      </c>
      <c r="N2861" s="129">
        <v>5.7320000000000002</v>
      </c>
      <c r="O2861" s="129">
        <v>-8.6020000000000003</v>
      </c>
      <c r="P2861" s="132">
        <v>-37.993000000000002</v>
      </c>
      <c r="Q2861" s="132">
        <v>0.51100000000000001</v>
      </c>
      <c r="R2861" s="132">
        <v>-19.41</v>
      </c>
      <c r="S2861" s="129">
        <v>6.19</v>
      </c>
      <c r="T2861" s="129">
        <v>-60.268000000000001</v>
      </c>
      <c r="U2861" s="129">
        <v>7.24</v>
      </c>
      <c r="V2861" s="129">
        <v>-47</v>
      </c>
      <c r="W2861" s="129">
        <v>-26</v>
      </c>
      <c r="X2861" s="129">
        <v>446</v>
      </c>
      <c r="Y2861" s="129" t="s">
        <v>9027</v>
      </c>
      <c r="Z2861" s="129" t="b">
        <v>0</v>
      </c>
      <c r="AA2861" s="129">
        <v>0</v>
      </c>
      <c r="AB2861" s="129" t="b">
        <v>0</v>
      </c>
      <c r="AC2861" s="129">
        <v>41</v>
      </c>
      <c r="AD2861" s="129">
        <v>0.17499999999999999</v>
      </c>
      <c r="AE2861" s="129" t="s">
        <v>3124</v>
      </c>
      <c r="AF2861" s="129" t="s">
        <v>3146</v>
      </c>
      <c r="AG2861" s="35" t="s">
        <v>9028</v>
      </c>
    </row>
    <row r="2862" spans="1:33" x14ac:dyDescent="0.3">
      <c r="A2862" s="129" t="s">
        <v>1591</v>
      </c>
      <c r="B2862" s="132">
        <v>3.22</v>
      </c>
      <c r="C2862" s="132">
        <v>4.47</v>
      </c>
      <c r="D2862" s="132">
        <v>-9.34</v>
      </c>
      <c r="E2862" s="132">
        <v>-1.92</v>
      </c>
      <c r="F2862" s="132">
        <v>-6.46</v>
      </c>
      <c r="G2862" s="129" t="s">
        <v>3144</v>
      </c>
      <c r="H2862" s="129" t="s">
        <v>3124</v>
      </c>
      <c r="I2862" s="129">
        <v>1.3280000000000001</v>
      </c>
      <c r="J2862" s="129">
        <v>-40</v>
      </c>
      <c r="K2862" s="129">
        <v>-17</v>
      </c>
      <c r="L2862" s="129" t="b">
        <v>0</v>
      </c>
      <c r="M2862" s="129">
        <v>-36.453000000000003</v>
      </c>
      <c r="N2862" s="129">
        <v>4.2350000000000003</v>
      </c>
      <c r="O2862" s="129">
        <v>-8.6069999999999993</v>
      </c>
      <c r="P2862" s="132">
        <v>-30.614999999999998</v>
      </c>
      <c r="Q2862" s="132">
        <v>0.501</v>
      </c>
      <c r="R2862" s="132">
        <v>-15.337</v>
      </c>
      <c r="S2862" s="129">
        <v>2.72</v>
      </c>
      <c r="T2862" s="129">
        <v>30.312999999999999</v>
      </c>
      <c r="U2862" s="129">
        <v>32.71</v>
      </c>
      <c r="V2862" s="129">
        <v>15</v>
      </c>
      <c r="W2862" s="129">
        <v>1</v>
      </c>
      <c r="X2862" s="129">
        <v>224</v>
      </c>
      <c r="Y2862" s="129" t="s">
        <v>1591</v>
      </c>
      <c r="Z2862" s="129" t="b">
        <v>1</v>
      </c>
      <c r="AA2862" s="129">
        <v>0</v>
      </c>
      <c r="AB2862" s="129" t="b">
        <v>0</v>
      </c>
      <c r="AC2862" s="129">
        <v>54</v>
      </c>
      <c r="AD2862" s="129">
        <v>0.17499999999999999</v>
      </c>
      <c r="AE2862" s="129" t="s">
        <v>3124</v>
      </c>
      <c r="AF2862" s="129" t="s">
        <v>3144</v>
      </c>
      <c r="AG2862" s="35" t="s">
        <v>3145</v>
      </c>
    </row>
    <row r="2863" spans="1:33" x14ac:dyDescent="0.3">
      <c r="A2863" s="129" t="s">
        <v>1941</v>
      </c>
      <c r="B2863" s="132">
        <v>1.35</v>
      </c>
      <c r="C2863" s="132">
        <v>0.17</v>
      </c>
      <c r="D2863" s="132">
        <v>-1.48</v>
      </c>
      <c r="E2863" s="132">
        <v>-8.7100000000000009</v>
      </c>
      <c r="F2863" s="132">
        <v>-5.46</v>
      </c>
      <c r="G2863" s="129" t="s">
        <v>3507</v>
      </c>
      <c r="H2863" s="129" t="s">
        <v>24</v>
      </c>
      <c r="I2863" s="129">
        <v>1.466</v>
      </c>
      <c r="J2863" s="129">
        <v>-32</v>
      </c>
      <c r="K2863" s="129">
        <v>-23</v>
      </c>
      <c r="L2863" s="129" t="b">
        <v>0</v>
      </c>
      <c r="M2863" s="129">
        <v>-29.257000000000001</v>
      </c>
      <c r="N2863" s="129">
        <v>3.3969999999999998</v>
      </c>
      <c r="O2863" s="129">
        <v>-8.6120000000000001</v>
      </c>
      <c r="P2863" s="132">
        <v>-25.568999999999999</v>
      </c>
      <c r="Q2863" s="132">
        <v>0.51800000000000002</v>
      </c>
      <c r="R2863" s="132">
        <v>-13.233000000000001</v>
      </c>
      <c r="S2863" s="129">
        <v>1.94</v>
      </c>
      <c r="T2863" s="129">
        <v>68.709000000000003</v>
      </c>
      <c r="U2863" s="129">
        <v>18.02</v>
      </c>
      <c r="V2863" s="129">
        <v>-23</v>
      </c>
      <c r="W2863" s="129">
        <v>-27</v>
      </c>
      <c r="X2863" s="129">
        <v>572</v>
      </c>
      <c r="Y2863" s="129" t="s">
        <v>1941</v>
      </c>
      <c r="Z2863" s="129" t="b">
        <v>0</v>
      </c>
      <c r="AA2863" s="129">
        <v>0</v>
      </c>
      <c r="AB2863" s="129" t="b">
        <v>0</v>
      </c>
      <c r="AC2863" s="129">
        <v>49</v>
      </c>
      <c r="AD2863" s="129">
        <v>0.17499999999999999</v>
      </c>
      <c r="AE2863" s="129" t="s">
        <v>24</v>
      </c>
      <c r="AF2863" s="129" t="s">
        <v>3507</v>
      </c>
      <c r="AG2863" s="35" t="s">
        <v>4939</v>
      </c>
    </row>
    <row r="2864" spans="1:33" x14ac:dyDescent="0.3">
      <c r="A2864" s="129" t="s">
        <v>1628</v>
      </c>
      <c r="B2864" s="132">
        <v>-0.94</v>
      </c>
      <c r="C2864" s="132">
        <v>-5.23</v>
      </c>
      <c r="D2864" s="132">
        <v>-3.31</v>
      </c>
      <c r="E2864" s="132">
        <v>-14.14</v>
      </c>
      <c r="F2864" s="132">
        <v>-11.04</v>
      </c>
      <c r="G2864" s="129" t="s">
        <v>3148</v>
      </c>
      <c r="H2864" s="129" t="s">
        <v>3111</v>
      </c>
      <c r="I2864" s="129">
        <v>2.5990000000000002</v>
      </c>
      <c r="J2864" s="129">
        <v>-42</v>
      </c>
      <c r="K2864" s="129">
        <v>-27</v>
      </c>
      <c r="L2864" s="129" t="b">
        <v>0</v>
      </c>
      <c r="M2864" s="129">
        <v>-25.786000000000001</v>
      </c>
      <c r="N2864" s="129">
        <v>2.9889999999999999</v>
      </c>
      <c r="O2864" s="129">
        <v>-8.6280000000000001</v>
      </c>
      <c r="P2864" s="132">
        <v>-24.437999999999999</v>
      </c>
      <c r="Q2864" s="132">
        <v>0.51600000000000001</v>
      </c>
      <c r="R2864" s="132">
        <v>-12.603999999999999</v>
      </c>
      <c r="S2864" s="129">
        <v>1.95</v>
      </c>
      <c r="T2864" s="129">
        <v>-110.63200000000001</v>
      </c>
      <c r="U2864" s="129">
        <v>35.69</v>
      </c>
      <c r="V2864" s="129">
        <v>14</v>
      </c>
      <c r="W2864" s="129">
        <v>36</v>
      </c>
      <c r="X2864" s="129">
        <v>287</v>
      </c>
      <c r="Y2864" s="129" t="s">
        <v>1628</v>
      </c>
      <c r="Z2864" s="129" t="b">
        <v>1</v>
      </c>
      <c r="AA2864" s="129">
        <v>0</v>
      </c>
      <c r="AB2864" s="129" t="b">
        <v>0</v>
      </c>
      <c r="AC2864" s="129">
        <v>44</v>
      </c>
      <c r="AD2864" s="129">
        <v>0.17399999999999999</v>
      </c>
      <c r="AE2864" s="129" t="s">
        <v>3111</v>
      </c>
      <c r="AF2864" s="129" t="s">
        <v>3148</v>
      </c>
      <c r="AG2864" s="35" t="s">
        <v>4235</v>
      </c>
    </row>
    <row r="2865" spans="1:33" x14ac:dyDescent="0.3">
      <c r="A2865" s="129" t="s">
        <v>8241</v>
      </c>
      <c r="B2865" s="132">
        <v>3.87</v>
      </c>
      <c r="C2865" s="132">
        <v>-2.29</v>
      </c>
      <c r="D2865" s="132">
        <v>-1.72</v>
      </c>
      <c r="E2865" s="132">
        <v>-7.43</v>
      </c>
      <c r="F2865" s="132">
        <v>-13.31</v>
      </c>
      <c r="G2865" s="129" t="s">
        <v>3193</v>
      </c>
      <c r="H2865" s="129" t="s">
        <v>3111</v>
      </c>
      <c r="I2865" s="129">
        <v>0.36599999999999999</v>
      </c>
      <c r="J2865" s="129">
        <v>-68</v>
      </c>
      <c r="K2865" s="129">
        <v>-61</v>
      </c>
      <c r="L2865" s="129" t="b">
        <v>0</v>
      </c>
      <c r="M2865" s="129">
        <v>-30.670999999999999</v>
      </c>
      <c r="N2865" s="129">
        <v>3.5550000000000002</v>
      </c>
      <c r="O2865" s="129">
        <v>-8.6280000000000001</v>
      </c>
      <c r="P2865" s="132">
        <v>-28.623999999999999</v>
      </c>
      <c r="Q2865" s="132">
        <v>0.52100000000000002</v>
      </c>
      <c r="R2865" s="132">
        <v>-14.914</v>
      </c>
      <c r="S2865" s="129">
        <v>4.25</v>
      </c>
      <c r="T2865" s="129">
        <v>16.942</v>
      </c>
      <c r="U2865" s="129">
        <v>38.880000000000003</v>
      </c>
      <c r="V2865" s="129">
        <v>4</v>
      </c>
      <c r="W2865" s="129">
        <v>29</v>
      </c>
      <c r="X2865" s="129">
        <v>121</v>
      </c>
      <c r="Y2865" s="129" t="s">
        <v>8241</v>
      </c>
      <c r="Z2865" s="129" t="b">
        <v>0</v>
      </c>
      <c r="AA2865" s="129">
        <v>0</v>
      </c>
      <c r="AB2865" s="129" t="b">
        <v>0</v>
      </c>
      <c r="AC2865" s="129">
        <v>46</v>
      </c>
      <c r="AD2865" s="129">
        <v>0.17399999999999999</v>
      </c>
      <c r="AE2865" s="129" t="s">
        <v>3111</v>
      </c>
      <c r="AF2865" s="129" t="s">
        <v>3193</v>
      </c>
      <c r="AG2865" s="35" t="s">
        <v>8242</v>
      </c>
    </row>
    <row r="2866" spans="1:33" x14ac:dyDescent="0.3">
      <c r="A2866" s="129" t="s">
        <v>1637</v>
      </c>
      <c r="B2866" s="132">
        <v>6.85</v>
      </c>
      <c r="C2866" s="132">
        <v>-6.45</v>
      </c>
      <c r="D2866" s="132">
        <v>-22.7</v>
      </c>
      <c r="E2866" s="132">
        <v>-5.42</v>
      </c>
      <c r="F2866" s="132">
        <v>-9.2200000000000006</v>
      </c>
      <c r="G2866" s="129" t="s">
        <v>3507</v>
      </c>
      <c r="H2866" s="129" t="s">
        <v>24</v>
      </c>
      <c r="I2866" s="129">
        <v>2.5760000000000001</v>
      </c>
      <c r="J2866" s="129">
        <v>-45</v>
      </c>
      <c r="K2866" s="129">
        <v>-28</v>
      </c>
      <c r="L2866" s="129" t="b">
        <v>0</v>
      </c>
      <c r="M2866" s="129">
        <v>-76.415999999999997</v>
      </c>
      <c r="N2866" s="129">
        <v>8.8149999999999995</v>
      </c>
      <c r="O2866" s="129">
        <v>-8.6690000000000005</v>
      </c>
      <c r="P2866" s="132">
        <v>-52.404000000000003</v>
      </c>
      <c r="Q2866" s="132">
        <v>0.48</v>
      </c>
      <c r="R2866" s="132">
        <v>-25.157</v>
      </c>
      <c r="S2866" s="129">
        <v>3.99</v>
      </c>
      <c r="T2866" s="129">
        <v>32.174999999999997</v>
      </c>
      <c r="U2866" s="129">
        <v>109.83</v>
      </c>
      <c r="V2866" s="129">
        <v>100</v>
      </c>
      <c r="W2866" s="129">
        <v>89</v>
      </c>
      <c r="X2866" s="129">
        <v>45</v>
      </c>
      <c r="Y2866" s="129" t="s">
        <v>1637</v>
      </c>
      <c r="Z2866" s="129" t="b">
        <v>1</v>
      </c>
      <c r="AA2866" s="129">
        <v>0</v>
      </c>
      <c r="AB2866" s="129" t="b">
        <v>0</v>
      </c>
      <c r="AC2866" s="129">
        <v>42</v>
      </c>
      <c r="AD2866" s="129">
        <v>0.17399999999999999</v>
      </c>
      <c r="AE2866" s="129" t="s">
        <v>24</v>
      </c>
      <c r="AF2866" s="129" t="s">
        <v>3507</v>
      </c>
      <c r="AG2866" s="35" t="s">
        <v>4427</v>
      </c>
    </row>
    <row r="2867" spans="1:33" x14ac:dyDescent="0.3">
      <c r="A2867" s="129" t="s">
        <v>1438</v>
      </c>
      <c r="B2867" s="132">
        <v>0.19</v>
      </c>
      <c r="C2867" s="132">
        <v>-3.45</v>
      </c>
      <c r="D2867" s="132">
        <v>-6.83</v>
      </c>
      <c r="E2867" s="132">
        <v>-8.1199999999999992</v>
      </c>
      <c r="F2867" s="132">
        <v>-11.63</v>
      </c>
      <c r="G2867" s="129" t="s">
        <v>3114</v>
      </c>
      <c r="H2867" s="129" t="s">
        <v>31</v>
      </c>
      <c r="I2867" s="129">
        <v>2.698</v>
      </c>
      <c r="J2867" s="129">
        <v>-89</v>
      </c>
      <c r="K2867" s="129">
        <v>-84</v>
      </c>
      <c r="L2867" s="129" t="b">
        <v>0</v>
      </c>
      <c r="M2867" s="129">
        <v>-42.286000000000001</v>
      </c>
      <c r="N2867" s="129">
        <v>4.8710000000000004</v>
      </c>
      <c r="O2867" s="129">
        <v>-8.6809999999999992</v>
      </c>
      <c r="P2867" s="132">
        <v>-35.161999999999999</v>
      </c>
      <c r="Q2867" s="132">
        <v>0.50900000000000001</v>
      </c>
      <c r="R2867" s="132">
        <v>-17.899000000000001</v>
      </c>
      <c r="S2867" s="129">
        <v>3.8</v>
      </c>
      <c r="T2867" s="129">
        <v>34.601999999999997</v>
      </c>
      <c r="U2867" s="129">
        <v>5.32</v>
      </c>
      <c r="V2867" s="129">
        <v>-43</v>
      </c>
      <c r="W2867" s="129">
        <v>-49</v>
      </c>
      <c r="X2867" s="129">
        <v>988</v>
      </c>
      <c r="Y2867" s="129" t="s">
        <v>1438</v>
      </c>
      <c r="Z2867" s="129" t="b">
        <v>1</v>
      </c>
      <c r="AA2867" s="129">
        <v>0</v>
      </c>
      <c r="AB2867" s="129" t="b">
        <v>0</v>
      </c>
      <c r="AC2867" s="129">
        <v>40</v>
      </c>
      <c r="AD2867" s="129">
        <v>0.17299999999999999</v>
      </c>
      <c r="AE2867" s="129" t="s">
        <v>31</v>
      </c>
      <c r="AF2867" s="129" t="s">
        <v>3114</v>
      </c>
      <c r="AG2867" s="35" t="s">
        <v>4890</v>
      </c>
    </row>
    <row r="2868" spans="1:33" x14ac:dyDescent="0.3">
      <c r="A2868" s="129" t="s">
        <v>1236</v>
      </c>
      <c r="B2868" s="132">
        <v>0.37</v>
      </c>
      <c r="C2868" s="132">
        <v>-8.73</v>
      </c>
      <c r="D2868" s="132">
        <v>-3.3</v>
      </c>
      <c r="E2868" s="132">
        <v>-7.45</v>
      </c>
      <c r="F2868" s="132">
        <v>-11.73</v>
      </c>
      <c r="G2868" s="129" t="s">
        <v>3187</v>
      </c>
      <c r="H2868" s="129" t="s">
        <v>3108</v>
      </c>
      <c r="I2868" s="129">
        <v>7.4039999999999999</v>
      </c>
      <c r="J2868" s="129">
        <v>-78</v>
      </c>
      <c r="K2868" s="129">
        <v>-76</v>
      </c>
      <c r="L2868" s="129" t="b">
        <v>0</v>
      </c>
      <c r="M2868" s="129">
        <v>-41.484000000000002</v>
      </c>
      <c r="N2868" s="129">
        <v>4.7699999999999996</v>
      </c>
      <c r="O2868" s="129">
        <v>-8.6969999999999992</v>
      </c>
      <c r="P2868" s="132">
        <v>-34.006</v>
      </c>
      <c r="Q2868" s="132">
        <v>0.51900000000000002</v>
      </c>
      <c r="R2868" s="132">
        <v>-17.66</v>
      </c>
      <c r="S2868" s="129">
        <v>2.48</v>
      </c>
      <c r="T2868" s="129">
        <v>-73.745999999999995</v>
      </c>
      <c r="U2868" s="129">
        <v>16.41</v>
      </c>
      <c r="V2868" s="129">
        <v>13</v>
      </c>
      <c r="W2868" s="129">
        <v>-29</v>
      </c>
      <c r="X2868" s="129">
        <v>491</v>
      </c>
      <c r="Y2868" s="129" t="s">
        <v>1236</v>
      </c>
      <c r="Z2868" s="129" t="b">
        <v>0</v>
      </c>
      <c r="AA2868" s="129">
        <v>0</v>
      </c>
      <c r="AB2868" s="129" t="b">
        <v>0</v>
      </c>
      <c r="AC2868" s="129">
        <v>44</v>
      </c>
      <c r="AD2868" s="129">
        <v>0.17299999999999999</v>
      </c>
      <c r="AE2868" s="129" t="s">
        <v>3108</v>
      </c>
      <c r="AF2868" s="129" t="s">
        <v>3187</v>
      </c>
      <c r="AG2868" s="35" t="s">
        <v>5284</v>
      </c>
    </row>
    <row r="2869" spans="1:33" x14ac:dyDescent="0.3">
      <c r="A2869" s="129" t="s">
        <v>2216</v>
      </c>
      <c r="B2869" s="132">
        <v>-5.97</v>
      </c>
      <c r="C2869" s="132">
        <v>-16.86</v>
      </c>
      <c r="D2869" s="132">
        <v>-12.82</v>
      </c>
      <c r="E2869" s="132">
        <v>-19.649999999999999</v>
      </c>
      <c r="F2869" s="132">
        <v>-30.46</v>
      </c>
      <c r="G2869" s="129" t="s">
        <v>3146</v>
      </c>
      <c r="H2869" s="129" t="s">
        <v>3124</v>
      </c>
      <c r="I2869" s="129">
        <v>1.512</v>
      </c>
      <c r="J2869" s="129">
        <v>-94</v>
      </c>
      <c r="K2869" s="129">
        <v>-34</v>
      </c>
      <c r="L2869" s="129" t="b">
        <v>0</v>
      </c>
      <c r="M2869" s="129">
        <v>-71.873999999999995</v>
      </c>
      <c r="N2869" s="129">
        <v>8.2569999999999997</v>
      </c>
      <c r="O2869" s="129">
        <v>-8.7050000000000001</v>
      </c>
      <c r="P2869" s="132">
        <v>-54.604999999999997</v>
      </c>
      <c r="Q2869" s="132">
        <v>0.52700000000000002</v>
      </c>
      <c r="R2869" s="132">
        <v>-28.795000000000002</v>
      </c>
      <c r="S2869" s="129">
        <v>5.59</v>
      </c>
      <c r="T2869" s="129">
        <v>2.7690000000000001</v>
      </c>
      <c r="U2869" s="129">
        <v>6.46</v>
      </c>
      <c r="V2869" s="129">
        <v>46</v>
      </c>
      <c r="W2869" s="129">
        <v>8</v>
      </c>
      <c r="X2869" s="129">
        <v>553</v>
      </c>
      <c r="Y2869" s="129" t="s">
        <v>2216</v>
      </c>
      <c r="Z2869" s="129" t="b">
        <v>1</v>
      </c>
      <c r="AA2869" s="129">
        <v>0</v>
      </c>
      <c r="AB2869" s="129" t="b">
        <v>0</v>
      </c>
      <c r="AC2869" s="129">
        <v>41</v>
      </c>
      <c r="AD2869" s="129">
        <v>0.17299999999999999</v>
      </c>
      <c r="AE2869" s="129" t="s">
        <v>3124</v>
      </c>
      <c r="AF2869" s="129" t="s">
        <v>3146</v>
      </c>
      <c r="AG2869" s="35" t="s">
        <v>3359</v>
      </c>
    </row>
    <row r="2870" spans="1:33" x14ac:dyDescent="0.3">
      <c r="A2870" s="129" t="s">
        <v>1271</v>
      </c>
      <c r="B2870" s="132">
        <v>4.87</v>
      </c>
      <c r="C2870" s="132">
        <v>2.36</v>
      </c>
      <c r="D2870" s="132">
        <v>-4.78</v>
      </c>
      <c r="E2870" s="132">
        <v>-10.36</v>
      </c>
      <c r="F2870" s="132">
        <v>-6.54</v>
      </c>
      <c r="G2870" s="129" t="s">
        <v>3146</v>
      </c>
      <c r="H2870" s="129" t="s">
        <v>3124</v>
      </c>
      <c r="I2870" s="129">
        <v>15.749000000000001</v>
      </c>
      <c r="J2870" s="129">
        <v>-45</v>
      </c>
      <c r="K2870" s="129">
        <v>-37</v>
      </c>
      <c r="L2870" s="129" t="b">
        <v>0</v>
      </c>
      <c r="M2870" s="129">
        <v>-32.725000000000001</v>
      </c>
      <c r="N2870" s="129">
        <v>3.7559999999999998</v>
      </c>
      <c r="O2870" s="129">
        <v>-8.7140000000000004</v>
      </c>
      <c r="P2870" s="132">
        <v>-29.425000000000001</v>
      </c>
      <c r="Q2870" s="132">
        <v>0.505</v>
      </c>
      <c r="R2870" s="132">
        <v>-14.852</v>
      </c>
      <c r="S2870" s="129">
        <v>2.64</v>
      </c>
      <c r="T2870" s="129">
        <v>102.914</v>
      </c>
      <c r="U2870" s="129">
        <v>82.94</v>
      </c>
      <c r="V2870" s="129">
        <v>134</v>
      </c>
      <c r="W2870" s="129">
        <v>201</v>
      </c>
      <c r="X2870" s="129">
        <v>91</v>
      </c>
      <c r="Y2870" s="129" t="s">
        <v>1271</v>
      </c>
      <c r="Z2870" s="129" t="b">
        <v>1</v>
      </c>
      <c r="AA2870" s="129">
        <v>0</v>
      </c>
      <c r="AB2870" s="129" t="b">
        <v>0</v>
      </c>
      <c r="AC2870" s="129">
        <v>41</v>
      </c>
      <c r="AD2870" s="129">
        <v>0.17299999999999999</v>
      </c>
      <c r="AE2870" s="129" t="s">
        <v>3124</v>
      </c>
      <c r="AF2870" s="129" t="s">
        <v>3146</v>
      </c>
      <c r="AG2870" s="35" t="s">
        <v>4807</v>
      </c>
    </row>
    <row r="2871" spans="1:33" x14ac:dyDescent="0.3">
      <c r="A2871" s="129" t="s">
        <v>7107</v>
      </c>
      <c r="B2871" s="132">
        <v>-2.09</v>
      </c>
      <c r="C2871" s="132">
        <v>1.58</v>
      </c>
      <c r="D2871" s="132">
        <v>-0.71</v>
      </c>
      <c r="E2871" s="132">
        <v>-8.5</v>
      </c>
      <c r="F2871" s="132">
        <v>-4.82</v>
      </c>
      <c r="G2871" s="129" t="s">
        <v>3217</v>
      </c>
      <c r="H2871" s="129" t="s">
        <v>150</v>
      </c>
      <c r="I2871" s="129">
        <v>0.71699999999999997</v>
      </c>
      <c r="J2871" s="129">
        <v>-39</v>
      </c>
      <c r="K2871" s="129">
        <v>-32</v>
      </c>
      <c r="L2871" s="129" t="b">
        <v>1</v>
      </c>
      <c r="M2871" s="129">
        <v>-19.727</v>
      </c>
      <c r="N2871" s="129">
        <v>2.2639999999999998</v>
      </c>
      <c r="O2871" s="129">
        <v>-8.7149999999999999</v>
      </c>
      <c r="P2871" s="132">
        <v>-18.407</v>
      </c>
      <c r="Q2871" s="132">
        <v>0.52100000000000002</v>
      </c>
      <c r="R2871" s="132">
        <v>-9.5830000000000002</v>
      </c>
      <c r="S2871" s="129">
        <v>1.79</v>
      </c>
      <c r="T2871" s="129">
        <v>-17.396000000000001</v>
      </c>
      <c r="U2871" s="129">
        <v>22.5</v>
      </c>
      <c r="V2871" s="129">
        <v>-48</v>
      </c>
      <c r="W2871" s="129">
        <v>-40</v>
      </c>
      <c r="X2871" s="129">
        <v>497</v>
      </c>
      <c r="Y2871" s="129" t="s">
        <v>7107</v>
      </c>
      <c r="Z2871" s="129" t="b">
        <v>1</v>
      </c>
      <c r="AA2871" s="129">
        <v>0</v>
      </c>
      <c r="AB2871" s="129" t="b">
        <v>0</v>
      </c>
      <c r="AC2871" s="129">
        <v>47</v>
      </c>
      <c r="AD2871" s="129">
        <v>0.17199999999999999</v>
      </c>
      <c r="AE2871" s="129" t="s">
        <v>150</v>
      </c>
      <c r="AF2871" s="129" t="s">
        <v>3217</v>
      </c>
      <c r="AG2871" s="35" t="s">
        <v>7108</v>
      </c>
    </row>
    <row r="2872" spans="1:33" x14ac:dyDescent="0.3">
      <c r="A2872" s="129" t="s">
        <v>289</v>
      </c>
      <c r="B2872" s="132">
        <v>-0.12</v>
      </c>
      <c r="C2872" s="132">
        <v>-6.74</v>
      </c>
      <c r="D2872" s="132">
        <v>-11.2</v>
      </c>
      <c r="E2872" s="132">
        <v>-3.03</v>
      </c>
      <c r="F2872" s="132">
        <v>-7.65</v>
      </c>
      <c r="G2872" s="129" t="s">
        <v>3207</v>
      </c>
      <c r="H2872" s="129" t="s">
        <v>3108</v>
      </c>
      <c r="I2872" s="129">
        <v>10.273999999999999</v>
      </c>
      <c r="J2872" s="129">
        <v>-40</v>
      </c>
      <c r="K2872" s="129">
        <v>-21</v>
      </c>
      <c r="L2872" s="129" t="b">
        <v>0</v>
      </c>
      <c r="M2872" s="129">
        <v>-22.709</v>
      </c>
      <c r="N2872" s="129">
        <v>2.6059999999999999</v>
      </c>
      <c r="O2872" s="129">
        <v>-8.7159999999999993</v>
      </c>
      <c r="P2872" s="132">
        <v>-20.047000000000001</v>
      </c>
      <c r="Q2872" s="132">
        <v>0.50600000000000001</v>
      </c>
      <c r="R2872" s="132">
        <v>-10.144</v>
      </c>
      <c r="S2872" s="129">
        <v>1.97</v>
      </c>
      <c r="T2872" s="129">
        <v>24.571999999999999</v>
      </c>
      <c r="U2872" s="129">
        <v>117.5</v>
      </c>
      <c r="V2872" s="129">
        <v>-47</v>
      </c>
      <c r="W2872" s="129">
        <v>-47</v>
      </c>
      <c r="X2872" s="129">
        <v>86</v>
      </c>
      <c r="Y2872" s="129" t="s">
        <v>289</v>
      </c>
      <c r="Z2872" s="129" t="b">
        <v>1</v>
      </c>
      <c r="AA2872" s="129">
        <v>0</v>
      </c>
      <c r="AB2872" s="129" t="b">
        <v>0</v>
      </c>
      <c r="AC2872" s="129">
        <v>44</v>
      </c>
      <c r="AD2872" s="129">
        <v>0.17199999999999999</v>
      </c>
      <c r="AE2872" s="129" t="s">
        <v>3108</v>
      </c>
      <c r="AF2872" s="129" t="s">
        <v>3207</v>
      </c>
      <c r="AG2872" s="35" t="s">
        <v>3607</v>
      </c>
    </row>
    <row r="2873" spans="1:33" x14ac:dyDescent="0.3">
      <c r="A2873" s="129" t="s">
        <v>7421</v>
      </c>
      <c r="B2873" s="132">
        <v>-1.07</v>
      </c>
      <c r="C2873" s="132">
        <v>-10.24</v>
      </c>
      <c r="D2873" s="132">
        <v>-18.010000000000002</v>
      </c>
      <c r="E2873" s="132">
        <v>-10.77</v>
      </c>
      <c r="F2873" s="132">
        <v>-13.52</v>
      </c>
      <c r="G2873" s="129" t="s">
        <v>3307</v>
      </c>
      <c r="H2873" s="129" t="s">
        <v>24</v>
      </c>
      <c r="I2873" s="129">
        <v>0.59399999999999997</v>
      </c>
      <c r="J2873" s="129">
        <v>-48</v>
      </c>
      <c r="K2873" s="129">
        <v>-36</v>
      </c>
      <c r="L2873" s="129" t="b">
        <v>0</v>
      </c>
      <c r="M2873" s="129">
        <v>-33.743000000000002</v>
      </c>
      <c r="N2873" s="129">
        <v>3.8479999999999999</v>
      </c>
      <c r="O2873" s="129">
        <v>-8.7680000000000007</v>
      </c>
      <c r="P2873" s="132">
        <v>-29.263000000000002</v>
      </c>
      <c r="Q2873" s="132">
        <v>0.50600000000000001</v>
      </c>
      <c r="R2873" s="132">
        <v>-14.807</v>
      </c>
      <c r="S2873" s="129">
        <v>2.5099999999999998</v>
      </c>
      <c r="T2873" s="129">
        <v>-20.888000000000002</v>
      </c>
      <c r="U2873" s="129">
        <v>30.5</v>
      </c>
      <c r="V2873" s="129">
        <v>11</v>
      </c>
      <c r="W2873" s="129">
        <v>11</v>
      </c>
      <c r="X2873" s="129">
        <v>261</v>
      </c>
      <c r="Y2873" s="129" t="s">
        <v>7421</v>
      </c>
      <c r="Z2873" s="129" t="b">
        <v>1</v>
      </c>
      <c r="AA2873" s="129">
        <v>0</v>
      </c>
      <c r="AB2873" s="129" t="b">
        <v>0</v>
      </c>
      <c r="AC2873" s="129">
        <v>43</v>
      </c>
      <c r="AD2873" s="129">
        <v>0.17199999999999999</v>
      </c>
      <c r="AE2873" s="129" t="s">
        <v>24</v>
      </c>
      <c r="AF2873" s="129" t="s">
        <v>3307</v>
      </c>
      <c r="AG2873" s="35" t="s">
        <v>7422</v>
      </c>
    </row>
    <row r="2874" spans="1:33" x14ac:dyDescent="0.3">
      <c r="A2874" s="129" t="s">
        <v>1322</v>
      </c>
      <c r="B2874" s="132">
        <v>-3.74</v>
      </c>
      <c r="C2874" s="132">
        <v>-9.91</v>
      </c>
      <c r="D2874" s="132">
        <v>-21.78</v>
      </c>
      <c r="E2874" s="132">
        <v>-6.84</v>
      </c>
      <c r="F2874" s="132">
        <v>-11.71</v>
      </c>
      <c r="G2874" s="129" t="s">
        <v>3175</v>
      </c>
      <c r="H2874" s="129" t="s">
        <v>3108</v>
      </c>
      <c r="I2874" s="129">
        <v>42.451999999999998</v>
      </c>
      <c r="J2874" s="129">
        <v>-72</v>
      </c>
      <c r="K2874" s="129">
        <v>-68</v>
      </c>
      <c r="L2874" s="129" t="b">
        <v>0</v>
      </c>
      <c r="M2874" s="129">
        <v>-43.399000000000001</v>
      </c>
      <c r="N2874" s="129">
        <v>4.9450000000000003</v>
      </c>
      <c r="O2874" s="129">
        <v>-8.7769999999999992</v>
      </c>
      <c r="P2874" s="132">
        <v>-34.35</v>
      </c>
      <c r="Q2874" s="132">
        <v>0.499</v>
      </c>
      <c r="R2874" s="132">
        <v>-17.155999999999999</v>
      </c>
      <c r="S2874" s="129">
        <v>2.5299999999999998</v>
      </c>
      <c r="T2874" s="129">
        <v>-51.360999999999997</v>
      </c>
      <c r="U2874" s="129">
        <v>118.925</v>
      </c>
      <c r="V2874" s="129">
        <v>-25</v>
      </c>
      <c r="W2874" s="129">
        <v>-40</v>
      </c>
      <c r="X2874" s="129">
        <v>66</v>
      </c>
      <c r="Y2874" s="129" t="s">
        <v>1322</v>
      </c>
      <c r="Z2874" s="129" t="b">
        <v>1</v>
      </c>
      <c r="AA2874" s="129">
        <v>0</v>
      </c>
      <c r="AB2874" s="129" t="b">
        <v>0</v>
      </c>
      <c r="AC2874" s="129">
        <v>42</v>
      </c>
      <c r="AD2874" s="129">
        <v>0.17100000000000001</v>
      </c>
      <c r="AE2874" s="129" t="s">
        <v>3108</v>
      </c>
      <c r="AF2874" s="129" t="s">
        <v>3175</v>
      </c>
      <c r="AG2874" s="35" t="s">
        <v>5146</v>
      </c>
    </row>
    <row r="2875" spans="1:33" x14ac:dyDescent="0.3">
      <c r="A2875" s="129" t="s">
        <v>448</v>
      </c>
      <c r="B2875" s="132">
        <v>0.17</v>
      </c>
      <c r="C2875" s="132">
        <v>-0.05</v>
      </c>
      <c r="D2875" s="132">
        <v>-9.83</v>
      </c>
      <c r="E2875" s="132">
        <v>-31.14</v>
      </c>
      <c r="F2875" s="132">
        <v>-34.71</v>
      </c>
      <c r="G2875" s="129" t="s">
        <v>3516</v>
      </c>
      <c r="H2875" s="129" t="s">
        <v>3205</v>
      </c>
      <c r="I2875" s="129">
        <v>8.3439999999999994</v>
      </c>
      <c r="J2875" s="129">
        <v>-92</v>
      </c>
      <c r="K2875" s="129">
        <v>-88</v>
      </c>
      <c r="L2875" s="129" t="b">
        <v>0</v>
      </c>
      <c r="M2875" s="129">
        <v>-74.558999999999997</v>
      </c>
      <c r="N2875" s="129">
        <v>8.4849999999999994</v>
      </c>
      <c r="O2875" s="129">
        <v>-8.7870000000000008</v>
      </c>
      <c r="P2875" s="132">
        <v>-60.021999999999998</v>
      </c>
      <c r="Q2875" s="132">
        <v>0.54</v>
      </c>
      <c r="R2875" s="132">
        <v>-32.435000000000002</v>
      </c>
      <c r="S2875" s="129">
        <v>3.21</v>
      </c>
      <c r="T2875" s="129">
        <v>28.544</v>
      </c>
      <c r="U2875" s="129">
        <v>57.88</v>
      </c>
      <c r="V2875" s="129">
        <v>-27</v>
      </c>
      <c r="W2875" s="129">
        <v>-46</v>
      </c>
      <c r="X2875" s="129">
        <v>107</v>
      </c>
      <c r="Y2875" s="129" t="s">
        <v>448</v>
      </c>
      <c r="Z2875" s="129" t="b">
        <v>1</v>
      </c>
      <c r="AA2875" s="129">
        <v>0</v>
      </c>
      <c r="AB2875" s="129" t="b">
        <v>0</v>
      </c>
      <c r="AC2875" s="129">
        <v>45</v>
      </c>
      <c r="AD2875" s="129">
        <v>0.17100000000000001</v>
      </c>
      <c r="AE2875" s="129" t="s">
        <v>3205</v>
      </c>
      <c r="AF2875" s="129" t="s">
        <v>3516</v>
      </c>
      <c r="AG2875" s="35" t="s">
        <v>4782</v>
      </c>
    </row>
    <row r="2876" spans="1:33" x14ac:dyDescent="0.3">
      <c r="A2876" s="129" t="s">
        <v>3026</v>
      </c>
      <c r="B2876" s="132">
        <v>-1.01</v>
      </c>
      <c r="C2876" s="132">
        <v>-5.24</v>
      </c>
      <c r="D2876" s="132">
        <v>-13.31</v>
      </c>
      <c r="E2876" s="132">
        <v>-4.68</v>
      </c>
      <c r="F2876" s="132">
        <v>-8.7799999999999994</v>
      </c>
      <c r="G2876" s="129" t="s">
        <v>3307</v>
      </c>
      <c r="H2876" s="129" t="s">
        <v>24</v>
      </c>
      <c r="I2876" s="129">
        <v>0.82099999999999995</v>
      </c>
      <c r="J2876" s="129">
        <v>-41</v>
      </c>
      <c r="K2876" s="129">
        <v>-14</v>
      </c>
      <c r="L2876" s="129" t="b">
        <v>0</v>
      </c>
      <c r="M2876" s="129">
        <v>-22.759</v>
      </c>
      <c r="N2876" s="129">
        <v>2.5880000000000001</v>
      </c>
      <c r="O2876" s="129">
        <v>-8.7929999999999993</v>
      </c>
      <c r="P2876" s="132">
        <v>-19.739999999999998</v>
      </c>
      <c r="Q2876" s="132">
        <v>0.51500000000000001</v>
      </c>
      <c r="R2876" s="132">
        <v>-10.16</v>
      </c>
      <c r="S2876" s="129">
        <v>2.4500000000000002</v>
      </c>
      <c r="T2876" s="129">
        <v>8.34</v>
      </c>
      <c r="U2876" s="129">
        <v>9.77</v>
      </c>
      <c r="V2876" s="129">
        <v>-15</v>
      </c>
      <c r="W2876" s="129">
        <v>-22</v>
      </c>
      <c r="X2876" s="129">
        <v>834</v>
      </c>
      <c r="Y2876" s="129" t="s">
        <v>3026</v>
      </c>
      <c r="Z2876" s="129" t="b">
        <v>1</v>
      </c>
      <c r="AA2876" s="129">
        <v>0</v>
      </c>
      <c r="AB2876" s="129" t="b">
        <v>0</v>
      </c>
      <c r="AC2876" s="129">
        <v>47</v>
      </c>
      <c r="AD2876" s="129">
        <v>0.17100000000000001</v>
      </c>
      <c r="AE2876" s="129" t="s">
        <v>24</v>
      </c>
      <c r="AF2876" s="129" t="s">
        <v>3307</v>
      </c>
      <c r="AG2876" s="35" t="s">
        <v>4566</v>
      </c>
    </row>
    <row r="2877" spans="1:33" x14ac:dyDescent="0.3">
      <c r="A2877" s="129" t="s">
        <v>6895</v>
      </c>
      <c r="B2877" s="132">
        <v>0.62</v>
      </c>
      <c r="C2877" s="132">
        <v>1.81</v>
      </c>
      <c r="D2877" s="132">
        <v>-1.04</v>
      </c>
      <c r="E2877" s="132">
        <v>-19.649999999999999</v>
      </c>
      <c r="F2877" s="132">
        <v>-29.8</v>
      </c>
      <c r="G2877" s="129" t="s">
        <v>3162</v>
      </c>
      <c r="H2877" s="129" t="s">
        <v>3108</v>
      </c>
      <c r="I2877" s="129">
        <v>2.3109999999999999</v>
      </c>
      <c r="J2877" s="129">
        <v>-57</v>
      </c>
      <c r="K2877" s="129">
        <v>-46</v>
      </c>
      <c r="L2877" s="129" t="b">
        <v>0</v>
      </c>
      <c r="M2877" s="129">
        <v>-47.68</v>
      </c>
      <c r="N2877" s="129">
        <v>5.4180000000000001</v>
      </c>
      <c r="O2877" s="129">
        <v>-8.8010000000000002</v>
      </c>
      <c r="P2877" s="132">
        <v>-45.646999999999998</v>
      </c>
      <c r="Q2877" s="132">
        <v>0.53900000000000003</v>
      </c>
      <c r="R2877" s="132">
        <v>-24.602</v>
      </c>
      <c r="S2877" s="129">
        <v>3.33</v>
      </c>
      <c r="T2877" s="129">
        <v>-39.747999999999998</v>
      </c>
      <c r="U2877" s="129">
        <v>50.57</v>
      </c>
      <c r="V2877" s="129">
        <v>-33</v>
      </c>
      <c r="W2877" s="129">
        <v>-31</v>
      </c>
      <c r="X2877" s="129">
        <v>118</v>
      </c>
      <c r="Y2877" s="129" t="s">
        <v>6895</v>
      </c>
      <c r="Z2877" s="129" t="b">
        <v>0</v>
      </c>
      <c r="AA2877" s="129">
        <v>0</v>
      </c>
      <c r="AB2877" s="129" t="b">
        <v>0</v>
      </c>
      <c r="AC2877" s="129">
        <v>48</v>
      </c>
      <c r="AD2877" s="129">
        <v>0.17100000000000001</v>
      </c>
      <c r="AE2877" s="129" t="s">
        <v>3108</v>
      </c>
      <c r="AF2877" s="129" t="s">
        <v>3162</v>
      </c>
      <c r="AG2877" s="35" t="s">
        <v>6896</v>
      </c>
    </row>
    <row r="2878" spans="1:33" x14ac:dyDescent="0.3">
      <c r="A2878" s="129" t="s">
        <v>8203</v>
      </c>
      <c r="B2878" s="132">
        <v>-1</v>
      </c>
      <c r="C2878" s="132">
        <v>4.53</v>
      </c>
      <c r="D2878" s="132">
        <v>-13.36</v>
      </c>
      <c r="E2878" s="132">
        <v>-11.69</v>
      </c>
      <c r="F2878" s="132">
        <v>-14</v>
      </c>
      <c r="G2878" s="129" t="s">
        <v>3148</v>
      </c>
      <c r="H2878" s="129" t="s">
        <v>3111</v>
      </c>
      <c r="I2878" s="129">
        <v>0.2</v>
      </c>
      <c r="J2878" s="129">
        <v>-32</v>
      </c>
      <c r="K2878" s="129">
        <v>-29</v>
      </c>
      <c r="L2878" s="129" t="b">
        <v>0</v>
      </c>
      <c r="M2878" s="129">
        <v>-29.135000000000002</v>
      </c>
      <c r="N2878" s="129">
        <v>3.3079999999999998</v>
      </c>
      <c r="O2878" s="129">
        <v>-8.8070000000000004</v>
      </c>
      <c r="P2878" s="132">
        <v>-26.501000000000001</v>
      </c>
      <c r="Q2878" s="132">
        <v>0.52500000000000002</v>
      </c>
      <c r="R2878" s="132">
        <v>-13.914</v>
      </c>
      <c r="S2878" s="129">
        <v>2.59</v>
      </c>
      <c r="T2878" s="129">
        <v>-51.658999999999999</v>
      </c>
      <c r="U2878" s="129">
        <v>24.7</v>
      </c>
      <c r="V2878" s="129">
        <v>-25</v>
      </c>
      <c r="W2878" s="129">
        <v>-51</v>
      </c>
      <c r="X2878" s="129">
        <v>313</v>
      </c>
      <c r="Y2878" s="129" t="s">
        <v>8203</v>
      </c>
      <c r="Z2878" s="129" t="b">
        <v>1</v>
      </c>
      <c r="AA2878" s="129">
        <v>0</v>
      </c>
      <c r="AB2878" s="129" t="b">
        <v>0</v>
      </c>
      <c r="AC2878" s="129">
        <v>44</v>
      </c>
      <c r="AD2878" s="129">
        <v>0.17</v>
      </c>
      <c r="AE2878" s="129" t="s">
        <v>3111</v>
      </c>
      <c r="AF2878" s="129" t="s">
        <v>3148</v>
      </c>
      <c r="AG2878" s="35" t="s">
        <v>8204</v>
      </c>
    </row>
    <row r="2879" spans="1:33" x14ac:dyDescent="0.3">
      <c r="A2879" s="129" t="s">
        <v>8933</v>
      </c>
      <c r="B2879" s="132">
        <v>-3.52</v>
      </c>
      <c r="C2879" s="132">
        <v>-0.35</v>
      </c>
      <c r="D2879" s="132">
        <v>-24.09</v>
      </c>
      <c r="E2879" s="132">
        <v>-6.56</v>
      </c>
      <c r="F2879" s="132">
        <v>-13.8</v>
      </c>
      <c r="G2879" s="129" t="s">
        <v>3797</v>
      </c>
      <c r="H2879" s="129" t="s">
        <v>3124</v>
      </c>
      <c r="I2879" s="129">
        <v>0.28000000000000003</v>
      </c>
      <c r="J2879" s="129">
        <v>-69</v>
      </c>
      <c r="K2879" s="129">
        <v>-40</v>
      </c>
      <c r="L2879" s="129" t="b">
        <v>0</v>
      </c>
      <c r="M2879" s="129">
        <v>-62.511000000000003</v>
      </c>
      <c r="N2879" s="129">
        <v>7.0869999999999997</v>
      </c>
      <c r="O2879" s="129">
        <v>-8.82</v>
      </c>
      <c r="P2879" s="132">
        <v>-46.79</v>
      </c>
      <c r="Q2879" s="132">
        <v>0.498</v>
      </c>
      <c r="R2879" s="132">
        <v>-23.291</v>
      </c>
      <c r="S2879" s="129">
        <v>3.22</v>
      </c>
      <c r="T2879" s="129">
        <v>-34.874000000000002</v>
      </c>
      <c r="U2879" s="129">
        <v>7.12</v>
      </c>
      <c r="V2879" s="129">
        <v>-40</v>
      </c>
      <c r="W2879" s="129">
        <v>-44</v>
      </c>
      <c r="X2879" s="129">
        <v>871</v>
      </c>
      <c r="Y2879" s="129" t="s">
        <v>8933</v>
      </c>
      <c r="Z2879" s="129" t="b">
        <v>1</v>
      </c>
      <c r="AA2879" s="129">
        <v>0</v>
      </c>
      <c r="AB2879" s="129" t="b">
        <v>0</v>
      </c>
      <c r="AC2879" s="129">
        <v>41</v>
      </c>
      <c r="AD2879" s="129">
        <v>0.17</v>
      </c>
      <c r="AE2879" s="129" t="s">
        <v>3124</v>
      </c>
      <c r="AF2879" s="129" t="s">
        <v>3797</v>
      </c>
      <c r="AG2879" s="35" t="s">
        <v>8934</v>
      </c>
    </row>
    <row r="2880" spans="1:33" x14ac:dyDescent="0.3">
      <c r="A2880" s="129" t="s">
        <v>1282</v>
      </c>
      <c r="B2880" s="132">
        <v>-2.7</v>
      </c>
      <c r="C2880" s="132">
        <v>-6.68</v>
      </c>
      <c r="D2880" s="132">
        <v>-6.85</v>
      </c>
      <c r="E2880" s="132">
        <v>-10.73</v>
      </c>
      <c r="F2880" s="132">
        <v>-15.29</v>
      </c>
      <c r="G2880" s="129" t="s">
        <v>3267</v>
      </c>
      <c r="H2880" s="129" t="s">
        <v>245</v>
      </c>
      <c r="I2880" s="129">
        <v>6.6260000000000003</v>
      </c>
      <c r="J2880" s="129">
        <v>-50</v>
      </c>
      <c r="K2880" s="129">
        <v>-41</v>
      </c>
      <c r="L2880" s="129" t="b">
        <v>0</v>
      </c>
      <c r="M2880" s="129">
        <v>-50.164999999999999</v>
      </c>
      <c r="N2880" s="129">
        <v>5.6859999999999999</v>
      </c>
      <c r="O2880" s="129">
        <v>-8.8230000000000004</v>
      </c>
      <c r="P2880" s="132">
        <v>-40.133000000000003</v>
      </c>
      <c r="Q2880" s="132">
        <v>0.53200000000000003</v>
      </c>
      <c r="R2880" s="132">
        <v>-21.355</v>
      </c>
      <c r="S2880" s="129">
        <v>3.5</v>
      </c>
      <c r="T2880" s="129">
        <v>4.3680000000000003</v>
      </c>
      <c r="U2880" s="129">
        <v>45.82</v>
      </c>
      <c r="V2880" s="129">
        <v>-36</v>
      </c>
      <c r="W2880" s="129">
        <v>-5</v>
      </c>
      <c r="X2880" s="129">
        <v>124</v>
      </c>
      <c r="Y2880" s="129" t="s">
        <v>1282</v>
      </c>
      <c r="Z2880" s="129" t="b">
        <v>1</v>
      </c>
      <c r="AA2880" s="129">
        <v>0</v>
      </c>
      <c r="AB2880" s="129" t="b">
        <v>0</v>
      </c>
      <c r="AC2880" s="129">
        <v>50</v>
      </c>
      <c r="AD2880" s="129">
        <v>0.17</v>
      </c>
      <c r="AE2880" s="129" t="s">
        <v>245</v>
      </c>
      <c r="AF2880" s="129" t="s">
        <v>3267</v>
      </c>
      <c r="AG2880" s="35" t="s">
        <v>4120</v>
      </c>
    </row>
    <row r="2881" spans="1:33" x14ac:dyDescent="0.3">
      <c r="A2881" s="129" t="s">
        <v>1513</v>
      </c>
      <c r="B2881" s="132">
        <v>-0.04</v>
      </c>
      <c r="C2881" s="132">
        <v>-6.24</v>
      </c>
      <c r="D2881" s="132">
        <v>-26.33</v>
      </c>
      <c r="E2881" s="132">
        <v>-8.9499999999999993</v>
      </c>
      <c r="F2881" s="132">
        <v>-19.97</v>
      </c>
      <c r="G2881" s="129" t="s">
        <v>3333</v>
      </c>
      <c r="H2881" s="129" t="s">
        <v>115</v>
      </c>
      <c r="I2881" s="129">
        <v>2.7189999999999999</v>
      </c>
      <c r="J2881" s="129">
        <v>-56</v>
      </c>
      <c r="K2881" s="129">
        <v>-37</v>
      </c>
      <c r="L2881" s="129" t="b">
        <v>0</v>
      </c>
      <c r="M2881" s="129">
        <v>-54.215000000000003</v>
      </c>
      <c r="N2881" s="129">
        <v>6.1429999999999998</v>
      </c>
      <c r="O2881" s="129">
        <v>-8.8260000000000005</v>
      </c>
      <c r="P2881" s="132">
        <v>-44.273000000000003</v>
      </c>
      <c r="Q2881" s="132">
        <v>0.496</v>
      </c>
      <c r="R2881" s="132">
        <v>-21.972999999999999</v>
      </c>
      <c r="S2881" s="129">
        <v>2.99</v>
      </c>
      <c r="T2881" s="129">
        <v>8.6590000000000007</v>
      </c>
      <c r="U2881" s="129">
        <v>27.05</v>
      </c>
      <c r="V2881" s="129">
        <v>-23</v>
      </c>
      <c r="W2881" s="129">
        <v>-23</v>
      </c>
      <c r="X2881" s="129">
        <v>247</v>
      </c>
      <c r="Y2881" s="129" t="s">
        <v>1513</v>
      </c>
      <c r="Z2881" s="129" t="b">
        <v>1</v>
      </c>
      <c r="AA2881" s="129">
        <v>0</v>
      </c>
      <c r="AB2881" s="129" t="b">
        <v>0</v>
      </c>
      <c r="AC2881" s="129">
        <v>42</v>
      </c>
      <c r="AD2881" s="129">
        <v>0.16900000000000001</v>
      </c>
      <c r="AE2881" s="129" t="s">
        <v>115</v>
      </c>
      <c r="AF2881" s="129" t="s">
        <v>3333</v>
      </c>
      <c r="AG2881" s="35" t="s">
        <v>5180</v>
      </c>
    </row>
    <row r="2882" spans="1:33" x14ac:dyDescent="0.3">
      <c r="A2882" s="129" t="s">
        <v>406</v>
      </c>
      <c r="B2882" s="132">
        <v>-0.36</v>
      </c>
      <c r="C2882" s="132">
        <v>-5.18</v>
      </c>
      <c r="D2882" s="132">
        <v>-17.420000000000002</v>
      </c>
      <c r="E2882" s="132">
        <v>-9.9</v>
      </c>
      <c r="F2882" s="132">
        <v>-12.21</v>
      </c>
      <c r="G2882" s="129" t="s">
        <v>3217</v>
      </c>
      <c r="H2882" s="129" t="s">
        <v>150</v>
      </c>
      <c r="I2882" s="129">
        <v>21.408000000000001</v>
      </c>
      <c r="J2882" s="129">
        <v>-35</v>
      </c>
      <c r="K2882" s="129">
        <v>-31</v>
      </c>
      <c r="L2882" s="129" t="b">
        <v>0</v>
      </c>
      <c r="M2882" s="129">
        <v>-35.997999999999998</v>
      </c>
      <c r="N2882" s="129">
        <v>4.077</v>
      </c>
      <c r="O2882" s="129">
        <v>-8.8290000000000006</v>
      </c>
      <c r="P2882" s="132">
        <v>-30.805</v>
      </c>
      <c r="Q2882" s="132">
        <v>0.50600000000000001</v>
      </c>
      <c r="R2882" s="132">
        <v>-15.599</v>
      </c>
      <c r="S2882" s="129">
        <v>1.89</v>
      </c>
      <c r="T2882" s="129">
        <v>0.9</v>
      </c>
      <c r="U2882" s="129">
        <v>29.364999999999998</v>
      </c>
      <c r="V2882" s="129">
        <v>11</v>
      </c>
      <c r="W2882" s="129">
        <v>8</v>
      </c>
      <c r="X2882" s="129">
        <v>359</v>
      </c>
      <c r="Y2882" s="129" t="s">
        <v>406</v>
      </c>
      <c r="Z2882" s="129" t="b">
        <v>1</v>
      </c>
      <c r="AA2882" s="129">
        <v>0</v>
      </c>
      <c r="AB2882" s="129" t="b">
        <v>0</v>
      </c>
      <c r="AC2882" s="129">
        <v>44</v>
      </c>
      <c r="AD2882" s="129">
        <v>0.16900000000000001</v>
      </c>
      <c r="AE2882" s="129" t="s">
        <v>150</v>
      </c>
      <c r="AF2882" s="129" t="s">
        <v>3217</v>
      </c>
      <c r="AG2882" s="35" t="s">
        <v>4187</v>
      </c>
    </row>
    <row r="2883" spans="1:33" x14ac:dyDescent="0.3">
      <c r="A2883" s="129" t="s">
        <v>9082</v>
      </c>
      <c r="B2883" s="132">
        <v>1.0900000000000001</v>
      </c>
      <c r="C2883" s="132">
        <v>1.03</v>
      </c>
      <c r="D2883" s="132">
        <v>0.97</v>
      </c>
      <c r="E2883" s="132">
        <v>1.27</v>
      </c>
      <c r="F2883" s="132">
        <v>-1.47</v>
      </c>
      <c r="G2883" s="129" t="s">
        <v>3193</v>
      </c>
      <c r="H2883" s="129" t="s">
        <v>3111</v>
      </c>
      <c r="I2883" s="129">
        <v>0.26100000000000001</v>
      </c>
      <c r="J2883" s="129">
        <v>-39</v>
      </c>
      <c r="K2883" s="129">
        <v>-31</v>
      </c>
      <c r="L2883" s="129" t="b">
        <v>1</v>
      </c>
      <c r="M2883" s="129">
        <v>-8.3260000000000005</v>
      </c>
      <c r="N2883" s="129">
        <v>0.94199999999999995</v>
      </c>
      <c r="O2883" s="129">
        <v>-8.8360000000000003</v>
      </c>
      <c r="P2883" s="132">
        <v>-8.0500000000000007</v>
      </c>
      <c r="Q2883" s="132">
        <v>0.52400000000000002</v>
      </c>
      <c r="R2883" s="132">
        <v>-4.22</v>
      </c>
      <c r="S2883" s="129">
        <v>0.64</v>
      </c>
      <c r="T2883" s="129">
        <v>84.745999999999995</v>
      </c>
      <c r="U2883" s="129">
        <v>16.7</v>
      </c>
      <c r="V2883" s="129">
        <v>-28</v>
      </c>
      <c r="W2883" s="129">
        <v>-33</v>
      </c>
      <c r="X2883" s="129">
        <v>1883</v>
      </c>
      <c r="Y2883" s="129" t="s">
        <v>9082</v>
      </c>
      <c r="Z2883" s="129" t="b">
        <v>1</v>
      </c>
      <c r="AA2883" s="129">
        <v>0</v>
      </c>
      <c r="AB2883" s="129" t="b">
        <v>0</v>
      </c>
      <c r="AC2883" s="129">
        <v>46</v>
      </c>
      <c r="AD2883" s="129">
        <v>0.16900000000000001</v>
      </c>
      <c r="AE2883" s="129" t="s">
        <v>3111</v>
      </c>
      <c r="AF2883" s="129" t="s">
        <v>3193</v>
      </c>
      <c r="AG2883" s="35" t="s">
        <v>9083</v>
      </c>
    </row>
    <row r="2884" spans="1:33" x14ac:dyDescent="0.3">
      <c r="A2884" s="129" t="s">
        <v>2318</v>
      </c>
      <c r="B2884" s="132">
        <v>-6.89</v>
      </c>
      <c r="C2884" s="132">
        <v>5.16</v>
      </c>
      <c r="D2884" s="132">
        <v>-10.82</v>
      </c>
      <c r="E2884" s="132">
        <v>-4.68</v>
      </c>
      <c r="F2884" s="132">
        <v>-14.69</v>
      </c>
      <c r="G2884" s="129" t="s">
        <v>3229</v>
      </c>
      <c r="H2884" s="129" t="s">
        <v>3108</v>
      </c>
      <c r="I2884" s="129">
        <v>1.1599999999999999</v>
      </c>
      <c r="J2884" s="129">
        <v>-71</v>
      </c>
      <c r="K2884" s="129">
        <v>-56</v>
      </c>
      <c r="L2884" s="129" t="b">
        <v>0</v>
      </c>
      <c r="M2884" s="129">
        <v>-47.347000000000001</v>
      </c>
      <c r="N2884" s="129">
        <v>5.3570000000000002</v>
      </c>
      <c r="O2884" s="129">
        <v>-8.8379999999999992</v>
      </c>
      <c r="P2884" s="132">
        <v>-38.494999999999997</v>
      </c>
      <c r="Q2884" s="132">
        <v>0.53700000000000003</v>
      </c>
      <c r="R2884" s="132">
        <v>-20.667000000000002</v>
      </c>
      <c r="S2884" s="129">
        <v>3.89</v>
      </c>
      <c r="T2884" s="129">
        <v>-41.237000000000002</v>
      </c>
      <c r="U2884" s="129">
        <v>11.21</v>
      </c>
      <c r="V2884" s="129">
        <v>-38</v>
      </c>
      <c r="W2884" s="129">
        <v>-43</v>
      </c>
      <c r="X2884" s="129">
        <v>458</v>
      </c>
      <c r="Y2884" s="129" t="s">
        <v>2318</v>
      </c>
      <c r="Z2884" s="129" t="b">
        <v>1</v>
      </c>
      <c r="AA2884" s="129">
        <v>0</v>
      </c>
      <c r="AB2884" s="129" t="b">
        <v>0</v>
      </c>
      <c r="AC2884" s="129">
        <v>43</v>
      </c>
      <c r="AD2884" s="129">
        <v>0.16800000000000001</v>
      </c>
      <c r="AE2884" s="129" t="s">
        <v>3108</v>
      </c>
      <c r="AF2884" s="129" t="s">
        <v>3229</v>
      </c>
      <c r="AG2884" s="35" t="s">
        <v>3582</v>
      </c>
    </row>
    <row r="2885" spans="1:33" x14ac:dyDescent="0.3">
      <c r="A2885" s="129" t="s">
        <v>205</v>
      </c>
      <c r="B2885" s="132">
        <v>-4.9000000000000004</v>
      </c>
      <c r="C2885" s="132">
        <v>-7.55</v>
      </c>
      <c r="D2885" s="132">
        <v>-11.8</v>
      </c>
      <c r="E2885" s="132">
        <v>-11.17</v>
      </c>
      <c r="F2885" s="132">
        <v>-12</v>
      </c>
      <c r="G2885" s="129" t="s">
        <v>3385</v>
      </c>
      <c r="H2885" s="129" t="s">
        <v>24</v>
      </c>
      <c r="I2885" s="129">
        <v>8.2249999999999996</v>
      </c>
      <c r="J2885" s="129">
        <v>-33</v>
      </c>
      <c r="K2885" s="129">
        <v>-25</v>
      </c>
      <c r="L2885" s="129" t="b">
        <v>0</v>
      </c>
      <c r="M2885" s="129">
        <v>-23.173999999999999</v>
      </c>
      <c r="N2885" s="129">
        <v>2.6219999999999999</v>
      </c>
      <c r="O2885" s="129">
        <v>-8.8379999999999992</v>
      </c>
      <c r="P2885" s="132">
        <v>-21.053000000000001</v>
      </c>
      <c r="Q2885" s="132">
        <v>0.51700000000000002</v>
      </c>
      <c r="R2885" s="132">
        <v>-10.884</v>
      </c>
      <c r="S2885" s="129">
        <v>1.82</v>
      </c>
      <c r="T2885" s="129">
        <v>-6.5839999999999996</v>
      </c>
      <c r="U2885" s="129">
        <v>184.03</v>
      </c>
      <c r="V2885" s="129">
        <v>17</v>
      </c>
      <c r="W2885" s="129">
        <v>77</v>
      </c>
      <c r="X2885" s="129">
        <v>59</v>
      </c>
      <c r="Y2885" s="129" t="s">
        <v>205</v>
      </c>
      <c r="Z2885" s="129" t="b">
        <v>1</v>
      </c>
      <c r="AA2885" s="129">
        <v>0</v>
      </c>
      <c r="AB2885" s="129" t="b">
        <v>0</v>
      </c>
      <c r="AC2885" s="129">
        <v>41</v>
      </c>
      <c r="AD2885" s="129">
        <v>0.16800000000000001</v>
      </c>
      <c r="AE2885" s="129" t="s">
        <v>24</v>
      </c>
      <c r="AF2885" s="129" t="s">
        <v>3385</v>
      </c>
      <c r="AG2885" s="35" t="s">
        <v>4915</v>
      </c>
    </row>
    <row r="2886" spans="1:33" x14ac:dyDescent="0.3">
      <c r="A2886" s="129" t="s">
        <v>2111</v>
      </c>
      <c r="B2886" s="132">
        <v>-1.38</v>
      </c>
      <c r="C2886" s="132">
        <v>-7.84</v>
      </c>
      <c r="D2886" s="132">
        <v>-14.5</v>
      </c>
      <c r="E2886" s="132">
        <v>-9.7100000000000009</v>
      </c>
      <c r="F2886" s="132">
        <v>-15.18</v>
      </c>
      <c r="G2886" s="129" t="s">
        <v>3221</v>
      </c>
      <c r="H2886" s="129" t="s">
        <v>24</v>
      </c>
      <c r="I2886" s="129">
        <v>2.2069999999999999</v>
      </c>
      <c r="J2886" s="129">
        <v>-33</v>
      </c>
      <c r="K2886" s="129">
        <v>-20</v>
      </c>
      <c r="L2886" s="129" t="b">
        <v>0</v>
      </c>
      <c r="M2886" s="129">
        <v>-31.687999999999999</v>
      </c>
      <c r="N2886" s="129">
        <v>3.5840000000000001</v>
      </c>
      <c r="O2886" s="129">
        <v>-8.8420000000000005</v>
      </c>
      <c r="P2886" s="132">
        <v>-28.286000000000001</v>
      </c>
      <c r="Q2886" s="132">
        <v>0.51300000000000001</v>
      </c>
      <c r="R2886" s="132">
        <v>-14.523999999999999</v>
      </c>
      <c r="S2886" s="129">
        <v>2.14</v>
      </c>
      <c r="T2886" s="129">
        <v>-53.95</v>
      </c>
      <c r="U2886" s="129">
        <v>182.88</v>
      </c>
      <c r="V2886" s="129">
        <v>79</v>
      </c>
      <c r="W2886" s="129">
        <v>47</v>
      </c>
      <c r="X2886" s="129">
        <v>51</v>
      </c>
      <c r="Y2886" s="129" t="s">
        <v>2111</v>
      </c>
      <c r="Z2886" s="129" t="b">
        <v>1</v>
      </c>
      <c r="AA2886" s="129">
        <v>0</v>
      </c>
      <c r="AB2886" s="129" t="b">
        <v>0</v>
      </c>
      <c r="AC2886" s="129">
        <v>46</v>
      </c>
      <c r="AD2886" s="129">
        <v>0.16800000000000001</v>
      </c>
      <c r="AE2886" s="129" t="s">
        <v>24</v>
      </c>
      <c r="AF2886" s="129" t="s">
        <v>3221</v>
      </c>
      <c r="AG2886" s="35" t="s">
        <v>3501</v>
      </c>
    </row>
    <row r="2887" spans="1:33" x14ac:dyDescent="0.3">
      <c r="A2887" s="129" t="s">
        <v>1107</v>
      </c>
      <c r="B2887" s="132">
        <v>-0.14000000000000001</v>
      </c>
      <c r="C2887" s="132">
        <v>-4.95</v>
      </c>
      <c r="D2887" s="132">
        <v>-20.99</v>
      </c>
      <c r="E2887" s="132">
        <v>-11.13</v>
      </c>
      <c r="F2887" s="132">
        <v>-11.98</v>
      </c>
      <c r="G2887" s="129" t="s">
        <v>4399</v>
      </c>
      <c r="H2887" s="129" t="s">
        <v>3108</v>
      </c>
      <c r="I2887" s="129">
        <v>11.21</v>
      </c>
      <c r="J2887" s="129">
        <v>-31</v>
      </c>
      <c r="K2887" s="129">
        <v>-30</v>
      </c>
      <c r="L2887" s="129" t="b">
        <v>0</v>
      </c>
      <c r="M2887" s="129">
        <v>-51.113</v>
      </c>
      <c r="N2887" s="129">
        <v>5.7720000000000002</v>
      </c>
      <c r="O2887" s="129">
        <v>-8.8550000000000004</v>
      </c>
      <c r="P2887" s="132">
        <v>-39.933999999999997</v>
      </c>
      <c r="Q2887" s="132">
        <v>0.503</v>
      </c>
      <c r="R2887" s="132">
        <v>-20.068000000000001</v>
      </c>
      <c r="S2887" s="129">
        <v>1.97</v>
      </c>
      <c r="T2887" s="129">
        <v>-22.940999999999999</v>
      </c>
      <c r="U2887" s="129">
        <v>42.02</v>
      </c>
      <c r="V2887" s="129">
        <v>-30</v>
      </c>
      <c r="W2887" s="129">
        <v>-37</v>
      </c>
      <c r="X2887" s="129">
        <v>241</v>
      </c>
      <c r="Y2887" s="129" t="s">
        <v>1107</v>
      </c>
      <c r="Z2887" s="129" t="b">
        <v>1</v>
      </c>
      <c r="AA2887" s="129">
        <v>0</v>
      </c>
      <c r="AB2887" s="129" t="b">
        <v>0</v>
      </c>
      <c r="AC2887" s="129">
        <v>44</v>
      </c>
      <c r="AD2887" s="129">
        <v>0.16800000000000001</v>
      </c>
      <c r="AE2887" s="129" t="s">
        <v>3108</v>
      </c>
      <c r="AF2887" s="129" t="s">
        <v>4399</v>
      </c>
      <c r="AG2887" s="35" t="s">
        <v>5275</v>
      </c>
    </row>
    <row r="2888" spans="1:33" x14ac:dyDescent="0.3">
      <c r="A2888" s="129" t="s">
        <v>921</v>
      </c>
      <c r="B2888" s="132">
        <v>0.56000000000000005</v>
      </c>
      <c r="C2888" s="132">
        <v>-1.25</v>
      </c>
      <c r="D2888" s="132">
        <v>-12.55</v>
      </c>
      <c r="E2888" s="132">
        <v>-7.7</v>
      </c>
      <c r="F2888" s="132">
        <v>-6.75</v>
      </c>
      <c r="G2888" s="129" t="s">
        <v>3217</v>
      </c>
      <c r="H2888" s="129" t="s">
        <v>150</v>
      </c>
      <c r="I2888" s="129">
        <v>13.03</v>
      </c>
      <c r="J2888" s="129">
        <v>-30</v>
      </c>
      <c r="K2888" s="129">
        <v>-15</v>
      </c>
      <c r="L2888" s="129" t="b">
        <v>0</v>
      </c>
      <c r="M2888" s="129">
        <v>-32.531999999999996</v>
      </c>
      <c r="N2888" s="129">
        <v>3.6720000000000002</v>
      </c>
      <c r="O2888" s="129">
        <v>-8.859</v>
      </c>
      <c r="P2888" s="132">
        <v>-27.731000000000002</v>
      </c>
      <c r="Q2888" s="132">
        <v>0.51</v>
      </c>
      <c r="R2888" s="132">
        <v>-14.132</v>
      </c>
      <c r="S2888" s="129">
        <v>1.94</v>
      </c>
      <c r="T2888" s="129">
        <v>85.494</v>
      </c>
      <c r="U2888" s="129">
        <v>18.11</v>
      </c>
      <c r="V2888" s="129">
        <v>1</v>
      </c>
      <c r="W2888" s="129">
        <v>4</v>
      </c>
      <c r="X2888" s="129">
        <v>569</v>
      </c>
      <c r="Y2888" s="129" t="s">
        <v>921</v>
      </c>
      <c r="Z2888" s="129" t="b">
        <v>1</v>
      </c>
      <c r="AA2888" s="129">
        <v>0</v>
      </c>
      <c r="AB2888" s="129" t="b">
        <v>0</v>
      </c>
      <c r="AC2888" s="129">
        <v>46</v>
      </c>
      <c r="AD2888" s="129">
        <v>0.16700000000000001</v>
      </c>
      <c r="AE2888" s="129" t="s">
        <v>150</v>
      </c>
      <c r="AF2888" s="129" t="s">
        <v>3217</v>
      </c>
      <c r="AG2888" s="35" t="s">
        <v>3481</v>
      </c>
    </row>
    <row r="2889" spans="1:33" x14ac:dyDescent="0.3">
      <c r="A2889" s="129" t="s">
        <v>949</v>
      </c>
      <c r="B2889" s="132">
        <v>3.36</v>
      </c>
      <c r="C2889" s="132">
        <v>3</v>
      </c>
      <c r="D2889" s="132">
        <v>-4.97</v>
      </c>
      <c r="E2889" s="132">
        <v>-1.85</v>
      </c>
      <c r="F2889" s="132">
        <v>-3.63</v>
      </c>
      <c r="G2889" s="129" t="s">
        <v>3114</v>
      </c>
      <c r="H2889" s="129" t="s">
        <v>31</v>
      </c>
      <c r="I2889" s="129">
        <v>17.626000000000001</v>
      </c>
      <c r="J2889" s="129">
        <v>-27</v>
      </c>
      <c r="K2889" s="129">
        <v>-6</v>
      </c>
      <c r="L2889" s="129" t="b">
        <v>1</v>
      </c>
      <c r="M2889" s="129">
        <v>-21.664999999999999</v>
      </c>
      <c r="N2889" s="129">
        <v>2.44</v>
      </c>
      <c r="O2889" s="129">
        <v>-8.8800000000000008</v>
      </c>
      <c r="P2889" s="132">
        <v>-19.693999999999999</v>
      </c>
      <c r="Q2889" s="132">
        <v>0.51900000000000002</v>
      </c>
      <c r="R2889" s="132">
        <v>-10.225</v>
      </c>
      <c r="S2889" s="129">
        <v>1.77</v>
      </c>
      <c r="T2889" s="129">
        <v>-10.843</v>
      </c>
      <c r="U2889" s="129">
        <v>156.11000000000001</v>
      </c>
      <c r="V2889" s="129">
        <v>-23</v>
      </c>
      <c r="W2889" s="129">
        <v>-16</v>
      </c>
      <c r="X2889" s="129">
        <v>72</v>
      </c>
      <c r="Y2889" s="129" t="s">
        <v>949</v>
      </c>
      <c r="Z2889" s="129" t="b">
        <v>1</v>
      </c>
      <c r="AA2889" s="129">
        <v>0</v>
      </c>
      <c r="AB2889" s="129" t="b">
        <v>0</v>
      </c>
      <c r="AC2889" s="129">
        <v>46</v>
      </c>
      <c r="AD2889" s="129">
        <v>0.16700000000000001</v>
      </c>
      <c r="AE2889" s="129" t="s">
        <v>31</v>
      </c>
      <c r="AF2889" s="129" t="s">
        <v>3114</v>
      </c>
      <c r="AG2889" s="35" t="s">
        <v>3157</v>
      </c>
    </row>
    <row r="2890" spans="1:33" x14ac:dyDescent="0.3">
      <c r="A2890" s="129" t="s">
        <v>8875</v>
      </c>
      <c r="B2890" s="132">
        <v>1.26</v>
      </c>
      <c r="C2890" s="132">
        <v>0.36</v>
      </c>
      <c r="D2890" s="132">
        <v>-3.1</v>
      </c>
      <c r="E2890" s="132">
        <v>3.21</v>
      </c>
      <c r="F2890" s="132">
        <v>-2.1800000000000002</v>
      </c>
      <c r="G2890" s="129" t="s">
        <v>3193</v>
      </c>
      <c r="H2890" s="129" t="s">
        <v>3111</v>
      </c>
      <c r="I2890" s="129">
        <v>0.29099999999999998</v>
      </c>
      <c r="J2890" s="129">
        <v>-43</v>
      </c>
      <c r="K2890" s="129">
        <v>-31</v>
      </c>
      <c r="L2890" s="129" t="b">
        <v>1</v>
      </c>
      <c r="M2890" s="129">
        <v>-10.7</v>
      </c>
      <c r="N2890" s="129">
        <v>1.204</v>
      </c>
      <c r="O2890" s="129">
        <v>-8.89</v>
      </c>
      <c r="P2890" s="132">
        <v>-10.163</v>
      </c>
      <c r="Q2890" s="132">
        <v>0.52300000000000002</v>
      </c>
      <c r="R2890" s="132">
        <v>-5.32</v>
      </c>
      <c r="S2890" s="129">
        <v>0.81</v>
      </c>
      <c r="T2890" s="129">
        <v>88.009</v>
      </c>
      <c r="U2890" s="129">
        <v>11.24</v>
      </c>
      <c r="V2890" s="129">
        <v>0</v>
      </c>
      <c r="W2890" s="129">
        <v>7</v>
      </c>
      <c r="X2890" s="129">
        <v>2200</v>
      </c>
      <c r="Y2890" s="129" t="s">
        <v>8875</v>
      </c>
      <c r="Z2890" s="129" t="b">
        <v>1</v>
      </c>
      <c r="AA2890" s="129">
        <v>0</v>
      </c>
      <c r="AB2890" s="129" t="b">
        <v>1</v>
      </c>
      <c r="AC2890" s="129">
        <v>42</v>
      </c>
      <c r="AD2890" s="129">
        <v>0.16700000000000001</v>
      </c>
      <c r="AE2890" s="129" t="s">
        <v>3111</v>
      </c>
      <c r="AF2890" s="129" t="s">
        <v>3193</v>
      </c>
      <c r="AG2890" s="35" t="s">
        <v>8876</v>
      </c>
    </row>
    <row r="2891" spans="1:33" x14ac:dyDescent="0.3">
      <c r="A2891" s="129" t="s">
        <v>466</v>
      </c>
      <c r="B2891" s="132">
        <v>0.86</v>
      </c>
      <c r="C2891" s="132">
        <v>6.57</v>
      </c>
      <c r="D2891" s="132">
        <v>0.39</v>
      </c>
      <c r="E2891" s="132">
        <v>-10.1</v>
      </c>
      <c r="F2891" s="132">
        <v>-9.33</v>
      </c>
      <c r="G2891" s="129" t="s">
        <v>3376</v>
      </c>
      <c r="H2891" s="129" t="s">
        <v>24</v>
      </c>
      <c r="I2891" s="129">
        <v>116.773</v>
      </c>
      <c r="J2891" s="129">
        <v>-57</v>
      </c>
      <c r="K2891" s="129">
        <v>-29</v>
      </c>
      <c r="L2891" s="129" t="b">
        <v>1</v>
      </c>
      <c r="M2891" s="129">
        <v>-37.926000000000002</v>
      </c>
      <c r="N2891" s="129">
        <v>4.2610000000000001</v>
      </c>
      <c r="O2891" s="129">
        <v>-8.9009999999999998</v>
      </c>
      <c r="P2891" s="132">
        <v>-34.283000000000001</v>
      </c>
      <c r="Q2891" s="132">
        <v>0.54</v>
      </c>
      <c r="R2891" s="132">
        <v>-18.52</v>
      </c>
      <c r="S2891" s="129">
        <v>2.5499999999999998</v>
      </c>
      <c r="T2891" s="129">
        <v>0</v>
      </c>
      <c r="U2891" s="129">
        <v>190.24</v>
      </c>
      <c r="V2891" s="129">
        <v>-37</v>
      </c>
      <c r="W2891" s="129">
        <v>-46</v>
      </c>
      <c r="X2891" s="129">
        <v>41</v>
      </c>
      <c r="Y2891" s="129" t="s">
        <v>466</v>
      </c>
      <c r="Z2891" s="129" t="b">
        <v>0</v>
      </c>
      <c r="AA2891" s="129">
        <v>0</v>
      </c>
      <c r="AB2891" s="129" t="b">
        <v>0</v>
      </c>
      <c r="AC2891" s="129">
        <v>41</v>
      </c>
      <c r="AD2891" s="129">
        <v>0.16600000000000001</v>
      </c>
      <c r="AE2891" s="129" t="s">
        <v>24</v>
      </c>
      <c r="AF2891" s="129" t="s">
        <v>3376</v>
      </c>
      <c r="AG2891" s="35" t="s">
        <v>4935</v>
      </c>
    </row>
    <row r="2892" spans="1:33" x14ac:dyDescent="0.3">
      <c r="A2892" s="129" t="s">
        <v>1730</v>
      </c>
      <c r="B2892" s="132">
        <v>-0.75</v>
      </c>
      <c r="C2892" s="132">
        <v>-9.26</v>
      </c>
      <c r="D2892" s="132">
        <v>-8.99</v>
      </c>
      <c r="E2892" s="132">
        <v>-17.11</v>
      </c>
      <c r="F2892" s="132">
        <v>-20.420000000000002</v>
      </c>
      <c r="G2892" s="129" t="s">
        <v>150</v>
      </c>
      <c r="H2892" s="129" t="s">
        <v>3111</v>
      </c>
      <c r="I2892" s="129">
        <v>1.1819999999999999</v>
      </c>
      <c r="J2892" s="129">
        <v>-52</v>
      </c>
      <c r="K2892" s="129">
        <v>-46</v>
      </c>
      <c r="L2892" s="129" t="b">
        <v>0</v>
      </c>
      <c r="M2892" s="129">
        <v>-36.978000000000002</v>
      </c>
      <c r="N2892" s="129">
        <v>4.1470000000000002</v>
      </c>
      <c r="O2892" s="129">
        <v>-8.9169999999999998</v>
      </c>
      <c r="P2892" s="132">
        <v>-33.335999999999999</v>
      </c>
      <c r="Q2892" s="132">
        <v>0.53700000000000003</v>
      </c>
      <c r="R2892" s="132">
        <v>-17.885999999999999</v>
      </c>
      <c r="S2892" s="129">
        <v>2.58</v>
      </c>
      <c r="T2892" s="129">
        <v>-1.2669999999999999</v>
      </c>
      <c r="U2892" s="129">
        <v>30.56</v>
      </c>
      <c r="V2892" s="129">
        <v>-24</v>
      </c>
      <c r="W2892" s="129">
        <v>-24</v>
      </c>
      <c r="X2892" s="129">
        <v>253</v>
      </c>
      <c r="Y2892" s="129" t="s">
        <v>1730</v>
      </c>
      <c r="Z2892" s="129" t="b">
        <v>1</v>
      </c>
      <c r="AA2892" s="129">
        <v>0</v>
      </c>
      <c r="AB2892" s="129" t="b">
        <v>0</v>
      </c>
      <c r="AC2892" s="129">
        <v>39</v>
      </c>
      <c r="AD2892" s="129">
        <v>0.16600000000000001</v>
      </c>
      <c r="AE2892" s="129" t="s">
        <v>3111</v>
      </c>
      <c r="AF2892" s="129" t="s">
        <v>150</v>
      </c>
      <c r="AG2892" s="35" t="s">
        <v>4139</v>
      </c>
    </row>
    <row r="2893" spans="1:33" x14ac:dyDescent="0.3">
      <c r="A2893" s="129" t="s">
        <v>1470</v>
      </c>
      <c r="B2893" s="132">
        <v>-3.85</v>
      </c>
      <c r="C2893" s="132">
        <v>-11.92</v>
      </c>
      <c r="D2893" s="132">
        <v>-14.27</v>
      </c>
      <c r="E2893" s="132">
        <v>-17.37</v>
      </c>
      <c r="F2893" s="132">
        <v>-12.67</v>
      </c>
      <c r="G2893" s="129" t="s">
        <v>3276</v>
      </c>
      <c r="H2893" s="129" t="s">
        <v>3140</v>
      </c>
      <c r="I2893" s="129">
        <v>1.611</v>
      </c>
      <c r="J2893" s="129">
        <v>-42</v>
      </c>
      <c r="K2893" s="129">
        <v>-42</v>
      </c>
      <c r="L2893" s="129" t="b">
        <v>0</v>
      </c>
      <c r="M2893" s="129">
        <v>-28.657</v>
      </c>
      <c r="N2893" s="129">
        <v>3.202</v>
      </c>
      <c r="O2893" s="129">
        <v>-8.9499999999999993</v>
      </c>
      <c r="P2893" s="132">
        <v>-25.904</v>
      </c>
      <c r="Q2893" s="132">
        <v>0.52400000000000002</v>
      </c>
      <c r="R2893" s="132">
        <v>-13.574999999999999</v>
      </c>
      <c r="S2893" s="129">
        <v>3.14</v>
      </c>
      <c r="T2893" s="129">
        <v>1.306</v>
      </c>
      <c r="U2893" s="129">
        <v>73.17</v>
      </c>
      <c r="V2893" s="129">
        <v>-12</v>
      </c>
      <c r="W2893" s="129">
        <v>-2</v>
      </c>
      <c r="X2893" s="129">
        <v>87</v>
      </c>
      <c r="Y2893" s="129" t="s">
        <v>1470</v>
      </c>
      <c r="Z2893" s="129" t="b">
        <v>1</v>
      </c>
      <c r="AA2893" s="129">
        <v>0</v>
      </c>
      <c r="AB2893" s="129" t="b">
        <v>0</v>
      </c>
      <c r="AC2893" s="129">
        <v>46</v>
      </c>
      <c r="AD2893" s="129">
        <v>0.16600000000000001</v>
      </c>
      <c r="AE2893" s="129" t="s">
        <v>3140</v>
      </c>
      <c r="AF2893" s="129" t="s">
        <v>3276</v>
      </c>
      <c r="AG2893" s="35" t="s">
        <v>5517</v>
      </c>
    </row>
    <row r="2894" spans="1:33" x14ac:dyDescent="0.3">
      <c r="A2894" s="129" t="s">
        <v>8793</v>
      </c>
      <c r="B2894" s="132">
        <v>-8.6</v>
      </c>
      <c r="C2894" s="132">
        <v>-10.27</v>
      </c>
      <c r="D2894" s="132">
        <v>-32.119999999999997</v>
      </c>
      <c r="E2894" s="132">
        <v>22.43</v>
      </c>
      <c r="F2894" s="132">
        <v>-24.28</v>
      </c>
      <c r="G2894" s="129" t="s">
        <v>3146</v>
      </c>
      <c r="H2894" s="129" t="s">
        <v>3124</v>
      </c>
      <c r="I2894" s="129">
        <v>0.223</v>
      </c>
      <c r="J2894" s="129">
        <v>-96</v>
      </c>
      <c r="K2894" s="129">
        <v>-91</v>
      </c>
      <c r="L2894" s="129" t="b">
        <v>0</v>
      </c>
      <c r="M2894" s="129">
        <v>-67.991</v>
      </c>
      <c r="N2894" s="129">
        <v>7.5940000000000003</v>
      </c>
      <c r="O2894" s="129">
        <v>-8.9529999999999994</v>
      </c>
      <c r="P2894" s="132">
        <v>-50.411999999999999</v>
      </c>
      <c r="Q2894" s="132">
        <v>0.52900000000000003</v>
      </c>
      <c r="R2894" s="132">
        <v>-26.643000000000001</v>
      </c>
      <c r="S2894" s="129">
        <v>8.5500000000000007</v>
      </c>
      <c r="T2894" s="129">
        <v>4.4630000000000001</v>
      </c>
      <c r="U2894" s="129">
        <v>3.93</v>
      </c>
      <c r="V2894" s="129">
        <v>-26</v>
      </c>
      <c r="W2894" s="129">
        <v>-6</v>
      </c>
      <c r="X2894" s="129">
        <v>595</v>
      </c>
      <c r="Y2894" s="129" t="s">
        <v>8793</v>
      </c>
      <c r="Z2894" s="129" t="b">
        <v>1</v>
      </c>
      <c r="AA2894" s="129">
        <v>0</v>
      </c>
      <c r="AB2894" s="129" t="b">
        <v>0</v>
      </c>
      <c r="AC2894" s="129">
        <v>46</v>
      </c>
      <c r="AD2894" s="129">
        <v>0.16600000000000001</v>
      </c>
      <c r="AE2894" s="129" t="s">
        <v>3124</v>
      </c>
      <c r="AF2894" s="129" t="s">
        <v>3146</v>
      </c>
      <c r="AG2894" s="35" t="s">
        <v>8794</v>
      </c>
    </row>
    <row r="2895" spans="1:33" x14ac:dyDescent="0.3">
      <c r="A2895" s="129" t="s">
        <v>1909</v>
      </c>
      <c r="B2895" s="132">
        <v>-2.19</v>
      </c>
      <c r="C2895" s="132">
        <v>-13.62</v>
      </c>
      <c r="D2895" s="132">
        <v>-20.29</v>
      </c>
      <c r="E2895" s="132">
        <v>-20.57</v>
      </c>
      <c r="F2895" s="132">
        <v>-19.36</v>
      </c>
      <c r="G2895" s="129" t="s">
        <v>3759</v>
      </c>
      <c r="H2895" s="129" t="s">
        <v>3140</v>
      </c>
      <c r="I2895" s="129">
        <v>3.08</v>
      </c>
      <c r="J2895" s="129">
        <v>-49</v>
      </c>
      <c r="K2895" s="129">
        <v>-46</v>
      </c>
      <c r="L2895" s="129" t="b">
        <v>0</v>
      </c>
      <c r="M2895" s="129">
        <v>-42.436</v>
      </c>
      <c r="N2895" s="129">
        <v>4.7380000000000004</v>
      </c>
      <c r="O2895" s="129">
        <v>-8.9570000000000007</v>
      </c>
      <c r="P2895" s="132">
        <v>-36.121000000000002</v>
      </c>
      <c r="Q2895" s="132">
        <v>0.51</v>
      </c>
      <c r="R2895" s="132">
        <v>-18.436</v>
      </c>
      <c r="S2895" s="129">
        <v>3.36</v>
      </c>
      <c r="T2895" s="129">
        <v>-47.987000000000002</v>
      </c>
      <c r="U2895" s="129">
        <v>11.16</v>
      </c>
      <c r="V2895" s="129">
        <v>-47</v>
      </c>
      <c r="W2895" s="129">
        <v>-55</v>
      </c>
      <c r="X2895" s="129">
        <v>533</v>
      </c>
      <c r="Y2895" s="129" t="s">
        <v>1909</v>
      </c>
      <c r="Z2895" s="129" t="b">
        <v>1</v>
      </c>
      <c r="AA2895" s="129">
        <v>0</v>
      </c>
      <c r="AB2895" s="129" t="b">
        <v>0</v>
      </c>
      <c r="AC2895" s="129">
        <v>36</v>
      </c>
      <c r="AD2895" s="129">
        <v>0.16500000000000001</v>
      </c>
      <c r="AE2895" s="129" t="s">
        <v>3140</v>
      </c>
      <c r="AF2895" s="129" t="s">
        <v>3759</v>
      </c>
      <c r="AG2895" s="35" t="s">
        <v>4009</v>
      </c>
    </row>
    <row r="2896" spans="1:33" x14ac:dyDescent="0.3">
      <c r="A2896" s="129" t="s">
        <v>302</v>
      </c>
      <c r="B2896" s="132">
        <v>4.6100000000000003</v>
      </c>
      <c r="C2896" s="132">
        <v>1.3</v>
      </c>
      <c r="D2896" s="132">
        <v>-2.63</v>
      </c>
      <c r="E2896" s="132">
        <v>-5.13</v>
      </c>
      <c r="F2896" s="132">
        <v>-9.06</v>
      </c>
      <c r="G2896" s="129" t="s">
        <v>4080</v>
      </c>
      <c r="H2896" s="129" t="s">
        <v>3111</v>
      </c>
      <c r="I2896" s="129">
        <v>7.4820000000000002</v>
      </c>
      <c r="J2896" s="129">
        <v>-83</v>
      </c>
      <c r="K2896" s="129">
        <v>-73</v>
      </c>
      <c r="L2896" s="129" t="b">
        <v>0</v>
      </c>
      <c r="M2896" s="129">
        <v>-44.545999999999999</v>
      </c>
      <c r="N2896" s="129">
        <v>4.944</v>
      </c>
      <c r="O2896" s="129">
        <v>-9.01</v>
      </c>
      <c r="P2896" s="132">
        <v>-36.718000000000004</v>
      </c>
      <c r="Q2896" s="132">
        <v>0.53400000000000003</v>
      </c>
      <c r="R2896" s="132">
        <v>-19.593</v>
      </c>
      <c r="S2896" s="129">
        <v>3.24</v>
      </c>
      <c r="T2896" s="129">
        <v>17.567</v>
      </c>
      <c r="U2896" s="129">
        <v>7.03</v>
      </c>
      <c r="V2896" s="129">
        <v>-25</v>
      </c>
      <c r="W2896" s="129">
        <v>-50</v>
      </c>
      <c r="X2896" s="129">
        <v>878</v>
      </c>
      <c r="Y2896" s="129" t="s">
        <v>302</v>
      </c>
      <c r="Z2896" s="129" t="b">
        <v>1</v>
      </c>
      <c r="AA2896" s="129">
        <v>0</v>
      </c>
      <c r="AB2896" s="129" t="b">
        <v>0</v>
      </c>
      <c r="AC2896" s="129">
        <v>44</v>
      </c>
      <c r="AD2896" s="129">
        <v>0.16500000000000001</v>
      </c>
      <c r="AE2896" s="129" t="s">
        <v>3111</v>
      </c>
      <c r="AF2896" s="129" t="s">
        <v>4080</v>
      </c>
      <c r="AG2896" s="35" t="s">
        <v>5096</v>
      </c>
    </row>
    <row r="2897" spans="1:33" x14ac:dyDescent="0.3">
      <c r="A2897" s="129" t="s">
        <v>788</v>
      </c>
      <c r="B2897" s="132">
        <v>-0.43</v>
      </c>
      <c r="C2897" s="132">
        <v>-8.42</v>
      </c>
      <c r="D2897" s="132">
        <v>-20.23</v>
      </c>
      <c r="E2897" s="132">
        <v>-8.3800000000000008</v>
      </c>
      <c r="F2897" s="132">
        <v>-13.1</v>
      </c>
      <c r="G2897" s="129" t="s">
        <v>3221</v>
      </c>
      <c r="H2897" s="129" t="s">
        <v>24</v>
      </c>
      <c r="I2897" s="129">
        <v>6.8</v>
      </c>
      <c r="J2897" s="129">
        <v>-44</v>
      </c>
      <c r="K2897" s="129">
        <v>-37</v>
      </c>
      <c r="L2897" s="129" t="b">
        <v>0</v>
      </c>
      <c r="M2897" s="129">
        <v>-43.106999999999999</v>
      </c>
      <c r="N2897" s="129">
        <v>4.7750000000000004</v>
      </c>
      <c r="O2897" s="129">
        <v>-9.0280000000000005</v>
      </c>
      <c r="P2897" s="132">
        <v>-35.311</v>
      </c>
      <c r="Q2897" s="132">
        <v>0.51100000000000001</v>
      </c>
      <c r="R2897" s="132">
        <v>-18.03</v>
      </c>
      <c r="S2897" s="129">
        <v>2.33</v>
      </c>
      <c r="T2897" s="129">
        <v>19.385999999999999</v>
      </c>
      <c r="U2897" s="129">
        <v>126.46</v>
      </c>
      <c r="V2897" s="129">
        <v>-54</v>
      </c>
      <c r="W2897" s="129">
        <v>-58</v>
      </c>
      <c r="X2897" s="129">
        <v>68</v>
      </c>
      <c r="Y2897" s="129" t="s">
        <v>788</v>
      </c>
      <c r="Z2897" s="129" t="b">
        <v>1</v>
      </c>
      <c r="AA2897" s="129">
        <v>0</v>
      </c>
      <c r="AB2897" s="129" t="b">
        <v>0</v>
      </c>
      <c r="AC2897" s="129">
        <v>43</v>
      </c>
      <c r="AD2897" s="129">
        <v>0.16500000000000001</v>
      </c>
      <c r="AE2897" s="129" t="s">
        <v>24</v>
      </c>
      <c r="AF2897" s="129" t="s">
        <v>3221</v>
      </c>
      <c r="AG2897" s="35" t="s">
        <v>4005</v>
      </c>
    </row>
    <row r="2898" spans="1:33" x14ac:dyDescent="0.3">
      <c r="A2898" s="129" t="s">
        <v>1733</v>
      </c>
      <c r="B2898" s="132">
        <v>-1.95</v>
      </c>
      <c r="C2898" s="132">
        <v>-8.31</v>
      </c>
      <c r="D2898" s="132">
        <v>-19.27</v>
      </c>
      <c r="E2898" s="132">
        <v>-13.1</v>
      </c>
      <c r="F2898" s="132">
        <v>-12.88</v>
      </c>
      <c r="G2898" s="129" t="s">
        <v>3189</v>
      </c>
      <c r="H2898" s="129" t="s">
        <v>24</v>
      </c>
      <c r="I2898" s="129">
        <v>1.72</v>
      </c>
      <c r="J2898" s="129">
        <v>-49</v>
      </c>
      <c r="K2898" s="129">
        <v>-33</v>
      </c>
      <c r="L2898" s="129" t="b">
        <v>0</v>
      </c>
      <c r="M2898" s="129">
        <v>-36.899000000000001</v>
      </c>
      <c r="N2898" s="129">
        <v>4.0819999999999999</v>
      </c>
      <c r="O2898" s="129">
        <v>-9.0389999999999997</v>
      </c>
      <c r="P2898" s="132">
        <v>-31.195</v>
      </c>
      <c r="Q2898" s="132">
        <v>0.52500000000000002</v>
      </c>
      <c r="R2898" s="132">
        <v>-16.382999999999999</v>
      </c>
      <c r="S2898" s="129">
        <v>2.67</v>
      </c>
      <c r="T2898" s="129">
        <v>-55.4</v>
      </c>
      <c r="U2898" s="129">
        <v>58.78</v>
      </c>
      <c r="V2898" s="129">
        <v>-15</v>
      </c>
      <c r="W2898" s="129">
        <v>-21</v>
      </c>
      <c r="X2898" s="129">
        <v>127</v>
      </c>
      <c r="Y2898" s="129" t="s">
        <v>1733</v>
      </c>
      <c r="Z2898" s="129" t="b">
        <v>1</v>
      </c>
      <c r="AA2898" s="129">
        <v>0</v>
      </c>
      <c r="AB2898" s="129" t="b">
        <v>0</v>
      </c>
      <c r="AC2898" s="129">
        <v>44</v>
      </c>
      <c r="AD2898" s="129">
        <v>0.16400000000000001</v>
      </c>
      <c r="AE2898" s="129" t="s">
        <v>24</v>
      </c>
      <c r="AF2898" s="129" t="s">
        <v>3189</v>
      </c>
      <c r="AG2898" s="35" t="s">
        <v>4491</v>
      </c>
    </row>
    <row r="2899" spans="1:33" x14ac:dyDescent="0.3">
      <c r="A2899" s="129" t="s">
        <v>371</v>
      </c>
      <c r="B2899" s="132">
        <v>-0.91</v>
      </c>
      <c r="C2899" s="132">
        <v>-1.53</v>
      </c>
      <c r="D2899" s="132">
        <v>-13.71</v>
      </c>
      <c r="E2899" s="132">
        <v>-4.62</v>
      </c>
      <c r="F2899" s="132">
        <v>-7.33</v>
      </c>
      <c r="G2899" s="129" t="s">
        <v>3301</v>
      </c>
      <c r="H2899" s="129" t="s">
        <v>24</v>
      </c>
      <c r="I2899" s="129">
        <v>9.7859999999999996</v>
      </c>
      <c r="J2899" s="129">
        <v>-26</v>
      </c>
      <c r="K2899" s="129">
        <v>-16</v>
      </c>
      <c r="L2899" s="129" t="b">
        <v>0</v>
      </c>
      <c r="M2899" s="129">
        <v>-38.637999999999998</v>
      </c>
      <c r="N2899" s="129">
        <v>4.2690000000000001</v>
      </c>
      <c r="O2899" s="129">
        <v>-9.0500000000000007</v>
      </c>
      <c r="P2899" s="132">
        <v>-31.103999999999999</v>
      </c>
      <c r="Q2899" s="132">
        <v>0.51800000000000002</v>
      </c>
      <c r="R2899" s="132">
        <v>-16.125</v>
      </c>
      <c r="S2899" s="129">
        <v>1.58</v>
      </c>
      <c r="T2899" s="129">
        <v>-26.606000000000002</v>
      </c>
      <c r="U2899" s="129">
        <v>248.17</v>
      </c>
      <c r="V2899" s="129">
        <v>-39</v>
      </c>
      <c r="W2899" s="129">
        <v>-58</v>
      </c>
      <c r="X2899" s="129">
        <v>51</v>
      </c>
      <c r="Y2899" s="129" t="s">
        <v>371</v>
      </c>
      <c r="Z2899" s="129" t="b">
        <v>1</v>
      </c>
      <c r="AA2899" s="129">
        <v>0</v>
      </c>
      <c r="AB2899" s="129" t="b">
        <v>0</v>
      </c>
      <c r="AC2899" s="129">
        <v>47</v>
      </c>
      <c r="AD2899" s="129">
        <v>0.16400000000000001</v>
      </c>
      <c r="AE2899" s="129" t="s">
        <v>24</v>
      </c>
      <c r="AF2899" s="129" t="s">
        <v>3301</v>
      </c>
      <c r="AG2899" s="35" t="s">
        <v>3302</v>
      </c>
    </row>
    <row r="2900" spans="1:33" x14ac:dyDescent="0.3">
      <c r="A2900" s="129" t="s">
        <v>2263</v>
      </c>
      <c r="B2900" s="132">
        <v>-0.93</v>
      </c>
      <c r="C2900" s="132">
        <v>3.19</v>
      </c>
      <c r="D2900" s="132">
        <v>0.39</v>
      </c>
      <c r="E2900" s="132">
        <v>-3</v>
      </c>
      <c r="F2900" s="132">
        <v>-3.91</v>
      </c>
      <c r="G2900" s="129" t="s">
        <v>3146</v>
      </c>
      <c r="H2900" s="129" t="s">
        <v>3124</v>
      </c>
      <c r="I2900" s="129">
        <v>1.204</v>
      </c>
      <c r="J2900" s="129">
        <v>-51</v>
      </c>
      <c r="K2900" s="129">
        <v>-27</v>
      </c>
      <c r="L2900" s="129" t="b">
        <v>0</v>
      </c>
      <c r="M2900" s="129">
        <v>-38.070999999999998</v>
      </c>
      <c r="N2900" s="129">
        <v>4.202</v>
      </c>
      <c r="O2900" s="129">
        <v>-9.06</v>
      </c>
      <c r="P2900" s="132">
        <v>-31.567</v>
      </c>
      <c r="Q2900" s="132">
        <v>0.53900000000000003</v>
      </c>
      <c r="R2900" s="132">
        <v>-17.024000000000001</v>
      </c>
      <c r="S2900" s="129">
        <v>4.46</v>
      </c>
      <c r="T2900" s="129">
        <v>42.113</v>
      </c>
      <c r="U2900" s="129">
        <v>25.55</v>
      </c>
      <c r="V2900" s="129">
        <v>-30</v>
      </c>
      <c r="W2900" s="129">
        <v>-6</v>
      </c>
      <c r="X2900" s="129">
        <v>175</v>
      </c>
      <c r="Y2900" s="129" t="s">
        <v>2263</v>
      </c>
      <c r="Z2900" s="129" t="b">
        <v>1</v>
      </c>
      <c r="AA2900" s="129">
        <v>0</v>
      </c>
      <c r="AB2900" s="129" t="b">
        <v>0</v>
      </c>
      <c r="AC2900" s="129">
        <v>48</v>
      </c>
      <c r="AD2900" s="129">
        <v>0.16400000000000001</v>
      </c>
      <c r="AE2900" s="129" t="s">
        <v>3124</v>
      </c>
      <c r="AF2900" s="129" t="s">
        <v>3146</v>
      </c>
      <c r="AG2900" s="35" t="s">
        <v>5382</v>
      </c>
    </row>
    <row r="2901" spans="1:33" x14ac:dyDescent="0.3">
      <c r="A2901" s="129" t="s">
        <v>1664</v>
      </c>
      <c r="B2901" s="132">
        <v>6.73</v>
      </c>
      <c r="C2901" s="132">
        <v>7.67</v>
      </c>
      <c r="D2901" s="132">
        <v>-6.78</v>
      </c>
      <c r="E2901" s="132">
        <v>-6.97</v>
      </c>
      <c r="F2901" s="132">
        <v>-8.08</v>
      </c>
      <c r="G2901" s="129" t="s">
        <v>3221</v>
      </c>
      <c r="H2901" s="129" t="s">
        <v>31</v>
      </c>
      <c r="I2901" s="129">
        <v>1.581</v>
      </c>
      <c r="J2901" s="129">
        <v>-80</v>
      </c>
      <c r="K2901" s="129">
        <v>-78</v>
      </c>
      <c r="L2901" s="129" t="b">
        <v>0</v>
      </c>
      <c r="M2901" s="129">
        <v>-55.865000000000002</v>
      </c>
      <c r="N2901" s="129">
        <v>6.1619999999999999</v>
      </c>
      <c r="O2901" s="129">
        <v>-9.0660000000000007</v>
      </c>
      <c r="P2901" s="132">
        <v>-42.655000000000001</v>
      </c>
      <c r="Q2901" s="132">
        <v>0.54200000000000004</v>
      </c>
      <c r="R2901" s="132">
        <v>-23.109000000000002</v>
      </c>
      <c r="S2901" s="129">
        <v>3.51</v>
      </c>
      <c r="T2901" s="129">
        <v>66.629000000000005</v>
      </c>
      <c r="U2901" s="129">
        <v>35.5</v>
      </c>
      <c r="V2901" s="129">
        <v>-11</v>
      </c>
      <c r="W2901" s="129">
        <v>-27</v>
      </c>
      <c r="X2901" s="129">
        <v>160</v>
      </c>
      <c r="Y2901" s="129" t="s">
        <v>1664</v>
      </c>
      <c r="Z2901" s="129" t="b">
        <v>0</v>
      </c>
      <c r="AA2901" s="129">
        <v>0</v>
      </c>
      <c r="AB2901" s="129" t="b">
        <v>0</v>
      </c>
      <c r="AC2901" s="129">
        <v>45</v>
      </c>
      <c r="AD2901" s="129">
        <v>0.16400000000000001</v>
      </c>
      <c r="AE2901" s="129" t="s">
        <v>31</v>
      </c>
      <c r="AF2901" s="129" t="s">
        <v>3221</v>
      </c>
      <c r="AG2901" s="35" t="s">
        <v>5489</v>
      </c>
    </row>
    <row r="2902" spans="1:33" x14ac:dyDescent="0.3">
      <c r="A2902" s="129" t="s">
        <v>63</v>
      </c>
      <c r="B2902" s="132">
        <v>-1.23</v>
      </c>
      <c r="C2902" s="132">
        <v>-17.04</v>
      </c>
      <c r="D2902" s="132">
        <v>-23.64</v>
      </c>
      <c r="E2902" s="132">
        <v>-17.64</v>
      </c>
      <c r="F2902" s="132">
        <v>-19.190000000000001</v>
      </c>
      <c r="G2902" s="129" t="s">
        <v>47</v>
      </c>
      <c r="H2902" s="129" t="s">
        <v>24</v>
      </c>
      <c r="I2902" s="129">
        <v>13.443</v>
      </c>
      <c r="J2902" s="129">
        <v>-58</v>
      </c>
      <c r="K2902" s="129">
        <v>-26</v>
      </c>
      <c r="L2902" s="129" t="b">
        <v>0</v>
      </c>
      <c r="M2902" s="129">
        <v>-51.244</v>
      </c>
      <c r="N2902" s="129">
        <v>5.6180000000000003</v>
      </c>
      <c r="O2902" s="129">
        <v>-9.1210000000000004</v>
      </c>
      <c r="P2902" s="132">
        <v>-41.881</v>
      </c>
      <c r="Q2902" s="132">
        <v>0.51600000000000001</v>
      </c>
      <c r="R2902" s="132">
        <v>-21.591000000000001</v>
      </c>
      <c r="S2902" s="129">
        <v>3.17</v>
      </c>
      <c r="T2902" s="129">
        <v>2.0640000000000001</v>
      </c>
      <c r="U2902" s="129">
        <v>30.62</v>
      </c>
      <c r="V2902" s="129">
        <v>-71</v>
      </c>
      <c r="W2902" s="129">
        <v>-62</v>
      </c>
      <c r="X2902" s="129">
        <v>206</v>
      </c>
      <c r="Y2902" s="129" t="s">
        <v>63</v>
      </c>
      <c r="Z2902" s="129" t="b">
        <v>1</v>
      </c>
      <c r="AA2902" s="129">
        <v>0</v>
      </c>
      <c r="AB2902" s="129" t="b">
        <v>0</v>
      </c>
      <c r="AC2902" s="129">
        <v>48</v>
      </c>
      <c r="AD2902" s="129">
        <v>0.16300000000000001</v>
      </c>
      <c r="AE2902" s="129" t="s">
        <v>24</v>
      </c>
      <c r="AF2902" s="129" t="s">
        <v>47</v>
      </c>
      <c r="AG2902" s="35" t="s">
        <v>3291</v>
      </c>
    </row>
    <row r="2903" spans="1:33" x14ac:dyDescent="0.3">
      <c r="A2903" s="129" t="s">
        <v>1041</v>
      </c>
      <c r="B2903" s="132">
        <v>1.91</v>
      </c>
      <c r="C2903" s="132">
        <v>5.46</v>
      </c>
      <c r="D2903" s="132">
        <v>5.27</v>
      </c>
      <c r="E2903" s="132">
        <v>-8.9700000000000006</v>
      </c>
      <c r="F2903" s="132">
        <v>-13.89</v>
      </c>
      <c r="G2903" s="129" t="s">
        <v>3516</v>
      </c>
      <c r="H2903" s="129" t="s">
        <v>3205</v>
      </c>
      <c r="I2903" s="129">
        <v>6.7009999999999996</v>
      </c>
      <c r="J2903" s="129">
        <v>-46</v>
      </c>
      <c r="K2903" s="129">
        <v>-40</v>
      </c>
      <c r="L2903" s="129" t="b">
        <v>1</v>
      </c>
      <c r="M2903" s="129">
        <v>-33.25</v>
      </c>
      <c r="N2903" s="129">
        <v>3.6440000000000001</v>
      </c>
      <c r="O2903" s="129">
        <v>-9.1240000000000006</v>
      </c>
      <c r="P2903" s="132">
        <v>-31.427</v>
      </c>
      <c r="Q2903" s="132">
        <v>0.55200000000000005</v>
      </c>
      <c r="R2903" s="132">
        <v>-17.361000000000001</v>
      </c>
      <c r="S2903" s="129">
        <v>3.52</v>
      </c>
      <c r="T2903" s="129">
        <v>-54.695999999999998</v>
      </c>
      <c r="U2903" s="129">
        <v>18.170000000000002</v>
      </c>
      <c r="V2903" s="129">
        <v>-51</v>
      </c>
      <c r="W2903" s="129">
        <v>-35</v>
      </c>
      <c r="X2903" s="129">
        <v>312</v>
      </c>
      <c r="Y2903" s="129" t="s">
        <v>1041</v>
      </c>
      <c r="Z2903" s="129" t="b">
        <v>1</v>
      </c>
      <c r="AA2903" s="129">
        <v>0</v>
      </c>
      <c r="AB2903" s="129" t="b">
        <v>0</v>
      </c>
      <c r="AC2903" s="129">
        <v>44</v>
      </c>
      <c r="AD2903" s="129">
        <v>0.16300000000000001</v>
      </c>
      <c r="AE2903" s="129" t="s">
        <v>3205</v>
      </c>
      <c r="AF2903" s="129" t="s">
        <v>3516</v>
      </c>
      <c r="AG2903" s="35" t="s">
        <v>4404</v>
      </c>
    </row>
    <row r="2904" spans="1:33" x14ac:dyDescent="0.3">
      <c r="A2904" s="129" t="s">
        <v>2043</v>
      </c>
      <c r="B2904" s="132">
        <v>0</v>
      </c>
      <c r="C2904" s="132">
        <v>-5.57</v>
      </c>
      <c r="D2904" s="132">
        <v>-12.94</v>
      </c>
      <c r="E2904" s="132">
        <v>-8.86</v>
      </c>
      <c r="F2904" s="132">
        <v>-9.18</v>
      </c>
      <c r="G2904" s="129" t="s">
        <v>3144</v>
      </c>
      <c r="H2904" s="129" t="s">
        <v>24</v>
      </c>
      <c r="I2904" s="129">
        <v>2.2789999999999999</v>
      </c>
      <c r="J2904" s="129">
        <v>-31</v>
      </c>
      <c r="K2904" s="129">
        <v>-21</v>
      </c>
      <c r="L2904" s="129" t="b">
        <v>0</v>
      </c>
      <c r="M2904" s="129">
        <v>-46.186999999999998</v>
      </c>
      <c r="N2904" s="129">
        <v>5.0540000000000003</v>
      </c>
      <c r="O2904" s="129">
        <v>-9.1389999999999993</v>
      </c>
      <c r="P2904" s="132">
        <v>-35.917000000000002</v>
      </c>
      <c r="Q2904" s="132">
        <v>0.52400000000000002</v>
      </c>
      <c r="R2904" s="132">
        <v>-18.826000000000001</v>
      </c>
      <c r="S2904" s="129">
        <v>2.61</v>
      </c>
      <c r="T2904" s="129">
        <v>-32.911999999999999</v>
      </c>
      <c r="U2904" s="129">
        <v>109.27</v>
      </c>
      <c r="V2904" s="129">
        <v>-17</v>
      </c>
      <c r="W2904" s="129">
        <v>-19</v>
      </c>
      <c r="X2904" s="129">
        <v>70</v>
      </c>
      <c r="Y2904" s="129" t="s">
        <v>2043</v>
      </c>
      <c r="Z2904" s="129" t="b">
        <v>1</v>
      </c>
      <c r="AA2904" s="129">
        <v>0</v>
      </c>
      <c r="AB2904" s="129" t="b">
        <v>0</v>
      </c>
      <c r="AC2904" s="129">
        <v>40</v>
      </c>
      <c r="AD2904" s="129">
        <v>0.16300000000000001</v>
      </c>
      <c r="AE2904" s="129" t="s">
        <v>24</v>
      </c>
      <c r="AF2904" s="129" t="s">
        <v>3144</v>
      </c>
      <c r="AG2904" s="35" t="s">
        <v>2044</v>
      </c>
    </row>
    <row r="2905" spans="1:33" x14ac:dyDescent="0.3">
      <c r="A2905" s="129" t="s">
        <v>7390</v>
      </c>
      <c r="B2905" s="132">
        <v>-4.57</v>
      </c>
      <c r="C2905" s="132">
        <v>-17.34</v>
      </c>
      <c r="D2905" s="132">
        <v>-18.309999999999999</v>
      </c>
      <c r="E2905" s="132">
        <v>-25.48</v>
      </c>
      <c r="F2905" s="132">
        <v>-32.159999999999997</v>
      </c>
      <c r="G2905" s="129" t="s">
        <v>3146</v>
      </c>
      <c r="H2905" s="129" t="s">
        <v>3124</v>
      </c>
      <c r="I2905" s="129">
        <v>0.45600000000000002</v>
      </c>
      <c r="J2905" s="129">
        <v>-97</v>
      </c>
      <c r="K2905" s="129">
        <v>-94</v>
      </c>
      <c r="L2905" s="129" t="b">
        <v>0</v>
      </c>
      <c r="M2905" s="129">
        <v>-135.458</v>
      </c>
      <c r="N2905" s="129">
        <v>14.811999999999999</v>
      </c>
      <c r="O2905" s="129">
        <v>-9.1449999999999996</v>
      </c>
      <c r="P2905" s="132">
        <v>-72.498000000000005</v>
      </c>
      <c r="Q2905" s="132">
        <v>0.56000000000000005</v>
      </c>
      <c r="R2905" s="132">
        <v>-40.631999999999998</v>
      </c>
      <c r="S2905" s="129">
        <v>10.74</v>
      </c>
      <c r="T2905" s="129">
        <v>-60.314</v>
      </c>
      <c r="U2905" s="129">
        <v>7.72</v>
      </c>
      <c r="V2905" s="129">
        <v>29</v>
      </c>
      <c r="W2905" s="129">
        <v>10</v>
      </c>
      <c r="X2905" s="129">
        <v>241</v>
      </c>
      <c r="Y2905" s="129" t="s">
        <v>7390</v>
      </c>
      <c r="Z2905" s="129" t="b">
        <v>1</v>
      </c>
      <c r="AA2905" s="129">
        <v>0</v>
      </c>
      <c r="AB2905" s="129" t="b">
        <v>0</v>
      </c>
      <c r="AC2905" s="129">
        <v>37</v>
      </c>
      <c r="AD2905" s="129">
        <v>0.16200000000000001</v>
      </c>
      <c r="AE2905" s="129" t="s">
        <v>3124</v>
      </c>
      <c r="AF2905" s="129" t="s">
        <v>3146</v>
      </c>
      <c r="AG2905" s="35" t="s">
        <v>7391</v>
      </c>
    </row>
    <row r="2906" spans="1:33" x14ac:dyDescent="0.3">
      <c r="A2906" s="129" t="s">
        <v>7333</v>
      </c>
      <c r="B2906" s="132">
        <v>0.54</v>
      </c>
      <c r="C2906" s="132">
        <v>1.69</v>
      </c>
      <c r="D2906" s="132">
        <v>-7.94</v>
      </c>
      <c r="E2906" s="132">
        <v>-4.99</v>
      </c>
      <c r="F2906" s="132">
        <v>-4.42</v>
      </c>
      <c r="G2906" s="129" t="s">
        <v>3623</v>
      </c>
      <c r="H2906" s="129" t="s">
        <v>31</v>
      </c>
      <c r="I2906" s="129">
        <v>0.61499999999999999</v>
      </c>
      <c r="J2906" s="129">
        <v>-30</v>
      </c>
      <c r="K2906" s="129">
        <v>-11</v>
      </c>
      <c r="L2906" s="129" t="b">
        <v>0</v>
      </c>
      <c r="M2906" s="129">
        <v>-30.550999999999998</v>
      </c>
      <c r="N2906" s="129">
        <v>3.3330000000000002</v>
      </c>
      <c r="O2906" s="129">
        <v>-9.1649999999999991</v>
      </c>
      <c r="P2906" s="132">
        <v>-26.387</v>
      </c>
      <c r="Q2906" s="132">
        <v>0.53300000000000003</v>
      </c>
      <c r="R2906" s="132">
        <v>-14.061999999999999</v>
      </c>
      <c r="S2906" s="129">
        <v>1.83</v>
      </c>
      <c r="T2906" s="129">
        <v>44.215000000000003</v>
      </c>
      <c r="U2906" s="129">
        <v>22.26</v>
      </c>
      <c r="V2906" s="129">
        <v>-45</v>
      </c>
      <c r="W2906" s="129">
        <v>-52</v>
      </c>
      <c r="X2906" s="129">
        <v>491</v>
      </c>
      <c r="Y2906" s="129" t="s">
        <v>7333</v>
      </c>
      <c r="Z2906" s="129" t="b">
        <v>1</v>
      </c>
      <c r="AA2906" s="129">
        <v>0</v>
      </c>
      <c r="AB2906" s="129" t="b">
        <v>0</v>
      </c>
      <c r="AC2906" s="129">
        <v>46</v>
      </c>
      <c r="AD2906" s="129">
        <v>0.16200000000000001</v>
      </c>
      <c r="AE2906" s="129" t="s">
        <v>31</v>
      </c>
      <c r="AF2906" s="129" t="s">
        <v>3623</v>
      </c>
      <c r="AG2906" s="35" t="s">
        <v>7334</v>
      </c>
    </row>
    <row r="2907" spans="1:33" x14ac:dyDescent="0.3">
      <c r="A2907" s="129" t="s">
        <v>8999</v>
      </c>
      <c r="B2907" s="132">
        <v>-1.92</v>
      </c>
      <c r="C2907" s="132">
        <v>-45.28</v>
      </c>
      <c r="D2907" s="132">
        <v>-46.93</v>
      </c>
      <c r="E2907" s="132">
        <v>-46.48</v>
      </c>
      <c r="F2907" s="132">
        <v>-45.4</v>
      </c>
      <c r="G2907" s="129" t="s">
        <v>3217</v>
      </c>
      <c r="H2907" s="129" t="s">
        <v>150</v>
      </c>
      <c r="I2907" s="129">
        <v>0.28699999999999998</v>
      </c>
      <c r="J2907" s="129">
        <v>-78</v>
      </c>
      <c r="K2907" s="129">
        <v>-78</v>
      </c>
      <c r="L2907" s="129" t="b">
        <v>0</v>
      </c>
      <c r="M2907" s="129">
        <v>-106.91</v>
      </c>
      <c r="N2907" s="129">
        <v>11.641</v>
      </c>
      <c r="O2907" s="129">
        <v>-9.1839999999999993</v>
      </c>
      <c r="P2907" s="132">
        <v>-73.765000000000001</v>
      </c>
      <c r="Q2907" s="132">
        <v>0.45800000000000002</v>
      </c>
      <c r="R2907" s="132">
        <v>-33.814</v>
      </c>
      <c r="S2907" s="129">
        <v>4.49</v>
      </c>
      <c r="T2907" s="129">
        <v>-65.501999999999995</v>
      </c>
      <c r="U2907" s="129">
        <v>5.0999999999999996</v>
      </c>
      <c r="V2907" s="129">
        <v>-60</v>
      </c>
      <c r="W2907" s="129">
        <v>-69</v>
      </c>
      <c r="X2907" s="129">
        <v>873</v>
      </c>
      <c r="Y2907" s="129" t="s">
        <v>8999</v>
      </c>
      <c r="Z2907" s="129" t="b">
        <v>1</v>
      </c>
      <c r="AA2907" s="129">
        <v>0</v>
      </c>
      <c r="AB2907" s="129" t="b">
        <v>0</v>
      </c>
      <c r="AC2907" s="129">
        <v>37</v>
      </c>
      <c r="AD2907" s="129">
        <v>0.16200000000000001</v>
      </c>
      <c r="AE2907" s="129" t="s">
        <v>150</v>
      </c>
      <c r="AF2907" s="129" t="s">
        <v>3217</v>
      </c>
      <c r="AG2907" s="35" t="s">
        <v>9000</v>
      </c>
    </row>
    <row r="2908" spans="1:33" x14ac:dyDescent="0.3">
      <c r="A2908" s="129" t="s">
        <v>7781</v>
      </c>
      <c r="B2908" s="132">
        <v>-3.44</v>
      </c>
      <c r="C2908" s="132">
        <v>25.56</v>
      </c>
      <c r="D2908" s="132">
        <v>-10.76</v>
      </c>
      <c r="E2908" s="132">
        <v>-49.8</v>
      </c>
      <c r="F2908" s="132">
        <v>-53.15</v>
      </c>
      <c r="G2908" s="129" t="s">
        <v>3121</v>
      </c>
      <c r="H2908" s="129" t="s">
        <v>245</v>
      </c>
      <c r="I2908" s="129">
        <v>0.627</v>
      </c>
      <c r="J2908" s="129">
        <v>-93</v>
      </c>
      <c r="K2908" s="129">
        <v>-91</v>
      </c>
      <c r="L2908" s="129" t="b">
        <v>0</v>
      </c>
      <c r="M2908" s="129">
        <v>-139.90899999999999</v>
      </c>
      <c r="N2908" s="129">
        <v>15.225</v>
      </c>
      <c r="O2908" s="129">
        <v>-9.19</v>
      </c>
      <c r="P2908" s="132">
        <v>-88.305000000000007</v>
      </c>
      <c r="Q2908" s="132">
        <v>0.58699999999999997</v>
      </c>
      <c r="R2908" s="132">
        <v>-51.822000000000003</v>
      </c>
      <c r="S2908" s="129">
        <v>9.59</v>
      </c>
      <c r="T2908" s="129">
        <v>32.956000000000003</v>
      </c>
      <c r="U2908" s="129">
        <v>5.0599999999999996</v>
      </c>
      <c r="V2908" s="129">
        <v>-47</v>
      </c>
      <c r="W2908" s="129">
        <v>-60</v>
      </c>
      <c r="X2908" s="129">
        <v>411</v>
      </c>
      <c r="Y2908" s="129" t="s">
        <v>7781</v>
      </c>
      <c r="Z2908" s="129" t="b">
        <v>0</v>
      </c>
      <c r="AA2908" s="129">
        <v>0</v>
      </c>
      <c r="AB2908" s="129" t="b">
        <v>0</v>
      </c>
      <c r="AC2908" s="129">
        <v>43</v>
      </c>
      <c r="AD2908" s="129">
        <v>0.16200000000000001</v>
      </c>
      <c r="AE2908" s="129" t="s">
        <v>245</v>
      </c>
      <c r="AF2908" s="129" t="s">
        <v>3121</v>
      </c>
      <c r="AG2908" s="35" t="s">
        <v>7782</v>
      </c>
    </row>
    <row r="2909" spans="1:33" x14ac:dyDescent="0.3">
      <c r="A2909" s="129" t="s">
        <v>2867</v>
      </c>
      <c r="B2909" s="132">
        <v>-15.18</v>
      </c>
      <c r="C2909" s="132">
        <v>-13.3</v>
      </c>
      <c r="D2909" s="132">
        <v>-38.81</v>
      </c>
      <c r="E2909" s="132">
        <v>-41.98</v>
      </c>
      <c r="F2909" s="132">
        <v>-36.64</v>
      </c>
      <c r="G2909" s="129" t="s">
        <v>3146</v>
      </c>
      <c r="H2909" s="129" t="s">
        <v>3124</v>
      </c>
      <c r="I2909" s="129">
        <v>0.44400000000000001</v>
      </c>
      <c r="J2909" s="129">
        <v>-94</v>
      </c>
      <c r="K2909" s="129">
        <v>-81</v>
      </c>
      <c r="L2909" s="129" t="b">
        <v>0</v>
      </c>
      <c r="M2909" s="129">
        <v>-104.62</v>
      </c>
      <c r="N2909" s="129">
        <v>11.38</v>
      </c>
      <c r="O2909" s="129">
        <v>-9.1929999999999996</v>
      </c>
      <c r="P2909" s="132">
        <v>-67.683000000000007</v>
      </c>
      <c r="Q2909" s="132">
        <v>0.53300000000000003</v>
      </c>
      <c r="R2909" s="132">
        <v>-36.107999999999997</v>
      </c>
      <c r="S2909" s="129">
        <v>8.99</v>
      </c>
      <c r="T2909" s="129">
        <v>-34.654000000000003</v>
      </c>
      <c r="U2909" s="129">
        <v>6.26</v>
      </c>
      <c r="V2909" s="129">
        <v>0</v>
      </c>
      <c r="W2909" s="129">
        <v>-12</v>
      </c>
      <c r="X2909" s="129">
        <v>355</v>
      </c>
      <c r="Y2909" s="129" t="s">
        <v>2867</v>
      </c>
      <c r="Z2909" s="129" t="b">
        <v>1</v>
      </c>
      <c r="AA2909" s="129">
        <v>0</v>
      </c>
      <c r="AB2909" s="129" t="b">
        <v>0</v>
      </c>
      <c r="AC2909" s="129">
        <v>40</v>
      </c>
      <c r="AD2909" s="129">
        <v>0.161</v>
      </c>
      <c r="AE2909" s="129" t="s">
        <v>3124</v>
      </c>
      <c r="AF2909" s="129" t="s">
        <v>3146</v>
      </c>
      <c r="AG2909" s="35" t="s">
        <v>7471</v>
      </c>
    </row>
    <row r="2910" spans="1:33" x14ac:dyDescent="0.3">
      <c r="A2910" s="129" t="s">
        <v>2907</v>
      </c>
      <c r="B2910" s="132">
        <v>-3.07</v>
      </c>
      <c r="C2910" s="132">
        <v>45.49</v>
      </c>
      <c r="D2910" s="132">
        <v>24.52</v>
      </c>
      <c r="E2910" s="132">
        <v>20.96</v>
      </c>
      <c r="F2910" s="132">
        <v>-11.08</v>
      </c>
      <c r="G2910" s="129" t="s">
        <v>3146</v>
      </c>
      <c r="H2910" s="129" t="s">
        <v>3124</v>
      </c>
      <c r="I2910" s="129">
        <v>0.75800000000000001</v>
      </c>
      <c r="J2910" s="129">
        <v>-96</v>
      </c>
      <c r="K2910" s="129">
        <v>-75</v>
      </c>
      <c r="L2910" s="129" t="b">
        <v>1</v>
      </c>
      <c r="M2910" s="129">
        <v>-96.596000000000004</v>
      </c>
      <c r="N2910" s="129">
        <v>10.494</v>
      </c>
      <c r="O2910" s="129">
        <v>-9.2050000000000001</v>
      </c>
      <c r="P2910" s="132">
        <v>-64.703000000000003</v>
      </c>
      <c r="Q2910" s="132">
        <v>0.57699999999999996</v>
      </c>
      <c r="R2910" s="132">
        <v>-37.314999999999998</v>
      </c>
      <c r="S2910" s="129">
        <v>8.42</v>
      </c>
      <c r="T2910" s="129">
        <v>37.656999999999996</v>
      </c>
      <c r="U2910" s="129">
        <v>13.56</v>
      </c>
      <c r="V2910" s="129">
        <v>-48</v>
      </c>
      <c r="W2910" s="129">
        <v>-11</v>
      </c>
      <c r="X2910" s="129">
        <v>175</v>
      </c>
      <c r="Y2910" s="129" t="s">
        <v>2907</v>
      </c>
      <c r="Z2910" s="129" t="b">
        <v>1</v>
      </c>
      <c r="AA2910" s="129">
        <v>0</v>
      </c>
      <c r="AB2910" s="129" t="b">
        <v>0</v>
      </c>
      <c r="AC2910" s="129">
        <v>40</v>
      </c>
      <c r="AD2910" s="129">
        <v>0.161</v>
      </c>
      <c r="AE2910" s="129" t="s">
        <v>3124</v>
      </c>
      <c r="AF2910" s="129" t="s">
        <v>3146</v>
      </c>
      <c r="AG2910" s="35" t="s">
        <v>7447</v>
      </c>
    </row>
    <row r="2911" spans="1:33" x14ac:dyDescent="0.3">
      <c r="A2911" s="129" t="s">
        <v>2359</v>
      </c>
      <c r="B2911" s="132">
        <v>-7.63</v>
      </c>
      <c r="C2911" s="132">
        <v>-14.02</v>
      </c>
      <c r="D2911" s="132">
        <v>-13.92</v>
      </c>
      <c r="E2911" s="132">
        <v>-38.130000000000003</v>
      </c>
      <c r="F2911" s="132">
        <v>-34.28</v>
      </c>
      <c r="G2911" s="129" t="s">
        <v>3340</v>
      </c>
      <c r="H2911" s="129" t="s">
        <v>31</v>
      </c>
      <c r="I2911" s="129">
        <v>1.877</v>
      </c>
      <c r="J2911" s="129">
        <v>-78</v>
      </c>
      <c r="K2911" s="129">
        <v>-78</v>
      </c>
      <c r="L2911" s="129" t="b">
        <v>0</v>
      </c>
      <c r="M2911" s="129">
        <v>-49.633000000000003</v>
      </c>
      <c r="N2911" s="129">
        <v>5.391</v>
      </c>
      <c r="O2911" s="129">
        <v>-9.2070000000000007</v>
      </c>
      <c r="P2911" s="132">
        <v>-45.524000000000001</v>
      </c>
      <c r="Q2911" s="132">
        <v>0.55700000000000005</v>
      </c>
      <c r="R2911" s="132">
        <v>-25.372</v>
      </c>
      <c r="S2911" s="129">
        <v>6.73</v>
      </c>
      <c r="T2911" s="129">
        <v>-131.791</v>
      </c>
      <c r="U2911" s="129">
        <v>14.78</v>
      </c>
      <c r="V2911" s="129">
        <v>26</v>
      </c>
      <c r="W2911" s="129">
        <v>13</v>
      </c>
      <c r="X2911" s="129">
        <v>201</v>
      </c>
      <c r="Y2911" s="129" t="s">
        <v>2359</v>
      </c>
      <c r="Z2911" s="129" t="b">
        <v>0</v>
      </c>
      <c r="AA2911" s="129">
        <v>0</v>
      </c>
      <c r="AB2911" s="129" t="b">
        <v>0</v>
      </c>
      <c r="AC2911" s="129">
        <v>45</v>
      </c>
      <c r="AD2911" s="129">
        <v>0.161</v>
      </c>
      <c r="AE2911" s="129" t="s">
        <v>31</v>
      </c>
      <c r="AF2911" s="129" t="s">
        <v>3340</v>
      </c>
      <c r="AG2911" s="35" t="s">
        <v>4708</v>
      </c>
    </row>
    <row r="2912" spans="1:33" x14ac:dyDescent="0.3">
      <c r="A2912" s="129" t="s">
        <v>2003</v>
      </c>
      <c r="B2912" s="132">
        <v>2.72</v>
      </c>
      <c r="C2912" s="132">
        <v>-2.25</v>
      </c>
      <c r="D2912" s="132">
        <v>-16.059999999999999</v>
      </c>
      <c r="E2912" s="132">
        <v>1.19</v>
      </c>
      <c r="F2912" s="132">
        <v>-10.24</v>
      </c>
      <c r="G2912" s="129" t="s">
        <v>3241</v>
      </c>
      <c r="H2912" s="129" t="s">
        <v>3124</v>
      </c>
      <c r="I2912" s="129">
        <v>2.9609999999999999</v>
      </c>
      <c r="J2912" s="129">
        <v>-80</v>
      </c>
      <c r="K2912" s="129">
        <v>-57</v>
      </c>
      <c r="L2912" s="129" t="b">
        <v>0</v>
      </c>
      <c r="M2912" s="129">
        <v>-49.712000000000003</v>
      </c>
      <c r="N2912" s="129">
        <v>5.3959999999999999</v>
      </c>
      <c r="O2912" s="129">
        <v>-9.2119999999999997</v>
      </c>
      <c r="P2912" s="132">
        <v>-38.353000000000002</v>
      </c>
      <c r="Q2912" s="132">
        <v>0.53</v>
      </c>
      <c r="R2912" s="132">
        <v>-20.338000000000001</v>
      </c>
      <c r="S2912" s="129">
        <v>5.13</v>
      </c>
      <c r="T2912" s="129">
        <v>-12.19</v>
      </c>
      <c r="U2912" s="129">
        <v>39.97</v>
      </c>
      <c r="V2912" s="129">
        <v>-10</v>
      </c>
      <c r="W2912" s="129">
        <v>-23</v>
      </c>
      <c r="X2912" s="129">
        <v>97</v>
      </c>
      <c r="Y2912" s="129" t="s">
        <v>2003</v>
      </c>
      <c r="Z2912" s="129" t="b">
        <v>1</v>
      </c>
      <c r="AA2912" s="129">
        <v>0</v>
      </c>
      <c r="AB2912" s="129" t="b">
        <v>0</v>
      </c>
      <c r="AC2912" s="129">
        <v>48</v>
      </c>
      <c r="AD2912" s="129">
        <v>0.16</v>
      </c>
      <c r="AE2912" s="129" t="s">
        <v>3124</v>
      </c>
      <c r="AF2912" s="129" t="s">
        <v>3241</v>
      </c>
      <c r="AG2912" s="35" t="s">
        <v>3407</v>
      </c>
    </row>
    <row r="2913" spans="1:33" x14ac:dyDescent="0.3">
      <c r="A2913" s="129" t="s">
        <v>2955</v>
      </c>
      <c r="B2913" s="132">
        <v>0.94</v>
      </c>
      <c r="C2913" s="132">
        <v>-5.28</v>
      </c>
      <c r="D2913" s="132">
        <v>-23.78</v>
      </c>
      <c r="E2913" s="132">
        <v>-11.58</v>
      </c>
      <c r="F2913" s="132">
        <v>-16.37</v>
      </c>
      <c r="G2913" s="129" t="s">
        <v>3324</v>
      </c>
      <c r="H2913" s="129" t="s">
        <v>3108</v>
      </c>
      <c r="I2913" s="129">
        <v>0.84599999999999997</v>
      </c>
      <c r="J2913" s="129">
        <v>-45</v>
      </c>
      <c r="K2913" s="129">
        <v>-26</v>
      </c>
      <c r="L2913" s="129" t="b">
        <v>0</v>
      </c>
      <c r="M2913" s="129">
        <v>-53.914000000000001</v>
      </c>
      <c r="N2913" s="129">
        <v>5.8460000000000001</v>
      </c>
      <c r="O2913" s="129">
        <v>-9.2230000000000008</v>
      </c>
      <c r="P2913" s="132">
        <v>-42.941000000000003</v>
      </c>
      <c r="Q2913" s="132">
        <v>0.52100000000000002</v>
      </c>
      <c r="R2913" s="132">
        <v>-22.375</v>
      </c>
      <c r="S2913" s="129">
        <v>3.25</v>
      </c>
      <c r="T2913" s="129">
        <v>-1.262</v>
      </c>
      <c r="U2913" s="129">
        <v>97.61</v>
      </c>
      <c r="V2913" s="129">
        <v>-49</v>
      </c>
      <c r="W2913" s="129">
        <v>-47</v>
      </c>
      <c r="X2913" s="129">
        <v>63</v>
      </c>
      <c r="Y2913" s="129" t="s">
        <v>2955</v>
      </c>
      <c r="Z2913" s="129" t="b">
        <v>1</v>
      </c>
      <c r="AA2913" s="129">
        <v>0</v>
      </c>
      <c r="AB2913" s="129" t="b">
        <v>0</v>
      </c>
      <c r="AC2913" s="129">
        <v>45</v>
      </c>
      <c r="AD2913" s="129">
        <v>0.16</v>
      </c>
      <c r="AE2913" s="129" t="s">
        <v>3108</v>
      </c>
      <c r="AF2913" s="129" t="s">
        <v>3324</v>
      </c>
      <c r="AG2913" s="35" t="s">
        <v>3325</v>
      </c>
    </row>
    <row r="2914" spans="1:33" x14ac:dyDescent="0.3">
      <c r="A2914" s="129" t="s">
        <v>1604</v>
      </c>
      <c r="B2914" s="132">
        <v>1.24</v>
      </c>
      <c r="C2914" s="132">
        <v>-8.65</v>
      </c>
      <c r="D2914" s="132">
        <v>-36.15</v>
      </c>
      <c r="E2914" s="132">
        <v>-19</v>
      </c>
      <c r="F2914" s="132">
        <v>-24.55</v>
      </c>
      <c r="G2914" s="129" t="s">
        <v>3114</v>
      </c>
      <c r="H2914" s="129" t="s">
        <v>31</v>
      </c>
      <c r="I2914" s="129">
        <v>2.52</v>
      </c>
      <c r="J2914" s="129">
        <v>-84</v>
      </c>
      <c r="K2914" s="129">
        <v>-70</v>
      </c>
      <c r="L2914" s="129" t="b">
        <v>0</v>
      </c>
      <c r="M2914" s="129">
        <v>-102.413</v>
      </c>
      <c r="N2914" s="129">
        <v>11.099</v>
      </c>
      <c r="O2914" s="129">
        <v>-9.2270000000000003</v>
      </c>
      <c r="P2914" s="132">
        <v>-65.378</v>
      </c>
      <c r="Q2914" s="132">
        <v>0.48499999999999999</v>
      </c>
      <c r="R2914" s="132">
        <v>-31.692</v>
      </c>
      <c r="S2914" s="129">
        <v>3.93</v>
      </c>
      <c r="T2914" s="129">
        <v>-33.034999999999997</v>
      </c>
      <c r="U2914" s="129">
        <v>13.09</v>
      </c>
      <c r="V2914" s="129">
        <v>-48</v>
      </c>
      <c r="W2914" s="129">
        <v>-56</v>
      </c>
      <c r="X2914" s="129">
        <v>388</v>
      </c>
      <c r="Y2914" s="129" t="s">
        <v>1604</v>
      </c>
      <c r="Z2914" s="129" t="b">
        <v>1</v>
      </c>
      <c r="AA2914" s="129">
        <v>0</v>
      </c>
      <c r="AB2914" s="129" t="b">
        <v>0</v>
      </c>
      <c r="AC2914" s="129">
        <v>35</v>
      </c>
      <c r="AD2914" s="129">
        <v>0.16</v>
      </c>
      <c r="AE2914" s="129" t="s">
        <v>31</v>
      </c>
      <c r="AF2914" s="129" t="s">
        <v>3114</v>
      </c>
      <c r="AG2914" s="35" t="s">
        <v>5633</v>
      </c>
    </row>
    <row r="2915" spans="1:33" x14ac:dyDescent="0.3">
      <c r="A2915" s="129" t="s">
        <v>4728</v>
      </c>
      <c r="B2915" s="132">
        <v>-1.08</v>
      </c>
      <c r="C2915" s="132">
        <v>0.53</v>
      </c>
      <c r="D2915" s="132">
        <v>-2.78</v>
      </c>
      <c r="E2915" s="132">
        <v>-5.62</v>
      </c>
      <c r="F2915" s="132">
        <v>-7.37</v>
      </c>
      <c r="G2915" s="129" t="s">
        <v>3217</v>
      </c>
      <c r="H2915" s="129" t="s">
        <v>150</v>
      </c>
      <c r="I2915" s="129">
        <v>0.97</v>
      </c>
      <c r="J2915" s="129">
        <v>-50</v>
      </c>
      <c r="K2915" s="129">
        <v>-34</v>
      </c>
      <c r="L2915" s="129" t="b">
        <v>0</v>
      </c>
      <c r="M2915" s="129">
        <v>-17.597999999999999</v>
      </c>
      <c r="N2915" s="129">
        <v>1.905</v>
      </c>
      <c r="O2915" s="129">
        <v>-9.2360000000000007</v>
      </c>
      <c r="P2915" s="132">
        <v>-16.681000000000001</v>
      </c>
      <c r="Q2915" s="132">
        <v>0.54400000000000004</v>
      </c>
      <c r="R2915" s="132">
        <v>-9.0760000000000005</v>
      </c>
      <c r="S2915" s="129">
        <v>1.79</v>
      </c>
      <c r="T2915" s="129">
        <v>2.665</v>
      </c>
      <c r="U2915" s="129">
        <v>20.98</v>
      </c>
      <c r="V2915" s="129">
        <v>-54</v>
      </c>
      <c r="W2915" s="129">
        <v>-51</v>
      </c>
      <c r="X2915" s="129">
        <v>533</v>
      </c>
      <c r="Y2915" s="129" t="s">
        <v>4728</v>
      </c>
      <c r="Z2915" s="129" t="b">
        <v>1</v>
      </c>
      <c r="AA2915" s="129">
        <v>0</v>
      </c>
      <c r="AB2915" s="129" t="b">
        <v>0</v>
      </c>
      <c r="AC2915" s="129">
        <v>41</v>
      </c>
      <c r="AD2915" s="129">
        <v>0.16</v>
      </c>
      <c r="AE2915" s="129" t="s">
        <v>150</v>
      </c>
      <c r="AF2915" s="129" t="s">
        <v>3217</v>
      </c>
      <c r="AG2915" s="35" t="s">
        <v>4729</v>
      </c>
    </row>
    <row r="2916" spans="1:33" x14ac:dyDescent="0.3">
      <c r="A2916" s="129" t="s">
        <v>7415</v>
      </c>
      <c r="B2916" s="132">
        <v>1.52</v>
      </c>
      <c r="C2916" s="132">
        <v>-0.33</v>
      </c>
      <c r="D2916" s="132">
        <v>5.61</v>
      </c>
      <c r="E2916" s="132">
        <v>-3.37</v>
      </c>
      <c r="F2916" s="132">
        <v>-23.51</v>
      </c>
      <c r="G2916" s="129" t="s">
        <v>3146</v>
      </c>
      <c r="H2916" s="129" t="s">
        <v>3124</v>
      </c>
      <c r="I2916" s="129">
        <v>0.50800000000000001</v>
      </c>
      <c r="J2916" s="129">
        <v>-90</v>
      </c>
      <c r="K2916" s="129">
        <v>-72</v>
      </c>
      <c r="L2916" s="129" t="b">
        <v>1</v>
      </c>
      <c r="M2916" s="129">
        <v>-54.74</v>
      </c>
      <c r="N2916" s="129">
        <v>5.9189999999999996</v>
      </c>
      <c r="O2916" s="129">
        <v>-9.2479999999999993</v>
      </c>
      <c r="P2916" s="132">
        <v>-48.168999999999997</v>
      </c>
      <c r="Q2916" s="132">
        <v>0.56599999999999995</v>
      </c>
      <c r="R2916" s="132">
        <v>-27.245000000000001</v>
      </c>
      <c r="S2916" s="129">
        <v>4.1100000000000003</v>
      </c>
      <c r="T2916" s="129">
        <v>72.742000000000004</v>
      </c>
      <c r="U2916" s="129">
        <v>12.04</v>
      </c>
      <c r="V2916" s="129">
        <v>-21</v>
      </c>
      <c r="W2916" s="129">
        <v>-30</v>
      </c>
      <c r="X2916" s="129">
        <v>404</v>
      </c>
      <c r="Y2916" s="129" t="s">
        <v>7415</v>
      </c>
      <c r="Z2916" s="129" t="b">
        <v>1</v>
      </c>
      <c r="AA2916" s="129">
        <v>0</v>
      </c>
      <c r="AB2916" s="129" t="b">
        <v>1</v>
      </c>
      <c r="AC2916" s="129">
        <v>40</v>
      </c>
      <c r="AD2916" s="129">
        <v>0.159</v>
      </c>
      <c r="AE2916" s="129" t="s">
        <v>3124</v>
      </c>
      <c r="AF2916" s="129" t="s">
        <v>3146</v>
      </c>
      <c r="AG2916" s="35" t="s">
        <v>7416</v>
      </c>
    </row>
    <row r="2917" spans="1:33" x14ac:dyDescent="0.3">
      <c r="A2917" s="129" t="s">
        <v>9100</v>
      </c>
      <c r="B2917" s="132">
        <v>0.59</v>
      </c>
      <c r="C2917" s="132">
        <v>0.3</v>
      </c>
      <c r="D2917" s="132">
        <v>0.44</v>
      </c>
      <c r="E2917" s="132">
        <v>0.44</v>
      </c>
      <c r="F2917" s="132">
        <v>-3</v>
      </c>
      <c r="G2917" s="129" t="s">
        <v>3193</v>
      </c>
      <c r="H2917" s="129" t="s">
        <v>3111</v>
      </c>
      <c r="I2917" s="129">
        <v>0.24399999999999999</v>
      </c>
      <c r="J2917" s="129">
        <v>-29</v>
      </c>
      <c r="K2917" s="129">
        <v>-23</v>
      </c>
      <c r="L2917" s="129" t="b">
        <v>1</v>
      </c>
      <c r="M2917" s="129">
        <v>-6.6449999999999996</v>
      </c>
      <c r="N2917" s="129">
        <v>0.71799999999999997</v>
      </c>
      <c r="O2917" s="129">
        <v>-9.25</v>
      </c>
      <c r="P2917" s="132">
        <v>-6.5960000000000001</v>
      </c>
      <c r="Q2917" s="132">
        <v>0.54600000000000004</v>
      </c>
      <c r="R2917" s="132">
        <v>-3.6030000000000002</v>
      </c>
      <c r="S2917" s="129">
        <v>0.7</v>
      </c>
      <c r="T2917" s="129">
        <v>42.372999999999998</v>
      </c>
      <c r="U2917" s="129">
        <v>13.58</v>
      </c>
      <c r="V2917" s="129">
        <v>-15</v>
      </c>
      <c r="W2917" s="129">
        <v>-29</v>
      </c>
      <c r="X2917" s="129">
        <v>2118</v>
      </c>
      <c r="Y2917" s="129" t="s">
        <v>9100</v>
      </c>
      <c r="Z2917" s="129" t="b">
        <v>1</v>
      </c>
      <c r="AA2917" s="129">
        <v>0</v>
      </c>
      <c r="AB2917" s="129" t="b">
        <v>0</v>
      </c>
      <c r="AC2917" s="129">
        <v>38</v>
      </c>
      <c r="AD2917" s="129">
        <v>0.159</v>
      </c>
      <c r="AE2917" s="129" t="s">
        <v>3111</v>
      </c>
      <c r="AF2917" s="129" t="s">
        <v>3193</v>
      </c>
      <c r="AG2917" s="35" t="s">
        <v>9101</v>
      </c>
    </row>
    <row r="2918" spans="1:33" x14ac:dyDescent="0.3">
      <c r="A2918" s="129" t="s">
        <v>1795</v>
      </c>
      <c r="B2918" s="132">
        <v>-1.58</v>
      </c>
      <c r="C2918" s="132">
        <v>-0.08</v>
      </c>
      <c r="D2918" s="132">
        <v>-0.8</v>
      </c>
      <c r="E2918" s="132">
        <v>-9.07</v>
      </c>
      <c r="F2918" s="132">
        <v>-9.99</v>
      </c>
      <c r="G2918" s="129" t="s">
        <v>3217</v>
      </c>
      <c r="H2918" s="129" t="s">
        <v>150</v>
      </c>
      <c r="I2918" s="129">
        <v>1.5840000000000001</v>
      </c>
      <c r="J2918" s="129">
        <v>-44</v>
      </c>
      <c r="K2918" s="129">
        <v>-37</v>
      </c>
      <c r="L2918" s="129" t="b">
        <v>0</v>
      </c>
      <c r="M2918" s="129">
        <v>-19.016999999999999</v>
      </c>
      <c r="N2918" s="129">
        <v>2.0529999999999999</v>
      </c>
      <c r="O2918" s="129">
        <v>-9.2639999999999993</v>
      </c>
      <c r="P2918" s="132">
        <v>-18.216999999999999</v>
      </c>
      <c r="Q2918" s="132">
        <v>0.55200000000000005</v>
      </c>
      <c r="R2918" s="132">
        <v>-10.054</v>
      </c>
      <c r="S2918" s="129">
        <v>1.84</v>
      </c>
      <c r="T2918" s="129">
        <v>-34.996000000000002</v>
      </c>
      <c r="U2918" s="129">
        <v>12.43</v>
      </c>
      <c r="V2918" s="129">
        <v>-20</v>
      </c>
      <c r="W2918" s="129">
        <v>-22</v>
      </c>
      <c r="X2918" s="129">
        <v>874</v>
      </c>
      <c r="Y2918" s="129" t="s">
        <v>1795</v>
      </c>
      <c r="Z2918" s="129" t="b">
        <v>1</v>
      </c>
      <c r="AA2918" s="129">
        <v>0</v>
      </c>
      <c r="AB2918" s="129" t="b">
        <v>0</v>
      </c>
      <c r="AC2918" s="129">
        <v>42</v>
      </c>
      <c r="AD2918" s="129">
        <v>0.159</v>
      </c>
      <c r="AE2918" s="129" t="s">
        <v>150</v>
      </c>
      <c r="AF2918" s="129" t="s">
        <v>3217</v>
      </c>
      <c r="AG2918" s="35" t="s">
        <v>3885</v>
      </c>
    </row>
    <row r="2919" spans="1:33" x14ac:dyDescent="0.3">
      <c r="A2919" s="129" t="s">
        <v>9052</v>
      </c>
      <c r="B2919" s="132">
        <v>0.38</v>
      </c>
      <c r="C2919" s="132">
        <v>-5.23</v>
      </c>
      <c r="D2919" s="132">
        <v>-6.42</v>
      </c>
      <c r="E2919" s="132">
        <v>-10.71</v>
      </c>
      <c r="F2919" s="132">
        <v>-9.48</v>
      </c>
      <c r="G2919" s="129" t="s">
        <v>3146</v>
      </c>
      <c r="H2919" s="129" t="s">
        <v>3124</v>
      </c>
      <c r="I2919" s="129">
        <v>0.308</v>
      </c>
      <c r="J2919" s="129">
        <v>-68</v>
      </c>
      <c r="K2919" s="129">
        <v>-55</v>
      </c>
      <c r="L2919" s="129" t="b">
        <v>0</v>
      </c>
      <c r="M2919" s="129">
        <v>-41.57</v>
      </c>
      <c r="N2919" s="129">
        <v>4.4749999999999996</v>
      </c>
      <c r="O2919" s="129">
        <v>-9.2889999999999997</v>
      </c>
      <c r="P2919" s="132">
        <v>-34.378999999999998</v>
      </c>
      <c r="Q2919" s="132">
        <v>0.54900000000000004</v>
      </c>
      <c r="R2919" s="132">
        <v>-18.884</v>
      </c>
      <c r="S2919" s="129">
        <v>2.9</v>
      </c>
      <c r="T2919" s="129">
        <v>124.754</v>
      </c>
      <c r="U2919" s="129">
        <v>5.25</v>
      </c>
      <c r="V2919" s="129">
        <v>65</v>
      </c>
      <c r="W2919" s="129">
        <v>79</v>
      </c>
      <c r="X2919" s="129">
        <v>1313</v>
      </c>
      <c r="Y2919" s="129" t="s">
        <v>9052</v>
      </c>
      <c r="Z2919" s="129" t="b">
        <v>1</v>
      </c>
      <c r="AA2919" s="129">
        <v>0</v>
      </c>
      <c r="AB2919" s="129" t="b">
        <v>0</v>
      </c>
      <c r="AC2919" s="129">
        <v>43</v>
      </c>
      <c r="AD2919" s="129">
        <v>0.158</v>
      </c>
      <c r="AE2919" s="129" t="s">
        <v>3124</v>
      </c>
      <c r="AF2919" s="129" t="s">
        <v>3146</v>
      </c>
      <c r="AG2919" s="35" t="s">
        <v>9053</v>
      </c>
    </row>
    <row r="2920" spans="1:33" x14ac:dyDescent="0.3">
      <c r="A2920" s="129" t="s">
        <v>353</v>
      </c>
      <c r="B2920" s="132">
        <v>6.04</v>
      </c>
      <c r="C2920" s="132">
        <v>-4.5599999999999996</v>
      </c>
      <c r="D2920" s="132">
        <v>-4.7300000000000004</v>
      </c>
      <c r="E2920" s="132">
        <v>5.14</v>
      </c>
      <c r="F2920" s="132">
        <v>-6.8</v>
      </c>
      <c r="G2920" s="129" t="s">
        <v>3114</v>
      </c>
      <c r="H2920" s="129" t="s">
        <v>31</v>
      </c>
      <c r="I2920" s="129">
        <v>60.706000000000003</v>
      </c>
      <c r="J2920" s="129">
        <v>-58</v>
      </c>
      <c r="K2920" s="129">
        <v>-29</v>
      </c>
      <c r="L2920" s="129" t="b">
        <v>0</v>
      </c>
      <c r="M2920" s="129">
        <v>-41.466999999999999</v>
      </c>
      <c r="N2920" s="129">
        <v>4.4569999999999999</v>
      </c>
      <c r="O2920" s="129">
        <v>-9.3049999999999997</v>
      </c>
      <c r="P2920" s="132">
        <v>-33.283999999999999</v>
      </c>
      <c r="Q2920" s="132">
        <v>0.54500000000000004</v>
      </c>
      <c r="R2920" s="132">
        <v>-18.155000000000001</v>
      </c>
      <c r="S2920" s="129">
        <v>2.78</v>
      </c>
      <c r="T2920" s="129">
        <v>5.3579999999999997</v>
      </c>
      <c r="U2920" s="129">
        <v>94.04</v>
      </c>
      <c r="V2920" s="129">
        <v>-56</v>
      </c>
      <c r="W2920" s="129">
        <v>-53</v>
      </c>
      <c r="X2920" s="129">
        <v>76</v>
      </c>
      <c r="Y2920" s="129" t="s">
        <v>353</v>
      </c>
      <c r="Z2920" s="129" t="b">
        <v>1</v>
      </c>
      <c r="AA2920" s="129">
        <v>0</v>
      </c>
      <c r="AB2920" s="129" t="b">
        <v>0</v>
      </c>
      <c r="AC2920" s="129">
        <v>43</v>
      </c>
      <c r="AD2920" s="129">
        <v>0.158</v>
      </c>
      <c r="AE2920" s="129" t="s">
        <v>31</v>
      </c>
      <c r="AF2920" s="129" t="s">
        <v>3114</v>
      </c>
      <c r="AG2920" s="35" t="s">
        <v>5444</v>
      </c>
    </row>
    <row r="2921" spans="1:33" x14ac:dyDescent="0.3">
      <c r="A2921" s="129" t="s">
        <v>1878</v>
      </c>
      <c r="B2921" s="132">
        <v>0.02</v>
      </c>
      <c r="C2921" s="132">
        <v>-3.94</v>
      </c>
      <c r="D2921" s="132">
        <v>-12.55</v>
      </c>
      <c r="E2921" s="132">
        <v>-31</v>
      </c>
      <c r="F2921" s="132">
        <v>-28.36</v>
      </c>
      <c r="G2921" s="129" t="s">
        <v>4399</v>
      </c>
      <c r="H2921" s="129" t="s">
        <v>3108</v>
      </c>
      <c r="I2921" s="129">
        <v>1.899</v>
      </c>
      <c r="J2921" s="129">
        <v>-79</v>
      </c>
      <c r="K2921" s="129">
        <v>-76</v>
      </c>
      <c r="L2921" s="129" t="b">
        <v>0</v>
      </c>
      <c r="M2921" s="129">
        <v>-78.111000000000004</v>
      </c>
      <c r="N2921" s="129">
        <v>8.36</v>
      </c>
      <c r="O2921" s="129">
        <v>-9.3439999999999994</v>
      </c>
      <c r="P2921" s="132">
        <v>-60.662999999999997</v>
      </c>
      <c r="Q2921" s="132">
        <v>0.57799999999999996</v>
      </c>
      <c r="R2921" s="132">
        <v>-35.066000000000003</v>
      </c>
      <c r="S2921" s="129">
        <v>3.49</v>
      </c>
      <c r="T2921" s="129">
        <v>65.376000000000005</v>
      </c>
      <c r="U2921" s="129">
        <v>45.63</v>
      </c>
      <c r="V2921" s="129">
        <v>1</v>
      </c>
      <c r="W2921" s="129">
        <v>-35</v>
      </c>
      <c r="X2921" s="129">
        <v>125</v>
      </c>
      <c r="Y2921" s="129" t="s">
        <v>1878</v>
      </c>
      <c r="Z2921" s="129" t="b">
        <v>0</v>
      </c>
      <c r="AA2921" s="129">
        <v>0</v>
      </c>
      <c r="AB2921" s="129" t="b">
        <v>0</v>
      </c>
      <c r="AC2921" s="129">
        <v>45</v>
      </c>
      <c r="AD2921" s="129">
        <v>0.158</v>
      </c>
      <c r="AE2921" s="129" t="s">
        <v>3108</v>
      </c>
      <c r="AF2921" s="129" t="s">
        <v>4399</v>
      </c>
      <c r="AG2921" s="35" t="s">
        <v>5510</v>
      </c>
    </row>
    <row r="2922" spans="1:33" x14ac:dyDescent="0.3">
      <c r="A2922" s="129" t="s">
        <v>2009</v>
      </c>
      <c r="B2922" s="132">
        <v>0.03</v>
      </c>
      <c r="C2922" s="132">
        <v>0.04</v>
      </c>
      <c r="D2922" s="132">
        <v>-6.9</v>
      </c>
      <c r="E2922" s="132">
        <v>3.6</v>
      </c>
      <c r="F2922" s="132">
        <v>-6.32</v>
      </c>
      <c r="G2922" s="129" t="s">
        <v>3221</v>
      </c>
      <c r="H2922" s="129" t="s">
        <v>24</v>
      </c>
      <c r="I2922" s="129">
        <v>3.0059999999999998</v>
      </c>
      <c r="J2922" s="129">
        <v>-53</v>
      </c>
      <c r="K2922" s="129">
        <v>-46</v>
      </c>
      <c r="L2922" s="129" t="b">
        <v>0</v>
      </c>
      <c r="M2922" s="129">
        <v>-29.722000000000001</v>
      </c>
      <c r="N2922" s="129">
        <v>3.1760000000000002</v>
      </c>
      <c r="O2922" s="129">
        <v>-9.3580000000000005</v>
      </c>
      <c r="P2922" s="132">
        <v>-26.065000000000001</v>
      </c>
      <c r="Q2922" s="132">
        <v>0.55100000000000005</v>
      </c>
      <c r="R2922" s="132">
        <v>-14.374000000000001</v>
      </c>
      <c r="S2922" s="129">
        <v>2.44</v>
      </c>
      <c r="T2922" s="129">
        <v>88.914000000000001</v>
      </c>
      <c r="U2922" s="129">
        <v>94.42</v>
      </c>
      <c r="V2922" s="129">
        <v>62</v>
      </c>
      <c r="W2922" s="129">
        <v>82</v>
      </c>
      <c r="X2922" s="129">
        <v>86</v>
      </c>
      <c r="Y2922" s="129" t="s">
        <v>2009</v>
      </c>
      <c r="Z2922" s="129" t="b">
        <v>1</v>
      </c>
      <c r="AA2922" s="129">
        <v>0</v>
      </c>
      <c r="AB2922" s="129" t="b">
        <v>0</v>
      </c>
      <c r="AC2922" s="129">
        <v>47</v>
      </c>
      <c r="AD2922" s="129">
        <v>0.158</v>
      </c>
      <c r="AE2922" s="129" t="s">
        <v>24</v>
      </c>
      <c r="AF2922" s="129" t="s">
        <v>3221</v>
      </c>
      <c r="AG2922" s="35" t="s">
        <v>5416</v>
      </c>
    </row>
    <row r="2923" spans="1:33" x14ac:dyDescent="0.3">
      <c r="A2923" s="129" t="s">
        <v>107</v>
      </c>
      <c r="B2923" s="132">
        <v>3.91</v>
      </c>
      <c r="C2923" s="132">
        <v>-4.93</v>
      </c>
      <c r="D2923" s="132">
        <v>-8.16</v>
      </c>
      <c r="E2923" s="132">
        <v>-10.89</v>
      </c>
      <c r="F2923" s="132">
        <v>-10.87</v>
      </c>
      <c r="G2923" s="129" t="s">
        <v>3114</v>
      </c>
      <c r="H2923" s="129" t="s">
        <v>31</v>
      </c>
      <c r="I2923" s="129">
        <v>38.128999999999998</v>
      </c>
      <c r="J2923" s="129">
        <v>-68</v>
      </c>
      <c r="K2923" s="129">
        <v>-42</v>
      </c>
      <c r="L2923" s="129" t="b">
        <v>0</v>
      </c>
      <c r="M2923" s="129">
        <v>-30.588000000000001</v>
      </c>
      <c r="N2923" s="129">
        <v>3.2679999999999998</v>
      </c>
      <c r="O2923" s="129">
        <v>-9.36</v>
      </c>
      <c r="P2923" s="132">
        <v>-26.736999999999998</v>
      </c>
      <c r="Q2923" s="132">
        <v>0.54700000000000004</v>
      </c>
      <c r="R2923" s="132">
        <v>-14.63</v>
      </c>
      <c r="S2923" s="129">
        <v>3.52</v>
      </c>
      <c r="T2923" s="129">
        <v>91.206000000000003</v>
      </c>
      <c r="U2923" s="129">
        <v>113.1</v>
      </c>
      <c r="V2923" s="129">
        <v>-33</v>
      </c>
      <c r="W2923" s="129">
        <v>-36</v>
      </c>
      <c r="X2923" s="129">
        <v>50</v>
      </c>
      <c r="Y2923" s="129" t="s">
        <v>107</v>
      </c>
      <c r="Z2923" s="129" t="b">
        <v>1</v>
      </c>
      <c r="AA2923" s="129">
        <v>0</v>
      </c>
      <c r="AB2923" s="129" t="b">
        <v>0</v>
      </c>
      <c r="AC2923" s="129">
        <v>44</v>
      </c>
      <c r="AD2923" s="129">
        <v>0.157</v>
      </c>
      <c r="AE2923" s="129" t="s">
        <v>31</v>
      </c>
      <c r="AF2923" s="129" t="s">
        <v>3114</v>
      </c>
      <c r="AG2923" s="35" t="s">
        <v>3609</v>
      </c>
    </row>
    <row r="2924" spans="1:33" x14ac:dyDescent="0.3">
      <c r="A2924" s="129" t="s">
        <v>444</v>
      </c>
      <c r="B2924" s="132">
        <v>-0.3</v>
      </c>
      <c r="C2924" s="132">
        <v>-2.5099999999999998</v>
      </c>
      <c r="D2924" s="132">
        <v>-11.87</v>
      </c>
      <c r="E2924" s="132">
        <v>-7.15</v>
      </c>
      <c r="F2924" s="132">
        <v>-9.98</v>
      </c>
      <c r="G2924" s="129" t="s">
        <v>3127</v>
      </c>
      <c r="H2924" s="129" t="s">
        <v>31</v>
      </c>
      <c r="I2924" s="129">
        <v>9.8059999999999992</v>
      </c>
      <c r="J2924" s="129">
        <v>-47</v>
      </c>
      <c r="K2924" s="129">
        <v>-32</v>
      </c>
      <c r="L2924" s="129" t="b">
        <v>0</v>
      </c>
      <c r="M2924" s="129">
        <v>-30.995999999999999</v>
      </c>
      <c r="N2924" s="129">
        <v>3.3069999999999999</v>
      </c>
      <c r="O2924" s="129">
        <v>-9.3719999999999999</v>
      </c>
      <c r="P2924" s="132">
        <v>-27.367999999999999</v>
      </c>
      <c r="Q2924" s="132">
        <v>0.53800000000000003</v>
      </c>
      <c r="R2924" s="132">
        <v>-14.737</v>
      </c>
      <c r="S2924" s="129">
        <v>1.74</v>
      </c>
      <c r="T2924" s="129">
        <v>59.655999999999999</v>
      </c>
      <c r="U2924" s="129">
        <v>167.31</v>
      </c>
      <c r="V2924" s="129">
        <v>-28</v>
      </c>
      <c r="W2924" s="129">
        <v>-36</v>
      </c>
      <c r="X2924" s="129">
        <v>68</v>
      </c>
      <c r="Y2924" s="129" t="s">
        <v>444</v>
      </c>
      <c r="Z2924" s="129" t="b">
        <v>1</v>
      </c>
      <c r="AA2924" s="129">
        <v>0</v>
      </c>
      <c r="AB2924" s="129" t="b">
        <v>0</v>
      </c>
      <c r="AC2924" s="129">
        <v>43</v>
      </c>
      <c r="AD2924" s="129">
        <v>0.157</v>
      </c>
      <c r="AE2924" s="129" t="s">
        <v>31</v>
      </c>
      <c r="AF2924" s="129" t="s">
        <v>3127</v>
      </c>
      <c r="AG2924" s="35" t="s">
        <v>3348</v>
      </c>
    </row>
    <row r="2925" spans="1:33" x14ac:dyDescent="0.3">
      <c r="A2925" s="129" t="s">
        <v>2422</v>
      </c>
      <c r="B2925" s="132">
        <v>0.02</v>
      </c>
      <c r="C2925" s="132">
        <v>1.06</v>
      </c>
      <c r="D2925" s="132">
        <v>-3.94</v>
      </c>
      <c r="E2925" s="132">
        <v>-36.869999999999997</v>
      </c>
      <c r="F2925" s="132">
        <v>-31.81</v>
      </c>
      <c r="G2925" s="129" t="s">
        <v>3114</v>
      </c>
      <c r="H2925" s="129" t="s">
        <v>31</v>
      </c>
      <c r="I2925" s="129">
        <v>4.0179999999999998</v>
      </c>
      <c r="J2925" s="129">
        <v>-73</v>
      </c>
      <c r="K2925" s="129">
        <v>-70</v>
      </c>
      <c r="L2925" s="129" t="b">
        <v>0</v>
      </c>
      <c r="M2925" s="129">
        <v>-68.302000000000007</v>
      </c>
      <c r="N2925" s="129">
        <v>7.2709999999999999</v>
      </c>
      <c r="O2925" s="129">
        <v>-9.3940000000000001</v>
      </c>
      <c r="P2925" s="132">
        <v>-57.55</v>
      </c>
      <c r="Q2925" s="132">
        <v>0.58299999999999996</v>
      </c>
      <c r="R2925" s="132">
        <v>-33.564999999999998</v>
      </c>
      <c r="S2925" s="129">
        <v>2.83</v>
      </c>
      <c r="T2925" s="129">
        <v>-25.541</v>
      </c>
      <c r="U2925" s="129">
        <v>60.88</v>
      </c>
      <c r="V2925" s="129">
        <v>24</v>
      </c>
      <c r="W2925" s="129">
        <v>14</v>
      </c>
      <c r="X2925" s="129">
        <v>116</v>
      </c>
      <c r="Y2925" s="129" t="s">
        <v>2422</v>
      </c>
      <c r="Z2925" s="129" t="b">
        <v>0</v>
      </c>
      <c r="AA2925" s="129">
        <v>0</v>
      </c>
      <c r="AB2925" s="129" t="b">
        <v>0</v>
      </c>
      <c r="AC2925" s="129">
        <v>44</v>
      </c>
      <c r="AD2925" s="129">
        <v>0.157</v>
      </c>
      <c r="AE2925" s="129" t="s">
        <v>31</v>
      </c>
      <c r="AF2925" s="129" t="s">
        <v>3114</v>
      </c>
      <c r="AG2925" s="35" t="s">
        <v>4746</v>
      </c>
    </row>
    <row r="2926" spans="1:33" x14ac:dyDescent="0.3">
      <c r="A2926" s="129" t="s">
        <v>8209</v>
      </c>
      <c r="B2926" s="132">
        <v>5.98</v>
      </c>
      <c r="C2926" s="132">
        <v>-12.21</v>
      </c>
      <c r="D2926" s="132">
        <v>-5</v>
      </c>
      <c r="E2926" s="132">
        <v>-29.82</v>
      </c>
      <c r="F2926" s="132">
        <v>-22.45</v>
      </c>
      <c r="G2926" s="129" t="s">
        <v>3146</v>
      </c>
      <c r="H2926" s="129" t="s">
        <v>3124</v>
      </c>
      <c r="I2926" s="129">
        <v>0.35299999999999998</v>
      </c>
      <c r="J2926" s="129">
        <v>-92</v>
      </c>
      <c r="K2926" s="129">
        <v>-89</v>
      </c>
      <c r="L2926" s="129" t="b">
        <v>0</v>
      </c>
      <c r="M2926" s="129">
        <v>-70.519000000000005</v>
      </c>
      <c r="N2926" s="129">
        <v>7.5</v>
      </c>
      <c r="O2926" s="129">
        <v>-9.4019999999999992</v>
      </c>
      <c r="P2926" s="132">
        <v>-53.715000000000003</v>
      </c>
      <c r="Q2926" s="132">
        <v>0.57099999999999995</v>
      </c>
      <c r="R2926" s="132">
        <v>-30.661000000000001</v>
      </c>
      <c r="S2926" s="129">
        <v>6.11</v>
      </c>
      <c r="T2926" s="129">
        <v>-55.350999999999999</v>
      </c>
      <c r="U2926" s="129">
        <v>2.66</v>
      </c>
      <c r="V2926" s="129">
        <v>-76</v>
      </c>
      <c r="W2926" s="129">
        <v>-72</v>
      </c>
      <c r="X2926" s="129">
        <v>1230</v>
      </c>
      <c r="Y2926" s="129" t="s">
        <v>8209</v>
      </c>
      <c r="Z2926" s="129" t="b">
        <v>1</v>
      </c>
      <c r="AA2926" s="129">
        <v>0</v>
      </c>
      <c r="AB2926" s="129" t="b">
        <v>0</v>
      </c>
      <c r="AC2926" s="129">
        <v>46</v>
      </c>
      <c r="AD2926" s="129">
        <v>0.156</v>
      </c>
      <c r="AE2926" s="129" t="s">
        <v>3124</v>
      </c>
      <c r="AF2926" s="129" t="s">
        <v>3146</v>
      </c>
      <c r="AG2926" s="35" t="s">
        <v>8210</v>
      </c>
    </row>
    <row r="2927" spans="1:33" x14ac:dyDescent="0.3">
      <c r="A2927" s="129" t="s">
        <v>449</v>
      </c>
      <c r="B2927" s="132">
        <v>5.59</v>
      </c>
      <c r="C2927" s="132">
        <v>4.95</v>
      </c>
      <c r="D2927" s="132">
        <v>-1.82</v>
      </c>
      <c r="E2927" s="132">
        <v>6.52</v>
      </c>
      <c r="F2927" s="132">
        <v>0.3</v>
      </c>
      <c r="G2927" s="129" t="s">
        <v>3146</v>
      </c>
      <c r="H2927" s="129" t="s">
        <v>3124</v>
      </c>
      <c r="I2927" s="129">
        <v>12.297000000000001</v>
      </c>
      <c r="J2927" s="129">
        <v>-36</v>
      </c>
      <c r="K2927" s="129">
        <v>-6</v>
      </c>
      <c r="L2927" s="129" t="b">
        <v>1</v>
      </c>
      <c r="M2927" s="129">
        <v>-21.742000000000001</v>
      </c>
      <c r="N2927" s="129">
        <v>2.3119999999999998</v>
      </c>
      <c r="O2927" s="129">
        <v>-9.4030000000000005</v>
      </c>
      <c r="P2927" s="132">
        <v>-19.378</v>
      </c>
      <c r="Q2927" s="132">
        <v>0.54800000000000004</v>
      </c>
      <c r="R2927" s="132">
        <v>-10.625</v>
      </c>
      <c r="S2927" s="129">
        <v>1.63</v>
      </c>
      <c r="T2927" s="129">
        <v>104.67</v>
      </c>
      <c r="U2927" s="129">
        <v>72.594999999999999</v>
      </c>
      <c r="V2927" s="129">
        <v>-51</v>
      </c>
      <c r="W2927" s="129">
        <v>-50</v>
      </c>
      <c r="X2927" s="129">
        <v>169</v>
      </c>
      <c r="Y2927" s="129" t="s">
        <v>449</v>
      </c>
      <c r="Z2927" s="129" t="b">
        <v>1</v>
      </c>
      <c r="AA2927" s="129">
        <v>0</v>
      </c>
      <c r="AB2927" s="129" t="b">
        <v>0</v>
      </c>
      <c r="AC2927" s="129">
        <v>45</v>
      </c>
      <c r="AD2927" s="129">
        <v>0.156</v>
      </c>
      <c r="AE2927" s="129" t="s">
        <v>3124</v>
      </c>
      <c r="AF2927" s="129" t="s">
        <v>3146</v>
      </c>
      <c r="AG2927" s="35" t="s">
        <v>4393</v>
      </c>
    </row>
    <row r="2928" spans="1:33" x14ac:dyDescent="0.3">
      <c r="A2928" s="129" t="s">
        <v>2011</v>
      </c>
      <c r="B2928" s="132">
        <v>-5.89</v>
      </c>
      <c r="C2928" s="132">
        <v>-11.74</v>
      </c>
      <c r="D2928" s="132">
        <v>-4.46</v>
      </c>
      <c r="E2928" s="132">
        <v>-17.14</v>
      </c>
      <c r="F2928" s="132">
        <v>-18.88</v>
      </c>
      <c r="G2928" s="129" t="s">
        <v>3282</v>
      </c>
      <c r="H2928" s="129" t="s">
        <v>3111</v>
      </c>
      <c r="I2928" s="129">
        <v>0.98499999999999999</v>
      </c>
      <c r="J2928" s="129">
        <v>-48</v>
      </c>
      <c r="K2928" s="129">
        <v>-43</v>
      </c>
      <c r="L2928" s="129" t="b">
        <v>0</v>
      </c>
      <c r="M2928" s="129">
        <v>-39.832000000000001</v>
      </c>
      <c r="N2928" s="129">
        <v>4.234</v>
      </c>
      <c r="O2928" s="129">
        <v>-9.407</v>
      </c>
      <c r="P2928" s="132">
        <v>-34.792999999999999</v>
      </c>
      <c r="Q2928" s="132">
        <v>0.56399999999999995</v>
      </c>
      <c r="R2928" s="132">
        <v>-19.626000000000001</v>
      </c>
      <c r="S2928" s="129">
        <v>3.08</v>
      </c>
      <c r="T2928" s="129">
        <v>-99.195999999999998</v>
      </c>
      <c r="U2928" s="129">
        <v>41.58</v>
      </c>
      <c r="V2928" s="129">
        <v>-2</v>
      </c>
      <c r="W2928" s="129">
        <v>-32</v>
      </c>
      <c r="X2928" s="129">
        <v>156</v>
      </c>
      <c r="Y2928" s="129" t="s">
        <v>2011</v>
      </c>
      <c r="Z2928" s="129" t="b">
        <v>1</v>
      </c>
      <c r="AA2928" s="129">
        <v>0</v>
      </c>
      <c r="AB2928" s="129" t="b">
        <v>0</v>
      </c>
      <c r="AC2928" s="129">
        <v>46</v>
      </c>
      <c r="AD2928" s="129">
        <v>0.156</v>
      </c>
      <c r="AE2928" s="129" t="s">
        <v>3111</v>
      </c>
      <c r="AF2928" s="129" t="s">
        <v>3282</v>
      </c>
      <c r="AG2928" s="35" t="s">
        <v>4718</v>
      </c>
    </row>
    <row r="2929" spans="1:33" x14ac:dyDescent="0.3">
      <c r="A2929" s="129" t="s">
        <v>1144</v>
      </c>
      <c r="B2929" s="132">
        <v>5.25</v>
      </c>
      <c r="C2929" s="132">
        <v>6.16</v>
      </c>
      <c r="D2929" s="132">
        <v>-5.59</v>
      </c>
      <c r="E2929" s="132">
        <v>4.5</v>
      </c>
      <c r="F2929" s="132">
        <v>1.83</v>
      </c>
      <c r="G2929" s="129" t="s">
        <v>3146</v>
      </c>
      <c r="H2929" s="129" t="s">
        <v>3124</v>
      </c>
      <c r="I2929" s="129">
        <v>301.346</v>
      </c>
      <c r="J2929" s="129">
        <v>-24</v>
      </c>
      <c r="K2929" s="129">
        <v>-6</v>
      </c>
      <c r="L2929" s="129" t="b">
        <v>1</v>
      </c>
      <c r="M2929" s="129">
        <v>-29.695</v>
      </c>
      <c r="N2929" s="129">
        <v>3.1509999999999998</v>
      </c>
      <c r="O2929" s="129">
        <v>-9.4239999999999995</v>
      </c>
      <c r="P2929" s="132">
        <v>-25.103999999999999</v>
      </c>
      <c r="Q2929" s="132">
        <v>0.54800000000000004</v>
      </c>
      <c r="R2929" s="132">
        <v>-13.766999999999999</v>
      </c>
      <c r="S2929" s="129">
        <v>1.9</v>
      </c>
      <c r="T2929" s="129">
        <v>37.948999999999998</v>
      </c>
      <c r="U2929" s="129">
        <v>170.65</v>
      </c>
      <c r="V2929" s="129">
        <v>-54</v>
      </c>
      <c r="W2929" s="129">
        <v>-51</v>
      </c>
      <c r="X2929" s="129">
        <v>61</v>
      </c>
      <c r="Y2929" s="129" t="s">
        <v>1144</v>
      </c>
      <c r="Z2929" s="129" t="b">
        <v>1</v>
      </c>
      <c r="AA2929" s="129">
        <v>0</v>
      </c>
      <c r="AB2929" s="129" t="b">
        <v>0</v>
      </c>
      <c r="AC2929" s="129">
        <v>51</v>
      </c>
      <c r="AD2929" s="129">
        <v>0.156</v>
      </c>
      <c r="AE2929" s="129" t="s">
        <v>3124</v>
      </c>
      <c r="AF2929" s="129" t="s">
        <v>3146</v>
      </c>
      <c r="AG2929" s="35" t="s">
        <v>4121</v>
      </c>
    </row>
    <row r="2930" spans="1:33" x14ac:dyDescent="0.3">
      <c r="A2930" s="129" t="s">
        <v>8289</v>
      </c>
      <c r="B2930" s="132">
        <v>-1.26</v>
      </c>
      <c r="C2930" s="132">
        <v>14.53</v>
      </c>
      <c r="D2930" s="132">
        <v>1.06</v>
      </c>
      <c r="E2930" s="132">
        <v>-18.27</v>
      </c>
      <c r="F2930" s="132">
        <v>-18.66</v>
      </c>
      <c r="G2930" s="129" t="s">
        <v>3127</v>
      </c>
      <c r="H2930" s="129" t="s">
        <v>31</v>
      </c>
      <c r="I2930" s="129">
        <v>0.22700000000000001</v>
      </c>
      <c r="J2930" s="129">
        <v>-72</v>
      </c>
      <c r="K2930" s="129">
        <v>-65</v>
      </c>
      <c r="L2930" s="129" t="b">
        <v>0</v>
      </c>
      <c r="M2930" s="129">
        <v>-67.662000000000006</v>
      </c>
      <c r="N2930" s="129">
        <v>7.1779999999999999</v>
      </c>
      <c r="O2930" s="129">
        <v>-9.4269999999999996</v>
      </c>
      <c r="P2930" s="132">
        <v>-56.555</v>
      </c>
      <c r="Q2930" s="132">
        <v>0.58299999999999996</v>
      </c>
      <c r="R2930" s="132">
        <v>-32.987000000000002</v>
      </c>
      <c r="S2930" s="129">
        <v>4.34</v>
      </c>
      <c r="T2930" s="129">
        <v>-10.727</v>
      </c>
      <c r="U2930" s="129">
        <v>8.59</v>
      </c>
      <c r="V2930" s="129">
        <v>-74</v>
      </c>
      <c r="W2930" s="129">
        <v>-69</v>
      </c>
      <c r="X2930" s="129">
        <v>536</v>
      </c>
      <c r="Y2930" s="129" t="s">
        <v>8289</v>
      </c>
      <c r="Z2930" s="129" t="b">
        <v>0</v>
      </c>
      <c r="AA2930" s="129">
        <v>0</v>
      </c>
      <c r="AB2930" s="129" t="b">
        <v>0</v>
      </c>
      <c r="AC2930" s="129">
        <v>39</v>
      </c>
      <c r="AD2930" s="129">
        <v>0.155</v>
      </c>
      <c r="AE2930" s="129" t="s">
        <v>31</v>
      </c>
      <c r="AF2930" s="129" t="s">
        <v>3127</v>
      </c>
      <c r="AG2930" s="35" t="s">
        <v>8290</v>
      </c>
    </row>
    <row r="2931" spans="1:33" x14ac:dyDescent="0.3">
      <c r="A2931" s="129" t="s">
        <v>2313</v>
      </c>
      <c r="B2931" s="132">
        <v>-2.83</v>
      </c>
      <c r="C2931" s="132">
        <v>-11.47</v>
      </c>
      <c r="D2931" s="132">
        <v>-28.88</v>
      </c>
      <c r="E2931" s="132">
        <v>-15.22</v>
      </c>
      <c r="F2931" s="132">
        <v>-22.87</v>
      </c>
      <c r="G2931" s="129" t="s">
        <v>3209</v>
      </c>
      <c r="H2931" s="129" t="s">
        <v>24</v>
      </c>
      <c r="I2931" s="129">
        <v>0.93600000000000005</v>
      </c>
      <c r="J2931" s="129">
        <v>-42</v>
      </c>
      <c r="K2931" s="129">
        <v>-31</v>
      </c>
      <c r="L2931" s="129" t="b">
        <v>0</v>
      </c>
      <c r="M2931" s="129">
        <v>-61.826000000000001</v>
      </c>
      <c r="N2931" s="129">
        <v>6.5529999999999999</v>
      </c>
      <c r="O2931" s="129">
        <v>-9.4339999999999993</v>
      </c>
      <c r="P2931" s="132">
        <v>-47.231999999999999</v>
      </c>
      <c r="Q2931" s="132">
        <v>0.52500000000000002</v>
      </c>
      <c r="R2931" s="132">
        <v>-24.774999999999999</v>
      </c>
      <c r="S2931" s="129">
        <v>2.8</v>
      </c>
      <c r="T2931" s="129">
        <v>26.01</v>
      </c>
      <c r="U2931" s="129">
        <v>20.61</v>
      </c>
      <c r="V2931" s="129">
        <v>-14</v>
      </c>
      <c r="W2931" s="129">
        <v>-8</v>
      </c>
      <c r="X2931" s="129">
        <v>346</v>
      </c>
      <c r="Y2931" s="129" t="s">
        <v>2313</v>
      </c>
      <c r="Z2931" s="129" t="b">
        <v>1</v>
      </c>
      <c r="AA2931" s="129">
        <v>0</v>
      </c>
      <c r="AB2931" s="129" t="b">
        <v>0</v>
      </c>
      <c r="AC2931" s="129">
        <v>39</v>
      </c>
      <c r="AD2931" s="129">
        <v>0.155</v>
      </c>
      <c r="AE2931" s="129" t="s">
        <v>24</v>
      </c>
      <c r="AF2931" s="129" t="s">
        <v>3209</v>
      </c>
      <c r="AG2931" s="35" t="s">
        <v>4048</v>
      </c>
    </row>
    <row r="2932" spans="1:33" x14ac:dyDescent="0.3">
      <c r="A2932" s="129" t="s">
        <v>1351</v>
      </c>
      <c r="B2932" s="132">
        <v>-1.61</v>
      </c>
      <c r="C2932" s="132">
        <v>-0.13</v>
      </c>
      <c r="D2932" s="132">
        <v>0.28000000000000003</v>
      </c>
      <c r="E2932" s="132">
        <v>-18.34</v>
      </c>
      <c r="F2932" s="132">
        <v>-17.09</v>
      </c>
      <c r="I2932" s="129">
        <v>31.12</v>
      </c>
      <c r="J2932" s="129">
        <v>-46</v>
      </c>
      <c r="K2932" s="129">
        <v>-43</v>
      </c>
      <c r="L2932" s="129" t="b">
        <v>0</v>
      </c>
      <c r="M2932" s="129">
        <v>-32.072000000000003</v>
      </c>
      <c r="N2932" s="129">
        <v>3.399</v>
      </c>
      <c r="O2932" s="129">
        <v>-9.4359999999999999</v>
      </c>
      <c r="P2932" s="132">
        <v>-30.297000000000001</v>
      </c>
      <c r="Q2932" s="132">
        <v>0.56899999999999995</v>
      </c>
      <c r="R2932" s="132">
        <v>-17.25</v>
      </c>
      <c r="S2932" s="129">
        <v>1.37</v>
      </c>
      <c r="T2932" s="129">
        <v>-72.028000000000006</v>
      </c>
      <c r="U2932" s="129">
        <v>33.895000000000003</v>
      </c>
      <c r="V2932" s="129">
        <v>-17</v>
      </c>
      <c r="W2932" s="129">
        <v>-10</v>
      </c>
      <c r="X2932" s="129">
        <v>430</v>
      </c>
      <c r="Y2932" s="129" t="s">
        <v>1351</v>
      </c>
      <c r="Z2932" s="129" t="b">
        <v>0</v>
      </c>
      <c r="AA2932" s="129">
        <v>0</v>
      </c>
      <c r="AB2932" s="129" t="b">
        <v>0</v>
      </c>
      <c r="AC2932" s="129">
        <v>40</v>
      </c>
      <c r="AD2932" s="129">
        <v>0.155</v>
      </c>
      <c r="AG2932" s="35" t="s">
        <v>4700</v>
      </c>
    </row>
    <row r="2933" spans="1:33" x14ac:dyDescent="0.3">
      <c r="A2933" s="129" t="s">
        <v>1440</v>
      </c>
      <c r="B2933" s="132">
        <v>-1.07</v>
      </c>
      <c r="C2933" s="132">
        <v>-5.83</v>
      </c>
      <c r="D2933" s="132">
        <v>-16.059999999999999</v>
      </c>
      <c r="E2933" s="132">
        <v>-10.74</v>
      </c>
      <c r="F2933" s="132">
        <v>-10.42</v>
      </c>
      <c r="G2933" s="129" t="s">
        <v>3238</v>
      </c>
      <c r="H2933" s="129" t="s">
        <v>24</v>
      </c>
      <c r="I2933" s="129">
        <v>5.1020000000000003</v>
      </c>
      <c r="J2933" s="129">
        <v>-34</v>
      </c>
      <c r="K2933" s="129">
        <v>-17</v>
      </c>
      <c r="L2933" s="129" t="b">
        <v>0</v>
      </c>
      <c r="M2933" s="129">
        <v>-40.555</v>
      </c>
      <c r="N2933" s="129">
        <v>4.298</v>
      </c>
      <c r="O2933" s="129">
        <v>-9.4359999999999999</v>
      </c>
      <c r="P2933" s="132">
        <v>-32.383000000000003</v>
      </c>
      <c r="Q2933" s="132">
        <v>0.54</v>
      </c>
      <c r="R2933" s="132">
        <v>-17.489000000000001</v>
      </c>
      <c r="S2933" s="129">
        <v>1.71</v>
      </c>
      <c r="T2933" s="129">
        <v>-38.600999999999999</v>
      </c>
      <c r="U2933" s="129">
        <v>531.75</v>
      </c>
      <c r="V2933" s="129">
        <v>-11</v>
      </c>
      <c r="W2933" s="129">
        <v>-5</v>
      </c>
      <c r="X2933" s="129">
        <v>22</v>
      </c>
      <c r="Y2933" s="129" t="s">
        <v>1440</v>
      </c>
      <c r="Z2933" s="129" t="b">
        <v>1</v>
      </c>
      <c r="AA2933" s="129">
        <v>0</v>
      </c>
      <c r="AB2933" s="129" t="b">
        <v>0</v>
      </c>
      <c r="AC2933" s="129">
        <v>42</v>
      </c>
      <c r="AD2933" s="129">
        <v>0.154</v>
      </c>
      <c r="AE2933" s="129" t="s">
        <v>24</v>
      </c>
      <c r="AF2933" s="129" t="s">
        <v>3238</v>
      </c>
      <c r="AG2933" s="35" t="s">
        <v>3239</v>
      </c>
    </row>
    <row r="2934" spans="1:33" x14ac:dyDescent="0.3">
      <c r="A2934" s="129" t="s">
        <v>7437</v>
      </c>
      <c r="B2934" s="132">
        <v>-0.22</v>
      </c>
      <c r="C2934" s="132">
        <v>0.35</v>
      </c>
      <c r="D2934" s="132">
        <v>-1.32</v>
      </c>
      <c r="E2934" s="132">
        <v>-4.57</v>
      </c>
      <c r="F2934" s="132">
        <v>-3.95</v>
      </c>
      <c r="G2934" s="129" t="s">
        <v>3160</v>
      </c>
      <c r="H2934" s="129" t="s">
        <v>3111</v>
      </c>
      <c r="I2934" s="129">
        <v>0.56200000000000006</v>
      </c>
      <c r="J2934" s="129">
        <v>-29</v>
      </c>
      <c r="K2934" s="129">
        <v>-20</v>
      </c>
      <c r="L2934" s="129" t="b">
        <v>1</v>
      </c>
      <c r="M2934" s="129">
        <v>-18.597999999999999</v>
      </c>
      <c r="N2934" s="129">
        <v>1.9710000000000001</v>
      </c>
      <c r="O2934" s="129">
        <v>-9.4369999999999994</v>
      </c>
      <c r="P2934" s="132">
        <v>-17.161999999999999</v>
      </c>
      <c r="Q2934" s="132">
        <v>0.55900000000000005</v>
      </c>
      <c r="R2934" s="132">
        <v>-9.5909999999999993</v>
      </c>
      <c r="S2934" s="129">
        <v>0.93</v>
      </c>
      <c r="T2934" s="129">
        <v>-64.204999999999998</v>
      </c>
      <c r="U2934" s="129">
        <v>40.340000000000003</v>
      </c>
      <c r="V2934" s="129">
        <v>72</v>
      </c>
      <c r="W2934" s="129">
        <v>82</v>
      </c>
      <c r="X2934" s="129">
        <v>535</v>
      </c>
      <c r="Y2934" s="129" t="s">
        <v>7437</v>
      </c>
      <c r="Z2934" s="129" t="b">
        <v>1</v>
      </c>
      <c r="AA2934" s="129">
        <v>0</v>
      </c>
      <c r="AB2934" s="129" t="b">
        <v>0</v>
      </c>
      <c r="AC2934" s="129">
        <v>52</v>
      </c>
      <c r="AD2934" s="129">
        <v>0.154</v>
      </c>
      <c r="AE2934" s="129" t="s">
        <v>3111</v>
      </c>
      <c r="AF2934" s="129" t="s">
        <v>3160</v>
      </c>
      <c r="AG2934" s="35" t="s">
        <v>7438</v>
      </c>
    </row>
    <row r="2935" spans="1:33" x14ac:dyDescent="0.3">
      <c r="A2935" s="129" t="s">
        <v>1413</v>
      </c>
      <c r="B2935" s="132">
        <v>-0.08</v>
      </c>
      <c r="C2935" s="132">
        <v>12.49</v>
      </c>
      <c r="D2935" s="132">
        <v>-4.05</v>
      </c>
      <c r="E2935" s="132">
        <v>-13.6</v>
      </c>
      <c r="F2935" s="132">
        <v>-5.56</v>
      </c>
      <c r="G2935" s="129" t="s">
        <v>3146</v>
      </c>
      <c r="H2935" s="129" t="s">
        <v>3124</v>
      </c>
      <c r="I2935" s="129">
        <v>1.58</v>
      </c>
      <c r="J2935" s="129">
        <v>-68</v>
      </c>
      <c r="K2935" s="129">
        <v>-42</v>
      </c>
      <c r="L2935" s="129" t="b">
        <v>0</v>
      </c>
      <c r="M2935" s="129">
        <v>-28.329000000000001</v>
      </c>
      <c r="N2935" s="129">
        <v>3.0009999999999999</v>
      </c>
      <c r="O2935" s="129">
        <v>-9.4410000000000007</v>
      </c>
      <c r="P2935" s="132">
        <v>-26.117999999999999</v>
      </c>
      <c r="Q2935" s="132">
        <v>0.56000000000000005</v>
      </c>
      <c r="R2935" s="132">
        <v>-14.621</v>
      </c>
      <c r="S2935" s="129">
        <v>3.33</v>
      </c>
      <c r="T2935" s="129">
        <v>2.488</v>
      </c>
      <c r="U2935" s="129">
        <v>12.07</v>
      </c>
      <c r="V2935" s="129">
        <v>-23</v>
      </c>
      <c r="W2935" s="129">
        <v>-22</v>
      </c>
      <c r="X2935" s="129">
        <v>497</v>
      </c>
      <c r="Y2935" s="129" t="s">
        <v>1413</v>
      </c>
      <c r="Z2935" s="129" t="b">
        <v>1</v>
      </c>
      <c r="AA2935" s="129">
        <v>0</v>
      </c>
      <c r="AB2935" s="129" t="b">
        <v>0</v>
      </c>
      <c r="AC2935" s="129">
        <v>43</v>
      </c>
      <c r="AD2935" s="129">
        <v>0.154</v>
      </c>
      <c r="AE2935" s="129" t="s">
        <v>3124</v>
      </c>
      <c r="AF2935" s="129" t="s">
        <v>3146</v>
      </c>
      <c r="AG2935" s="35" t="s">
        <v>5461</v>
      </c>
    </row>
    <row r="2936" spans="1:33" x14ac:dyDescent="0.3">
      <c r="A2936" s="129" t="s">
        <v>7425</v>
      </c>
      <c r="B2936" s="132">
        <v>-7.26</v>
      </c>
      <c r="C2936" s="132">
        <v>-16.920000000000002</v>
      </c>
      <c r="D2936" s="132">
        <v>-21.49</v>
      </c>
      <c r="E2936" s="132">
        <v>-18.38</v>
      </c>
      <c r="F2936" s="132">
        <v>-23.8</v>
      </c>
      <c r="G2936" s="129" t="s">
        <v>202</v>
      </c>
      <c r="H2936" s="129" t="s">
        <v>3108</v>
      </c>
      <c r="I2936" s="129">
        <v>0.56000000000000005</v>
      </c>
      <c r="J2936" s="129">
        <v>-63</v>
      </c>
      <c r="K2936" s="129">
        <v>-63</v>
      </c>
      <c r="L2936" s="129" t="b">
        <v>0</v>
      </c>
      <c r="M2936" s="129">
        <v>-40.6</v>
      </c>
      <c r="N2936" s="129">
        <v>4.2969999999999997</v>
      </c>
      <c r="O2936" s="129">
        <v>-9.4489999999999998</v>
      </c>
      <c r="P2936" s="132">
        <v>-35.49</v>
      </c>
      <c r="Q2936" s="132">
        <v>0.54</v>
      </c>
      <c r="R2936" s="132">
        <v>-19.164000000000001</v>
      </c>
      <c r="S2936" s="129">
        <v>3.62</v>
      </c>
      <c r="T2936" s="129">
        <v>-101.63800000000001</v>
      </c>
      <c r="U2936" s="129">
        <v>36.380000000000003</v>
      </c>
      <c r="V2936" s="129">
        <v>30</v>
      </c>
      <c r="W2936" s="129">
        <v>42</v>
      </c>
      <c r="X2936" s="129">
        <v>151</v>
      </c>
      <c r="Y2936" s="129" t="s">
        <v>7425</v>
      </c>
      <c r="Z2936" s="129" t="b">
        <v>1</v>
      </c>
      <c r="AA2936" s="129">
        <v>0</v>
      </c>
      <c r="AB2936" s="129" t="b">
        <v>0</v>
      </c>
      <c r="AC2936" s="129">
        <v>44</v>
      </c>
      <c r="AD2936" s="129">
        <v>0.153</v>
      </c>
      <c r="AE2936" s="129" t="s">
        <v>3108</v>
      </c>
      <c r="AF2936" s="129" t="s">
        <v>202</v>
      </c>
      <c r="AG2936" s="35" t="s">
        <v>7426</v>
      </c>
    </row>
    <row r="2937" spans="1:33" x14ac:dyDescent="0.3">
      <c r="A2937" s="129" t="s">
        <v>981</v>
      </c>
      <c r="B2937" s="132">
        <v>-1.32</v>
      </c>
      <c r="C2937" s="132">
        <v>-7.93</v>
      </c>
      <c r="D2937" s="132">
        <v>-24.55</v>
      </c>
      <c r="E2937" s="132">
        <v>-15.4</v>
      </c>
      <c r="F2937" s="132">
        <v>-16.149999999999999</v>
      </c>
      <c r="G2937" s="129" t="s">
        <v>3168</v>
      </c>
      <c r="H2937" s="129" t="s">
        <v>3124</v>
      </c>
      <c r="I2937" s="129">
        <v>16.745000000000001</v>
      </c>
      <c r="J2937" s="129">
        <v>-65</v>
      </c>
      <c r="K2937" s="129">
        <v>-64</v>
      </c>
      <c r="L2937" s="129" t="b">
        <v>0</v>
      </c>
      <c r="M2937" s="129">
        <v>-54.171999999999997</v>
      </c>
      <c r="N2937" s="129">
        <v>5.7270000000000003</v>
      </c>
      <c r="O2937" s="129">
        <v>-9.4600000000000009</v>
      </c>
      <c r="P2937" s="132">
        <v>-42.627000000000002</v>
      </c>
      <c r="Q2937" s="132">
        <v>0.52600000000000002</v>
      </c>
      <c r="R2937" s="132">
        <v>-22.433</v>
      </c>
      <c r="S2937" s="129">
        <v>2.0099999999999998</v>
      </c>
      <c r="T2937" s="129">
        <v>-45.496000000000002</v>
      </c>
      <c r="U2937" s="129">
        <v>32.86</v>
      </c>
      <c r="V2937" s="129">
        <v>-34</v>
      </c>
      <c r="W2937" s="129">
        <v>-35</v>
      </c>
      <c r="X2937" s="129">
        <v>303</v>
      </c>
      <c r="Y2937" s="129" t="s">
        <v>981</v>
      </c>
      <c r="Z2937" s="129" t="b">
        <v>1</v>
      </c>
      <c r="AA2937" s="129">
        <v>0</v>
      </c>
      <c r="AB2937" s="129" t="b">
        <v>0</v>
      </c>
      <c r="AC2937" s="129">
        <v>33</v>
      </c>
      <c r="AD2937" s="129">
        <v>0.153</v>
      </c>
      <c r="AE2937" s="129" t="s">
        <v>3124</v>
      </c>
      <c r="AF2937" s="129" t="s">
        <v>3168</v>
      </c>
      <c r="AG2937" s="35" t="s">
        <v>4002</v>
      </c>
    </row>
    <row r="2938" spans="1:33" x14ac:dyDescent="0.3">
      <c r="A2938" s="129" t="s">
        <v>1918</v>
      </c>
      <c r="B2938" s="132">
        <v>-1.01</v>
      </c>
      <c r="C2938" s="132">
        <v>-2.57</v>
      </c>
      <c r="D2938" s="132">
        <v>-9.9600000000000009</v>
      </c>
      <c r="E2938" s="132">
        <v>-14.79</v>
      </c>
      <c r="F2938" s="132">
        <v>-12.99</v>
      </c>
      <c r="G2938" s="129" t="s">
        <v>3217</v>
      </c>
      <c r="H2938" s="129" t="s">
        <v>150</v>
      </c>
      <c r="I2938" s="129">
        <v>1.4</v>
      </c>
      <c r="J2938" s="129">
        <v>-51</v>
      </c>
      <c r="K2938" s="129">
        <v>-41</v>
      </c>
      <c r="L2938" s="129" t="b">
        <v>0</v>
      </c>
      <c r="M2938" s="129">
        <v>-25.428999999999998</v>
      </c>
      <c r="N2938" s="129">
        <v>2.6859999999999999</v>
      </c>
      <c r="O2938" s="129">
        <v>-9.468</v>
      </c>
      <c r="P2938" s="132">
        <v>-23.632000000000001</v>
      </c>
      <c r="Q2938" s="132">
        <v>0.54800000000000004</v>
      </c>
      <c r="R2938" s="132">
        <v>-12.942</v>
      </c>
      <c r="S2938" s="129">
        <v>2.02</v>
      </c>
      <c r="T2938" s="129">
        <v>-50.176000000000002</v>
      </c>
      <c r="U2938" s="129">
        <v>9.85</v>
      </c>
      <c r="V2938" s="129">
        <v>1</v>
      </c>
      <c r="W2938" s="129">
        <v>-22</v>
      </c>
      <c r="X2938" s="129">
        <v>1003</v>
      </c>
      <c r="Y2938" s="129" t="s">
        <v>1918</v>
      </c>
      <c r="Z2938" s="129" t="b">
        <v>1</v>
      </c>
      <c r="AA2938" s="129">
        <v>0</v>
      </c>
      <c r="AB2938" s="129" t="b">
        <v>0</v>
      </c>
      <c r="AC2938" s="129">
        <v>46</v>
      </c>
      <c r="AD2938" s="129">
        <v>0.153</v>
      </c>
      <c r="AE2938" s="129" t="s">
        <v>150</v>
      </c>
      <c r="AF2938" s="129" t="s">
        <v>3217</v>
      </c>
      <c r="AG2938" s="35" t="s">
        <v>4564</v>
      </c>
    </row>
    <row r="2939" spans="1:33" x14ac:dyDescent="0.3">
      <c r="A2939" s="129" t="s">
        <v>1491</v>
      </c>
      <c r="B2939" s="132">
        <v>0.7</v>
      </c>
      <c r="C2939" s="132">
        <v>-13.14</v>
      </c>
      <c r="D2939" s="132">
        <v>-14.36</v>
      </c>
      <c r="E2939" s="132">
        <v>-28.55</v>
      </c>
      <c r="F2939" s="132">
        <v>-22.92</v>
      </c>
      <c r="G2939" s="129" t="s">
        <v>3142</v>
      </c>
      <c r="H2939" s="129" t="s">
        <v>150</v>
      </c>
      <c r="I2939" s="129">
        <v>1.397</v>
      </c>
      <c r="J2939" s="129">
        <v>-68</v>
      </c>
      <c r="K2939" s="129">
        <v>-44</v>
      </c>
      <c r="L2939" s="129" t="b">
        <v>0</v>
      </c>
      <c r="M2939" s="129">
        <v>-53.024000000000001</v>
      </c>
      <c r="N2939" s="129">
        <v>5.5919999999999996</v>
      </c>
      <c r="O2939" s="129">
        <v>-9.4819999999999993</v>
      </c>
      <c r="P2939" s="132">
        <v>-42.773000000000003</v>
      </c>
      <c r="Q2939" s="132">
        <v>0.55700000000000005</v>
      </c>
      <c r="R2939" s="132">
        <v>-23.821999999999999</v>
      </c>
      <c r="S2939" s="129">
        <v>3.88</v>
      </c>
      <c r="T2939" s="129">
        <v>-52.033000000000001</v>
      </c>
      <c r="U2939" s="129">
        <v>15.87</v>
      </c>
      <c r="V2939" s="129">
        <v>-13</v>
      </c>
      <c r="W2939" s="129">
        <v>-22</v>
      </c>
      <c r="X2939" s="129">
        <v>325</v>
      </c>
      <c r="Y2939" s="129" t="s">
        <v>1491</v>
      </c>
      <c r="Z2939" s="129" t="b">
        <v>1</v>
      </c>
      <c r="AA2939" s="129">
        <v>0</v>
      </c>
      <c r="AB2939" s="129" t="b">
        <v>0</v>
      </c>
      <c r="AC2939" s="129">
        <v>38</v>
      </c>
      <c r="AD2939" s="129">
        <v>0.153</v>
      </c>
      <c r="AE2939" s="129" t="s">
        <v>150</v>
      </c>
      <c r="AF2939" s="129" t="s">
        <v>3142</v>
      </c>
      <c r="AG2939" s="35" t="s">
        <v>4093</v>
      </c>
    </row>
    <row r="2940" spans="1:33" x14ac:dyDescent="0.3">
      <c r="A2940" s="129" t="s">
        <v>227</v>
      </c>
      <c r="B2940" s="132">
        <v>4.58</v>
      </c>
      <c r="C2940" s="132">
        <v>9.34</v>
      </c>
      <c r="D2940" s="132">
        <v>-23.35</v>
      </c>
      <c r="E2940" s="132">
        <v>1.69</v>
      </c>
      <c r="F2940" s="132">
        <v>-3.94</v>
      </c>
      <c r="G2940" s="129" t="s">
        <v>3507</v>
      </c>
      <c r="H2940" s="129" t="s">
        <v>24</v>
      </c>
      <c r="I2940" s="129">
        <v>11.907</v>
      </c>
      <c r="J2940" s="129">
        <v>-53</v>
      </c>
      <c r="K2940" s="129">
        <v>-26</v>
      </c>
      <c r="L2940" s="129" t="b">
        <v>0</v>
      </c>
      <c r="M2940" s="129">
        <v>-109.676</v>
      </c>
      <c r="N2940" s="129">
        <v>11.566000000000001</v>
      </c>
      <c r="O2940" s="129">
        <v>-9.4830000000000005</v>
      </c>
      <c r="P2940" s="132">
        <v>-64.153000000000006</v>
      </c>
      <c r="Q2940" s="132">
        <v>0.51800000000000002</v>
      </c>
      <c r="R2940" s="132">
        <v>-33.198999999999998</v>
      </c>
      <c r="S2940" s="129">
        <v>4.2300000000000004</v>
      </c>
      <c r="T2940" s="129">
        <v>17.442</v>
      </c>
      <c r="U2940" s="129">
        <v>449.01</v>
      </c>
      <c r="V2940" s="129">
        <v>-30</v>
      </c>
      <c r="W2940" s="129">
        <v>-28</v>
      </c>
      <c r="X2940" s="129">
        <v>10</v>
      </c>
      <c r="Y2940" s="129" t="s">
        <v>227</v>
      </c>
      <c r="Z2940" s="129" t="b">
        <v>1</v>
      </c>
      <c r="AA2940" s="129">
        <v>0</v>
      </c>
      <c r="AB2940" s="129" t="b">
        <v>0</v>
      </c>
      <c r="AC2940" s="129">
        <v>45</v>
      </c>
      <c r="AD2940" s="129">
        <v>0.152</v>
      </c>
      <c r="AE2940" s="129" t="s">
        <v>24</v>
      </c>
      <c r="AF2940" s="129" t="s">
        <v>3507</v>
      </c>
      <c r="AG2940" s="35" t="s">
        <v>4340</v>
      </c>
    </row>
    <row r="2941" spans="1:33" x14ac:dyDescent="0.3">
      <c r="A2941" s="129" t="s">
        <v>1616</v>
      </c>
      <c r="B2941" s="132">
        <v>-5.48</v>
      </c>
      <c r="C2941" s="132">
        <v>-2.81</v>
      </c>
      <c r="D2941" s="132">
        <v>-13.3</v>
      </c>
      <c r="E2941" s="132">
        <v>-14.14</v>
      </c>
      <c r="F2941" s="132">
        <v>-13.75</v>
      </c>
      <c r="G2941" s="129" t="s">
        <v>3142</v>
      </c>
      <c r="H2941" s="129" t="s">
        <v>3108</v>
      </c>
      <c r="I2941" s="129">
        <v>2.37</v>
      </c>
      <c r="J2941" s="129">
        <v>-69</v>
      </c>
      <c r="K2941" s="129">
        <v>-62</v>
      </c>
      <c r="L2941" s="129" t="b">
        <v>0</v>
      </c>
      <c r="M2941" s="129">
        <v>-54.968000000000004</v>
      </c>
      <c r="N2941" s="129">
        <v>5.7960000000000003</v>
      </c>
      <c r="O2941" s="129">
        <v>-9.484</v>
      </c>
      <c r="P2941" s="132">
        <v>-43.381</v>
      </c>
      <c r="Q2941" s="132">
        <v>0.56299999999999994</v>
      </c>
      <c r="R2941" s="132">
        <v>-24.436</v>
      </c>
      <c r="S2941" s="129">
        <v>2.44</v>
      </c>
      <c r="T2941" s="129">
        <v>-63.08</v>
      </c>
      <c r="U2941" s="129">
        <v>99.52</v>
      </c>
      <c r="V2941" s="129">
        <v>-2</v>
      </c>
      <c r="W2941" s="129">
        <v>-36</v>
      </c>
      <c r="X2941" s="129">
        <v>82</v>
      </c>
      <c r="Y2941" s="129" t="s">
        <v>1616</v>
      </c>
      <c r="Z2941" s="129" t="b">
        <v>1</v>
      </c>
      <c r="AA2941" s="129">
        <v>0</v>
      </c>
      <c r="AB2941" s="129" t="b">
        <v>0</v>
      </c>
      <c r="AC2941" s="129">
        <v>43</v>
      </c>
      <c r="AD2941" s="129">
        <v>0.152</v>
      </c>
      <c r="AE2941" s="129" t="s">
        <v>3108</v>
      </c>
      <c r="AF2941" s="129" t="s">
        <v>3142</v>
      </c>
      <c r="AG2941" s="35" t="s">
        <v>4486</v>
      </c>
    </row>
    <row r="2942" spans="1:33" x14ac:dyDescent="0.3">
      <c r="A2942" s="129" t="s">
        <v>7779</v>
      </c>
      <c r="B2942" s="132">
        <v>2.77</v>
      </c>
      <c r="C2942" s="132">
        <v>25.87</v>
      </c>
      <c r="D2942" s="132">
        <v>8.81</v>
      </c>
      <c r="E2942" s="132">
        <v>-19.899999999999999</v>
      </c>
      <c r="F2942" s="132">
        <v>-20.43</v>
      </c>
      <c r="G2942" s="129" t="s">
        <v>3127</v>
      </c>
      <c r="H2942" s="129" t="s">
        <v>31</v>
      </c>
      <c r="I2942" s="129">
        <v>0.61799999999999999</v>
      </c>
      <c r="J2942" s="129">
        <v>-77</v>
      </c>
      <c r="K2942" s="129">
        <v>-48</v>
      </c>
      <c r="L2942" s="129" t="b">
        <v>1</v>
      </c>
      <c r="M2942" s="129">
        <v>-104.154</v>
      </c>
      <c r="N2942" s="129">
        <v>10.974</v>
      </c>
      <c r="O2942" s="129">
        <v>-9.4909999999999997</v>
      </c>
      <c r="P2942" s="132">
        <v>-69.896000000000001</v>
      </c>
      <c r="Q2942" s="132">
        <v>0.59799999999999998</v>
      </c>
      <c r="R2942" s="132">
        <v>-41.823</v>
      </c>
      <c r="S2942" s="129">
        <v>3.94</v>
      </c>
      <c r="T2942" s="129">
        <v>67.614999999999995</v>
      </c>
      <c r="U2942" s="129">
        <v>28.9</v>
      </c>
      <c r="V2942" s="129">
        <v>-36</v>
      </c>
      <c r="W2942" s="129">
        <v>-45</v>
      </c>
      <c r="X2942" s="129">
        <v>175</v>
      </c>
      <c r="Y2942" s="129" t="s">
        <v>7779</v>
      </c>
      <c r="Z2942" s="129" t="b">
        <v>1</v>
      </c>
      <c r="AA2942" s="129">
        <v>0</v>
      </c>
      <c r="AB2942" s="129" t="b">
        <v>0</v>
      </c>
      <c r="AC2942" s="129">
        <v>47</v>
      </c>
      <c r="AD2942" s="129">
        <v>0.152</v>
      </c>
      <c r="AE2942" s="129" t="s">
        <v>31</v>
      </c>
      <c r="AF2942" s="129" t="s">
        <v>3127</v>
      </c>
      <c r="AG2942" s="35" t="s">
        <v>7780</v>
      </c>
    </row>
    <row r="2943" spans="1:33" x14ac:dyDescent="0.3">
      <c r="A2943" s="129" t="s">
        <v>7972</v>
      </c>
      <c r="B2943" s="132">
        <v>-1.59</v>
      </c>
      <c r="C2943" s="132">
        <v>-19.62</v>
      </c>
      <c r="D2943" s="132">
        <v>-31.13</v>
      </c>
      <c r="E2943" s="132">
        <v>-20.34</v>
      </c>
      <c r="F2943" s="132">
        <v>-25.16</v>
      </c>
      <c r="G2943" s="129" t="s">
        <v>3114</v>
      </c>
      <c r="H2943" s="129" t="s">
        <v>31</v>
      </c>
      <c r="I2943" s="129">
        <v>0.36199999999999999</v>
      </c>
      <c r="J2943" s="129">
        <v>-69</v>
      </c>
      <c r="K2943" s="129">
        <v>-69</v>
      </c>
      <c r="L2943" s="129" t="b">
        <v>0</v>
      </c>
      <c r="M2943" s="129">
        <v>-54.54</v>
      </c>
      <c r="N2943" s="129">
        <v>5.7439999999999998</v>
      </c>
      <c r="O2943" s="129">
        <v>-9.4939999999999998</v>
      </c>
      <c r="P2943" s="132">
        <v>-44.591999999999999</v>
      </c>
      <c r="Q2943" s="132">
        <v>0.53200000000000003</v>
      </c>
      <c r="R2943" s="132">
        <v>-23.727</v>
      </c>
      <c r="S2943" s="129">
        <v>4.8099999999999996</v>
      </c>
      <c r="T2943" s="129">
        <v>-51.826999999999998</v>
      </c>
      <c r="U2943" s="129">
        <v>8.0299999999999994</v>
      </c>
      <c r="V2943" s="129">
        <v>234</v>
      </c>
      <c r="W2943" s="129">
        <v>364</v>
      </c>
      <c r="X2943" s="129">
        <v>518</v>
      </c>
      <c r="Y2943" s="129" t="s">
        <v>7972</v>
      </c>
      <c r="Z2943" s="129" t="b">
        <v>1</v>
      </c>
      <c r="AA2943" s="129">
        <v>0</v>
      </c>
      <c r="AB2943" s="129" t="b">
        <v>0</v>
      </c>
      <c r="AC2943" s="129">
        <v>37</v>
      </c>
      <c r="AD2943" s="129">
        <v>0.151</v>
      </c>
      <c r="AE2943" s="129" t="s">
        <v>31</v>
      </c>
      <c r="AF2943" s="129" t="s">
        <v>3114</v>
      </c>
      <c r="AG2943" s="35" t="s">
        <v>7973</v>
      </c>
    </row>
    <row r="2944" spans="1:33" x14ac:dyDescent="0.3">
      <c r="A2944" s="129" t="s">
        <v>7956</v>
      </c>
      <c r="B2944" s="132">
        <v>0.4</v>
      </c>
      <c r="C2944" s="132">
        <v>0</v>
      </c>
      <c r="D2944" s="132">
        <v>-1.76</v>
      </c>
      <c r="E2944" s="132">
        <v>2.23</v>
      </c>
      <c r="F2944" s="132">
        <v>-2.23</v>
      </c>
      <c r="G2944" s="129" t="s">
        <v>3282</v>
      </c>
      <c r="H2944" s="129" t="s">
        <v>3111</v>
      </c>
      <c r="I2944" s="129">
        <v>0.442</v>
      </c>
      <c r="J2944" s="129">
        <v>-46</v>
      </c>
      <c r="K2944" s="129">
        <v>-36</v>
      </c>
      <c r="L2944" s="129" t="b">
        <v>1</v>
      </c>
      <c r="M2944" s="129">
        <v>-10.012</v>
      </c>
      <c r="N2944" s="129">
        <v>1.0509999999999999</v>
      </c>
      <c r="O2944" s="129">
        <v>-9.5259999999999998</v>
      </c>
      <c r="P2944" s="132">
        <v>-9.484</v>
      </c>
      <c r="Q2944" s="132">
        <v>0.55800000000000005</v>
      </c>
      <c r="R2944" s="132">
        <v>-5.2910000000000004</v>
      </c>
      <c r="S2944" s="129">
        <v>0.67</v>
      </c>
      <c r="T2944" s="129">
        <v>88.495999999999995</v>
      </c>
      <c r="U2944" s="129">
        <v>10.07</v>
      </c>
      <c r="V2944" s="129">
        <v>-1</v>
      </c>
      <c r="W2944" s="129">
        <v>-3</v>
      </c>
      <c r="X2944" s="129">
        <v>2949</v>
      </c>
      <c r="Y2944" s="129" t="s">
        <v>7956</v>
      </c>
      <c r="Z2944" s="129" t="b">
        <v>1</v>
      </c>
      <c r="AA2944" s="129">
        <v>0</v>
      </c>
      <c r="AB2944" s="129" t="b">
        <v>1</v>
      </c>
      <c r="AC2944" s="129">
        <v>44</v>
      </c>
      <c r="AD2944" s="129">
        <v>0.151</v>
      </c>
      <c r="AE2944" s="129" t="s">
        <v>3111</v>
      </c>
      <c r="AF2944" s="129" t="s">
        <v>3282</v>
      </c>
      <c r="AG2944" s="35" t="s">
        <v>7957</v>
      </c>
    </row>
    <row r="2945" spans="1:33" x14ac:dyDescent="0.3">
      <c r="A2945" s="129" t="s">
        <v>8182</v>
      </c>
      <c r="B2945" s="132">
        <v>-1.36</v>
      </c>
      <c r="C2945" s="132">
        <v>-1.82</v>
      </c>
      <c r="D2945" s="132">
        <v>-4.58</v>
      </c>
      <c r="E2945" s="132">
        <v>-16.37</v>
      </c>
      <c r="F2945" s="132">
        <v>-13.97</v>
      </c>
      <c r="G2945" s="129" t="s">
        <v>3168</v>
      </c>
      <c r="H2945" s="129" t="s">
        <v>3124</v>
      </c>
      <c r="I2945" s="129">
        <v>0.23799999999999999</v>
      </c>
      <c r="J2945" s="129">
        <v>-47</v>
      </c>
      <c r="K2945" s="129">
        <v>-46</v>
      </c>
      <c r="L2945" s="129" t="b">
        <v>0</v>
      </c>
      <c r="M2945" s="129">
        <v>-18.398</v>
      </c>
      <c r="N2945" s="129">
        <v>1.925</v>
      </c>
      <c r="O2945" s="129">
        <v>-9.5579999999999998</v>
      </c>
      <c r="P2945" s="132">
        <v>-18.622</v>
      </c>
      <c r="Q2945" s="132">
        <v>0.56699999999999995</v>
      </c>
      <c r="R2945" s="132">
        <v>-10.551</v>
      </c>
      <c r="S2945" s="129">
        <v>2.16</v>
      </c>
      <c r="T2945" s="129">
        <v>6.8639999999999999</v>
      </c>
      <c r="U2945" s="129">
        <v>67.489999999999995</v>
      </c>
      <c r="V2945" s="129">
        <v>-20</v>
      </c>
      <c r="W2945" s="129">
        <v>-40</v>
      </c>
      <c r="X2945" s="129">
        <v>137</v>
      </c>
      <c r="Y2945" s="129" t="s">
        <v>8182</v>
      </c>
      <c r="Z2945" s="129" t="b">
        <v>0</v>
      </c>
      <c r="AA2945" s="129">
        <v>0</v>
      </c>
      <c r="AB2945" s="129" t="b">
        <v>0</v>
      </c>
      <c r="AC2945" s="129">
        <v>36</v>
      </c>
      <c r="AD2945" s="129">
        <v>0.151</v>
      </c>
      <c r="AE2945" s="129" t="s">
        <v>3124</v>
      </c>
      <c r="AF2945" s="129" t="s">
        <v>3168</v>
      </c>
      <c r="AG2945" s="35" t="s">
        <v>8183</v>
      </c>
    </row>
    <row r="2946" spans="1:33" x14ac:dyDescent="0.3">
      <c r="A2946" s="129" t="s">
        <v>83</v>
      </c>
      <c r="B2946" s="132">
        <v>-2.89</v>
      </c>
      <c r="C2946" s="132">
        <v>-27.09</v>
      </c>
      <c r="D2946" s="132">
        <v>-36.450000000000003</v>
      </c>
      <c r="E2946" s="132">
        <v>-32.69</v>
      </c>
      <c r="F2946" s="132">
        <v>-33.24</v>
      </c>
      <c r="G2946" s="129" t="s">
        <v>3453</v>
      </c>
      <c r="H2946" s="129" t="s">
        <v>3108</v>
      </c>
      <c r="I2946" s="129">
        <v>20.646999999999998</v>
      </c>
      <c r="J2946" s="129">
        <v>-69</v>
      </c>
      <c r="K2946" s="129">
        <v>-58</v>
      </c>
      <c r="L2946" s="129" t="b">
        <v>0</v>
      </c>
      <c r="M2946" s="129">
        <v>-142.60900000000001</v>
      </c>
      <c r="N2946" s="129">
        <v>14.884</v>
      </c>
      <c r="O2946" s="129">
        <v>-9.5809999999999995</v>
      </c>
      <c r="P2946" s="132">
        <v>-75.364000000000004</v>
      </c>
      <c r="Q2946" s="132">
        <v>0.51500000000000001</v>
      </c>
      <c r="R2946" s="132">
        <v>-38.799999999999997</v>
      </c>
      <c r="S2946" s="129">
        <v>4.75</v>
      </c>
      <c r="T2946" s="129">
        <v>-67.070999999999998</v>
      </c>
      <c r="U2946" s="129">
        <v>19.46</v>
      </c>
      <c r="V2946" s="129">
        <v>-1</v>
      </c>
      <c r="W2946" s="129">
        <v>-40</v>
      </c>
      <c r="X2946" s="129">
        <v>216</v>
      </c>
      <c r="Y2946" s="129" t="s">
        <v>83</v>
      </c>
      <c r="Z2946" s="129" t="b">
        <v>1</v>
      </c>
      <c r="AA2946" s="129">
        <v>0</v>
      </c>
      <c r="AB2946" s="129" t="b">
        <v>0</v>
      </c>
      <c r="AC2946" s="129">
        <v>42</v>
      </c>
      <c r="AD2946" s="129">
        <v>0.151</v>
      </c>
      <c r="AE2946" s="129" t="s">
        <v>3108</v>
      </c>
      <c r="AF2946" s="129" t="s">
        <v>3453</v>
      </c>
      <c r="AG2946" s="35" t="s">
        <v>5490</v>
      </c>
    </row>
    <row r="2947" spans="1:33" x14ac:dyDescent="0.3">
      <c r="A2947" s="129" t="s">
        <v>2308</v>
      </c>
      <c r="B2947" s="132">
        <v>4.8</v>
      </c>
      <c r="C2947" s="132">
        <v>7.28</v>
      </c>
      <c r="D2947" s="132">
        <v>-5.58</v>
      </c>
      <c r="E2947" s="132">
        <v>-27.28</v>
      </c>
      <c r="F2947" s="132">
        <v>-19.350000000000001</v>
      </c>
      <c r="G2947" s="129" t="s">
        <v>3155</v>
      </c>
      <c r="H2947" s="129" t="s">
        <v>3108</v>
      </c>
      <c r="I2947" s="129">
        <v>2.62</v>
      </c>
      <c r="J2947" s="129">
        <v>-89</v>
      </c>
      <c r="K2947" s="129">
        <v>-87</v>
      </c>
      <c r="L2947" s="129" t="b">
        <v>0</v>
      </c>
      <c r="M2947" s="129">
        <v>-54.234999999999999</v>
      </c>
      <c r="N2947" s="129">
        <v>5.6589999999999998</v>
      </c>
      <c r="O2947" s="129">
        <v>-9.5839999999999996</v>
      </c>
      <c r="P2947" s="132">
        <v>-48.53</v>
      </c>
      <c r="Q2947" s="132">
        <v>0.57699999999999996</v>
      </c>
      <c r="R2947" s="132">
        <v>-28.004999999999999</v>
      </c>
      <c r="S2947" s="129">
        <v>5.5</v>
      </c>
      <c r="T2947" s="129">
        <v>9.4879999999999995</v>
      </c>
      <c r="U2947" s="129">
        <v>17.25</v>
      </c>
      <c r="V2947" s="129">
        <v>-24</v>
      </c>
      <c r="W2947" s="129">
        <v>-16</v>
      </c>
      <c r="X2947" s="129">
        <v>210</v>
      </c>
      <c r="Y2947" s="129" t="s">
        <v>2308</v>
      </c>
      <c r="Z2947" s="129" t="b">
        <v>0</v>
      </c>
      <c r="AA2947" s="129">
        <v>0</v>
      </c>
      <c r="AB2947" s="129" t="b">
        <v>0</v>
      </c>
      <c r="AC2947" s="129">
        <v>42</v>
      </c>
      <c r="AD2947" s="129">
        <v>0.15</v>
      </c>
      <c r="AE2947" s="129" t="s">
        <v>3108</v>
      </c>
      <c r="AF2947" s="129" t="s">
        <v>3155</v>
      </c>
      <c r="AG2947" s="35" t="s">
        <v>5005</v>
      </c>
    </row>
    <row r="2948" spans="1:33" x14ac:dyDescent="0.3">
      <c r="A2948" s="129" t="s">
        <v>7445</v>
      </c>
      <c r="B2948" s="132">
        <v>0.27</v>
      </c>
      <c r="C2948" s="132">
        <v>-0.81</v>
      </c>
      <c r="D2948" s="132">
        <v>-2.12</v>
      </c>
      <c r="E2948" s="132">
        <v>-0.18</v>
      </c>
      <c r="F2948" s="132">
        <v>-2.89</v>
      </c>
      <c r="G2948" s="129" t="s">
        <v>3262</v>
      </c>
      <c r="H2948" s="129" t="s">
        <v>3111</v>
      </c>
      <c r="I2948" s="129">
        <v>0.73699999999999999</v>
      </c>
      <c r="J2948" s="129">
        <v>-38</v>
      </c>
      <c r="K2948" s="129">
        <v>-27</v>
      </c>
      <c r="L2948" s="129" t="b">
        <v>0</v>
      </c>
      <c r="M2948" s="129">
        <v>-11.081</v>
      </c>
      <c r="N2948" s="129">
        <v>1.153</v>
      </c>
      <c r="O2948" s="129">
        <v>-9.6080000000000005</v>
      </c>
      <c r="P2948" s="132">
        <v>-10.545</v>
      </c>
      <c r="Q2948" s="132">
        <v>0.56200000000000006</v>
      </c>
      <c r="R2948" s="132">
        <v>-5.9260000000000002</v>
      </c>
      <c r="S2948" s="129">
        <v>0.77</v>
      </c>
      <c r="T2948" s="129">
        <v>34.965000000000003</v>
      </c>
      <c r="U2948" s="129">
        <v>11.09</v>
      </c>
      <c r="V2948" s="129">
        <v>39</v>
      </c>
      <c r="W2948" s="129">
        <v>42</v>
      </c>
      <c r="X2948" s="129">
        <v>2331</v>
      </c>
      <c r="Y2948" s="129" t="s">
        <v>7445</v>
      </c>
      <c r="Z2948" s="129" t="b">
        <v>1</v>
      </c>
      <c r="AA2948" s="129">
        <v>0</v>
      </c>
      <c r="AB2948" s="129" t="b">
        <v>0</v>
      </c>
      <c r="AC2948" s="129">
        <v>41</v>
      </c>
      <c r="AD2948" s="129">
        <v>0.15</v>
      </c>
      <c r="AE2948" s="129" t="s">
        <v>3111</v>
      </c>
      <c r="AF2948" s="129" t="s">
        <v>3262</v>
      </c>
      <c r="AG2948" s="35" t="s">
        <v>7446</v>
      </c>
    </row>
    <row r="2949" spans="1:33" x14ac:dyDescent="0.3">
      <c r="A2949" s="129" t="s">
        <v>9011</v>
      </c>
      <c r="B2949" s="132">
        <v>9.27</v>
      </c>
      <c r="C2949" s="132">
        <v>-7.75</v>
      </c>
      <c r="D2949" s="132">
        <v>-35.299999999999997</v>
      </c>
      <c r="E2949" s="132">
        <v>-26.94</v>
      </c>
      <c r="F2949" s="132">
        <v>-26.73</v>
      </c>
      <c r="G2949" s="129" t="s">
        <v>3144</v>
      </c>
      <c r="H2949" s="129" t="s">
        <v>24</v>
      </c>
      <c r="I2949" s="129">
        <v>0.25</v>
      </c>
      <c r="J2949" s="129">
        <v>-83</v>
      </c>
      <c r="K2949" s="129">
        <v>-82</v>
      </c>
      <c r="L2949" s="129" t="b">
        <v>0</v>
      </c>
      <c r="M2949" s="129">
        <v>-84.581000000000003</v>
      </c>
      <c r="N2949" s="129">
        <v>8.7959999999999994</v>
      </c>
      <c r="O2949" s="129">
        <v>-9.6159999999999997</v>
      </c>
      <c r="P2949" s="132">
        <v>-61.469000000000001</v>
      </c>
      <c r="Q2949" s="132">
        <v>0.51600000000000001</v>
      </c>
      <c r="R2949" s="132">
        <v>-31.731000000000002</v>
      </c>
      <c r="S2949" s="129">
        <v>4.4000000000000004</v>
      </c>
      <c r="T2949" s="129">
        <v>-18.202000000000002</v>
      </c>
      <c r="U2949" s="129">
        <v>12.5</v>
      </c>
      <c r="V2949" s="129">
        <v>-23</v>
      </c>
      <c r="W2949" s="129">
        <v>-5</v>
      </c>
      <c r="X2949" s="129">
        <v>364</v>
      </c>
      <c r="Y2949" s="129" t="s">
        <v>9011</v>
      </c>
      <c r="Z2949" s="129" t="b">
        <v>1</v>
      </c>
      <c r="AA2949" s="129">
        <v>0</v>
      </c>
      <c r="AB2949" s="129" t="b">
        <v>0</v>
      </c>
      <c r="AC2949" s="129">
        <v>42</v>
      </c>
      <c r="AD2949" s="129">
        <v>0.15</v>
      </c>
      <c r="AE2949" s="129" t="s">
        <v>24</v>
      </c>
      <c r="AF2949" s="129" t="s">
        <v>3144</v>
      </c>
      <c r="AG2949" s="35" t="s">
        <v>9012</v>
      </c>
    </row>
    <row r="2950" spans="1:33" x14ac:dyDescent="0.3">
      <c r="A2950" s="129" t="s">
        <v>7561</v>
      </c>
      <c r="B2950" s="132">
        <v>6.78</v>
      </c>
      <c r="C2950" s="132">
        <v>-3.17</v>
      </c>
      <c r="D2950" s="132">
        <v>-4.0599999999999996</v>
      </c>
      <c r="E2950" s="132">
        <v>-31.85</v>
      </c>
      <c r="F2950" s="132">
        <v>-39.18</v>
      </c>
      <c r="G2950" s="129" t="s">
        <v>3127</v>
      </c>
      <c r="H2950" s="129" t="s">
        <v>31</v>
      </c>
      <c r="I2950" s="129">
        <v>0.505</v>
      </c>
      <c r="J2950" s="129">
        <v>-82</v>
      </c>
      <c r="K2950" s="129">
        <v>-80</v>
      </c>
      <c r="L2950" s="129" t="b">
        <v>0</v>
      </c>
      <c r="M2950" s="129">
        <v>-99.32</v>
      </c>
      <c r="N2950" s="129">
        <v>10.315</v>
      </c>
      <c r="O2950" s="129">
        <v>-9.6280000000000001</v>
      </c>
      <c r="P2950" s="132">
        <v>-71.269000000000005</v>
      </c>
      <c r="Q2950" s="132">
        <v>0.59399999999999997</v>
      </c>
      <c r="R2950" s="132">
        <v>-42.322000000000003</v>
      </c>
      <c r="S2950" s="129">
        <v>4.33</v>
      </c>
      <c r="T2950" s="129">
        <v>26.655000000000001</v>
      </c>
      <c r="U2950" s="129">
        <v>5.2</v>
      </c>
      <c r="V2950" s="129">
        <v>-38</v>
      </c>
      <c r="W2950" s="129">
        <v>-36</v>
      </c>
      <c r="X2950" s="129">
        <v>888</v>
      </c>
      <c r="Y2950" s="129" t="s">
        <v>7561</v>
      </c>
      <c r="Z2950" s="129" t="b">
        <v>1</v>
      </c>
      <c r="AA2950" s="129">
        <v>0</v>
      </c>
      <c r="AB2950" s="129" t="b">
        <v>0</v>
      </c>
      <c r="AC2950" s="129">
        <v>42</v>
      </c>
      <c r="AD2950" s="129">
        <v>0.14899999999999999</v>
      </c>
      <c r="AE2950" s="129" t="s">
        <v>31</v>
      </c>
      <c r="AF2950" s="129" t="s">
        <v>3127</v>
      </c>
      <c r="AG2950" s="35" t="s">
        <v>7562</v>
      </c>
    </row>
    <row r="2951" spans="1:33" x14ac:dyDescent="0.3">
      <c r="A2951" s="129" t="s">
        <v>1121</v>
      </c>
      <c r="B2951" s="132">
        <v>-3.19</v>
      </c>
      <c r="C2951" s="132">
        <v>-8.0299999999999994</v>
      </c>
      <c r="D2951" s="132">
        <v>-9.19</v>
      </c>
      <c r="E2951" s="132">
        <v>-9.1999999999999993</v>
      </c>
      <c r="F2951" s="132">
        <v>-10.97</v>
      </c>
      <c r="G2951" s="129" t="s">
        <v>3231</v>
      </c>
      <c r="H2951" s="129" t="s">
        <v>3124</v>
      </c>
      <c r="I2951" s="129">
        <v>8.7639999999999993</v>
      </c>
      <c r="J2951" s="129">
        <v>-33</v>
      </c>
      <c r="K2951" s="129">
        <v>-27</v>
      </c>
      <c r="L2951" s="129" t="b">
        <v>0</v>
      </c>
      <c r="M2951" s="129">
        <v>-22.245999999999999</v>
      </c>
      <c r="N2951" s="129">
        <v>2.31</v>
      </c>
      <c r="O2951" s="129">
        <v>-9.6310000000000002</v>
      </c>
      <c r="P2951" s="132">
        <v>-20.393000000000001</v>
      </c>
      <c r="Q2951" s="132">
        <v>0.56299999999999994</v>
      </c>
      <c r="R2951" s="132">
        <v>-11.489000000000001</v>
      </c>
      <c r="S2951" s="129">
        <v>1.99</v>
      </c>
      <c r="T2951" s="129">
        <v>-81.221999999999994</v>
      </c>
      <c r="U2951" s="129">
        <v>67.42</v>
      </c>
      <c r="V2951" s="129">
        <v>-16</v>
      </c>
      <c r="W2951" s="129">
        <v>-19</v>
      </c>
      <c r="X2951" s="129">
        <v>149</v>
      </c>
      <c r="Y2951" s="129" t="s">
        <v>1121</v>
      </c>
      <c r="Z2951" s="129" t="b">
        <v>1</v>
      </c>
      <c r="AA2951" s="129">
        <v>0</v>
      </c>
      <c r="AB2951" s="129" t="b">
        <v>0</v>
      </c>
      <c r="AC2951" s="129">
        <v>36</v>
      </c>
      <c r="AD2951" s="129">
        <v>0.14899999999999999</v>
      </c>
      <c r="AE2951" s="129" t="s">
        <v>3124</v>
      </c>
      <c r="AF2951" s="129" t="s">
        <v>3231</v>
      </c>
      <c r="AG2951" s="35" t="s">
        <v>4793</v>
      </c>
    </row>
    <row r="2952" spans="1:33" x14ac:dyDescent="0.3">
      <c r="A2952" s="129" t="s">
        <v>1663</v>
      </c>
      <c r="B2952" s="132">
        <v>-0.95</v>
      </c>
      <c r="C2952" s="132">
        <v>-6.68</v>
      </c>
      <c r="D2952" s="132">
        <v>-8.9</v>
      </c>
      <c r="E2952" s="132">
        <v>-17.2</v>
      </c>
      <c r="F2952" s="132">
        <v>-10.89</v>
      </c>
      <c r="G2952" s="129" t="s">
        <v>3148</v>
      </c>
      <c r="H2952" s="129" t="s">
        <v>3111</v>
      </c>
      <c r="I2952" s="129">
        <v>2.2029999999999998</v>
      </c>
      <c r="J2952" s="129">
        <v>-65</v>
      </c>
      <c r="K2952" s="129">
        <v>-42</v>
      </c>
      <c r="L2952" s="129" t="b">
        <v>0</v>
      </c>
      <c r="M2952" s="129">
        <v>-19.071999999999999</v>
      </c>
      <c r="N2952" s="129">
        <v>1.9790000000000001</v>
      </c>
      <c r="O2952" s="129">
        <v>-9.6379999999999999</v>
      </c>
      <c r="P2952" s="132">
        <v>-18.369</v>
      </c>
      <c r="Q2952" s="132">
        <v>0.56299999999999994</v>
      </c>
      <c r="R2952" s="132">
        <v>-10.334</v>
      </c>
      <c r="S2952" s="129">
        <v>2.2400000000000002</v>
      </c>
      <c r="T2952" s="129">
        <v>-113.426</v>
      </c>
      <c r="U2952" s="129">
        <v>55.49</v>
      </c>
      <c r="V2952" s="129">
        <v>-17</v>
      </c>
      <c r="W2952" s="129">
        <v>-5</v>
      </c>
      <c r="X2952" s="129">
        <v>160</v>
      </c>
      <c r="Y2952" s="129" t="s">
        <v>1663</v>
      </c>
      <c r="Z2952" s="129" t="b">
        <v>1</v>
      </c>
      <c r="AA2952" s="129">
        <v>0</v>
      </c>
      <c r="AB2952" s="129" t="b">
        <v>0</v>
      </c>
      <c r="AC2952" s="129">
        <v>36</v>
      </c>
      <c r="AD2952" s="129">
        <v>0.14899999999999999</v>
      </c>
      <c r="AE2952" s="129" t="s">
        <v>3111</v>
      </c>
      <c r="AF2952" s="129" t="s">
        <v>3148</v>
      </c>
      <c r="AG2952" s="35" t="s">
        <v>4370</v>
      </c>
    </row>
    <row r="2953" spans="1:33" x14ac:dyDescent="0.3">
      <c r="A2953" s="129" t="s">
        <v>1709</v>
      </c>
      <c r="B2953" s="132">
        <v>1.3</v>
      </c>
      <c r="C2953" s="132">
        <v>-2.99</v>
      </c>
      <c r="D2953" s="132">
        <v>-14.78</v>
      </c>
      <c r="E2953" s="132">
        <v>4.92</v>
      </c>
      <c r="F2953" s="132">
        <v>-4.28</v>
      </c>
      <c r="G2953" s="129" t="s">
        <v>3221</v>
      </c>
      <c r="H2953" s="129" t="s">
        <v>24</v>
      </c>
      <c r="I2953" s="129">
        <v>3.2890000000000001</v>
      </c>
      <c r="J2953" s="129">
        <v>-34</v>
      </c>
      <c r="K2953" s="129">
        <v>-18</v>
      </c>
      <c r="L2953" s="129" t="b">
        <v>0</v>
      </c>
      <c r="M2953" s="129">
        <v>-46.774999999999999</v>
      </c>
      <c r="N2953" s="129">
        <v>4.8470000000000004</v>
      </c>
      <c r="O2953" s="129">
        <v>-9.65</v>
      </c>
      <c r="P2953" s="132">
        <v>-36.084000000000003</v>
      </c>
      <c r="Q2953" s="132">
        <v>0.55500000000000005</v>
      </c>
      <c r="R2953" s="132">
        <v>-20.026</v>
      </c>
      <c r="S2953" s="129">
        <v>2.89</v>
      </c>
      <c r="T2953" s="129">
        <v>78.960999999999999</v>
      </c>
      <c r="U2953" s="129">
        <v>278.94</v>
      </c>
      <c r="V2953" s="129">
        <v>-32</v>
      </c>
      <c r="W2953" s="129">
        <v>-41</v>
      </c>
      <c r="X2953" s="129">
        <v>24</v>
      </c>
      <c r="Y2953" s="129" t="s">
        <v>1709</v>
      </c>
      <c r="Z2953" s="129" t="b">
        <v>1</v>
      </c>
      <c r="AA2953" s="129">
        <v>0</v>
      </c>
      <c r="AB2953" s="129" t="b">
        <v>0</v>
      </c>
      <c r="AC2953" s="129">
        <v>43</v>
      </c>
      <c r="AD2953" s="129">
        <v>0.14899999999999999</v>
      </c>
      <c r="AE2953" s="129" t="s">
        <v>24</v>
      </c>
      <c r="AF2953" s="129" t="s">
        <v>3221</v>
      </c>
      <c r="AG2953" s="35" t="s">
        <v>3773</v>
      </c>
    </row>
    <row r="2954" spans="1:33" x14ac:dyDescent="0.3">
      <c r="A2954" s="129" t="s">
        <v>2334</v>
      </c>
      <c r="B2954" s="132">
        <v>-1.47</v>
      </c>
      <c r="C2954" s="132">
        <v>-2.14</v>
      </c>
      <c r="D2954" s="132">
        <v>-8.98</v>
      </c>
      <c r="E2954" s="132">
        <v>-4.83</v>
      </c>
      <c r="F2954" s="132">
        <v>-7.29</v>
      </c>
      <c r="G2954" s="129" t="s">
        <v>3155</v>
      </c>
      <c r="H2954" s="129" t="s">
        <v>3108</v>
      </c>
      <c r="I2954" s="129">
        <v>2.0569999999999999</v>
      </c>
      <c r="J2954" s="129">
        <v>-36</v>
      </c>
      <c r="K2954" s="129">
        <v>-26</v>
      </c>
      <c r="L2954" s="129" t="b">
        <v>0</v>
      </c>
      <c r="M2954" s="129">
        <v>-23.696999999999999</v>
      </c>
      <c r="N2954" s="129">
        <v>2.4529999999999998</v>
      </c>
      <c r="O2954" s="129">
        <v>-9.6620000000000008</v>
      </c>
      <c r="P2954" s="132">
        <v>-21.167999999999999</v>
      </c>
      <c r="Q2954" s="132">
        <v>0.56000000000000005</v>
      </c>
      <c r="R2954" s="132">
        <v>-11.843999999999999</v>
      </c>
      <c r="S2954" s="129">
        <v>1.85</v>
      </c>
      <c r="T2954" s="129">
        <v>16.172999999999998</v>
      </c>
      <c r="U2954" s="129">
        <v>10.039999999999999</v>
      </c>
      <c r="V2954" s="129">
        <v>-17</v>
      </c>
      <c r="W2954" s="129">
        <v>-37</v>
      </c>
      <c r="X2954" s="129">
        <v>1078</v>
      </c>
      <c r="Y2954" s="129" t="s">
        <v>2334</v>
      </c>
      <c r="Z2954" s="129" t="b">
        <v>1</v>
      </c>
      <c r="AA2954" s="129">
        <v>0</v>
      </c>
      <c r="AB2954" s="129" t="b">
        <v>0</v>
      </c>
      <c r="AC2954" s="129">
        <v>43</v>
      </c>
      <c r="AD2954" s="129">
        <v>0.14799999999999999</v>
      </c>
      <c r="AE2954" s="129" t="s">
        <v>3108</v>
      </c>
      <c r="AF2954" s="129" t="s">
        <v>3155</v>
      </c>
      <c r="AG2954" s="35" t="s">
        <v>3626</v>
      </c>
    </row>
    <row r="2955" spans="1:33" x14ac:dyDescent="0.3">
      <c r="A2955" s="129" t="s">
        <v>767</v>
      </c>
      <c r="B2955" s="132">
        <v>6.89</v>
      </c>
      <c r="C2955" s="132">
        <v>8.61</v>
      </c>
      <c r="D2955" s="132">
        <v>1.83</v>
      </c>
      <c r="E2955" s="132">
        <v>-1.05</v>
      </c>
      <c r="F2955" s="132">
        <v>-1.54</v>
      </c>
      <c r="G2955" s="129" t="s">
        <v>3370</v>
      </c>
      <c r="H2955" s="129" t="s">
        <v>3108</v>
      </c>
      <c r="I2955" s="129">
        <v>17.783000000000001</v>
      </c>
      <c r="J2955" s="129">
        <v>-65</v>
      </c>
      <c r="K2955" s="129">
        <v>-54</v>
      </c>
      <c r="L2955" s="129" t="b">
        <v>1</v>
      </c>
      <c r="M2955" s="129">
        <v>-57.689</v>
      </c>
      <c r="N2955" s="129">
        <v>5.96</v>
      </c>
      <c r="O2955" s="129">
        <v>-9.6790000000000003</v>
      </c>
      <c r="P2955" s="132">
        <v>-43.551000000000002</v>
      </c>
      <c r="Q2955" s="132">
        <v>0.57299999999999995</v>
      </c>
      <c r="R2955" s="132">
        <v>-24.943000000000001</v>
      </c>
      <c r="S2955" s="129">
        <v>3.34</v>
      </c>
      <c r="T2955" s="129">
        <v>197.70599999999999</v>
      </c>
      <c r="U2955" s="129">
        <v>29.715</v>
      </c>
      <c r="V2955" s="129">
        <v>161</v>
      </c>
      <c r="W2955" s="129">
        <v>206</v>
      </c>
      <c r="X2955" s="129">
        <v>201</v>
      </c>
      <c r="Y2955" s="129" t="s">
        <v>767</v>
      </c>
      <c r="Z2955" s="129" t="b">
        <v>1</v>
      </c>
      <c r="AA2955" s="129">
        <v>0</v>
      </c>
      <c r="AB2955" s="129" t="b">
        <v>0</v>
      </c>
      <c r="AC2955" s="129">
        <v>46</v>
      </c>
      <c r="AD2955" s="129">
        <v>0.14799999999999999</v>
      </c>
      <c r="AE2955" s="129" t="s">
        <v>3108</v>
      </c>
      <c r="AF2955" s="129" t="s">
        <v>3370</v>
      </c>
      <c r="AG2955" s="35" t="s">
        <v>4119</v>
      </c>
    </row>
    <row r="2956" spans="1:33" x14ac:dyDescent="0.3">
      <c r="A2956" s="129" t="s">
        <v>8223</v>
      </c>
      <c r="B2956" s="132">
        <v>2.6</v>
      </c>
      <c r="C2956" s="132">
        <v>2.82</v>
      </c>
      <c r="D2956" s="132">
        <v>1.5</v>
      </c>
      <c r="E2956" s="132">
        <v>-13.42</v>
      </c>
      <c r="F2956" s="132">
        <v>-15.36</v>
      </c>
      <c r="G2956" s="129" t="s">
        <v>3142</v>
      </c>
      <c r="H2956" s="129" t="s">
        <v>3108</v>
      </c>
      <c r="I2956" s="129">
        <v>0.35899999999999999</v>
      </c>
      <c r="J2956" s="129">
        <v>-53</v>
      </c>
      <c r="K2956" s="129">
        <v>-50</v>
      </c>
      <c r="L2956" s="129" t="b">
        <v>0</v>
      </c>
      <c r="M2956" s="129">
        <v>-41.593000000000004</v>
      </c>
      <c r="N2956" s="129">
        <v>4.2859999999999996</v>
      </c>
      <c r="O2956" s="129">
        <v>-9.7050000000000001</v>
      </c>
      <c r="P2956" s="132">
        <v>-36.970999999999997</v>
      </c>
      <c r="Q2956" s="132">
        <v>0.58399999999999996</v>
      </c>
      <c r="R2956" s="132">
        <v>-21.576000000000001</v>
      </c>
      <c r="S2956" s="129">
        <v>1.81</v>
      </c>
      <c r="T2956" s="129">
        <v>87.412999999999997</v>
      </c>
      <c r="U2956" s="129">
        <v>9.48</v>
      </c>
      <c r="V2956" s="129">
        <v>33</v>
      </c>
      <c r="W2956" s="129">
        <v>38</v>
      </c>
      <c r="X2956" s="129">
        <v>1165</v>
      </c>
      <c r="Y2956" s="129" t="s">
        <v>8223</v>
      </c>
      <c r="Z2956" s="129" t="b">
        <v>1</v>
      </c>
      <c r="AA2956" s="129">
        <v>0</v>
      </c>
      <c r="AB2956" s="129" t="b">
        <v>0</v>
      </c>
      <c r="AC2956" s="129">
        <v>43</v>
      </c>
      <c r="AD2956" s="129">
        <v>0.14799999999999999</v>
      </c>
      <c r="AE2956" s="129" t="s">
        <v>3108</v>
      </c>
      <c r="AF2956" s="129" t="s">
        <v>3142</v>
      </c>
      <c r="AG2956" s="35" t="s">
        <v>8224</v>
      </c>
    </row>
    <row r="2957" spans="1:33" x14ac:dyDescent="0.3">
      <c r="A2957" s="129" t="s">
        <v>1945</v>
      </c>
      <c r="B2957" s="132">
        <v>-0.56000000000000005</v>
      </c>
      <c r="C2957" s="132">
        <v>-4.67</v>
      </c>
      <c r="D2957" s="132">
        <v>-6.84</v>
      </c>
      <c r="E2957" s="132">
        <v>-10.61</v>
      </c>
      <c r="F2957" s="132">
        <v>-12.23</v>
      </c>
      <c r="G2957" s="129" t="s">
        <v>3148</v>
      </c>
      <c r="H2957" s="129" t="s">
        <v>3111</v>
      </c>
      <c r="I2957" s="129">
        <v>1.351</v>
      </c>
      <c r="J2957" s="129">
        <v>-36</v>
      </c>
      <c r="K2957" s="129">
        <v>-31</v>
      </c>
      <c r="L2957" s="129" t="b">
        <v>0</v>
      </c>
      <c r="M2957" s="129">
        <v>-19.16</v>
      </c>
      <c r="N2957" s="129">
        <v>1.9710000000000001</v>
      </c>
      <c r="O2957" s="129">
        <v>-9.718</v>
      </c>
      <c r="P2957" s="132">
        <v>-18.876999999999999</v>
      </c>
      <c r="Q2957" s="132">
        <v>0.57299999999999995</v>
      </c>
      <c r="R2957" s="132">
        <v>-10.823</v>
      </c>
      <c r="S2957" s="129">
        <v>1.91</v>
      </c>
      <c r="T2957" s="129">
        <v>-123.092</v>
      </c>
      <c r="U2957" s="129">
        <v>10.62</v>
      </c>
      <c r="V2957" s="129">
        <v>135</v>
      </c>
      <c r="W2957" s="129">
        <v>140</v>
      </c>
      <c r="X2957" s="129">
        <v>984</v>
      </c>
      <c r="Y2957" s="129" t="s">
        <v>1945</v>
      </c>
      <c r="Z2957" s="129" t="b">
        <v>1</v>
      </c>
      <c r="AA2957" s="129">
        <v>0</v>
      </c>
      <c r="AB2957" s="129" t="b">
        <v>0</v>
      </c>
      <c r="AC2957" s="129">
        <v>41</v>
      </c>
      <c r="AD2957" s="129">
        <v>0.14699999999999999</v>
      </c>
      <c r="AE2957" s="129" t="s">
        <v>3111</v>
      </c>
      <c r="AF2957" s="129" t="s">
        <v>3148</v>
      </c>
      <c r="AG2957" s="35" t="s">
        <v>3938</v>
      </c>
    </row>
    <row r="2958" spans="1:33" x14ac:dyDescent="0.3">
      <c r="A2958" s="129" t="s">
        <v>9129</v>
      </c>
      <c r="B2958" s="132">
        <v>-4.55</v>
      </c>
      <c r="C2958" s="132">
        <v>-5.91</v>
      </c>
      <c r="D2958" s="132">
        <v>-4.0199999999999996</v>
      </c>
      <c r="E2958" s="132">
        <v>-10.41</v>
      </c>
      <c r="F2958" s="132">
        <v>-16</v>
      </c>
      <c r="G2958" s="129" t="s">
        <v>3340</v>
      </c>
      <c r="H2958" s="129" t="s">
        <v>31</v>
      </c>
      <c r="I2958" s="129">
        <v>0.29899999999999999</v>
      </c>
      <c r="J2958" s="129">
        <v>-78</v>
      </c>
      <c r="K2958" s="129">
        <v>-75</v>
      </c>
      <c r="L2958" s="129" t="b">
        <v>0</v>
      </c>
      <c r="M2958" s="129">
        <v>-40.984999999999999</v>
      </c>
      <c r="N2958" s="129">
        <v>4.2119999999999997</v>
      </c>
      <c r="O2958" s="129">
        <v>-9.73</v>
      </c>
      <c r="P2958" s="132">
        <v>-36.027999999999999</v>
      </c>
      <c r="Q2958" s="132">
        <v>0.58099999999999996</v>
      </c>
      <c r="R2958" s="132">
        <v>-20.940999999999999</v>
      </c>
      <c r="S2958" s="129">
        <v>2.48</v>
      </c>
      <c r="T2958" s="129">
        <v>-46.048000000000002</v>
      </c>
      <c r="U2958" s="129">
        <v>5.25</v>
      </c>
      <c r="V2958" s="129">
        <v>-8</v>
      </c>
      <c r="W2958" s="129">
        <v>-39</v>
      </c>
      <c r="X2958" s="129">
        <v>1534</v>
      </c>
      <c r="Y2958" s="129" t="s">
        <v>9129</v>
      </c>
      <c r="Z2958" s="129" t="b">
        <v>1</v>
      </c>
      <c r="AA2958" s="129">
        <v>0</v>
      </c>
      <c r="AB2958" s="129" t="b">
        <v>0</v>
      </c>
      <c r="AC2958" s="129">
        <v>37</v>
      </c>
      <c r="AD2958" s="129">
        <v>0.14699999999999999</v>
      </c>
      <c r="AE2958" s="129" t="s">
        <v>31</v>
      </c>
      <c r="AF2958" s="129" t="s">
        <v>3340</v>
      </c>
      <c r="AG2958" s="35" t="s">
        <v>9130</v>
      </c>
    </row>
    <row r="2959" spans="1:33" x14ac:dyDescent="0.3">
      <c r="A2959" s="129" t="s">
        <v>2207</v>
      </c>
      <c r="B2959" s="132">
        <v>-2.35</v>
      </c>
      <c r="C2959" s="132">
        <v>1.53</v>
      </c>
      <c r="D2959" s="132">
        <v>-5.27</v>
      </c>
      <c r="E2959" s="132">
        <v>-8.2799999999999994</v>
      </c>
      <c r="F2959" s="132">
        <v>-12.5</v>
      </c>
      <c r="G2959" s="129" t="s">
        <v>3215</v>
      </c>
      <c r="H2959" s="129" t="s">
        <v>3108</v>
      </c>
      <c r="I2959" s="129">
        <v>2.94</v>
      </c>
      <c r="J2959" s="129">
        <v>-74</v>
      </c>
      <c r="K2959" s="129">
        <v>-71</v>
      </c>
      <c r="L2959" s="129" t="b">
        <v>0</v>
      </c>
      <c r="M2959" s="129">
        <v>-57.9</v>
      </c>
      <c r="N2959" s="129">
        <v>5.95</v>
      </c>
      <c r="O2959" s="129">
        <v>-9.7319999999999993</v>
      </c>
      <c r="P2959" s="132">
        <v>-44.488</v>
      </c>
      <c r="Q2959" s="132">
        <v>0.57999999999999996</v>
      </c>
      <c r="R2959" s="132">
        <v>-25.800999999999998</v>
      </c>
      <c r="S2959" s="129">
        <v>3.1</v>
      </c>
      <c r="T2959" s="129">
        <v>-43.625999999999998</v>
      </c>
      <c r="U2959" s="129">
        <v>6.65</v>
      </c>
      <c r="V2959" s="129">
        <v>-33</v>
      </c>
      <c r="W2959" s="129">
        <v>-50</v>
      </c>
      <c r="X2959" s="129">
        <v>969</v>
      </c>
      <c r="Y2959" s="129" t="s">
        <v>2207</v>
      </c>
      <c r="Z2959" s="129" t="b">
        <v>1</v>
      </c>
      <c r="AA2959" s="129">
        <v>0</v>
      </c>
      <c r="AB2959" s="129" t="b">
        <v>0</v>
      </c>
      <c r="AC2959" s="129">
        <v>39</v>
      </c>
      <c r="AD2959" s="129">
        <v>0.14699999999999999</v>
      </c>
      <c r="AE2959" s="129" t="s">
        <v>3108</v>
      </c>
      <c r="AF2959" s="129" t="s">
        <v>3215</v>
      </c>
      <c r="AG2959" s="35" t="s">
        <v>4687</v>
      </c>
    </row>
    <row r="2960" spans="1:33" x14ac:dyDescent="0.3">
      <c r="A2960" s="129" t="s">
        <v>193</v>
      </c>
      <c r="B2960" s="132">
        <v>-0.24</v>
      </c>
      <c r="C2960" s="132">
        <v>0.68</v>
      </c>
      <c r="D2960" s="132">
        <v>-4.6500000000000004</v>
      </c>
      <c r="E2960" s="132">
        <v>-3.89</v>
      </c>
      <c r="F2960" s="132">
        <v>-9.86</v>
      </c>
      <c r="G2960" s="129" t="s">
        <v>3217</v>
      </c>
      <c r="H2960" s="129" t="s">
        <v>150</v>
      </c>
      <c r="I2960" s="129">
        <v>72.400000000000006</v>
      </c>
      <c r="J2960" s="129">
        <v>-43</v>
      </c>
      <c r="K2960" s="129">
        <v>-17</v>
      </c>
      <c r="L2960" s="129" t="b">
        <v>0</v>
      </c>
      <c r="M2960" s="129">
        <v>-45.164999999999999</v>
      </c>
      <c r="N2960" s="129">
        <v>4.641</v>
      </c>
      <c r="O2960" s="129">
        <v>-9.7330000000000005</v>
      </c>
      <c r="P2960" s="132">
        <v>-37.14</v>
      </c>
      <c r="Q2960" s="132">
        <v>0.57299999999999995</v>
      </c>
      <c r="R2960" s="132">
        <v>-21.297000000000001</v>
      </c>
      <c r="S2960" s="129">
        <v>2.21</v>
      </c>
      <c r="T2960" s="129">
        <v>56.13</v>
      </c>
      <c r="U2960" s="129">
        <v>762.86500000000001</v>
      </c>
      <c r="V2960" s="129">
        <v>-48</v>
      </c>
      <c r="W2960" s="129">
        <v>-65</v>
      </c>
      <c r="X2960" s="129">
        <v>11</v>
      </c>
      <c r="Y2960" s="129" t="s">
        <v>193</v>
      </c>
      <c r="Z2960" s="129" t="b">
        <v>1</v>
      </c>
      <c r="AA2960" s="129">
        <v>0</v>
      </c>
      <c r="AB2960" s="129" t="b">
        <v>0</v>
      </c>
      <c r="AC2960" s="129">
        <v>40</v>
      </c>
      <c r="AD2960" s="129">
        <v>0.14699999999999999</v>
      </c>
      <c r="AE2960" s="129" t="s">
        <v>150</v>
      </c>
      <c r="AF2960" s="129" t="s">
        <v>3217</v>
      </c>
      <c r="AG2960" s="35" t="s">
        <v>3876</v>
      </c>
    </row>
    <row r="2961" spans="1:33" x14ac:dyDescent="0.3">
      <c r="A2961" s="129" t="s">
        <v>1382</v>
      </c>
      <c r="B2961" s="132">
        <v>0.46</v>
      </c>
      <c r="C2961" s="132">
        <v>2.4900000000000002</v>
      </c>
      <c r="D2961" s="132">
        <v>-11.94</v>
      </c>
      <c r="E2961" s="132">
        <v>-8</v>
      </c>
      <c r="F2961" s="132">
        <v>-8.09</v>
      </c>
      <c r="G2961" s="129" t="s">
        <v>150</v>
      </c>
      <c r="H2961" s="129" t="s">
        <v>3111</v>
      </c>
      <c r="I2961" s="129">
        <v>5.4580000000000002</v>
      </c>
      <c r="J2961" s="129">
        <v>-41</v>
      </c>
      <c r="K2961" s="129">
        <v>-34</v>
      </c>
      <c r="L2961" s="129" t="b">
        <v>0</v>
      </c>
      <c r="M2961" s="129">
        <v>-41.680999999999997</v>
      </c>
      <c r="N2961" s="129">
        <v>4.28</v>
      </c>
      <c r="O2961" s="129">
        <v>-9.74</v>
      </c>
      <c r="P2961" s="132">
        <v>-34.253</v>
      </c>
      <c r="Q2961" s="132">
        <v>0.56299999999999994</v>
      </c>
      <c r="R2961" s="132">
        <v>-19.271000000000001</v>
      </c>
      <c r="S2961" s="129">
        <v>1.9</v>
      </c>
      <c r="T2961" s="129">
        <v>54.904000000000003</v>
      </c>
      <c r="U2961" s="129">
        <v>56.44</v>
      </c>
      <c r="V2961" s="129">
        <v>-19</v>
      </c>
      <c r="W2961" s="129">
        <v>-23</v>
      </c>
      <c r="X2961" s="129">
        <v>186</v>
      </c>
      <c r="Y2961" s="129" t="s">
        <v>1382</v>
      </c>
      <c r="Z2961" s="129" t="b">
        <v>1</v>
      </c>
      <c r="AA2961" s="129">
        <v>0</v>
      </c>
      <c r="AB2961" s="129" t="b">
        <v>0</v>
      </c>
      <c r="AC2961" s="129">
        <v>38</v>
      </c>
      <c r="AD2961" s="129">
        <v>0.14599999999999999</v>
      </c>
      <c r="AE2961" s="129" t="s">
        <v>3111</v>
      </c>
      <c r="AF2961" s="129" t="s">
        <v>150</v>
      </c>
      <c r="AG2961" s="35" t="s">
        <v>4233</v>
      </c>
    </row>
    <row r="2962" spans="1:33" x14ac:dyDescent="0.3">
      <c r="A2962" s="129" t="s">
        <v>2391</v>
      </c>
      <c r="B2962" s="132">
        <v>-1.1000000000000001</v>
      </c>
      <c r="C2962" s="132">
        <v>-1.6</v>
      </c>
      <c r="D2962" s="132">
        <v>-9.9499999999999993</v>
      </c>
      <c r="E2962" s="132">
        <v>-6.66</v>
      </c>
      <c r="F2962" s="132">
        <v>-7.28</v>
      </c>
      <c r="G2962" s="129" t="s">
        <v>3193</v>
      </c>
      <c r="H2962" s="129" t="s">
        <v>3111</v>
      </c>
      <c r="I2962" s="129">
        <v>2.7349999999999999</v>
      </c>
      <c r="J2962" s="129">
        <v>-31</v>
      </c>
      <c r="K2962" s="129">
        <v>-26</v>
      </c>
      <c r="L2962" s="129" t="b">
        <v>0</v>
      </c>
      <c r="M2962" s="129">
        <v>-25.736000000000001</v>
      </c>
      <c r="N2962" s="129">
        <v>2.64</v>
      </c>
      <c r="O2962" s="129">
        <v>-9.7490000000000006</v>
      </c>
      <c r="P2962" s="132">
        <v>-23.193000000000001</v>
      </c>
      <c r="Q2962" s="132">
        <v>0.56100000000000005</v>
      </c>
      <c r="R2962" s="132">
        <v>-13.005000000000001</v>
      </c>
      <c r="S2962" s="129">
        <v>1.83</v>
      </c>
      <c r="T2962" s="129">
        <v>-23.506</v>
      </c>
      <c r="U2962" s="129">
        <v>32.5</v>
      </c>
      <c r="V2962" s="129">
        <v>-46</v>
      </c>
      <c r="W2962" s="129">
        <v>-46</v>
      </c>
      <c r="X2962" s="129">
        <v>335</v>
      </c>
      <c r="Y2962" s="129" t="s">
        <v>2391</v>
      </c>
      <c r="Z2962" s="129" t="b">
        <v>1</v>
      </c>
      <c r="AA2962" s="129">
        <v>0</v>
      </c>
      <c r="AB2962" s="129" t="b">
        <v>0</v>
      </c>
      <c r="AC2962" s="129">
        <v>44</v>
      </c>
      <c r="AD2962" s="129">
        <v>0.14599999999999999</v>
      </c>
      <c r="AE2962" s="129" t="s">
        <v>3111</v>
      </c>
      <c r="AF2962" s="129" t="s">
        <v>3193</v>
      </c>
      <c r="AG2962" s="35" t="s">
        <v>4630</v>
      </c>
    </row>
    <row r="2963" spans="1:33" x14ac:dyDescent="0.3">
      <c r="A2963" s="129" t="s">
        <v>2287</v>
      </c>
      <c r="B2963" s="132">
        <v>-2.89</v>
      </c>
      <c r="C2963" s="132">
        <v>-14.19</v>
      </c>
      <c r="D2963" s="132">
        <v>-9.1999999999999993</v>
      </c>
      <c r="E2963" s="132">
        <v>-19.45</v>
      </c>
      <c r="F2963" s="132">
        <v>-23.31</v>
      </c>
      <c r="I2963" s="129">
        <v>2.1440000000000001</v>
      </c>
      <c r="J2963" s="129">
        <v>-79</v>
      </c>
      <c r="K2963" s="129">
        <v>-71</v>
      </c>
      <c r="L2963" s="129" t="b">
        <v>0</v>
      </c>
      <c r="M2963" s="129">
        <v>-57.427999999999997</v>
      </c>
      <c r="N2963" s="129">
        <v>5.891</v>
      </c>
      <c r="O2963" s="129">
        <v>-9.7490000000000006</v>
      </c>
      <c r="P2963" s="132">
        <v>-45.91</v>
      </c>
      <c r="Q2963" s="132">
        <v>0.58699999999999997</v>
      </c>
      <c r="R2963" s="132">
        <v>-26.951000000000001</v>
      </c>
      <c r="S2963" s="129">
        <v>3.38</v>
      </c>
      <c r="T2963" s="129">
        <v>-8.8140000000000001</v>
      </c>
      <c r="U2963" s="129">
        <v>6.71</v>
      </c>
      <c r="V2963" s="129">
        <v>-39</v>
      </c>
      <c r="W2963" s="129">
        <v>-45</v>
      </c>
      <c r="X2963" s="129">
        <v>881</v>
      </c>
      <c r="Y2963" s="129" t="s">
        <v>2287</v>
      </c>
      <c r="Z2963" s="129" t="b">
        <v>1</v>
      </c>
      <c r="AA2963" s="129">
        <v>0</v>
      </c>
      <c r="AB2963" s="129" t="b">
        <v>0</v>
      </c>
      <c r="AC2963" s="129">
        <v>42</v>
      </c>
      <c r="AD2963" s="129">
        <v>0.14599999999999999</v>
      </c>
      <c r="AG2963" s="35" t="s">
        <v>3368</v>
      </c>
    </row>
    <row r="2964" spans="1:33" x14ac:dyDescent="0.3">
      <c r="A2964" s="129" t="s">
        <v>7933</v>
      </c>
      <c r="B2964" s="132">
        <v>7.95</v>
      </c>
      <c r="C2964" s="132">
        <v>6.15</v>
      </c>
      <c r="D2964" s="132">
        <v>-16.670000000000002</v>
      </c>
      <c r="E2964" s="132">
        <v>46.15</v>
      </c>
      <c r="F2964" s="132">
        <v>-4.04</v>
      </c>
      <c r="G2964" s="129" t="s">
        <v>3241</v>
      </c>
      <c r="H2964" s="129" t="s">
        <v>3124</v>
      </c>
      <c r="I2964" s="129">
        <v>0.68700000000000006</v>
      </c>
      <c r="J2964" s="129">
        <v>-89</v>
      </c>
      <c r="K2964" s="129">
        <v>-79</v>
      </c>
      <c r="L2964" s="129" t="b">
        <v>1</v>
      </c>
      <c r="M2964" s="129">
        <v>-145.07</v>
      </c>
      <c r="N2964" s="129">
        <v>14.807</v>
      </c>
      <c r="O2964" s="129">
        <v>-9.7970000000000006</v>
      </c>
      <c r="P2964" s="132">
        <v>-71.691000000000003</v>
      </c>
      <c r="Q2964" s="132">
        <v>0.57299999999999995</v>
      </c>
      <c r="R2964" s="132">
        <v>-41.109000000000002</v>
      </c>
      <c r="S2964" s="129">
        <v>6.43</v>
      </c>
      <c r="T2964" s="129">
        <v>122.75</v>
      </c>
      <c r="U2964" s="129">
        <v>1.9</v>
      </c>
      <c r="V2964" s="129">
        <v>66</v>
      </c>
      <c r="W2964" s="129">
        <v>47</v>
      </c>
      <c r="X2964" s="129">
        <v>1636</v>
      </c>
      <c r="Y2964" s="129" t="s">
        <v>7933</v>
      </c>
      <c r="Z2964" s="129" t="b">
        <v>1</v>
      </c>
      <c r="AA2964" s="129">
        <v>0</v>
      </c>
      <c r="AB2964" s="129" t="b">
        <v>0</v>
      </c>
      <c r="AC2964" s="129">
        <v>41</v>
      </c>
      <c r="AD2964" s="129">
        <v>0.14499999999999999</v>
      </c>
      <c r="AE2964" s="129" t="s">
        <v>3124</v>
      </c>
      <c r="AF2964" s="129" t="s">
        <v>3241</v>
      </c>
      <c r="AG2964" s="35" t="s">
        <v>7934</v>
      </c>
    </row>
    <row r="2965" spans="1:33" x14ac:dyDescent="0.3">
      <c r="A2965" s="129" t="s">
        <v>324</v>
      </c>
      <c r="B2965" s="132">
        <v>1.2</v>
      </c>
      <c r="C2965" s="132">
        <v>-4.1100000000000003</v>
      </c>
      <c r="D2965" s="132">
        <v>-9.74</v>
      </c>
      <c r="E2965" s="132">
        <v>-7.18</v>
      </c>
      <c r="F2965" s="132">
        <v>-7.74</v>
      </c>
      <c r="G2965" s="129" t="s">
        <v>3137</v>
      </c>
      <c r="H2965" s="129" t="s">
        <v>3108</v>
      </c>
      <c r="I2965" s="129">
        <v>329.41399999999999</v>
      </c>
      <c r="J2965" s="129">
        <v>-36</v>
      </c>
      <c r="K2965" s="129">
        <v>-20</v>
      </c>
      <c r="L2965" s="129" t="b">
        <v>0</v>
      </c>
      <c r="M2965" s="129">
        <v>-35.07</v>
      </c>
      <c r="N2965" s="129">
        <v>3.5739999999999998</v>
      </c>
      <c r="O2965" s="129">
        <v>-9.8119999999999994</v>
      </c>
      <c r="P2965" s="132">
        <v>-29.672999999999998</v>
      </c>
      <c r="Q2965" s="132">
        <v>0.56499999999999995</v>
      </c>
      <c r="R2965" s="132">
        <v>-16.757999999999999</v>
      </c>
      <c r="S2965" s="129">
        <v>1.78</v>
      </c>
      <c r="T2965" s="129">
        <v>87.489000000000004</v>
      </c>
      <c r="U2965" s="129">
        <v>332.2</v>
      </c>
      <c r="V2965" s="129">
        <v>-51</v>
      </c>
      <c r="W2965" s="129">
        <v>-53</v>
      </c>
      <c r="X2965" s="129">
        <v>33</v>
      </c>
      <c r="Y2965" s="129" t="s">
        <v>324</v>
      </c>
      <c r="Z2965" s="129" t="b">
        <v>1</v>
      </c>
      <c r="AA2965" s="129">
        <v>0</v>
      </c>
      <c r="AB2965" s="129" t="b">
        <v>0</v>
      </c>
      <c r="AC2965" s="129">
        <v>42</v>
      </c>
      <c r="AD2965" s="129">
        <v>0.14499999999999999</v>
      </c>
      <c r="AE2965" s="129" t="s">
        <v>3108</v>
      </c>
      <c r="AF2965" s="129" t="s">
        <v>3137</v>
      </c>
      <c r="AG2965" s="35" t="s">
        <v>3346</v>
      </c>
    </row>
    <row r="2966" spans="1:33" x14ac:dyDescent="0.3">
      <c r="A2966" s="129" t="s">
        <v>8194</v>
      </c>
      <c r="B2966" s="132">
        <v>0</v>
      </c>
      <c r="C2966" s="132">
        <v>-0.85</v>
      </c>
      <c r="D2966" s="132">
        <v>-0.56999999999999995</v>
      </c>
      <c r="E2966" s="132">
        <v>-4.9000000000000004</v>
      </c>
      <c r="F2966" s="132">
        <v>-4.9000000000000004</v>
      </c>
      <c r="G2966" s="129" t="s">
        <v>3282</v>
      </c>
      <c r="H2966" s="129" t="s">
        <v>3111</v>
      </c>
      <c r="I2966" s="129">
        <v>0.33600000000000002</v>
      </c>
      <c r="J2966" s="129">
        <v>-36</v>
      </c>
      <c r="K2966" s="129">
        <v>-31</v>
      </c>
      <c r="L2966" s="129" t="b">
        <v>0</v>
      </c>
      <c r="M2966" s="129">
        <v>-12.302</v>
      </c>
      <c r="N2966" s="129">
        <v>1.254</v>
      </c>
      <c r="O2966" s="129">
        <v>-9.8130000000000006</v>
      </c>
      <c r="P2966" s="132">
        <v>-11.855</v>
      </c>
      <c r="Q2966" s="132">
        <v>0.57799999999999996</v>
      </c>
      <c r="R2966" s="132">
        <v>-6.8529999999999998</v>
      </c>
      <c r="S2966" s="129">
        <v>1.06</v>
      </c>
      <c r="T2966" s="129">
        <v>0</v>
      </c>
      <c r="U2966" s="129">
        <v>3.49</v>
      </c>
      <c r="V2966" s="129">
        <v>-47</v>
      </c>
      <c r="W2966" s="129">
        <v>-59</v>
      </c>
      <c r="X2966" s="129">
        <v>5420</v>
      </c>
      <c r="Y2966" s="129" t="s">
        <v>8194</v>
      </c>
      <c r="Z2966" s="129" t="b">
        <v>1</v>
      </c>
      <c r="AA2966" s="129">
        <v>0</v>
      </c>
      <c r="AB2966" s="129" t="b">
        <v>0</v>
      </c>
      <c r="AC2966" s="129">
        <v>36</v>
      </c>
      <c r="AD2966" s="129">
        <v>0.14499999999999999</v>
      </c>
      <c r="AE2966" s="129" t="s">
        <v>3111</v>
      </c>
      <c r="AF2966" s="129" t="s">
        <v>3282</v>
      </c>
      <c r="AG2966" s="35" t="s">
        <v>8195</v>
      </c>
    </row>
    <row r="2967" spans="1:33" x14ac:dyDescent="0.3">
      <c r="A2967" s="129" t="s">
        <v>766</v>
      </c>
      <c r="B2967" s="132">
        <v>3.45</v>
      </c>
      <c r="C2967" s="132">
        <v>-0.36</v>
      </c>
      <c r="D2967" s="132">
        <v>-4.58</v>
      </c>
      <c r="E2967" s="132">
        <v>-3.29</v>
      </c>
      <c r="F2967" s="132">
        <v>-3.65</v>
      </c>
      <c r="G2967" s="129" t="s">
        <v>3525</v>
      </c>
      <c r="H2967" s="129" t="s">
        <v>3124</v>
      </c>
      <c r="I2967" s="129">
        <v>41.954999999999998</v>
      </c>
      <c r="J2967" s="129">
        <v>-54</v>
      </c>
      <c r="K2967" s="129">
        <v>-28</v>
      </c>
      <c r="L2967" s="129" t="b">
        <v>0</v>
      </c>
      <c r="M2967" s="129">
        <v>-38.642000000000003</v>
      </c>
      <c r="N2967" s="129">
        <v>3.93</v>
      </c>
      <c r="O2967" s="129">
        <v>-9.8330000000000002</v>
      </c>
      <c r="P2967" s="132">
        <v>-31.346</v>
      </c>
      <c r="Q2967" s="132">
        <v>0.58099999999999996</v>
      </c>
      <c r="R2967" s="132">
        <v>-18.207000000000001</v>
      </c>
      <c r="S2967" s="129">
        <v>2.38</v>
      </c>
      <c r="T2967" s="129">
        <v>86.99</v>
      </c>
      <c r="U2967" s="129">
        <v>508.01</v>
      </c>
      <c r="V2967" s="129">
        <v>-18</v>
      </c>
      <c r="W2967" s="129">
        <v>-18</v>
      </c>
      <c r="X2967" s="129">
        <v>16</v>
      </c>
      <c r="Y2967" s="129" t="s">
        <v>766</v>
      </c>
      <c r="Z2967" s="129" t="b">
        <v>1</v>
      </c>
      <c r="AA2967" s="129">
        <v>0</v>
      </c>
      <c r="AB2967" s="129" t="b">
        <v>0</v>
      </c>
      <c r="AC2967" s="129">
        <v>41</v>
      </c>
      <c r="AD2967" s="129">
        <v>0.14499999999999999</v>
      </c>
      <c r="AE2967" s="129" t="s">
        <v>3124</v>
      </c>
      <c r="AF2967" s="129" t="s">
        <v>3525</v>
      </c>
      <c r="AG2967" s="35" t="s">
        <v>3882</v>
      </c>
    </row>
    <row r="2968" spans="1:33" x14ac:dyDescent="0.3">
      <c r="A2968" s="129" t="s">
        <v>2231</v>
      </c>
      <c r="B2968" s="132">
        <v>1.44</v>
      </c>
      <c r="C2968" s="132">
        <v>0.3</v>
      </c>
      <c r="D2968" s="132">
        <v>-3.24</v>
      </c>
      <c r="E2968" s="132">
        <v>-6.72</v>
      </c>
      <c r="F2968" s="132">
        <v>-5.52</v>
      </c>
      <c r="G2968" s="129" t="s">
        <v>3507</v>
      </c>
      <c r="H2968" s="129" t="s">
        <v>24</v>
      </c>
      <c r="I2968" s="129">
        <v>2.3660000000000001</v>
      </c>
      <c r="J2968" s="129">
        <v>-31</v>
      </c>
      <c r="K2968" s="129">
        <v>-25</v>
      </c>
      <c r="L2968" s="129" t="b">
        <v>0</v>
      </c>
      <c r="M2968" s="129">
        <v>-29.331</v>
      </c>
      <c r="N2968" s="129">
        <v>2.9790000000000001</v>
      </c>
      <c r="O2968" s="129">
        <v>-9.8469999999999995</v>
      </c>
      <c r="P2968" s="132">
        <v>-26.047000000000001</v>
      </c>
      <c r="Q2968" s="132">
        <v>0.58399999999999996</v>
      </c>
      <c r="R2968" s="132">
        <v>-15.201000000000001</v>
      </c>
      <c r="S2968" s="129">
        <v>2.2799999999999998</v>
      </c>
      <c r="T2968" s="129">
        <v>89.421999999999997</v>
      </c>
      <c r="U2968" s="129">
        <v>37.31</v>
      </c>
      <c r="V2968" s="129">
        <v>42</v>
      </c>
      <c r="W2968" s="129">
        <v>22</v>
      </c>
      <c r="X2968" s="129">
        <v>235</v>
      </c>
      <c r="Y2968" s="129" t="s">
        <v>2231</v>
      </c>
      <c r="Z2968" s="129" t="b">
        <v>0</v>
      </c>
      <c r="AA2968" s="129">
        <v>0</v>
      </c>
      <c r="AB2968" s="129" t="b">
        <v>0</v>
      </c>
      <c r="AC2968" s="129">
        <v>42</v>
      </c>
      <c r="AD2968" s="129">
        <v>0.14399999999999999</v>
      </c>
      <c r="AE2968" s="129" t="s">
        <v>24</v>
      </c>
      <c r="AF2968" s="129" t="s">
        <v>3507</v>
      </c>
      <c r="AG2968" s="35" t="s">
        <v>4680</v>
      </c>
    </row>
    <row r="2969" spans="1:33" x14ac:dyDescent="0.3">
      <c r="A2969" s="129" t="s">
        <v>721</v>
      </c>
      <c r="B2969" s="132">
        <v>-3.08</v>
      </c>
      <c r="C2969" s="132">
        <v>-3.83</v>
      </c>
      <c r="D2969" s="132">
        <v>-7.61</v>
      </c>
      <c r="E2969" s="132">
        <v>-32.729999999999997</v>
      </c>
      <c r="F2969" s="132">
        <v>-36.409999999999997</v>
      </c>
      <c r="G2969" s="129" t="s">
        <v>3516</v>
      </c>
      <c r="H2969" s="129" t="s">
        <v>3205</v>
      </c>
      <c r="I2969" s="129">
        <v>7.2519999999999998</v>
      </c>
      <c r="J2969" s="129">
        <v>-74</v>
      </c>
      <c r="K2969" s="129">
        <v>-73</v>
      </c>
      <c r="L2969" s="129" t="b">
        <v>0</v>
      </c>
      <c r="M2969" s="129">
        <v>-41.11</v>
      </c>
      <c r="N2969" s="129">
        <v>4.1740000000000004</v>
      </c>
      <c r="O2969" s="129">
        <v>-9.8490000000000002</v>
      </c>
      <c r="P2969" s="132">
        <v>-42.710999999999999</v>
      </c>
      <c r="Q2969" s="132">
        <v>0.59199999999999997</v>
      </c>
      <c r="R2969" s="132">
        <v>-25.303999999999998</v>
      </c>
      <c r="S2969" s="129">
        <v>2.5</v>
      </c>
      <c r="T2969" s="129">
        <v>-74.155000000000001</v>
      </c>
      <c r="U2969" s="129">
        <v>51.25</v>
      </c>
      <c r="V2969" s="129">
        <v>87</v>
      </c>
      <c r="W2969" s="129">
        <v>211</v>
      </c>
      <c r="X2969" s="129">
        <v>156</v>
      </c>
      <c r="Y2969" s="129" t="s">
        <v>721</v>
      </c>
      <c r="Z2969" s="129" t="b">
        <v>0</v>
      </c>
      <c r="AA2969" s="129">
        <v>0</v>
      </c>
      <c r="AB2969" s="129" t="b">
        <v>0</v>
      </c>
      <c r="AC2969" s="129">
        <v>39</v>
      </c>
      <c r="AD2969" s="129">
        <v>0.14399999999999999</v>
      </c>
      <c r="AE2969" s="129" t="s">
        <v>3205</v>
      </c>
      <c r="AF2969" s="129" t="s">
        <v>3516</v>
      </c>
      <c r="AG2969" s="35" t="s">
        <v>5602</v>
      </c>
    </row>
    <row r="2970" spans="1:33" x14ac:dyDescent="0.3">
      <c r="A2970" s="129" t="s">
        <v>7427</v>
      </c>
      <c r="B2970" s="132">
        <v>0.18</v>
      </c>
      <c r="C2970" s="132">
        <v>-0.09</v>
      </c>
      <c r="D2970" s="132">
        <v>-2</v>
      </c>
      <c r="E2970" s="132">
        <v>-0.18</v>
      </c>
      <c r="F2970" s="132">
        <v>-2.84</v>
      </c>
      <c r="G2970" s="129" t="s">
        <v>3262</v>
      </c>
      <c r="H2970" s="129" t="s">
        <v>3111</v>
      </c>
      <c r="I2970" s="129">
        <v>0.60099999999999998</v>
      </c>
      <c r="J2970" s="129">
        <v>-39</v>
      </c>
      <c r="K2970" s="129">
        <v>-30</v>
      </c>
      <c r="L2970" s="129" t="b">
        <v>1</v>
      </c>
      <c r="M2970" s="129">
        <v>-8.7349999999999994</v>
      </c>
      <c r="N2970" s="129">
        <v>0.88600000000000001</v>
      </c>
      <c r="O2970" s="129">
        <v>-9.8539999999999992</v>
      </c>
      <c r="P2970" s="132">
        <v>-8.5069999999999997</v>
      </c>
      <c r="Q2970" s="132">
        <v>0.57499999999999996</v>
      </c>
      <c r="R2970" s="132">
        <v>-4.8929999999999998</v>
      </c>
      <c r="S2970" s="129">
        <v>0.71</v>
      </c>
      <c r="T2970" s="129">
        <v>37.313000000000002</v>
      </c>
      <c r="U2970" s="129">
        <v>11.29</v>
      </c>
      <c r="V2970" s="129">
        <v>-71</v>
      </c>
      <c r="W2970" s="129">
        <v>-65</v>
      </c>
      <c r="X2970" s="129">
        <v>2487</v>
      </c>
      <c r="Y2970" s="129" t="s">
        <v>7427</v>
      </c>
      <c r="Z2970" s="129" t="b">
        <v>1</v>
      </c>
      <c r="AA2970" s="129">
        <v>0</v>
      </c>
      <c r="AB2970" s="129" t="b">
        <v>0</v>
      </c>
      <c r="AC2970" s="129">
        <v>40</v>
      </c>
      <c r="AD2970" s="129">
        <v>0.14399999999999999</v>
      </c>
      <c r="AE2970" s="129" t="s">
        <v>3111</v>
      </c>
      <c r="AF2970" s="129" t="s">
        <v>3262</v>
      </c>
      <c r="AG2970" s="35" t="s">
        <v>7428</v>
      </c>
    </row>
    <row r="2971" spans="1:33" x14ac:dyDescent="0.3">
      <c r="A2971" s="129" t="s">
        <v>2097</v>
      </c>
      <c r="B2971" s="132">
        <v>-4.6900000000000004</v>
      </c>
      <c r="C2971" s="132">
        <v>-9.07</v>
      </c>
      <c r="D2971" s="132">
        <v>-10.82</v>
      </c>
      <c r="E2971" s="132">
        <v>-8.8000000000000007</v>
      </c>
      <c r="F2971" s="132">
        <v>-13.03</v>
      </c>
      <c r="G2971" s="129" t="s">
        <v>3142</v>
      </c>
      <c r="H2971" s="129" t="s">
        <v>3108</v>
      </c>
      <c r="I2971" s="129">
        <v>2.82</v>
      </c>
      <c r="J2971" s="129">
        <v>-41</v>
      </c>
      <c r="K2971" s="129">
        <v>-41</v>
      </c>
      <c r="L2971" s="129" t="b">
        <v>0</v>
      </c>
      <c r="M2971" s="129">
        <v>-19.952000000000002</v>
      </c>
      <c r="N2971" s="129">
        <v>2.0249999999999999</v>
      </c>
      <c r="O2971" s="129">
        <v>-9.8539999999999992</v>
      </c>
      <c r="P2971" s="132">
        <v>-18.527000000000001</v>
      </c>
      <c r="Q2971" s="132">
        <v>0.57499999999999996</v>
      </c>
      <c r="R2971" s="132">
        <v>-10.644</v>
      </c>
      <c r="S2971" s="129">
        <v>1.88</v>
      </c>
      <c r="T2971" s="129">
        <v>-88.897000000000006</v>
      </c>
      <c r="U2971" s="129">
        <v>151.12</v>
      </c>
      <c r="V2971" s="129">
        <v>-26</v>
      </c>
      <c r="W2971" s="129">
        <v>5</v>
      </c>
      <c r="X2971" s="129">
        <v>70</v>
      </c>
      <c r="Y2971" s="129" t="s">
        <v>2097</v>
      </c>
      <c r="Z2971" s="129" t="b">
        <v>1</v>
      </c>
      <c r="AA2971" s="129">
        <v>0</v>
      </c>
      <c r="AB2971" s="129" t="b">
        <v>0</v>
      </c>
      <c r="AC2971" s="129">
        <v>40</v>
      </c>
      <c r="AD2971" s="129">
        <v>0.14299999999999999</v>
      </c>
      <c r="AE2971" s="129" t="s">
        <v>3108</v>
      </c>
      <c r="AF2971" s="129" t="s">
        <v>3142</v>
      </c>
      <c r="AG2971" s="35" t="s">
        <v>4967</v>
      </c>
    </row>
    <row r="2972" spans="1:33" x14ac:dyDescent="0.3">
      <c r="A2972" s="129" t="s">
        <v>409</v>
      </c>
      <c r="B2972" s="132">
        <v>2.73</v>
      </c>
      <c r="C2972" s="132">
        <v>1.9</v>
      </c>
      <c r="D2972" s="132">
        <v>-10.27</v>
      </c>
      <c r="E2972" s="132">
        <v>2.09</v>
      </c>
      <c r="F2972" s="132">
        <v>-8.8699999999999992</v>
      </c>
      <c r="G2972" s="129" t="s">
        <v>3316</v>
      </c>
      <c r="H2972" s="129" t="s">
        <v>31</v>
      </c>
      <c r="I2972" s="129">
        <v>157.80699999999999</v>
      </c>
      <c r="J2972" s="129">
        <v>-20</v>
      </c>
      <c r="K2972" s="129">
        <v>-14</v>
      </c>
      <c r="L2972" s="129" t="b">
        <v>0</v>
      </c>
      <c r="M2972" s="129">
        <v>-35.405999999999999</v>
      </c>
      <c r="N2972" s="129">
        <v>3.59</v>
      </c>
      <c r="O2972" s="129">
        <v>-9.8620000000000001</v>
      </c>
      <c r="P2972" s="132">
        <v>-30.587</v>
      </c>
      <c r="Q2972" s="132">
        <v>0.56399999999999995</v>
      </c>
      <c r="R2972" s="132">
        <v>-17.262</v>
      </c>
      <c r="S2972" s="129">
        <v>1.56</v>
      </c>
      <c r="T2972" s="129">
        <v>12.022</v>
      </c>
      <c r="U2972" s="129">
        <v>170.33</v>
      </c>
      <c r="V2972" s="129">
        <v>-34</v>
      </c>
      <c r="W2972" s="129">
        <v>-40</v>
      </c>
      <c r="X2972" s="129">
        <v>75</v>
      </c>
      <c r="Y2972" s="129" t="s">
        <v>409</v>
      </c>
      <c r="Z2972" s="129" t="b">
        <v>1</v>
      </c>
      <c r="AA2972" s="129">
        <v>0</v>
      </c>
      <c r="AB2972" s="129" t="b">
        <v>0</v>
      </c>
      <c r="AC2972" s="129">
        <v>48</v>
      </c>
      <c r="AD2972" s="129">
        <v>0.14299999999999999</v>
      </c>
      <c r="AE2972" s="129" t="s">
        <v>31</v>
      </c>
      <c r="AF2972" s="129" t="s">
        <v>3316</v>
      </c>
      <c r="AG2972" s="35" t="s">
        <v>3317</v>
      </c>
    </row>
    <row r="2973" spans="1:33" x14ac:dyDescent="0.3">
      <c r="A2973" s="129" t="s">
        <v>9017</v>
      </c>
      <c r="B2973" s="132">
        <v>0.6</v>
      </c>
      <c r="C2973" s="132">
        <v>0.2</v>
      </c>
      <c r="D2973" s="132">
        <v>-2.13</v>
      </c>
      <c r="E2973" s="132">
        <v>0.4</v>
      </c>
      <c r="F2973" s="132">
        <v>-3.16</v>
      </c>
      <c r="G2973" s="129" t="s">
        <v>3262</v>
      </c>
      <c r="H2973" s="129" t="s">
        <v>3111</v>
      </c>
      <c r="I2973" s="129">
        <v>0.224</v>
      </c>
      <c r="J2973" s="129">
        <v>-43</v>
      </c>
      <c r="K2973" s="129">
        <v>-33</v>
      </c>
      <c r="L2973" s="129" t="b">
        <v>1</v>
      </c>
      <c r="M2973" s="129">
        <v>-14.938000000000001</v>
      </c>
      <c r="N2973" s="129">
        <v>1.514</v>
      </c>
      <c r="O2973" s="129">
        <v>-9.8650000000000002</v>
      </c>
      <c r="P2973" s="132">
        <v>-13.962999999999999</v>
      </c>
      <c r="Q2973" s="132">
        <v>0.57699999999999996</v>
      </c>
      <c r="R2973" s="132">
        <v>-8.0500000000000007</v>
      </c>
      <c r="S2973" s="129">
        <v>0.77</v>
      </c>
      <c r="T2973" s="129">
        <v>51.216000000000001</v>
      </c>
      <c r="U2973" s="129">
        <v>10.1</v>
      </c>
      <c r="V2973" s="129">
        <v>23</v>
      </c>
      <c r="W2973" s="129">
        <v>30</v>
      </c>
      <c r="X2973" s="129">
        <v>2560</v>
      </c>
      <c r="Y2973" s="129" t="s">
        <v>9017</v>
      </c>
      <c r="Z2973" s="129" t="b">
        <v>1</v>
      </c>
      <c r="AA2973" s="129">
        <v>0</v>
      </c>
      <c r="AB2973" s="129" t="b">
        <v>0</v>
      </c>
      <c r="AC2973" s="129">
        <v>43</v>
      </c>
      <c r="AD2973" s="129">
        <v>0.14299999999999999</v>
      </c>
      <c r="AE2973" s="129" t="s">
        <v>3111</v>
      </c>
      <c r="AF2973" s="129" t="s">
        <v>3262</v>
      </c>
      <c r="AG2973" s="35" t="s">
        <v>9018</v>
      </c>
    </row>
    <row r="2974" spans="1:33" x14ac:dyDescent="0.3">
      <c r="A2974" s="129" t="s">
        <v>1090</v>
      </c>
      <c r="B2974" s="132">
        <v>-0.47</v>
      </c>
      <c r="C2974" s="132">
        <v>-6.92</v>
      </c>
      <c r="D2974" s="132">
        <v>-12.98</v>
      </c>
      <c r="E2974" s="132">
        <v>-8.82</v>
      </c>
      <c r="F2974" s="132">
        <v>-11.27</v>
      </c>
      <c r="G2974" s="129" t="s">
        <v>3144</v>
      </c>
      <c r="H2974" s="129" t="s">
        <v>3124</v>
      </c>
      <c r="I2974" s="129">
        <v>23.228999999999999</v>
      </c>
      <c r="J2974" s="129">
        <v>-41</v>
      </c>
      <c r="K2974" s="129">
        <v>-35</v>
      </c>
      <c r="L2974" s="129" t="b">
        <v>0</v>
      </c>
      <c r="M2974" s="129">
        <v>-24.312999999999999</v>
      </c>
      <c r="N2974" s="129">
        <v>2.4620000000000002</v>
      </c>
      <c r="O2974" s="129">
        <v>-9.8759999999999994</v>
      </c>
      <c r="P2974" s="132">
        <v>-22.271999999999998</v>
      </c>
      <c r="Q2974" s="132">
        <v>0.56599999999999995</v>
      </c>
      <c r="R2974" s="132">
        <v>-12.614000000000001</v>
      </c>
      <c r="S2974" s="129">
        <v>1.66</v>
      </c>
      <c r="T2974" s="129">
        <v>-22.96</v>
      </c>
      <c r="U2974" s="129">
        <v>112.91</v>
      </c>
      <c r="V2974" s="129">
        <v>-31</v>
      </c>
      <c r="W2974" s="129">
        <v>-26</v>
      </c>
      <c r="X2974" s="129">
        <v>106</v>
      </c>
      <c r="Y2974" s="129" t="s">
        <v>1090</v>
      </c>
      <c r="Z2974" s="129" t="b">
        <v>1</v>
      </c>
      <c r="AA2974" s="129">
        <v>0</v>
      </c>
      <c r="AB2974" s="129" t="b">
        <v>0</v>
      </c>
      <c r="AC2974" s="129">
        <v>39</v>
      </c>
      <c r="AD2974" s="129">
        <v>0.14299999999999999</v>
      </c>
      <c r="AE2974" s="129" t="s">
        <v>3124</v>
      </c>
      <c r="AF2974" s="129" t="s">
        <v>3144</v>
      </c>
      <c r="AG2974" s="35" t="s">
        <v>3419</v>
      </c>
    </row>
    <row r="2975" spans="1:33" x14ac:dyDescent="0.3">
      <c r="A2975" s="129" t="s">
        <v>8920</v>
      </c>
      <c r="B2975" s="132">
        <v>0.53</v>
      </c>
      <c r="C2975" s="132">
        <v>-2.57</v>
      </c>
      <c r="D2975" s="132">
        <v>-5.25</v>
      </c>
      <c r="E2975" s="132">
        <v>6.16</v>
      </c>
      <c r="F2975" s="132">
        <v>-10.19</v>
      </c>
      <c r="G2975" s="129" t="s">
        <v>3170</v>
      </c>
      <c r="H2975" s="129" t="s">
        <v>3124</v>
      </c>
      <c r="I2975" s="129">
        <v>0.32900000000000001</v>
      </c>
      <c r="J2975" s="129">
        <v>-97</v>
      </c>
      <c r="K2975" s="129">
        <v>-96</v>
      </c>
      <c r="L2975" s="129" t="b">
        <v>1</v>
      </c>
      <c r="M2975" s="129">
        <v>-33.433999999999997</v>
      </c>
      <c r="N2975" s="129">
        <v>3.375</v>
      </c>
      <c r="O2975" s="129">
        <v>-9.9060000000000006</v>
      </c>
      <c r="P2975" s="132">
        <v>-29.643000000000001</v>
      </c>
      <c r="Q2975" s="132">
        <v>0.58299999999999996</v>
      </c>
      <c r="R2975" s="132">
        <v>-17.268999999999998</v>
      </c>
      <c r="S2975" s="129">
        <v>4.46</v>
      </c>
      <c r="T2975" s="129">
        <v>53.253999999999998</v>
      </c>
      <c r="U2975" s="129">
        <v>3.79</v>
      </c>
      <c r="V2975" s="129">
        <v>175</v>
      </c>
      <c r="W2975" s="129">
        <v>176</v>
      </c>
      <c r="X2975" s="129">
        <v>1183</v>
      </c>
      <c r="Y2975" s="129" t="s">
        <v>8920</v>
      </c>
      <c r="Z2975" s="129" t="b">
        <v>1</v>
      </c>
      <c r="AA2975" s="129">
        <v>0</v>
      </c>
      <c r="AB2975" s="129" t="b">
        <v>0</v>
      </c>
      <c r="AC2975" s="129">
        <v>36</v>
      </c>
      <c r="AD2975" s="129">
        <v>0.14199999999999999</v>
      </c>
      <c r="AE2975" s="129" t="s">
        <v>3124</v>
      </c>
      <c r="AF2975" s="129" t="s">
        <v>3170</v>
      </c>
      <c r="AG2975" s="35" t="s">
        <v>8921</v>
      </c>
    </row>
    <row r="2976" spans="1:33" x14ac:dyDescent="0.3">
      <c r="A2976" s="129" t="s">
        <v>7992</v>
      </c>
      <c r="B2976" s="132">
        <v>-3.85</v>
      </c>
      <c r="C2976" s="132">
        <v>5.93</v>
      </c>
      <c r="D2976" s="132">
        <v>-51.08</v>
      </c>
      <c r="E2976" s="132">
        <v>-42</v>
      </c>
      <c r="F2976" s="132">
        <v>-44.32</v>
      </c>
      <c r="G2976" s="129" t="s">
        <v>3442</v>
      </c>
      <c r="H2976" s="129" t="s">
        <v>31</v>
      </c>
      <c r="I2976" s="129">
        <v>0.39</v>
      </c>
      <c r="J2976" s="129">
        <v>-84</v>
      </c>
      <c r="K2976" s="129">
        <v>-77</v>
      </c>
      <c r="L2976" s="129" t="b">
        <v>0</v>
      </c>
      <c r="M2976" s="129">
        <v>-119.26600000000001</v>
      </c>
      <c r="N2976" s="129">
        <v>12.032999999999999</v>
      </c>
      <c r="O2976" s="129">
        <v>-9.9109999999999996</v>
      </c>
      <c r="P2976" s="132">
        <v>-76.146000000000001</v>
      </c>
      <c r="Q2976" s="132">
        <v>0.55300000000000005</v>
      </c>
      <c r="R2976" s="132">
        <v>-42.079000000000001</v>
      </c>
      <c r="S2976" s="129">
        <v>7.86</v>
      </c>
      <c r="T2976" s="129">
        <v>20.356000000000002</v>
      </c>
      <c r="U2976" s="129">
        <v>2.5</v>
      </c>
      <c r="V2976" s="129">
        <v>-4</v>
      </c>
      <c r="W2976" s="129">
        <v>-40</v>
      </c>
      <c r="X2976" s="129">
        <v>1017</v>
      </c>
      <c r="Y2976" s="129" t="s">
        <v>7992</v>
      </c>
      <c r="Z2976" s="129" t="b">
        <v>1</v>
      </c>
      <c r="AA2976" s="129">
        <v>0</v>
      </c>
      <c r="AB2976" s="129" t="b">
        <v>0</v>
      </c>
      <c r="AC2976" s="129">
        <v>38</v>
      </c>
      <c r="AD2976" s="129">
        <v>0.14199999999999999</v>
      </c>
      <c r="AE2976" s="129" t="s">
        <v>31</v>
      </c>
      <c r="AF2976" s="129" t="s">
        <v>3442</v>
      </c>
      <c r="AG2976" s="35" t="s">
        <v>7993</v>
      </c>
    </row>
    <row r="2977" spans="1:33" x14ac:dyDescent="0.3">
      <c r="A2977" s="129" t="s">
        <v>8130</v>
      </c>
      <c r="B2977" s="132">
        <v>-2.44</v>
      </c>
      <c r="C2977" s="132">
        <v>-19.14</v>
      </c>
      <c r="D2977" s="132">
        <v>-25.52</v>
      </c>
      <c r="E2977" s="132">
        <v>-47</v>
      </c>
      <c r="F2977" s="132">
        <v>-52.41</v>
      </c>
      <c r="G2977" s="129" t="s">
        <v>3144</v>
      </c>
      <c r="H2977" s="129" t="s">
        <v>3124</v>
      </c>
      <c r="I2977" s="129">
        <v>0.26400000000000001</v>
      </c>
      <c r="J2977" s="129">
        <v>-93</v>
      </c>
      <c r="K2977" s="129">
        <v>-90</v>
      </c>
      <c r="L2977" s="129" t="b">
        <v>0</v>
      </c>
      <c r="M2977" s="129">
        <v>-112.408</v>
      </c>
      <c r="N2977" s="129">
        <v>11.311</v>
      </c>
      <c r="O2977" s="129">
        <v>-9.9380000000000006</v>
      </c>
      <c r="P2977" s="132">
        <v>-76.451999999999998</v>
      </c>
      <c r="Q2977" s="132">
        <v>0.61599999999999999</v>
      </c>
      <c r="R2977" s="132">
        <v>-47.127000000000002</v>
      </c>
      <c r="S2977" s="129">
        <v>6.25</v>
      </c>
      <c r="T2977" s="129">
        <v>-32.948999999999998</v>
      </c>
      <c r="U2977" s="129">
        <v>6.8</v>
      </c>
      <c r="V2977" s="129">
        <v>-50</v>
      </c>
      <c r="W2977" s="129">
        <v>-50</v>
      </c>
      <c r="X2977" s="129">
        <v>470</v>
      </c>
      <c r="Y2977" s="129" t="s">
        <v>8130</v>
      </c>
      <c r="Z2977" s="129" t="b">
        <v>1</v>
      </c>
      <c r="AA2977" s="129">
        <v>0</v>
      </c>
      <c r="AB2977" s="129" t="b">
        <v>0</v>
      </c>
      <c r="AC2977" s="129">
        <v>41</v>
      </c>
      <c r="AD2977" s="129">
        <v>0.14199999999999999</v>
      </c>
      <c r="AE2977" s="129" t="s">
        <v>3124</v>
      </c>
      <c r="AF2977" s="129" t="s">
        <v>3144</v>
      </c>
      <c r="AG2977" s="35" t="s">
        <v>8131</v>
      </c>
    </row>
    <row r="2978" spans="1:33" x14ac:dyDescent="0.3">
      <c r="A2978" s="129" t="s">
        <v>1426</v>
      </c>
      <c r="B2978" s="132">
        <v>-3.25</v>
      </c>
      <c r="C2978" s="132">
        <v>-5.88</v>
      </c>
      <c r="D2978" s="132">
        <v>-12.28</v>
      </c>
      <c r="E2978" s="132">
        <v>-14.54</v>
      </c>
      <c r="F2978" s="132">
        <v>-17.04</v>
      </c>
      <c r="G2978" s="129" t="s">
        <v>3307</v>
      </c>
      <c r="H2978" s="129" t="s">
        <v>24</v>
      </c>
      <c r="I2978" s="129">
        <v>2.1309999999999998</v>
      </c>
      <c r="J2978" s="129">
        <v>-63</v>
      </c>
      <c r="K2978" s="129">
        <v>-31</v>
      </c>
      <c r="L2978" s="129" t="b">
        <v>0</v>
      </c>
      <c r="M2978" s="129">
        <v>-35.200000000000003</v>
      </c>
      <c r="N2978" s="129">
        <v>3.5379999999999998</v>
      </c>
      <c r="O2978" s="129">
        <v>-9.9489999999999998</v>
      </c>
      <c r="P2978" s="132">
        <v>-30.718</v>
      </c>
      <c r="Q2978" s="132">
        <v>0.58599999999999997</v>
      </c>
      <c r="R2978" s="132">
        <v>-18</v>
      </c>
      <c r="S2978" s="129">
        <v>2.59</v>
      </c>
      <c r="T2978" s="129">
        <v>-6.0730000000000004</v>
      </c>
      <c r="U2978" s="129">
        <v>69.930000000000007</v>
      </c>
      <c r="V2978" s="129">
        <v>14</v>
      </c>
      <c r="W2978" s="129">
        <v>19</v>
      </c>
      <c r="X2978" s="129">
        <v>110</v>
      </c>
      <c r="Y2978" s="129" t="s">
        <v>1426</v>
      </c>
      <c r="Z2978" s="129" t="b">
        <v>1</v>
      </c>
      <c r="AA2978" s="129">
        <v>0</v>
      </c>
      <c r="AB2978" s="129" t="b">
        <v>0</v>
      </c>
      <c r="AC2978" s="129">
        <v>45</v>
      </c>
      <c r="AD2978" s="129">
        <v>0.14099999999999999</v>
      </c>
      <c r="AE2978" s="129" t="s">
        <v>24</v>
      </c>
      <c r="AF2978" s="129" t="s">
        <v>3307</v>
      </c>
      <c r="AG2978" s="35" t="s">
        <v>3308</v>
      </c>
    </row>
    <row r="2979" spans="1:33" x14ac:dyDescent="0.3">
      <c r="A2979" s="129" t="s">
        <v>1176</v>
      </c>
      <c r="B2979" s="132">
        <v>-0.86</v>
      </c>
      <c r="C2979" s="132">
        <v>0.39</v>
      </c>
      <c r="D2979" s="132">
        <v>-18.57</v>
      </c>
      <c r="E2979" s="132">
        <v>-22.1</v>
      </c>
      <c r="F2979" s="132">
        <v>-18.920000000000002</v>
      </c>
      <c r="G2979" s="129" t="s">
        <v>326</v>
      </c>
      <c r="H2979" s="129" t="s">
        <v>3140</v>
      </c>
      <c r="I2979" s="129">
        <v>12.343999999999999</v>
      </c>
      <c r="J2979" s="129">
        <v>-42</v>
      </c>
      <c r="K2979" s="129">
        <v>-26</v>
      </c>
      <c r="L2979" s="129" t="b">
        <v>0</v>
      </c>
      <c r="M2979" s="129">
        <v>-59.982999999999997</v>
      </c>
      <c r="N2979" s="129">
        <v>6.0270000000000001</v>
      </c>
      <c r="O2979" s="129">
        <v>-9.9529999999999994</v>
      </c>
      <c r="P2979" s="132">
        <v>-48.069000000000003</v>
      </c>
      <c r="Q2979" s="132">
        <v>0.58599999999999997</v>
      </c>
      <c r="R2979" s="132">
        <v>-28.186</v>
      </c>
      <c r="S2979" s="129">
        <v>2.02</v>
      </c>
      <c r="T2979" s="129">
        <v>-20.265999999999998</v>
      </c>
      <c r="U2979" s="129">
        <v>85.49</v>
      </c>
      <c r="V2979" s="129">
        <v>-30</v>
      </c>
      <c r="W2979" s="129">
        <v>-35</v>
      </c>
      <c r="X2979" s="129">
        <v>115</v>
      </c>
      <c r="Y2979" s="129" t="s">
        <v>1176</v>
      </c>
      <c r="Z2979" s="129" t="b">
        <v>1</v>
      </c>
      <c r="AA2979" s="129">
        <v>0</v>
      </c>
      <c r="AB2979" s="129" t="b">
        <v>0</v>
      </c>
      <c r="AC2979" s="129">
        <v>46</v>
      </c>
      <c r="AD2979" s="129">
        <v>0.14099999999999999</v>
      </c>
      <c r="AE2979" s="129" t="s">
        <v>3140</v>
      </c>
      <c r="AF2979" s="129" t="s">
        <v>326</v>
      </c>
      <c r="AG2979" s="35" t="s">
        <v>4035</v>
      </c>
    </row>
    <row r="2980" spans="1:33" x14ac:dyDescent="0.3">
      <c r="A2980" s="129" t="s">
        <v>1788</v>
      </c>
      <c r="B2980" s="132">
        <v>1.91</v>
      </c>
      <c r="C2980" s="132">
        <v>-3.13</v>
      </c>
      <c r="D2980" s="132">
        <v>-27.92</v>
      </c>
      <c r="E2980" s="132">
        <v>-13.63</v>
      </c>
      <c r="F2980" s="132">
        <v>-22.19</v>
      </c>
      <c r="G2980" s="129" t="s">
        <v>3114</v>
      </c>
      <c r="H2980" s="129" t="s">
        <v>31</v>
      </c>
      <c r="I2980" s="129">
        <v>2.1160000000000001</v>
      </c>
      <c r="J2980" s="129">
        <v>-72</v>
      </c>
      <c r="K2980" s="129">
        <v>-68</v>
      </c>
      <c r="L2980" s="129" t="b">
        <v>0</v>
      </c>
      <c r="M2980" s="129">
        <v>-99.656999999999996</v>
      </c>
      <c r="N2980" s="129">
        <v>10.009</v>
      </c>
      <c r="O2980" s="129">
        <v>-9.9570000000000007</v>
      </c>
      <c r="P2980" s="132">
        <v>-63.95</v>
      </c>
      <c r="Q2980" s="132">
        <v>0.53900000000000003</v>
      </c>
      <c r="R2980" s="132">
        <v>-34.484999999999999</v>
      </c>
      <c r="S2980" s="129">
        <v>3.81</v>
      </c>
      <c r="T2980" s="129">
        <v>-6.157</v>
      </c>
      <c r="U2980" s="129">
        <v>17.04</v>
      </c>
      <c r="V2980" s="129">
        <v>-29</v>
      </c>
      <c r="W2980" s="129">
        <v>-61</v>
      </c>
      <c r="X2980" s="129">
        <v>307</v>
      </c>
      <c r="Y2980" s="129" t="s">
        <v>1788</v>
      </c>
      <c r="Z2980" s="129" t="b">
        <v>1</v>
      </c>
      <c r="AA2980" s="129">
        <v>0</v>
      </c>
      <c r="AB2980" s="129" t="b">
        <v>0</v>
      </c>
      <c r="AC2980" s="129">
        <v>39</v>
      </c>
      <c r="AD2980" s="129">
        <v>0.14099999999999999</v>
      </c>
      <c r="AE2980" s="129" t="s">
        <v>31</v>
      </c>
      <c r="AF2980" s="129" t="s">
        <v>3114</v>
      </c>
      <c r="AG2980" s="35" t="s">
        <v>5576</v>
      </c>
    </row>
    <row r="2981" spans="1:33" x14ac:dyDescent="0.3">
      <c r="A2981" s="129" t="s">
        <v>717</v>
      </c>
      <c r="B2981" s="132">
        <v>-2.68</v>
      </c>
      <c r="C2981" s="132">
        <v>-3.43</v>
      </c>
      <c r="D2981" s="132">
        <v>-8.09</v>
      </c>
      <c r="E2981" s="132">
        <v>-33.090000000000003</v>
      </c>
      <c r="F2981" s="132">
        <v>-36.909999999999997</v>
      </c>
      <c r="G2981" s="129" t="s">
        <v>3516</v>
      </c>
      <c r="H2981" s="129" t="s">
        <v>3205</v>
      </c>
      <c r="I2981" s="129">
        <v>7.3289999999999997</v>
      </c>
      <c r="J2981" s="129">
        <v>-75</v>
      </c>
      <c r="K2981" s="129">
        <v>-73</v>
      </c>
      <c r="L2981" s="129" t="b">
        <v>0</v>
      </c>
      <c r="M2981" s="129">
        <v>-42.365000000000002</v>
      </c>
      <c r="N2981" s="129">
        <v>4.2160000000000002</v>
      </c>
      <c r="O2981" s="129">
        <v>-10.048999999999999</v>
      </c>
      <c r="P2981" s="132">
        <v>-43.993000000000002</v>
      </c>
      <c r="Q2981" s="132">
        <v>0.60199999999999998</v>
      </c>
      <c r="R2981" s="132">
        <v>-26.501999999999999</v>
      </c>
      <c r="S2981" s="129">
        <v>2.71</v>
      </c>
      <c r="T2981" s="129">
        <v>-28.843</v>
      </c>
      <c r="U2981" s="129">
        <v>51.24</v>
      </c>
      <c r="V2981" s="129">
        <v>-34</v>
      </c>
      <c r="W2981" s="129">
        <v>-9</v>
      </c>
      <c r="X2981" s="129">
        <v>144</v>
      </c>
      <c r="Y2981" s="129" t="s">
        <v>717</v>
      </c>
      <c r="Z2981" s="129" t="b">
        <v>0</v>
      </c>
      <c r="AA2981" s="129">
        <v>0</v>
      </c>
      <c r="AB2981" s="129" t="b">
        <v>0</v>
      </c>
      <c r="AC2981" s="129">
        <v>37</v>
      </c>
      <c r="AD2981" s="129">
        <v>0.14099999999999999</v>
      </c>
      <c r="AE2981" s="129" t="s">
        <v>3205</v>
      </c>
      <c r="AF2981" s="129" t="s">
        <v>3516</v>
      </c>
      <c r="AG2981" s="35" t="s">
        <v>5593</v>
      </c>
    </row>
    <row r="2982" spans="1:33" x14ac:dyDescent="0.3">
      <c r="A2982" s="129" t="s">
        <v>757</v>
      </c>
      <c r="B2982" s="132">
        <v>0.08</v>
      </c>
      <c r="C2982" s="132">
        <v>-13.15</v>
      </c>
      <c r="D2982" s="132">
        <v>-23.81</v>
      </c>
      <c r="E2982" s="132">
        <v>-19.18</v>
      </c>
      <c r="F2982" s="132">
        <v>-13.3</v>
      </c>
      <c r="G2982" s="129" t="s">
        <v>3231</v>
      </c>
      <c r="H2982" s="129" t="s">
        <v>3124</v>
      </c>
      <c r="I2982" s="129">
        <v>18.042000000000002</v>
      </c>
      <c r="J2982" s="129">
        <v>-29</v>
      </c>
      <c r="K2982" s="129">
        <v>-27</v>
      </c>
      <c r="L2982" s="129" t="b">
        <v>0</v>
      </c>
      <c r="M2982" s="129">
        <v>-57.841000000000001</v>
      </c>
      <c r="N2982" s="129">
        <v>5.7510000000000003</v>
      </c>
      <c r="O2982" s="129">
        <v>-10.057</v>
      </c>
      <c r="P2982" s="132">
        <v>-43.637999999999998</v>
      </c>
      <c r="Q2982" s="132">
        <v>0.56100000000000005</v>
      </c>
      <c r="R2982" s="132">
        <v>-24.489000000000001</v>
      </c>
      <c r="S2982" s="129">
        <v>2.57</v>
      </c>
      <c r="T2982" s="129">
        <v>-20.09</v>
      </c>
      <c r="U2982" s="129">
        <v>307.97000000000003</v>
      </c>
      <c r="V2982" s="129">
        <v>-63</v>
      </c>
      <c r="W2982" s="129">
        <v>-43</v>
      </c>
      <c r="X2982" s="129">
        <v>25</v>
      </c>
      <c r="Y2982" s="129" t="s">
        <v>757</v>
      </c>
      <c r="Z2982" s="129" t="b">
        <v>1</v>
      </c>
      <c r="AA2982" s="129">
        <v>0</v>
      </c>
      <c r="AB2982" s="129" t="b">
        <v>0</v>
      </c>
      <c r="AC2982" s="129">
        <v>42</v>
      </c>
      <c r="AD2982" s="129">
        <v>0.14000000000000001</v>
      </c>
      <c r="AE2982" s="129" t="s">
        <v>3124</v>
      </c>
      <c r="AF2982" s="129" t="s">
        <v>3231</v>
      </c>
      <c r="AG2982" s="35" t="s">
        <v>4684</v>
      </c>
    </row>
    <row r="2983" spans="1:33" x14ac:dyDescent="0.3">
      <c r="A2983" s="129" t="s">
        <v>1562</v>
      </c>
      <c r="B2983" s="132">
        <v>-1.62</v>
      </c>
      <c r="C2983" s="132">
        <v>-4.82</v>
      </c>
      <c r="D2983" s="132">
        <v>-13.57</v>
      </c>
      <c r="E2983" s="132">
        <v>-15.63</v>
      </c>
      <c r="F2983" s="132">
        <v>-13.09</v>
      </c>
      <c r="G2983" s="129" t="s">
        <v>3217</v>
      </c>
      <c r="H2983" s="129" t="s">
        <v>150</v>
      </c>
      <c r="I2983" s="129">
        <v>3.0019999999999998</v>
      </c>
      <c r="J2983" s="129">
        <v>-50</v>
      </c>
      <c r="K2983" s="129">
        <v>-50</v>
      </c>
      <c r="L2983" s="129" t="b">
        <v>0</v>
      </c>
      <c r="M2983" s="129">
        <v>-33.314</v>
      </c>
      <c r="N2983" s="129">
        <v>3.3119999999999998</v>
      </c>
      <c r="O2983" s="129">
        <v>-10.058999999999999</v>
      </c>
      <c r="P2983" s="132">
        <v>-29.777999999999999</v>
      </c>
      <c r="Q2983" s="132">
        <v>0.57299999999999995</v>
      </c>
      <c r="R2983" s="132">
        <v>-17.074999999999999</v>
      </c>
      <c r="S2983" s="129">
        <v>2.23</v>
      </c>
      <c r="T2983" s="129">
        <v>-55.320999999999998</v>
      </c>
      <c r="U2983" s="129">
        <v>17</v>
      </c>
      <c r="V2983" s="129">
        <v>-11</v>
      </c>
      <c r="W2983" s="129">
        <v>-17</v>
      </c>
      <c r="X2983" s="129">
        <v>526</v>
      </c>
      <c r="Y2983" s="129" t="s">
        <v>1562</v>
      </c>
      <c r="Z2983" s="129" t="b">
        <v>1</v>
      </c>
      <c r="AA2983" s="129">
        <v>0</v>
      </c>
      <c r="AB2983" s="129" t="b">
        <v>0</v>
      </c>
      <c r="AC2983" s="129">
        <v>40</v>
      </c>
      <c r="AD2983" s="129">
        <v>0.14000000000000001</v>
      </c>
      <c r="AE2983" s="129" t="s">
        <v>150</v>
      </c>
      <c r="AF2983" s="129" t="s">
        <v>3217</v>
      </c>
      <c r="AG2983" s="35" t="s">
        <v>5363</v>
      </c>
    </row>
    <row r="2984" spans="1:33" x14ac:dyDescent="0.3">
      <c r="A2984" s="129" t="s">
        <v>8253</v>
      </c>
      <c r="B2984" s="132">
        <v>-7.0000000000000007E-2</v>
      </c>
      <c r="C2984" s="132">
        <v>2.76</v>
      </c>
      <c r="D2984" s="132">
        <v>0.2</v>
      </c>
      <c r="E2984" s="132">
        <v>-1.87</v>
      </c>
      <c r="F2984" s="132">
        <v>-5.86</v>
      </c>
      <c r="G2984" s="129" t="s">
        <v>3282</v>
      </c>
      <c r="H2984" s="129" t="s">
        <v>3111</v>
      </c>
      <c r="I2984" s="129">
        <v>0.44800000000000001</v>
      </c>
      <c r="J2984" s="129">
        <v>-43</v>
      </c>
      <c r="K2984" s="129">
        <v>-36</v>
      </c>
      <c r="L2984" s="129" t="b">
        <v>1</v>
      </c>
      <c r="M2984" s="129">
        <v>-16.289000000000001</v>
      </c>
      <c r="N2984" s="129">
        <v>1.6140000000000001</v>
      </c>
      <c r="O2984" s="129">
        <v>-10.093</v>
      </c>
      <c r="P2984" s="132">
        <v>-15.728</v>
      </c>
      <c r="Q2984" s="132">
        <v>0.59299999999999997</v>
      </c>
      <c r="R2984" s="132">
        <v>-9.3290000000000006</v>
      </c>
      <c r="S2984" s="129">
        <v>0.93</v>
      </c>
      <c r="T2984" s="129">
        <v>-28.268999999999998</v>
      </c>
      <c r="U2984" s="129">
        <v>15.25</v>
      </c>
      <c r="V2984" s="129">
        <v>-27</v>
      </c>
      <c r="W2984" s="129">
        <v>1</v>
      </c>
      <c r="X2984" s="129">
        <v>1413</v>
      </c>
      <c r="Y2984" s="129" t="s">
        <v>8253</v>
      </c>
      <c r="Z2984" s="129" t="b">
        <v>1</v>
      </c>
      <c r="AA2984" s="129">
        <v>0</v>
      </c>
      <c r="AB2984" s="129" t="b">
        <v>0</v>
      </c>
      <c r="AC2984" s="129">
        <v>41</v>
      </c>
      <c r="AD2984" s="129">
        <v>0.14000000000000001</v>
      </c>
      <c r="AE2984" s="129" t="s">
        <v>3111</v>
      </c>
      <c r="AF2984" s="129" t="s">
        <v>3282</v>
      </c>
      <c r="AG2984" s="35" t="s">
        <v>8254</v>
      </c>
    </row>
    <row r="2985" spans="1:33" x14ac:dyDescent="0.3">
      <c r="A2985" s="129" t="s">
        <v>2193</v>
      </c>
      <c r="B2985" s="132">
        <v>-2.99</v>
      </c>
      <c r="C2985" s="132">
        <v>1.49</v>
      </c>
      <c r="D2985" s="132">
        <v>-6.84</v>
      </c>
      <c r="E2985" s="132">
        <v>-9.1999999999999993</v>
      </c>
      <c r="F2985" s="132">
        <v>-12.92</v>
      </c>
      <c r="G2985" s="129" t="s">
        <v>3215</v>
      </c>
      <c r="H2985" s="129" t="s">
        <v>3108</v>
      </c>
      <c r="I2985" s="129">
        <v>2.9369999999999998</v>
      </c>
      <c r="J2985" s="129">
        <v>-76</v>
      </c>
      <c r="K2985" s="129">
        <v>-75</v>
      </c>
      <c r="L2985" s="129" t="b">
        <v>0</v>
      </c>
      <c r="M2985" s="129">
        <v>-61.54</v>
      </c>
      <c r="N2985" s="129">
        <v>6.0970000000000004</v>
      </c>
      <c r="O2985" s="129">
        <v>-10.093</v>
      </c>
      <c r="P2985" s="132">
        <v>-46.393999999999998</v>
      </c>
      <c r="Q2985" s="132">
        <v>0.59599999999999997</v>
      </c>
      <c r="R2985" s="132">
        <v>-27.666</v>
      </c>
      <c r="S2985" s="129">
        <v>3.36</v>
      </c>
      <c r="T2985" s="129">
        <v>-43.649000000000001</v>
      </c>
      <c r="U2985" s="129">
        <v>6.81</v>
      </c>
      <c r="V2985" s="129">
        <v>-41</v>
      </c>
      <c r="W2985" s="129">
        <v>-45</v>
      </c>
      <c r="X2985" s="129">
        <v>872</v>
      </c>
      <c r="Y2985" s="129" t="s">
        <v>2193</v>
      </c>
      <c r="Z2985" s="129" t="b">
        <v>1</v>
      </c>
      <c r="AA2985" s="129">
        <v>0</v>
      </c>
      <c r="AB2985" s="129" t="b">
        <v>0</v>
      </c>
      <c r="AC2985" s="129">
        <v>42</v>
      </c>
      <c r="AD2985" s="129">
        <v>0.13900000000000001</v>
      </c>
      <c r="AE2985" s="129" t="s">
        <v>3108</v>
      </c>
      <c r="AF2985" s="129" t="s">
        <v>3215</v>
      </c>
      <c r="AG2985" s="35" t="s">
        <v>4842</v>
      </c>
    </row>
    <row r="2986" spans="1:33" x14ac:dyDescent="0.3">
      <c r="A2986" s="129" t="s">
        <v>197</v>
      </c>
      <c r="B2986" s="132">
        <v>-1.02</v>
      </c>
      <c r="C2986" s="132">
        <v>-6.4</v>
      </c>
      <c r="D2986" s="132">
        <v>-14.06</v>
      </c>
      <c r="E2986" s="132">
        <v>-24.29</v>
      </c>
      <c r="F2986" s="132">
        <v>-22.84</v>
      </c>
      <c r="G2986" s="129" t="s">
        <v>3148</v>
      </c>
      <c r="H2986" s="129" t="s">
        <v>3111</v>
      </c>
      <c r="I2986" s="129">
        <v>25.623999999999999</v>
      </c>
      <c r="J2986" s="129">
        <v>-58</v>
      </c>
      <c r="K2986" s="129">
        <v>-57</v>
      </c>
      <c r="L2986" s="129" t="b">
        <v>0</v>
      </c>
      <c r="M2986" s="129">
        <v>-33.997</v>
      </c>
      <c r="N2986" s="129">
        <v>3.3620000000000001</v>
      </c>
      <c r="O2986" s="129">
        <v>-10.113</v>
      </c>
      <c r="P2986" s="132">
        <v>-32.073999999999998</v>
      </c>
      <c r="Q2986" s="132">
        <v>0.58099999999999996</v>
      </c>
      <c r="R2986" s="132">
        <v>-18.619</v>
      </c>
      <c r="S2986" s="129">
        <v>2.34</v>
      </c>
      <c r="T2986" s="129">
        <v>-62.057000000000002</v>
      </c>
      <c r="U2986" s="129">
        <v>2.415</v>
      </c>
      <c r="V2986" s="129">
        <v>-13</v>
      </c>
      <c r="W2986" s="129">
        <v>-26</v>
      </c>
      <c r="X2986" s="129">
        <v>3546</v>
      </c>
      <c r="Y2986" s="129" t="s">
        <v>197</v>
      </c>
      <c r="Z2986" s="129" t="b">
        <v>1</v>
      </c>
      <c r="AA2986" s="129">
        <v>0</v>
      </c>
      <c r="AB2986" s="129" t="b">
        <v>0</v>
      </c>
      <c r="AC2986" s="129">
        <v>34</v>
      </c>
      <c r="AD2986" s="129">
        <v>0.13900000000000001</v>
      </c>
      <c r="AE2986" s="129" t="s">
        <v>3111</v>
      </c>
      <c r="AF2986" s="129" t="s">
        <v>3148</v>
      </c>
      <c r="AG2986" s="35" t="s">
        <v>5003</v>
      </c>
    </row>
    <row r="2987" spans="1:33" x14ac:dyDescent="0.3">
      <c r="A2987" s="129" t="s">
        <v>569</v>
      </c>
      <c r="B2987" s="132">
        <v>-1.34</v>
      </c>
      <c r="C2987" s="132">
        <v>-9.0299999999999994</v>
      </c>
      <c r="D2987" s="132">
        <v>-20.48</v>
      </c>
      <c r="E2987" s="132">
        <v>-12.84</v>
      </c>
      <c r="F2987" s="132">
        <v>-13.83</v>
      </c>
      <c r="G2987" s="129" t="s">
        <v>3221</v>
      </c>
      <c r="H2987" s="129" t="s">
        <v>3108</v>
      </c>
      <c r="I2987" s="129">
        <v>6.8380000000000001</v>
      </c>
      <c r="J2987" s="129">
        <v>-45</v>
      </c>
      <c r="K2987" s="129">
        <v>-25</v>
      </c>
      <c r="L2987" s="129" t="b">
        <v>0</v>
      </c>
      <c r="M2987" s="129">
        <v>-51.741</v>
      </c>
      <c r="N2987" s="129">
        <v>5.109</v>
      </c>
      <c r="O2987" s="129">
        <v>-10.127000000000001</v>
      </c>
      <c r="P2987" s="132">
        <v>-39.951000000000001</v>
      </c>
      <c r="Q2987" s="132">
        <v>0.56999999999999995</v>
      </c>
      <c r="R2987" s="132">
        <v>-22.774000000000001</v>
      </c>
      <c r="S2987" s="129">
        <v>2.5499999999999998</v>
      </c>
      <c r="T2987" s="129">
        <v>-21.782</v>
      </c>
      <c r="U2987" s="129">
        <v>160.11000000000001</v>
      </c>
      <c r="V2987" s="129">
        <v>-4</v>
      </c>
      <c r="W2987" s="129">
        <v>-11</v>
      </c>
      <c r="X2987" s="129">
        <v>48</v>
      </c>
      <c r="Y2987" s="129" t="s">
        <v>569</v>
      </c>
      <c r="Z2987" s="129" t="b">
        <v>1</v>
      </c>
      <c r="AA2987" s="129">
        <v>0</v>
      </c>
      <c r="AB2987" s="129" t="b">
        <v>0</v>
      </c>
      <c r="AC2987" s="129">
        <v>48</v>
      </c>
      <c r="AD2987" s="129">
        <v>0.13900000000000001</v>
      </c>
      <c r="AE2987" s="129" t="s">
        <v>3108</v>
      </c>
      <c r="AF2987" s="129" t="s">
        <v>3221</v>
      </c>
      <c r="AG2987" s="35" t="s">
        <v>3899</v>
      </c>
    </row>
    <row r="2988" spans="1:33" x14ac:dyDescent="0.3">
      <c r="A2988" s="129" t="s">
        <v>8918</v>
      </c>
      <c r="B2988" s="132">
        <v>-1.72</v>
      </c>
      <c r="C2988" s="132">
        <v>-13.45</v>
      </c>
      <c r="D2988" s="132">
        <v>-23.23</v>
      </c>
      <c r="E2988" s="132">
        <v>-13.02</v>
      </c>
      <c r="F2988" s="132">
        <v>-23.72</v>
      </c>
      <c r="G2988" s="129" t="s">
        <v>3168</v>
      </c>
      <c r="H2988" s="129" t="s">
        <v>3124</v>
      </c>
      <c r="I2988" s="129">
        <v>0.28599999999999998</v>
      </c>
      <c r="J2988" s="129">
        <v>-90</v>
      </c>
      <c r="K2988" s="129">
        <v>-81</v>
      </c>
      <c r="L2988" s="129" t="b">
        <v>0</v>
      </c>
      <c r="M2988" s="129">
        <v>-50.662999999999997</v>
      </c>
      <c r="N2988" s="129">
        <v>4.9980000000000002</v>
      </c>
      <c r="O2988" s="129">
        <v>-10.138</v>
      </c>
      <c r="P2988" s="132">
        <v>-41.874000000000002</v>
      </c>
      <c r="Q2988" s="132">
        <v>0.56499999999999995</v>
      </c>
      <c r="R2988" s="132">
        <v>-23.655000000000001</v>
      </c>
      <c r="S2988" s="129">
        <v>3.67</v>
      </c>
      <c r="T2988" s="129">
        <v>0</v>
      </c>
      <c r="U2988" s="129">
        <v>12.03</v>
      </c>
      <c r="V2988" s="129">
        <v>-39</v>
      </c>
      <c r="W2988" s="129">
        <v>-31</v>
      </c>
      <c r="X2988" s="129">
        <v>452</v>
      </c>
      <c r="Y2988" s="129" t="s">
        <v>8918</v>
      </c>
      <c r="Z2988" s="129" t="b">
        <v>1</v>
      </c>
      <c r="AA2988" s="129">
        <v>0</v>
      </c>
      <c r="AB2988" s="129" t="b">
        <v>0</v>
      </c>
      <c r="AC2988" s="129">
        <v>43</v>
      </c>
      <c r="AD2988" s="129">
        <v>0.13800000000000001</v>
      </c>
      <c r="AE2988" s="129" t="s">
        <v>3124</v>
      </c>
      <c r="AF2988" s="129" t="s">
        <v>3168</v>
      </c>
      <c r="AG2988" s="35" t="s">
        <v>8919</v>
      </c>
    </row>
    <row r="2989" spans="1:33" x14ac:dyDescent="0.3">
      <c r="A2989" s="129" t="s">
        <v>7125</v>
      </c>
      <c r="B2989" s="132">
        <v>-6.55</v>
      </c>
      <c r="C2989" s="132">
        <v>3.56</v>
      </c>
      <c r="D2989" s="132">
        <v>-2.8</v>
      </c>
      <c r="E2989" s="132">
        <v>-31.9</v>
      </c>
      <c r="F2989" s="132">
        <v>-34.299999999999997</v>
      </c>
      <c r="G2989" s="129" t="s">
        <v>326</v>
      </c>
      <c r="H2989" s="129" t="s">
        <v>3140</v>
      </c>
      <c r="I2989" s="129">
        <v>0.65400000000000003</v>
      </c>
      <c r="J2989" s="129">
        <v>-88</v>
      </c>
      <c r="K2989" s="129">
        <v>-85</v>
      </c>
      <c r="L2989" s="129" t="b">
        <v>0</v>
      </c>
      <c r="M2989" s="129">
        <v>-87.07</v>
      </c>
      <c r="N2989" s="129">
        <v>8.5809999999999995</v>
      </c>
      <c r="O2989" s="129">
        <v>-10.147</v>
      </c>
      <c r="P2989" s="132">
        <v>-67.268000000000001</v>
      </c>
      <c r="Q2989" s="132">
        <v>0.626</v>
      </c>
      <c r="R2989" s="132">
        <v>-42.104999999999997</v>
      </c>
      <c r="S2989" s="129">
        <v>4.37</v>
      </c>
      <c r="T2989" s="129">
        <v>-84.959000000000003</v>
      </c>
      <c r="U2989" s="129">
        <v>7.28</v>
      </c>
      <c r="V2989" s="129">
        <v>-9</v>
      </c>
      <c r="W2989" s="129">
        <v>-26</v>
      </c>
      <c r="X2989" s="129">
        <v>629</v>
      </c>
      <c r="Y2989" s="129" t="s">
        <v>7125</v>
      </c>
      <c r="Z2989" s="129" t="b">
        <v>0</v>
      </c>
      <c r="AA2989" s="129">
        <v>0</v>
      </c>
      <c r="AB2989" s="129" t="b">
        <v>0</v>
      </c>
      <c r="AC2989" s="129">
        <v>38</v>
      </c>
      <c r="AD2989" s="129">
        <v>0.13800000000000001</v>
      </c>
      <c r="AE2989" s="129" t="s">
        <v>3140</v>
      </c>
      <c r="AF2989" s="129" t="s">
        <v>326</v>
      </c>
      <c r="AG2989" s="35" t="s">
        <v>7126</v>
      </c>
    </row>
    <row r="2990" spans="1:33" x14ac:dyDescent="0.3">
      <c r="A2990" s="129" t="s">
        <v>9021</v>
      </c>
      <c r="B2990" s="132">
        <v>1.4</v>
      </c>
      <c r="C2990" s="132">
        <v>-1.7</v>
      </c>
      <c r="D2990" s="132">
        <v>-3.98</v>
      </c>
      <c r="E2990" s="132">
        <v>-1.59</v>
      </c>
      <c r="F2990" s="132">
        <v>-4.3</v>
      </c>
      <c r="G2990" s="129" t="s">
        <v>3193</v>
      </c>
      <c r="H2990" s="129" t="s">
        <v>3111</v>
      </c>
      <c r="I2990" s="129">
        <v>0.28699999999999998</v>
      </c>
      <c r="J2990" s="129">
        <v>-29</v>
      </c>
      <c r="K2990" s="129">
        <v>-21</v>
      </c>
      <c r="L2990" s="129" t="b">
        <v>0</v>
      </c>
      <c r="M2990" s="129">
        <v>-11.432</v>
      </c>
      <c r="N2990" s="129">
        <v>1.1259999999999999</v>
      </c>
      <c r="O2990" s="129">
        <v>-10.151</v>
      </c>
      <c r="P2990" s="132">
        <v>-11.069000000000001</v>
      </c>
      <c r="Q2990" s="132">
        <v>0.58799999999999997</v>
      </c>
      <c r="R2990" s="132">
        <v>-6.5090000000000003</v>
      </c>
      <c r="S2990" s="129">
        <v>1.1399999999999999</v>
      </c>
      <c r="T2990" s="129">
        <v>81.054000000000002</v>
      </c>
      <c r="U2990" s="129">
        <v>8.68</v>
      </c>
      <c r="V2990" s="129">
        <v>13</v>
      </c>
      <c r="W2990" s="129">
        <v>22</v>
      </c>
      <c r="X2990" s="129">
        <v>2026</v>
      </c>
      <c r="Y2990" s="129" t="s">
        <v>9021</v>
      </c>
      <c r="Z2990" s="129" t="b">
        <v>1</v>
      </c>
      <c r="AA2990" s="129">
        <v>0</v>
      </c>
      <c r="AB2990" s="129" t="b">
        <v>0</v>
      </c>
      <c r="AC2990" s="129">
        <v>44</v>
      </c>
      <c r="AD2990" s="129">
        <v>0.13800000000000001</v>
      </c>
      <c r="AE2990" s="129" t="s">
        <v>3111</v>
      </c>
      <c r="AF2990" s="129" t="s">
        <v>3193</v>
      </c>
      <c r="AG2990" s="35" t="s">
        <v>9022</v>
      </c>
    </row>
    <row r="2991" spans="1:33" x14ac:dyDescent="0.3">
      <c r="A2991" s="129" t="s">
        <v>1289</v>
      </c>
      <c r="B2991" s="132">
        <v>1.27</v>
      </c>
      <c r="C2991" s="132">
        <v>5.5</v>
      </c>
      <c r="D2991" s="132">
        <v>3.66</v>
      </c>
      <c r="E2991" s="132">
        <v>-4.95</v>
      </c>
      <c r="F2991" s="132">
        <v>-5.71</v>
      </c>
      <c r="G2991" s="129" t="s">
        <v>3318</v>
      </c>
      <c r="H2991" s="129" t="s">
        <v>3108</v>
      </c>
      <c r="I2991" s="129">
        <v>144.815</v>
      </c>
      <c r="J2991" s="129">
        <v>-53</v>
      </c>
      <c r="K2991" s="129">
        <v>-46</v>
      </c>
      <c r="L2991" s="129" t="b">
        <v>0</v>
      </c>
      <c r="M2991" s="129">
        <v>-32.36</v>
      </c>
      <c r="N2991" s="129">
        <v>3.1869999999999998</v>
      </c>
      <c r="O2991" s="129">
        <v>-10.154</v>
      </c>
      <c r="P2991" s="132">
        <v>-28.439</v>
      </c>
      <c r="Q2991" s="132">
        <v>0.6</v>
      </c>
      <c r="R2991" s="132">
        <v>-17.052</v>
      </c>
      <c r="S2991" s="129">
        <v>1.8</v>
      </c>
      <c r="T2991" s="129">
        <v>-35.055999999999997</v>
      </c>
      <c r="U2991" s="129">
        <v>95.944999999999993</v>
      </c>
      <c r="V2991" s="129">
        <v>-44</v>
      </c>
      <c r="W2991" s="129">
        <v>-42</v>
      </c>
      <c r="X2991" s="129">
        <v>115</v>
      </c>
      <c r="Y2991" s="129" t="s">
        <v>1289</v>
      </c>
      <c r="Z2991" s="129" t="b">
        <v>0</v>
      </c>
      <c r="AA2991" s="129">
        <v>0</v>
      </c>
      <c r="AB2991" s="129" t="b">
        <v>0</v>
      </c>
      <c r="AC2991" s="129">
        <v>41</v>
      </c>
      <c r="AD2991" s="129">
        <v>0.13800000000000001</v>
      </c>
      <c r="AE2991" s="129" t="s">
        <v>3108</v>
      </c>
      <c r="AF2991" s="129" t="s">
        <v>3318</v>
      </c>
      <c r="AG2991" s="35" t="s">
        <v>5197</v>
      </c>
    </row>
    <row r="2992" spans="1:33" x14ac:dyDescent="0.3">
      <c r="A2992" s="129" t="s">
        <v>1128</v>
      </c>
      <c r="B2992" s="132">
        <v>-0.48</v>
      </c>
      <c r="C2992" s="132">
        <v>13.59</v>
      </c>
      <c r="D2992" s="132">
        <v>-0.64</v>
      </c>
      <c r="E2992" s="132">
        <v>-12.5</v>
      </c>
      <c r="F2992" s="132">
        <v>-13.42</v>
      </c>
      <c r="G2992" s="129" t="s">
        <v>3180</v>
      </c>
      <c r="H2992" s="129" t="s">
        <v>3140</v>
      </c>
      <c r="I2992" s="129">
        <v>105.395</v>
      </c>
      <c r="J2992" s="129">
        <v>-51</v>
      </c>
      <c r="K2992" s="129">
        <v>-33</v>
      </c>
      <c r="L2992" s="129" t="b">
        <v>1</v>
      </c>
      <c r="M2992" s="129">
        <v>-32.357999999999997</v>
      </c>
      <c r="N2992" s="129">
        <v>3.1840000000000002</v>
      </c>
      <c r="O2992" s="129">
        <v>-10.163</v>
      </c>
      <c r="P2992" s="132">
        <v>-30.367000000000001</v>
      </c>
      <c r="Q2992" s="132">
        <v>0.60199999999999998</v>
      </c>
      <c r="R2992" s="132">
        <v>-18.268999999999998</v>
      </c>
      <c r="S2992" s="129">
        <v>1.75</v>
      </c>
      <c r="T2992" s="129">
        <v>10.986000000000001</v>
      </c>
      <c r="U2992" s="129">
        <v>85.614999999999995</v>
      </c>
      <c r="V2992" s="129">
        <v>-45</v>
      </c>
      <c r="W2992" s="129">
        <v>-59</v>
      </c>
      <c r="X2992" s="129">
        <v>133</v>
      </c>
      <c r="Y2992" s="129" t="s">
        <v>1128</v>
      </c>
      <c r="Z2992" s="129" t="b">
        <v>1</v>
      </c>
      <c r="AA2992" s="129">
        <v>0</v>
      </c>
      <c r="AB2992" s="129" t="b">
        <v>0</v>
      </c>
      <c r="AC2992" s="129">
        <v>42</v>
      </c>
      <c r="AD2992" s="129">
        <v>0.13700000000000001</v>
      </c>
      <c r="AE2992" s="129" t="s">
        <v>3140</v>
      </c>
      <c r="AF2992" s="129" t="s">
        <v>3180</v>
      </c>
      <c r="AG2992" s="35" t="s">
        <v>3440</v>
      </c>
    </row>
    <row r="2993" spans="1:33" x14ac:dyDescent="0.3">
      <c r="A2993" s="129" t="s">
        <v>2980</v>
      </c>
      <c r="B2993" s="132">
        <v>0.25</v>
      </c>
      <c r="C2993" s="132">
        <v>-9.9</v>
      </c>
      <c r="D2993" s="132">
        <v>-31</v>
      </c>
      <c r="E2993" s="132">
        <v>-24.35</v>
      </c>
      <c r="F2993" s="132">
        <v>-29.41</v>
      </c>
      <c r="G2993" s="129" t="s">
        <v>3184</v>
      </c>
      <c r="H2993" s="129" t="s">
        <v>24</v>
      </c>
      <c r="I2993" s="129">
        <v>0.54200000000000004</v>
      </c>
      <c r="J2993" s="129">
        <v>-48</v>
      </c>
      <c r="K2993" s="129">
        <v>-33</v>
      </c>
      <c r="L2993" s="129" t="b">
        <v>0</v>
      </c>
      <c r="M2993" s="129">
        <v>-69.998000000000005</v>
      </c>
      <c r="N2993" s="129">
        <v>6.8780000000000001</v>
      </c>
      <c r="O2993" s="129">
        <v>-10.177</v>
      </c>
      <c r="P2993" s="132">
        <v>-54.78</v>
      </c>
      <c r="Q2993" s="132">
        <v>0.55500000000000005</v>
      </c>
      <c r="R2993" s="132">
        <v>-30.408999999999999</v>
      </c>
      <c r="S2993" s="129">
        <v>3.72</v>
      </c>
      <c r="T2993" s="129">
        <v>-72.915999999999997</v>
      </c>
      <c r="U2993" s="129">
        <v>48.68</v>
      </c>
      <c r="V2993" s="129">
        <v>-13</v>
      </c>
      <c r="W2993" s="129">
        <v>-4</v>
      </c>
      <c r="X2993" s="129">
        <v>110</v>
      </c>
      <c r="Y2993" s="129" t="s">
        <v>2980</v>
      </c>
      <c r="Z2993" s="129" t="b">
        <v>1</v>
      </c>
      <c r="AA2993" s="129">
        <v>0</v>
      </c>
      <c r="AB2993" s="129" t="b">
        <v>0</v>
      </c>
      <c r="AC2993" s="129">
        <v>41</v>
      </c>
      <c r="AD2993" s="129">
        <v>0.13700000000000001</v>
      </c>
      <c r="AE2993" s="129" t="s">
        <v>24</v>
      </c>
      <c r="AF2993" s="129" t="s">
        <v>3184</v>
      </c>
      <c r="AG2993" s="35" t="s">
        <v>7296</v>
      </c>
    </row>
    <row r="2994" spans="1:33" x14ac:dyDescent="0.3">
      <c r="A2994" s="129" t="s">
        <v>405</v>
      </c>
      <c r="B2994" s="132">
        <v>0.28999999999999998</v>
      </c>
      <c r="C2994" s="132">
        <v>-7.73</v>
      </c>
      <c r="D2994" s="132">
        <v>-6.17</v>
      </c>
      <c r="E2994" s="132">
        <v>-4.08</v>
      </c>
      <c r="F2994" s="132">
        <v>-8.42</v>
      </c>
      <c r="G2994" s="129" t="s">
        <v>177</v>
      </c>
      <c r="H2994" s="129" t="s">
        <v>24</v>
      </c>
      <c r="I2994" s="129">
        <v>139.66900000000001</v>
      </c>
      <c r="J2994" s="129">
        <v>-33</v>
      </c>
      <c r="K2994" s="129">
        <v>-17</v>
      </c>
      <c r="L2994" s="129" t="b">
        <v>0</v>
      </c>
      <c r="M2994" s="129">
        <v>-21.329000000000001</v>
      </c>
      <c r="N2994" s="129">
        <v>2.0950000000000002</v>
      </c>
      <c r="O2994" s="129">
        <v>-10.183</v>
      </c>
      <c r="P2994" s="132">
        <v>-19.428999999999998</v>
      </c>
      <c r="Q2994" s="132">
        <v>0.59</v>
      </c>
      <c r="R2994" s="132">
        <v>-11.46</v>
      </c>
      <c r="S2994" s="129">
        <v>1.67</v>
      </c>
      <c r="T2994" s="129">
        <v>8.1440000000000001</v>
      </c>
      <c r="U2994" s="129">
        <v>228.28</v>
      </c>
      <c r="V2994" s="129">
        <v>-62</v>
      </c>
      <c r="W2994" s="129">
        <v>-52</v>
      </c>
      <c r="X2994" s="129">
        <v>52</v>
      </c>
      <c r="Y2994" s="129" t="s">
        <v>405</v>
      </c>
      <c r="Z2994" s="129" t="b">
        <v>1</v>
      </c>
      <c r="AA2994" s="129">
        <v>0</v>
      </c>
      <c r="AB2994" s="129" t="b">
        <v>0</v>
      </c>
      <c r="AC2994" s="129">
        <v>38</v>
      </c>
      <c r="AD2994" s="129">
        <v>0.13700000000000001</v>
      </c>
      <c r="AE2994" s="129" t="s">
        <v>24</v>
      </c>
      <c r="AF2994" s="129" t="s">
        <v>177</v>
      </c>
      <c r="AG2994" s="35" t="s">
        <v>3315</v>
      </c>
    </row>
    <row r="2995" spans="1:33" x14ac:dyDescent="0.3">
      <c r="A2995" s="129" t="s">
        <v>2224</v>
      </c>
      <c r="B2995" s="132">
        <v>-1.89</v>
      </c>
      <c r="C2995" s="132">
        <v>-2.59</v>
      </c>
      <c r="D2995" s="132">
        <v>-13.1</v>
      </c>
      <c r="E2995" s="132">
        <v>-10.48</v>
      </c>
      <c r="F2995" s="132">
        <v>-10.86</v>
      </c>
      <c r="G2995" s="129" t="s">
        <v>3217</v>
      </c>
      <c r="H2995" s="129" t="s">
        <v>150</v>
      </c>
      <c r="I2995" s="129">
        <v>1.7490000000000001</v>
      </c>
      <c r="J2995" s="129">
        <v>-36</v>
      </c>
      <c r="K2995" s="129">
        <v>-27</v>
      </c>
      <c r="L2995" s="129" t="b">
        <v>0</v>
      </c>
      <c r="M2995" s="129">
        <v>-30.635999999999999</v>
      </c>
      <c r="N2995" s="129">
        <v>3.0070000000000001</v>
      </c>
      <c r="O2995" s="129">
        <v>-10.186999999999999</v>
      </c>
      <c r="P2995" s="132">
        <v>-26.991</v>
      </c>
      <c r="Q2995" s="132">
        <v>0.57799999999999996</v>
      </c>
      <c r="R2995" s="132">
        <v>-15.603</v>
      </c>
      <c r="S2995" s="129">
        <v>2.0099999999999998</v>
      </c>
      <c r="T2995" s="129">
        <v>30.065999999999999</v>
      </c>
      <c r="U2995" s="129">
        <v>8.2899999999999991</v>
      </c>
      <c r="V2995" s="129">
        <v>-17</v>
      </c>
      <c r="W2995" s="129">
        <v>-30</v>
      </c>
      <c r="X2995" s="129">
        <v>1202</v>
      </c>
      <c r="Y2995" s="129" t="s">
        <v>2224</v>
      </c>
      <c r="Z2995" s="129" t="b">
        <v>1</v>
      </c>
      <c r="AA2995" s="129">
        <v>0</v>
      </c>
      <c r="AB2995" s="129" t="b">
        <v>0</v>
      </c>
      <c r="AC2995" s="129">
        <v>42</v>
      </c>
      <c r="AD2995" s="129">
        <v>0.13600000000000001</v>
      </c>
      <c r="AE2995" s="129" t="s">
        <v>150</v>
      </c>
      <c r="AF2995" s="129" t="s">
        <v>3217</v>
      </c>
      <c r="AG2995" s="35" t="s">
        <v>3756</v>
      </c>
    </row>
    <row r="2996" spans="1:33" x14ac:dyDescent="0.3">
      <c r="A2996" s="129" t="s">
        <v>1829</v>
      </c>
      <c r="B2996" s="132">
        <v>-2.83</v>
      </c>
      <c r="C2996" s="132">
        <v>-4.49</v>
      </c>
      <c r="D2996" s="132">
        <v>-6.52</v>
      </c>
      <c r="E2996" s="132">
        <v>-10.61</v>
      </c>
      <c r="F2996" s="132">
        <v>-10.64</v>
      </c>
      <c r="G2996" s="129" t="s">
        <v>4241</v>
      </c>
      <c r="H2996" s="129" t="s">
        <v>3108</v>
      </c>
      <c r="I2996" s="129">
        <v>0.96699999999999997</v>
      </c>
      <c r="J2996" s="129">
        <v>-39</v>
      </c>
      <c r="K2996" s="129">
        <v>-28</v>
      </c>
      <c r="L2996" s="129" t="b">
        <v>0</v>
      </c>
      <c r="M2996" s="129">
        <v>-24.076000000000001</v>
      </c>
      <c r="N2996" s="129">
        <v>2.3610000000000002</v>
      </c>
      <c r="O2996" s="129">
        <v>-10.196</v>
      </c>
      <c r="P2996" s="132">
        <v>-22.016999999999999</v>
      </c>
      <c r="Q2996" s="132">
        <v>0.59399999999999997</v>
      </c>
      <c r="R2996" s="132">
        <v>-13.077999999999999</v>
      </c>
      <c r="S2996" s="129">
        <v>2.04</v>
      </c>
      <c r="T2996" s="129">
        <v>-64.313000000000002</v>
      </c>
      <c r="U2996" s="129">
        <v>34.28</v>
      </c>
      <c r="V2996" s="129">
        <v>32</v>
      </c>
      <c r="W2996" s="129">
        <v>40</v>
      </c>
      <c r="X2996" s="129">
        <v>285</v>
      </c>
      <c r="Y2996" s="129" t="s">
        <v>1829</v>
      </c>
      <c r="Z2996" s="129" t="b">
        <v>1</v>
      </c>
      <c r="AA2996" s="129">
        <v>0</v>
      </c>
      <c r="AB2996" s="129" t="b">
        <v>0</v>
      </c>
      <c r="AC2996" s="129">
        <v>41</v>
      </c>
      <c r="AD2996" s="129">
        <v>0.13600000000000001</v>
      </c>
      <c r="AE2996" s="129" t="s">
        <v>3108</v>
      </c>
      <c r="AF2996" s="129" t="s">
        <v>4241</v>
      </c>
      <c r="AG2996" s="35" t="s">
        <v>5143</v>
      </c>
    </row>
    <row r="2997" spans="1:33" x14ac:dyDescent="0.3">
      <c r="A2997" s="129" t="s">
        <v>2759</v>
      </c>
      <c r="B2997" s="132">
        <v>-1.73</v>
      </c>
      <c r="C2997" s="132">
        <v>-27.87</v>
      </c>
      <c r="D2997" s="132">
        <v>-42.64</v>
      </c>
      <c r="E2997" s="132">
        <v>-39.32</v>
      </c>
      <c r="F2997" s="132">
        <v>-35.54</v>
      </c>
      <c r="G2997" s="129" t="s">
        <v>3241</v>
      </c>
      <c r="H2997" s="129" t="s">
        <v>3124</v>
      </c>
      <c r="I2997" s="129">
        <v>0.76800000000000002</v>
      </c>
      <c r="J2997" s="129">
        <v>-93</v>
      </c>
      <c r="K2997" s="129">
        <v>-86</v>
      </c>
      <c r="L2997" s="129" t="b">
        <v>0</v>
      </c>
      <c r="M2997" s="129">
        <v>-97.727999999999994</v>
      </c>
      <c r="N2997" s="129">
        <v>9.5830000000000002</v>
      </c>
      <c r="O2997" s="129">
        <v>-10.198</v>
      </c>
      <c r="P2997" s="132">
        <v>-65.058000000000007</v>
      </c>
      <c r="Q2997" s="132">
        <v>0.54100000000000004</v>
      </c>
      <c r="R2997" s="132">
        <v>-35.206000000000003</v>
      </c>
      <c r="S2997" s="129">
        <v>8.5</v>
      </c>
      <c r="T2997" s="129">
        <v>14.667999999999999</v>
      </c>
      <c r="U2997" s="129">
        <v>9.6300000000000008</v>
      </c>
      <c r="V2997" s="129">
        <v>-23</v>
      </c>
      <c r="W2997" s="129">
        <v>-19</v>
      </c>
      <c r="X2997" s="129">
        <v>244</v>
      </c>
      <c r="Y2997" s="129" t="s">
        <v>2759</v>
      </c>
      <c r="Z2997" s="129" t="b">
        <v>1</v>
      </c>
      <c r="AA2997" s="129">
        <v>0</v>
      </c>
      <c r="AB2997" s="129" t="b">
        <v>0</v>
      </c>
      <c r="AC2997" s="129">
        <v>46</v>
      </c>
      <c r="AD2997" s="129">
        <v>0.13600000000000001</v>
      </c>
      <c r="AE2997" s="129" t="s">
        <v>3124</v>
      </c>
      <c r="AF2997" s="129" t="s">
        <v>3241</v>
      </c>
      <c r="AG2997" s="35" t="s">
        <v>4352</v>
      </c>
    </row>
    <row r="2998" spans="1:33" x14ac:dyDescent="0.3">
      <c r="A2998" s="129" t="s">
        <v>9126</v>
      </c>
      <c r="B2998" s="132">
        <v>-10.29</v>
      </c>
      <c r="C2998" s="132">
        <v>-26.12</v>
      </c>
      <c r="D2998" s="132">
        <v>-28.64</v>
      </c>
      <c r="E2998" s="132">
        <v>-42.39</v>
      </c>
      <c r="F2998" s="132">
        <v>-48.1</v>
      </c>
      <c r="G2998" s="129" t="s">
        <v>3146</v>
      </c>
      <c r="H2998" s="129" t="s">
        <v>3124</v>
      </c>
      <c r="I2998" s="129">
        <v>0.25800000000000001</v>
      </c>
      <c r="J2998" s="129">
        <v>-93</v>
      </c>
      <c r="K2998" s="129">
        <v>-93</v>
      </c>
      <c r="L2998" s="129" t="b">
        <v>0</v>
      </c>
      <c r="M2998" s="129">
        <v>-88.367999999999995</v>
      </c>
      <c r="N2998" s="129">
        <v>8.6319999999999997</v>
      </c>
      <c r="O2998" s="129">
        <v>-10.237</v>
      </c>
      <c r="P2998" s="132">
        <v>-63.872</v>
      </c>
      <c r="Q2998" s="132">
        <v>0.60599999999999998</v>
      </c>
      <c r="R2998" s="132">
        <v>-38.691000000000003</v>
      </c>
      <c r="S2998" s="129">
        <v>9.49</v>
      </c>
      <c r="T2998" s="129">
        <v>-70.47</v>
      </c>
      <c r="U2998" s="129">
        <v>0.628</v>
      </c>
      <c r="V2998" s="129">
        <v>73</v>
      </c>
      <c r="W2998" s="129">
        <v>189</v>
      </c>
      <c r="X2998" s="129">
        <v>3355</v>
      </c>
      <c r="Y2998" s="129" t="s">
        <v>9126</v>
      </c>
      <c r="Z2998" s="129" t="b">
        <v>1</v>
      </c>
      <c r="AA2998" s="129">
        <v>0</v>
      </c>
      <c r="AB2998" s="129" t="b">
        <v>0</v>
      </c>
      <c r="AC2998" s="129">
        <v>35</v>
      </c>
      <c r="AD2998" s="129">
        <v>0.13600000000000001</v>
      </c>
      <c r="AE2998" s="129" t="s">
        <v>3124</v>
      </c>
      <c r="AF2998" s="129" t="s">
        <v>3146</v>
      </c>
      <c r="AG2998" s="35" t="s">
        <v>9127</v>
      </c>
    </row>
    <row r="2999" spans="1:33" x14ac:dyDescent="0.3">
      <c r="A2999" s="129" t="s">
        <v>201</v>
      </c>
      <c r="B2999" s="132">
        <v>-3.37</v>
      </c>
      <c r="C2999" s="132">
        <v>-7.66</v>
      </c>
      <c r="D2999" s="132">
        <v>-13.79</v>
      </c>
      <c r="E2999" s="132">
        <v>-11.87</v>
      </c>
      <c r="F2999" s="132">
        <v>-14.82</v>
      </c>
      <c r="I2999" s="129">
        <v>30.623999999999999</v>
      </c>
      <c r="J2999" s="129">
        <v>-33</v>
      </c>
      <c r="K2999" s="129">
        <v>-18</v>
      </c>
      <c r="L2999" s="129" t="b">
        <v>0</v>
      </c>
      <c r="M2999" s="129">
        <v>-33.953000000000003</v>
      </c>
      <c r="N2999" s="129">
        <v>3.31</v>
      </c>
      <c r="O2999" s="129">
        <v>-10.256</v>
      </c>
      <c r="P2999" s="132">
        <v>-30.158999999999999</v>
      </c>
      <c r="Q2999" s="132">
        <v>0.58499999999999996</v>
      </c>
      <c r="R2999" s="132">
        <v>-17.646000000000001</v>
      </c>
      <c r="S2999" s="129">
        <v>2.13</v>
      </c>
      <c r="T2999" s="129">
        <v>-79.706000000000003</v>
      </c>
      <c r="U2999" s="129">
        <v>67.63</v>
      </c>
      <c r="V2999" s="129">
        <v>-39</v>
      </c>
      <c r="W2999" s="129">
        <v>-44</v>
      </c>
      <c r="X2999" s="129">
        <v>138</v>
      </c>
      <c r="Y2999" s="129" t="s">
        <v>201</v>
      </c>
      <c r="Z2999" s="129" t="b">
        <v>1</v>
      </c>
      <c r="AA2999" s="129">
        <v>0</v>
      </c>
      <c r="AB2999" s="129" t="b">
        <v>0</v>
      </c>
      <c r="AC2999" s="129">
        <v>39</v>
      </c>
      <c r="AD2999" s="129">
        <v>0.13500000000000001</v>
      </c>
      <c r="AG2999" s="35" t="s">
        <v>3270</v>
      </c>
    </row>
    <row r="3000" spans="1:33" x14ac:dyDescent="0.3">
      <c r="A3000" s="129" t="s">
        <v>1519</v>
      </c>
      <c r="B3000" s="132">
        <v>1.82</v>
      </c>
      <c r="C3000" s="132">
        <v>5.94</v>
      </c>
      <c r="D3000" s="132">
        <v>-6.46</v>
      </c>
      <c r="E3000" s="132">
        <v>-23.3</v>
      </c>
      <c r="F3000" s="132">
        <v>-25.27</v>
      </c>
      <c r="G3000" s="129" t="s">
        <v>3353</v>
      </c>
      <c r="H3000" s="129" t="s">
        <v>115</v>
      </c>
      <c r="I3000" s="129">
        <v>3.956</v>
      </c>
      <c r="J3000" s="129">
        <v>-40</v>
      </c>
      <c r="K3000" s="129">
        <v>-31</v>
      </c>
      <c r="L3000" s="129" t="b">
        <v>0</v>
      </c>
      <c r="M3000" s="129">
        <v>-57.284999999999997</v>
      </c>
      <c r="N3000" s="129">
        <v>5.5810000000000004</v>
      </c>
      <c r="O3000" s="129">
        <v>-10.263999999999999</v>
      </c>
      <c r="P3000" s="132">
        <v>-48.58</v>
      </c>
      <c r="Q3000" s="132">
        <v>0.60599999999999998</v>
      </c>
      <c r="R3000" s="132">
        <v>-29.42</v>
      </c>
      <c r="S3000" s="129">
        <v>3.96</v>
      </c>
      <c r="T3000" s="129">
        <v>-23.931000000000001</v>
      </c>
      <c r="U3000" s="129">
        <v>304.14999999999998</v>
      </c>
      <c r="V3000" s="129">
        <v>-18</v>
      </c>
      <c r="W3000" s="129">
        <v>-27</v>
      </c>
      <c r="X3000" s="129">
        <v>16</v>
      </c>
      <c r="Y3000" s="129" t="s">
        <v>1519</v>
      </c>
      <c r="Z3000" s="129" t="b">
        <v>1</v>
      </c>
      <c r="AA3000" s="129">
        <v>0</v>
      </c>
      <c r="AB3000" s="129" t="b">
        <v>0</v>
      </c>
      <c r="AC3000" s="129">
        <v>44</v>
      </c>
      <c r="AD3000" s="129">
        <v>0.13500000000000001</v>
      </c>
      <c r="AE3000" s="129" t="s">
        <v>115</v>
      </c>
      <c r="AF3000" s="129" t="s">
        <v>3353</v>
      </c>
      <c r="AG3000" s="35" t="s">
        <v>3354</v>
      </c>
    </row>
    <row r="3001" spans="1:33" x14ac:dyDescent="0.3">
      <c r="A3001" s="129" t="s">
        <v>1346</v>
      </c>
      <c r="B3001" s="132">
        <v>1.37</v>
      </c>
      <c r="C3001" s="132">
        <v>-2.4900000000000002</v>
      </c>
      <c r="D3001" s="132">
        <v>-8.39</v>
      </c>
      <c r="E3001" s="132">
        <v>-2.3199999999999998</v>
      </c>
      <c r="F3001" s="132">
        <v>-4.5</v>
      </c>
      <c r="G3001" s="129" t="s">
        <v>3146</v>
      </c>
      <c r="H3001" s="129" t="s">
        <v>3124</v>
      </c>
      <c r="I3001" s="129">
        <v>16.364000000000001</v>
      </c>
      <c r="J3001" s="129">
        <v>-50</v>
      </c>
      <c r="K3001" s="129">
        <v>-48</v>
      </c>
      <c r="L3001" s="129" t="b">
        <v>0</v>
      </c>
      <c r="M3001" s="129">
        <v>-29.808</v>
      </c>
      <c r="N3001" s="129">
        <v>2.8980000000000001</v>
      </c>
      <c r="O3001" s="129">
        <v>-10.285</v>
      </c>
      <c r="P3001" s="132">
        <v>-25.541</v>
      </c>
      <c r="Q3001" s="132">
        <v>0.58799999999999997</v>
      </c>
      <c r="R3001" s="132">
        <v>-15.012</v>
      </c>
      <c r="S3001" s="129">
        <v>2.13</v>
      </c>
      <c r="T3001" s="129">
        <v>-12.016999999999999</v>
      </c>
      <c r="U3001" s="129">
        <v>27.39</v>
      </c>
      <c r="V3001" s="129">
        <v>-6</v>
      </c>
      <c r="W3001" s="129">
        <v>5</v>
      </c>
      <c r="X3001" s="129">
        <v>343</v>
      </c>
      <c r="Y3001" s="129" t="s">
        <v>1346</v>
      </c>
      <c r="Z3001" s="129" t="b">
        <v>1</v>
      </c>
      <c r="AA3001" s="129">
        <v>0</v>
      </c>
      <c r="AB3001" s="129" t="b">
        <v>0</v>
      </c>
      <c r="AC3001" s="129">
        <v>42</v>
      </c>
      <c r="AD3001" s="129">
        <v>0.13500000000000001</v>
      </c>
      <c r="AE3001" s="129" t="s">
        <v>3124</v>
      </c>
      <c r="AF3001" s="129" t="s">
        <v>3146</v>
      </c>
      <c r="AG3001" s="35" t="s">
        <v>4608</v>
      </c>
    </row>
    <row r="3002" spans="1:33" x14ac:dyDescent="0.3">
      <c r="A3002" s="129" t="s">
        <v>1755</v>
      </c>
      <c r="B3002" s="132">
        <v>-5.91</v>
      </c>
      <c r="C3002" s="132">
        <v>-15.79</v>
      </c>
      <c r="D3002" s="132">
        <v>-32.81</v>
      </c>
      <c r="E3002" s="132">
        <v>-23.34</v>
      </c>
      <c r="F3002" s="132">
        <v>-29.19</v>
      </c>
      <c r="G3002" s="129" t="s">
        <v>202</v>
      </c>
      <c r="H3002" s="129" t="s">
        <v>3108</v>
      </c>
      <c r="I3002" s="129">
        <v>1.679</v>
      </c>
      <c r="J3002" s="129">
        <v>-48</v>
      </c>
      <c r="K3002" s="129">
        <v>-39</v>
      </c>
      <c r="L3002" s="129" t="b">
        <v>0</v>
      </c>
      <c r="M3002" s="129">
        <v>-65.344999999999999</v>
      </c>
      <c r="N3002" s="129">
        <v>6.3479999999999999</v>
      </c>
      <c r="O3002" s="129">
        <v>-10.294</v>
      </c>
      <c r="P3002" s="132">
        <v>-50.917999999999999</v>
      </c>
      <c r="Q3002" s="132">
        <v>0.55700000000000005</v>
      </c>
      <c r="R3002" s="132">
        <v>-28.375</v>
      </c>
      <c r="S3002" s="129">
        <v>3.48</v>
      </c>
      <c r="T3002" s="129">
        <v>-57.658000000000001</v>
      </c>
      <c r="U3002" s="129">
        <v>19.41</v>
      </c>
      <c r="V3002" s="129">
        <v>-3</v>
      </c>
      <c r="W3002" s="129">
        <v>-13</v>
      </c>
      <c r="X3002" s="129">
        <v>295</v>
      </c>
      <c r="Y3002" s="129" t="s">
        <v>1755</v>
      </c>
      <c r="Z3002" s="129" t="b">
        <v>1</v>
      </c>
      <c r="AA3002" s="129">
        <v>0</v>
      </c>
      <c r="AB3002" s="129" t="b">
        <v>0</v>
      </c>
      <c r="AC3002" s="129">
        <v>40</v>
      </c>
      <c r="AD3002" s="129">
        <v>0.13400000000000001</v>
      </c>
      <c r="AE3002" s="129" t="s">
        <v>3108</v>
      </c>
      <c r="AF3002" s="129" t="s">
        <v>202</v>
      </c>
      <c r="AG3002" s="35" t="s">
        <v>4132</v>
      </c>
    </row>
    <row r="3003" spans="1:33" x14ac:dyDescent="0.3">
      <c r="A3003" s="129" t="s">
        <v>2268</v>
      </c>
      <c r="B3003" s="132">
        <v>-0.93</v>
      </c>
      <c r="C3003" s="132">
        <v>0.82</v>
      </c>
      <c r="D3003" s="132">
        <v>-3.12</v>
      </c>
      <c r="E3003" s="132">
        <v>-9.1999999999999993</v>
      </c>
      <c r="F3003" s="132">
        <v>-16.809999999999999</v>
      </c>
      <c r="G3003" s="129" t="s">
        <v>3705</v>
      </c>
      <c r="H3003" s="129" t="s">
        <v>115</v>
      </c>
      <c r="I3003" s="129">
        <v>1.859</v>
      </c>
      <c r="J3003" s="129">
        <v>-42</v>
      </c>
      <c r="K3003" s="129">
        <v>-37</v>
      </c>
      <c r="L3003" s="129" t="b">
        <v>0</v>
      </c>
      <c r="M3003" s="129">
        <v>-36.451999999999998</v>
      </c>
      <c r="N3003" s="129">
        <v>3.5390000000000001</v>
      </c>
      <c r="O3003" s="129">
        <v>-10.3</v>
      </c>
      <c r="P3003" s="132">
        <v>-33.408999999999999</v>
      </c>
      <c r="Q3003" s="132">
        <v>0.61</v>
      </c>
      <c r="R3003" s="132">
        <v>-20.366</v>
      </c>
      <c r="S3003" s="129">
        <v>1.73</v>
      </c>
      <c r="T3003" s="129">
        <v>94.144999999999996</v>
      </c>
      <c r="U3003" s="129">
        <v>39.380000000000003</v>
      </c>
      <c r="V3003" s="129">
        <v>24</v>
      </c>
      <c r="W3003" s="129">
        <v>-12</v>
      </c>
      <c r="X3003" s="129">
        <v>294</v>
      </c>
      <c r="Y3003" s="129" t="s">
        <v>2268</v>
      </c>
      <c r="Z3003" s="129" t="b">
        <v>1</v>
      </c>
      <c r="AA3003" s="129">
        <v>0</v>
      </c>
      <c r="AB3003" s="129" t="b">
        <v>0</v>
      </c>
      <c r="AC3003" s="129">
        <v>46</v>
      </c>
      <c r="AD3003" s="129">
        <v>0.13400000000000001</v>
      </c>
      <c r="AE3003" s="129" t="s">
        <v>115</v>
      </c>
      <c r="AF3003" s="129" t="s">
        <v>3705</v>
      </c>
      <c r="AG3003" s="35" t="s">
        <v>5269</v>
      </c>
    </row>
    <row r="3004" spans="1:33" x14ac:dyDescent="0.3">
      <c r="A3004" s="129" t="s">
        <v>477</v>
      </c>
      <c r="B3004" s="132">
        <v>-3.34</v>
      </c>
      <c r="C3004" s="132">
        <v>-4.63</v>
      </c>
      <c r="D3004" s="132">
        <v>-8.4</v>
      </c>
      <c r="E3004" s="132">
        <v>-9.68</v>
      </c>
      <c r="F3004" s="132">
        <v>-8.66</v>
      </c>
      <c r="G3004" s="129" t="s">
        <v>3204</v>
      </c>
      <c r="H3004" s="129" t="s">
        <v>3205</v>
      </c>
      <c r="I3004" s="129">
        <v>184.661</v>
      </c>
      <c r="J3004" s="129">
        <v>-39</v>
      </c>
      <c r="K3004" s="129">
        <v>-28</v>
      </c>
      <c r="L3004" s="129" t="b">
        <v>0</v>
      </c>
      <c r="M3004" s="129">
        <v>-16.021000000000001</v>
      </c>
      <c r="N3004" s="129">
        <v>1.5529999999999999</v>
      </c>
      <c r="O3004" s="129">
        <v>-10.313000000000001</v>
      </c>
      <c r="P3004" s="132">
        <v>-15.385999999999999</v>
      </c>
      <c r="Q3004" s="132">
        <v>0.59399999999999997</v>
      </c>
      <c r="R3004" s="132">
        <v>-9.1340000000000003</v>
      </c>
      <c r="S3004" s="129">
        <v>1.69</v>
      </c>
      <c r="T3004" s="129">
        <v>-0.64400000000000002</v>
      </c>
      <c r="U3004" s="129">
        <v>45.835000000000001</v>
      </c>
      <c r="V3004" s="129">
        <v>-55</v>
      </c>
      <c r="W3004" s="129">
        <v>-53</v>
      </c>
      <c r="X3004" s="129">
        <v>257</v>
      </c>
      <c r="Y3004" s="129" t="s">
        <v>477</v>
      </c>
      <c r="Z3004" s="129" t="b">
        <v>1</v>
      </c>
      <c r="AA3004" s="129">
        <v>0</v>
      </c>
      <c r="AB3004" s="129" t="b">
        <v>0</v>
      </c>
      <c r="AC3004" s="129">
        <v>40</v>
      </c>
      <c r="AD3004" s="129">
        <v>0.13400000000000001</v>
      </c>
      <c r="AE3004" s="129" t="s">
        <v>3205</v>
      </c>
      <c r="AF3004" s="129" t="s">
        <v>3204</v>
      </c>
      <c r="AG3004" s="35" t="s">
        <v>5443</v>
      </c>
    </row>
    <row r="3005" spans="1:33" x14ac:dyDescent="0.3">
      <c r="A3005" s="129" t="s">
        <v>1038</v>
      </c>
      <c r="B3005" s="132">
        <v>5.22</v>
      </c>
      <c r="C3005" s="132">
        <v>-2.04</v>
      </c>
      <c r="D3005" s="132">
        <v>-22.17</v>
      </c>
      <c r="E3005" s="132">
        <v>-18.88</v>
      </c>
      <c r="F3005" s="132">
        <v>-21.14</v>
      </c>
      <c r="G3005" s="129" t="s">
        <v>3114</v>
      </c>
      <c r="H3005" s="129" t="s">
        <v>31</v>
      </c>
      <c r="I3005" s="129">
        <v>11.48</v>
      </c>
      <c r="J3005" s="129">
        <v>-85</v>
      </c>
      <c r="K3005" s="129">
        <v>-84</v>
      </c>
      <c r="L3005" s="129" t="b">
        <v>0</v>
      </c>
      <c r="M3005" s="129">
        <v>-66.900999999999996</v>
      </c>
      <c r="N3005" s="129">
        <v>6.484</v>
      </c>
      <c r="O3005" s="129">
        <v>-10.318</v>
      </c>
      <c r="P3005" s="132">
        <v>-52.158999999999999</v>
      </c>
      <c r="Q3005" s="132">
        <v>0.56999999999999995</v>
      </c>
      <c r="R3005" s="132">
        <v>-29.713000000000001</v>
      </c>
      <c r="S3005" s="129">
        <v>3.69</v>
      </c>
      <c r="T3005" s="129">
        <v>34.685000000000002</v>
      </c>
      <c r="U3005" s="129">
        <v>12.5</v>
      </c>
      <c r="V3005" s="129">
        <v>110</v>
      </c>
      <c r="W3005" s="129">
        <v>61</v>
      </c>
      <c r="X3005" s="129">
        <v>433</v>
      </c>
      <c r="Y3005" s="129" t="s">
        <v>1038</v>
      </c>
      <c r="Z3005" s="129" t="b">
        <v>1</v>
      </c>
      <c r="AA3005" s="129">
        <v>0</v>
      </c>
      <c r="AB3005" s="129" t="b">
        <v>0</v>
      </c>
      <c r="AC3005" s="129">
        <v>45</v>
      </c>
      <c r="AD3005" s="129">
        <v>0.13400000000000001</v>
      </c>
      <c r="AE3005" s="129" t="s">
        <v>31</v>
      </c>
      <c r="AF3005" s="129" t="s">
        <v>3114</v>
      </c>
      <c r="AG3005" s="35" t="s">
        <v>5184</v>
      </c>
    </row>
    <row r="3006" spans="1:33" x14ac:dyDescent="0.3">
      <c r="A3006" s="129" t="s">
        <v>8118</v>
      </c>
      <c r="B3006" s="132">
        <v>10.77</v>
      </c>
      <c r="C3006" s="132">
        <v>11.57</v>
      </c>
      <c r="D3006" s="132">
        <v>-23.57</v>
      </c>
      <c r="E3006" s="132">
        <v>-41.85</v>
      </c>
      <c r="F3006" s="132">
        <v>-22.46</v>
      </c>
      <c r="G3006" s="129" t="s">
        <v>88</v>
      </c>
      <c r="H3006" s="129" t="s">
        <v>31</v>
      </c>
      <c r="I3006" s="129">
        <v>0.30599999999999999</v>
      </c>
      <c r="J3006" s="129">
        <v>-98</v>
      </c>
      <c r="K3006" s="129">
        <v>-97</v>
      </c>
      <c r="L3006" s="129" t="b">
        <v>0</v>
      </c>
      <c r="M3006" s="129">
        <v>-163.571</v>
      </c>
      <c r="N3006" s="129">
        <v>15.851000000000001</v>
      </c>
      <c r="O3006" s="129">
        <v>-10.32</v>
      </c>
      <c r="P3006" s="132">
        <v>-82.713999999999999</v>
      </c>
      <c r="Q3006" s="132">
        <v>0.60199999999999998</v>
      </c>
      <c r="R3006" s="132">
        <v>-49.776000000000003</v>
      </c>
      <c r="S3006" s="129">
        <v>9.65</v>
      </c>
      <c r="T3006" s="129">
        <v>38.722000000000001</v>
      </c>
      <c r="U3006" s="129">
        <v>1.07</v>
      </c>
      <c r="V3006" s="129">
        <v>-51</v>
      </c>
      <c r="W3006" s="129">
        <v>-66</v>
      </c>
      <c r="X3006" s="129">
        <v>1936</v>
      </c>
      <c r="Y3006" s="129" t="s">
        <v>8118</v>
      </c>
      <c r="Z3006" s="129" t="b">
        <v>1</v>
      </c>
      <c r="AA3006" s="129">
        <v>0</v>
      </c>
      <c r="AB3006" s="129" t="b">
        <v>0</v>
      </c>
      <c r="AC3006" s="129">
        <v>39</v>
      </c>
      <c r="AD3006" s="129">
        <v>0.13300000000000001</v>
      </c>
      <c r="AE3006" s="129" t="s">
        <v>31</v>
      </c>
      <c r="AF3006" s="129" t="s">
        <v>88</v>
      </c>
      <c r="AG3006" s="35" t="s">
        <v>8119</v>
      </c>
    </row>
    <row r="3007" spans="1:33" x14ac:dyDescent="0.3">
      <c r="A3007" s="129" t="s">
        <v>9108</v>
      </c>
      <c r="B3007" s="132">
        <v>4.68</v>
      </c>
      <c r="C3007" s="132">
        <v>23.31</v>
      </c>
      <c r="D3007" s="132">
        <v>-13.13</v>
      </c>
      <c r="E3007" s="132">
        <v>-8.1999999999999993</v>
      </c>
      <c r="F3007" s="132">
        <v>-10.19</v>
      </c>
      <c r="I3007" s="129">
        <v>0.27</v>
      </c>
      <c r="J3007" s="129">
        <v>-95</v>
      </c>
      <c r="K3007" s="129">
        <v>-89</v>
      </c>
      <c r="L3007" s="129" t="b">
        <v>0</v>
      </c>
      <c r="M3007" s="129">
        <v>-112.803</v>
      </c>
      <c r="N3007" s="129">
        <v>10.914999999999999</v>
      </c>
      <c r="O3007" s="129">
        <v>-10.335000000000001</v>
      </c>
      <c r="P3007" s="132">
        <v>-67.959000000000003</v>
      </c>
      <c r="Q3007" s="132">
        <v>0.60199999999999998</v>
      </c>
      <c r="R3007" s="132">
        <v>-40.930999999999997</v>
      </c>
      <c r="S3007" s="129">
        <v>6.49</v>
      </c>
      <c r="T3007" s="129">
        <v>58.201000000000001</v>
      </c>
      <c r="U3007" s="129">
        <v>2.91</v>
      </c>
      <c r="V3007" s="129">
        <v>8</v>
      </c>
      <c r="W3007" s="129">
        <v>23</v>
      </c>
      <c r="X3007" s="129">
        <v>1058</v>
      </c>
      <c r="Y3007" s="129" t="s">
        <v>9108</v>
      </c>
      <c r="Z3007" s="129" t="b">
        <v>1</v>
      </c>
      <c r="AA3007" s="129">
        <v>0</v>
      </c>
      <c r="AB3007" s="129" t="b">
        <v>0</v>
      </c>
      <c r="AC3007" s="129">
        <v>36</v>
      </c>
      <c r="AD3007" s="129">
        <v>0.13300000000000001</v>
      </c>
      <c r="AG3007" s="35" t="s">
        <v>9109</v>
      </c>
    </row>
    <row r="3008" spans="1:33" x14ac:dyDescent="0.3">
      <c r="A3008" s="129" t="s">
        <v>9116</v>
      </c>
      <c r="B3008" s="132">
        <v>1.71</v>
      </c>
      <c r="C3008" s="132">
        <v>-8.9499999999999993</v>
      </c>
      <c r="D3008" s="132">
        <v>-32.409999999999997</v>
      </c>
      <c r="E3008" s="132">
        <v>-30.5</v>
      </c>
      <c r="F3008" s="132">
        <v>-33.07</v>
      </c>
      <c r="G3008" s="129" t="s">
        <v>3184</v>
      </c>
      <c r="H3008" s="129" t="s">
        <v>24</v>
      </c>
      <c r="I3008" s="129">
        <v>0.26800000000000002</v>
      </c>
      <c r="J3008" s="129">
        <v>-62</v>
      </c>
      <c r="K3008" s="129">
        <v>-60</v>
      </c>
      <c r="L3008" s="129" t="b">
        <v>0</v>
      </c>
      <c r="M3008" s="129">
        <v>-77.611999999999995</v>
      </c>
      <c r="N3008" s="129">
        <v>7.5069999999999997</v>
      </c>
      <c r="O3008" s="129">
        <v>-10.339</v>
      </c>
      <c r="P3008" s="132">
        <v>-61.006</v>
      </c>
      <c r="Q3008" s="132">
        <v>0.56999999999999995</v>
      </c>
      <c r="R3008" s="132">
        <v>-34.768000000000001</v>
      </c>
      <c r="S3008" s="129">
        <v>4.1399999999999997</v>
      </c>
      <c r="T3008" s="129">
        <v>69.484999999999999</v>
      </c>
      <c r="U3008" s="129">
        <v>4.17</v>
      </c>
      <c r="V3008" s="129">
        <v>-32</v>
      </c>
      <c r="W3008" s="129">
        <v>-44</v>
      </c>
      <c r="X3008" s="129">
        <v>1158</v>
      </c>
      <c r="Y3008" s="129" t="s">
        <v>9116</v>
      </c>
      <c r="Z3008" s="129" t="b">
        <v>1</v>
      </c>
      <c r="AA3008" s="129">
        <v>0</v>
      </c>
      <c r="AB3008" s="129" t="b">
        <v>0</v>
      </c>
      <c r="AC3008" s="129">
        <v>40</v>
      </c>
      <c r="AD3008" s="129">
        <v>0.13300000000000001</v>
      </c>
      <c r="AE3008" s="129" t="s">
        <v>24</v>
      </c>
      <c r="AF3008" s="129" t="s">
        <v>3184</v>
      </c>
      <c r="AG3008" s="35" t="s">
        <v>9117</v>
      </c>
    </row>
    <row r="3009" spans="1:33" x14ac:dyDescent="0.3">
      <c r="A3009" s="129" t="s">
        <v>8219</v>
      </c>
      <c r="B3009" s="132">
        <v>-1.3</v>
      </c>
      <c r="C3009" s="132">
        <v>-5.9</v>
      </c>
      <c r="D3009" s="132">
        <v>-10.43</v>
      </c>
      <c r="E3009" s="132">
        <v>-17.95</v>
      </c>
      <c r="F3009" s="132">
        <v>-18.25</v>
      </c>
      <c r="G3009" s="129" t="s">
        <v>3148</v>
      </c>
      <c r="H3009" s="129" t="s">
        <v>3111</v>
      </c>
      <c r="I3009" s="129">
        <v>0.32200000000000001</v>
      </c>
      <c r="J3009" s="129">
        <v>-48</v>
      </c>
      <c r="K3009" s="129">
        <v>-42</v>
      </c>
      <c r="L3009" s="129" t="b">
        <v>0</v>
      </c>
      <c r="M3009" s="129">
        <v>-29.706</v>
      </c>
      <c r="N3009" s="129">
        <v>2.8650000000000002</v>
      </c>
      <c r="O3009" s="129">
        <v>-10.37</v>
      </c>
      <c r="P3009" s="132">
        <v>-28.806999999999999</v>
      </c>
      <c r="Q3009" s="132">
        <v>0.60699999999999998</v>
      </c>
      <c r="R3009" s="132">
        <v>-17.495000000000001</v>
      </c>
      <c r="S3009" s="129">
        <v>2.64</v>
      </c>
      <c r="T3009" s="129">
        <v>-46.374000000000002</v>
      </c>
      <c r="U3009" s="129">
        <v>20.43</v>
      </c>
      <c r="V3009" s="129">
        <v>-64</v>
      </c>
      <c r="W3009" s="129">
        <v>-50</v>
      </c>
      <c r="X3009" s="129">
        <v>370</v>
      </c>
      <c r="Y3009" s="129" t="s">
        <v>8219</v>
      </c>
      <c r="Z3009" s="129" t="b">
        <v>1</v>
      </c>
      <c r="AA3009" s="129">
        <v>0</v>
      </c>
      <c r="AB3009" s="129" t="b">
        <v>0</v>
      </c>
      <c r="AC3009" s="129">
        <v>38</v>
      </c>
      <c r="AD3009" s="129">
        <v>0.13200000000000001</v>
      </c>
      <c r="AE3009" s="129" t="s">
        <v>3111</v>
      </c>
      <c r="AF3009" s="129" t="s">
        <v>3148</v>
      </c>
      <c r="AG3009" s="35" t="s">
        <v>8220</v>
      </c>
    </row>
    <row r="3010" spans="1:33" x14ac:dyDescent="0.3">
      <c r="A3010" s="129" t="s">
        <v>1853</v>
      </c>
      <c r="B3010" s="132">
        <v>3.57</v>
      </c>
      <c r="C3010" s="132">
        <v>6.29</v>
      </c>
      <c r="D3010" s="132">
        <v>-3.3</v>
      </c>
      <c r="E3010" s="132">
        <v>-10.01</v>
      </c>
      <c r="F3010" s="132">
        <v>-11.47</v>
      </c>
      <c r="G3010" s="129" t="s">
        <v>3442</v>
      </c>
      <c r="H3010" s="129" t="s">
        <v>31</v>
      </c>
      <c r="I3010" s="129">
        <v>3.7589999999999999</v>
      </c>
      <c r="J3010" s="129">
        <v>-75</v>
      </c>
      <c r="K3010" s="129">
        <v>-68</v>
      </c>
      <c r="L3010" s="129" t="b">
        <v>0</v>
      </c>
      <c r="M3010" s="129">
        <v>-47.468000000000004</v>
      </c>
      <c r="N3010" s="129">
        <v>4.5759999999999996</v>
      </c>
      <c r="O3010" s="129">
        <v>-10.372999999999999</v>
      </c>
      <c r="P3010" s="132">
        <v>-40.283000000000001</v>
      </c>
      <c r="Q3010" s="132">
        <v>0.61499999999999999</v>
      </c>
      <c r="R3010" s="132">
        <v>-24.78</v>
      </c>
      <c r="S3010" s="129">
        <v>3.43</v>
      </c>
      <c r="T3010" s="129">
        <v>74.322999999999993</v>
      </c>
      <c r="U3010" s="129">
        <v>94.53</v>
      </c>
      <c r="V3010" s="129">
        <v>-21</v>
      </c>
      <c r="W3010" s="129">
        <v>-40</v>
      </c>
      <c r="X3010" s="129">
        <v>61</v>
      </c>
      <c r="Y3010" s="129" t="s">
        <v>1853</v>
      </c>
      <c r="Z3010" s="129" t="b">
        <v>1</v>
      </c>
      <c r="AA3010" s="129">
        <v>0</v>
      </c>
      <c r="AB3010" s="129" t="b">
        <v>0</v>
      </c>
      <c r="AC3010" s="129">
        <v>41</v>
      </c>
      <c r="AD3010" s="129">
        <v>0.13200000000000001</v>
      </c>
      <c r="AE3010" s="129" t="s">
        <v>31</v>
      </c>
      <c r="AF3010" s="129" t="s">
        <v>3442</v>
      </c>
      <c r="AG3010" s="35" t="s">
        <v>4510</v>
      </c>
    </row>
    <row r="3011" spans="1:33" x14ac:dyDescent="0.3">
      <c r="A3011" s="129" t="s">
        <v>8291</v>
      </c>
      <c r="B3011" s="132">
        <v>3.24</v>
      </c>
      <c r="C3011" s="132">
        <v>6.5</v>
      </c>
      <c r="D3011" s="132">
        <v>-0.18</v>
      </c>
      <c r="E3011" s="132">
        <v>-13.72</v>
      </c>
      <c r="F3011" s="132">
        <v>-13.85</v>
      </c>
      <c r="G3011" s="129" t="s">
        <v>3150</v>
      </c>
      <c r="H3011" s="129" t="s">
        <v>3108</v>
      </c>
      <c r="I3011" s="129">
        <v>0.254</v>
      </c>
      <c r="J3011" s="129">
        <v>-43</v>
      </c>
      <c r="K3011" s="129">
        <v>-37</v>
      </c>
      <c r="L3011" s="129" t="b">
        <v>0</v>
      </c>
      <c r="M3011" s="129">
        <v>-37.154000000000003</v>
      </c>
      <c r="N3011" s="129">
        <v>3.573</v>
      </c>
      <c r="O3011" s="129">
        <v>-10.398</v>
      </c>
      <c r="P3011" s="132">
        <v>-33.720999999999997</v>
      </c>
      <c r="Q3011" s="132">
        <v>0.61799999999999999</v>
      </c>
      <c r="R3011" s="132">
        <v>-20.844999999999999</v>
      </c>
      <c r="S3011" s="129">
        <v>2.42</v>
      </c>
      <c r="T3011" s="129">
        <v>53.475999999999999</v>
      </c>
      <c r="U3011" s="129">
        <v>5.41</v>
      </c>
      <c r="V3011" s="129">
        <v>-2</v>
      </c>
      <c r="W3011" s="129">
        <v>-30</v>
      </c>
      <c r="X3011" s="129">
        <v>1527</v>
      </c>
      <c r="Y3011" s="129" t="s">
        <v>8291</v>
      </c>
      <c r="Z3011" s="129" t="b">
        <v>0</v>
      </c>
      <c r="AA3011" s="129">
        <v>0</v>
      </c>
      <c r="AB3011" s="129" t="b">
        <v>0</v>
      </c>
      <c r="AC3011" s="129">
        <v>40</v>
      </c>
      <c r="AD3011" s="129">
        <v>0.13200000000000001</v>
      </c>
      <c r="AE3011" s="129" t="s">
        <v>3108</v>
      </c>
      <c r="AF3011" s="129" t="s">
        <v>3150</v>
      </c>
      <c r="AG3011" s="35" t="s">
        <v>8292</v>
      </c>
    </row>
    <row r="3012" spans="1:33" x14ac:dyDescent="0.3">
      <c r="A3012" s="129" t="s">
        <v>1505</v>
      </c>
      <c r="B3012" s="132">
        <v>-3.74</v>
      </c>
      <c r="C3012" s="132">
        <v>-18.18</v>
      </c>
      <c r="D3012" s="132">
        <v>-19.28</v>
      </c>
      <c r="E3012" s="132">
        <v>-10.89</v>
      </c>
      <c r="F3012" s="132">
        <v>-25.47</v>
      </c>
      <c r="G3012" s="129" t="s">
        <v>3455</v>
      </c>
      <c r="H3012" s="129" t="s">
        <v>31</v>
      </c>
      <c r="I3012" s="129">
        <v>1.2090000000000001</v>
      </c>
      <c r="J3012" s="129">
        <v>-85</v>
      </c>
      <c r="K3012" s="129">
        <v>-66</v>
      </c>
      <c r="L3012" s="129" t="b">
        <v>0</v>
      </c>
      <c r="M3012" s="129">
        <v>-40.729999999999997</v>
      </c>
      <c r="N3012" s="129">
        <v>3.911</v>
      </c>
      <c r="O3012" s="129">
        <v>-10.414</v>
      </c>
      <c r="P3012" s="132">
        <v>-35.930999999999997</v>
      </c>
      <c r="Q3012" s="132">
        <v>0.60599999999999998</v>
      </c>
      <c r="R3012" s="132">
        <v>-21.757000000000001</v>
      </c>
      <c r="S3012" s="129">
        <v>3.96</v>
      </c>
      <c r="T3012" s="129">
        <v>-56.14</v>
      </c>
      <c r="U3012" s="129">
        <v>3.6</v>
      </c>
      <c r="V3012" s="129">
        <v>-27</v>
      </c>
      <c r="W3012" s="129">
        <v>-25</v>
      </c>
      <c r="X3012" s="129">
        <v>1403</v>
      </c>
      <c r="Y3012" s="129" t="s">
        <v>1505</v>
      </c>
      <c r="Z3012" s="129" t="b">
        <v>1</v>
      </c>
      <c r="AA3012" s="129">
        <v>0</v>
      </c>
      <c r="AB3012" s="129" t="b">
        <v>0</v>
      </c>
      <c r="AC3012" s="129">
        <v>37</v>
      </c>
      <c r="AD3012" s="129">
        <v>0.13200000000000001</v>
      </c>
      <c r="AE3012" s="129" t="s">
        <v>31</v>
      </c>
      <c r="AF3012" s="129" t="s">
        <v>3455</v>
      </c>
      <c r="AG3012" s="35" t="s">
        <v>4333</v>
      </c>
    </row>
    <row r="3013" spans="1:33" x14ac:dyDescent="0.3">
      <c r="A3013" s="129" t="s">
        <v>854</v>
      </c>
      <c r="B3013" s="132">
        <v>3.13</v>
      </c>
      <c r="C3013" s="132">
        <v>1.43</v>
      </c>
      <c r="D3013" s="132">
        <v>-12.63</v>
      </c>
      <c r="E3013" s="132">
        <v>-9.84</v>
      </c>
      <c r="F3013" s="132">
        <v>-9.17</v>
      </c>
      <c r="G3013" s="129" t="s">
        <v>88</v>
      </c>
      <c r="H3013" s="129" t="s">
        <v>31</v>
      </c>
      <c r="I3013" s="129">
        <v>15.005000000000001</v>
      </c>
      <c r="J3013" s="129">
        <v>-60</v>
      </c>
      <c r="K3013" s="129">
        <v>-53</v>
      </c>
      <c r="L3013" s="129" t="b">
        <v>0</v>
      </c>
      <c r="M3013" s="129">
        <v>-37.631999999999998</v>
      </c>
      <c r="N3013" s="129">
        <v>3.61</v>
      </c>
      <c r="O3013" s="129">
        <v>-10.423999999999999</v>
      </c>
      <c r="P3013" s="132">
        <v>-32.963999999999999</v>
      </c>
      <c r="Q3013" s="132">
        <v>0.58899999999999997</v>
      </c>
      <c r="R3013" s="132">
        <v>-19.414999999999999</v>
      </c>
      <c r="S3013" s="129">
        <v>2.54</v>
      </c>
      <c r="T3013" s="129">
        <v>114.149</v>
      </c>
      <c r="U3013" s="129">
        <v>93.52</v>
      </c>
      <c r="V3013" s="129">
        <v>16</v>
      </c>
      <c r="W3013" s="129">
        <v>-2</v>
      </c>
      <c r="X3013" s="129">
        <v>84</v>
      </c>
      <c r="Y3013" s="129" t="s">
        <v>854</v>
      </c>
      <c r="Z3013" s="129" t="b">
        <v>1</v>
      </c>
      <c r="AA3013" s="129">
        <v>0</v>
      </c>
      <c r="AB3013" s="129" t="b">
        <v>0</v>
      </c>
      <c r="AC3013" s="129">
        <v>43</v>
      </c>
      <c r="AD3013" s="129">
        <v>0.13100000000000001</v>
      </c>
      <c r="AE3013" s="129" t="s">
        <v>31</v>
      </c>
      <c r="AF3013" s="129" t="s">
        <v>88</v>
      </c>
      <c r="AG3013" s="35" t="s">
        <v>4646</v>
      </c>
    </row>
    <row r="3014" spans="1:33" x14ac:dyDescent="0.3">
      <c r="A3014" s="129" t="s">
        <v>1157</v>
      </c>
      <c r="B3014" s="132">
        <v>-1.38</v>
      </c>
      <c r="C3014" s="132">
        <v>0.87</v>
      </c>
      <c r="D3014" s="132">
        <v>-16.09</v>
      </c>
      <c r="E3014" s="132">
        <v>-6.47</v>
      </c>
      <c r="F3014" s="132">
        <v>-13.53</v>
      </c>
      <c r="G3014" s="129" t="s">
        <v>3611</v>
      </c>
      <c r="H3014" s="129" t="s">
        <v>24</v>
      </c>
      <c r="I3014" s="129">
        <v>8.1199999999999992</v>
      </c>
      <c r="J3014" s="129">
        <v>-68</v>
      </c>
      <c r="K3014" s="129">
        <v>-66</v>
      </c>
      <c r="L3014" s="129" t="b">
        <v>0</v>
      </c>
      <c r="M3014" s="129">
        <v>-51.756999999999998</v>
      </c>
      <c r="N3014" s="129">
        <v>4.9610000000000003</v>
      </c>
      <c r="O3014" s="129">
        <v>-10.433</v>
      </c>
      <c r="P3014" s="132">
        <v>-41.654000000000003</v>
      </c>
      <c r="Q3014" s="132">
        <v>0.59499999999999997</v>
      </c>
      <c r="R3014" s="132">
        <v>-24.805</v>
      </c>
      <c r="S3014" s="129">
        <v>2.1800000000000002</v>
      </c>
      <c r="T3014" s="129">
        <v>-41.61</v>
      </c>
      <c r="U3014" s="129">
        <v>284.44</v>
      </c>
      <c r="V3014" s="129">
        <v>-17</v>
      </c>
      <c r="W3014" s="129">
        <v>-15</v>
      </c>
      <c r="X3014" s="129">
        <v>32</v>
      </c>
      <c r="Y3014" s="129" t="s">
        <v>1157</v>
      </c>
      <c r="Z3014" s="129" t="b">
        <v>1</v>
      </c>
      <c r="AA3014" s="129">
        <v>0</v>
      </c>
      <c r="AB3014" s="129" t="b">
        <v>0</v>
      </c>
      <c r="AC3014" s="129">
        <v>41</v>
      </c>
      <c r="AD3014" s="129">
        <v>0.13100000000000001</v>
      </c>
      <c r="AE3014" s="129" t="s">
        <v>24</v>
      </c>
      <c r="AF3014" s="129" t="s">
        <v>3611</v>
      </c>
      <c r="AG3014" s="35" t="s">
        <v>5265</v>
      </c>
    </row>
    <row r="3015" spans="1:33" x14ac:dyDescent="0.3">
      <c r="A3015" s="129" t="s">
        <v>7074</v>
      </c>
      <c r="B3015" s="132">
        <v>-0.41</v>
      </c>
      <c r="C3015" s="132">
        <v>-7.54</v>
      </c>
      <c r="D3015" s="132">
        <v>-11.34</v>
      </c>
      <c r="E3015" s="132">
        <v>-15.67</v>
      </c>
      <c r="F3015" s="132">
        <v>-14.65</v>
      </c>
      <c r="G3015" s="129" t="s">
        <v>3148</v>
      </c>
      <c r="H3015" s="129" t="s">
        <v>3111</v>
      </c>
      <c r="I3015" s="129">
        <v>0.47199999999999998</v>
      </c>
      <c r="J3015" s="129">
        <v>-39</v>
      </c>
      <c r="K3015" s="129">
        <v>-28</v>
      </c>
      <c r="L3015" s="129" t="b">
        <v>0</v>
      </c>
      <c r="M3015" s="129">
        <v>-21.652999999999999</v>
      </c>
      <c r="N3015" s="129">
        <v>2.0670000000000002</v>
      </c>
      <c r="O3015" s="129">
        <v>-10.474</v>
      </c>
      <c r="P3015" s="132">
        <v>-21.332000000000001</v>
      </c>
      <c r="Q3015" s="132">
        <v>0.60199999999999998</v>
      </c>
      <c r="R3015" s="132">
        <v>-12.852</v>
      </c>
      <c r="S3015" s="129">
        <v>2.17</v>
      </c>
      <c r="T3015" s="129">
        <v>-81.709999999999994</v>
      </c>
      <c r="U3015" s="129">
        <v>21.96</v>
      </c>
      <c r="V3015" s="129">
        <v>88</v>
      </c>
      <c r="W3015" s="129">
        <v>69</v>
      </c>
      <c r="X3015" s="129">
        <v>419</v>
      </c>
      <c r="Y3015" s="129" t="s">
        <v>7074</v>
      </c>
      <c r="Z3015" s="129" t="b">
        <v>1</v>
      </c>
      <c r="AA3015" s="129">
        <v>0</v>
      </c>
      <c r="AB3015" s="129" t="b">
        <v>0</v>
      </c>
      <c r="AC3015" s="129">
        <v>37</v>
      </c>
      <c r="AD3015" s="129">
        <v>0.13100000000000001</v>
      </c>
      <c r="AE3015" s="129" t="s">
        <v>3111</v>
      </c>
      <c r="AF3015" s="129" t="s">
        <v>3148</v>
      </c>
      <c r="AG3015" s="35" t="s">
        <v>7075</v>
      </c>
    </row>
    <row r="3016" spans="1:33" x14ac:dyDescent="0.3">
      <c r="A3016" s="129" t="s">
        <v>6986</v>
      </c>
      <c r="B3016" s="132">
        <v>-5.77</v>
      </c>
      <c r="C3016" s="132">
        <v>-12.76</v>
      </c>
      <c r="D3016" s="132">
        <v>-18.09</v>
      </c>
      <c r="E3016" s="132">
        <v>-54.25</v>
      </c>
      <c r="F3016" s="132">
        <v>-59.3</v>
      </c>
      <c r="G3016" s="129" t="s">
        <v>3221</v>
      </c>
      <c r="H3016" s="129" t="s">
        <v>31</v>
      </c>
      <c r="I3016" s="129">
        <v>0.69399999999999995</v>
      </c>
      <c r="J3016" s="129">
        <v>-85</v>
      </c>
      <c r="K3016" s="129">
        <v>-83</v>
      </c>
      <c r="L3016" s="129" t="b">
        <v>0</v>
      </c>
      <c r="M3016" s="129">
        <v>-129.47999999999999</v>
      </c>
      <c r="N3016" s="129">
        <v>12.359</v>
      </c>
      <c r="O3016" s="129">
        <v>-10.477</v>
      </c>
      <c r="P3016" s="132">
        <v>-84.043000000000006</v>
      </c>
      <c r="Q3016" s="132">
        <v>0.64700000000000002</v>
      </c>
      <c r="R3016" s="132">
        <v>-54.408000000000001</v>
      </c>
      <c r="S3016" s="129">
        <v>6.41</v>
      </c>
      <c r="T3016" s="129">
        <v>-73.513000000000005</v>
      </c>
      <c r="U3016" s="129">
        <v>14.22</v>
      </c>
      <c r="V3016" s="129">
        <v>-17</v>
      </c>
      <c r="W3016" s="129">
        <v>-44</v>
      </c>
      <c r="X3016" s="129">
        <v>219</v>
      </c>
      <c r="Y3016" s="129" t="s">
        <v>6986</v>
      </c>
      <c r="Z3016" s="129" t="b">
        <v>1</v>
      </c>
      <c r="AA3016" s="129">
        <v>0</v>
      </c>
      <c r="AB3016" s="129" t="b">
        <v>0</v>
      </c>
      <c r="AC3016" s="129">
        <v>45</v>
      </c>
      <c r="AD3016" s="129">
        <v>0.13</v>
      </c>
      <c r="AE3016" s="129" t="s">
        <v>31</v>
      </c>
      <c r="AF3016" s="129" t="s">
        <v>3221</v>
      </c>
      <c r="AG3016" s="35" t="s">
        <v>6987</v>
      </c>
    </row>
    <row r="3017" spans="1:33" x14ac:dyDescent="0.3">
      <c r="A3017" s="129" t="s">
        <v>1349</v>
      </c>
      <c r="B3017" s="132">
        <v>2.16</v>
      </c>
      <c r="C3017" s="132">
        <v>-5.0999999999999996</v>
      </c>
      <c r="D3017" s="132">
        <v>-19.510000000000002</v>
      </c>
      <c r="E3017" s="132">
        <v>-14.85</v>
      </c>
      <c r="F3017" s="132">
        <v>-12.37</v>
      </c>
      <c r="G3017" s="129" t="s">
        <v>3146</v>
      </c>
      <c r="H3017" s="129" t="s">
        <v>3124</v>
      </c>
      <c r="I3017" s="129">
        <v>86.497</v>
      </c>
      <c r="J3017" s="129">
        <v>-50</v>
      </c>
      <c r="K3017" s="129">
        <v>-47</v>
      </c>
      <c r="L3017" s="129" t="b">
        <v>0</v>
      </c>
      <c r="M3017" s="129">
        <v>-55.347999999999999</v>
      </c>
      <c r="N3017" s="129">
        <v>5.2770000000000001</v>
      </c>
      <c r="O3017" s="129">
        <v>-10.488</v>
      </c>
      <c r="P3017" s="132">
        <v>-44.116999999999997</v>
      </c>
      <c r="Q3017" s="132">
        <v>0.57899999999999996</v>
      </c>
      <c r="R3017" s="132">
        <v>-25.552</v>
      </c>
      <c r="S3017" s="129">
        <v>2.11</v>
      </c>
      <c r="T3017" s="129">
        <v>130.15899999999999</v>
      </c>
      <c r="U3017" s="129">
        <v>42.65</v>
      </c>
      <c r="V3017" s="129">
        <v>-33</v>
      </c>
      <c r="W3017" s="129">
        <v>-29</v>
      </c>
      <c r="X3017" s="129">
        <v>222</v>
      </c>
      <c r="Y3017" s="129" t="s">
        <v>1349</v>
      </c>
      <c r="Z3017" s="129" t="b">
        <v>1</v>
      </c>
      <c r="AA3017" s="129">
        <v>0</v>
      </c>
      <c r="AB3017" s="129" t="b">
        <v>0</v>
      </c>
      <c r="AC3017" s="129">
        <v>42</v>
      </c>
      <c r="AD3017" s="129">
        <v>0.13</v>
      </c>
      <c r="AE3017" s="129" t="s">
        <v>3124</v>
      </c>
      <c r="AF3017" s="129" t="s">
        <v>3146</v>
      </c>
      <c r="AG3017" s="35" t="s">
        <v>5549</v>
      </c>
    </row>
    <row r="3018" spans="1:33" x14ac:dyDescent="0.3">
      <c r="A3018" s="129" t="s">
        <v>1643</v>
      </c>
      <c r="B3018" s="132">
        <v>-1.37</v>
      </c>
      <c r="C3018" s="132">
        <v>-1.35</v>
      </c>
      <c r="D3018" s="132">
        <v>-4.1399999999999997</v>
      </c>
      <c r="E3018" s="132">
        <v>-26.21</v>
      </c>
      <c r="F3018" s="132">
        <v>-22.15</v>
      </c>
      <c r="G3018" s="129" t="s">
        <v>3146</v>
      </c>
      <c r="H3018" s="129" t="s">
        <v>3124</v>
      </c>
      <c r="I3018" s="129">
        <v>2.036</v>
      </c>
      <c r="J3018" s="129">
        <v>-41</v>
      </c>
      <c r="K3018" s="129">
        <v>-36</v>
      </c>
      <c r="L3018" s="129" t="b">
        <v>0</v>
      </c>
      <c r="M3018" s="129">
        <v>-60.844000000000001</v>
      </c>
      <c r="N3018" s="129">
        <v>5.7960000000000003</v>
      </c>
      <c r="O3018" s="129">
        <v>-10.497999999999999</v>
      </c>
      <c r="P3018" s="132">
        <v>-49.707999999999998</v>
      </c>
      <c r="Q3018" s="132">
        <v>0.63</v>
      </c>
      <c r="R3018" s="132">
        <v>-31.297999999999998</v>
      </c>
      <c r="S3018" s="129">
        <v>3.17</v>
      </c>
      <c r="T3018" s="129">
        <v>70.385000000000005</v>
      </c>
      <c r="U3018" s="129">
        <v>41.64</v>
      </c>
      <c r="V3018" s="129">
        <v>25</v>
      </c>
      <c r="W3018" s="129">
        <v>27</v>
      </c>
      <c r="X3018" s="129">
        <v>151</v>
      </c>
      <c r="Y3018" s="129" t="s">
        <v>1643</v>
      </c>
      <c r="Z3018" s="129" t="b">
        <v>1</v>
      </c>
      <c r="AA3018" s="129">
        <v>0</v>
      </c>
      <c r="AB3018" s="129" t="b">
        <v>0</v>
      </c>
      <c r="AC3018" s="129">
        <v>43</v>
      </c>
      <c r="AD3018" s="129">
        <v>0.13</v>
      </c>
      <c r="AE3018" s="129" t="s">
        <v>3124</v>
      </c>
      <c r="AF3018" s="129" t="s">
        <v>3146</v>
      </c>
      <c r="AG3018" s="35" t="s">
        <v>4741</v>
      </c>
    </row>
    <row r="3019" spans="1:33" x14ac:dyDescent="0.3">
      <c r="A3019" s="129" t="s">
        <v>2865</v>
      </c>
      <c r="B3019" s="132">
        <v>0.3</v>
      </c>
      <c r="C3019" s="132">
        <v>5.76</v>
      </c>
      <c r="D3019" s="132">
        <v>-38.909999999999997</v>
      </c>
      <c r="E3019" s="132">
        <v>-22.33</v>
      </c>
      <c r="F3019" s="132">
        <v>-37.700000000000003</v>
      </c>
      <c r="G3019" s="129" t="s">
        <v>3146</v>
      </c>
      <c r="H3019" s="129" t="s">
        <v>3124</v>
      </c>
      <c r="I3019" s="129">
        <v>0.48599999999999999</v>
      </c>
      <c r="J3019" s="129">
        <v>-98</v>
      </c>
      <c r="K3019" s="129">
        <v>-91</v>
      </c>
      <c r="L3019" s="129" t="b">
        <v>0</v>
      </c>
      <c r="M3019" s="129">
        <v>-176.39699999999999</v>
      </c>
      <c r="N3019" s="129">
        <v>16.780999999999999</v>
      </c>
      <c r="O3019" s="129">
        <v>-10.512</v>
      </c>
      <c r="P3019" s="132">
        <v>-83.272000000000006</v>
      </c>
      <c r="Q3019" s="132">
        <v>0.56799999999999995</v>
      </c>
      <c r="R3019" s="132">
        <v>-47.261000000000003</v>
      </c>
      <c r="S3019" s="129">
        <v>7.67</v>
      </c>
      <c r="T3019" s="129">
        <v>1.9710000000000001</v>
      </c>
      <c r="U3019" s="129">
        <v>6.61</v>
      </c>
      <c r="V3019" s="129">
        <v>62</v>
      </c>
      <c r="W3019" s="129">
        <v>16</v>
      </c>
      <c r="X3019" s="129">
        <v>394</v>
      </c>
      <c r="Y3019" s="129" t="s">
        <v>2865</v>
      </c>
      <c r="Z3019" s="129" t="b">
        <v>1</v>
      </c>
      <c r="AA3019" s="129">
        <v>0</v>
      </c>
      <c r="AB3019" s="129" t="b">
        <v>0</v>
      </c>
      <c r="AC3019" s="129">
        <v>40</v>
      </c>
      <c r="AD3019" s="129">
        <v>0.13</v>
      </c>
      <c r="AE3019" s="129" t="s">
        <v>3124</v>
      </c>
      <c r="AF3019" s="129" t="s">
        <v>3146</v>
      </c>
      <c r="AG3019" s="35" t="s">
        <v>7968</v>
      </c>
    </row>
    <row r="3020" spans="1:33" x14ac:dyDescent="0.3">
      <c r="A3020" s="129" t="s">
        <v>9086</v>
      </c>
      <c r="B3020" s="132">
        <v>9.84</v>
      </c>
      <c r="C3020" s="132">
        <v>7.03</v>
      </c>
      <c r="D3020" s="132">
        <v>-17.28</v>
      </c>
      <c r="E3020" s="132">
        <v>-13.21</v>
      </c>
      <c r="F3020" s="132">
        <v>-20.8</v>
      </c>
      <c r="G3020" s="129" t="s">
        <v>3170</v>
      </c>
      <c r="H3020" s="129" t="s">
        <v>3124</v>
      </c>
      <c r="I3020" s="129">
        <v>0.27900000000000003</v>
      </c>
      <c r="J3020" s="129">
        <v>-96</v>
      </c>
      <c r="K3020" s="129">
        <v>-90</v>
      </c>
      <c r="L3020" s="129" t="b">
        <v>0</v>
      </c>
      <c r="M3020" s="129">
        <v>-108.81399999999999</v>
      </c>
      <c r="N3020" s="129">
        <v>10.324999999999999</v>
      </c>
      <c r="O3020" s="129">
        <v>-10.538</v>
      </c>
      <c r="P3020" s="132">
        <v>-71.274000000000001</v>
      </c>
      <c r="Q3020" s="132">
        <v>0.59499999999999997</v>
      </c>
      <c r="R3020" s="132">
        <v>-42.387999999999998</v>
      </c>
      <c r="S3020" s="129">
        <v>8.8000000000000007</v>
      </c>
      <c r="T3020" s="129">
        <v>139.077</v>
      </c>
      <c r="U3020" s="129">
        <v>3.35</v>
      </c>
      <c r="V3020" s="129">
        <v>91</v>
      </c>
      <c r="W3020" s="129">
        <v>112</v>
      </c>
      <c r="X3020" s="129">
        <v>678</v>
      </c>
      <c r="Y3020" s="129" t="s">
        <v>9086</v>
      </c>
      <c r="Z3020" s="129" t="b">
        <v>1</v>
      </c>
      <c r="AA3020" s="129">
        <v>0</v>
      </c>
      <c r="AB3020" s="129" t="b">
        <v>0</v>
      </c>
      <c r="AC3020" s="129">
        <v>39</v>
      </c>
      <c r="AD3020" s="129">
        <v>0.129</v>
      </c>
      <c r="AE3020" s="129" t="s">
        <v>3124</v>
      </c>
      <c r="AF3020" s="129" t="s">
        <v>3170</v>
      </c>
      <c r="AG3020" s="35" t="s">
        <v>9087</v>
      </c>
    </row>
    <row r="3021" spans="1:33" x14ac:dyDescent="0.3">
      <c r="A3021" s="129" t="s">
        <v>826</v>
      </c>
      <c r="B3021" s="132">
        <v>5.41</v>
      </c>
      <c r="C3021" s="132">
        <v>-0.31</v>
      </c>
      <c r="D3021" s="132">
        <v>-25.05</v>
      </c>
      <c r="E3021" s="132">
        <v>-8.0299999999999994</v>
      </c>
      <c r="F3021" s="132">
        <v>-9.91</v>
      </c>
      <c r="G3021" s="129" t="s">
        <v>3127</v>
      </c>
      <c r="H3021" s="129" t="s">
        <v>31</v>
      </c>
      <c r="I3021" s="129">
        <v>24.363</v>
      </c>
      <c r="J3021" s="129">
        <v>-83</v>
      </c>
      <c r="K3021" s="129">
        <v>-67</v>
      </c>
      <c r="L3021" s="129" t="b">
        <v>0</v>
      </c>
      <c r="M3021" s="129">
        <v>-92.334000000000003</v>
      </c>
      <c r="N3021" s="129">
        <v>8.7449999999999992</v>
      </c>
      <c r="O3021" s="129">
        <v>-10.558999999999999</v>
      </c>
      <c r="P3021" s="132">
        <v>-57.776000000000003</v>
      </c>
      <c r="Q3021" s="132">
        <v>0.57399999999999995</v>
      </c>
      <c r="R3021" s="132">
        <v>-33.134999999999998</v>
      </c>
      <c r="S3021" s="129">
        <v>3.42</v>
      </c>
      <c r="T3021" s="129">
        <v>39.530999999999999</v>
      </c>
      <c r="U3021" s="129">
        <v>71.7</v>
      </c>
      <c r="V3021" s="129">
        <v>-36</v>
      </c>
      <c r="W3021" s="129">
        <v>-38</v>
      </c>
      <c r="X3021" s="129">
        <v>81</v>
      </c>
      <c r="Y3021" s="129" t="s">
        <v>826</v>
      </c>
      <c r="Z3021" s="129" t="b">
        <v>1</v>
      </c>
      <c r="AA3021" s="129">
        <v>0</v>
      </c>
      <c r="AB3021" s="129" t="b">
        <v>0</v>
      </c>
      <c r="AC3021" s="129">
        <v>43</v>
      </c>
      <c r="AD3021" s="129">
        <v>0.129</v>
      </c>
      <c r="AE3021" s="129" t="s">
        <v>31</v>
      </c>
      <c r="AF3021" s="129" t="s">
        <v>3127</v>
      </c>
      <c r="AG3021" s="35" t="s">
        <v>3947</v>
      </c>
    </row>
    <row r="3022" spans="1:33" x14ac:dyDescent="0.3">
      <c r="A3022" s="129" t="s">
        <v>2893</v>
      </c>
      <c r="B3022" s="132">
        <v>5.05</v>
      </c>
      <c r="C3022" s="132">
        <v>38.369999999999997</v>
      </c>
      <c r="D3022" s="132">
        <v>-67.33</v>
      </c>
      <c r="E3022" s="132">
        <v>-57.4</v>
      </c>
      <c r="F3022" s="132">
        <v>-70.010000000000005</v>
      </c>
      <c r="G3022" s="129" t="s">
        <v>3146</v>
      </c>
      <c r="H3022" s="129" t="s">
        <v>3124</v>
      </c>
      <c r="I3022" s="129">
        <v>0.28699999999999998</v>
      </c>
      <c r="J3022" s="129">
        <v>-94</v>
      </c>
      <c r="K3022" s="129">
        <v>-87</v>
      </c>
      <c r="L3022" s="129" t="b">
        <v>0</v>
      </c>
      <c r="M3022" s="129">
        <v>-247.61500000000001</v>
      </c>
      <c r="N3022" s="129">
        <v>23.373000000000001</v>
      </c>
      <c r="O3022" s="129">
        <v>-10.593999999999999</v>
      </c>
      <c r="P3022" s="132">
        <v>-97.435000000000002</v>
      </c>
      <c r="Q3022" s="132">
        <v>0.33100000000000002</v>
      </c>
      <c r="R3022" s="132">
        <v>-32.25</v>
      </c>
      <c r="S3022" s="129">
        <v>14.74</v>
      </c>
      <c r="T3022" s="129">
        <v>7.4039999999999999</v>
      </c>
      <c r="U3022" s="129">
        <v>4.58</v>
      </c>
      <c r="V3022" s="129">
        <v>-34</v>
      </c>
      <c r="W3022" s="129">
        <v>-69</v>
      </c>
      <c r="X3022" s="129">
        <v>296</v>
      </c>
      <c r="Y3022" s="129" t="s">
        <v>2893</v>
      </c>
      <c r="Z3022" s="129" t="b">
        <v>1</v>
      </c>
      <c r="AA3022" s="129">
        <v>0</v>
      </c>
      <c r="AB3022" s="129" t="b">
        <v>0</v>
      </c>
      <c r="AC3022" s="129">
        <v>40</v>
      </c>
      <c r="AD3022" s="129">
        <v>0.129</v>
      </c>
      <c r="AE3022" s="129" t="s">
        <v>3124</v>
      </c>
      <c r="AF3022" s="129" t="s">
        <v>3146</v>
      </c>
      <c r="AG3022" s="35" t="s">
        <v>3312</v>
      </c>
    </row>
    <row r="3023" spans="1:33" x14ac:dyDescent="0.3">
      <c r="A3023" s="129" t="s">
        <v>9034</v>
      </c>
      <c r="B3023" s="132">
        <v>-0.47</v>
      </c>
      <c r="C3023" s="132">
        <v>-1.4</v>
      </c>
      <c r="D3023" s="132">
        <v>-6.35</v>
      </c>
      <c r="E3023" s="132">
        <v>-5.03</v>
      </c>
      <c r="F3023" s="132">
        <v>-13.5</v>
      </c>
      <c r="G3023" s="129" t="s">
        <v>3623</v>
      </c>
      <c r="H3023" s="129" t="s">
        <v>31</v>
      </c>
      <c r="I3023" s="129">
        <v>0.29799999999999999</v>
      </c>
      <c r="J3023" s="129">
        <v>-51</v>
      </c>
      <c r="K3023" s="129">
        <v>-18</v>
      </c>
      <c r="L3023" s="129" t="b">
        <v>0</v>
      </c>
      <c r="M3023" s="129">
        <v>-38.715000000000003</v>
      </c>
      <c r="N3023" s="129">
        <v>3.6539999999999999</v>
      </c>
      <c r="O3023" s="129">
        <v>-10.593999999999999</v>
      </c>
      <c r="P3023" s="132">
        <v>-32.981999999999999</v>
      </c>
      <c r="Q3023" s="132">
        <v>0.61</v>
      </c>
      <c r="R3023" s="132">
        <v>-20.111999999999998</v>
      </c>
      <c r="S3023" s="129">
        <v>2.68</v>
      </c>
      <c r="T3023" s="129">
        <v>-7.5910000000000002</v>
      </c>
      <c r="U3023" s="129">
        <v>14.74</v>
      </c>
      <c r="V3023" s="129">
        <v>-12</v>
      </c>
      <c r="W3023" s="129">
        <v>-19</v>
      </c>
      <c r="X3023" s="129">
        <v>506</v>
      </c>
      <c r="Y3023" s="129" t="s">
        <v>9034</v>
      </c>
      <c r="Z3023" s="129" t="b">
        <v>1</v>
      </c>
      <c r="AA3023" s="129">
        <v>0</v>
      </c>
      <c r="AB3023" s="129" t="b">
        <v>0</v>
      </c>
      <c r="AC3023" s="129">
        <v>44</v>
      </c>
      <c r="AD3023" s="129">
        <v>0.128</v>
      </c>
      <c r="AE3023" s="129" t="s">
        <v>31</v>
      </c>
      <c r="AF3023" s="129" t="s">
        <v>3623</v>
      </c>
      <c r="AG3023" s="35" t="s">
        <v>9035</v>
      </c>
    </row>
    <row r="3024" spans="1:33" x14ac:dyDescent="0.3">
      <c r="A3024" s="129" t="s">
        <v>7472</v>
      </c>
      <c r="B3024" s="132">
        <v>-7.96</v>
      </c>
      <c r="C3024" s="132">
        <v>9.24</v>
      </c>
      <c r="D3024" s="132">
        <v>-12.46</v>
      </c>
      <c r="E3024" s="132">
        <v>-25.07</v>
      </c>
      <c r="F3024" s="132">
        <v>-23.87</v>
      </c>
      <c r="G3024" s="129" t="s">
        <v>3207</v>
      </c>
      <c r="H3024" s="129" t="s">
        <v>3735</v>
      </c>
      <c r="I3024" s="129">
        <v>0.96099999999999997</v>
      </c>
      <c r="J3024" s="129">
        <v>-87</v>
      </c>
      <c r="K3024" s="129">
        <v>-83</v>
      </c>
      <c r="L3024" s="129" t="b">
        <v>0</v>
      </c>
      <c r="M3024" s="129">
        <v>-127.148</v>
      </c>
      <c r="N3024" s="129">
        <v>11.996</v>
      </c>
      <c r="O3024" s="129">
        <v>-10.599</v>
      </c>
      <c r="P3024" s="132">
        <v>-75.161000000000001</v>
      </c>
      <c r="Q3024" s="132">
        <v>0.63100000000000001</v>
      </c>
      <c r="R3024" s="132">
        <v>-47.405999999999999</v>
      </c>
      <c r="S3024" s="129">
        <v>6.52</v>
      </c>
      <c r="T3024" s="129">
        <v>23.606000000000002</v>
      </c>
      <c r="U3024" s="129">
        <v>5.2</v>
      </c>
      <c r="V3024" s="129">
        <v>-30</v>
      </c>
      <c r="W3024" s="129">
        <v>-41</v>
      </c>
      <c r="X3024" s="129">
        <v>590</v>
      </c>
      <c r="Y3024" s="129" t="s">
        <v>7472</v>
      </c>
      <c r="Z3024" s="129" t="b">
        <v>1</v>
      </c>
      <c r="AA3024" s="129">
        <v>0</v>
      </c>
      <c r="AB3024" s="129" t="b">
        <v>0</v>
      </c>
      <c r="AC3024" s="129">
        <v>45</v>
      </c>
      <c r="AD3024" s="129">
        <v>0.128</v>
      </c>
      <c r="AE3024" s="129" t="s">
        <v>3735</v>
      </c>
      <c r="AF3024" s="129" t="s">
        <v>3207</v>
      </c>
      <c r="AG3024" s="35" t="s">
        <v>7473</v>
      </c>
    </row>
    <row r="3025" spans="1:33" x14ac:dyDescent="0.3">
      <c r="A3025" s="129" t="s">
        <v>1753</v>
      </c>
      <c r="B3025" s="132">
        <v>6.3</v>
      </c>
      <c r="C3025" s="132">
        <v>4.78</v>
      </c>
      <c r="D3025" s="132">
        <v>-3.91</v>
      </c>
      <c r="E3025" s="132">
        <v>0.15</v>
      </c>
      <c r="F3025" s="132">
        <v>-11.48</v>
      </c>
      <c r="G3025" s="129" t="s">
        <v>3146</v>
      </c>
      <c r="H3025" s="129" t="s">
        <v>3124</v>
      </c>
      <c r="I3025" s="129">
        <v>2.5009999999999999</v>
      </c>
      <c r="J3025" s="129">
        <v>-92</v>
      </c>
      <c r="K3025" s="129">
        <v>-22</v>
      </c>
      <c r="L3025" s="129" t="b">
        <v>1</v>
      </c>
      <c r="M3025" s="129">
        <v>-56.104999999999997</v>
      </c>
      <c r="N3025" s="129">
        <v>5.282</v>
      </c>
      <c r="O3025" s="129">
        <v>-10.622</v>
      </c>
      <c r="P3025" s="132">
        <v>-43.984999999999999</v>
      </c>
      <c r="Q3025" s="132">
        <v>0.625</v>
      </c>
      <c r="R3025" s="132">
        <v>-27.477</v>
      </c>
      <c r="S3025" s="129">
        <v>4.2699999999999996</v>
      </c>
      <c r="T3025" s="129">
        <v>59.371000000000002</v>
      </c>
      <c r="U3025" s="129">
        <v>41.01</v>
      </c>
      <c r="V3025" s="129">
        <v>-22</v>
      </c>
      <c r="W3025" s="129">
        <v>-28</v>
      </c>
      <c r="X3025" s="129">
        <v>114</v>
      </c>
      <c r="Y3025" s="129" t="s">
        <v>1753</v>
      </c>
      <c r="Z3025" s="129" t="b">
        <v>1</v>
      </c>
      <c r="AA3025" s="129">
        <v>0</v>
      </c>
      <c r="AB3025" s="129" t="b">
        <v>1</v>
      </c>
      <c r="AC3025" s="129">
        <v>42</v>
      </c>
      <c r="AD3025" s="129">
        <v>0.128</v>
      </c>
      <c r="AE3025" s="129" t="s">
        <v>3124</v>
      </c>
      <c r="AF3025" s="129" t="s">
        <v>3146</v>
      </c>
      <c r="AG3025" s="35" t="s">
        <v>3394</v>
      </c>
    </row>
    <row r="3026" spans="1:33" x14ac:dyDescent="0.3">
      <c r="A3026" s="129" t="s">
        <v>2344</v>
      </c>
      <c r="B3026" s="132">
        <v>11.68</v>
      </c>
      <c r="C3026" s="132">
        <v>-3.92</v>
      </c>
      <c r="D3026" s="132">
        <v>-17.670000000000002</v>
      </c>
      <c r="E3026" s="132">
        <v>-13.99</v>
      </c>
      <c r="F3026" s="132">
        <v>-23.04</v>
      </c>
      <c r="G3026" s="129" t="s">
        <v>3168</v>
      </c>
      <c r="H3026" s="129" t="s">
        <v>3124</v>
      </c>
      <c r="I3026" s="129">
        <v>2.9590000000000001</v>
      </c>
      <c r="J3026" s="129">
        <v>-84</v>
      </c>
      <c r="K3026" s="129">
        <v>-65</v>
      </c>
      <c r="L3026" s="129" t="b">
        <v>0</v>
      </c>
      <c r="M3026" s="129">
        <v>-53.948999999999998</v>
      </c>
      <c r="N3026" s="129">
        <v>5.0780000000000003</v>
      </c>
      <c r="O3026" s="129">
        <v>-10.625</v>
      </c>
      <c r="P3026" s="132">
        <v>-46.43</v>
      </c>
      <c r="Q3026" s="132">
        <v>0.59599999999999997</v>
      </c>
      <c r="R3026" s="132">
        <v>-27.675000000000001</v>
      </c>
      <c r="S3026" s="129">
        <v>4.37</v>
      </c>
      <c r="T3026" s="129">
        <v>-12.747999999999999</v>
      </c>
      <c r="U3026" s="129">
        <v>95.13</v>
      </c>
      <c r="V3026" s="129">
        <v>-32</v>
      </c>
      <c r="W3026" s="129">
        <v>-35</v>
      </c>
      <c r="X3026" s="129">
        <v>48</v>
      </c>
      <c r="Y3026" s="129" t="s">
        <v>2344</v>
      </c>
      <c r="Z3026" s="129" t="b">
        <v>1</v>
      </c>
      <c r="AA3026" s="129">
        <v>0</v>
      </c>
      <c r="AB3026" s="129" t="b">
        <v>0</v>
      </c>
      <c r="AC3026" s="129">
        <v>48</v>
      </c>
      <c r="AD3026" s="129">
        <v>0.128</v>
      </c>
      <c r="AE3026" s="129" t="s">
        <v>3124</v>
      </c>
      <c r="AF3026" s="129" t="s">
        <v>3168</v>
      </c>
      <c r="AG3026" s="35" t="s">
        <v>3534</v>
      </c>
    </row>
    <row r="3027" spans="1:33" x14ac:dyDescent="0.3">
      <c r="A3027" s="129" t="s">
        <v>239</v>
      </c>
      <c r="B3027" s="132">
        <v>2.5499999999999998</v>
      </c>
      <c r="C3027" s="132">
        <v>-0.7</v>
      </c>
      <c r="D3027" s="132">
        <v>-13.63</v>
      </c>
      <c r="E3027" s="132">
        <v>-5.17</v>
      </c>
      <c r="F3027" s="132">
        <v>-10.83</v>
      </c>
      <c r="G3027" s="129" t="s">
        <v>3313</v>
      </c>
      <c r="H3027" s="129" t="s">
        <v>31</v>
      </c>
      <c r="I3027" s="129">
        <v>14.327999999999999</v>
      </c>
      <c r="J3027" s="129">
        <v>-29</v>
      </c>
      <c r="K3027" s="129">
        <v>-24</v>
      </c>
      <c r="L3027" s="129" t="b">
        <v>0</v>
      </c>
      <c r="M3027" s="129">
        <v>-60.881999999999998</v>
      </c>
      <c r="N3027" s="129">
        <v>5.7240000000000002</v>
      </c>
      <c r="O3027" s="129">
        <v>-10.635999999999999</v>
      </c>
      <c r="P3027" s="132">
        <v>-44.683</v>
      </c>
      <c r="Q3027" s="132">
        <v>0.60099999999999998</v>
      </c>
      <c r="R3027" s="132">
        <v>-26.841999999999999</v>
      </c>
      <c r="S3027" s="129">
        <v>2.65</v>
      </c>
      <c r="T3027" s="129">
        <v>104.496</v>
      </c>
      <c r="U3027" s="129">
        <v>117.12</v>
      </c>
      <c r="V3027" s="129">
        <v>-26</v>
      </c>
      <c r="W3027" s="129">
        <v>-42</v>
      </c>
      <c r="X3027" s="129">
        <v>64</v>
      </c>
      <c r="Y3027" s="129" t="s">
        <v>239</v>
      </c>
      <c r="Z3027" s="129" t="b">
        <v>1</v>
      </c>
      <c r="AA3027" s="129">
        <v>0</v>
      </c>
      <c r="AB3027" s="129" t="b">
        <v>0</v>
      </c>
      <c r="AC3027" s="129">
        <v>44</v>
      </c>
      <c r="AD3027" s="129">
        <v>0.127</v>
      </c>
      <c r="AE3027" s="129" t="s">
        <v>31</v>
      </c>
      <c r="AF3027" s="129" t="s">
        <v>3313</v>
      </c>
      <c r="AG3027" s="35" t="s">
        <v>5300</v>
      </c>
    </row>
    <row r="3028" spans="1:33" x14ac:dyDescent="0.3">
      <c r="A3028" s="129" t="s">
        <v>1731</v>
      </c>
      <c r="B3028" s="132">
        <v>-0.74</v>
      </c>
      <c r="C3028" s="132">
        <v>-12.94</v>
      </c>
      <c r="D3028" s="132">
        <v>-14.59</v>
      </c>
      <c r="E3028" s="132">
        <v>-33.1</v>
      </c>
      <c r="F3028" s="132">
        <v>-24.89</v>
      </c>
      <c r="G3028" s="129" t="s">
        <v>3148</v>
      </c>
      <c r="H3028" s="129" t="s">
        <v>3111</v>
      </c>
      <c r="I3028" s="129">
        <v>3.4420000000000002</v>
      </c>
      <c r="J3028" s="129">
        <v>-56</v>
      </c>
      <c r="K3028" s="129">
        <v>-55</v>
      </c>
      <c r="L3028" s="129" t="b">
        <v>0</v>
      </c>
      <c r="M3028" s="129">
        <v>-35.121000000000002</v>
      </c>
      <c r="N3028" s="129">
        <v>3.294</v>
      </c>
      <c r="O3028" s="129">
        <v>-10.662000000000001</v>
      </c>
      <c r="P3028" s="132">
        <v>-35.237000000000002</v>
      </c>
      <c r="Q3028" s="132">
        <v>0.61799999999999999</v>
      </c>
      <c r="R3028" s="132">
        <v>-21.760999999999999</v>
      </c>
      <c r="S3028" s="129">
        <v>4.29</v>
      </c>
      <c r="T3028" s="129">
        <v>-76.177000000000007</v>
      </c>
      <c r="U3028" s="129">
        <v>6.73</v>
      </c>
      <c r="V3028" s="129">
        <v>-17</v>
      </c>
      <c r="W3028" s="129">
        <v>6</v>
      </c>
      <c r="X3028" s="129">
        <v>692</v>
      </c>
      <c r="Y3028" s="129" t="s">
        <v>1731</v>
      </c>
      <c r="Z3028" s="129" t="b">
        <v>1</v>
      </c>
      <c r="AA3028" s="129">
        <v>0</v>
      </c>
      <c r="AB3028" s="129" t="b">
        <v>0</v>
      </c>
      <c r="AC3028" s="129">
        <v>40</v>
      </c>
      <c r="AD3028" s="129">
        <v>0.127</v>
      </c>
      <c r="AE3028" s="129" t="s">
        <v>3111</v>
      </c>
      <c r="AF3028" s="129" t="s">
        <v>3148</v>
      </c>
      <c r="AG3028" s="35" t="s">
        <v>4721</v>
      </c>
    </row>
    <row r="3029" spans="1:33" x14ac:dyDescent="0.3">
      <c r="A3029" s="129" t="s">
        <v>1183</v>
      </c>
      <c r="B3029" s="132">
        <v>-3.54</v>
      </c>
      <c r="C3029" s="132">
        <v>-2.82</v>
      </c>
      <c r="D3029" s="132">
        <v>-8.9700000000000006</v>
      </c>
      <c r="E3029" s="132">
        <v>-11.49</v>
      </c>
      <c r="F3029" s="132">
        <v>-11.75</v>
      </c>
      <c r="G3029" s="129" t="s">
        <v>3217</v>
      </c>
      <c r="H3029" s="129" t="s">
        <v>150</v>
      </c>
      <c r="I3029" s="129">
        <v>14.813000000000001</v>
      </c>
      <c r="J3029" s="129">
        <v>-51</v>
      </c>
      <c r="K3029" s="129">
        <v>-46</v>
      </c>
      <c r="L3029" s="129" t="b">
        <v>0</v>
      </c>
      <c r="M3029" s="129">
        <v>-32.213000000000001</v>
      </c>
      <c r="N3029" s="129">
        <v>3.0049999999999999</v>
      </c>
      <c r="O3029" s="129">
        <v>-10.722</v>
      </c>
      <c r="P3029" s="132">
        <v>-27.876000000000001</v>
      </c>
      <c r="Q3029" s="132">
        <v>0.61199999999999999</v>
      </c>
      <c r="R3029" s="132">
        <v>-17.061</v>
      </c>
      <c r="S3029" s="129">
        <v>2.12</v>
      </c>
      <c r="T3029" s="129">
        <v>-54.62</v>
      </c>
      <c r="U3029" s="129">
        <v>114.19</v>
      </c>
      <c r="V3029" s="129">
        <v>49</v>
      </c>
      <c r="W3029" s="129">
        <v>29</v>
      </c>
      <c r="X3029" s="129">
        <v>82</v>
      </c>
      <c r="Y3029" s="129" t="s">
        <v>1183</v>
      </c>
      <c r="Z3029" s="129" t="b">
        <v>1</v>
      </c>
      <c r="AA3029" s="129">
        <v>0</v>
      </c>
      <c r="AB3029" s="129" t="b">
        <v>0</v>
      </c>
      <c r="AC3029" s="129">
        <v>46</v>
      </c>
      <c r="AD3029" s="129">
        <v>0.127</v>
      </c>
      <c r="AE3029" s="129" t="s">
        <v>150</v>
      </c>
      <c r="AF3029" s="129" t="s">
        <v>3217</v>
      </c>
      <c r="AG3029" s="35" t="s">
        <v>4495</v>
      </c>
    </row>
    <row r="3030" spans="1:33" x14ac:dyDescent="0.3">
      <c r="A3030" s="129" t="s">
        <v>1984</v>
      </c>
      <c r="B3030" s="132">
        <v>-5.33</v>
      </c>
      <c r="C3030" s="132">
        <v>-6.56</v>
      </c>
      <c r="D3030" s="132">
        <v>-11.12</v>
      </c>
      <c r="E3030" s="132">
        <v>-10.77</v>
      </c>
      <c r="F3030" s="132">
        <v>-11.41</v>
      </c>
      <c r="G3030" s="129" t="s">
        <v>3217</v>
      </c>
      <c r="H3030" s="129" t="s">
        <v>150</v>
      </c>
      <c r="I3030" s="129">
        <v>1.647</v>
      </c>
      <c r="J3030" s="129">
        <v>-55</v>
      </c>
      <c r="K3030" s="129">
        <v>-48</v>
      </c>
      <c r="L3030" s="129" t="b">
        <v>0</v>
      </c>
      <c r="M3030" s="129">
        <v>-31.472999999999999</v>
      </c>
      <c r="N3030" s="129">
        <v>2.9289999999999998</v>
      </c>
      <c r="O3030" s="129">
        <v>-10.744999999999999</v>
      </c>
      <c r="P3030" s="132">
        <v>-27.242999999999999</v>
      </c>
      <c r="Q3030" s="132">
        <v>0.60899999999999999</v>
      </c>
      <c r="R3030" s="132">
        <v>-16.596</v>
      </c>
      <c r="S3030" s="129">
        <v>3.14</v>
      </c>
      <c r="T3030" s="129">
        <v>-39.543999999999997</v>
      </c>
      <c r="U3030" s="129">
        <v>13.67</v>
      </c>
      <c r="V3030" s="129">
        <v>11</v>
      </c>
      <c r="W3030" s="129">
        <v>14</v>
      </c>
      <c r="X3030" s="129">
        <v>465</v>
      </c>
      <c r="Y3030" s="129" t="s">
        <v>1984</v>
      </c>
      <c r="Z3030" s="129" t="b">
        <v>1</v>
      </c>
      <c r="AA3030" s="129">
        <v>0</v>
      </c>
      <c r="AB3030" s="129" t="b">
        <v>0</v>
      </c>
      <c r="AC3030" s="129">
        <v>44</v>
      </c>
      <c r="AD3030" s="129">
        <v>0.126</v>
      </c>
      <c r="AE3030" s="129" t="s">
        <v>150</v>
      </c>
      <c r="AF3030" s="129" t="s">
        <v>3217</v>
      </c>
      <c r="AG3030" s="35" t="s">
        <v>4203</v>
      </c>
    </row>
    <row r="3031" spans="1:33" x14ac:dyDescent="0.3">
      <c r="A3031" s="129" t="s">
        <v>814</v>
      </c>
      <c r="B3031" s="132">
        <v>-1.06</v>
      </c>
      <c r="C3031" s="132">
        <v>-7.11</v>
      </c>
      <c r="D3031" s="132">
        <v>-25.94</v>
      </c>
      <c r="E3031" s="132">
        <v>-21.45</v>
      </c>
      <c r="F3031" s="132">
        <v>-20.75</v>
      </c>
      <c r="G3031" s="129" t="s">
        <v>3180</v>
      </c>
      <c r="H3031" s="129" t="s">
        <v>3108</v>
      </c>
      <c r="I3031" s="129">
        <v>4.8330000000000002</v>
      </c>
      <c r="J3031" s="129">
        <v>-66</v>
      </c>
      <c r="K3031" s="129">
        <v>-65</v>
      </c>
      <c r="L3031" s="129" t="b">
        <v>0</v>
      </c>
      <c r="M3031" s="129">
        <v>-55.752000000000002</v>
      </c>
      <c r="N3031" s="129">
        <v>5.1829999999999998</v>
      </c>
      <c r="O3031" s="129">
        <v>-10.757999999999999</v>
      </c>
      <c r="P3031" s="132">
        <v>-45.8</v>
      </c>
      <c r="Q3031" s="132">
        <v>0.59399999999999997</v>
      </c>
      <c r="R3031" s="132">
        <v>-27.216999999999999</v>
      </c>
      <c r="S3031" s="129">
        <v>2.56</v>
      </c>
      <c r="T3031" s="129">
        <v>7.0819999999999999</v>
      </c>
      <c r="U3031" s="129">
        <v>88.28</v>
      </c>
      <c r="V3031" s="129">
        <v>-50</v>
      </c>
      <c r="W3031" s="129">
        <v>-52</v>
      </c>
      <c r="X3031" s="129">
        <v>88</v>
      </c>
      <c r="Y3031" s="129" t="s">
        <v>814</v>
      </c>
      <c r="Z3031" s="129" t="b">
        <v>1</v>
      </c>
      <c r="AA3031" s="129">
        <v>0</v>
      </c>
      <c r="AB3031" s="129" t="b">
        <v>0</v>
      </c>
      <c r="AC3031" s="129">
        <v>41</v>
      </c>
      <c r="AD3031" s="129">
        <v>0.126</v>
      </c>
      <c r="AE3031" s="129" t="s">
        <v>3108</v>
      </c>
      <c r="AF3031" s="129" t="s">
        <v>3180</v>
      </c>
      <c r="AG3031" s="35" t="s">
        <v>5393</v>
      </c>
    </row>
    <row r="3032" spans="1:33" x14ac:dyDescent="0.3">
      <c r="A3032" s="129" t="s">
        <v>909</v>
      </c>
      <c r="B3032" s="132">
        <v>-3.4</v>
      </c>
      <c r="C3032" s="132">
        <v>-1.74</v>
      </c>
      <c r="D3032" s="132">
        <v>-2.5</v>
      </c>
      <c r="E3032" s="132">
        <v>-8.75</v>
      </c>
      <c r="F3032" s="132">
        <v>-11.08</v>
      </c>
      <c r="G3032" s="129" t="s">
        <v>3217</v>
      </c>
      <c r="H3032" s="129" t="s">
        <v>150</v>
      </c>
      <c r="I3032" s="129">
        <v>12.069000000000001</v>
      </c>
      <c r="J3032" s="129">
        <v>-34</v>
      </c>
      <c r="K3032" s="129">
        <v>-30</v>
      </c>
      <c r="L3032" s="129" t="b">
        <v>0</v>
      </c>
      <c r="M3032" s="129">
        <v>-21.31</v>
      </c>
      <c r="N3032" s="129">
        <v>1.9790000000000001</v>
      </c>
      <c r="O3032" s="129">
        <v>-10.766999999999999</v>
      </c>
      <c r="P3032" s="132">
        <v>-20.007000000000001</v>
      </c>
      <c r="Q3032" s="132">
        <v>0.624</v>
      </c>
      <c r="R3032" s="132">
        <v>-12.484</v>
      </c>
      <c r="S3032" s="129">
        <v>1.81</v>
      </c>
      <c r="T3032" s="129">
        <v>-51.088999999999999</v>
      </c>
      <c r="U3032" s="129">
        <v>61.7</v>
      </c>
      <c r="V3032" s="129">
        <v>-6</v>
      </c>
      <c r="W3032" s="129">
        <v>-24</v>
      </c>
      <c r="X3032" s="129">
        <v>179</v>
      </c>
      <c r="Y3032" s="129" t="s">
        <v>909</v>
      </c>
      <c r="Z3032" s="129" t="b">
        <v>1</v>
      </c>
      <c r="AA3032" s="129">
        <v>0</v>
      </c>
      <c r="AB3032" s="129" t="b">
        <v>0</v>
      </c>
      <c r="AC3032" s="129">
        <v>40</v>
      </c>
      <c r="AD3032" s="129">
        <v>0.126</v>
      </c>
      <c r="AE3032" s="129" t="s">
        <v>150</v>
      </c>
      <c r="AF3032" s="129" t="s">
        <v>3217</v>
      </c>
      <c r="AG3032" s="35" t="s">
        <v>4992</v>
      </c>
    </row>
    <row r="3033" spans="1:33" x14ac:dyDescent="0.3">
      <c r="A3033" s="129" t="s">
        <v>5236</v>
      </c>
      <c r="B3033" s="132">
        <v>-1.73</v>
      </c>
      <c r="C3033" s="132">
        <v>-19.27</v>
      </c>
      <c r="D3033" s="132">
        <v>-33.81</v>
      </c>
      <c r="E3033" s="132">
        <v>-33.119999999999997</v>
      </c>
      <c r="F3033" s="132">
        <v>-36.520000000000003</v>
      </c>
      <c r="G3033" s="129" t="s">
        <v>3370</v>
      </c>
      <c r="H3033" s="129" t="s">
        <v>3108</v>
      </c>
      <c r="I3033" s="129">
        <v>0.622</v>
      </c>
      <c r="J3033" s="129">
        <v>-87</v>
      </c>
      <c r="K3033" s="129">
        <v>-82</v>
      </c>
      <c r="L3033" s="129" t="b">
        <v>0</v>
      </c>
      <c r="M3033" s="129">
        <v>-81.926000000000002</v>
      </c>
      <c r="N3033" s="129">
        <v>7.5949999999999998</v>
      </c>
      <c r="O3033" s="129">
        <v>-10.787000000000001</v>
      </c>
      <c r="P3033" s="132">
        <v>-63.484000000000002</v>
      </c>
      <c r="Q3033" s="132">
        <v>0.59299999999999997</v>
      </c>
      <c r="R3033" s="132">
        <v>-37.677</v>
      </c>
      <c r="S3033" s="129">
        <v>5.41</v>
      </c>
      <c r="T3033" s="129">
        <v>-21.716000000000001</v>
      </c>
      <c r="U3033" s="129">
        <v>5.1100000000000003</v>
      </c>
      <c r="V3033" s="129">
        <v>-38</v>
      </c>
      <c r="W3033" s="129">
        <v>-32</v>
      </c>
      <c r="X3033" s="129">
        <v>723</v>
      </c>
      <c r="Y3033" s="129" t="s">
        <v>5236</v>
      </c>
      <c r="Z3033" s="129" t="b">
        <v>1</v>
      </c>
      <c r="AA3033" s="129">
        <v>0</v>
      </c>
      <c r="AB3033" s="129" t="b">
        <v>0</v>
      </c>
      <c r="AC3033" s="129">
        <v>44</v>
      </c>
      <c r="AD3033" s="129">
        <v>0.126</v>
      </c>
      <c r="AE3033" s="129" t="s">
        <v>3108</v>
      </c>
      <c r="AF3033" s="129" t="s">
        <v>3370</v>
      </c>
      <c r="AG3033" s="35" t="s">
        <v>5237</v>
      </c>
    </row>
    <row r="3034" spans="1:33" x14ac:dyDescent="0.3">
      <c r="A3034" s="129" t="s">
        <v>9036</v>
      </c>
      <c r="B3034" s="132">
        <v>-3.57</v>
      </c>
      <c r="C3034" s="132">
        <v>-13.09</v>
      </c>
      <c r="D3034" s="132">
        <v>-22.71</v>
      </c>
      <c r="E3034" s="132">
        <v>-22.12</v>
      </c>
      <c r="F3034" s="132">
        <v>-27.81</v>
      </c>
      <c r="G3034" s="129" t="s">
        <v>3221</v>
      </c>
      <c r="H3034" s="129" t="s">
        <v>24</v>
      </c>
      <c r="I3034" s="129">
        <v>0.215</v>
      </c>
      <c r="J3034" s="129">
        <v>-92</v>
      </c>
      <c r="K3034" s="129">
        <v>-92</v>
      </c>
      <c r="L3034" s="129" t="b">
        <v>0</v>
      </c>
      <c r="M3034" s="129">
        <v>-100.997</v>
      </c>
      <c r="N3034" s="129">
        <v>9.3539999999999992</v>
      </c>
      <c r="O3034" s="129">
        <v>-10.798</v>
      </c>
      <c r="P3034" s="132">
        <v>-65.840999999999994</v>
      </c>
      <c r="Q3034" s="132">
        <v>0.61599999999999999</v>
      </c>
      <c r="R3034" s="132">
        <v>-40.57</v>
      </c>
      <c r="S3034" s="129">
        <v>5.43</v>
      </c>
      <c r="T3034" s="129">
        <v>-22.727</v>
      </c>
      <c r="U3034" s="129">
        <v>0.40500000000000003</v>
      </c>
      <c r="V3034" s="129">
        <v>3</v>
      </c>
      <c r="W3034" s="129">
        <v>-20</v>
      </c>
      <c r="X3034" s="129">
        <v>9090</v>
      </c>
      <c r="Y3034" s="129" t="s">
        <v>9036</v>
      </c>
      <c r="Z3034" s="129" t="b">
        <v>1</v>
      </c>
      <c r="AA3034" s="129">
        <v>0</v>
      </c>
      <c r="AB3034" s="129" t="b">
        <v>0</v>
      </c>
      <c r="AC3034" s="129">
        <v>36</v>
      </c>
      <c r="AD3034" s="129">
        <v>0.125</v>
      </c>
      <c r="AE3034" s="129" t="s">
        <v>24</v>
      </c>
      <c r="AF3034" s="129" t="s">
        <v>3221</v>
      </c>
      <c r="AG3034" s="35" t="s">
        <v>9037</v>
      </c>
    </row>
    <row r="3035" spans="1:33" x14ac:dyDescent="0.3">
      <c r="A3035" s="129" t="s">
        <v>8033</v>
      </c>
      <c r="B3035" s="132">
        <v>-1.1000000000000001</v>
      </c>
      <c r="C3035" s="132">
        <v>-4.8</v>
      </c>
      <c r="D3035" s="132">
        <v>-16.010000000000002</v>
      </c>
      <c r="E3035" s="132">
        <v>-9.43</v>
      </c>
      <c r="F3035" s="132">
        <v>-16.829999999999998</v>
      </c>
      <c r="G3035" s="129" t="s">
        <v>3187</v>
      </c>
      <c r="H3035" s="129" t="s">
        <v>3108</v>
      </c>
      <c r="I3035" s="129">
        <v>0.42199999999999999</v>
      </c>
      <c r="J3035" s="129">
        <v>-62</v>
      </c>
      <c r="K3035" s="129">
        <v>-59</v>
      </c>
      <c r="L3035" s="129" t="b">
        <v>0</v>
      </c>
      <c r="M3035" s="129">
        <v>-42.417000000000002</v>
      </c>
      <c r="N3035" s="129">
        <v>3.915</v>
      </c>
      <c r="O3035" s="129">
        <v>-10.833</v>
      </c>
      <c r="P3035" s="132">
        <v>-35.988999999999997</v>
      </c>
      <c r="Q3035" s="132">
        <v>0.627</v>
      </c>
      <c r="R3035" s="132">
        <v>-22.568999999999999</v>
      </c>
      <c r="S3035" s="129">
        <v>2.92</v>
      </c>
      <c r="T3035" s="129">
        <v>4.4790000000000001</v>
      </c>
      <c r="U3035" s="129">
        <v>15.27</v>
      </c>
      <c r="V3035" s="129">
        <v>-25</v>
      </c>
      <c r="W3035" s="129">
        <v>-29</v>
      </c>
      <c r="X3035" s="129">
        <v>447</v>
      </c>
      <c r="Y3035" s="129" t="s">
        <v>8033</v>
      </c>
      <c r="Z3035" s="129" t="b">
        <v>1</v>
      </c>
      <c r="AA3035" s="129">
        <v>0</v>
      </c>
      <c r="AB3035" s="129" t="b">
        <v>0</v>
      </c>
      <c r="AC3035" s="129">
        <v>46</v>
      </c>
      <c r="AD3035" s="129">
        <v>0.125</v>
      </c>
      <c r="AE3035" s="129" t="s">
        <v>3108</v>
      </c>
      <c r="AF3035" s="129" t="s">
        <v>3187</v>
      </c>
      <c r="AG3035" s="35" t="s">
        <v>8034</v>
      </c>
    </row>
    <row r="3036" spans="1:33" x14ac:dyDescent="0.3">
      <c r="A3036" s="129" t="s">
        <v>8021</v>
      </c>
      <c r="B3036" s="132">
        <v>-7.48</v>
      </c>
      <c r="C3036" s="132">
        <v>0</v>
      </c>
      <c r="D3036" s="132">
        <v>-26.92</v>
      </c>
      <c r="E3036" s="132">
        <v>-34.880000000000003</v>
      </c>
      <c r="F3036" s="132">
        <v>-26.32</v>
      </c>
      <c r="G3036" s="129" t="s">
        <v>3241</v>
      </c>
      <c r="H3036" s="129" t="s">
        <v>3124</v>
      </c>
      <c r="I3036" s="129">
        <v>0.438</v>
      </c>
      <c r="J3036" s="129">
        <v>-94</v>
      </c>
      <c r="K3036" s="129">
        <v>-94</v>
      </c>
      <c r="L3036" s="129" t="b">
        <v>0</v>
      </c>
      <c r="M3036" s="129">
        <v>-134.691</v>
      </c>
      <c r="N3036" s="129">
        <v>12.401999999999999</v>
      </c>
      <c r="O3036" s="129">
        <v>-10.861000000000001</v>
      </c>
      <c r="P3036" s="132">
        <v>-75.001000000000005</v>
      </c>
      <c r="Q3036" s="132">
        <v>0.60399999999999998</v>
      </c>
      <c r="R3036" s="132">
        <v>-45.326000000000001</v>
      </c>
      <c r="S3036" s="129">
        <v>7.02</v>
      </c>
      <c r="T3036" s="129">
        <v>5.3529999999999998</v>
      </c>
      <c r="U3036" s="129">
        <v>5.32</v>
      </c>
      <c r="V3036" s="129">
        <v>1</v>
      </c>
      <c r="W3036" s="129">
        <v>-1</v>
      </c>
      <c r="X3036" s="129">
        <v>535</v>
      </c>
      <c r="Y3036" s="129" t="s">
        <v>8021</v>
      </c>
      <c r="Z3036" s="129" t="b">
        <v>1</v>
      </c>
      <c r="AA3036" s="129">
        <v>0</v>
      </c>
      <c r="AB3036" s="129" t="b">
        <v>0</v>
      </c>
      <c r="AC3036" s="129">
        <v>33</v>
      </c>
      <c r="AD3036" s="129">
        <v>0.125</v>
      </c>
      <c r="AE3036" s="129" t="s">
        <v>3124</v>
      </c>
      <c r="AF3036" s="129" t="s">
        <v>3241</v>
      </c>
      <c r="AG3036" s="35" t="s">
        <v>8022</v>
      </c>
    </row>
    <row r="3037" spans="1:33" x14ac:dyDescent="0.3">
      <c r="A3037" s="129" t="s">
        <v>8243</v>
      </c>
      <c r="B3037" s="132">
        <v>-2.76</v>
      </c>
      <c r="C3037" s="132">
        <v>-2.31</v>
      </c>
      <c r="D3037" s="132">
        <v>-13.57</v>
      </c>
      <c r="E3037" s="132">
        <v>-24.55</v>
      </c>
      <c r="F3037" s="132">
        <v>-24.39</v>
      </c>
      <c r="G3037" s="129" t="s">
        <v>4347</v>
      </c>
      <c r="H3037" s="129" t="s">
        <v>3108</v>
      </c>
      <c r="I3037" s="129">
        <v>0.32300000000000001</v>
      </c>
      <c r="J3037" s="129">
        <v>-68</v>
      </c>
      <c r="K3037" s="129">
        <v>-68</v>
      </c>
      <c r="L3037" s="129" t="b">
        <v>0</v>
      </c>
      <c r="M3037" s="129">
        <v>-42.499000000000002</v>
      </c>
      <c r="N3037" s="129">
        <v>3.9089999999999998</v>
      </c>
      <c r="O3037" s="129">
        <v>-10.871</v>
      </c>
      <c r="P3037" s="132">
        <v>-39.137</v>
      </c>
      <c r="Q3037" s="132">
        <v>0.63400000000000001</v>
      </c>
      <c r="R3037" s="132">
        <v>-24.794</v>
      </c>
      <c r="S3037" s="129">
        <v>3.02</v>
      </c>
      <c r="T3037" s="129">
        <v>-71.986999999999995</v>
      </c>
      <c r="U3037" s="129">
        <v>10.57</v>
      </c>
      <c r="V3037" s="129">
        <v>-27</v>
      </c>
      <c r="W3037" s="129">
        <v>-15</v>
      </c>
      <c r="X3037" s="129">
        <v>625</v>
      </c>
      <c r="Y3037" s="129" t="s">
        <v>8243</v>
      </c>
      <c r="Z3037" s="129" t="b">
        <v>0</v>
      </c>
      <c r="AA3037" s="129">
        <v>0</v>
      </c>
      <c r="AB3037" s="129" t="b">
        <v>0</v>
      </c>
      <c r="AC3037" s="129">
        <v>45</v>
      </c>
      <c r="AD3037" s="129">
        <v>0.124</v>
      </c>
      <c r="AE3037" s="129" t="s">
        <v>3108</v>
      </c>
      <c r="AF3037" s="129" t="s">
        <v>4347</v>
      </c>
      <c r="AG3037" s="35" t="s">
        <v>8244</v>
      </c>
    </row>
    <row r="3038" spans="1:33" x14ac:dyDescent="0.3">
      <c r="A3038" s="129" t="s">
        <v>1947</v>
      </c>
      <c r="B3038" s="132">
        <v>-1.04</v>
      </c>
      <c r="C3038" s="132">
        <v>-10.72</v>
      </c>
      <c r="D3038" s="132">
        <v>-15.79</v>
      </c>
      <c r="E3038" s="132">
        <v>-23.81</v>
      </c>
      <c r="F3038" s="132">
        <v>-18.95</v>
      </c>
      <c r="G3038" s="129" t="s">
        <v>3775</v>
      </c>
      <c r="H3038" s="129" t="s">
        <v>3111</v>
      </c>
      <c r="I3038" s="129">
        <v>1.4930000000000001</v>
      </c>
      <c r="J3038" s="129">
        <v>-38</v>
      </c>
      <c r="K3038" s="129">
        <v>-38</v>
      </c>
      <c r="L3038" s="129" t="b">
        <v>0</v>
      </c>
      <c r="M3038" s="129">
        <v>-30.472999999999999</v>
      </c>
      <c r="N3038" s="129">
        <v>2.8010000000000002</v>
      </c>
      <c r="O3038" s="129">
        <v>-10.878</v>
      </c>
      <c r="P3038" s="132">
        <v>-29.122</v>
      </c>
      <c r="Q3038" s="132">
        <v>0.61499999999999999</v>
      </c>
      <c r="R3038" s="132">
        <v>-17.920000000000002</v>
      </c>
      <c r="S3038" s="129">
        <v>2.4500000000000002</v>
      </c>
      <c r="T3038" s="129">
        <v>-28.661999999999999</v>
      </c>
      <c r="U3038" s="129">
        <v>14.24</v>
      </c>
      <c r="V3038" s="129">
        <v>-36</v>
      </c>
      <c r="W3038" s="129">
        <v>-12</v>
      </c>
      <c r="X3038" s="129">
        <v>573</v>
      </c>
      <c r="Y3038" s="129" t="s">
        <v>1947</v>
      </c>
      <c r="Z3038" s="129" t="b">
        <v>1</v>
      </c>
      <c r="AA3038" s="129">
        <v>0</v>
      </c>
      <c r="AB3038" s="129" t="b">
        <v>0</v>
      </c>
      <c r="AC3038" s="129">
        <v>45</v>
      </c>
      <c r="AD3038" s="129">
        <v>0.124</v>
      </c>
      <c r="AE3038" s="129" t="s">
        <v>3111</v>
      </c>
      <c r="AF3038" s="129" t="s">
        <v>3775</v>
      </c>
      <c r="AG3038" s="35" t="s">
        <v>4487</v>
      </c>
    </row>
    <row r="3039" spans="1:33" x14ac:dyDescent="0.3">
      <c r="A3039" s="129" t="s">
        <v>8146</v>
      </c>
      <c r="B3039" s="132">
        <v>1.29</v>
      </c>
      <c r="C3039" s="132">
        <v>-3.67</v>
      </c>
      <c r="D3039" s="132">
        <v>-15.46</v>
      </c>
      <c r="E3039" s="132">
        <v>-23.95</v>
      </c>
      <c r="F3039" s="132">
        <v>-29.28</v>
      </c>
      <c r="G3039" s="129" t="s">
        <v>3209</v>
      </c>
      <c r="H3039" s="129" t="s">
        <v>24</v>
      </c>
      <c r="I3039" s="129">
        <v>0.42699999999999999</v>
      </c>
      <c r="J3039" s="129">
        <v>-72</v>
      </c>
      <c r="K3039" s="129">
        <v>-57</v>
      </c>
      <c r="L3039" s="129" t="b">
        <v>0</v>
      </c>
      <c r="M3039" s="129">
        <v>-55.055999999999997</v>
      </c>
      <c r="N3039" s="129">
        <v>5.0469999999999997</v>
      </c>
      <c r="O3039" s="129">
        <v>-10.907999999999999</v>
      </c>
      <c r="P3039" s="132">
        <v>-47.091000000000001</v>
      </c>
      <c r="Q3039" s="132">
        <v>0.63600000000000001</v>
      </c>
      <c r="R3039" s="132">
        <v>-29.93</v>
      </c>
      <c r="S3039" s="129">
        <v>3.24</v>
      </c>
      <c r="T3039" s="129">
        <v>2.613</v>
      </c>
      <c r="U3039" s="129">
        <v>11.81</v>
      </c>
      <c r="V3039" s="129">
        <v>-27</v>
      </c>
      <c r="W3039" s="129">
        <v>-40</v>
      </c>
      <c r="X3039" s="129">
        <v>522</v>
      </c>
      <c r="Y3039" s="129" t="s">
        <v>8146</v>
      </c>
      <c r="Z3039" s="129" t="b">
        <v>1</v>
      </c>
      <c r="AA3039" s="129">
        <v>0</v>
      </c>
      <c r="AB3039" s="129" t="b">
        <v>0</v>
      </c>
      <c r="AC3039" s="129">
        <v>43</v>
      </c>
      <c r="AD3039" s="129">
        <v>0.124</v>
      </c>
      <c r="AE3039" s="129" t="s">
        <v>24</v>
      </c>
      <c r="AF3039" s="129" t="s">
        <v>3209</v>
      </c>
      <c r="AG3039" s="35" t="s">
        <v>8147</v>
      </c>
    </row>
    <row r="3040" spans="1:33" x14ac:dyDescent="0.3">
      <c r="A3040" s="129" t="s">
        <v>2887</v>
      </c>
      <c r="B3040" s="132">
        <v>13.35</v>
      </c>
      <c r="C3040" s="132">
        <v>3.55</v>
      </c>
      <c r="D3040" s="132">
        <v>-27.41</v>
      </c>
      <c r="E3040" s="132">
        <v>19.07</v>
      </c>
      <c r="F3040" s="132">
        <v>-2.4300000000000002</v>
      </c>
      <c r="G3040" s="129" t="s">
        <v>3170</v>
      </c>
      <c r="H3040" s="129" t="s">
        <v>3124</v>
      </c>
      <c r="I3040" s="129">
        <v>0.96299999999999997</v>
      </c>
      <c r="J3040" s="129">
        <v>-95</v>
      </c>
      <c r="K3040" s="129">
        <v>-63</v>
      </c>
      <c r="L3040" s="129" t="b">
        <v>0</v>
      </c>
      <c r="M3040" s="129">
        <v>-177.672</v>
      </c>
      <c r="N3040" s="129">
        <v>16.209</v>
      </c>
      <c r="O3040" s="129">
        <v>-10.961</v>
      </c>
      <c r="P3040" s="132">
        <v>-78.849999999999994</v>
      </c>
      <c r="Q3040" s="132">
        <v>0.58899999999999997</v>
      </c>
      <c r="R3040" s="132">
        <v>-46.418999999999997</v>
      </c>
      <c r="S3040" s="129">
        <v>5.91</v>
      </c>
      <c r="T3040" s="129">
        <v>89.614999999999995</v>
      </c>
      <c r="U3040" s="129">
        <v>16.05</v>
      </c>
      <c r="V3040" s="129">
        <v>18</v>
      </c>
      <c r="W3040" s="129">
        <v>15</v>
      </c>
      <c r="X3040" s="129">
        <v>210</v>
      </c>
      <c r="Y3040" s="129" t="s">
        <v>2887</v>
      </c>
      <c r="Z3040" s="129" t="b">
        <v>1</v>
      </c>
      <c r="AA3040" s="129">
        <v>0</v>
      </c>
      <c r="AB3040" s="129" t="b">
        <v>0</v>
      </c>
      <c r="AC3040" s="129">
        <v>41</v>
      </c>
      <c r="AD3040" s="129">
        <v>0.123</v>
      </c>
      <c r="AE3040" s="129" t="s">
        <v>3124</v>
      </c>
      <c r="AF3040" s="129" t="s">
        <v>3170</v>
      </c>
      <c r="AG3040" s="35" t="s">
        <v>4383</v>
      </c>
    </row>
    <row r="3041" spans="1:33" x14ac:dyDescent="0.3">
      <c r="A3041" s="129" t="s">
        <v>8237</v>
      </c>
      <c r="B3041" s="132">
        <v>27.7</v>
      </c>
      <c r="C3041" s="132">
        <v>58.29</v>
      </c>
      <c r="D3041" s="132">
        <v>25.32</v>
      </c>
      <c r="E3041" s="132">
        <v>-17.88</v>
      </c>
      <c r="F3041" s="132">
        <v>-19.45</v>
      </c>
      <c r="G3041" s="129" t="s">
        <v>3168</v>
      </c>
      <c r="H3041" s="129" t="s">
        <v>3124</v>
      </c>
      <c r="I3041" s="129">
        <v>0.25600000000000001</v>
      </c>
      <c r="J3041" s="129">
        <v>-87</v>
      </c>
      <c r="K3041" s="129">
        <v>-76</v>
      </c>
      <c r="L3041" s="129" t="b">
        <v>1</v>
      </c>
      <c r="M3041" s="129">
        <v>-136.00899999999999</v>
      </c>
      <c r="N3041" s="129">
        <v>12.404</v>
      </c>
      <c r="O3041" s="129">
        <v>-10.965</v>
      </c>
      <c r="P3041" s="132">
        <v>-82.117999999999995</v>
      </c>
      <c r="Q3041" s="132">
        <v>0.67400000000000004</v>
      </c>
      <c r="R3041" s="132">
        <v>-55.354999999999997</v>
      </c>
      <c r="S3041" s="129">
        <v>8.59</v>
      </c>
      <c r="T3041" s="129">
        <v>149.292</v>
      </c>
      <c r="U3041" s="129">
        <v>36.28</v>
      </c>
      <c r="V3041" s="129">
        <v>106</v>
      </c>
      <c r="W3041" s="129">
        <v>406</v>
      </c>
      <c r="X3041" s="129">
        <v>64</v>
      </c>
      <c r="Y3041" s="129" t="s">
        <v>8237</v>
      </c>
      <c r="Z3041" s="129" t="b">
        <v>1</v>
      </c>
      <c r="AA3041" s="129">
        <v>0</v>
      </c>
      <c r="AB3041" s="129" t="b">
        <v>0</v>
      </c>
      <c r="AC3041" s="129">
        <v>46</v>
      </c>
      <c r="AD3041" s="129">
        <v>0.123</v>
      </c>
      <c r="AE3041" s="129" t="s">
        <v>3124</v>
      </c>
      <c r="AF3041" s="129" t="s">
        <v>3168</v>
      </c>
      <c r="AG3041" s="35" t="s">
        <v>8238</v>
      </c>
    </row>
    <row r="3042" spans="1:33" x14ac:dyDescent="0.3">
      <c r="A3042" s="129" t="s">
        <v>874</v>
      </c>
      <c r="B3042" s="132">
        <v>-2.48</v>
      </c>
      <c r="C3042" s="132">
        <v>-5.1100000000000003</v>
      </c>
      <c r="D3042" s="132">
        <v>-10.44</v>
      </c>
      <c r="E3042" s="132">
        <v>-11.41</v>
      </c>
      <c r="F3042" s="132">
        <v>-9.25</v>
      </c>
      <c r="G3042" s="129" t="s">
        <v>4191</v>
      </c>
      <c r="H3042" s="129" t="s">
        <v>3108</v>
      </c>
      <c r="I3042" s="129">
        <v>30.709</v>
      </c>
      <c r="J3042" s="129">
        <v>-41</v>
      </c>
      <c r="K3042" s="129">
        <v>-30</v>
      </c>
      <c r="L3042" s="129" t="b">
        <v>0</v>
      </c>
      <c r="M3042" s="129">
        <v>-22.658999999999999</v>
      </c>
      <c r="N3042" s="129">
        <v>2.0630000000000002</v>
      </c>
      <c r="O3042" s="129">
        <v>-10.984999999999999</v>
      </c>
      <c r="P3042" s="132">
        <v>-20.927</v>
      </c>
      <c r="Q3042" s="132">
        <v>0.623</v>
      </c>
      <c r="R3042" s="132">
        <v>-13.038</v>
      </c>
      <c r="S3042" s="129">
        <v>1.76</v>
      </c>
      <c r="T3042" s="129">
        <v>0</v>
      </c>
      <c r="U3042" s="129">
        <v>128.41</v>
      </c>
      <c r="V3042" s="129">
        <v>-50</v>
      </c>
      <c r="W3042" s="129">
        <v>-43</v>
      </c>
      <c r="X3042" s="129">
        <v>88</v>
      </c>
      <c r="Y3042" s="129" t="s">
        <v>874</v>
      </c>
      <c r="Z3042" s="129" t="b">
        <v>1</v>
      </c>
      <c r="AA3042" s="129">
        <v>0</v>
      </c>
      <c r="AB3042" s="129" t="b">
        <v>0</v>
      </c>
      <c r="AC3042" s="129">
        <v>46</v>
      </c>
      <c r="AD3042" s="129">
        <v>0.123</v>
      </c>
      <c r="AE3042" s="129" t="s">
        <v>3108</v>
      </c>
      <c r="AF3042" s="129" t="s">
        <v>4191</v>
      </c>
      <c r="AG3042" s="35" t="s">
        <v>4514</v>
      </c>
    </row>
    <row r="3043" spans="1:33" x14ac:dyDescent="0.3">
      <c r="A3043" s="129" t="s">
        <v>2418</v>
      </c>
      <c r="B3043" s="132">
        <v>-0.59</v>
      </c>
      <c r="C3043" s="132">
        <v>-2.19</v>
      </c>
      <c r="D3043" s="132">
        <v>-2.5299999999999998</v>
      </c>
      <c r="E3043" s="132">
        <v>-1.17</v>
      </c>
      <c r="F3043" s="132">
        <v>-5.15</v>
      </c>
      <c r="G3043" s="129" t="s">
        <v>3160</v>
      </c>
      <c r="H3043" s="129" t="s">
        <v>3111</v>
      </c>
      <c r="I3043" s="129">
        <v>1.758</v>
      </c>
      <c r="J3043" s="129">
        <v>-34</v>
      </c>
      <c r="K3043" s="129">
        <v>-29</v>
      </c>
      <c r="L3043" s="129" t="b">
        <v>0</v>
      </c>
      <c r="M3043" s="129">
        <v>-9.8629999999999995</v>
      </c>
      <c r="N3043" s="129">
        <v>0.89700000000000002</v>
      </c>
      <c r="O3043" s="129">
        <v>-10.994999999999999</v>
      </c>
      <c r="P3043" s="132">
        <v>-9.5589999999999993</v>
      </c>
      <c r="Q3043" s="132">
        <v>0.63</v>
      </c>
      <c r="R3043" s="132">
        <v>-6.02</v>
      </c>
      <c r="S3043" s="129">
        <v>0.76</v>
      </c>
      <c r="T3043" s="129">
        <v>-46.368000000000002</v>
      </c>
      <c r="U3043" s="129">
        <v>8.4700000000000006</v>
      </c>
      <c r="V3043" s="129">
        <v>-17</v>
      </c>
      <c r="W3043" s="129">
        <v>0</v>
      </c>
      <c r="X3043" s="129">
        <v>3091</v>
      </c>
      <c r="Y3043" s="129" t="s">
        <v>2418</v>
      </c>
      <c r="Z3043" s="129" t="b">
        <v>1</v>
      </c>
      <c r="AA3043" s="129">
        <v>0</v>
      </c>
      <c r="AB3043" s="129" t="b">
        <v>0</v>
      </c>
      <c r="AC3043" s="129">
        <v>31</v>
      </c>
      <c r="AD3043" s="129">
        <v>0.123</v>
      </c>
      <c r="AE3043" s="129" t="s">
        <v>3111</v>
      </c>
      <c r="AF3043" s="129" t="s">
        <v>3160</v>
      </c>
      <c r="AG3043" s="35" t="s">
        <v>3591</v>
      </c>
    </row>
    <row r="3044" spans="1:33" x14ac:dyDescent="0.3">
      <c r="A3044" s="129" t="s">
        <v>1247</v>
      </c>
      <c r="B3044" s="132">
        <v>-2.71</v>
      </c>
      <c r="C3044" s="132">
        <v>-2.16</v>
      </c>
      <c r="D3044" s="132">
        <v>-9.67</v>
      </c>
      <c r="E3044" s="132">
        <v>-16.920000000000002</v>
      </c>
      <c r="F3044" s="132">
        <v>-16.32</v>
      </c>
      <c r="G3044" s="129" t="s">
        <v>3217</v>
      </c>
      <c r="H3044" s="129" t="s">
        <v>150</v>
      </c>
      <c r="I3044" s="129">
        <v>20.923999999999999</v>
      </c>
      <c r="J3044" s="129">
        <v>-52</v>
      </c>
      <c r="K3044" s="129">
        <v>-50</v>
      </c>
      <c r="L3044" s="129" t="b">
        <v>0</v>
      </c>
      <c r="M3044" s="129">
        <v>-31.524999999999999</v>
      </c>
      <c r="N3044" s="129">
        <v>2.8639999999999999</v>
      </c>
      <c r="O3044" s="129">
        <v>-11.007</v>
      </c>
      <c r="P3044" s="132">
        <v>-29.094999999999999</v>
      </c>
      <c r="Q3044" s="132">
        <v>0.625</v>
      </c>
      <c r="R3044" s="132">
        <v>-18.190999999999999</v>
      </c>
      <c r="S3044" s="129">
        <v>2.29</v>
      </c>
      <c r="T3044" s="129">
        <v>-3.387</v>
      </c>
      <c r="U3044" s="129">
        <v>193.24</v>
      </c>
      <c r="V3044" s="129">
        <v>-1</v>
      </c>
      <c r="W3044" s="129">
        <v>-13</v>
      </c>
      <c r="X3044" s="129">
        <v>45</v>
      </c>
      <c r="Y3044" s="129" t="s">
        <v>1247</v>
      </c>
      <c r="Z3044" s="129" t="b">
        <v>1</v>
      </c>
      <c r="AA3044" s="129">
        <v>0</v>
      </c>
      <c r="AB3044" s="129" t="b">
        <v>0</v>
      </c>
      <c r="AC3044" s="129">
        <v>45</v>
      </c>
      <c r="AD3044" s="129">
        <v>0.122</v>
      </c>
      <c r="AE3044" s="129" t="s">
        <v>150</v>
      </c>
      <c r="AF3044" s="129" t="s">
        <v>3217</v>
      </c>
      <c r="AG3044" s="35" t="s">
        <v>4835</v>
      </c>
    </row>
    <row r="3045" spans="1:33" x14ac:dyDescent="0.3">
      <c r="A3045" s="129" t="s">
        <v>1649</v>
      </c>
      <c r="B3045" s="132">
        <v>0.25</v>
      </c>
      <c r="C3045" s="132">
        <v>-2.39</v>
      </c>
      <c r="D3045" s="132">
        <v>-1.88</v>
      </c>
      <c r="E3045" s="132">
        <v>-15.17</v>
      </c>
      <c r="F3045" s="132">
        <v>-23.7</v>
      </c>
      <c r="G3045" s="129" t="s">
        <v>3148</v>
      </c>
      <c r="H3045" s="129" t="s">
        <v>3111</v>
      </c>
      <c r="I3045" s="129">
        <v>1.673</v>
      </c>
      <c r="J3045" s="129">
        <v>-49</v>
      </c>
      <c r="K3045" s="129">
        <v>-31</v>
      </c>
      <c r="L3045" s="129" t="b">
        <v>0</v>
      </c>
      <c r="M3045" s="129">
        <v>-72.045000000000002</v>
      </c>
      <c r="N3045" s="129">
        <v>6.5369999999999999</v>
      </c>
      <c r="O3045" s="129">
        <v>-11.02</v>
      </c>
      <c r="P3045" s="132">
        <v>-56.725999999999999</v>
      </c>
      <c r="Q3045" s="132">
        <v>0.65400000000000003</v>
      </c>
      <c r="R3045" s="132">
        <v>-37.082999999999998</v>
      </c>
      <c r="S3045" s="129">
        <v>3.28</v>
      </c>
      <c r="T3045" s="129">
        <v>-17.001999999999999</v>
      </c>
      <c r="U3045" s="129">
        <v>32.32</v>
      </c>
      <c r="V3045" s="129">
        <v>-10</v>
      </c>
      <c r="W3045" s="129">
        <v>-24</v>
      </c>
      <c r="X3045" s="129">
        <v>188</v>
      </c>
      <c r="Y3045" s="129" t="s">
        <v>1649</v>
      </c>
      <c r="Z3045" s="129" t="b">
        <v>1</v>
      </c>
      <c r="AA3045" s="129">
        <v>0</v>
      </c>
      <c r="AB3045" s="129" t="b">
        <v>0</v>
      </c>
      <c r="AC3045" s="129">
        <v>47</v>
      </c>
      <c r="AD3045" s="129">
        <v>0.122</v>
      </c>
      <c r="AE3045" s="129" t="s">
        <v>3111</v>
      </c>
      <c r="AF3045" s="129" t="s">
        <v>3148</v>
      </c>
      <c r="AG3045" s="35" t="s">
        <v>4154</v>
      </c>
    </row>
    <row r="3046" spans="1:33" x14ac:dyDescent="0.3">
      <c r="A3046" s="129" t="s">
        <v>2130</v>
      </c>
      <c r="B3046" s="132">
        <v>6.96</v>
      </c>
      <c r="C3046" s="132">
        <v>17.29</v>
      </c>
      <c r="D3046" s="132">
        <v>-6.11</v>
      </c>
      <c r="E3046" s="132">
        <v>-26.82</v>
      </c>
      <c r="F3046" s="132">
        <v>-17.34</v>
      </c>
      <c r="G3046" s="129" t="s">
        <v>3241</v>
      </c>
      <c r="H3046" s="129" t="s">
        <v>3124</v>
      </c>
      <c r="I3046" s="129">
        <v>1</v>
      </c>
      <c r="J3046" s="129">
        <v>-90</v>
      </c>
      <c r="K3046" s="129">
        <v>-88</v>
      </c>
      <c r="L3046" s="129" t="b">
        <v>0</v>
      </c>
      <c r="M3046" s="129">
        <v>-105.33</v>
      </c>
      <c r="N3046" s="129">
        <v>9.532</v>
      </c>
      <c r="O3046" s="129">
        <v>-11.05</v>
      </c>
      <c r="P3046" s="132">
        <v>-69.864000000000004</v>
      </c>
      <c r="Q3046" s="132">
        <v>0.64900000000000002</v>
      </c>
      <c r="R3046" s="132">
        <v>-45.317</v>
      </c>
      <c r="S3046" s="129">
        <v>7.8</v>
      </c>
      <c r="T3046" s="129">
        <v>-62.957000000000001</v>
      </c>
      <c r="U3046" s="129">
        <v>7.53</v>
      </c>
      <c r="V3046" s="129">
        <v>9</v>
      </c>
      <c r="W3046" s="129">
        <v>19</v>
      </c>
      <c r="X3046" s="129">
        <v>340</v>
      </c>
      <c r="Y3046" s="129" t="s">
        <v>2130</v>
      </c>
      <c r="Z3046" s="129" t="b">
        <v>1</v>
      </c>
      <c r="AA3046" s="129">
        <v>0</v>
      </c>
      <c r="AB3046" s="129" t="b">
        <v>0</v>
      </c>
      <c r="AC3046" s="129">
        <v>40</v>
      </c>
      <c r="AD3046" s="129">
        <v>0.122</v>
      </c>
      <c r="AE3046" s="129" t="s">
        <v>3124</v>
      </c>
      <c r="AF3046" s="129" t="s">
        <v>3241</v>
      </c>
      <c r="AG3046" s="35" t="s">
        <v>4665</v>
      </c>
    </row>
    <row r="3047" spans="1:33" x14ac:dyDescent="0.3">
      <c r="A3047" s="129" t="s">
        <v>8154</v>
      </c>
      <c r="B3047" s="132">
        <v>-1.48</v>
      </c>
      <c r="C3047" s="132">
        <v>-5.6</v>
      </c>
      <c r="D3047" s="132">
        <v>-7.5</v>
      </c>
      <c r="E3047" s="132">
        <v>-16.510000000000002</v>
      </c>
      <c r="F3047" s="132">
        <v>-13.45</v>
      </c>
      <c r="G3047" s="129" t="s">
        <v>3148</v>
      </c>
      <c r="H3047" s="129" t="s">
        <v>3111</v>
      </c>
      <c r="I3047" s="129">
        <v>0.20899999999999999</v>
      </c>
      <c r="J3047" s="129">
        <v>-48</v>
      </c>
      <c r="K3047" s="129">
        <v>-42</v>
      </c>
      <c r="L3047" s="129" t="b">
        <v>0</v>
      </c>
      <c r="M3047" s="129">
        <v>-18.372</v>
      </c>
      <c r="N3047" s="129">
        <v>1.659</v>
      </c>
      <c r="O3047" s="129">
        <v>-11.074999999999999</v>
      </c>
      <c r="P3047" s="132">
        <v>-17.838999999999999</v>
      </c>
      <c r="Q3047" s="132">
        <v>0.63200000000000001</v>
      </c>
      <c r="R3047" s="132">
        <v>-11.269</v>
      </c>
      <c r="S3047" s="129">
        <v>1.98</v>
      </c>
      <c r="T3047" s="129">
        <v>-113.59699999999999</v>
      </c>
      <c r="U3047" s="129">
        <v>14.67</v>
      </c>
      <c r="V3047" s="129">
        <v>-41</v>
      </c>
      <c r="W3047" s="129">
        <v>-46</v>
      </c>
      <c r="X3047" s="129">
        <v>688</v>
      </c>
      <c r="Y3047" s="129" t="s">
        <v>8154</v>
      </c>
      <c r="Z3047" s="129" t="b">
        <v>1</v>
      </c>
      <c r="AA3047" s="129">
        <v>0</v>
      </c>
      <c r="AB3047" s="129" t="b">
        <v>0</v>
      </c>
      <c r="AC3047" s="129">
        <v>43</v>
      </c>
      <c r="AD3047" s="129">
        <v>0.121</v>
      </c>
      <c r="AE3047" s="129" t="s">
        <v>3111</v>
      </c>
      <c r="AF3047" s="129" t="s">
        <v>3148</v>
      </c>
      <c r="AG3047" s="35" t="s">
        <v>8155</v>
      </c>
    </row>
    <row r="3048" spans="1:33" x14ac:dyDescent="0.3">
      <c r="A3048" s="129" t="s">
        <v>2371</v>
      </c>
      <c r="B3048" s="132">
        <v>0.31</v>
      </c>
      <c r="C3048" s="132">
        <v>-4.88</v>
      </c>
      <c r="D3048" s="132">
        <v>-14.58</v>
      </c>
      <c r="E3048" s="132">
        <v>-20.5</v>
      </c>
      <c r="F3048" s="132">
        <v>-18.489999999999998</v>
      </c>
      <c r="G3048" s="129" t="s">
        <v>3127</v>
      </c>
      <c r="H3048" s="129" t="s">
        <v>31</v>
      </c>
      <c r="I3048" s="129">
        <v>1.3839999999999999</v>
      </c>
      <c r="J3048" s="129">
        <v>-73</v>
      </c>
      <c r="K3048" s="129">
        <v>-69</v>
      </c>
      <c r="L3048" s="129" t="b">
        <v>0</v>
      </c>
      <c r="M3048" s="129">
        <v>-53.585000000000001</v>
      </c>
      <c r="N3048" s="129">
        <v>4.8230000000000004</v>
      </c>
      <c r="O3048" s="129">
        <v>-11.11</v>
      </c>
      <c r="P3048" s="132">
        <v>-43.973999999999997</v>
      </c>
      <c r="Q3048" s="132">
        <v>0.621</v>
      </c>
      <c r="R3048" s="132">
        <v>-27.305</v>
      </c>
      <c r="S3048" s="129">
        <v>3.96</v>
      </c>
      <c r="T3048" s="129">
        <v>38.618000000000002</v>
      </c>
      <c r="U3048" s="129">
        <v>38.619999999999997</v>
      </c>
      <c r="V3048" s="129">
        <v>-53</v>
      </c>
      <c r="W3048" s="129">
        <v>-40</v>
      </c>
      <c r="X3048" s="129">
        <v>130</v>
      </c>
      <c r="Y3048" s="129" t="s">
        <v>2371</v>
      </c>
      <c r="Z3048" s="129" t="b">
        <v>1</v>
      </c>
      <c r="AA3048" s="129">
        <v>0</v>
      </c>
      <c r="AB3048" s="129" t="b">
        <v>0</v>
      </c>
      <c r="AC3048" s="129">
        <v>42</v>
      </c>
      <c r="AD3048" s="129">
        <v>0.121</v>
      </c>
      <c r="AE3048" s="129" t="s">
        <v>31</v>
      </c>
      <c r="AF3048" s="129" t="s">
        <v>3127</v>
      </c>
      <c r="AG3048" s="35" t="s">
        <v>4076</v>
      </c>
    </row>
    <row r="3049" spans="1:33" x14ac:dyDescent="0.3">
      <c r="A3049" s="129" t="s">
        <v>617</v>
      </c>
      <c r="B3049" s="132">
        <v>-0.19</v>
      </c>
      <c r="C3049" s="132">
        <v>-1.37</v>
      </c>
      <c r="D3049" s="132">
        <v>-7.19</v>
      </c>
      <c r="E3049" s="132">
        <v>-5.91</v>
      </c>
      <c r="F3049" s="132">
        <v>-7.41</v>
      </c>
      <c r="G3049" s="129" t="s">
        <v>3217</v>
      </c>
      <c r="H3049" s="129" t="s">
        <v>150</v>
      </c>
      <c r="I3049" s="129">
        <v>6.4710000000000001</v>
      </c>
      <c r="J3049" s="129">
        <v>-44</v>
      </c>
      <c r="K3049" s="129">
        <v>-27</v>
      </c>
      <c r="L3049" s="129" t="b">
        <v>0</v>
      </c>
      <c r="M3049" s="129">
        <v>-25.047999999999998</v>
      </c>
      <c r="N3049" s="129">
        <v>2.2530000000000001</v>
      </c>
      <c r="O3049" s="129">
        <v>-11.116</v>
      </c>
      <c r="P3049" s="132">
        <v>-22.420999999999999</v>
      </c>
      <c r="Q3049" s="132">
        <v>0.63</v>
      </c>
      <c r="R3049" s="132">
        <v>-14.131</v>
      </c>
      <c r="S3049" s="129">
        <v>1.74</v>
      </c>
      <c r="T3049" s="129">
        <v>-35.42</v>
      </c>
      <c r="U3049" s="129">
        <v>34.935000000000002</v>
      </c>
      <c r="V3049" s="129">
        <v>-20</v>
      </c>
      <c r="W3049" s="129">
        <v>-27</v>
      </c>
      <c r="X3049" s="129">
        <v>329</v>
      </c>
      <c r="Y3049" s="129" t="s">
        <v>617</v>
      </c>
      <c r="Z3049" s="129" t="b">
        <v>1</v>
      </c>
      <c r="AA3049" s="129">
        <v>0</v>
      </c>
      <c r="AB3049" s="129" t="b">
        <v>0</v>
      </c>
      <c r="AC3049" s="129">
        <v>39</v>
      </c>
      <c r="AD3049" s="129">
        <v>0.121</v>
      </c>
      <c r="AE3049" s="129" t="s">
        <v>150</v>
      </c>
      <c r="AF3049" s="129" t="s">
        <v>3217</v>
      </c>
      <c r="AG3049" s="35" t="s">
        <v>4204</v>
      </c>
    </row>
    <row r="3050" spans="1:33" x14ac:dyDescent="0.3">
      <c r="A3050" s="129" t="s">
        <v>879</v>
      </c>
      <c r="B3050" s="132">
        <v>-7.54</v>
      </c>
      <c r="C3050" s="132">
        <v>-19.399999999999999</v>
      </c>
      <c r="D3050" s="132">
        <v>-21.09</v>
      </c>
      <c r="E3050" s="132">
        <v>-32.119999999999997</v>
      </c>
      <c r="F3050" s="132">
        <v>-36.65</v>
      </c>
      <c r="G3050" s="129" t="s">
        <v>3114</v>
      </c>
      <c r="H3050" s="129" t="s">
        <v>31</v>
      </c>
      <c r="I3050" s="129">
        <v>42.408000000000001</v>
      </c>
      <c r="J3050" s="129">
        <v>-72</v>
      </c>
      <c r="K3050" s="129">
        <v>-68</v>
      </c>
      <c r="L3050" s="129" t="b">
        <v>0</v>
      </c>
      <c r="M3050" s="129">
        <v>-102.574</v>
      </c>
      <c r="N3050" s="129">
        <v>9.2210000000000001</v>
      </c>
      <c r="O3050" s="129">
        <v>-11.124000000000001</v>
      </c>
      <c r="P3050" s="132">
        <v>-67.185000000000002</v>
      </c>
      <c r="Q3050" s="132">
        <v>0.65900000000000003</v>
      </c>
      <c r="R3050" s="132">
        <v>-44.296999999999997</v>
      </c>
      <c r="S3050" s="129">
        <v>4.04</v>
      </c>
      <c r="T3050" s="129">
        <v>-88.733999999999995</v>
      </c>
      <c r="U3050" s="129">
        <v>126.67</v>
      </c>
      <c r="V3050" s="129">
        <v>3</v>
      </c>
      <c r="W3050" s="129">
        <v>50</v>
      </c>
      <c r="X3050" s="129">
        <v>39</v>
      </c>
      <c r="Y3050" s="129" t="s">
        <v>879</v>
      </c>
      <c r="Z3050" s="129" t="b">
        <v>1</v>
      </c>
      <c r="AA3050" s="129">
        <v>0</v>
      </c>
      <c r="AB3050" s="129" t="b">
        <v>0</v>
      </c>
      <c r="AC3050" s="129">
        <v>39</v>
      </c>
      <c r="AD3050" s="129">
        <v>0.121</v>
      </c>
      <c r="AE3050" s="129" t="s">
        <v>31</v>
      </c>
      <c r="AF3050" s="129" t="s">
        <v>3114</v>
      </c>
      <c r="AG3050" s="35" t="s">
        <v>3581</v>
      </c>
    </row>
    <row r="3051" spans="1:33" x14ac:dyDescent="0.3">
      <c r="A3051" s="129" t="s">
        <v>1827</v>
      </c>
      <c r="B3051" s="132">
        <v>-2.2200000000000002</v>
      </c>
      <c r="C3051" s="132">
        <v>0.21</v>
      </c>
      <c r="D3051" s="132">
        <v>-2.97</v>
      </c>
      <c r="E3051" s="132">
        <v>-18.98</v>
      </c>
      <c r="F3051" s="132">
        <v>-18.21</v>
      </c>
      <c r="G3051" s="129" t="s">
        <v>3276</v>
      </c>
      <c r="H3051" s="129" t="s">
        <v>3140</v>
      </c>
      <c r="I3051" s="129">
        <v>3.488</v>
      </c>
      <c r="J3051" s="129">
        <v>-80</v>
      </c>
      <c r="K3051" s="129">
        <v>-78</v>
      </c>
      <c r="L3051" s="129" t="b">
        <v>0</v>
      </c>
      <c r="M3051" s="129">
        <v>-55.613</v>
      </c>
      <c r="N3051" s="129">
        <v>4.9989999999999997</v>
      </c>
      <c r="O3051" s="129">
        <v>-11.125</v>
      </c>
      <c r="P3051" s="132">
        <v>-46.427</v>
      </c>
      <c r="Q3051" s="132">
        <v>0.65300000000000002</v>
      </c>
      <c r="R3051" s="132">
        <v>-30.298999999999999</v>
      </c>
      <c r="S3051" s="129">
        <v>4.5199999999999996</v>
      </c>
      <c r="T3051" s="129">
        <v>1.897</v>
      </c>
      <c r="U3051" s="129">
        <v>291.77999999999997</v>
      </c>
      <c r="V3051" s="129">
        <v>-73</v>
      </c>
      <c r="W3051" s="129">
        <v>-61</v>
      </c>
      <c r="X3051" s="129">
        <v>15</v>
      </c>
      <c r="Y3051" s="129" t="s">
        <v>1827</v>
      </c>
      <c r="Z3051" s="129" t="b">
        <v>1</v>
      </c>
      <c r="AA3051" s="129">
        <v>0</v>
      </c>
      <c r="AB3051" s="129" t="b">
        <v>0</v>
      </c>
      <c r="AC3051" s="129">
        <v>37</v>
      </c>
      <c r="AD3051" s="129">
        <v>0.12</v>
      </c>
      <c r="AE3051" s="129" t="s">
        <v>3140</v>
      </c>
      <c r="AF3051" s="129" t="s">
        <v>3276</v>
      </c>
      <c r="AG3051" s="35" t="s">
        <v>5286</v>
      </c>
    </row>
    <row r="3052" spans="1:33" x14ac:dyDescent="0.3">
      <c r="A3052" s="129" t="s">
        <v>1770</v>
      </c>
      <c r="B3052" s="132">
        <v>-2.4900000000000002</v>
      </c>
      <c r="C3052" s="132">
        <v>-0.81</v>
      </c>
      <c r="D3052" s="132">
        <v>-12.49</v>
      </c>
      <c r="E3052" s="132">
        <v>-19.18</v>
      </c>
      <c r="F3052" s="132">
        <v>-23.17</v>
      </c>
      <c r="G3052" s="129" t="s">
        <v>3225</v>
      </c>
      <c r="H3052" s="129" t="s">
        <v>3111</v>
      </c>
      <c r="I3052" s="129">
        <v>2.2890000000000001</v>
      </c>
      <c r="J3052" s="129">
        <v>-83</v>
      </c>
      <c r="K3052" s="129">
        <v>-66</v>
      </c>
      <c r="L3052" s="129" t="b">
        <v>0</v>
      </c>
      <c r="M3052" s="129">
        <v>-83.921000000000006</v>
      </c>
      <c r="N3052" s="129">
        <v>7.5359999999999996</v>
      </c>
      <c r="O3052" s="129">
        <v>-11.135999999999999</v>
      </c>
      <c r="P3052" s="132">
        <v>-60.064</v>
      </c>
      <c r="Q3052" s="132">
        <v>0.65700000000000003</v>
      </c>
      <c r="R3052" s="132">
        <v>-39.442</v>
      </c>
      <c r="S3052" s="129">
        <v>3.44</v>
      </c>
      <c r="T3052" s="129">
        <v>-61.326000000000001</v>
      </c>
      <c r="U3052" s="129">
        <v>60.27</v>
      </c>
      <c r="V3052" s="129">
        <v>33</v>
      </c>
      <c r="W3052" s="129">
        <v>-12</v>
      </c>
      <c r="X3052" s="129">
        <v>96</v>
      </c>
      <c r="Y3052" s="129" t="s">
        <v>1770</v>
      </c>
      <c r="Z3052" s="129" t="b">
        <v>1</v>
      </c>
      <c r="AA3052" s="129">
        <v>0</v>
      </c>
      <c r="AB3052" s="129" t="b">
        <v>0</v>
      </c>
      <c r="AC3052" s="129">
        <v>45</v>
      </c>
      <c r="AD3052" s="129">
        <v>0.12</v>
      </c>
      <c r="AE3052" s="129" t="s">
        <v>3111</v>
      </c>
      <c r="AF3052" s="129" t="s">
        <v>3225</v>
      </c>
      <c r="AG3052" s="35" t="s">
        <v>4563</v>
      </c>
    </row>
    <row r="3053" spans="1:33" x14ac:dyDescent="0.3">
      <c r="A3053" s="129" t="s">
        <v>5524</v>
      </c>
      <c r="B3053" s="132">
        <v>-2.25</v>
      </c>
      <c r="C3053" s="132">
        <v>-8.11</v>
      </c>
      <c r="D3053" s="132">
        <v>-12.17</v>
      </c>
      <c r="E3053" s="132">
        <v>-8.8699999999999992</v>
      </c>
      <c r="F3053" s="132">
        <v>-12.88</v>
      </c>
      <c r="G3053" s="129" t="s">
        <v>3110</v>
      </c>
      <c r="H3053" s="129" t="s">
        <v>3111</v>
      </c>
      <c r="I3053" s="129">
        <v>0.82399999999999995</v>
      </c>
      <c r="J3053" s="129">
        <v>-37</v>
      </c>
      <c r="K3053" s="129">
        <v>-37</v>
      </c>
      <c r="L3053" s="129" t="b">
        <v>0</v>
      </c>
      <c r="M3053" s="129">
        <v>-37.369</v>
      </c>
      <c r="N3053" s="129">
        <v>3.3540000000000001</v>
      </c>
      <c r="O3053" s="129">
        <v>-11.143000000000001</v>
      </c>
      <c r="P3053" s="132">
        <v>-32.33</v>
      </c>
      <c r="Q3053" s="132">
        <v>0.621</v>
      </c>
      <c r="R3053" s="132">
        <v>-20.068000000000001</v>
      </c>
      <c r="S3053" s="129">
        <v>1.93</v>
      </c>
      <c r="T3053" s="129">
        <v>-31.254000000000001</v>
      </c>
      <c r="U3053" s="129">
        <v>43.07</v>
      </c>
      <c r="V3053" s="129">
        <v>4</v>
      </c>
      <c r="W3053" s="129">
        <v>36</v>
      </c>
      <c r="X3053" s="129">
        <v>240</v>
      </c>
      <c r="Y3053" s="129" t="s">
        <v>5524</v>
      </c>
      <c r="Z3053" s="129" t="b">
        <v>1</v>
      </c>
      <c r="AA3053" s="129">
        <v>0</v>
      </c>
      <c r="AB3053" s="129" t="b">
        <v>0</v>
      </c>
      <c r="AC3053" s="129">
        <v>36</v>
      </c>
      <c r="AD3053" s="129">
        <v>0.12</v>
      </c>
      <c r="AE3053" s="129" t="s">
        <v>3111</v>
      </c>
      <c r="AF3053" s="129" t="s">
        <v>3110</v>
      </c>
      <c r="AG3053" s="35" t="s">
        <v>5525</v>
      </c>
    </row>
    <row r="3054" spans="1:33" x14ac:dyDescent="0.3">
      <c r="A3054" s="129" t="s">
        <v>457</v>
      </c>
      <c r="B3054" s="132">
        <v>-0.19</v>
      </c>
      <c r="C3054" s="132">
        <v>-5.82</v>
      </c>
      <c r="D3054" s="132">
        <v>-11.98</v>
      </c>
      <c r="E3054" s="132">
        <v>-6.74</v>
      </c>
      <c r="F3054" s="132">
        <v>-11.46</v>
      </c>
      <c r="G3054" s="129" t="s">
        <v>3170</v>
      </c>
      <c r="H3054" s="129" t="s">
        <v>3124</v>
      </c>
      <c r="I3054" s="129">
        <v>12.513999999999999</v>
      </c>
      <c r="J3054" s="129">
        <v>-55</v>
      </c>
      <c r="K3054" s="129">
        <v>-44</v>
      </c>
      <c r="L3054" s="129" t="b">
        <v>0</v>
      </c>
      <c r="M3054" s="129">
        <v>-41.845999999999997</v>
      </c>
      <c r="N3054" s="129">
        <v>3.742</v>
      </c>
      <c r="O3054" s="129">
        <v>-11.183</v>
      </c>
      <c r="P3054" s="132">
        <v>-34.575000000000003</v>
      </c>
      <c r="Q3054" s="132">
        <v>0.627</v>
      </c>
      <c r="R3054" s="132">
        <v>-21.67</v>
      </c>
      <c r="S3054" s="129">
        <v>2.38</v>
      </c>
      <c r="T3054" s="129">
        <v>15.962</v>
      </c>
      <c r="U3054" s="129">
        <v>10.51</v>
      </c>
      <c r="V3054" s="129">
        <v>8</v>
      </c>
      <c r="W3054" s="129">
        <v>-15</v>
      </c>
      <c r="X3054" s="129">
        <v>798</v>
      </c>
      <c r="Y3054" s="129" t="s">
        <v>457</v>
      </c>
      <c r="Z3054" s="129" t="b">
        <v>1</v>
      </c>
      <c r="AA3054" s="129">
        <v>0</v>
      </c>
      <c r="AB3054" s="129" t="b">
        <v>0</v>
      </c>
      <c r="AC3054" s="129">
        <v>41</v>
      </c>
      <c r="AD3054" s="129">
        <v>0.11899999999999999</v>
      </c>
      <c r="AE3054" s="129" t="s">
        <v>3124</v>
      </c>
      <c r="AF3054" s="129" t="s">
        <v>3170</v>
      </c>
      <c r="AG3054" s="35" t="s">
        <v>3742</v>
      </c>
    </row>
    <row r="3055" spans="1:33" x14ac:dyDescent="0.3">
      <c r="A3055" s="129" t="s">
        <v>1485</v>
      </c>
      <c r="B3055" s="132">
        <v>-2.64</v>
      </c>
      <c r="C3055" s="132">
        <v>-10.210000000000001</v>
      </c>
      <c r="D3055" s="132">
        <v>-24.15</v>
      </c>
      <c r="E3055" s="132">
        <v>-20.93</v>
      </c>
      <c r="F3055" s="132">
        <v>-22.47</v>
      </c>
      <c r="G3055" s="129" t="s">
        <v>3127</v>
      </c>
      <c r="H3055" s="129" t="s">
        <v>31</v>
      </c>
      <c r="I3055" s="129">
        <v>1.298</v>
      </c>
      <c r="J3055" s="129">
        <v>-64</v>
      </c>
      <c r="K3055" s="129">
        <v>-46</v>
      </c>
      <c r="L3055" s="129" t="b">
        <v>0</v>
      </c>
      <c r="M3055" s="129">
        <v>-49.573999999999998</v>
      </c>
      <c r="N3055" s="129">
        <v>4.4269999999999996</v>
      </c>
      <c r="O3055" s="129">
        <v>-11.198</v>
      </c>
      <c r="P3055" s="132">
        <v>-40.561</v>
      </c>
      <c r="Q3055" s="132">
        <v>0.61499999999999999</v>
      </c>
      <c r="R3055" s="132">
        <v>-24.937999999999999</v>
      </c>
      <c r="S3055" s="129">
        <v>3.55</v>
      </c>
      <c r="T3055" s="129">
        <v>-43.930999999999997</v>
      </c>
      <c r="U3055" s="129">
        <v>27.61</v>
      </c>
      <c r="V3055" s="129">
        <v>-21</v>
      </c>
      <c r="W3055" s="129">
        <v>-11</v>
      </c>
      <c r="X3055" s="129">
        <v>204</v>
      </c>
      <c r="Y3055" s="129" t="s">
        <v>1485</v>
      </c>
      <c r="Z3055" s="129" t="b">
        <v>1</v>
      </c>
      <c r="AA3055" s="129">
        <v>0</v>
      </c>
      <c r="AB3055" s="129" t="b">
        <v>0</v>
      </c>
      <c r="AC3055" s="129">
        <v>48</v>
      </c>
      <c r="AD3055" s="129">
        <v>0.11899999999999999</v>
      </c>
      <c r="AE3055" s="129" t="s">
        <v>31</v>
      </c>
      <c r="AF3055" s="129" t="s">
        <v>3127</v>
      </c>
      <c r="AG3055" s="35" t="s">
        <v>5046</v>
      </c>
    </row>
    <row r="3056" spans="1:33" x14ac:dyDescent="0.3">
      <c r="A3056" s="129" t="s">
        <v>955</v>
      </c>
      <c r="B3056" s="132">
        <v>-2.87</v>
      </c>
      <c r="C3056" s="132">
        <v>-2.78</v>
      </c>
      <c r="D3056" s="132">
        <v>-22.57</v>
      </c>
      <c r="E3056" s="132">
        <v>-17.77</v>
      </c>
      <c r="F3056" s="132">
        <v>-18.75</v>
      </c>
      <c r="G3056" s="129" t="s">
        <v>3155</v>
      </c>
      <c r="H3056" s="129" t="s">
        <v>3108</v>
      </c>
      <c r="I3056" s="129">
        <v>4.9720000000000004</v>
      </c>
      <c r="J3056" s="129">
        <v>-35</v>
      </c>
      <c r="K3056" s="129">
        <v>-28</v>
      </c>
      <c r="L3056" s="129" t="b">
        <v>0</v>
      </c>
      <c r="M3056" s="129">
        <v>-56.173999999999999</v>
      </c>
      <c r="N3056" s="129">
        <v>5.016</v>
      </c>
      <c r="O3056" s="129">
        <v>-11.198</v>
      </c>
      <c r="P3056" s="132">
        <v>-45.601999999999997</v>
      </c>
      <c r="Q3056" s="132">
        <v>0.61599999999999999</v>
      </c>
      <c r="R3056" s="132">
        <v>-28.073</v>
      </c>
      <c r="S3056" s="129">
        <v>2.17</v>
      </c>
      <c r="T3056" s="129">
        <v>-53.57</v>
      </c>
      <c r="U3056" s="129">
        <v>52.4</v>
      </c>
      <c r="V3056" s="129">
        <v>-18</v>
      </c>
      <c r="W3056" s="129">
        <v>-19</v>
      </c>
      <c r="X3056" s="129">
        <v>175</v>
      </c>
      <c r="Y3056" s="129" t="s">
        <v>955</v>
      </c>
      <c r="Z3056" s="129" t="b">
        <v>1</v>
      </c>
      <c r="AA3056" s="129">
        <v>0</v>
      </c>
      <c r="AB3056" s="129" t="b">
        <v>0</v>
      </c>
      <c r="AC3056" s="129">
        <v>44</v>
      </c>
      <c r="AD3056" s="129">
        <v>0.11899999999999999</v>
      </c>
      <c r="AE3056" s="129" t="s">
        <v>3108</v>
      </c>
      <c r="AF3056" s="129" t="s">
        <v>3155</v>
      </c>
      <c r="AG3056" s="35" t="s">
        <v>4188</v>
      </c>
    </row>
    <row r="3057" spans="1:33" x14ac:dyDescent="0.3">
      <c r="A3057" s="129" t="s">
        <v>2322</v>
      </c>
      <c r="B3057" s="132">
        <v>2.94</v>
      </c>
      <c r="C3057" s="132">
        <v>17.239999999999998</v>
      </c>
      <c r="D3057" s="132">
        <v>-12.01</v>
      </c>
      <c r="E3057" s="132">
        <v>-1.62</v>
      </c>
      <c r="F3057" s="132">
        <v>-7.24</v>
      </c>
      <c r="G3057" s="129" t="s">
        <v>3241</v>
      </c>
      <c r="H3057" s="129" t="s">
        <v>3124</v>
      </c>
      <c r="I3057" s="129">
        <v>5.0940000000000003</v>
      </c>
      <c r="J3057" s="129">
        <v>-82</v>
      </c>
      <c r="K3057" s="129">
        <v>-71</v>
      </c>
      <c r="L3057" s="129" t="b">
        <v>0</v>
      </c>
      <c r="M3057" s="129">
        <v>-114.86</v>
      </c>
      <c r="N3057" s="129">
        <v>10.233000000000001</v>
      </c>
      <c r="O3057" s="129">
        <v>-11.225</v>
      </c>
      <c r="P3057" s="132">
        <v>-66.349000000000004</v>
      </c>
      <c r="Q3057" s="132">
        <v>0.63200000000000001</v>
      </c>
      <c r="R3057" s="132">
        <v>-41.942</v>
      </c>
      <c r="S3057" s="129">
        <v>4.38</v>
      </c>
      <c r="T3057" s="129">
        <v>80.724999999999994</v>
      </c>
      <c r="U3057" s="129">
        <v>59.99</v>
      </c>
      <c r="V3057" s="129">
        <v>0</v>
      </c>
      <c r="W3057" s="129">
        <v>-14</v>
      </c>
      <c r="X3057" s="129">
        <v>76</v>
      </c>
      <c r="Y3057" s="129" t="s">
        <v>2322</v>
      </c>
      <c r="Z3057" s="129" t="b">
        <v>1</v>
      </c>
      <c r="AA3057" s="129">
        <v>0</v>
      </c>
      <c r="AB3057" s="129" t="b">
        <v>0</v>
      </c>
      <c r="AC3057" s="129">
        <v>42</v>
      </c>
      <c r="AD3057" s="129">
        <v>0.11899999999999999</v>
      </c>
      <c r="AE3057" s="129" t="s">
        <v>3124</v>
      </c>
      <c r="AF3057" s="129" t="s">
        <v>3241</v>
      </c>
      <c r="AG3057" s="35" t="s">
        <v>4443</v>
      </c>
    </row>
    <row r="3058" spans="1:33" x14ac:dyDescent="0.3">
      <c r="A3058" s="129" t="s">
        <v>8215</v>
      </c>
      <c r="B3058" s="132">
        <v>-4.99</v>
      </c>
      <c r="C3058" s="132">
        <v>2.06</v>
      </c>
      <c r="D3058" s="132">
        <v>-17.739999999999998</v>
      </c>
      <c r="E3058" s="132">
        <v>-14.91</v>
      </c>
      <c r="F3058" s="132">
        <v>-20.81</v>
      </c>
      <c r="G3058" s="129" t="s">
        <v>3543</v>
      </c>
      <c r="H3058" s="129" t="s">
        <v>3108</v>
      </c>
      <c r="I3058" s="129">
        <v>0.39700000000000002</v>
      </c>
      <c r="J3058" s="129">
        <v>-73</v>
      </c>
      <c r="K3058" s="129">
        <v>-66</v>
      </c>
      <c r="L3058" s="129" t="b">
        <v>0</v>
      </c>
      <c r="M3058" s="129">
        <v>-55.386000000000003</v>
      </c>
      <c r="N3058" s="129">
        <v>4.9329999999999998</v>
      </c>
      <c r="O3058" s="129">
        <v>-11.228</v>
      </c>
      <c r="P3058" s="132">
        <v>-45.970999999999997</v>
      </c>
      <c r="Q3058" s="132">
        <v>0.64600000000000002</v>
      </c>
      <c r="R3058" s="132">
        <v>-29.72</v>
      </c>
      <c r="S3058" s="129">
        <v>5.08</v>
      </c>
      <c r="T3058" s="129">
        <v>-23.891999999999999</v>
      </c>
      <c r="U3058" s="129">
        <v>7.42</v>
      </c>
      <c r="V3058" s="129">
        <v>-10</v>
      </c>
      <c r="W3058" s="129">
        <v>-26</v>
      </c>
      <c r="X3058" s="129">
        <v>530</v>
      </c>
      <c r="Y3058" s="129" t="s">
        <v>8215</v>
      </c>
      <c r="Z3058" s="129" t="b">
        <v>1</v>
      </c>
      <c r="AA3058" s="129">
        <v>0</v>
      </c>
      <c r="AB3058" s="129" t="b">
        <v>0</v>
      </c>
      <c r="AC3058" s="129">
        <v>42</v>
      </c>
      <c r="AD3058" s="129">
        <v>0.11799999999999999</v>
      </c>
      <c r="AE3058" s="129" t="s">
        <v>3108</v>
      </c>
      <c r="AF3058" s="129" t="s">
        <v>3543</v>
      </c>
      <c r="AG3058" s="35" t="s">
        <v>8216</v>
      </c>
    </row>
    <row r="3059" spans="1:33" x14ac:dyDescent="0.3">
      <c r="A3059" s="129" t="s">
        <v>7052</v>
      </c>
      <c r="B3059" s="132">
        <v>1.03</v>
      </c>
      <c r="C3059" s="132">
        <v>2.2799999999999998</v>
      </c>
      <c r="D3059" s="132">
        <v>-13.01</v>
      </c>
      <c r="E3059" s="132">
        <v>-19.93</v>
      </c>
      <c r="F3059" s="132">
        <v>-19.68</v>
      </c>
      <c r="G3059" s="129" t="s">
        <v>3221</v>
      </c>
      <c r="H3059" s="129" t="s">
        <v>31</v>
      </c>
      <c r="I3059" s="129">
        <v>0.65600000000000003</v>
      </c>
      <c r="J3059" s="129">
        <v>-55</v>
      </c>
      <c r="K3059" s="129">
        <v>-52</v>
      </c>
      <c r="L3059" s="129" t="b">
        <v>0</v>
      </c>
      <c r="M3059" s="129">
        <v>-38.573999999999998</v>
      </c>
      <c r="N3059" s="129">
        <v>3.4289999999999998</v>
      </c>
      <c r="O3059" s="129">
        <v>-11.249000000000001</v>
      </c>
      <c r="P3059" s="132">
        <v>-36.039000000000001</v>
      </c>
      <c r="Q3059" s="132">
        <v>0.629</v>
      </c>
      <c r="R3059" s="132">
        <v>-22.678999999999998</v>
      </c>
      <c r="S3059" s="129">
        <v>3.36</v>
      </c>
      <c r="T3059" s="129">
        <v>100.379</v>
      </c>
      <c r="U3059" s="129">
        <v>15.71</v>
      </c>
      <c r="V3059" s="129">
        <v>1</v>
      </c>
      <c r="W3059" s="129">
        <v>-6</v>
      </c>
      <c r="X3059" s="129">
        <v>378</v>
      </c>
      <c r="Y3059" s="129" t="s">
        <v>7052</v>
      </c>
      <c r="Z3059" s="129" t="b">
        <v>1</v>
      </c>
      <c r="AA3059" s="129">
        <v>0</v>
      </c>
      <c r="AB3059" s="129" t="b">
        <v>0</v>
      </c>
      <c r="AC3059" s="129">
        <v>45</v>
      </c>
      <c r="AD3059" s="129">
        <v>0.11799999999999999</v>
      </c>
      <c r="AE3059" s="129" t="s">
        <v>31</v>
      </c>
      <c r="AF3059" s="129" t="s">
        <v>3221</v>
      </c>
      <c r="AG3059" s="35" t="s">
        <v>7053</v>
      </c>
    </row>
    <row r="3060" spans="1:33" x14ac:dyDescent="0.3">
      <c r="A3060" s="129" t="s">
        <v>586</v>
      </c>
      <c r="B3060" s="132">
        <v>4.1900000000000004</v>
      </c>
      <c r="C3060" s="132">
        <v>6.53</v>
      </c>
      <c r="D3060" s="132">
        <v>-13.28</v>
      </c>
      <c r="E3060" s="132">
        <v>-17.25</v>
      </c>
      <c r="F3060" s="132">
        <v>-15.72</v>
      </c>
      <c r="G3060" s="129" t="s">
        <v>3114</v>
      </c>
      <c r="H3060" s="129" t="s">
        <v>31</v>
      </c>
      <c r="I3060" s="129">
        <v>5.2990000000000004</v>
      </c>
      <c r="J3060" s="129">
        <v>-79</v>
      </c>
      <c r="K3060" s="129">
        <v>-61</v>
      </c>
      <c r="L3060" s="129" t="b">
        <v>0</v>
      </c>
      <c r="M3060" s="129">
        <v>-58.798999999999999</v>
      </c>
      <c r="N3060" s="129">
        <v>5.2249999999999996</v>
      </c>
      <c r="O3060" s="129">
        <v>-11.254</v>
      </c>
      <c r="P3060" s="132">
        <v>-47.509</v>
      </c>
      <c r="Q3060" s="132">
        <v>0.64</v>
      </c>
      <c r="R3060" s="132">
        <v>-30.408999999999999</v>
      </c>
      <c r="S3060" s="129">
        <v>4.2300000000000004</v>
      </c>
      <c r="T3060" s="129">
        <v>111.06100000000001</v>
      </c>
      <c r="U3060" s="129">
        <v>31.48</v>
      </c>
      <c r="V3060" s="129">
        <v>-7</v>
      </c>
      <c r="W3060" s="129">
        <v>-27</v>
      </c>
      <c r="X3060" s="129">
        <v>150</v>
      </c>
      <c r="Y3060" s="129" t="s">
        <v>586</v>
      </c>
      <c r="Z3060" s="129" t="b">
        <v>1</v>
      </c>
      <c r="AA3060" s="129">
        <v>0</v>
      </c>
      <c r="AB3060" s="129" t="b">
        <v>0</v>
      </c>
      <c r="AC3060" s="129">
        <v>42</v>
      </c>
      <c r="AD3060" s="129">
        <v>0.11799999999999999</v>
      </c>
      <c r="AE3060" s="129" t="s">
        <v>31</v>
      </c>
      <c r="AF3060" s="129" t="s">
        <v>3114</v>
      </c>
      <c r="AG3060" s="35" t="s">
        <v>4881</v>
      </c>
    </row>
    <row r="3061" spans="1:33" x14ac:dyDescent="0.3">
      <c r="A3061" s="129" t="s">
        <v>8213</v>
      </c>
      <c r="B3061" s="132">
        <v>16.989999999999998</v>
      </c>
      <c r="C3061" s="132">
        <v>19.3</v>
      </c>
      <c r="D3061" s="132">
        <v>7.61</v>
      </c>
      <c r="E3061" s="132">
        <v>-22.37</v>
      </c>
      <c r="F3061" s="132">
        <v>-11.99</v>
      </c>
      <c r="G3061" s="129" t="s">
        <v>3313</v>
      </c>
      <c r="H3061" s="129" t="s">
        <v>24</v>
      </c>
      <c r="I3061" s="129">
        <v>0.38400000000000001</v>
      </c>
      <c r="J3061" s="129">
        <v>-81</v>
      </c>
      <c r="K3061" s="129">
        <v>-75</v>
      </c>
      <c r="L3061" s="129" t="b">
        <v>0</v>
      </c>
      <c r="M3061" s="129">
        <v>-108.03100000000001</v>
      </c>
      <c r="N3061" s="129">
        <v>9.5890000000000004</v>
      </c>
      <c r="O3061" s="129">
        <v>-11.266</v>
      </c>
      <c r="P3061" s="132">
        <v>-68.384</v>
      </c>
      <c r="Q3061" s="132">
        <v>0.66200000000000003</v>
      </c>
      <c r="R3061" s="132">
        <v>-45.295999999999999</v>
      </c>
      <c r="S3061" s="129">
        <v>5.0599999999999996</v>
      </c>
      <c r="T3061" s="129">
        <v>40.119</v>
      </c>
      <c r="U3061" s="129">
        <v>13.29</v>
      </c>
      <c r="V3061" s="129">
        <v>-37</v>
      </c>
      <c r="W3061" s="129">
        <v>-27</v>
      </c>
      <c r="X3061" s="129">
        <v>297</v>
      </c>
      <c r="Y3061" s="129" t="s">
        <v>8213</v>
      </c>
      <c r="Z3061" s="129" t="b">
        <v>0</v>
      </c>
      <c r="AA3061" s="129">
        <v>0</v>
      </c>
      <c r="AB3061" s="129" t="b">
        <v>0</v>
      </c>
      <c r="AC3061" s="129">
        <v>39</v>
      </c>
      <c r="AD3061" s="129">
        <v>0.11700000000000001</v>
      </c>
      <c r="AE3061" s="129" t="s">
        <v>24</v>
      </c>
      <c r="AF3061" s="129" t="s">
        <v>3313</v>
      </c>
      <c r="AG3061" s="35" t="s">
        <v>8214</v>
      </c>
    </row>
    <row r="3062" spans="1:33" x14ac:dyDescent="0.3">
      <c r="A3062" s="129" t="s">
        <v>8162</v>
      </c>
      <c r="B3062" s="132">
        <v>-14.34</v>
      </c>
      <c r="C3062" s="132">
        <v>-33.799999999999997</v>
      </c>
      <c r="D3062" s="132">
        <v>-35.75</v>
      </c>
      <c r="E3062" s="132">
        <v>-66.989999999999995</v>
      </c>
      <c r="F3062" s="132">
        <v>-70.709999999999994</v>
      </c>
      <c r="G3062" s="129" t="s">
        <v>841</v>
      </c>
      <c r="H3062" s="129" t="s">
        <v>24</v>
      </c>
      <c r="I3062" s="129">
        <v>0.215</v>
      </c>
      <c r="J3062" s="129">
        <v>-90</v>
      </c>
      <c r="K3062" s="129">
        <v>-90</v>
      </c>
      <c r="L3062" s="129" t="b">
        <v>0</v>
      </c>
      <c r="M3062" s="129">
        <v>-105.197</v>
      </c>
      <c r="N3062" s="129">
        <v>9.3249999999999993</v>
      </c>
      <c r="O3062" s="129">
        <v>-11.281000000000001</v>
      </c>
      <c r="P3062" s="132">
        <v>-85.783000000000001</v>
      </c>
      <c r="Q3062" s="132">
        <v>0.68200000000000005</v>
      </c>
      <c r="R3062" s="132">
        <v>-58.500999999999998</v>
      </c>
      <c r="S3062" s="129">
        <v>9.59</v>
      </c>
      <c r="T3062" s="129">
        <v>-8.7219999999999995</v>
      </c>
      <c r="U3062" s="129">
        <v>2.39</v>
      </c>
      <c r="V3062" s="129">
        <v>-39</v>
      </c>
      <c r="W3062" s="129">
        <v>-38</v>
      </c>
      <c r="X3062" s="129">
        <v>872</v>
      </c>
      <c r="Y3062" s="129" t="s">
        <v>8162</v>
      </c>
      <c r="Z3062" s="129" t="b">
        <v>1</v>
      </c>
      <c r="AA3062" s="129">
        <v>0</v>
      </c>
      <c r="AB3062" s="129" t="b">
        <v>0</v>
      </c>
      <c r="AC3062" s="129">
        <v>40</v>
      </c>
      <c r="AD3062" s="129">
        <v>0.11700000000000001</v>
      </c>
      <c r="AE3062" s="129" t="s">
        <v>24</v>
      </c>
      <c r="AF3062" s="129" t="s">
        <v>841</v>
      </c>
      <c r="AG3062" s="35" t="s">
        <v>8163</v>
      </c>
    </row>
    <row r="3063" spans="1:33" x14ac:dyDescent="0.3">
      <c r="A3063" s="129" t="s">
        <v>808</v>
      </c>
      <c r="B3063" s="132">
        <v>-0.5</v>
      </c>
      <c r="C3063" s="132">
        <v>-1.9</v>
      </c>
      <c r="D3063" s="132">
        <v>-6.79</v>
      </c>
      <c r="E3063" s="132">
        <v>-8.7799999999999994</v>
      </c>
      <c r="F3063" s="132">
        <v>-7.14</v>
      </c>
      <c r="G3063" s="129" t="s">
        <v>3146</v>
      </c>
      <c r="H3063" s="129" t="s">
        <v>3124</v>
      </c>
      <c r="I3063" s="129">
        <v>353.92599999999999</v>
      </c>
      <c r="J3063" s="129">
        <v>-22</v>
      </c>
      <c r="K3063" s="129">
        <v>-21</v>
      </c>
      <c r="L3063" s="129" t="b">
        <v>0</v>
      </c>
      <c r="M3063" s="129">
        <v>-22.798999999999999</v>
      </c>
      <c r="N3063" s="129">
        <v>2.0209999999999999</v>
      </c>
      <c r="O3063" s="129">
        <v>-11.281000000000001</v>
      </c>
      <c r="P3063" s="132">
        <v>-21.059000000000001</v>
      </c>
      <c r="Q3063" s="132">
        <v>0.63900000000000001</v>
      </c>
      <c r="R3063" s="132">
        <v>-13.459</v>
      </c>
      <c r="S3063" s="129">
        <v>1.53</v>
      </c>
      <c r="T3063" s="129">
        <v>-0.89100000000000001</v>
      </c>
      <c r="U3063" s="129">
        <v>147.06</v>
      </c>
      <c r="V3063" s="129">
        <v>-49</v>
      </c>
      <c r="W3063" s="129">
        <v>-48</v>
      </c>
      <c r="X3063" s="129">
        <v>89</v>
      </c>
      <c r="Y3063" s="129" t="s">
        <v>808</v>
      </c>
      <c r="Z3063" s="129" t="b">
        <v>1</v>
      </c>
      <c r="AA3063" s="129">
        <v>0</v>
      </c>
      <c r="AB3063" s="129" t="b">
        <v>0</v>
      </c>
      <c r="AC3063" s="129">
        <v>45</v>
      </c>
      <c r="AD3063" s="129">
        <v>0.11700000000000001</v>
      </c>
      <c r="AE3063" s="129" t="s">
        <v>3124</v>
      </c>
      <c r="AF3063" s="129" t="s">
        <v>3146</v>
      </c>
      <c r="AG3063" s="35" t="s">
        <v>4802</v>
      </c>
    </row>
    <row r="3064" spans="1:33" x14ac:dyDescent="0.3">
      <c r="A3064" s="129" t="s">
        <v>446</v>
      </c>
      <c r="B3064" s="132">
        <v>-0.56999999999999995</v>
      </c>
      <c r="C3064" s="132">
        <v>-7.5</v>
      </c>
      <c r="D3064" s="132">
        <v>-21.53</v>
      </c>
      <c r="E3064" s="132">
        <v>-10.48</v>
      </c>
      <c r="F3064" s="132">
        <v>-12.72</v>
      </c>
      <c r="G3064" s="129" t="s">
        <v>3507</v>
      </c>
      <c r="H3064" s="129" t="s">
        <v>24</v>
      </c>
      <c r="I3064" s="129">
        <v>37.191000000000003</v>
      </c>
      <c r="J3064" s="129">
        <v>-36</v>
      </c>
      <c r="K3064" s="129">
        <v>-24</v>
      </c>
      <c r="L3064" s="129" t="b">
        <v>0</v>
      </c>
      <c r="M3064" s="129">
        <v>-65.382000000000005</v>
      </c>
      <c r="N3064" s="129">
        <v>5.774</v>
      </c>
      <c r="O3064" s="129">
        <v>-11.324</v>
      </c>
      <c r="P3064" s="132">
        <v>-48.073</v>
      </c>
      <c r="Q3064" s="132">
        <v>0.61299999999999999</v>
      </c>
      <c r="R3064" s="132">
        <v>-29.471</v>
      </c>
      <c r="S3064" s="129">
        <v>3.34</v>
      </c>
      <c r="T3064" s="129">
        <v>45.942999999999998</v>
      </c>
      <c r="U3064" s="129">
        <v>171.16</v>
      </c>
      <c r="V3064" s="129">
        <v>-36</v>
      </c>
      <c r="W3064" s="129">
        <v>-31</v>
      </c>
      <c r="X3064" s="129">
        <v>34</v>
      </c>
      <c r="Y3064" s="129" t="s">
        <v>446</v>
      </c>
      <c r="Z3064" s="129" t="b">
        <v>1</v>
      </c>
      <c r="AA3064" s="129">
        <v>0</v>
      </c>
      <c r="AB3064" s="129" t="b">
        <v>0</v>
      </c>
      <c r="AC3064" s="129">
        <v>49</v>
      </c>
      <c r="AD3064" s="129">
        <v>0.11700000000000001</v>
      </c>
      <c r="AE3064" s="129" t="s">
        <v>24</v>
      </c>
      <c r="AF3064" s="129" t="s">
        <v>3507</v>
      </c>
      <c r="AG3064" s="35" t="s">
        <v>5222</v>
      </c>
    </row>
    <row r="3065" spans="1:33" x14ac:dyDescent="0.3">
      <c r="A3065" s="129" t="s">
        <v>8239</v>
      </c>
      <c r="B3065" s="132">
        <v>-6.98</v>
      </c>
      <c r="C3065" s="132">
        <v>-2.57</v>
      </c>
      <c r="D3065" s="132">
        <v>-8.93</v>
      </c>
      <c r="E3065" s="132">
        <v>-37.79</v>
      </c>
      <c r="F3065" s="132">
        <v>-27.71</v>
      </c>
      <c r="G3065" s="129" t="s">
        <v>3146</v>
      </c>
      <c r="H3065" s="129" t="s">
        <v>3124</v>
      </c>
      <c r="I3065" s="129">
        <v>0.29899999999999999</v>
      </c>
      <c r="J3065" s="129">
        <v>-80</v>
      </c>
      <c r="K3065" s="129">
        <v>-75</v>
      </c>
      <c r="L3065" s="129" t="b">
        <v>0</v>
      </c>
      <c r="M3065" s="129">
        <v>-54.502000000000002</v>
      </c>
      <c r="N3065" s="129">
        <v>4.7990000000000004</v>
      </c>
      <c r="O3065" s="129">
        <v>-11.356999999999999</v>
      </c>
      <c r="P3065" s="132">
        <v>-49.692999999999998</v>
      </c>
      <c r="Q3065" s="132">
        <v>0.66</v>
      </c>
      <c r="R3065" s="132">
        <v>-32.799999999999997</v>
      </c>
      <c r="S3065" s="129">
        <v>6.05</v>
      </c>
      <c r="T3065" s="129">
        <v>12.477</v>
      </c>
      <c r="U3065" s="129">
        <v>2.65</v>
      </c>
      <c r="V3065" s="129">
        <v>-73</v>
      </c>
      <c r="W3065" s="129">
        <v>-83</v>
      </c>
      <c r="X3065" s="129">
        <v>1247</v>
      </c>
      <c r="Y3065" s="129" t="s">
        <v>8239</v>
      </c>
      <c r="Z3065" s="129" t="b">
        <v>1</v>
      </c>
      <c r="AA3065" s="129">
        <v>0</v>
      </c>
      <c r="AB3065" s="129" t="b">
        <v>0</v>
      </c>
      <c r="AC3065" s="129">
        <v>39</v>
      </c>
      <c r="AD3065" s="129">
        <v>0.11600000000000001</v>
      </c>
      <c r="AE3065" s="129" t="s">
        <v>3124</v>
      </c>
      <c r="AF3065" s="129" t="s">
        <v>3146</v>
      </c>
      <c r="AG3065" s="35" t="s">
        <v>8240</v>
      </c>
    </row>
    <row r="3066" spans="1:33" x14ac:dyDescent="0.3">
      <c r="A3066" s="129" t="s">
        <v>728</v>
      </c>
      <c r="B3066" s="132">
        <v>0.05</v>
      </c>
      <c r="C3066" s="132">
        <v>-8.3800000000000008</v>
      </c>
      <c r="D3066" s="132">
        <v>-9.83</v>
      </c>
      <c r="E3066" s="132">
        <v>-21</v>
      </c>
      <c r="F3066" s="132">
        <v>-20.98</v>
      </c>
      <c r="G3066" s="129" t="s">
        <v>3114</v>
      </c>
      <c r="H3066" s="129" t="s">
        <v>31</v>
      </c>
      <c r="I3066" s="129">
        <v>4.1319999999999997</v>
      </c>
      <c r="J3066" s="129">
        <v>-63</v>
      </c>
      <c r="K3066" s="129">
        <v>-53</v>
      </c>
      <c r="L3066" s="129" t="b">
        <v>0</v>
      </c>
      <c r="M3066" s="129">
        <v>-36.616999999999997</v>
      </c>
      <c r="N3066" s="129">
        <v>3.2229999999999999</v>
      </c>
      <c r="O3066" s="129">
        <v>-11.36</v>
      </c>
      <c r="P3066" s="132">
        <v>-33.100999999999999</v>
      </c>
      <c r="Q3066" s="132">
        <v>0.65200000000000002</v>
      </c>
      <c r="R3066" s="132">
        <v>-21.594999999999999</v>
      </c>
      <c r="S3066" s="129">
        <v>3.05</v>
      </c>
      <c r="T3066" s="129">
        <v>-74.997</v>
      </c>
      <c r="U3066" s="129">
        <v>75.364999999999995</v>
      </c>
      <c r="V3066" s="129">
        <v>10</v>
      </c>
      <c r="W3066" s="129">
        <v>9</v>
      </c>
      <c r="X3066" s="129">
        <v>86</v>
      </c>
      <c r="Y3066" s="129" t="s">
        <v>728</v>
      </c>
      <c r="Z3066" s="129" t="b">
        <v>1</v>
      </c>
      <c r="AA3066" s="129">
        <v>0</v>
      </c>
      <c r="AB3066" s="129" t="b">
        <v>0</v>
      </c>
      <c r="AC3066" s="129">
        <v>40</v>
      </c>
      <c r="AD3066" s="129">
        <v>0.11600000000000001</v>
      </c>
      <c r="AE3066" s="129" t="s">
        <v>31</v>
      </c>
      <c r="AF3066" s="129" t="s">
        <v>3114</v>
      </c>
      <c r="AG3066" s="35" t="s">
        <v>5278</v>
      </c>
    </row>
    <row r="3067" spans="1:33" x14ac:dyDescent="0.3">
      <c r="A3067" s="129" t="s">
        <v>658</v>
      </c>
      <c r="B3067" s="132">
        <v>2.31</v>
      </c>
      <c r="C3067" s="132">
        <v>-9.08</v>
      </c>
      <c r="D3067" s="132">
        <v>-18.3</v>
      </c>
      <c r="E3067" s="132">
        <v>-30.9</v>
      </c>
      <c r="F3067" s="132">
        <v>-28.22</v>
      </c>
      <c r="G3067" s="129" t="s">
        <v>3127</v>
      </c>
      <c r="H3067" s="129" t="s">
        <v>31</v>
      </c>
      <c r="I3067" s="129">
        <v>5.048</v>
      </c>
      <c r="J3067" s="129">
        <v>-37</v>
      </c>
      <c r="K3067" s="129">
        <v>-34</v>
      </c>
      <c r="L3067" s="129" t="b">
        <v>0</v>
      </c>
      <c r="M3067" s="129">
        <v>-42.360999999999997</v>
      </c>
      <c r="N3067" s="129">
        <v>3.7269999999999999</v>
      </c>
      <c r="O3067" s="129">
        <v>-11.366</v>
      </c>
      <c r="P3067" s="132">
        <v>-40.064999999999998</v>
      </c>
      <c r="Q3067" s="132">
        <v>0.626</v>
      </c>
      <c r="R3067" s="132">
        <v>-25.094999999999999</v>
      </c>
      <c r="S3067" s="129">
        <v>2.71</v>
      </c>
      <c r="T3067" s="129">
        <v>17.260999999999999</v>
      </c>
      <c r="U3067" s="129">
        <v>136.66</v>
      </c>
      <c r="V3067" s="129">
        <v>-14</v>
      </c>
      <c r="W3067" s="129">
        <v>-24</v>
      </c>
      <c r="X3067" s="129">
        <v>53</v>
      </c>
      <c r="Y3067" s="129" t="s">
        <v>658</v>
      </c>
      <c r="Z3067" s="129" t="b">
        <v>1</v>
      </c>
      <c r="AA3067" s="129">
        <v>0</v>
      </c>
      <c r="AB3067" s="129" t="b">
        <v>0</v>
      </c>
      <c r="AC3067" s="129">
        <v>46</v>
      </c>
      <c r="AD3067" s="129">
        <v>0.11600000000000001</v>
      </c>
      <c r="AE3067" s="129" t="s">
        <v>31</v>
      </c>
      <c r="AF3067" s="129" t="s">
        <v>3127</v>
      </c>
      <c r="AG3067" s="35" t="s">
        <v>4577</v>
      </c>
    </row>
    <row r="3068" spans="1:33" x14ac:dyDescent="0.3">
      <c r="A3068" s="129" t="s">
        <v>8233</v>
      </c>
      <c r="B3068" s="132">
        <v>-8.91</v>
      </c>
      <c r="C3068" s="132">
        <v>-20.14</v>
      </c>
      <c r="D3068" s="132">
        <v>-22.45</v>
      </c>
      <c r="E3068" s="132">
        <v>-38.25</v>
      </c>
      <c r="F3068" s="132">
        <v>-35.99</v>
      </c>
      <c r="G3068" s="129" t="s">
        <v>3775</v>
      </c>
      <c r="H3068" s="129" t="s">
        <v>3111</v>
      </c>
      <c r="I3068" s="129">
        <v>0.34</v>
      </c>
      <c r="J3068" s="129">
        <v>-59</v>
      </c>
      <c r="K3068" s="129">
        <v>-59</v>
      </c>
      <c r="L3068" s="129" t="b">
        <v>0</v>
      </c>
      <c r="M3068" s="129">
        <v>-48.6</v>
      </c>
      <c r="N3068" s="129">
        <v>4.2709999999999999</v>
      </c>
      <c r="O3068" s="129">
        <v>-11.378</v>
      </c>
      <c r="P3068" s="132">
        <v>-45.670999999999999</v>
      </c>
      <c r="Q3068" s="132">
        <v>0.65900000000000003</v>
      </c>
      <c r="R3068" s="132">
        <v>-30.087</v>
      </c>
      <c r="S3068" s="129">
        <v>5.39</v>
      </c>
      <c r="T3068" s="129">
        <v>-176.369</v>
      </c>
      <c r="U3068" s="129">
        <v>7.5149999999999997</v>
      </c>
      <c r="V3068" s="129">
        <v>412</v>
      </c>
      <c r="W3068" s="129">
        <v>538</v>
      </c>
      <c r="X3068" s="129">
        <v>493</v>
      </c>
      <c r="Y3068" s="129" t="s">
        <v>8233</v>
      </c>
      <c r="Z3068" s="129" t="b">
        <v>1</v>
      </c>
      <c r="AA3068" s="129">
        <v>0</v>
      </c>
      <c r="AB3068" s="129" t="b">
        <v>0</v>
      </c>
      <c r="AC3068" s="129">
        <v>39</v>
      </c>
      <c r="AD3068" s="129">
        <v>0.115</v>
      </c>
      <c r="AE3068" s="129" t="s">
        <v>3111</v>
      </c>
      <c r="AF3068" s="129" t="s">
        <v>3775</v>
      </c>
      <c r="AG3068" s="35" t="s">
        <v>8234</v>
      </c>
    </row>
    <row r="3069" spans="1:33" x14ac:dyDescent="0.3">
      <c r="A3069" s="129" t="s">
        <v>1559</v>
      </c>
      <c r="B3069" s="132">
        <v>-3.36</v>
      </c>
      <c r="C3069" s="132">
        <v>-9.1199999999999992</v>
      </c>
      <c r="D3069" s="132">
        <v>-24.45</v>
      </c>
      <c r="E3069" s="132">
        <v>-14.56</v>
      </c>
      <c r="F3069" s="132">
        <v>-18.91</v>
      </c>
      <c r="G3069" s="129" t="s">
        <v>3812</v>
      </c>
      <c r="H3069" s="129" t="s">
        <v>3108</v>
      </c>
      <c r="I3069" s="129">
        <v>3.2949999999999999</v>
      </c>
      <c r="J3069" s="129">
        <v>-26</v>
      </c>
      <c r="K3069" s="129">
        <v>-26</v>
      </c>
      <c r="L3069" s="129" t="b">
        <v>0</v>
      </c>
      <c r="M3069" s="129">
        <v>-58.459000000000003</v>
      </c>
      <c r="N3069" s="129">
        <v>5.1310000000000002</v>
      </c>
      <c r="O3069" s="129">
        <v>-11.394</v>
      </c>
      <c r="P3069" s="132">
        <v>-45.398000000000003</v>
      </c>
      <c r="Q3069" s="132">
        <v>0.624</v>
      </c>
      <c r="R3069" s="132">
        <v>-28.311</v>
      </c>
      <c r="S3069" s="129">
        <v>2.87</v>
      </c>
      <c r="T3069" s="129">
        <v>-81.658000000000001</v>
      </c>
      <c r="U3069" s="129">
        <v>39.67</v>
      </c>
      <c r="V3069" s="129">
        <v>-6</v>
      </c>
      <c r="W3069" s="129">
        <v>1</v>
      </c>
      <c r="X3069" s="129">
        <v>175</v>
      </c>
      <c r="Y3069" s="129" t="s">
        <v>1559</v>
      </c>
      <c r="Z3069" s="129" t="b">
        <v>1</v>
      </c>
      <c r="AA3069" s="129">
        <v>0</v>
      </c>
      <c r="AB3069" s="129" t="b">
        <v>0</v>
      </c>
      <c r="AC3069" s="129">
        <v>46</v>
      </c>
      <c r="AD3069" s="129">
        <v>0.115</v>
      </c>
      <c r="AE3069" s="129" t="s">
        <v>3108</v>
      </c>
      <c r="AF3069" s="129" t="s">
        <v>3812</v>
      </c>
      <c r="AG3069" s="35" t="s">
        <v>4734</v>
      </c>
    </row>
    <row r="3070" spans="1:33" x14ac:dyDescent="0.3">
      <c r="A3070" s="129" t="s">
        <v>8174</v>
      </c>
      <c r="B3070" s="132">
        <v>-6.13</v>
      </c>
      <c r="C3070" s="132">
        <v>-12.39</v>
      </c>
      <c r="D3070" s="132">
        <v>-19.920000000000002</v>
      </c>
      <c r="E3070" s="132">
        <v>-32.96</v>
      </c>
      <c r="F3070" s="132">
        <v>-35.35</v>
      </c>
      <c r="G3070" s="129" t="s">
        <v>3207</v>
      </c>
      <c r="H3070" s="129" t="s">
        <v>3108</v>
      </c>
      <c r="I3070" s="129">
        <v>0.31900000000000001</v>
      </c>
      <c r="J3070" s="129">
        <v>-73</v>
      </c>
      <c r="K3070" s="129">
        <v>-73</v>
      </c>
      <c r="L3070" s="129" t="b">
        <v>0</v>
      </c>
      <c r="M3070" s="129">
        <v>-44.801000000000002</v>
      </c>
      <c r="N3070" s="129">
        <v>3.931</v>
      </c>
      <c r="O3070" s="129">
        <v>-11.397</v>
      </c>
      <c r="P3070" s="132">
        <v>-43.197000000000003</v>
      </c>
      <c r="Q3070" s="132">
        <v>0.64900000000000002</v>
      </c>
      <c r="R3070" s="132">
        <v>-28.052</v>
      </c>
      <c r="S3070" s="129">
        <v>3.32</v>
      </c>
      <c r="T3070" s="129">
        <v>-142.49600000000001</v>
      </c>
      <c r="U3070" s="129">
        <v>16.68</v>
      </c>
      <c r="V3070" s="129">
        <v>-13</v>
      </c>
      <c r="W3070" s="129">
        <v>3</v>
      </c>
      <c r="X3070" s="129">
        <v>360</v>
      </c>
      <c r="Y3070" s="129" t="s">
        <v>8174</v>
      </c>
      <c r="Z3070" s="129" t="b">
        <v>0</v>
      </c>
      <c r="AA3070" s="129">
        <v>0</v>
      </c>
      <c r="AB3070" s="129" t="b">
        <v>0</v>
      </c>
      <c r="AC3070" s="129">
        <v>32</v>
      </c>
      <c r="AD3070" s="129">
        <v>0.115</v>
      </c>
      <c r="AE3070" s="129" t="s">
        <v>3108</v>
      </c>
      <c r="AF3070" s="129" t="s">
        <v>3207</v>
      </c>
      <c r="AG3070" s="35" t="s">
        <v>8175</v>
      </c>
    </row>
    <row r="3071" spans="1:33" x14ac:dyDescent="0.3">
      <c r="A3071" s="129" t="s">
        <v>7135</v>
      </c>
      <c r="B3071" s="132">
        <v>-1.93</v>
      </c>
      <c r="C3071" s="132">
        <v>-6.34</v>
      </c>
      <c r="D3071" s="132">
        <v>-6.65</v>
      </c>
      <c r="E3071" s="132">
        <v>-22.01</v>
      </c>
      <c r="F3071" s="132">
        <v>-18.489999999999998</v>
      </c>
      <c r="G3071" s="129" t="s">
        <v>3231</v>
      </c>
      <c r="H3071" s="129" t="s">
        <v>3124</v>
      </c>
      <c r="I3071" s="129">
        <v>0.61</v>
      </c>
      <c r="J3071" s="129">
        <v>-89</v>
      </c>
      <c r="K3071" s="129">
        <v>-89</v>
      </c>
      <c r="L3071" s="129" t="b">
        <v>0</v>
      </c>
      <c r="M3071" s="129">
        <v>-45.725000000000001</v>
      </c>
      <c r="N3071" s="129">
        <v>4.0110000000000001</v>
      </c>
      <c r="O3071" s="129">
        <v>-11.401</v>
      </c>
      <c r="P3071" s="132">
        <v>-38.869</v>
      </c>
      <c r="Q3071" s="132">
        <v>0.66100000000000003</v>
      </c>
      <c r="R3071" s="132">
        <v>-25.696999999999999</v>
      </c>
      <c r="S3071" s="129">
        <v>2.87</v>
      </c>
      <c r="T3071" s="129">
        <v>11.986000000000001</v>
      </c>
      <c r="U3071" s="129">
        <v>20.37</v>
      </c>
      <c r="V3071" s="129">
        <v>16</v>
      </c>
      <c r="W3071" s="129">
        <v>0</v>
      </c>
      <c r="X3071" s="129">
        <v>342</v>
      </c>
      <c r="Y3071" s="129" t="s">
        <v>7135</v>
      </c>
      <c r="Z3071" s="129" t="b">
        <v>0</v>
      </c>
      <c r="AA3071" s="129">
        <v>0</v>
      </c>
      <c r="AB3071" s="129" t="b">
        <v>0</v>
      </c>
      <c r="AC3071" s="129">
        <v>44</v>
      </c>
      <c r="AD3071" s="129">
        <v>0.115</v>
      </c>
      <c r="AE3071" s="129" t="s">
        <v>3124</v>
      </c>
      <c r="AF3071" s="129" t="s">
        <v>3231</v>
      </c>
      <c r="AG3071" s="35" t="s">
        <v>7136</v>
      </c>
    </row>
    <row r="3072" spans="1:33" x14ac:dyDescent="0.3">
      <c r="A3072" s="129" t="s">
        <v>2770</v>
      </c>
      <c r="B3072" s="132">
        <v>-0.45</v>
      </c>
      <c r="C3072" s="132">
        <v>-3.56</v>
      </c>
      <c r="D3072" s="132">
        <v>-7.84</v>
      </c>
      <c r="E3072" s="132">
        <v>-9.5399999999999991</v>
      </c>
      <c r="F3072" s="132">
        <v>-14.93</v>
      </c>
      <c r="G3072" s="129" t="s">
        <v>3127</v>
      </c>
      <c r="H3072" s="129" t="s">
        <v>31</v>
      </c>
      <c r="I3072" s="129">
        <v>1.032</v>
      </c>
      <c r="J3072" s="129">
        <v>-76</v>
      </c>
      <c r="K3072" s="129">
        <v>-52</v>
      </c>
      <c r="L3072" s="129" t="b">
        <v>0</v>
      </c>
      <c r="M3072" s="129">
        <v>-53.298000000000002</v>
      </c>
      <c r="N3072" s="129">
        <v>4.6749999999999998</v>
      </c>
      <c r="O3072" s="129">
        <v>-11.401</v>
      </c>
      <c r="P3072" s="132">
        <v>-42.390999999999998</v>
      </c>
      <c r="Q3072" s="132">
        <v>0.64800000000000002</v>
      </c>
      <c r="R3072" s="132">
        <v>-27.475999999999999</v>
      </c>
      <c r="S3072" s="129">
        <v>2.91</v>
      </c>
      <c r="T3072" s="129">
        <v>33.661000000000001</v>
      </c>
      <c r="U3072" s="129">
        <v>13.28</v>
      </c>
      <c r="V3072" s="129">
        <v>-22</v>
      </c>
      <c r="W3072" s="129">
        <v>-30</v>
      </c>
      <c r="X3072" s="129">
        <v>517</v>
      </c>
      <c r="Y3072" s="129" t="s">
        <v>2770</v>
      </c>
      <c r="Z3072" s="129" t="b">
        <v>1</v>
      </c>
      <c r="AA3072" s="129">
        <v>0</v>
      </c>
      <c r="AB3072" s="129" t="b">
        <v>0</v>
      </c>
      <c r="AC3072" s="129">
        <v>41</v>
      </c>
      <c r="AD3072" s="129">
        <v>0.114</v>
      </c>
      <c r="AE3072" s="129" t="s">
        <v>31</v>
      </c>
      <c r="AF3072" s="129" t="s">
        <v>3127</v>
      </c>
      <c r="AG3072" s="35" t="s">
        <v>3378</v>
      </c>
    </row>
    <row r="3073" spans="1:33" x14ac:dyDescent="0.3">
      <c r="A3073" s="129" t="s">
        <v>768</v>
      </c>
      <c r="B3073" s="132">
        <v>-0.68</v>
      </c>
      <c r="C3073" s="132">
        <v>-2.42</v>
      </c>
      <c r="D3073" s="132">
        <v>-8.2799999999999994</v>
      </c>
      <c r="E3073" s="132">
        <v>-7.03</v>
      </c>
      <c r="F3073" s="132">
        <v>-8.74</v>
      </c>
      <c r="G3073" s="129" t="s">
        <v>3280</v>
      </c>
      <c r="H3073" s="129" t="s">
        <v>3111</v>
      </c>
      <c r="I3073" s="129">
        <v>97.792000000000002</v>
      </c>
      <c r="J3073" s="129">
        <v>-36</v>
      </c>
      <c r="K3073" s="129">
        <v>-35</v>
      </c>
      <c r="L3073" s="129" t="b">
        <v>0</v>
      </c>
      <c r="M3073" s="129">
        <v>-20.254999999999999</v>
      </c>
      <c r="N3073" s="129">
        <v>1.776</v>
      </c>
      <c r="O3073" s="129">
        <v>-11.406000000000001</v>
      </c>
      <c r="P3073" s="132">
        <v>-19.158999999999999</v>
      </c>
      <c r="Q3073" s="132">
        <v>0.63900000000000001</v>
      </c>
      <c r="R3073" s="132">
        <v>-12.244999999999999</v>
      </c>
      <c r="S3073" s="129">
        <v>1.64</v>
      </c>
      <c r="T3073" s="129">
        <v>-37.415999999999997</v>
      </c>
      <c r="U3073" s="129">
        <v>55.25</v>
      </c>
      <c r="V3073" s="129">
        <v>-52</v>
      </c>
      <c r="W3073" s="129">
        <v>-63</v>
      </c>
      <c r="X3073" s="129">
        <v>220</v>
      </c>
      <c r="Y3073" s="129" t="s">
        <v>768</v>
      </c>
      <c r="Z3073" s="129" t="b">
        <v>1</v>
      </c>
      <c r="AA3073" s="129">
        <v>0</v>
      </c>
      <c r="AB3073" s="129" t="b">
        <v>0</v>
      </c>
      <c r="AC3073" s="129">
        <v>46</v>
      </c>
      <c r="AD3073" s="129">
        <v>0.114</v>
      </c>
      <c r="AE3073" s="129" t="s">
        <v>3111</v>
      </c>
      <c r="AF3073" s="129" t="s">
        <v>3280</v>
      </c>
      <c r="AG3073" s="35" t="s">
        <v>4928</v>
      </c>
    </row>
    <row r="3074" spans="1:33" x14ac:dyDescent="0.3">
      <c r="A3074" s="129" t="s">
        <v>2349</v>
      </c>
      <c r="B3074" s="132">
        <v>-0.68</v>
      </c>
      <c r="C3074" s="132">
        <v>3</v>
      </c>
      <c r="D3074" s="132">
        <v>-7.3</v>
      </c>
      <c r="E3074" s="132">
        <v>-20.54</v>
      </c>
      <c r="F3074" s="132">
        <v>-22.81</v>
      </c>
      <c r="G3074" s="129" t="s">
        <v>3158</v>
      </c>
      <c r="H3074" s="129" t="s">
        <v>245</v>
      </c>
      <c r="I3074" s="129">
        <v>1.1659999999999999</v>
      </c>
      <c r="J3074" s="129">
        <v>-79</v>
      </c>
      <c r="K3074" s="129">
        <v>-77</v>
      </c>
      <c r="L3074" s="129" t="b">
        <v>0</v>
      </c>
      <c r="M3074" s="129">
        <v>-53.805</v>
      </c>
      <c r="N3074" s="129">
        <v>4.7009999999999996</v>
      </c>
      <c r="O3074" s="129">
        <v>-11.446</v>
      </c>
      <c r="P3074" s="132">
        <v>-45.177999999999997</v>
      </c>
      <c r="Q3074" s="132">
        <v>0.66600000000000004</v>
      </c>
      <c r="R3074" s="132">
        <v>-30.103999999999999</v>
      </c>
      <c r="S3074" s="129">
        <v>3.91</v>
      </c>
      <c r="T3074" s="129">
        <v>2.488</v>
      </c>
      <c r="U3074" s="129">
        <v>10.29</v>
      </c>
      <c r="V3074" s="129">
        <v>-20</v>
      </c>
      <c r="W3074" s="129">
        <v>-40</v>
      </c>
      <c r="X3074" s="129">
        <v>497</v>
      </c>
      <c r="Y3074" s="129" t="s">
        <v>2349</v>
      </c>
      <c r="Z3074" s="129" t="b">
        <v>0</v>
      </c>
      <c r="AA3074" s="129">
        <v>0</v>
      </c>
      <c r="AB3074" s="129" t="b">
        <v>0</v>
      </c>
      <c r="AC3074" s="129">
        <v>39</v>
      </c>
      <c r="AD3074" s="129">
        <v>0.114</v>
      </c>
      <c r="AE3074" s="129" t="s">
        <v>245</v>
      </c>
      <c r="AF3074" s="129" t="s">
        <v>3158</v>
      </c>
      <c r="AG3074" s="35" t="s">
        <v>4904</v>
      </c>
    </row>
    <row r="3075" spans="1:33" x14ac:dyDescent="0.3">
      <c r="A3075" s="129" t="s">
        <v>7486</v>
      </c>
      <c r="B3075" s="132">
        <v>-1.43</v>
      </c>
      <c r="C3075" s="132">
        <v>-12.1</v>
      </c>
      <c r="D3075" s="132">
        <v>-14.29</v>
      </c>
      <c r="E3075" s="132">
        <v>-8</v>
      </c>
      <c r="F3075" s="132">
        <v>-21.14</v>
      </c>
      <c r="G3075" s="129" t="s">
        <v>3298</v>
      </c>
      <c r="H3075" s="129" t="s">
        <v>3108</v>
      </c>
      <c r="I3075" s="129">
        <v>0.67400000000000004</v>
      </c>
      <c r="J3075" s="129">
        <v>-76</v>
      </c>
      <c r="K3075" s="129">
        <v>-66</v>
      </c>
      <c r="L3075" s="129" t="b">
        <v>0</v>
      </c>
      <c r="M3075" s="129">
        <v>-53.881</v>
      </c>
      <c r="N3075" s="129">
        <v>4.7030000000000003</v>
      </c>
      <c r="O3075" s="129">
        <v>-11.456</v>
      </c>
      <c r="P3075" s="132">
        <v>-43.920999999999999</v>
      </c>
      <c r="Q3075" s="132">
        <v>0.64700000000000002</v>
      </c>
      <c r="R3075" s="132">
        <v>-28.414999999999999</v>
      </c>
      <c r="S3075" s="129">
        <v>4.96</v>
      </c>
      <c r="T3075" s="129">
        <v>0</v>
      </c>
      <c r="U3075" s="129">
        <v>1.38</v>
      </c>
      <c r="V3075" s="129">
        <v>-65</v>
      </c>
      <c r="W3075" s="129">
        <v>-60</v>
      </c>
      <c r="X3075" s="129">
        <v>2919</v>
      </c>
      <c r="Y3075" s="129" t="s">
        <v>7486</v>
      </c>
      <c r="Z3075" s="129" t="b">
        <v>1</v>
      </c>
      <c r="AA3075" s="129">
        <v>0</v>
      </c>
      <c r="AB3075" s="129" t="b">
        <v>0</v>
      </c>
      <c r="AC3075" s="129">
        <v>35</v>
      </c>
      <c r="AD3075" s="129">
        <v>0.113</v>
      </c>
      <c r="AE3075" s="129" t="s">
        <v>3108</v>
      </c>
      <c r="AF3075" s="129" t="s">
        <v>3298</v>
      </c>
      <c r="AG3075" s="35" t="s">
        <v>7487</v>
      </c>
    </row>
    <row r="3076" spans="1:33" x14ac:dyDescent="0.3">
      <c r="A3076" s="129" t="s">
        <v>7121</v>
      </c>
      <c r="B3076" s="132">
        <v>-3.07</v>
      </c>
      <c r="C3076" s="132">
        <v>-16.96</v>
      </c>
      <c r="D3076" s="132">
        <v>-32.380000000000003</v>
      </c>
      <c r="E3076" s="132">
        <v>-34.26</v>
      </c>
      <c r="F3076" s="132">
        <v>-51.37</v>
      </c>
      <c r="G3076" s="129" t="s">
        <v>3187</v>
      </c>
      <c r="H3076" s="129" t="s">
        <v>3108</v>
      </c>
      <c r="I3076" s="129">
        <v>0.63300000000000001</v>
      </c>
      <c r="J3076" s="129">
        <v>-97</v>
      </c>
      <c r="K3076" s="129">
        <v>-97</v>
      </c>
      <c r="L3076" s="129" t="b">
        <v>0</v>
      </c>
      <c r="M3076" s="129">
        <v>-114.797</v>
      </c>
      <c r="N3076" s="129">
        <v>10.010999999999999</v>
      </c>
      <c r="O3076" s="129">
        <v>-11.468</v>
      </c>
      <c r="P3076" s="132">
        <v>-78.518000000000001</v>
      </c>
      <c r="Q3076" s="132">
        <v>0.69099999999999995</v>
      </c>
      <c r="R3076" s="132">
        <v>-54.258000000000003</v>
      </c>
      <c r="S3076" s="129">
        <v>9.5399999999999991</v>
      </c>
      <c r="T3076" s="129">
        <v>-7.38</v>
      </c>
      <c r="U3076" s="129">
        <v>1.42</v>
      </c>
      <c r="V3076" s="129">
        <v>-31</v>
      </c>
      <c r="W3076" s="129">
        <v>-58</v>
      </c>
      <c r="X3076" s="129">
        <v>1476</v>
      </c>
      <c r="Y3076" s="129" t="s">
        <v>7121</v>
      </c>
      <c r="Z3076" s="129" t="b">
        <v>0</v>
      </c>
      <c r="AA3076" s="129">
        <v>0</v>
      </c>
      <c r="AB3076" s="129" t="b">
        <v>0</v>
      </c>
      <c r="AC3076" s="129">
        <v>36</v>
      </c>
      <c r="AD3076" s="129">
        <v>0.113</v>
      </c>
      <c r="AE3076" s="129" t="s">
        <v>3108</v>
      </c>
      <c r="AF3076" s="129" t="s">
        <v>3187</v>
      </c>
      <c r="AG3076" s="35" t="s">
        <v>7122</v>
      </c>
    </row>
    <row r="3077" spans="1:33" x14ac:dyDescent="0.3">
      <c r="A3077" s="129" t="s">
        <v>473</v>
      </c>
      <c r="B3077" s="132">
        <v>-0.22</v>
      </c>
      <c r="C3077" s="132">
        <v>-5.63</v>
      </c>
      <c r="D3077" s="132">
        <v>-28.48</v>
      </c>
      <c r="E3077" s="132">
        <v>-32.39</v>
      </c>
      <c r="F3077" s="132">
        <v>-32</v>
      </c>
      <c r="G3077" s="129" t="s">
        <v>3131</v>
      </c>
      <c r="H3077" s="129" t="s">
        <v>3111</v>
      </c>
      <c r="I3077" s="129">
        <v>7.532</v>
      </c>
      <c r="J3077" s="129">
        <v>-62</v>
      </c>
      <c r="K3077" s="129">
        <v>-36</v>
      </c>
      <c r="L3077" s="129" t="b">
        <v>0</v>
      </c>
      <c r="M3077" s="129">
        <v>-125.277</v>
      </c>
      <c r="N3077" s="129">
        <v>10.920999999999999</v>
      </c>
      <c r="O3077" s="129">
        <v>-11.471</v>
      </c>
      <c r="P3077" s="132">
        <v>-78.307000000000002</v>
      </c>
      <c r="Q3077" s="132">
        <v>0.65500000000000003</v>
      </c>
      <c r="R3077" s="132">
        <v>-51.277000000000001</v>
      </c>
      <c r="S3077" s="129">
        <v>3.9</v>
      </c>
      <c r="T3077" s="129">
        <v>9.42</v>
      </c>
      <c r="U3077" s="129">
        <v>81.63</v>
      </c>
      <c r="V3077" s="129">
        <v>-54</v>
      </c>
      <c r="W3077" s="129">
        <v>-58</v>
      </c>
      <c r="X3077" s="129">
        <v>62</v>
      </c>
      <c r="Y3077" s="129" t="s">
        <v>473</v>
      </c>
      <c r="Z3077" s="129" t="b">
        <v>1</v>
      </c>
      <c r="AA3077" s="129">
        <v>0</v>
      </c>
      <c r="AB3077" s="129" t="b">
        <v>0</v>
      </c>
      <c r="AC3077" s="129">
        <v>46</v>
      </c>
      <c r="AD3077" s="129">
        <v>0.113</v>
      </c>
      <c r="AE3077" s="129" t="s">
        <v>3111</v>
      </c>
      <c r="AF3077" s="129" t="s">
        <v>3131</v>
      </c>
      <c r="AG3077" s="35" t="s">
        <v>4095</v>
      </c>
    </row>
    <row r="3078" spans="1:33" x14ac:dyDescent="0.3">
      <c r="A3078" s="129" t="s">
        <v>2296</v>
      </c>
      <c r="B3078" s="132">
        <v>-1.53</v>
      </c>
      <c r="C3078" s="132">
        <v>-4.46</v>
      </c>
      <c r="D3078" s="132">
        <v>-13.43</v>
      </c>
      <c r="E3078" s="132">
        <v>-15.66</v>
      </c>
      <c r="F3078" s="132">
        <v>-14.38</v>
      </c>
      <c r="G3078" s="129" t="s">
        <v>3142</v>
      </c>
      <c r="H3078" s="129" t="s">
        <v>3108</v>
      </c>
      <c r="I3078" s="129">
        <v>1.9530000000000001</v>
      </c>
      <c r="J3078" s="129">
        <v>-55</v>
      </c>
      <c r="K3078" s="129">
        <v>-55</v>
      </c>
      <c r="L3078" s="129" t="b">
        <v>0</v>
      </c>
      <c r="M3078" s="129">
        <v>-29.734000000000002</v>
      </c>
      <c r="N3078" s="129">
        <v>2.5870000000000002</v>
      </c>
      <c r="O3078" s="129">
        <v>-11.496</v>
      </c>
      <c r="P3078" s="132">
        <v>-27.2</v>
      </c>
      <c r="Q3078" s="132">
        <v>0.63500000000000001</v>
      </c>
      <c r="R3078" s="132">
        <v>-17.268000000000001</v>
      </c>
      <c r="S3078" s="129">
        <v>2.0299999999999998</v>
      </c>
      <c r="T3078" s="129">
        <v>-39.588000000000001</v>
      </c>
      <c r="U3078" s="129">
        <v>18.63</v>
      </c>
      <c r="V3078" s="129">
        <v>20</v>
      </c>
      <c r="W3078" s="129">
        <v>1</v>
      </c>
      <c r="X3078" s="129">
        <v>527</v>
      </c>
      <c r="Y3078" s="129" t="s">
        <v>2296</v>
      </c>
      <c r="Z3078" s="129" t="b">
        <v>1</v>
      </c>
      <c r="AA3078" s="129">
        <v>0</v>
      </c>
      <c r="AB3078" s="129" t="b">
        <v>0</v>
      </c>
      <c r="AC3078" s="129">
        <v>43</v>
      </c>
      <c r="AD3078" s="129">
        <v>0.113</v>
      </c>
      <c r="AE3078" s="129" t="s">
        <v>3108</v>
      </c>
      <c r="AF3078" s="129" t="s">
        <v>3142</v>
      </c>
      <c r="AG3078" s="35" t="s">
        <v>4507</v>
      </c>
    </row>
    <row r="3079" spans="1:33" x14ac:dyDescent="0.3">
      <c r="A3079" s="129" t="s">
        <v>2010</v>
      </c>
      <c r="B3079" s="132">
        <v>-0.6</v>
      </c>
      <c r="C3079" s="132">
        <v>6.17</v>
      </c>
      <c r="D3079" s="132">
        <v>-9.61</v>
      </c>
      <c r="E3079" s="132">
        <v>-15.05</v>
      </c>
      <c r="F3079" s="132">
        <v>-17.420000000000002</v>
      </c>
      <c r="G3079" s="129" t="s">
        <v>3267</v>
      </c>
      <c r="H3079" s="129" t="s">
        <v>3205</v>
      </c>
      <c r="I3079" s="129">
        <v>2.6040000000000001</v>
      </c>
      <c r="J3079" s="129">
        <v>-63</v>
      </c>
      <c r="K3079" s="129">
        <v>-58</v>
      </c>
      <c r="L3079" s="129" t="b">
        <v>0</v>
      </c>
      <c r="M3079" s="129">
        <v>-61.334000000000003</v>
      </c>
      <c r="N3079" s="129">
        <v>5.335</v>
      </c>
      <c r="O3079" s="129">
        <v>-11.496</v>
      </c>
      <c r="P3079" s="132">
        <v>-49.408000000000001</v>
      </c>
      <c r="Q3079" s="132">
        <v>0.66200000000000003</v>
      </c>
      <c r="R3079" s="132">
        <v>-32.713000000000001</v>
      </c>
      <c r="S3079" s="129">
        <v>2.75</v>
      </c>
      <c r="T3079" s="129">
        <v>-4.5049999999999999</v>
      </c>
      <c r="U3079" s="129">
        <v>56.45</v>
      </c>
      <c r="V3079" s="129">
        <v>-18</v>
      </c>
      <c r="W3079" s="129">
        <v>-31</v>
      </c>
      <c r="X3079" s="129">
        <v>128</v>
      </c>
      <c r="Y3079" s="129" t="s">
        <v>2010</v>
      </c>
      <c r="Z3079" s="129" t="b">
        <v>1</v>
      </c>
      <c r="AA3079" s="129">
        <v>0</v>
      </c>
      <c r="AB3079" s="129" t="b">
        <v>0</v>
      </c>
      <c r="AC3079" s="129">
        <v>39</v>
      </c>
      <c r="AD3079" s="129">
        <v>0.112</v>
      </c>
      <c r="AE3079" s="129" t="s">
        <v>3205</v>
      </c>
      <c r="AF3079" s="129" t="s">
        <v>3267</v>
      </c>
      <c r="AG3079" s="35" t="s">
        <v>4274</v>
      </c>
    </row>
    <row r="3080" spans="1:33" x14ac:dyDescent="0.3">
      <c r="A3080" s="129" t="s">
        <v>1489</v>
      </c>
      <c r="B3080" s="132">
        <v>6.61</v>
      </c>
      <c r="C3080" s="132">
        <v>-5.63</v>
      </c>
      <c r="D3080" s="132">
        <v>-17.72</v>
      </c>
      <c r="E3080" s="132">
        <v>-23.32</v>
      </c>
      <c r="F3080" s="132">
        <v>-19.73</v>
      </c>
      <c r="G3080" s="129" t="s">
        <v>3324</v>
      </c>
      <c r="H3080" s="129" t="s">
        <v>24</v>
      </c>
      <c r="I3080" s="129">
        <v>1.76</v>
      </c>
      <c r="J3080" s="129">
        <v>-90</v>
      </c>
      <c r="K3080" s="129">
        <v>-73</v>
      </c>
      <c r="L3080" s="129" t="b">
        <v>0</v>
      </c>
      <c r="M3080" s="129">
        <v>-74.367000000000004</v>
      </c>
      <c r="N3080" s="129">
        <v>6.4550000000000001</v>
      </c>
      <c r="O3080" s="129">
        <v>-11.522</v>
      </c>
      <c r="P3080" s="132">
        <v>-55.662999999999997</v>
      </c>
      <c r="Q3080" s="132">
        <v>0.66100000000000003</v>
      </c>
      <c r="R3080" s="132">
        <v>-36.79</v>
      </c>
      <c r="S3080" s="129">
        <v>5.04</v>
      </c>
      <c r="T3080" s="129">
        <v>86.936000000000007</v>
      </c>
      <c r="U3080" s="129">
        <v>8.2200000000000006</v>
      </c>
      <c r="V3080" s="129">
        <v>0</v>
      </c>
      <c r="W3080" s="129">
        <v>-20</v>
      </c>
      <c r="X3080" s="129">
        <v>482</v>
      </c>
      <c r="Y3080" s="129" t="s">
        <v>1489</v>
      </c>
      <c r="Z3080" s="129" t="b">
        <v>1</v>
      </c>
      <c r="AA3080" s="129">
        <v>0</v>
      </c>
      <c r="AB3080" s="129" t="b">
        <v>0</v>
      </c>
      <c r="AC3080" s="129">
        <v>44</v>
      </c>
      <c r="AD3080" s="129">
        <v>0.112</v>
      </c>
      <c r="AE3080" s="129" t="s">
        <v>24</v>
      </c>
      <c r="AF3080" s="129" t="s">
        <v>3324</v>
      </c>
      <c r="AG3080" s="35" t="s">
        <v>5432</v>
      </c>
    </row>
    <row r="3081" spans="1:33" x14ac:dyDescent="0.3">
      <c r="A3081" s="129" t="s">
        <v>8041</v>
      </c>
      <c r="B3081" s="132">
        <v>-6.31</v>
      </c>
      <c r="C3081" s="132">
        <v>-1.3</v>
      </c>
      <c r="D3081" s="132">
        <v>-11.41</v>
      </c>
      <c r="E3081" s="132">
        <v>-12.44</v>
      </c>
      <c r="F3081" s="132">
        <v>-12.88</v>
      </c>
      <c r="G3081" s="129" t="s">
        <v>54</v>
      </c>
      <c r="H3081" s="129" t="s">
        <v>3108</v>
      </c>
      <c r="I3081" s="129">
        <v>0.37</v>
      </c>
      <c r="J3081" s="129">
        <v>-50</v>
      </c>
      <c r="K3081" s="129">
        <v>-26</v>
      </c>
      <c r="L3081" s="129" t="b">
        <v>0</v>
      </c>
      <c r="M3081" s="129">
        <v>-50.808</v>
      </c>
      <c r="N3081" s="129">
        <v>4.399</v>
      </c>
      <c r="O3081" s="129">
        <v>-11.55</v>
      </c>
      <c r="P3081" s="132">
        <v>-40.898000000000003</v>
      </c>
      <c r="Q3081" s="132">
        <v>0.65500000000000003</v>
      </c>
      <c r="R3081" s="132">
        <v>-26.789000000000001</v>
      </c>
      <c r="S3081" s="129">
        <v>4.84</v>
      </c>
      <c r="T3081" s="129">
        <v>83.132000000000005</v>
      </c>
      <c r="U3081" s="129">
        <v>6.83</v>
      </c>
      <c r="V3081" s="129">
        <v>-26</v>
      </c>
      <c r="W3081" s="129">
        <v>9</v>
      </c>
      <c r="X3081" s="129">
        <v>604</v>
      </c>
      <c r="Y3081" s="129" t="s">
        <v>8041</v>
      </c>
      <c r="Z3081" s="129" t="b">
        <v>1</v>
      </c>
      <c r="AA3081" s="129">
        <v>0</v>
      </c>
      <c r="AB3081" s="129" t="b">
        <v>0</v>
      </c>
      <c r="AC3081" s="129">
        <v>47</v>
      </c>
      <c r="AD3081" s="129">
        <v>0.112</v>
      </c>
      <c r="AE3081" s="129" t="s">
        <v>3108</v>
      </c>
      <c r="AF3081" s="129" t="s">
        <v>54</v>
      </c>
      <c r="AG3081" s="35" t="s">
        <v>8042</v>
      </c>
    </row>
    <row r="3082" spans="1:33" x14ac:dyDescent="0.3">
      <c r="A3082" s="129" t="s">
        <v>572</v>
      </c>
      <c r="B3082" s="132">
        <v>0.78</v>
      </c>
      <c r="C3082" s="132">
        <v>-8.43</v>
      </c>
      <c r="D3082" s="132">
        <v>-16.77</v>
      </c>
      <c r="E3082" s="132">
        <v>-14.57</v>
      </c>
      <c r="F3082" s="132">
        <v>-16.87</v>
      </c>
      <c r="G3082" s="129" t="s">
        <v>3189</v>
      </c>
      <c r="H3082" s="129" t="s">
        <v>24</v>
      </c>
      <c r="I3082" s="129">
        <v>5.1449999999999996</v>
      </c>
      <c r="J3082" s="129">
        <v>-55</v>
      </c>
      <c r="K3082" s="129">
        <v>-36</v>
      </c>
      <c r="L3082" s="129" t="b">
        <v>0</v>
      </c>
      <c r="M3082" s="129">
        <v>-57.201999999999998</v>
      </c>
      <c r="N3082" s="129">
        <v>4.952</v>
      </c>
      <c r="O3082" s="129">
        <v>-11.55</v>
      </c>
      <c r="P3082" s="132">
        <v>-44.802999999999997</v>
      </c>
      <c r="Q3082" s="132">
        <v>0.65100000000000002</v>
      </c>
      <c r="R3082" s="132">
        <v>-29.175999999999998</v>
      </c>
      <c r="S3082" s="129">
        <v>3.09</v>
      </c>
      <c r="T3082" s="129">
        <v>-20.777000000000001</v>
      </c>
      <c r="U3082" s="129">
        <v>96.71</v>
      </c>
      <c r="V3082" s="129">
        <v>-46</v>
      </c>
      <c r="W3082" s="129">
        <v>-29</v>
      </c>
      <c r="X3082" s="129">
        <v>67</v>
      </c>
      <c r="Y3082" s="129" t="s">
        <v>572</v>
      </c>
      <c r="Z3082" s="129" t="b">
        <v>1</v>
      </c>
      <c r="AA3082" s="129">
        <v>0</v>
      </c>
      <c r="AB3082" s="129" t="b">
        <v>0</v>
      </c>
      <c r="AC3082" s="129">
        <v>45</v>
      </c>
      <c r="AD3082" s="129">
        <v>0.111</v>
      </c>
      <c r="AE3082" s="129" t="s">
        <v>24</v>
      </c>
      <c r="AF3082" s="129" t="s">
        <v>3189</v>
      </c>
      <c r="AG3082" s="35" t="s">
        <v>3673</v>
      </c>
    </row>
    <row r="3083" spans="1:33" x14ac:dyDescent="0.3">
      <c r="A3083" s="129" t="s">
        <v>7777</v>
      </c>
      <c r="B3083" s="132">
        <v>15.9</v>
      </c>
      <c r="C3083" s="132">
        <v>8.3800000000000008</v>
      </c>
      <c r="D3083" s="132">
        <v>-6.74</v>
      </c>
      <c r="E3083" s="132">
        <v>-16.8</v>
      </c>
      <c r="F3083" s="132">
        <v>-17.66</v>
      </c>
      <c r="G3083" s="129" t="s">
        <v>3114</v>
      </c>
      <c r="H3083" s="129" t="s">
        <v>31</v>
      </c>
      <c r="I3083" s="129">
        <v>0.53600000000000003</v>
      </c>
      <c r="J3083" s="129">
        <v>-94</v>
      </c>
      <c r="K3083" s="129">
        <v>-93</v>
      </c>
      <c r="L3083" s="129" t="b">
        <v>0</v>
      </c>
      <c r="M3083" s="129">
        <v>-86.802999999999997</v>
      </c>
      <c r="N3083" s="129">
        <v>7.4809999999999999</v>
      </c>
      <c r="O3083" s="129">
        <v>-11.603</v>
      </c>
      <c r="P3083" s="132">
        <v>-62.347999999999999</v>
      </c>
      <c r="Q3083" s="132">
        <v>0.67</v>
      </c>
      <c r="R3083" s="132">
        <v>-41.746000000000002</v>
      </c>
      <c r="S3083" s="129">
        <v>7.04</v>
      </c>
      <c r="T3083" s="129">
        <v>-38.938000000000002</v>
      </c>
      <c r="U3083" s="129">
        <v>4.01</v>
      </c>
      <c r="V3083" s="129">
        <v>-10</v>
      </c>
      <c r="W3083" s="129">
        <v>41</v>
      </c>
      <c r="X3083" s="129">
        <v>707</v>
      </c>
      <c r="Y3083" s="129" t="s">
        <v>7777</v>
      </c>
      <c r="Z3083" s="129" t="b">
        <v>0</v>
      </c>
      <c r="AA3083" s="129">
        <v>0</v>
      </c>
      <c r="AB3083" s="129" t="b">
        <v>0</v>
      </c>
      <c r="AC3083" s="129">
        <v>40</v>
      </c>
      <c r="AD3083" s="129">
        <v>0.111</v>
      </c>
      <c r="AE3083" s="129" t="s">
        <v>31</v>
      </c>
      <c r="AF3083" s="129" t="s">
        <v>3114</v>
      </c>
      <c r="AG3083" s="35" t="s">
        <v>7778</v>
      </c>
    </row>
    <row r="3084" spans="1:33" x14ac:dyDescent="0.3">
      <c r="A3084" s="129" t="s">
        <v>7465</v>
      </c>
      <c r="B3084" s="132">
        <v>0</v>
      </c>
      <c r="C3084" s="132">
        <v>-8.0299999999999994</v>
      </c>
      <c r="D3084" s="132">
        <v>-14.54</v>
      </c>
      <c r="E3084" s="132">
        <v>-12.77</v>
      </c>
      <c r="F3084" s="132">
        <v>-13.05</v>
      </c>
      <c r="G3084" s="129" t="s">
        <v>3144</v>
      </c>
      <c r="H3084" s="129" t="s">
        <v>24</v>
      </c>
      <c r="I3084" s="129">
        <v>0.622</v>
      </c>
      <c r="J3084" s="129">
        <v>-68</v>
      </c>
      <c r="K3084" s="129">
        <v>-67</v>
      </c>
      <c r="L3084" s="129" t="b">
        <v>0</v>
      </c>
      <c r="M3084" s="129">
        <v>-34.267000000000003</v>
      </c>
      <c r="N3084" s="129">
        <v>2.9529999999999998</v>
      </c>
      <c r="O3084" s="129">
        <v>-11.603999999999999</v>
      </c>
      <c r="P3084" s="132">
        <v>-30.103000000000002</v>
      </c>
      <c r="Q3084" s="132">
        <v>0.64</v>
      </c>
      <c r="R3084" s="132">
        <v>-19.257999999999999</v>
      </c>
      <c r="S3084" s="129">
        <v>2.66</v>
      </c>
      <c r="T3084" s="129">
        <v>42.070999999999998</v>
      </c>
      <c r="U3084" s="129">
        <v>61.62</v>
      </c>
      <c r="V3084" s="129">
        <v>-57</v>
      </c>
      <c r="W3084" s="129">
        <v>-19</v>
      </c>
      <c r="X3084" s="129">
        <v>121</v>
      </c>
      <c r="Y3084" s="129" t="s">
        <v>7465</v>
      </c>
      <c r="Z3084" s="129" t="b">
        <v>1</v>
      </c>
      <c r="AA3084" s="129">
        <v>0</v>
      </c>
      <c r="AB3084" s="129" t="b">
        <v>0</v>
      </c>
      <c r="AC3084" s="129">
        <v>40</v>
      </c>
      <c r="AD3084" s="129">
        <v>0.111</v>
      </c>
      <c r="AE3084" s="129" t="s">
        <v>24</v>
      </c>
      <c r="AF3084" s="129" t="s">
        <v>3144</v>
      </c>
      <c r="AG3084" s="35" t="s">
        <v>7466</v>
      </c>
    </row>
    <row r="3085" spans="1:33" x14ac:dyDescent="0.3">
      <c r="A3085" s="129" t="s">
        <v>2326</v>
      </c>
      <c r="B3085" s="132">
        <v>-6.46</v>
      </c>
      <c r="C3085" s="132">
        <v>-2.91</v>
      </c>
      <c r="D3085" s="132">
        <v>-33.57</v>
      </c>
      <c r="E3085" s="132">
        <v>-26.93</v>
      </c>
      <c r="F3085" s="132">
        <v>-28.13</v>
      </c>
      <c r="G3085" s="129" t="s">
        <v>3405</v>
      </c>
      <c r="H3085" s="129" t="s">
        <v>3124</v>
      </c>
      <c r="I3085" s="129">
        <v>1.1259999999999999</v>
      </c>
      <c r="J3085" s="129">
        <v>-79</v>
      </c>
      <c r="K3085" s="129">
        <v>-78</v>
      </c>
      <c r="L3085" s="129" t="b">
        <v>0</v>
      </c>
      <c r="M3085" s="129">
        <v>-105.53400000000001</v>
      </c>
      <c r="N3085" s="129">
        <v>9.077</v>
      </c>
      <c r="O3085" s="129">
        <v>-11.625999999999999</v>
      </c>
      <c r="P3085" s="132">
        <v>-66.712999999999994</v>
      </c>
      <c r="Q3085" s="132">
        <v>0.60599999999999998</v>
      </c>
      <c r="R3085" s="132">
        <v>-40.426000000000002</v>
      </c>
      <c r="S3085" s="129">
        <v>4.8</v>
      </c>
      <c r="T3085" s="129">
        <v>-13.081</v>
      </c>
      <c r="U3085" s="129">
        <v>14.33</v>
      </c>
      <c r="V3085" s="129">
        <v>-21</v>
      </c>
      <c r="W3085" s="129">
        <v>-23</v>
      </c>
      <c r="X3085" s="129">
        <v>290</v>
      </c>
      <c r="Y3085" s="129" t="s">
        <v>2326</v>
      </c>
      <c r="Z3085" s="129" t="b">
        <v>1</v>
      </c>
      <c r="AA3085" s="129">
        <v>0</v>
      </c>
      <c r="AB3085" s="129" t="b">
        <v>0</v>
      </c>
      <c r="AC3085" s="129">
        <v>42</v>
      </c>
      <c r="AD3085" s="129">
        <v>0.111</v>
      </c>
      <c r="AE3085" s="129" t="s">
        <v>3124</v>
      </c>
      <c r="AF3085" s="129" t="s">
        <v>3405</v>
      </c>
      <c r="AG3085" s="35" t="s">
        <v>4099</v>
      </c>
    </row>
    <row r="3086" spans="1:33" x14ac:dyDescent="0.3">
      <c r="A3086" s="129" t="s">
        <v>1507</v>
      </c>
      <c r="B3086" s="132">
        <v>-1.47</v>
      </c>
      <c r="C3086" s="132">
        <v>-10.41</v>
      </c>
      <c r="D3086" s="132">
        <v>-13.98</v>
      </c>
      <c r="E3086" s="132">
        <v>-13.85</v>
      </c>
      <c r="F3086" s="132">
        <v>-18.260000000000002</v>
      </c>
      <c r="G3086" s="129" t="s">
        <v>3127</v>
      </c>
      <c r="H3086" s="129" t="s">
        <v>31</v>
      </c>
      <c r="I3086" s="129">
        <v>2.1509999999999998</v>
      </c>
      <c r="J3086" s="129">
        <v>-39</v>
      </c>
      <c r="K3086" s="129">
        <v>-34</v>
      </c>
      <c r="L3086" s="129" t="b">
        <v>0</v>
      </c>
      <c r="M3086" s="129">
        <v>-35.700000000000003</v>
      </c>
      <c r="N3086" s="129">
        <v>3.0640000000000001</v>
      </c>
      <c r="O3086" s="129">
        <v>-11.65</v>
      </c>
      <c r="P3086" s="132">
        <v>-31.6</v>
      </c>
      <c r="Q3086" s="132">
        <v>0.65100000000000002</v>
      </c>
      <c r="R3086" s="132">
        <v>-20.585999999999999</v>
      </c>
      <c r="S3086" s="129">
        <v>2.64</v>
      </c>
      <c r="T3086" s="129">
        <v>66.909000000000006</v>
      </c>
      <c r="U3086" s="129">
        <v>33.4</v>
      </c>
      <c r="V3086" s="129">
        <v>204</v>
      </c>
      <c r="W3086" s="129">
        <v>321</v>
      </c>
      <c r="X3086" s="129">
        <v>226</v>
      </c>
      <c r="Y3086" s="129" t="s">
        <v>1507</v>
      </c>
      <c r="Z3086" s="129" t="b">
        <v>1</v>
      </c>
      <c r="AA3086" s="129">
        <v>0</v>
      </c>
      <c r="AB3086" s="129" t="b">
        <v>0</v>
      </c>
      <c r="AC3086" s="129">
        <v>46</v>
      </c>
      <c r="AD3086" s="129">
        <v>0.11</v>
      </c>
      <c r="AE3086" s="129" t="s">
        <v>31</v>
      </c>
      <c r="AF3086" s="129" t="s">
        <v>3127</v>
      </c>
      <c r="AG3086" s="35" t="s">
        <v>4461</v>
      </c>
    </row>
    <row r="3087" spans="1:33" x14ac:dyDescent="0.3">
      <c r="A3087" s="129" t="s">
        <v>2027</v>
      </c>
      <c r="B3087" s="132">
        <v>-0.79</v>
      </c>
      <c r="C3087" s="132">
        <v>-5.35</v>
      </c>
      <c r="D3087" s="132">
        <v>-14.88</v>
      </c>
      <c r="E3087" s="132">
        <v>-10.6</v>
      </c>
      <c r="F3087" s="132">
        <v>-12.83</v>
      </c>
      <c r="G3087" s="129" t="s">
        <v>3148</v>
      </c>
      <c r="H3087" s="129" t="s">
        <v>3111</v>
      </c>
      <c r="I3087" s="129">
        <v>1.2390000000000001</v>
      </c>
      <c r="J3087" s="129">
        <v>-48</v>
      </c>
      <c r="K3087" s="129">
        <v>-40</v>
      </c>
      <c r="L3087" s="129" t="b">
        <v>0</v>
      </c>
      <c r="M3087" s="129">
        <v>-31.948</v>
      </c>
      <c r="N3087" s="129">
        <v>2.7410000000000001</v>
      </c>
      <c r="O3087" s="129">
        <v>-11.654</v>
      </c>
      <c r="P3087" s="132">
        <v>-28.419</v>
      </c>
      <c r="Q3087" s="132">
        <v>0.65</v>
      </c>
      <c r="R3087" s="132">
        <v>-18.474</v>
      </c>
      <c r="S3087" s="129">
        <v>2.6</v>
      </c>
      <c r="T3087" s="129">
        <v>-139.333</v>
      </c>
      <c r="U3087" s="129">
        <v>30.1</v>
      </c>
      <c r="V3087" s="129">
        <v>19</v>
      </c>
      <c r="W3087" s="129">
        <v>13</v>
      </c>
      <c r="X3087" s="129">
        <v>255</v>
      </c>
      <c r="Y3087" s="129" t="s">
        <v>2027</v>
      </c>
      <c r="Z3087" s="129" t="b">
        <v>1</v>
      </c>
      <c r="AA3087" s="129">
        <v>0</v>
      </c>
      <c r="AB3087" s="129" t="b">
        <v>0</v>
      </c>
      <c r="AC3087" s="129">
        <v>41</v>
      </c>
      <c r="AD3087" s="129">
        <v>0.11</v>
      </c>
      <c r="AE3087" s="129" t="s">
        <v>3111</v>
      </c>
      <c r="AF3087" s="129" t="s">
        <v>3148</v>
      </c>
      <c r="AG3087" s="35" t="s">
        <v>4018</v>
      </c>
    </row>
    <row r="3088" spans="1:33" x14ac:dyDescent="0.3">
      <c r="A3088" s="129" t="s">
        <v>8094</v>
      </c>
      <c r="B3088" s="132">
        <v>-0.34</v>
      </c>
      <c r="C3088" s="132">
        <v>0.43</v>
      </c>
      <c r="D3088" s="132">
        <v>-2.91</v>
      </c>
      <c r="E3088" s="132">
        <v>-3.01</v>
      </c>
      <c r="F3088" s="132">
        <v>-4.75</v>
      </c>
      <c r="G3088" s="129" t="s">
        <v>3250</v>
      </c>
      <c r="H3088" s="129" t="s">
        <v>3111</v>
      </c>
      <c r="I3088" s="129">
        <v>0.254</v>
      </c>
      <c r="J3088" s="129">
        <v>-41</v>
      </c>
      <c r="K3088" s="129">
        <v>-35</v>
      </c>
      <c r="L3088" s="129" t="b">
        <v>0</v>
      </c>
      <c r="M3088" s="129">
        <v>-15.031000000000001</v>
      </c>
      <c r="N3088" s="129">
        <v>1.288</v>
      </c>
      <c r="O3088" s="129">
        <v>-11.673</v>
      </c>
      <c r="P3088" s="132">
        <v>-14.252000000000001</v>
      </c>
      <c r="Q3088" s="132">
        <v>0.65800000000000003</v>
      </c>
      <c r="R3088" s="132">
        <v>-9.3759999999999994</v>
      </c>
      <c r="S3088" s="129">
        <v>0.65</v>
      </c>
      <c r="T3088" s="129">
        <v>15.28</v>
      </c>
      <c r="U3088" s="129">
        <v>9.0489999999999995</v>
      </c>
      <c r="V3088" s="129">
        <v>0</v>
      </c>
      <c r="W3088" s="129">
        <v>-16</v>
      </c>
      <c r="X3088" s="129">
        <v>3395</v>
      </c>
      <c r="Y3088" s="129" t="s">
        <v>8094</v>
      </c>
      <c r="Z3088" s="129" t="b">
        <v>1</v>
      </c>
      <c r="AA3088" s="129">
        <v>0</v>
      </c>
      <c r="AB3088" s="129" t="b">
        <v>0</v>
      </c>
      <c r="AC3088" s="129">
        <v>40</v>
      </c>
      <c r="AD3088" s="129">
        <v>0.11</v>
      </c>
      <c r="AE3088" s="129" t="s">
        <v>3111</v>
      </c>
      <c r="AF3088" s="129" t="s">
        <v>3250</v>
      </c>
      <c r="AG3088" s="35" t="s">
        <v>8095</v>
      </c>
    </row>
    <row r="3089" spans="1:33" x14ac:dyDescent="0.3">
      <c r="A3089" s="129" t="s">
        <v>8211</v>
      </c>
      <c r="B3089" s="132">
        <v>-2.5299999999999998</v>
      </c>
      <c r="C3089" s="132">
        <v>-4.42</v>
      </c>
      <c r="D3089" s="132">
        <v>-14.2</v>
      </c>
      <c r="E3089" s="132">
        <v>-49.78</v>
      </c>
      <c r="F3089" s="132">
        <v>-51.58</v>
      </c>
      <c r="G3089" s="129" t="s">
        <v>3313</v>
      </c>
      <c r="H3089" s="129" t="s">
        <v>31</v>
      </c>
      <c r="I3089" s="129">
        <v>0.377</v>
      </c>
      <c r="J3089" s="129">
        <v>-79</v>
      </c>
      <c r="K3089" s="129">
        <v>-79</v>
      </c>
      <c r="L3089" s="129" t="b">
        <v>0</v>
      </c>
      <c r="M3089" s="129">
        <v>-136.25399999999999</v>
      </c>
      <c r="N3089" s="129">
        <v>11.638</v>
      </c>
      <c r="O3089" s="129">
        <v>-11.707000000000001</v>
      </c>
      <c r="P3089" s="132">
        <v>-83.263000000000005</v>
      </c>
      <c r="Q3089" s="132">
        <v>0.69799999999999995</v>
      </c>
      <c r="R3089" s="132">
        <v>-58.08</v>
      </c>
      <c r="S3089" s="129">
        <v>7.06</v>
      </c>
      <c r="T3089" s="129">
        <v>-126.755</v>
      </c>
      <c r="U3089" s="129">
        <v>10.39</v>
      </c>
      <c r="V3089" s="129">
        <v>351</v>
      </c>
      <c r="W3089" s="129">
        <v>514</v>
      </c>
      <c r="X3089" s="129">
        <v>272</v>
      </c>
      <c r="Y3089" s="129" t="s">
        <v>8211</v>
      </c>
      <c r="Z3089" s="129" t="b">
        <v>0</v>
      </c>
      <c r="AA3089" s="129">
        <v>0</v>
      </c>
      <c r="AB3089" s="129" t="b">
        <v>0</v>
      </c>
      <c r="AC3089" s="129">
        <v>42</v>
      </c>
      <c r="AD3089" s="129">
        <v>0.109</v>
      </c>
      <c r="AE3089" s="129" t="s">
        <v>31</v>
      </c>
      <c r="AF3089" s="129" t="s">
        <v>3313</v>
      </c>
      <c r="AG3089" s="35" t="s">
        <v>8212</v>
      </c>
    </row>
    <row r="3090" spans="1:33" x14ac:dyDescent="0.3">
      <c r="A3090" s="129" t="s">
        <v>2784</v>
      </c>
      <c r="B3090" s="132">
        <v>-1</v>
      </c>
      <c r="C3090" s="132">
        <v>0.56999999999999995</v>
      </c>
      <c r="D3090" s="132">
        <v>-2.16</v>
      </c>
      <c r="E3090" s="132">
        <v>-3.71</v>
      </c>
      <c r="F3090" s="132">
        <v>-7.48</v>
      </c>
      <c r="G3090" s="129" t="s">
        <v>3282</v>
      </c>
      <c r="H3090" s="129" t="s">
        <v>3111</v>
      </c>
      <c r="I3090" s="129">
        <v>0.97799999999999998</v>
      </c>
      <c r="J3090" s="129">
        <v>-47</v>
      </c>
      <c r="K3090" s="129">
        <v>-42</v>
      </c>
      <c r="L3090" s="129" t="b">
        <v>0</v>
      </c>
      <c r="M3090" s="129">
        <v>-18.09</v>
      </c>
      <c r="N3090" s="129">
        <v>1.544</v>
      </c>
      <c r="O3090" s="129">
        <v>-11.717000000000001</v>
      </c>
      <c r="P3090" s="132">
        <v>-17.091999999999999</v>
      </c>
      <c r="Q3090" s="132">
        <v>0.66100000000000003</v>
      </c>
      <c r="R3090" s="132">
        <v>-11.298999999999999</v>
      </c>
      <c r="S3090" s="129">
        <v>0.92</v>
      </c>
      <c r="T3090" s="129">
        <v>-47.911999999999999</v>
      </c>
      <c r="U3090" s="129">
        <v>15.83</v>
      </c>
      <c r="V3090" s="129">
        <v>-26</v>
      </c>
      <c r="W3090" s="129">
        <v>-38</v>
      </c>
      <c r="X3090" s="129">
        <v>1368</v>
      </c>
      <c r="Y3090" s="129" t="s">
        <v>2784</v>
      </c>
      <c r="Z3090" s="129" t="b">
        <v>1</v>
      </c>
      <c r="AA3090" s="129">
        <v>0</v>
      </c>
      <c r="AB3090" s="129" t="b">
        <v>0</v>
      </c>
      <c r="AC3090" s="129">
        <v>44</v>
      </c>
      <c r="AD3090" s="129">
        <v>0.109</v>
      </c>
      <c r="AE3090" s="129" t="s">
        <v>3111</v>
      </c>
      <c r="AF3090" s="129" t="s">
        <v>3282</v>
      </c>
      <c r="AG3090" s="35" t="s">
        <v>3283</v>
      </c>
    </row>
    <row r="3091" spans="1:33" x14ac:dyDescent="0.3">
      <c r="A3091" s="129" t="s">
        <v>1996</v>
      </c>
      <c r="B3091" s="132">
        <v>2.76</v>
      </c>
      <c r="C3091" s="132">
        <v>-0.73</v>
      </c>
      <c r="D3091" s="132">
        <v>-14.66</v>
      </c>
      <c r="E3091" s="132">
        <v>-31.67</v>
      </c>
      <c r="F3091" s="132">
        <v>-31.29</v>
      </c>
      <c r="G3091" s="129" t="s">
        <v>3127</v>
      </c>
      <c r="H3091" s="129" t="s">
        <v>31</v>
      </c>
      <c r="I3091" s="129">
        <v>3.17</v>
      </c>
      <c r="J3091" s="129">
        <v>-51</v>
      </c>
      <c r="K3091" s="129">
        <v>-44</v>
      </c>
      <c r="L3091" s="129" t="b">
        <v>0</v>
      </c>
      <c r="M3091" s="129">
        <v>-60.604999999999997</v>
      </c>
      <c r="N3091" s="129">
        <v>5.1710000000000003</v>
      </c>
      <c r="O3091" s="129">
        <v>-11.721</v>
      </c>
      <c r="P3091" s="132">
        <v>-51.927</v>
      </c>
      <c r="Q3091" s="132">
        <v>0.66300000000000003</v>
      </c>
      <c r="R3091" s="132">
        <v>-34.411999999999999</v>
      </c>
      <c r="S3091" s="129">
        <v>2.33</v>
      </c>
      <c r="T3091" s="129">
        <v>61.575000000000003</v>
      </c>
      <c r="U3091" s="129">
        <v>32.78</v>
      </c>
      <c r="V3091" s="129">
        <v>-18</v>
      </c>
      <c r="W3091" s="129">
        <v>-35</v>
      </c>
      <c r="X3091" s="129">
        <v>262</v>
      </c>
      <c r="Y3091" s="129" t="s">
        <v>1996</v>
      </c>
      <c r="Z3091" s="129" t="b">
        <v>1</v>
      </c>
      <c r="AA3091" s="129">
        <v>0</v>
      </c>
      <c r="AB3091" s="129" t="b">
        <v>0</v>
      </c>
      <c r="AC3091" s="129">
        <v>43</v>
      </c>
      <c r="AD3091" s="129">
        <v>0.109</v>
      </c>
      <c r="AE3091" s="129" t="s">
        <v>31</v>
      </c>
      <c r="AF3091" s="129" t="s">
        <v>3127</v>
      </c>
      <c r="AG3091" s="35" t="s">
        <v>5033</v>
      </c>
    </row>
    <row r="3092" spans="1:33" x14ac:dyDescent="0.3">
      <c r="A3092" s="129" t="s">
        <v>8255</v>
      </c>
      <c r="B3092" s="132">
        <v>-0.49</v>
      </c>
      <c r="C3092" s="132">
        <v>-2.86</v>
      </c>
      <c r="D3092" s="132">
        <v>-2.16</v>
      </c>
      <c r="E3092" s="132">
        <v>-34.78</v>
      </c>
      <c r="F3092" s="132">
        <v>-24.91</v>
      </c>
      <c r="G3092" s="129" t="s">
        <v>3391</v>
      </c>
      <c r="H3092" s="129" t="s">
        <v>3108</v>
      </c>
      <c r="I3092" s="129">
        <v>0.32900000000000001</v>
      </c>
      <c r="J3092" s="129">
        <v>-81</v>
      </c>
      <c r="K3092" s="129">
        <v>-78</v>
      </c>
      <c r="L3092" s="129" t="b">
        <v>0</v>
      </c>
      <c r="M3092" s="129">
        <v>-91.685000000000002</v>
      </c>
      <c r="N3092" s="129">
        <v>7.8010000000000002</v>
      </c>
      <c r="O3092" s="129">
        <v>-11.753</v>
      </c>
      <c r="P3092" s="132">
        <v>-64.061999999999998</v>
      </c>
      <c r="Q3092" s="132">
        <v>0.67800000000000005</v>
      </c>
      <c r="R3092" s="132">
        <v>-43.414000000000001</v>
      </c>
      <c r="S3092" s="129">
        <v>6.94</v>
      </c>
      <c r="T3092" s="129">
        <v>49.558</v>
      </c>
      <c r="U3092" s="129">
        <v>4.07</v>
      </c>
      <c r="V3092" s="129">
        <v>-56</v>
      </c>
      <c r="W3092" s="129">
        <v>-49</v>
      </c>
      <c r="X3092" s="129">
        <v>707</v>
      </c>
      <c r="Y3092" s="129" t="s">
        <v>8255</v>
      </c>
      <c r="Z3092" s="129" t="b">
        <v>1</v>
      </c>
      <c r="AA3092" s="129">
        <v>0</v>
      </c>
      <c r="AB3092" s="129" t="b">
        <v>0</v>
      </c>
      <c r="AC3092" s="129">
        <v>41</v>
      </c>
      <c r="AD3092" s="129">
        <v>0.108</v>
      </c>
      <c r="AE3092" s="129" t="s">
        <v>3108</v>
      </c>
      <c r="AF3092" s="129" t="s">
        <v>3391</v>
      </c>
      <c r="AG3092" s="35" t="s">
        <v>8256</v>
      </c>
    </row>
    <row r="3093" spans="1:33" x14ac:dyDescent="0.3">
      <c r="A3093" s="129" t="s">
        <v>1955</v>
      </c>
      <c r="B3093" s="132">
        <v>0.23</v>
      </c>
      <c r="C3093" s="132">
        <v>-6.07</v>
      </c>
      <c r="D3093" s="132">
        <v>-18.91</v>
      </c>
      <c r="E3093" s="132">
        <v>-17.82</v>
      </c>
      <c r="F3093" s="132">
        <v>-19.829999999999998</v>
      </c>
      <c r="G3093" s="129" t="s">
        <v>3146</v>
      </c>
      <c r="H3093" s="129" t="s">
        <v>3124</v>
      </c>
      <c r="I3093" s="129">
        <v>1.552</v>
      </c>
      <c r="J3093" s="129">
        <v>-86</v>
      </c>
      <c r="K3093" s="129">
        <v>-81</v>
      </c>
      <c r="L3093" s="129" t="b">
        <v>0</v>
      </c>
      <c r="M3093" s="129">
        <v>-69.192999999999998</v>
      </c>
      <c r="N3093" s="129">
        <v>5.8760000000000003</v>
      </c>
      <c r="O3093" s="129">
        <v>-11.775</v>
      </c>
      <c r="P3093" s="132">
        <v>-51.277999999999999</v>
      </c>
      <c r="Q3093" s="132">
        <v>0.64900000000000002</v>
      </c>
      <c r="R3093" s="132">
        <v>-33.302999999999997</v>
      </c>
      <c r="S3093" s="129">
        <v>4.88</v>
      </c>
      <c r="T3093" s="129">
        <v>-37.457000000000001</v>
      </c>
      <c r="U3093" s="129">
        <v>21.35</v>
      </c>
      <c r="V3093" s="129">
        <v>25</v>
      </c>
      <c r="W3093" s="129">
        <v>4</v>
      </c>
      <c r="X3093" s="129">
        <v>192</v>
      </c>
      <c r="Y3093" s="129" t="s">
        <v>1955</v>
      </c>
      <c r="Z3093" s="129" t="b">
        <v>1</v>
      </c>
      <c r="AA3093" s="129">
        <v>0</v>
      </c>
      <c r="AB3093" s="129" t="b">
        <v>0</v>
      </c>
      <c r="AC3093" s="129">
        <v>44</v>
      </c>
      <c r="AD3093" s="129">
        <v>0.108</v>
      </c>
      <c r="AE3093" s="129" t="s">
        <v>3124</v>
      </c>
      <c r="AF3093" s="129" t="s">
        <v>3146</v>
      </c>
      <c r="AG3093" s="35" t="s">
        <v>5069</v>
      </c>
    </row>
    <row r="3094" spans="1:33" x14ac:dyDescent="0.3">
      <c r="A3094" s="129" t="s">
        <v>7115</v>
      </c>
      <c r="B3094" s="132">
        <v>-3.12</v>
      </c>
      <c r="C3094" s="132">
        <v>2.06</v>
      </c>
      <c r="D3094" s="132">
        <v>-15.94</v>
      </c>
      <c r="E3094" s="132">
        <v>-28.08</v>
      </c>
      <c r="F3094" s="132">
        <v>-18.239999999999998</v>
      </c>
      <c r="G3094" s="129" t="s">
        <v>3301</v>
      </c>
      <c r="H3094" s="129" t="s">
        <v>24</v>
      </c>
      <c r="I3094" s="129">
        <v>0.75</v>
      </c>
      <c r="J3094" s="129">
        <v>-65</v>
      </c>
      <c r="K3094" s="129">
        <v>-60</v>
      </c>
      <c r="L3094" s="129" t="b">
        <v>0</v>
      </c>
      <c r="M3094" s="129">
        <v>-72.62</v>
      </c>
      <c r="N3094" s="129">
        <v>6.1669999999999998</v>
      </c>
      <c r="O3094" s="129">
        <v>-11.776</v>
      </c>
      <c r="P3094" s="132">
        <v>-53.031999999999996</v>
      </c>
      <c r="Q3094" s="132">
        <v>0.67400000000000004</v>
      </c>
      <c r="R3094" s="132">
        <v>-35.729999999999997</v>
      </c>
      <c r="S3094" s="129">
        <v>3.27</v>
      </c>
      <c r="T3094" s="129">
        <v>0.83299999999999996</v>
      </c>
      <c r="U3094" s="129">
        <v>36.700000000000003</v>
      </c>
      <c r="V3094" s="129">
        <v>-45</v>
      </c>
      <c r="W3094" s="129">
        <v>-57</v>
      </c>
      <c r="X3094" s="129">
        <v>166</v>
      </c>
      <c r="Y3094" s="129" t="s">
        <v>7115</v>
      </c>
      <c r="Z3094" s="129" t="b">
        <v>1</v>
      </c>
      <c r="AA3094" s="129">
        <v>0</v>
      </c>
      <c r="AB3094" s="129" t="b">
        <v>0</v>
      </c>
      <c r="AC3094" s="129">
        <v>46</v>
      </c>
      <c r="AD3094" s="129">
        <v>0.108</v>
      </c>
      <c r="AE3094" s="129" t="s">
        <v>24</v>
      </c>
      <c r="AF3094" s="129" t="s">
        <v>3301</v>
      </c>
      <c r="AG3094" s="35" t="s">
        <v>7116</v>
      </c>
    </row>
    <row r="3095" spans="1:33" x14ac:dyDescent="0.3">
      <c r="A3095" s="129" t="s">
        <v>7337</v>
      </c>
      <c r="B3095" s="132">
        <v>5.2</v>
      </c>
      <c r="C3095" s="132">
        <v>2.2799999999999998</v>
      </c>
      <c r="D3095" s="132">
        <v>-6.61</v>
      </c>
      <c r="E3095" s="132">
        <v>-7.72</v>
      </c>
      <c r="F3095" s="132">
        <v>-7.03</v>
      </c>
      <c r="G3095" s="129" t="s">
        <v>5260</v>
      </c>
      <c r="H3095" s="129" t="s">
        <v>115</v>
      </c>
      <c r="I3095" s="129">
        <v>0.56699999999999995</v>
      </c>
      <c r="J3095" s="129">
        <v>-47</v>
      </c>
      <c r="K3095" s="129">
        <v>-17</v>
      </c>
      <c r="L3095" s="129" t="b">
        <v>0</v>
      </c>
      <c r="M3095" s="129">
        <v>-50.500999999999998</v>
      </c>
      <c r="N3095" s="129">
        <v>4.282</v>
      </c>
      <c r="O3095" s="129">
        <v>-11.794</v>
      </c>
      <c r="P3095" s="132">
        <v>-40.573999999999998</v>
      </c>
      <c r="Q3095" s="132">
        <v>0.65400000000000003</v>
      </c>
      <c r="R3095" s="132">
        <v>-26.547999999999998</v>
      </c>
      <c r="S3095" s="129">
        <v>2.63</v>
      </c>
      <c r="T3095" s="129">
        <v>75.852999999999994</v>
      </c>
      <c r="U3095" s="129">
        <v>21.04</v>
      </c>
      <c r="V3095" s="129">
        <v>-36</v>
      </c>
      <c r="W3095" s="129">
        <v>-40</v>
      </c>
      <c r="X3095" s="129">
        <v>361</v>
      </c>
      <c r="Y3095" s="129" t="s">
        <v>7337</v>
      </c>
      <c r="Z3095" s="129" t="b">
        <v>1</v>
      </c>
      <c r="AA3095" s="129">
        <v>0</v>
      </c>
      <c r="AB3095" s="129" t="b">
        <v>0</v>
      </c>
      <c r="AC3095" s="129">
        <v>41</v>
      </c>
      <c r="AD3095" s="129">
        <v>0.108</v>
      </c>
      <c r="AE3095" s="129" t="s">
        <v>115</v>
      </c>
      <c r="AF3095" s="129" t="s">
        <v>5260</v>
      </c>
      <c r="AG3095" s="35" t="s">
        <v>7338</v>
      </c>
    </row>
    <row r="3096" spans="1:33" x14ac:dyDescent="0.3">
      <c r="A3096" s="129" t="s">
        <v>2115</v>
      </c>
      <c r="B3096" s="132">
        <v>-4.16</v>
      </c>
      <c r="C3096" s="132">
        <v>2.2000000000000002</v>
      </c>
      <c r="D3096" s="132">
        <v>-11.12</v>
      </c>
      <c r="E3096" s="132">
        <v>9.1</v>
      </c>
      <c r="F3096" s="132">
        <v>-15.66</v>
      </c>
      <c r="G3096" s="129" t="s">
        <v>3146</v>
      </c>
      <c r="H3096" s="129" t="s">
        <v>3124</v>
      </c>
      <c r="I3096" s="129">
        <v>1.4650000000000001</v>
      </c>
      <c r="J3096" s="129">
        <v>-77</v>
      </c>
      <c r="K3096" s="129">
        <v>-66</v>
      </c>
      <c r="L3096" s="129" t="b">
        <v>0</v>
      </c>
      <c r="M3096" s="129">
        <v>-79.02</v>
      </c>
      <c r="N3096" s="129">
        <v>6.694</v>
      </c>
      <c r="O3096" s="129">
        <v>-11.804</v>
      </c>
      <c r="P3096" s="132">
        <v>-53.029000000000003</v>
      </c>
      <c r="Q3096" s="132">
        <v>0.67700000000000005</v>
      </c>
      <c r="R3096" s="132">
        <v>-35.887999999999998</v>
      </c>
      <c r="S3096" s="129">
        <v>6.7</v>
      </c>
      <c r="T3096" s="129">
        <v>-77.510999999999996</v>
      </c>
      <c r="U3096" s="129">
        <v>29.25</v>
      </c>
      <c r="V3096" s="129">
        <v>49</v>
      </c>
      <c r="W3096" s="129">
        <v>26</v>
      </c>
      <c r="X3096" s="129">
        <v>101</v>
      </c>
      <c r="Y3096" s="129" t="s">
        <v>2115</v>
      </c>
      <c r="Z3096" s="129" t="b">
        <v>0</v>
      </c>
      <c r="AA3096" s="129">
        <v>0</v>
      </c>
      <c r="AB3096" s="129" t="b">
        <v>0</v>
      </c>
      <c r="AC3096" s="129">
        <v>46</v>
      </c>
      <c r="AD3096" s="129">
        <v>0.107</v>
      </c>
      <c r="AE3096" s="129" t="s">
        <v>3124</v>
      </c>
      <c r="AF3096" s="129" t="s">
        <v>3146</v>
      </c>
      <c r="AG3096" s="35" t="s">
        <v>3785</v>
      </c>
    </row>
    <row r="3097" spans="1:33" x14ac:dyDescent="0.3">
      <c r="A3097" s="129" t="s">
        <v>8257</v>
      </c>
      <c r="B3097" s="132">
        <v>-0.28000000000000003</v>
      </c>
      <c r="C3097" s="132">
        <v>1.59</v>
      </c>
      <c r="D3097" s="132">
        <v>-3.17</v>
      </c>
      <c r="E3097" s="132">
        <v>-29.16</v>
      </c>
      <c r="F3097" s="132">
        <v>-26.72</v>
      </c>
      <c r="G3097" s="129" t="s">
        <v>3217</v>
      </c>
      <c r="H3097" s="129" t="s">
        <v>150</v>
      </c>
      <c r="I3097" s="129">
        <v>0.38300000000000001</v>
      </c>
      <c r="J3097" s="129">
        <v>-62</v>
      </c>
      <c r="K3097" s="129">
        <v>-59</v>
      </c>
      <c r="L3097" s="129" t="b">
        <v>0</v>
      </c>
      <c r="M3097" s="129">
        <v>-50.04</v>
      </c>
      <c r="N3097" s="129">
        <v>4.2370000000000001</v>
      </c>
      <c r="O3097" s="129">
        <v>-11.811</v>
      </c>
      <c r="P3097" s="132">
        <v>-46.369</v>
      </c>
      <c r="Q3097" s="132">
        <v>0.68100000000000005</v>
      </c>
      <c r="R3097" s="132">
        <v>-31.559000000000001</v>
      </c>
      <c r="S3097" s="129">
        <v>2.5</v>
      </c>
      <c r="T3097" s="129">
        <v>5.6980000000000004</v>
      </c>
      <c r="U3097" s="129">
        <v>7.02</v>
      </c>
      <c r="V3097" s="129">
        <v>-57</v>
      </c>
      <c r="W3097" s="129">
        <v>-52</v>
      </c>
      <c r="X3097" s="129">
        <v>1139</v>
      </c>
      <c r="Y3097" s="129" t="s">
        <v>8257</v>
      </c>
      <c r="Z3097" s="129" t="b">
        <v>0</v>
      </c>
      <c r="AA3097" s="129">
        <v>0</v>
      </c>
      <c r="AB3097" s="129" t="b">
        <v>0</v>
      </c>
      <c r="AC3097" s="129">
        <v>42</v>
      </c>
      <c r="AD3097" s="129">
        <v>0.107</v>
      </c>
      <c r="AE3097" s="129" t="s">
        <v>150</v>
      </c>
      <c r="AF3097" s="129" t="s">
        <v>3217</v>
      </c>
      <c r="AG3097" s="35" t="s">
        <v>8258</v>
      </c>
    </row>
    <row r="3098" spans="1:33" x14ac:dyDescent="0.3">
      <c r="A3098" s="129" t="s">
        <v>7377</v>
      </c>
      <c r="B3098" s="132">
        <v>-3.69</v>
      </c>
      <c r="C3098" s="132">
        <v>-6.42</v>
      </c>
      <c r="D3098" s="132">
        <v>-14.96</v>
      </c>
      <c r="E3098" s="132">
        <v>-13.29</v>
      </c>
      <c r="F3098" s="132">
        <v>-12.65</v>
      </c>
      <c r="G3098" s="129" t="s">
        <v>3217</v>
      </c>
      <c r="H3098" s="129" t="s">
        <v>150</v>
      </c>
      <c r="I3098" s="129">
        <v>0.622</v>
      </c>
      <c r="J3098" s="129">
        <v>-57</v>
      </c>
      <c r="K3098" s="129">
        <v>-57</v>
      </c>
      <c r="L3098" s="129" t="b">
        <v>0</v>
      </c>
      <c r="M3098" s="129">
        <v>-37.859000000000002</v>
      </c>
      <c r="N3098" s="129">
        <v>3.202</v>
      </c>
      <c r="O3098" s="129">
        <v>-11.824</v>
      </c>
      <c r="P3098" s="132">
        <v>-32.052999999999997</v>
      </c>
      <c r="Q3098" s="132">
        <v>0.64800000000000002</v>
      </c>
      <c r="R3098" s="132">
        <v>-20.765999999999998</v>
      </c>
      <c r="S3098" s="129">
        <v>2.66</v>
      </c>
      <c r="T3098" s="129">
        <v>-147.50299999999999</v>
      </c>
      <c r="U3098" s="129">
        <v>22.45</v>
      </c>
      <c r="V3098" s="129">
        <v>-29</v>
      </c>
      <c r="W3098" s="129">
        <v>-26</v>
      </c>
      <c r="X3098" s="129">
        <v>335</v>
      </c>
      <c r="Y3098" s="129" t="s">
        <v>7377</v>
      </c>
      <c r="Z3098" s="129" t="b">
        <v>1</v>
      </c>
      <c r="AA3098" s="129">
        <v>0</v>
      </c>
      <c r="AB3098" s="129" t="b">
        <v>0</v>
      </c>
      <c r="AC3098" s="129">
        <v>45</v>
      </c>
      <c r="AD3098" s="129">
        <v>0.107</v>
      </c>
      <c r="AE3098" s="129" t="s">
        <v>150</v>
      </c>
      <c r="AF3098" s="129" t="s">
        <v>3217</v>
      </c>
      <c r="AG3098" s="35" t="s">
        <v>7378</v>
      </c>
    </row>
    <row r="3099" spans="1:33" x14ac:dyDescent="0.3">
      <c r="A3099" s="129" t="s">
        <v>128</v>
      </c>
      <c r="B3099" s="132">
        <v>3.15</v>
      </c>
      <c r="C3099" s="132">
        <v>1.61</v>
      </c>
      <c r="D3099" s="132">
        <v>-10.68</v>
      </c>
      <c r="E3099" s="132">
        <v>1.68</v>
      </c>
      <c r="F3099" s="132">
        <v>-11.18</v>
      </c>
      <c r="G3099" s="129" t="s">
        <v>3114</v>
      </c>
      <c r="H3099" s="129" t="s">
        <v>31</v>
      </c>
      <c r="I3099" s="129">
        <v>13.621</v>
      </c>
      <c r="J3099" s="129">
        <v>-41</v>
      </c>
      <c r="K3099" s="129">
        <v>-17</v>
      </c>
      <c r="L3099" s="129" t="b">
        <v>0</v>
      </c>
      <c r="M3099" s="129">
        <v>-44.761000000000003</v>
      </c>
      <c r="N3099" s="129">
        <v>3.782</v>
      </c>
      <c r="O3099" s="129">
        <v>-11.837</v>
      </c>
      <c r="P3099" s="132">
        <v>-37.14</v>
      </c>
      <c r="Q3099" s="132">
        <v>0.65700000000000003</v>
      </c>
      <c r="R3099" s="132">
        <v>-24.411000000000001</v>
      </c>
      <c r="S3099" s="129">
        <v>2.31</v>
      </c>
      <c r="T3099" s="129">
        <v>13.302</v>
      </c>
      <c r="U3099" s="129">
        <v>221.23</v>
      </c>
      <c r="V3099" s="129">
        <v>-40</v>
      </c>
      <c r="W3099" s="129">
        <v>-32</v>
      </c>
      <c r="X3099" s="129">
        <v>39</v>
      </c>
      <c r="Y3099" s="129" t="s">
        <v>128</v>
      </c>
      <c r="Z3099" s="129" t="b">
        <v>1</v>
      </c>
      <c r="AA3099" s="129">
        <v>0</v>
      </c>
      <c r="AB3099" s="129" t="b">
        <v>0</v>
      </c>
      <c r="AC3099" s="129">
        <v>51</v>
      </c>
      <c r="AD3099" s="129">
        <v>0.106</v>
      </c>
      <c r="AE3099" s="129" t="s">
        <v>31</v>
      </c>
      <c r="AF3099" s="129" t="s">
        <v>3114</v>
      </c>
      <c r="AG3099" s="35" t="s">
        <v>4670</v>
      </c>
    </row>
    <row r="3100" spans="1:33" x14ac:dyDescent="0.3">
      <c r="A3100" s="129" t="s">
        <v>1861</v>
      </c>
      <c r="B3100" s="132">
        <v>-3.09</v>
      </c>
      <c r="C3100" s="132">
        <v>-6.41</v>
      </c>
      <c r="D3100" s="132">
        <v>-13.9</v>
      </c>
      <c r="E3100" s="132">
        <v>-8.82</v>
      </c>
      <c r="F3100" s="132">
        <v>-12.3</v>
      </c>
      <c r="G3100" s="129" t="s">
        <v>4347</v>
      </c>
      <c r="H3100" s="129" t="s">
        <v>3108</v>
      </c>
      <c r="I3100" s="129">
        <v>1.175</v>
      </c>
      <c r="J3100" s="129">
        <v>-38</v>
      </c>
      <c r="K3100" s="129">
        <v>-25</v>
      </c>
      <c r="L3100" s="129" t="b">
        <v>0</v>
      </c>
      <c r="M3100" s="129">
        <v>-33.340000000000003</v>
      </c>
      <c r="N3100" s="129">
        <v>2.8140000000000001</v>
      </c>
      <c r="O3100" s="129">
        <v>-11.848000000000001</v>
      </c>
      <c r="P3100" s="132">
        <v>-29.282</v>
      </c>
      <c r="Q3100" s="132">
        <v>0.65300000000000002</v>
      </c>
      <c r="R3100" s="132">
        <v>-19.111999999999998</v>
      </c>
      <c r="S3100" s="129">
        <v>2.2599999999999998</v>
      </c>
      <c r="T3100" s="129">
        <v>-27.88</v>
      </c>
      <c r="U3100" s="129">
        <v>60.27</v>
      </c>
      <c r="V3100" s="129">
        <v>30</v>
      </c>
      <c r="W3100" s="129">
        <v>33</v>
      </c>
      <c r="X3100" s="129">
        <v>146</v>
      </c>
      <c r="Y3100" s="129" t="s">
        <v>1861</v>
      </c>
      <c r="Z3100" s="129" t="b">
        <v>1</v>
      </c>
      <c r="AA3100" s="129">
        <v>0</v>
      </c>
      <c r="AB3100" s="129" t="b">
        <v>0</v>
      </c>
      <c r="AC3100" s="129">
        <v>39</v>
      </c>
      <c r="AD3100" s="129">
        <v>0.106</v>
      </c>
      <c r="AE3100" s="129" t="s">
        <v>3108</v>
      </c>
      <c r="AF3100" s="129" t="s">
        <v>4347</v>
      </c>
      <c r="AG3100" s="35" t="s">
        <v>4416</v>
      </c>
    </row>
    <row r="3101" spans="1:33" x14ac:dyDescent="0.3">
      <c r="A3101" s="129" t="s">
        <v>8231</v>
      </c>
      <c r="B3101" s="132">
        <v>1.29</v>
      </c>
      <c r="C3101" s="132">
        <v>-6.57</v>
      </c>
      <c r="D3101" s="132">
        <v>-8.9700000000000006</v>
      </c>
      <c r="E3101" s="132">
        <v>-25.92</v>
      </c>
      <c r="F3101" s="132">
        <v>-21.1</v>
      </c>
      <c r="G3101" s="129" t="s">
        <v>3148</v>
      </c>
      <c r="H3101" s="129" t="s">
        <v>3111</v>
      </c>
      <c r="I3101" s="129">
        <v>0.24299999999999999</v>
      </c>
      <c r="J3101" s="129">
        <v>-67</v>
      </c>
      <c r="K3101" s="129">
        <v>-64</v>
      </c>
      <c r="L3101" s="129" t="b">
        <v>0</v>
      </c>
      <c r="M3101" s="129">
        <v>-34.212000000000003</v>
      </c>
      <c r="N3101" s="129">
        <v>2.8860000000000001</v>
      </c>
      <c r="O3101" s="129">
        <v>-11.856</v>
      </c>
      <c r="P3101" s="132">
        <v>-33.551000000000002</v>
      </c>
      <c r="Q3101" s="132">
        <v>0.67300000000000004</v>
      </c>
      <c r="R3101" s="132">
        <v>-22.568000000000001</v>
      </c>
      <c r="S3101" s="129">
        <v>2.78</v>
      </c>
      <c r="T3101" s="129">
        <v>-50.676000000000002</v>
      </c>
      <c r="U3101" s="129">
        <v>14.92</v>
      </c>
      <c r="V3101" s="129">
        <v>-19</v>
      </c>
      <c r="W3101" s="129">
        <v>-40</v>
      </c>
      <c r="X3101" s="129">
        <v>482</v>
      </c>
      <c r="Y3101" s="129" t="s">
        <v>8231</v>
      </c>
      <c r="Z3101" s="129" t="b">
        <v>1</v>
      </c>
      <c r="AA3101" s="129">
        <v>0</v>
      </c>
      <c r="AB3101" s="129" t="b">
        <v>0</v>
      </c>
      <c r="AC3101" s="129">
        <v>39</v>
      </c>
      <c r="AD3101" s="129">
        <v>0.106</v>
      </c>
      <c r="AE3101" s="129" t="s">
        <v>3111</v>
      </c>
      <c r="AF3101" s="129" t="s">
        <v>3148</v>
      </c>
      <c r="AG3101" s="35" t="s">
        <v>8232</v>
      </c>
    </row>
    <row r="3102" spans="1:33" x14ac:dyDescent="0.3">
      <c r="A3102" s="129" t="s">
        <v>8275</v>
      </c>
      <c r="B3102" s="132">
        <v>0.75</v>
      </c>
      <c r="C3102" s="132">
        <v>4.21</v>
      </c>
      <c r="D3102" s="132">
        <v>-8.24</v>
      </c>
      <c r="E3102" s="132">
        <v>-32.04</v>
      </c>
      <c r="F3102" s="132">
        <v>-32.39</v>
      </c>
      <c r="G3102" s="129" t="s">
        <v>3455</v>
      </c>
      <c r="H3102" s="129" t="s">
        <v>31</v>
      </c>
      <c r="I3102" s="129">
        <v>0.39400000000000002</v>
      </c>
      <c r="J3102" s="129">
        <v>-91</v>
      </c>
      <c r="K3102" s="129">
        <v>-89</v>
      </c>
      <c r="L3102" s="129" t="b">
        <v>0</v>
      </c>
      <c r="M3102" s="129">
        <v>-91.224999999999994</v>
      </c>
      <c r="N3102" s="129">
        <v>7.6509999999999998</v>
      </c>
      <c r="O3102" s="129">
        <v>-11.923</v>
      </c>
      <c r="P3102" s="132">
        <v>-68.058000000000007</v>
      </c>
      <c r="Q3102" s="132">
        <v>0.7</v>
      </c>
      <c r="R3102" s="132">
        <v>-47.65</v>
      </c>
      <c r="S3102" s="129">
        <v>4.8600000000000003</v>
      </c>
      <c r="T3102" s="129">
        <v>55.487000000000002</v>
      </c>
      <c r="U3102" s="129">
        <v>6.68</v>
      </c>
      <c r="V3102" s="129">
        <v>-55</v>
      </c>
      <c r="W3102" s="129">
        <v>-61</v>
      </c>
      <c r="X3102" s="129">
        <v>616</v>
      </c>
      <c r="Y3102" s="129" t="s">
        <v>8275</v>
      </c>
      <c r="Z3102" s="129" t="b">
        <v>0</v>
      </c>
      <c r="AA3102" s="129">
        <v>0</v>
      </c>
      <c r="AB3102" s="129" t="b">
        <v>0</v>
      </c>
      <c r="AC3102" s="129">
        <v>41</v>
      </c>
      <c r="AD3102" s="129">
        <v>0.106</v>
      </c>
      <c r="AE3102" s="129" t="s">
        <v>31</v>
      </c>
      <c r="AF3102" s="129" t="s">
        <v>3455</v>
      </c>
      <c r="AG3102" s="35" t="s">
        <v>8276</v>
      </c>
    </row>
    <row r="3103" spans="1:33" x14ac:dyDescent="0.3">
      <c r="A3103" s="129" t="s">
        <v>7380</v>
      </c>
      <c r="B3103" s="132">
        <v>2.65</v>
      </c>
      <c r="C3103" s="132">
        <v>-7.86</v>
      </c>
      <c r="D3103" s="132">
        <v>-15.15</v>
      </c>
      <c r="E3103" s="132">
        <v>-12.95</v>
      </c>
      <c r="F3103" s="132">
        <v>-17.38</v>
      </c>
      <c r="G3103" s="129" t="s">
        <v>3127</v>
      </c>
      <c r="H3103" s="129" t="s">
        <v>31</v>
      </c>
      <c r="I3103" s="129">
        <v>0.63500000000000001</v>
      </c>
      <c r="J3103" s="129">
        <v>-79</v>
      </c>
      <c r="K3103" s="129">
        <v>-75</v>
      </c>
      <c r="L3103" s="129" t="b">
        <v>0</v>
      </c>
      <c r="M3103" s="129">
        <v>-43.412999999999997</v>
      </c>
      <c r="N3103" s="129">
        <v>3.6379999999999999</v>
      </c>
      <c r="O3103" s="129">
        <v>-11.933999999999999</v>
      </c>
      <c r="P3103" s="132">
        <v>-36.899000000000001</v>
      </c>
      <c r="Q3103" s="132">
        <v>0.65500000000000003</v>
      </c>
      <c r="R3103" s="132">
        <v>-24.158999999999999</v>
      </c>
      <c r="S3103" s="129">
        <v>5</v>
      </c>
      <c r="T3103" s="129">
        <v>-43.633000000000003</v>
      </c>
      <c r="U3103" s="129">
        <v>5.04</v>
      </c>
      <c r="V3103" s="129">
        <v>68</v>
      </c>
      <c r="W3103" s="129">
        <v>192</v>
      </c>
      <c r="X3103" s="129">
        <v>793</v>
      </c>
      <c r="Y3103" s="129" t="s">
        <v>7380</v>
      </c>
      <c r="Z3103" s="129" t="b">
        <v>1</v>
      </c>
      <c r="AA3103" s="129">
        <v>0</v>
      </c>
      <c r="AB3103" s="129" t="b">
        <v>0</v>
      </c>
      <c r="AC3103" s="129">
        <v>36</v>
      </c>
      <c r="AD3103" s="129">
        <v>0.105</v>
      </c>
      <c r="AE3103" s="129" t="s">
        <v>31</v>
      </c>
      <c r="AF3103" s="129" t="s">
        <v>3127</v>
      </c>
      <c r="AG3103" s="35" t="s">
        <v>7381</v>
      </c>
    </row>
    <row r="3104" spans="1:33" x14ac:dyDescent="0.3">
      <c r="A3104" s="129" t="s">
        <v>9230</v>
      </c>
      <c r="B3104" s="132">
        <v>3.92</v>
      </c>
      <c r="C3104" s="132">
        <v>6.7</v>
      </c>
      <c r="D3104" s="132">
        <v>5.57</v>
      </c>
      <c r="E3104" s="132">
        <v>-3.75</v>
      </c>
      <c r="F3104" s="132">
        <v>-12.04</v>
      </c>
      <c r="G3104" s="129" t="s">
        <v>3127</v>
      </c>
      <c r="H3104" s="129" t="s">
        <v>31</v>
      </c>
      <c r="I3104" s="129">
        <v>0.20499999999999999</v>
      </c>
      <c r="J3104" s="129">
        <v>-59</v>
      </c>
      <c r="K3104" s="129">
        <v>-53</v>
      </c>
      <c r="L3104" s="129" t="b">
        <v>0</v>
      </c>
      <c r="M3104" s="129">
        <v>-78.7</v>
      </c>
      <c r="N3104" s="129">
        <v>6.5940000000000003</v>
      </c>
      <c r="O3104" s="129">
        <v>-11.936</v>
      </c>
      <c r="P3104" s="132">
        <v>-55.908000000000001</v>
      </c>
      <c r="Q3104" s="132">
        <v>0.68799999999999994</v>
      </c>
      <c r="R3104" s="132">
        <v>-38.484000000000002</v>
      </c>
      <c r="S3104" s="129">
        <v>3.28</v>
      </c>
      <c r="T3104" s="129">
        <v>103.56699999999999</v>
      </c>
      <c r="U3104" s="129">
        <v>7.96</v>
      </c>
      <c r="V3104" s="129">
        <v>17</v>
      </c>
      <c r="W3104" s="129">
        <v>-25</v>
      </c>
      <c r="X3104" s="129">
        <v>767</v>
      </c>
      <c r="Y3104" s="129" t="s">
        <v>9230</v>
      </c>
      <c r="Z3104" s="129" t="b">
        <v>0</v>
      </c>
      <c r="AA3104" s="129">
        <v>0</v>
      </c>
      <c r="AB3104" s="129" t="b">
        <v>0</v>
      </c>
      <c r="AC3104" s="129">
        <v>46</v>
      </c>
      <c r="AD3104" s="129">
        <v>0.105</v>
      </c>
      <c r="AE3104" s="129" t="s">
        <v>31</v>
      </c>
      <c r="AF3104" s="129" t="s">
        <v>3127</v>
      </c>
      <c r="AG3104" s="35" t="s">
        <v>9231</v>
      </c>
    </row>
    <row r="3105" spans="1:33" x14ac:dyDescent="0.3">
      <c r="A3105" s="129" t="s">
        <v>2271</v>
      </c>
      <c r="B3105" s="132">
        <v>-1.47</v>
      </c>
      <c r="C3105" s="132">
        <v>-3.36</v>
      </c>
      <c r="D3105" s="132">
        <v>-7.39</v>
      </c>
      <c r="E3105" s="132">
        <v>-16.75</v>
      </c>
      <c r="F3105" s="132">
        <v>-15.5</v>
      </c>
      <c r="G3105" s="129" t="s">
        <v>3759</v>
      </c>
      <c r="H3105" s="129" t="s">
        <v>3140</v>
      </c>
      <c r="I3105" s="129">
        <v>1.3340000000000001</v>
      </c>
      <c r="J3105" s="129">
        <v>-31</v>
      </c>
      <c r="K3105" s="129">
        <v>-31</v>
      </c>
      <c r="L3105" s="129" t="b">
        <v>0</v>
      </c>
      <c r="M3105" s="129">
        <v>-22.469000000000001</v>
      </c>
      <c r="N3105" s="129">
        <v>1.8819999999999999</v>
      </c>
      <c r="O3105" s="129">
        <v>-11.936999999999999</v>
      </c>
      <c r="P3105" s="132">
        <v>-22.152000000000001</v>
      </c>
      <c r="Q3105" s="132">
        <v>0.67</v>
      </c>
      <c r="R3105" s="132">
        <v>-14.840999999999999</v>
      </c>
      <c r="S3105" s="129">
        <v>2.0099999999999998</v>
      </c>
      <c r="T3105" s="129">
        <v>7.09</v>
      </c>
      <c r="U3105" s="129">
        <v>70.22</v>
      </c>
      <c r="V3105" s="129">
        <v>-1</v>
      </c>
      <c r="W3105" s="129">
        <v>-5</v>
      </c>
      <c r="X3105" s="129">
        <v>141</v>
      </c>
      <c r="Y3105" s="129" t="s">
        <v>2271</v>
      </c>
      <c r="Z3105" s="129" t="b">
        <v>1</v>
      </c>
      <c r="AA3105" s="129">
        <v>0</v>
      </c>
      <c r="AB3105" s="129" t="b">
        <v>0</v>
      </c>
      <c r="AC3105" s="129">
        <v>36</v>
      </c>
      <c r="AD3105" s="129">
        <v>0.105</v>
      </c>
      <c r="AE3105" s="129" t="s">
        <v>3140</v>
      </c>
      <c r="AF3105" s="129" t="s">
        <v>3759</v>
      </c>
      <c r="AG3105" s="35" t="s">
        <v>4722</v>
      </c>
    </row>
    <row r="3106" spans="1:33" x14ac:dyDescent="0.3">
      <c r="A3106" s="129" t="s">
        <v>857</v>
      </c>
      <c r="B3106" s="132">
        <v>2.52</v>
      </c>
      <c r="C3106" s="132">
        <v>-7.52</v>
      </c>
      <c r="D3106" s="132">
        <v>-8.3000000000000007</v>
      </c>
      <c r="E3106" s="132">
        <v>-11.93</v>
      </c>
      <c r="F3106" s="132">
        <v>-16.190000000000001</v>
      </c>
      <c r="G3106" s="129" t="s">
        <v>3455</v>
      </c>
      <c r="H3106" s="129" t="s">
        <v>31</v>
      </c>
      <c r="I3106" s="129">
        <v>15.48</v>
      </c>
      <c r="J3106" s="129">
        <v>-29</v>
      </c>
      <c r="K3106" s="129">
        <v>-17</v>
      </c>
      <c r="L3106" s="129" t="b">
        <v>0</v>
      </c>
      <c r="M3106" s="129">
        <v>-33.646999999999998</v>
      </c>
      <c r="N3106" s="129">
        <v>2.8149999999999999</v>
      </c>
      <c r="O3106" s="129">
        <v>-11.951000000000001</v>
      </c>
      <c r="P3106" s="132">
        <v>-30.292000000000002</v>
      </c>
      <c r="Q3106" s="132">
        <v>0.66600000000000004</v>
      </c>
      <c r="R3106" s="132">
        <v>-20.181000000000001</v>
      </c>
      <c r="S3106" s="129">
        <v>1.87</v>
      </c>
      <c r="T3106" s="129">
        <v>-49.863999999999997</v>
      </c>
      <c r="U3106" s="129">
        <v>406.14</v>
      </c>
      <c r="V3106" s="129">
        <v>-34</v>
      </c>
      <c r="W3106" s="129">
        <v>-13</v>
      </c>
      <c r="X3106" s="129">
        <v>26</v>
      </c>
      <c r="Y3106" s="129" t="s">
        <v>857</v>
      </c>
      <c r="Z3106" s="129" t="b">
        <v>1</v>
      </c>
      <c r="AA3106" s="129">
        <v>0</v>
      </c>
      <c r="AB3106" s="129" t="b">
        <v>0</v>
      </c>
      <c r="AC3106" s="129">
        <v>44</v>
      </c>
      <c r="AD3106" s="129">
        <v>0.104</v>
      </c>
      <c r="AE3106" s="129" t="s">
        <v>31</v>
      </c>
      <c r="AF3106" s="129" t="s">
        <v>3455</v>
      </c>
      <c r="AG3106" s="35" t="s">
        <v>4337</v>
      </c>
    </row>
    <row r="3107" spans="1:33" x14ac:dyDescent="0.3">
      <c r="A3107" s="129" t="s">
        <v>2464</v>
      </c>
      <c r="B3107" s="132">
        <v>-3.08</v>
      </c>
      <c r="C3107" s="132">
        <v>-4.08</v>
      </c>
      <c r="D3107" s="132">
        <v>-9.7100000000000009</v>
      </c>
      <c r="E3107" s="132">
        <v>-13.21</v>
      </c>
      <c r="F3107" s="132">
        <v>-11.06</v>
      </c>
      <c r="G3107" s="129" t="s">
        <v>4657</v>
      </c>
      <c r="H3107" s="129" t="s">
        <v>3140</v>
      </c>
      <c r="I3107" s="129">
        <v>2.085</v>
      </c>
      <c r="J3107" s="129">
        <v>-36</v>
      </c>
      <c r="K3107" s="129">
        <v>-36</v>
      </c>
      <c r="L3107" s="129" t="b">
        <v>0</v>
      </c>
      <c r="M3107" s="129">
        <v>-23.52</v>
      </c>
      <c r="N3107" s="129">
        <v>1.9630000000000001</v>
      </c>
      <c r="O3107" s="129">
        <v>-11.983000000000001</v>
      </c>
      <c r="P3107" s="132">
        <v>-21.574000000000002</v>
      </c>
      <c r="Q3107" s="132">
        <v>0.66200000000000003</v>
      </c>
      <c r="R3107" s="132">
        <v>-14.281000000000001</v>
      </c>
      <c r="S3107" s="129">
        <v>1.79</v>
      </c>
      <c r="T3107" s="129">
        <v>-31.201000000000001</v>
      </c>
      <c r="U3107" s="129">
        <v>28.65</v>
      </c>
      <c r="V3107" s="129">
        <v>11</v>
      </c>
      <c r="W3107" s="129">
        <v>16</v>
      </c>
      <c r="X3107" s="129">
        <v>390</v>
      </c>
      <c r="Y3107" s="129" t="s">
        <v>2464</v>
      </c>
      <c r="Z3107" s="129" t="b">
        <v>1</v>
      </c>
      <c r="AA3107" s="129">
        <v>0</v>
      </c>
      <c r="AB3107" s="129" t="b">
        <v>0</v>
      </c>
      <c r="AC3107" s="129">
        <v>42</v>
      </c>
      <c r="AD3107" s="129">
        <v>0.104</v>
      </c>
      <c r="AE3107" s="129" t="s">
        <v>3140</v>
      </c>
      <c r="AF3107" s="129" t="s">
        <v>4657</v>
      </c>
      <c r="AG3107" s="35" t="s">
        <v>4658</v>
      </c>
    </row>
    <row r="3108" spans="1:33" x14ac:dyDescent="0.3">
      <c r="A3108" s="129" t="s">
        <v>1542</v>
      </c>
      <c r="B3108" s="132">
        <v>0.1</v>
      </c>
      <c r="C3108" s="132">
        <v>-4.88</v>
      </c>
      <c r="D3108" s="132">
        <v>-26.11</v>
      </c>
      <c r="E3108" s="132">
        <v>-23.62</v>
      </c>
      <c r="F3108" s="132">
        <v>-25.51</v>
      </c>
      <c r="G3108" s="129" t="s">
        <v>3207</v>
      </c>
      <c r="H3108" s="129" t="s">
        <v>3735</v>
      </c>
      <c r="I3108" s="129">
        <v>1.3919999999999999</v>
      </c>
      <c r="J3108" s="129">
        <v>-42</v>
      </c>
      <c r="K3108" s="129">
        <v>-34</v>
      </c>
      <c r="L3108" s="129" t="b">
        <v>0</v>
      </c>
      <c r="M3108" s="129">
        <v>-72.850999999999999</v>
      </c>
      <c r="N3108" s="129">
        <v>6.069</v>
      </c>
      <c r="O3108" s="129">
        <v>-12.005000000000001</v>
      </c>
      <c r="P3108" s="132">
        <v>-55.55</v>
      </c>
      <c r="Q3108" s="132">
        <v>0.63200000000000001</v>
      </c>
      <c r="R3108" s="132">
        <v>-35.118000000000002</v>
      </c>
      <c r="S3108" s="129">
        <v>2.88</v>
      </c>
      <c r="T3108" s="129">
        <v>22.407</v>
      </c>
      <c r="U3108" s="129">
        <v>38.770000000000003</v>
      </c>
      <c r="V3108" s="129">
        <v>11</v>
      </c>
      <c r="W3108" s="129">
        <v>19</v>
      </c>
      <c r="X3108" s="129">
        <v>179</v>
      </c>
      <c r="Y3108" s="129" t="s">
        <v>1542</v>
      </c>
      <c r="Z3108" s="129" t="b">
        <v>1</v>
      </c>
      <c r="AA3108" s="129">
        <v>0</v>
      </c>
      <c r="AB3108" s="129" t="b">
        <v>0</v>
      </c>
      <c r="AC3108" s="129">
        <v>38</v>
      </c>
      <c r="AD3108" s="129">
        <v>0.104</v>
      </c>
      <c r="AE3108" s="129" t="s">
        <v>3735</v>
      </c>
      <c r="AF3108" s="129" t="s">
        <v>3207</v>
      </c>
      <c r="AG3108" s="35" t="s">
        <v>4343</v>
      </c>
    </row>
    <row r="3109" spans="1:33" x14ac:dyDescent="0.3">
      <c r="A3109" s="129" t="s">
        <v>2214</v>
      </c>
      <c r="B3109" s="132">
        <v>19.66</v>
      </c>
      <c r="C3109" s="132">
        <v>-4.6900000000000004</v>
      </c>
      <c r="D3109" s="132">
        <v>-12.03</v>
      </c>
      <c r="E3109" s="132">
        <v>-18.899999999999999</v>
      </c>
      <c r="F3109" s="132">
        <v>-14.55</v>
      </c>
      <c r="G3109" s="129" t="s">
        <v>3127</v>
      </c>
      <c r="H3109" s="129" t="s">
        <v>31</v>
      </c>
      <c r="I3109" s="129">
        <v>3.31</v>
      </c>
      <c r="J3109" s="129">
        <v>-65</v>
      </c>
      <c r="K3109" s="129">
        <v>-57</v>
      </c>
      <c r="L3109" s="129" t="b">
        <v>0</v>
      </c>
      <c r="M3109" s="129">
        <v>-63.686</v>
      </c>
      <c r="N3109" s="129">
        <v>5.2960000000000003</v>
      </c>
      <c r="O3109" s="129">
        <v>-12.026</v>
      </c>
      <c r="P3109" s="132">
        <v>-52.238999999999997</v>
      </c>
      <c r="Q3109" s="132">
        <v>0.64100000000000001</v>
      </c>
      <c r="R3109" s="132">
        <v>-33.46</v>
      </c>
      <c r="S3109" s="129">
        <v>4.74</v>
      </c>
      <c r="T3109" s="129">
        <v>222.298</v>
      </c>
      <c r="U3109" s="129">
        <v>18.5</v>
      </c>
      <c r="V3109" s="129">
        <v>111</v>
      </c>
      <c r="W3109" s="129">
        <v>149</v>
      </c>
      <c r="X3109" s="129">
        <v>227</v>
      </c>
      <c r="Y3109" s="129" t="s">
        <v>2214</v>
      </c>
      <c r="Z3109" s="129" t="b">
        <v>1</v>
      </c>
      <c r="AA3109" s="129">
        <v>0</v>
      </c>
      <c r="AB3109" s="129" t="b">
        <v>0</v>
      </c>
      <c r="AC3109" s="129">
        <v>47</v>
      </c>
      <c r="AD3109" s="129">
        <v>0.104</v>
      </c>
      <c r="AE3109" s="129" t="s">
        <v>31</v>
      </c>
      <c r="AF3109" s="129" t="s">
        <v>3127</v>
      </c>
      <c r="AG3109" s="35" t="s">
        <v>4984</v>
      </c>
    </row>
    <row r="3110" spans="1:33" x14ac:dyDescent="0.3">
      <c r="A3110" s="129" t="s">
        <v>8144</v>
      </c>
      <c r="B3110" s="132">
        <v>-2.44</v>
      </c>
      <c r="C3110" s="132">
        <v>-5.33</v>
      </c>
      <c r="D3110" s="132">
        <v>-17.38</v>
      </c>
      <c r="E3110" s="132">
        <v>-20.27</v>
      </c>
      <c r="F3110" s="132">
        <v>-21.44</v>
      </c>
      <c r="G3110" s="129" t="s">
        <v>3241</v>
      </c>
      <c r="H3110" s="129" t="s">
        <v>3124</v>
      </c>
      <c r="I3110" s="129">
        <v>0.309</v>
      </c>
      <c r="J3110" s="129">
        <v>-85</v>
      </c>
      <c r="K3110" s="129">
        <v>-80</v>
      </c>
      <c r="L3110" s="129" t="b">
        <v>0</v>
      </c>
      <c r="M3110" s="129">
        <v>-63.707000000000001</v>
      </c>
      <c r="N3110" s="129">
        <v>5.2960000000000003</v>
      </c>
      <c r="O3110" s="129">
        <v>-12.029</v>
      </c>
      <c r="P3110" s="132">
        <v>-49.786999999999999</v>
      </c>
      <c r="Q3110" s="132">
        <v>0.66600000000000004</v>
      </c>
      <c r="R3110" s="132">
        <v>-33.155999999999999</v>
      </c>
      <c r="S3110" s="129">
        <v>4.9000000000000004</v>
      </c>
      <c r="T3110" s="129">
        <v>12.755000000000001</v>
      </c>
      <c r="U3110" s="129">
        <v>4.8</v>
      </c>
      <c r="V3110" s="129">
        <v>-22</v>
      </c>
      <c r="W3110" s="129">
        <v>-28</v>
      </c>
      <c r="X3110" s="129">
        <v>850</v>
      </c>
      <c r="Y3110" s="129" t="s">
        <v>8144</v>
      </c>
      <c r="Z3110" s="129" t="b">
        <v>1</v>
      </c>
      <c r="AA3110" s="129">
        <v>0</v>
      </c>
      <c r="AB3110" s="129" t="b">
        <v>0</v>
      </c>
      <c r="AC3110" s="129">
        <v>41</v>
      </c>
      <c r="AD3110" s="129">
        <v>0.10299999999999999</v>
      </c>
      <c r="AE3110" s="129" t="s">
        <v>3124</v>
      </c>
      <c r="AF3110" s="129" t="s">
        <v>3241</v>
      </c>
      <c r="AG3110" s="35" t="s">
        <v>8145</v>
      </c>
    </row>
    <row r="3111" spans="1:33" x14ac:dyDescent="0.3">
      <c r="A3111" s="129" t="s">
        <v>8205</v>
      </c>
      <c r="B3111" s="132">
        <v>-5.57</v>
      </c>
      <c r="C3111" s="132">
        <v>-14.3</v>
      </c>
      <c r="D3111" s="132">
        <v>-19.059999999999999</v>
      </c>
      <c r="E3111" s="132">
        <v>-40</v>
      </c>
      <c r="F3111" s="132">
        <v>-30.25</v>
      </c>
      <c r="G3111" s="129" t="s">
        <v>3759</v>
      </c>
      <c r="H3111" s="129" t="s">
        <v>3140</v>
      </c>
      <c r="I3111" s="129">
        <v>0.25</v>
      </c>
      <c r="J3111" s="129">
        <v>-83</v>
      </c>
      <c r="K3111" s="129">
        <v>-80</v>
      </c>
      <c r="L3111" s="129" t="b">
        <v>0</v>
      </c>
      <c r="M3111" s="129">
        <v>-88.923000000000002</v>
      </c>
      <c r="N3111" s="129">
        <v>7.3890000000000002</v>
      </c>
      <c r="O3111" s="129">
        <v>-12.034000000000001</v>
      </c>
      <c r="P3111" s="132">
        <v>-65.825000000000003</v>
      </c>
      <c r="Q3111" s="132">
        <v>0.69</v>
      </c>
      <c r="R3111" s="132">
        <v>-45.387999999999998</v>
      </c>
      <c r="S3111" s="129">
        <v>8.8800000000000008</v>
      </c>
      <c r="T3111" s="129">
        <v>-22.295999999999999</v>
      </c>
      <c r="U3111" s="129">
        <v>0.51</v>
      </c>
      <c r="V3111" s="129">
        <v>-63</v>
      </c>
      <c r="W3111" s="129">
        <v>-76</v>
      </c>
      <c r="X3111" s="129">
        <v>4415</v>
      </c>
      <c r="Y3111" s="129" t="s">
        <v>8205</v>
      </c>
      <c r="Z3111" s="129" t="b">
        <v>0</v>
      </c>
      <c r="AA3111" s="129">
        <v>0</v>
      </c>
      <c r="AB3111" s="129" t="b">
        <v>0</v>
      </c>
      <c r="AC3111" s="129">
        <v>33</v>
      </c>
      <c r="AD3111" s="129">
        <v>0.10299999999999999</v>
      </c>
      <c r="AE3111" s="129" t="s">
        <v>3140</v>
      </c>
      <c r="AF3111" s="129" t="s">
        <v>3759</v>
      </c>
      <c r="AG3111" s="35" t="s">
        <v>8206</v>
      </c>
    </row>
    <row r="3112" spans="1:33" x14ac:dyDescent="0.3">
      <c r="A3112" s="129" t="s">
        <v>7986</v>
      </c>
      <c r="B3112" s="132">
        <v>-4.2300000000000004</v>
      </c>
      <c r="C3112" s="132">
        <v>-30.61</v>
      </c>
      <c r="D3112" s="132">
        <v>-42.13</v>
      </c>
      <c r="E3112" s="132">
        <v>-31.49</v>
      </c>
      <c r="F3112" s="132">
        <v>-38.32</v>
      </c>
      <c r="G3112" s="129" t="s">
        <v>3182</v>
      </c>
      <c r="H3112" s="129" t="s">
        <v>24</v>
      </c>
      <c r="I3112" s="129">
        <v>0.35299999999999998</v>
      </c>
      <c r="J3112" s="129">
        <v>-87</v>
      </c>
      <c r="K3112" s="129">
        <v>-86</v>
      </c>
      <c r="L3112" s="129" t="b">
        <v>0</v>
      </c>
      <c r="M3112" s="129">
        <v>-81.820999999999998</v>
      </c>
      <c r="N3112" s="129">
        <v>6.7969999999999997</v>
      </c>
      <c r="O3112" s="129">
        <v>-12.037000000000001</v>
      </c>
      <c r="P3112" s="132">
        <v>-60.281999999999996</v>
      </c>
      <c r="Q3112" s="132">
        <v>0.64400000000000002</v>
      </c>
      <c r="R3112" s="132">
        <v>-38.802</v>
      </c>
      <c r="S3112" s="129">
        <v>9.35</v>
      </c>
      <c r="T3112" s="129">
        <v>70.783000000000001</v>
      </c>
      <c r="U3112" s="129">
        <v>2.72</v>
      </c>
      <c r="V3112" s="129">
        <v>33</v>
      </c>
      <c r="W3112" s="129">
        <v>75</v>
      </c>
      <c r="X3112" s="129">
        <v>786</v>
      </c>
      <c r="Y3112" s="129" t="s">
        <v>7986</v>
      </c>
      <c r="Z3112" s="129" t="b">
        <v>1</v>
      </c>
      <c r="AA3112" s="129">
        <v>0</v>
      </c>
      <c r="AB3112" s="129" t="b">
        <v>0</v>
      </c>
      <c r="AC3112" s="129">
        <v>38</v>
      </c>
      <c r="AD3112" s="129">
        <v>0.10299999999999999</v>
      </c>
      <c r="AE3112" s="129" t="s">
        <v>24</v>
      </c>
      <c r="AF3112" s="129" t="s">
        <v>3182</v>
      </c>
      <c r="AG3112" s="35" t="s">
        <v>7987</v>
      </c>
    </row>
    <row r="3113" spans="1:33" x14ac:dyDescent="0.3">
      <c r="A3113" s="129" t="s">
        <v>85</v>
      </c>
      <c r="B3113" s="132">
        <v>-3.24</v>
      </c>
      <c r="C3113" s="132">
        <v>-36.450000000000003</v>
      </c>
      <c r="D3113" s="132">
        <v>-36.92</v>
      </c>
      <c r="E3113" s="132">
        <v>-42.73</v>
      </c>
      <c r="F3113" s="132">
        <v>-45.09</v>
      </c>
      <c r="G3113" s="129" t="s">
        <v>3114</v>
      </c>
      <c r="H3113" s="129" t="s">
        <v>31</v>
      </c>
      <c r="I3113" s="129">
        <v>16.475999999999999</v>
      </c>
      <c r="J3113" s="129">
        <v>-77</v>
      </c>
      <c r="K3113" s="129">
        <v>-62</v>
      </c>
      <c r="L3113" s="129" t="b">
        <v>0</v>
      </c>
      <c r="M3113" s="129">
        <v>-103.777</v>
      </c>
      <c r="N3113" s="129">
        <v>8.5890000000000004</v>
      </c>
      <c r="O3113" s="129">
        <v>-12.083</v>
      </c>
      <c r="P3113" s="132">
        <v>-68.739000000000004</v>
      </c>
      <c r="Q3113" s="132">
        <v>0.67100000000000004</v>
      </c>
      <c r="R3113" s="132">
        <v>-46.128</v>
      </c>
      <c r="S3113" s="129">
        <v>6.98</v>
      </c>
      <c r="T3113" s="129">
        <v>-15.317</v>
      </c>
      <c r="U3113" s="129">
        <v>224.62</v>
      </c>
      <c r="V3113" s="129">
        <v>-43</v>
      </c>
      <c r="W3113" s="129">
        <v>9</v>
      </c>
      <c r="X3113" s="129">
        <v>12</v>
      </c>
      <c r="Y3113" s="129" t="s">
        <v>85</v>
      </c>
      <c r="Z3113" s="129" t="b">
        <v>1</v>
      </c>
      <c r="AA3113" s="129">
        <v>0</v>
      </c>
      <c r="AB3113" s="129" t="b">
        <v>0</v>
      </c>
      <c r="AC3113" s="129">
        <v>38</v>
      </c>
      <c r="AD3113" s="129">
        <v>0.10199999999999999</v>
      </c>
      <c r="AE3113" s="129" t="s">
        <v>31</v>
      </c>
      <c r="AF3113" s="129" t="s">
        <v>3114</v>
      </c>
      <c r="AG3113" s="35" t="s">
        <v>4445</v>
      </c>
    </row>
    <row r="3114" spans="1:33" x14ac:dyDescent="0.3">
      <c r="A3114" s="129" t="s">
        <v>1912</v>
      </c>
      <c r="B3114" s="132">
        <v>-1.32</v>
      </c>
      <c r="C3114" s="132">
        <v>-11.48</v>
      </c>
      <c r="D3114" s="132">
        <v>-12.8</v>
      </c>
      <c r="E3114" s="132">
        <v>-24.14</v>
      </c>
      <c r="F3114" s="132">
        <v>-23.49</v>
      </c>
      <c r="G3114" s="129" t="s">
        <v>3623</v>
      </c>
      <c r="H3114" s="129" t="s">
        <v>31</v>
      </c>
      <c r="I3114" s="129">
        <v>3.0179999999999998</v>
      </c>
      <c r="J3114" s="129">
        <v>-92</v>
      </c>
      <c r="K3114" s="129">
        <v>-91</v>
      </c>
      <c r="L3114" s="129" t="b">
        <v>0</v>
      </c>
      <c r="M3114" s="129">
        <v>-77.438000000000002</v>
      </c>
      <c r="N3114" s="129">
        <v>6.3979999999999997</v>
      </c>
      <c r="O3114" s="129">
        <v>-12.103</v>
      </c>
      <c r="P3114" s="132">
        <v>-56.287999999999997</v>
      </c>
      <c r="Q3114" s="132">
        <v>0.68200000000000005</v>
      </c>
      <c r="R3114" s="132">
        <v>-38.399000000000001</v>
      </c>
      <c r="S3114" s="129">
        <v>5.07</v>
      </c>
      <c r="T3114" s="129">
        <v>-11.763</v>
      </c>
      <c r="U3114" s="129">
        <v>13.42</v>
      </c>
      <c r="V3114" s="129">
        <v>-51</v>
      </c>
      <c r="W3114" s="129">
        <v>-30</v>
      </c>
      <c r="X3114" s="129">
        <v>294</v>
      </c>
      <c r="Y3114" s="129" t="s">
        <v>1912</v>
      </c>
      <c r="Z3114" s="129" t="b">
        <v>1</v>
      </c>
      <c r="AA3114" s="129">
        <v>0</v>
      </c>
      <c r="AB3114" s="129" t="b">
        <v>0</v>
      </c>
      <c r="AC3114" s="129">
        <v>42</v>
      </c>
      <c r="AD3114" s="129">
        <v>0.10199999999999999</v>
      </c>
      <c r="AE3114" s="129" t="s">
        <v>31</v>
      </c>
      <c r="AF3114" s="129" t="s">
        <v>3623</v>
      </c>
      <c r="AG3114" s="35" t="s">
        <v>5297</v>
      </c>
    </row>
    <row r="3115" spans="1:33" x14ac:dyDescent="0.3">
      <c r="A3115" s="129" t="s">
        <v>2431</v>
      </c>
      <c r="B3115" s="132">
        <v>7.62</v>
      </c>
      <c r="C3115" s="132">
        <v>-3.03</v>
      </c>
      <c r="D3115" s="132">
        <v>-25.71</v>
      </c>
      <c r="E3115" s="132">
        <v>-20.51</v>
      </c>
      <c r="F3115" s="132">
        <v>-20.22</v>
      </c>
      <c r="G3115" s="129" t="s">
        <v>3142</v>
      </c>
      <c r="H3115" s="129" t="s">
        <v>3108</v>
      </c>
      <c r="I3115" s="129">
        <v>2.72</v>
      </c>
      <c r="J3115" s="129">
        <v>-47</v>
      </c>
      <c r="K3115" s="129">
        <v>-40</v>
      </c>
      <c r="L3115" s="129" t="b">
        <v>0</v>
      </c>
      <c r="M3115" s="129">
        <v>-92.492999999999995</v>
      </c>
      <c r="N3115" s="129">
        <v>7.633</v>
      </c>
      <c r="O3115" s="129">
        <v>-12.118</v>
      </c>
      <c r="P3115" s="132">
        <v>-62.811999999999998</v>
      </c>
      <c r="Q3115" s="132">
        <v>0.625</v>
      </c>
      <c r="R3115" s="132">
        <v>-39.252000000000002</v>
      </c>
      <c r="S3115" s="129">
        <v>4.1100000000000003</v>
      </c>
      <c r="T3115" s="129">
        <v>24.617999999999999</v>
      </c>
      <c r="U3115" s="129">
        <v>23.72</v>
      </c>
      <c r="V3115" s="129">
        <v>-28</v>
      </c>
      <c r="W3115" s="129">
        <v>-20</v>
      </c>
      <c r="X3115" s="129">
        <v>205</v>
      </c>
      <c r="Y3115" s="129" t="s">
        <v>2431</v>
      </c>
      <c r="Z3115" s="129" t="b">
        <v>1</v>
      </c>
      <c r="AA3115" s="129">
        <v>0</v>
      </c>
      <c r="AB3115" s="129" t="b">
        <v>0</v>
      </c>
      <c r="AC3115" s="129">
        <v>42</v>
      </c>
      <c r="AD3115" s="129">
        <v>0.10199999999999999</v>
      </c>
      <c r="AE3115" s="129" t="s">
        <v>3108</v>
      </c>
      <c r="AF3115" s="129" t="s">
        <v>3142</v>
      </c>
      <c r="AG3115" s="35" t="s">
        <v>4588</v>
      </c>
    </row>
    <row r="3116" spans="1:33" x14ac:dyDescent="0.3">
      <c r="A3116" s="129" t="s">
        <v>356</v>
      </c>
      <c r="B3116" s="132">
        <v>7.23</v>
      </c>
      <c r="C3116" s="132">
        <v>4.6100000000000003</v>
      </c>
      <c r="D3116" s="132">
        <v>-1.68</v>
      </c>
      <c r="E3116" s="132">
        <v>-3.72</v>
      </c>
      <c r="F3116" s="132">
        <v>-2.37</v>
      </c>
      <c r="G3116" s="129" t="s">
        <v>3127</v>
      </c>
      <c r="H3116" s="129" t="s">
        <v>31</v>
      </c>
      <c r="I3116" s="129">
        <v>30.013999999999999</v>
      </c>
      <c r="J3116" s="129">
        <v>-56</v>
      </c>
      <c r="K3116" s="129">
        <v>-44</v>
      </c>
      <c r="L3116" s="129" t="b">
        <v>1</v>
      </c>
      <c r="M3116" s="129">
        <v>-42.945</v>
      </c>
      <c r="N3116" s="129">
        <v>3.5350000000000001</v>
      </c>
      <c r="O3116" s="129">
        <v>-12.147</v>
      </c>
      <c r="P3116" s="132">
        <v>-34.58</v>
      </c>
      <c r="Q3116" s="132">
        <v>0.67300000000000004</v>
      </c>
      <c r="R3116" s="132">
        <v>-23.274999999999999</v>
      </c>
      <c r="S3116" s="129">
        <v>2.04</v>
      </c>
      <c r="T3116" s="129">
        <v>-48.33</v>
      </c>
      <c r="U3116" s="129">
        <v>5.5650000000000004</v>
      </c>
      <c r="V3116" s="129">
        <v>-54</v>
      </c>
      <c r="W3116" s="129">
        <v>-50</v>
      </c>
      <c r="X3116" s="129">
        <v>1757</v>
      </c>
      <c r="Y3116" s="129" t="s">
        <v>356</v>
      </c>
      <c r="Z3116" s="129" t="b">
        <v>1</v>
      </c>
      <c r="AA3116" s="129">
        <v>0</v>
      </c>
      <c r="AB3116" s="129" t="b">
        <v>0</v>
      </c>
      <c r="AC3116" s="129">
        <v>43</v>
      </c>
      <c r="AD3116" s="129">
        <v>0.10199999999999999</v>
      </c>
      <c r="AE3116" s="129" t="s">
        <v>31</v>
      </c>
      <c r="AF3116" s="129" t="s">
        <v>3127</v>
      </c>
      <c r="AG3116" s="35" t="s">
        <v>3831</v>
      </c>
    </row>
    <row r="3117" spans="1:33" x14ac:dyDescent="0.3">
      <c r="A3117" s="129" t="s">
        <v>147</v>
      </c>
      <c r="B3117" s="132">
        <v>-2.92</v>
      </c>
      <c r="C3117" s="132">
        <v>-8.1199999999999992</v>
      </c>
      <c r="D3117" s="132">
        <v>-12.14</v>
      </c>
      <c r="E3117" s="132">
        <v>-12.54</v>
      </c>
      <c r="F3117" s="132">
        <v>-12.14</v>
      </c>
      <c r="G3117" s="129" t="s">
        <v>3148</v>
      </c>
      <c r="H3117" s="129" t="s">
        <v>3111</v>
      </c>
      <c r="I3117" s="129">
        <v>57.040999999999997</v>
      </c>
      <c r="J3117" s="129">
        <v>-33</v>
      </c>
      <c r="K3117" s="129">
        <v>-19</v>
      </c>
      <c r="L3117" s="129" t="b">
        <v>0</v>
      </c>
      <c r="M3117" s="129">
        <v>-37.527000000000001</v>
      </c>
      <c r="N3117" s="129">
        <v>3.0870000000000002</v>
      </c>
      <c r="O3117" s="129">
        <v>-12.156000000000001</v>
      </c>
      <c r="P3117" s="132">
        <v>-31.616</v>
      </c>
      <c r="Q3117" s="132">
        <v>0.67</v>
      </c>
      <c r="R3117" s="132">
        <v>-21.173999999999999</v>
      </c>
      <c r="S3117" s="129">
        <v>2.41</v>
      </c>
      <c r="T3117" s="129">
        <v>-81.792000000000002</v>
      </c>
      <c r="U3117" s="129">
        <v>5.8250000000000002</v>
      </c>
      <c r="V3117" s="129">
        <v>62</v>
      </c>
      <c r="W3117" s="129">
        <v>77</v>
      </c>
      <c r="X3117" s="129">
        <v>1422</v>
      </c>
      <c r="Y3117" s="129" t="s">
        <v>147</v>
      </c>
      <c r="Z3117" s="129" t="b">
        <v>1</v>
      </c>
      <c r="AA3117" s="129">
        <v>0</v>
      </c>
      <c r="AB3117" s="129" t="b">
        <v>0</v>
      </c>
      <c r="AC3117" s="129">
        <v>41</v>
      </c>
      <c r="AD3117" s="129">
        <v>0.10100000000000001</v>
      </c>
      <c r="AE3117" s="129" t="s">
        <v>3111</v>
      </c>
      <c r="AF3117" s="129" t="s">
        <v>3148</v>
      </c>
      <c r="AG3117" s="35" t="s">
        <v>3666</v>
      </c>
    </row>
    <row r="3118" spans="1:33" x14ac:dyDescent="0.3">
      <c r="A3118" s="129" t="s">
        <v>7512</v>
      </c>
      <c r="B3118" s="132">
        <v>3.2</v>
      </c>
      <c r="C3118" s="132">
        <v>-5.63</v>
      </c>
      <c r="D3118" s="132">
        <v>-13.25</v>
      </c>
      <c r="E3118" s="132">
        <v>-21.54</v>
      </c>
      <c r="F3118" s="132">
        <v>-24.91</v>
      </c>
      <c r="G3118" s="129" t="s">
        <v>3121</v>
      </c>
      <c r="H3118" s="129" t="s">
        <v>245</v>
      </c>
      <c r="I3118" s="129">
        <v>0.67</v>
      </c>
      <c r="J3118" s="129">
        <v>-75</v>
      </c>
      <c r="K3118" s="129">
        <v>-71</v>
      </c>
      <c r="L3118" s="129" t="b">
        <v>0</v>
      </c>
      <c r="M3118" s="129">
        <v>-146.15199999999999</v>
      </c>
      <c r="N3118" s="129">
        <v>11.99</v>
      </c>
      <c r="O3118" s="129">
        <v>-12.19</v>
      </c>
      <c r="P3118" s="132">
        <v>-78.394999999999996</v>
      </c>
      <c r="Q3118" s="132">
        <v>0.69199999999999995</v>
      </c>
      <c r="R3118" s="132">
        <v>-54.244</v>
      </c>
      <c r="S3118" s="129">
        <v>6.03</v>
      </c>
      <c r="T3118" s="129">
        <v>83.135000000000005</v>
      </c>
      <c r="U3118" s="129">
        <v>4.1900000000000004</v>
      </c>
      <c r="V3118" s="129">
        <v>-42</v>
      </c>
      <c r="W3118" s="129">
        <v>-55</v>
      </c>
      <c r="X3118" s="129">
        <v>791</v>
      </c>
      <c r="Y3118" s="129" t="s">
        <v>7512</v>
      </c>
      <c r="Z3118" s="129" t="b">
        <v>1</v>
      </c>
      <c r="AA3118" s="129">
        <v>0</v>
      </c>
      <c r="AB3118" s="129" t="b">
        <v>0</v>
      </c>
      <c r="AC3118" s="129">
        <v>44</v>
      </c>
      <c r="AD3118" s="129">
        <v>0.10100000000000001</v>
      </c>
      <c r="AE3118" s="129" t="s">
        <v>245</v>
      </c>
      <c r="AF3118" s="129" t="s">
        <v>3121</v>
      </c>
      <c r="AG3118" s="35" t="s">
        <v>7513</v>
      </c>
    </row>
    <row r="3119" spans="1:33" x14ac:dyDescent="0.3">
      <c r="A3119" s="129" t="s">
        <v>141</v>
      </c>
      <c r="B3119" s="132">
        <v>-1.99</v>
      </c>
      <c r="C3119" s="132">
        <v>-9.73</v>
      </c>
      <c r="D3119" s="132">
        <v>-15.78</v>
      </c>
      <c r="E3119" s="132">
        <v>-17.600000000000001</v>
      </c>
      <c r="F3119" s="132">
        <v>-22.42</v>
      </c>
      <c r="G3119" s="129" t="s">
        <v>3276</v>
      </c>
      <c r="H3119" s="129" t="s">
        <v>3140</v>
      </c>
      <c r="I3119" s="129">
        <v>195.36199999999999</v>
      </c>
      <c r="J3119" s="129">
        <v>-34</v>
      </c>
      <c r="K3119" s="129">
        <v>-23</v>
      </c>
      <c r="L3119" s="129" t="b">
        <v>0</v>
      </c>
      <c r="M3119" s="129">
        <v>-42.442999999999998</v>
      </c>
      <c r="N3119" s="129">
        <v>3.4769999999999999</v>
      </c>
      <c r="O3119" s="129">
        <v>-12.207000000000001</v>
      </c>
      <c r="P3119" s="132">
        <v>-36.805</v>
      </c>
      <c r="Q3119" s="132">
        <v>0.67800000000000005</v>
      </c>
      <c r="R3119" s="132">
        <v>-24.962</v>
      </c>
      <c r="S3119" s="129">
        <v>3.2</v>
      </c>
      <c r="T3119" s="129">
        <v>24.218</v>
      </c>
      <c r="U3119" s="129">
        <v>109.19499999999999</v>
      </c>
      <c r="V3119" s="129">
        <v>-46</v>
      </c>
      <c r="W3119" s="129">
        <v>-42</v>
      </c>
      <c r="X3119" s="129">
        <v>57</v>
      </c>
      <c r="Y3119" s="129" t="s">
        <v>141</v>
      </c>
      <c r="Z3119" s="129" t="b">
        <v>1</v>
      </c>
      <c r="AA3119" s="129">
        <v>0</v>
      </c>
      <c r="AB3119" s="129" t="b">
        <v>0</v>
      </c>
      <c r="AC3119" s="129">
        <v>44</v>
      </c>
      <c r="AD3119" s="129">
        <v>0.10100000000000001</v>
      </c>
      <c r="AE3119" s="129" t="s">
        <v>3140</v>
      </c>
      <c r="AF3119" s="129" t="s">
        <v>3276</v>
      </c>
      <c r="AG3119" s="35" t="s">
        <v>3531</v>
      </c>
    </row>
    <row r="3120" spans="1:33" x14ac:dyDescent="0.3">
      <c r="A3120" s="129" t="s">
        <v>8225</v>
      </c>
      <c r="B3120" s="132">
        <v>-3.33</v>
      </c>
      <c r="C3120" s="132">
        <v>-3.89</v>
      </c>
      <c r="D3120" s="132">
        <v>-9.02</v>
      </c>
      <c r="E3120" s="132">
        <v>-16.27</v>
      </c>
      <c r="F3120" s="132">
        <v>-22.08</v>
      </c>
      <c r="G3120" s="129" t="s">
        <v>806</v>
      </c>
      <c r="H3120" s="129" t="s">
        <v>3108</v>
      </c>
      <c r="I3120" s="129">
        <v>0.47199999999999998</v>
      </c>
      <c r="J3120" s="129">
        <v>-56</v>
      </c>
      <c r="K3120" s="129">
        <v>-49</v>
      </c>
      <c r="L3120" s="129" t="b">
        <v>0</v>
      </c>
      <c r="M3120" s="129">
        <v>-57.523000000000003</v>
      </c>
      <c r="N3120" s="129">
        <v>4.71</v>
      </c>
      <c r="O3120" s="129">
        <v>-12.212999999999999</v>
      </c>
      <c r="P3120" s="132">
        <v>-46.53</v>
      </c>
      <c r="Q3120" s="132">
        <v>0.69599999999999995</v>
      </c>
      <c r="R3120" s="132">
        <v>-32.365000000000002</v>
      </c>
      <c r="S3120" s="129">
        <v>3.06</v>
      </c>
      <c r="T3120" s="129">
        <v>-13.218999999999999</v>
      </c>
      <c r="U3120" s="129">
        <v>4.9400000000000004</v>
      </c>
      <c r="V3120" s="129">
        <v>-16</v>
      </c>
      <c r="W3120" s="129">
        <v>-2</v>
      </c>
      <c r="X3120" s="129">
        <v>1321</v>
      </c>
      <c r="Y3120" s="129" t="s">
        <v>8225</v>
      </c>
      <c r="Z3120" s="129" t="b">
        <v>1</v>
      </c>
      <c r="AA3120" s="129">
        <v>0</v>
      </c>
      <c r="AB3120" s="129" t="b">
        <v>0</v>
      </c>
      <c r="AC3120" s="129">
        <v>41</v>
      </c>
      <c r="AD3120" s="129">
        <v>0.1</v>
      </c>
      <c r="AE3120" s="129" t="s">
        <v>3108</v>
      </c>
      <c r="AF3120" s="129" t="s">
        <v>806</v>
      </c>
      <c r="AG3120" s="35" t="s">
        <v>8226</v>
      </c>
    </row>
    <row r="3121" spans="1:33" x14ac:dyDescent="0.3">
      <c r="A3121" s="129" t="s">
        <v>8138</v>
      </c>
      <c r="B3121" s="132">
        <v>4.04</v>
      </c>
      <c r="C3121" s="132">
        <v>11.54</v>
      </c>
      <c r="D3121" s="132">
        <v>-5.63</v>
      </c>
      <c r="E3121" s="132">
        <v>-15.48</v>
      </c>
      <c r="F3121" s="132">
        <v>-18.489999999999998</v>
      </c>
      <c r="G3121" s="129" t="s">
        <v>3225</v>
      </c>
      <c r="H3121" s="129" t="s">
        <v>3111</v>
      </c>
      <c r="I3121" s="129">
        <v>0.22800000000000001</v>
      </c>
      <c r="J3121" s="129">
        <v>-99</v>
      </c>
      <c r="K3121" s="129">
        <v>-97</v>
      </c>
      <c r="L3121" s="129" t="b">
        <v>0</v>
      </c>
      <c r="M3121" s="129">
        <v>-84.569000000000003</v>
      </c>
      <c r="N3121" s="129">
        <v>6.9219999999999997</v>
      </c>
      <c r="O3121" s="129">
        <v>-12.217000000000001</v>
      </c>
      <c r="P3121" s="132">
        <v>-59.154000000000003</v>
      </c>
      <c r="Q3121" s="132">
        <v>0.68899999999999995</v>
      </c>
      <c r="R3121" s="132">
        <v>-40.774000000000001</v>
      </c>
      <c r="S3121" s="129">
        <v>5.28</v>
      </c>
      <c r="T3121" s="129">
        <v>7.5439999999999996</v>
      </c>
      <c r="U3121" s="129">
        <v>10.050000000000001</v>
      </c>
      <c r="V3121" s="129">
        <v>-62</v>
      </c>
      <c r="W3121" s="129">
        <v>-74</v>
      </c>
      <c r="X3121" s="129">
        <v>377</v>
      </c>
      <c r="Y3121" s="129" t="s">
        <v>8138</v>
      </c>
      <c r="Z3121" s="129" t="b">
        <v>0</v>
      </c>
      <c r="AA3121" s="129">
        <v>0</v>
      </c>
      <c r="AB3121" s="129" t="b">
        <v>0</v>
      </c>
      <c r="AC3121" s="129">
        <v>45</v>
      </c>
      <c r="AD3121" s="129">
        <v>0.1</v>
      </c>
      <c r="AE3121" s="129" t="s">
        <v>3111</v>
      </c>
      <c r="AF3121" s="129" t="s">
        <v>3225</v>
      </c>
      <c r="AG3121" s="35" t="s">
        <v>8139</v>
      </c>
    </row>
    <row r="3122" spans="1:33" x14ac:dyDescent="0.3">
      <c r="A3122" s="129" t="s">
        <v>7359</v>
      </c>
      <c r="B3122" s="132">
        <v>-2.12</v>
      </c>
      <c r="C3122" s="132">
        <v>-7.9</v>
      </c>
      <c r="D3122" s="132">
        <v>-29.12</v>
      </c>
      <c r="E3122" s="132">
        <v>-14.64</v>
      </c>
      <c r="F3122" s="132">
        <v>-27.63</v>
      </c>
      <c r="G3122" s="129" t="s">
        <v>3370</v>
      </c>
      <c r="H3122" s="129" t="s">
        <v>3108</v>
      </c>
      <c r="I3122" s="129">
        <v>0.55900000000000005</v>
      </c>
      <c r="J3122" s="129">
        <v>-78</v>
      </c>
      <c r="K3122" s="129">
        <v>-75</v>
      </c>
      <c r="L3122" s="129" t="b">
        <v>0</v>
      </c>
      <c r="M3122" s="129">
        <v>-93.192999999999998</v>
      </c>
      <c r="N3122" s="129">
        <v>7.6230000000000002</v>
      </c>
      <c r="O3122" s="129">
        <v>-12.224</v>
      </c>
      <c r="P3122" s="132">
        <v>-63.320999999999998</v>
      </c>
      <c r="Q3122" s="132">
        <v>0.63500000000000001</v>
      </c>
      <c r="R3122" s="132">
        <v>-40.225000000000001</v>
      </c>
      <c r="S3122" s="129">
        <v>4.58</v>
      </c>
      <c r="T3122" s="129">
        <v>41.118000000000002</v>
      </c>
      <c r="U3122" s="129">
        <v>10.61</v>
      </c>
      <c r="V3122" s="129">
        <v>-21</v>
      </c>
      <c r="W3122" s="129">
        <v>-9</v>
      </c>
      <c r="X3122" s="129">
        <v>411</v>
      </c>
      <c r="Y3122" s="129" t="s">
        <v>7359</v>
      </c>
      <c r="Z3122" s="129" t="b">
        <v>1</v>
      </c>
      <c r="AA3122" s="129">
        <v>0</v>
      </c>
      <c r="AB3122" s="129" t="b">
        <v>0</v>
      </c>
      <c r="AC3122" s="129">
        <v>48</v>
      </c>
      <c r="AD3122" s="129">
        <v>0.1</v>
      </c>
      <c r="AE3122" s="129" t="s">
        <v>3108</v>
      </c>
      <c r="AF3122" s="129" t="s">
        <v>3370</v>
      </c>
      <c r="AG3122" s="35" t="s">
        <v>7360</v>
      </c>
    </row>
    <row r="3123" spans="1:33" x14ac:dyDescent="0.3">
      <c r="A3123" s="129" t="s">
        <v>4796</v>
      </c>
      <c r="B3123" s="132">
        <v>1.1599999999999999</v>
      </c>
      <c r="C3123" s="132">
        <v>1.89</v>
      </c>
      <c r="D3123" s="132">
        <v>-2.0699999999999998</v>
      </c>
      <c r="E3123" s="132">
        <v>-1.3</v>
      </c>
      <c r="F3123" s="132">
        <v>-2.83</v>
      </c>
      <c r="G3123" s="129" t="s">
        <v>3193</v>
      </c>
      <c r="H3123" s="129" t="s">
        <v>3111</v>
      </c>
      <c r="I3123" s="129">
        <v>0.871</v>
      </c>
      <c r="J3123" s="129">
        <v>-41</v>
      </c>
      <c r="K3123" s="129">
        <v>-34</v>
      </c>
      <c r="L3123" s="129" t="b">
        <v>0</v>
      </c>
      <c r="M3123" s="129">
        <v>-23.055</v>
      </c>
      <c r="N3123" s="129">
        <v>1.881</v>
      </c>
      <c r="O3123" s="129">
        <v>-12.255000000000001</v>
      </c>
      <c r="P3123" s="132">
        <v>-20.725999999999999</v>
      </c>
      <c r="Q3123" s="132">
        <v>0.67600000000000005</v>
      </c>
      <c r="R3123" s="132">
        <v>-14.02</v>
      </c>
      <c r="S3123" s="129">
        <v>1.1200000000000001</v>
      </c>
      <c r="T3123" s="129">
        <v>86.751000000000005</v>
      </c>
      <c r="U3123" s="129">
        <v>11.35</v>
      </c>
      <c r="V3123" s="129">
        <v>-12</v>
      </c>
      <c r="W3123" s="129">
        <v>-32</v>
      </c>
      <c r="X3123" s="129">
        <v>1577</v>
      </c>
      <c r="Y3123" s="129" t="s">
        <v>4796</v>
      </c>
      <c r="Z3123" s="129" t="b">
        <v>1</v>
      </c>
      <c r="AA3123" s="129">
        <v>0</v>
      </c>
      <c r="AB3123" s="129" t="b">
        <v>0</v>
      </c>
      <c r="AC3123" s="129">
        <v>43</v>
      </c>
      <c r="AD3123" s="129">
        <v>0.1</v>
      </c>
      <c r="AE3123" s="129" t="s">
        <v>3111</v>
      </c>
      <c r="AF3123" s="129" t="s">
        <v>3193</v>
      </c>
      <c r="AG3123" s="35" t="s">
        <v>4797</v>
      </c>
    </row>
    <row r="3124" spans="1:33" x14ac:dyDescent="0.3">
      <c r="A3124" s="129" t="s">
        <v>5468</v>
      </c>
      <c r="B3124" s="132">
        <v>7.15</v>
      </c>
      <c r="C3124" s="132">
        <v>-2.36</v>
      </c>
      <c r="D3124" s="132">
        <v>-14.11</v>
      </c>
      <c r="E3124" s="132">
        <v>-18.09</v>
      </c>
      <c r="F3124" s="132">
        <v>-11.67</v>
      </c>
      <c r="G3124" s="129" t="s">
        <v>3221</v>
      </c>
      <c r="H3124" s="129" t="s">
        <v>31</v>
      </c>
      <c r="I3124" s="129">
        <v>0.78100000000000003</v>
      </c>
      <c r="J3124" s="129">
        <v>-58</v>
      </c>
      <c r="K3124" s="129">
        <v>-55</v>
      </c>
      <c r="L3124" s="129" t="b">
        <v>0</v>
      </c>
      <c r="M3124" s="129">
        <v>-39.829000000000001</v>
      </c>
      <c r="N3124" s="129">
        <v>3.2490000000000001</v>
      </c>
      <c r="O3124" s="129">
        <v>-12.257999999999999</v>
      </c>
      <c r="P3124" s="132">
        <v>-34.743000000000002</v>
      </c>
      <c r="Q3124" s="132">
        <v>0.67100000000000004</v>
      </c>
      <c r="R3124" s="132">
        <v>-23.306999999999999</v>
      </c>
      <c r="S3124" s="129">
        <v>4.04</v>
      </c>
      <c r="T3124" s="129">
        <v>54.515999999999998</v>
      </c>
      <c r="U3124" s="129">
        <v>13.63</v>
      </c>
      <c r="V3124" s="129">
        <v>-9</v>
      </c>
      <c r="W3124" s="129">
        <v>-15</v>
      </c>
      <c r="X3124" s="129">
        <v>363</v>
      </c>
      <c r="Y3124" s="129" t="s">
        <v>5468</v>
      </c>
      <c r="Z3124" s="129" t="b">
        <v>0</v>
      </c>
      <c r="AA3124" s="129">
        <v>0</v>
      </c>
      <c r="AB3124" s="129" t="b">
        <v>0</v>
      </c>
      <c r="AC3124" s="129">
        <v>48</v>
      </c>
      <c r="AD3124" s="129">
        <v>9.9000000000000005E-2</v>
      </c>
      <c r="AE3124" s="129" t="s">
        <v>31</v>
      </c>
      <c r="AF3124" s="129" t="s">
        <v>3221</v>
      </c>
      <c r="AG3124" s="35" t="s">
        <v>5469</v>
      </c>
    </row>
    <row r="3125" spans="1:33" x14ac:dyDescent="0.3">
      <c r="A3125" s="129" t="s">
        <v>825</v>
      </c>
      <c r="B3125" s="132">
        <v>2.16</v>
      </c>
      <c r="C3125" s="132">
        <v>-8.16</v>
      </c>
      <c r="D3125" s="132">
        <v>-16.7</v>
      </c>
      <c r="E3125" s="132">
        <v>-12.7</v>
      </c>
      <c r="F3125" s="132">
        <v>-13.6</v>
      </c>
      <c r="G3125" s="129" t="s">
        <v>3114</v>
      </c>
      <c r="H3125" s="129" t="s">
        <v>31</v>
      </c>
      <c r="I3125" s="129">
        <v>4.8860000000000001</v>
      </c>
      <c r="J3125" s="129">
        <v>-53</v>
      </c>
      <c r="K3125" s="129">
        <v>-34</v>
      </c>
      <c r="L3125" s="129" t="b">
        <v>0</v>
      </c>
      <c r="M3125" s="129">
        <v>-38.993000000000002</v>
      </c>
      <c r="N3125" s="129">
        <v>3.1709999999999998</v>
      </c>
      <c r="O3125" s="129">
        <v>-12.298</v>
      </c>
      <c r="P3125" s="132">
        <v>-33.076000000000001</v>
      </c>
      <c r="Q3125" s="132">
        <v>0.66800000000000004</v>
      </c>
      <c r="R3125" s="132">
        <v>-22.106000000000002</v>
      </c>
      <c r="S3125" s="129">
        <v>2.6</v>
      </c>
      <c r="T3125" s="129">
        <v>60.765000000000001</v>
      </c>
      <c r="U3125" s="129">
        <v>41.1</v>
      </c>
      <c r="V3125" s="129">
        <v>-4</v>
      </c>
      <c r="W3125" s="129">
        <v>-9</v>
      </c>
      <c r="X3125" s="129">
        <v>186</v>
      </c>
      <c r="Y3125" s="129" t="s">
        <v>825</v>
      </c>
      <c r="Z3125" s="129" t="b">
        <v>1</v>
      </c>
      <c r="AA3125" s="129">
        <v>0</v>
      </c>
      <c r="AB3125" s="129" t="b">
        <v>0</v>
      </c>
      <c r="AC3125" s="129">
        <v>41</v>
      </c>
      <c r="AD3125" s="129">
        <v>9.9000000000000005E-2</v>
      </c>
      <c r="AE3125" s="129" t="s">
        <v>31</v>
      </c>
      <c r="AF3125" s="129" t="s">
        <v>3114</v>
      </c>
      <c r="AG3125" s="35" t="s">
        <v>4702</v>
      </c>
    </row>
    <row r="3126" spans="1:33" x14ac:dyDescent="0.3">
      <c r="A3126" s="129" t="s">
        <v>4805</v>
      </c>
      <c r="B3126" s="132">
        <v>-5.19</v>
      </c>
      <c r="C3126" s="132">
        <v>-16.649999999999999</v>
      </c>
      <c r="D3126" s="132">
        <v>-22.28</v>
      </c>
      <c r="E3126" s="132">
        <v>-30.28</v>
      </c>
      <c r="F3126" s="132">
        <v>-37.51</v>
      </c>
      <c r="G3126" s="129" t="s">
        <v>3146</v>
      </c>
      <c r="H3126" s="129" t="s">
        <v>3124</v>
      </c>
      <c r="I3126" s="129">
        <v>0.69399999999999995</v>
      </c>
      <c r="J3126" s="129">
        <v>-90</v>
      </c>
      <c r="K3126" s="129">
        <v>-71</v>
      </c>
      <c r="L3126" s="129" t="b">
        <v>0</v>
      </c>
      <c r="M3126" s="129">
        <v>-63.942999999999998</v>
      </c>
      <c r="N3126" s="129">
        <v>5.1909999999999998</v>
      </c>
      <c r="O3126" s="129">
        <v>-12.318</v>
      </c>
      <c r="P3126" s="132">
        <v>-54.994</v>
      </c>
      <c r="Q3126" s="132">
        <v>0.68600000000000005</v>
      </c>
      <c r="R3126" s="132">
        <v>-37.734000000000002</v>
      </c>
      <c r="S3126" s="129">
        <v>7.03</v>
      </c>
      <c r="T3126" s="129">
        <v>44.482999999999997</v>
      </c>
      <c r="U3126" s="129">
        <v>11.51</v>
      </c>
      <c r="V3126" s="129">
        <v>-16</v>
      </c>
      <c r="W3126" s="129">
        <v>5</v>
      </c>
      <c r="X3126" s="129">
        <v>247</v>
      </c>
      <c r="Y3126" s="129" t="s">
        <v>4805</v>
      </c>
      <c r="Z3126" s="129" t="b">
        <v>1</v>
      </c>
      <c r="AA3126" s="129">
        <v>0</v>
      </c>
      <c r="AB3126" s="129" t="b">
        <v>0</v>
      </c>
      <c r="AC3126" s="129">
        <v>39</v>
      </c>
      <c r="AD3126" s="129">
        <v>9.9000000000000005E-2</v>
      </c>
      <c r="AE3126" s="129" t="s">
        <v>3124</v>
      </c>
      <c r="AF3126" s="129" t="s">
        <v>3146</v>
      </c>
      <c r="AG3126" s="35" t="s">
        <v>4806</v>
      </c>
    </row>
    <row r="3127" spans="1:33" x14ac:dyDescent="0.3">
      <c r="A3127" s="129" t="s">
        <v>8108</v>
      </c>
      <c r="B3127" s="132">
        <v>-4.12</v>
      </c>
      <c r="C3127" s="132">
        <v>-9.6999999999999993</v>
      </c>
      <c r="D3127" s="132">
        <v>-18.7</v>
      </c>
      <c r="E3127" s="132">
        <v>-22.38</v>
      </c>
      <c r="F3127" s="132">
        <v>-20.29</v>
      </c>
      <c r="G3127" s="129" t="s">
        <v>3142</v>
      </c>
      <c r="H3127" s="129" t="s">
        <v>150</v>
      </c>
      <c r="I3127" s="129">
        <v>0.26100000000000001</v>
      </c>
      <c r="J3127" s="129">
        <v>-88</v>
      </c>
      <c r="K3127" s="129">
        <v>-83</v>
      </c>
      <c r="L3127" s="129" t="b">
        <v>0</v>
      </c>
      <c r="M3127" s="129">
        <v>-33.704000000000001</v>
      </c>
      <c r="N3127" s="129">
        <v>2.7280000000000002</v>
      </c>
      <c r="O3127" s="129">
        <v>-12.355</v>
      </c>
      <c r="P3127" s="132">
        <v>-30.783999999999999</v>
      </c>
      <c r="Q3127" s="132">
        <v>0.66900000000000004</v>
      </c>
      <c r="R3127" s="132">
        <v>-20.588999999999999</v>
      </c>
      <c r="S3127" s="129">
        <v>4.71</v>
      </c>
      <c r="T3127" s="129">
        <v>-91.087000000000003</v>
      </c>
      <c r="U3127" s="129">
        <v>3.26</v>
      </c>
      <c r="V3127" s="129">
        <v>16</v>
      </c>
      <c r="W3127" s="129">
        <v>-39</v>
      </c>
      <c r="X3127" s="129">
        <v>1301</v>
      </c>
      <c r="Y3127" s="129" t="s">
        <v>8108</v>
      </c>
      <c r="Z3127" s="129" t="b">
        <v>1</v>
      </c>
      <c r="AA3127" s="129">
        <v>0</v>
      </c>
      <c r="AB3127" s="129" t="b">
        <v>0</v>
      </c>
      <c r="AC3127" s="129">
        <v>29</v>
      </c>
      <c r="AD3127" s="129">
        <v>9.8000000000000004E-2</v>
      </c>
      <c r="AE3127" s="129" t="s">
        <v>150</v>
      </c>
      <c r="AF3127" s="129" t="s">
        <v>3142</v>
      </c>
      <c r="AG3127" s="35" t="s">
        <v>8109</v>
      </c>
    </row>
    <row r="3128" spans="1:33" x14ac:dyDescent="0.3">
      <c r="A3128" s="129" t="s">
        <v>6760</v>
      </c>
      <c r="B3128" s="132">
        <v>7.03</v>
      </c>
      <c r="C3128" s="132">
        <v>-6.6</v>
      </c>
      <c r="D3128" s="132">
        <v>-23.55</v>
      </c>
      <c r="E3128" s="132">
        <v>-22.05</v>
      </c>
      <c r="F3128" s="132">
        <v>-31.01</v>
      </c>
      <c r="G3128" s="129" t="s">
        <v>3236</v>
      </c>
      <c r="H3128" s="129" t="s">
        <v>3111</v>
      </c>
      <c r="I3128" s="129">
        <v>0.69299999999999995</v>
      </c>
      <c r="J3128" s="129">
        <v>-96</v>
      </c>
      <c r="K3128" s="129">
        <v>-94</v>
      </c>
      <c r="L3128" s="129" t="b">
        <v>0</v>
      </c>
      <c r="M3128" s="129">
        <v>-63.761000000000003</v>
      </c>
      <c r="N3128" s="129">
        <v>5.1589999999999998</v>
      </c>
      <c r="O3128" s="129">
        <v>-12.36</v>
      </c>
      <c r="P3128" s="132">
        <v>-54.238999999999997</v>
      </c>
      <c r="Q3128" s="132">
        <v>0.66400000000000003</v>
      </c>
      <c r="R3128" s="132">
        <v>-36.024999999999999</v>
      </c>
      <c r="S3128" s="129">
        <v>8.1999999999999993</v>
      </c>
      <c r="T3128" s="129">
        <v>-61.576000000000001</v>
      </c>
      <c r="U3128" s="129">
        <v>1.98</v>
      </c>
      <c r="V3128" s="129">
        <v>-5</v>
      </c>
      <c r="W3128" s="129">
        <v>15</v>
      </c>
      <c r="X3128" s="129">
        <v>1231</v>
      </c>
      <c r="Y3128" s="129" t="s">
        <v>6760</v>
      </c>
      <c r="Z3128" s="129" t="b">
        <v>1</v>
      </c>
      <c r="AA3128" s="129">
        <v>0</v>
      </c>
      <c r="AB3128" s="129" t="b">
        <v>0</v>
      </c>
      <c r="AC3128" s="129">
        <v>37</v>
      </c>
      <c r="AD3128" s="129">
        <v>9.8000000000000004E-2</v>
      </c>
      <c r="AE3128" s="129" t="s">
        <v>3111</v>
      </c>
      <c r="AF3128" s="129" t="s">
        <v>3236</v>
      </c>
      <c r="AG3128" s="35" t="s">
        <v>7559</v>
      </c>
    </row>
    <row r="3129" spans="1:33" x14ac:dyDescent="0.3">
      <c r="A3129" s="129" t="s">
        <v>1219</v>
      </c>
      <c r="B3129" s="132">
        <v>-3.68</v>
      </c>
      <c r="C3129" s="132">
        <v>1.57</v>
      </c>
      <c r="D3129" s="132">
        <v>-7.07</v>
      </c>
      <c r="E3129" s="132">
        <v>-15.93</v>
      </c>
      <c r="F3129" s="132">
        <v>-16.36</v>
      </c>
      <c r="G3129" s="129" t="s">
        <v>3168</v>
      </c>
      <c r="H3129" s="129" t="s">
        <v>3124</v>
      </c>
      <c r="I3129" s="129">
        <v>9.7560000000000002</v>
      </c>
      <c r="J3129" s="129">
        <v>-60</v>
      </c>
      <c r="K3129" s="129">
        <v>-53</v>
      </c>
      <c r="L3129" s="129" t="b">
        <v>0</v>
      </c>
      <c r="M3129" s="129">
        <v>-42.853999999999999</v>
      </c>
      <c r="N3129" s="129">
        <v>3.4620000000000002</v>
      </c>
      <c r="O3129" s="129">
        <v>-12.377000000000001</v>
      </c>
      <c r="P3129" s="132">
        <v>-36.917000000000002</v>
      </c>
      <c r="Q3129" s="132">
        <v>0.69699999999999995</v>
      </c>
      <c r="R3129" s="132">
        <v>-25.719000000000001</v>
      </c>
      <c r="S3129" s="129">
        <v>2.63</v>
      </c>
      <c r="T3129" s="129">
        <v>-99.938999999999993</v>
      </c>
      <c r="U3129" s="129">
        <v>207.13</v>
      </c>
      <c r="V3129" s="129">
        <v>-32</v>
      </c>
      <c r="W3129" s="129">
        <v>-25</v>
      </c>
      <c r="X3129" s="129">
        <v>36</v>
      </c>
      <c r="Y3129" s="129" t="s">
        <v>1219</v>
      </c>
      <c r="Z3129" s="129" t="b">
        <v>1</v>
      </c>
      <c r="AA3129" s="129">
        <v>0</v>
      </c>
      <c r="AB3129" s="129" t="b">
        <v>0</v>
      </c>
      <c r="AC3129" s="129">
        <v>41</v>
      </c>
      <c r="AD3129" s="129">
        <v>9.8000000000000004E-2</v>
      </c>
      <c r="AE3129" s="129" t="s">
        <v>3124</v>
      </c>
      <c r="AF3129" s="129" t="s">
        <v>3168</v>
      </c>
      <c r="AG3129" s="35" t="s">
        <v>3589</v>
      </c>
    </row>
    <row r="3130" spans="1:33" x14ac:dyDescent="0.3">
      <c r="A3130" s="129" t="s">
        <v>5561</v>
      </c>
      <c r="B3130" s="132">
        <v>-7.58</v>
      </c>
      <c r="C3130" s="132">
        <v>-10.51</v>
      </c>
      <c r="D3130" s="132">
        <v>-19.47</v>
      </c>
      <c r="E3130" s="132">
        <v>-14.39</v>
      </c>
      <c r="F3130" s="132">
        <v>-18.39</v>
      </c>
      <c r="G3130" s="129" t="s">
        <v>3276</v>
      </c>
      <c r="H3130" s="129" t="s">
        <v>3140</v>
      </c>
      <c r="I3130" s="129">
        <v>1.0760000000000001</v>
      </c>
      <c r="J3130" s="129">
        <v>-70</v>
      </c>
      <c r="K3130" s="129">
        <v>-70</v>
      </c>
      <c r="L3130" s="129" t="b">
        <v>0</v>
      </c>
      <c r="M3130" s="129">
        <v>-47.07</v>
      </c>
      <c r="N3130" s="129">
        <v>3.798</v>
      </c>
      <c r="O3130" s="129">
        <v>-12.393000000000001</v>
      </c>
      <c r="P3130" s="132">
        <v>-37.843000000000004</v>
      </c>
      <c r="Q3130" s="132">
        <v>0.67</v>
      </c>
      <c r="R3130" s="132">
        <v>-25.353999999999999</v>
      </c>
      <c r="S3130" s="129">
        <v>2.92</v>
      </c>
      <c r="T3130" s="129">
        <v>-84.111999999999995</v>
      </c>
      <c r="U3130" s="129">
        <v>7.32</v>
      </c>
      <c r="V3130" s="129">
        <v>9</v>
      </c>
      <c r="W3130" s="129">
        <v>28</v>
      </c>
      <c r="X3130" s="129">
        <v>934</v>
      </c>
      <c r="Y3130" s="129" t="s">
        <v>5561</v>
      </c>
      <c r="Z3130" s="129" t="b">
        <v>0</v>
      </c>
      <c r="AA3130" s="129">
        <v>0</v>
      </c>
      <c r="AB3130" s="129" t="b">
        <v>0</v>
      </c>
      <c r="AC3130" s="129">
        <v>45</v>
      </c>
      <c r="AD3130" s="129">
        <v>9.8000000000000004E-2</v>
      </c>
      <c r="AE3130" s="129" t="s">
        <v>3140</v>
      </c>
      <c r="AF3130" s="129" t="s">
        <v>3276</v>
      </c>
      <c r="AG3130" s="35" t="s">
        <v>5562</v>
      </c>
    </row>
    <row r="3131" spans="1:33" x14ac:dyDescent="0.3">
      <c r="A3131" s="129" t="s">
        <v>1913</v>
      </c>
      <c r="B3131" s="132">
        <v>2.58</v>
      </c>
      <c r="C3131" s="132">
        <v>8.15</v>
      </c>
      <c r="D3131" s="132">
        <v>2.0499999999999998</v>
      </c>
      <c r="E3131" s="132">
        <v>-18.829999999999998</v>
      </c>
      <c r="F3131" s="132">
        <v>-22.06</v>
      </c>
      <c r="G3131" s="129" t="s">
        <v>3231</v>
      </c>
      <c r="H3131" s="129" t="s">
        <v>3124</v>
      </c>
      <c r="I3131" s="129">
        <v>3.38</v>
      </c>
      <c r="J3131" s="129">
        <v>-79</v>
      </c>
      <c r="K3131" s="129">
        <v>-59</v>
      </c>
      <c r="L3131" s="129" t="b">
        <v>0</v>
      </c>
      <c r="M3131" s="129">
        <v>-96.289000000000001</v>
      </c>
      <c r="N3131" s="129">
        <v>7.7690000000000001</v>
      </c>
      <c r="O3131" s="129">
        <v>-12.395</v>
      </c>
      <c r="P3131" s="132">
        <v>-65.260999999999996</v>
      </c>
      <c r="Q3131" s="132">
        <v>0.71199999999999997</v>
      </c>
      <c r="R3131" s="132">
        <v>-46.442999999999998</v>
      </c>
      <c r="S3131" s="129">
        <v>3.23</v>
      </c>
      <c r="T3131" s="129">
        <v>-62.143999999999998</v>
      </c>
      <c r="U3131" s="129">
        <v>11.94</v>
      </c>
      <c r="V3131" s="129">
        <v>-4</v>
      </c>
      <c r="W3131" s="129">
        <v>-6</v>
      </c>
      <c r="X3131" s="129">
        <v>517</v>
      </c>
      <c r="Y3131" s="129" t="s">
        <v>1913</v>
      </c>
      <c r="Z3131" s="129" t="b">
        <v>1</v>
      </c>
      <c r="AA3131" s="129">
        <v>0</v>
      </c>
      <c r="AB3131" s="129" t="b">
        <v>0</v>
      </c>
      <c r="AC3131" s="129">
        <v>48</v>
      </c>
      <c r="AD3131" s="129">
        <v>9.7000000000000003E-2</v>
      </c>
      <c r="AE3131" s="129" t="s">
        <v>3124</v>
      </c>
      <c r="AF3131" s="129" t="s">
        <v>3231</v>
      </c>
      <c r="AG3131" s="35" t="s">
        <v>4627</v>
      </c>
    </row>
    <row r="3132" spans="1:33" x14ac:dyDescent="0.3">
      <c r="A3132" s="129" t="s">
        <v>2277</v>
      </c>
      <c r="B3132" s="132">
        <v>-1.89</v>
      </c>
      <c r="C3132" s="132">
        <v>-11.2</v>
      </c>
      <c r="D3132" s="132">
        <v>-28.58</v>
      </c>
      <c r="E3132" s="132">
        <v>-18.46</v>
      </c>
      <c r="F3132" s="132">
        <v>-19.829999999999998</v>
      </c>
      <c r="G3132" s="129" t="s">
        <v>3182</v>
      </c>
      <c r="H3132" s="129" t="s">
        <v>3108</v>
      </c>
      <c r="I3132" s="129">
        <v>1.8640000000000001</v>
      </c>
      <c r="J3132" s="129">
        <v>-49</v>
      </c>
      <c r="K3132" s="129">
        <v>-49</v>
      </c>
      <c r="L3132" s="129" t="b">
        <v>0</v>
      </c>
      <c r="M3132" s="129">
        <v>-76.099999999999994</v>
      </c>
      <c r="N3132" s="129">
        <v>6.14</v>
      </c>
      <c r="O3132" s="129">
        <v>-12.395</v>
      </c>
      <c r="P3132" s="132">
        <v>-53.472999999999999</v>
      </c>
      <c r="Q3132" s="132">
        <v>0.65300000000000002</v>
      </c>
      <c r="R3132" s="132">
        <v>-34.895000000000003</v>
      </c>
      <c r="S3132" s="129">
        <v>3.5</v>
      </c>
      <c r="T3132" s="129">
        <v>23.901</v>
      </c>
      <c r="U3132" s="129">
        <v>11.97</v>
      </c>
      <c r="V3132" s="129">
        <v>15</v>
      </c>
      <c r="W3132" s="129">
        <v>-23</v>
      </c>
      <c r="X3132" s="129">
        <v>478</v>
      </c>
      <c r="Y3132" s="129" t="s">
        <v>2277</v>
      </c>
      <c r="Z3132" s="129" t="b">
        <v>1</v>
      </c>
      <c r="AA3132" s="129">
        <v>0</v>
      </c>
      <c r="AB3132" s="129" t="b">
        <v>0</v>
      </c>
      <c r="AC3132" s="129">
        <v>51</v>
      </c>
      <c r="AD3132" s="129">
        <v>9.7000000000000003E-2</v>
      </c>
      <c r="AE3132" s="129" t="s">
        <v>3108</v>
      </c>
      <c r="AF3132" s="129" t="s">
        <v>3182</v>
      </c>
      <c r="AG3132" s="35" t="s">
        <v>5210</v>
      </c>
    </row>
    <row r="3133" spans="1:33" x14ac:dyDescent="0.3">
      <c r="A3133" s="129" t="s">
        <v>8122</v>
      </c>
      <c r="B3133" s="132">
        <v>9.59</v>
      </c>
      <c r="C3133" s="132">
        <v>9.81</v>
      </c>
      <c r="D3133" s="132">
        <v>2.41</v>
      </c>
      <c r="E3133" s="132">
        <v>-2.92</v>
      </c>
      <c r="F3133" s="132">
        <v>-4.93</v>
      </c>
      <c r="I3133" s="129">
        <v>0.27700000000000002</v>
      </c>
      <c r="J3133" s="129">
        <v>-51</v>
      </c>
      <c r="K3133" s="129">
        <v>-19</v>
      </c>
      <c r="L3133" s="129" t="b">
        <v>1</v>
      </c>
      <c r="M3133" s="129">
        <v>-43.127000000000002</v>
      </c>
      <c r="N3133" s="129">
        <v>3.4620000000000002</v>
      </c>
      <c r="O3133" s="129">
        <v>-12.458</v>
      </c>
      <c r="P3133" s="132">
        <v>-37.122</v>
      </c>
      <c r="Q3133" s="132">
        <v>0.69</v>
      </c>
      <c r="R3133" s="132">
        <v>-25.603999999999999</v>
      </c>
      <c r="S3133" s="129">
        <v>3.98</v>
      </c>
      <c r="T3133" s="129">
        <v>-35.484999999999999</v>
      </c>
      <c r="U3133" s="129">
        <v>10.63</v>
      </c>
      <c r="V3133" s="129">
        <v>110</v>
      </c>
      <c r="W3133" s="129">
        <v>282</v>
      </c>
      <c r="X3133" s="129">
        <v>472</v>
      </c>
      <c r="Y3133" s="129" t="s">
        <v>8122</v>
      </c>
      <c r="Z3133" s="129" t="b">
        <v>1</v>
      </c>
      <c r="AA3133" s="129">
        <v>0</v>
      </c>
      <c r="AB3133" s="129" t="b">
        <v>0</v>
      </c>
      <c r="AC3133" s="129">
        <v>39</v>
      </c>
      <c r="AD3133" s="129">
        <v>9.7000000000000003E-2</v>
      </c>
      <c r="AG3133" s="35" t="s">
        <v>8123</v>
      </c>
    </row>
    <row r="3134" spans="1:33" x14ac:dyDescent="0.3">
      <c r="A3134" s="129" t="s">
        <v>2420</v>
      </c>
      <c r="B3134" s="132">
        <v>-3.08</v>
      </c>
      <c r="C3134" s="132">
        <v>11.01</v>
      </c>
      <c r="D3134" s="132">
        <v>-13.21</v>
      </c>
      <c r="E3134" s="132">
        <v>-26.09</v>
      </c>
      <c r="F3134" s="132">
        <v>-23.86</v>
      </c>
      <c r="G3134" s="129" t="s">
        <v>3146</v>
      </c>
      <c r="H3134" s="129" t="s">
        <v>3124</v>
      </c>
      <c r="I3134" s="129">
        <v>3.044</v>
      </c>
      <c r="J3134" s="129">
        <v>-77</v>
      </c>
      <c r="K3134" s="129">
        <v>-73</v>
      </c>
      <c r="L3134" s="129" t="b">
        <v>0</v>
      </c>
      <c r="M3134" s="129">
        <v>-80.018000000000001</v>
      </c>
      <c r="N3134" s="129">
        <v>6.4219999999999997</v>
      </c>
      <c r="O3134" s="129">
        <v>-12.46</v>
      </c>
      <c r="P3134" s="132">
        <v>-60.554000000000002</v>
      </c>
      <c r="Q3134" s="132">
        <v>0.69699999999999995</v>
      </c>
      <c r="R3134" s="132">
        <v>-42.222000000000001</v>
      </c>
      <c r="S3134" s="129">
        <v>5.32</v>
      </c>
      <c r="T3134" s="129">
        <v>46.048000000000002</v>
      </c>
      <c r="U3134" s="129">
        <v>24.51</v>
      </c>
      <c r="V3134" s="129">
        <v>-9</v>
      </c>
      <c r="W3134" s="129">
        <v>0</v>
      </c>
      <c r="X3134" s="129">
        <v>153</v>
      </c>
      <c r="Y3134" s="129" t="s">
        <v>2420</v>
      </c>
      <c r="Z3134" s="129" t="b">
        <v>1</v>
      </c>
      <c r="AA3134" s="129">
        <v>0</v>
      </c>
      <c r="AB3134" s="129" t="b">
        <v>0</v>
      </c>
      <c r="AC3134" s="129">
        <v>39</v>
      </c>
      <c r="AD3134" s="129">
        <v>9.6000000000000002E-2</v>
      </c>
      <c r="AE3134" s="129" t="s">
        <v>3124</v>
      </c>
      <c r="AF3134" s="129" t="s">
        <v>3146</v>
      </c>
      <c r="AG3134" s="35" t="s">
        <v>4413</v>
      </c>
    </row>
    <row r="3135" spans="1:33" x14ac:dyDescent="0.3">
      <c r="A3135" s="129" t="s">
        <v>2154</v>
      </c>
      <c r="B3135" s="132">
        <v>-1.72</v>
      </c>
      <c r="C3135" s="132">
        <v>-20.9</v>
      </c>
      <c r="D3135" s="132">
        <v>-19.55</v>
      </c>
      <c r="E3135" s="132">
        <v>-24.45</v>
      </c>
      <c r="F3135" s="132">
        <v>-26.57</v>
      </c>
      <c r="G3135" s="129" t="s">
        <v>3127</v>
      </c>
      <c r="H3135" s="129" t="s">
        <v>31</v>
      </c>
      <c r="I3135" s="129">
        <v>4.0570000000000004</v>
      </c>
      <c r="J3135" s="129">
        <v>-92</v>
      </c>
      <c r="K3135" s="129">
        <v>-86</v>
      </c>
      <c r="L3135" s="129" t="b">
        <v>0</v>
      </c>
      <c r="M3135" s="129">
        <v>-51.597999999999999</v>
      </c>
      <c r="N3135" s="129">
        <v>4.1399999999999997</v>
      </c>
      <c r="O3135" s="129">
        <v>-12.465</v>
      </c>
      <c r="P3135" s="132">
        <v>-43.206000000000003</v>
      </c>
      <c r="Q3135" s="132">
        <v>0.67100000000000004</v>
      </c>
      <c r="R3135" s="132">
        <v>-28.988</v>
      </c>
      <c r="S3135" s="129">
        <v>3.7</v>
      </c>
      <c r="T3135" s="129">
        <v>-22.648</v>
      </c>
      <c r="U3135" s="129">
        <v>13.13</v>
      </c>
      <c r="V3135" s="129">
        <v>-39</v>
      </c>
      <c r="W3135" s="129">
        <v>-45</v>
      </c>
      <c r="X3135" s="129">
        <v>411</v>
      </c>
      <c r="Y3135" s="129" t="s">
        <v>2154</v>
      </c>
      <c r="Z3135" s="129" t="b">
        <v>1</v>
      </c>
      <c r="AA3135" s="129">
        <v>0</v>
      </c>
      <c r="AB3135" s="129" t="b">
        <v>0</v>
      </c>
      <c r="AC3135" s="129">
        <v>43</v>
      </c>
      <c r="AD3135" s="129">
        <v>9.6000000000000002E-2</v>
      </c>
      <c r="AE3135" s="129" t="s">
        <v>31</v>
      </c>
      <c r="AF3135" s="129" t="s">
        <v>3127</v>
      </c>
      <c r="AG3135" s="35" t="s">
        <v>3482</v>
      </c>
    </row>
    <row r="3136" spans="1:33" x14ac:dyDescent="0.3">
      <c r="A3136" s="129" t="s">
        <v>1243</v>
      </c>
      <c r="B3136" s="132">
        <v>-1.5</v>
      </c>
      <c r="C3136" s="132">
        <v>-1.02</v>
      </c>
      <c r="D3136" s="132">
        <v>-8.34</v>
      </c>
      <c r="E3136" s="132">
        <v>-9.9600000000000009</v>
      </c>
      <c r="F3136" s="132">
        <v>-8.91</v>
      </c>
      <c r="G3136" s="129" t="s">
        <v>3221</v>
      </c>
      <c r="H3136" s="129" t="s">
        <v>24</v>
      </c>
      <c r="I3136" s="129">
        <v>18.47</v>
      </c>
      <c r="J3136" s="129">
        <v>-32</v>
      </c>
      <c r="K3136" s="129">
        <v>-20</v>
      </c>
      <c r="L3136" s="129" t="b">
        <v>0</v>
      </c>
      <c r="M3136" s="129">
        <v>-28.765000000000001</v>
      </c>
      <c r="N3136" s="129">
        <v>2.3039999999999998</v>
      </c>
      <c r="O3136" s="129">
        <v>-12.487</v>
      </c>
      <c r="P3136" s="132">
        <v>-25.439</v>
      </c>
      <c r="Q3136" s="132">
        <v>0.68700000000000006</v>
      </c>
      <c r="R3136" s="132">
        <v>-17.474</v>
      </c>
      <c r="S3136" s="129">
        <v>1.67</v>
      </c>
      <c r="T3136" s="129">
        <v>6.3650000000000002</v>
      </c>
      <c r="U3136" s="129">
        <v>389.47500000000002</v>
      </c>
      <c r="V3136" s="129">
        <v>-25</v>
      </c>
      <c r="W3136" s="129">
        <v>-25</v>
      </c>
      <c r="X3136" s="129">
        <v>30</v>
      </c>
      <c r="Y3136" s="129" t="s">
        <v>1243</v>
      </c>
      <c r="Z3136" s="129" t="b">
        <v>1</v>
      </c>
      <c r="AA3136" s="129">
        <v>0</v>
      </c>
      <c r="AB3136" s="129" t="b">
        <v>0</v>
      </c>
      <c r="AC3136" s="129">
        <v>46</v>
      </c>
      <c r="AD3136" s="129">
        <v>9.6000000000000002E-2</v>
      </c>
      <c r="AE3136" s="129" t="s">
        <v>24</v>
      </c>
      <c r="AF3136" s="129" t="s">
        <v>3221</v>
      </c>
      <c r="AG3136" s="35" t="s">
        <v>4397</v>
      </c>
    </row>
    <row r="3137" spans="1:33" x14ac:dyDescent="0.3">
      <c r="A3137" s="129" t="s">
        <v>1799</v>
      </c>
      <c r="B3137" s="132">
        <v>-1.01</v>
      </c>
      <c r="C3137" s="132">
        <v>2.93</v>
      </c>
      <c r="D3137" s="132">
        <v>-11.29</v>
      </c>
      <c r="E3137" s="132">
        <v>-18.649999999999999</v>
      </c>
      <c r="F3137" s="132">
        <v>-22.76</v>
      </c>
      <c r="G3137" s="129" t="s">
        <v>3305</v>
      </c>
      <c r="H3137" s="129" t="s">
        <v>3124</v>
      </c>
      <c r="I3137" s="129">
        <v>1.577</v>
      </c>
      <c r="J3137" s="129">
        <v>-83</v>
      </c>
      <c r="K3137" s="129">
        <v>-81</v>
      </c>
      <c r="L3137" s="129" t="b">
        <v>0</v>
      </c>
      <c r="M3137" s="129">
        <v>-68.881</v>
      </c>
      <c r="N3137" s="129">
        <v>5.516</v>
      </c>
      <c r="O3137" s="129">
        <v>-12.488</v>
      </c>
      <c r="P3137" s="132">
        <v>-54.381999999999998</v>
      </c>
      <c r="Q3137" s="132">
        <v>0.70699999999999996</v>
      </c>
      <c r="R3137" s="132">
        <v>-38.445999999999998</v>
      </c>
      <c r="S3137" s="129">
        <v>3.07</v>
      </c>
      <c r="T3137" s="129">
        <v>66.48</v>
      </c>
      <c r="U3137" s="129">
        <v>18.63</v>
      </c>
      <c r="V3137" s="129">
        <v>21</v>
      </c>
      <c r="W3137" s="129">
        <v>17</v>
      </c>
      <c r="X3137" s="129">
        <v>349</v>
      </c>
      <c r="Y3137" s="129" t="s">
        <v>1799</v>
      </c>
      <c r="Z3137" s="129" t="b">
        <v>0</v>
      </c>
      <c r="AA3137" s="129">
        <v>0</v>
      </c>
      <c r="AB3137" s="129" t="b">
        <v>0</v>
      </c>
      <c r="AC3137" s="129">
        <v>41</v>
      </c>
      <c r="AD3137" s="129">
        <v>9.5000000000000001E-2</v>
      </c>
      <c r="AE3137" s="129" t="s">
        <v>3124</v>
      </c>
      <c r="AF3137" s="129" t="s">
        <v>3305</v>
      </c>
      <c r="AG3137" s="35" t="s">
        <v>5195</v>
      </c>
    </row>
    <row r="3138" spans="1:33" x14ac:dyDescent="0.3">
      <c r="A3138" s="129" t="s">
        <v>1182</v>
      </c>
      <c r="B3138" s="132">
        <v>0.56999999999999995</v>
      </c>
      <c r="C3138" s="132">
        <v>2.31</v>
      </c>
      <c r="D3138" s="132">
        <v>-4.3499999999999996</v>
      </c>
      <c r="E3138" s="132">
        <v>-5.04</v>
      </c>
      <c r="F3138" s="132">
        <v>-3.93</v>
      </c>
      <c r="G3138" s="129" t="s">
        <v>3442</v>
      </c>
      <c r="H3138" s="129" t="s">
        <v>31</v>
      </c>
      <c r="I3138" s="129">
        <v>11.518000000000001</v>
      </c>
      <c r="J3138" s="129">
        <v>-34</v>
      </c>
      <c r="K3138" s="129">
        <v>-6</v>
      </c>
      <c r="L3138" s="129" t="b">
        <v>1</v>
      </c>
      <c r="M3138" s="129">
        <v>-19.914000000000001</v>
      </c>
      <c r="N3138" s="129">
        <v>1.589</v>
      </c>
      <c r="O3138" s="129">
        <v>-12.531000000000001</v>
      </c>
      <c r="P3138" s="132">
        <v>-18.513000000000002</v>
      </c>
      <c r="Q3138" s="132">
        <v>0.68300000000000005</v>
      </c>
      <c r="R3138" s="132">
        <v>-12.653</v>
      </c>
      <c r="S3138" s="129">
        <v>0.98</v>
      </c>
      <c r="T3138" s="129">
        <v>-31.763999999999999</v>
      </c>
      <c r="U3138" s="129">
        <v>35.44</v>
      </c>
      <c r="V3138" s="129">
        <v>-63</v>
      </c>
      <c r="W3138" s="129">
        <v>-56</v>
      </c>
      <c r="X3138" s="129">
        <v>577</v>
      </c>
      <c r="Y3138" s="129" t="s">
        <v>1182</v>
      </c>
      <c r="Z3138" s="129" t="b">
        <v>1</v>
      </c>
      <c r="AA3138" s="129">
        <v>0</v>
      </c>
      <c r="AB3138" s="129" t="b">
        <v>1</v>
      </c>
      <c r="AC3138" s="129">
        <v>39</v>
      </c>
      <c r="AD3138" s="129">
        <v>9.5000000000000001E-2</v>
      </c>
      <c r="AE3138" s="129" t="s">
        <v>31</v>
      </c>
      <c r="AF3138" s="129" t="s">
        <v>3442</v>
      </c>
      <c r="AG3138" s="35" t="s">
        <v>3689</v>
      </c>
    </row>
    <row r="3139" spans="1:33" x14ac:dyDescent="0.3">
      <c r="A3139" s="129" t="s">
        <v>2242</v>
      </c>
      <c r="B3139" s="132">
        <v>2.2799999999999998</v>
      </c>
      <c r="C3139" s="132">
        <v>0.57999999999999996</v>
      </c>
      <c r="D3139" s="132">
        <v>-11.2</v>
      </c>
      <c r="E3139" s="132">
        <v>-12.86</v>
      </c>
      <c r="F3139" s="132">
        <v>-10.210000000000001</v>
      </c>
      <c r="G3139" s="129" t="s">
        <v>3146</v>
      </c>
      <c r="H3139" s="129" t="s">
        <v>3124</v>
      </c>
      <c r="I3139" s="129">
        <v>4.093</v>
      </c>
      <c r="J3139" s="129">
        <v>-33</v>
      </c>
      <c r="K3139" s="129">
        <v>-28</v>
      </c>
      <c r="L3139" s="129" t="b">
        <v>0</v>
      </c>
      <c r="M3139" s="129">
        <v>-60.228000000000002</v>
      </c>
      <c r="N3139" s="129">
        <v>4.7949999999999999</v>
      </c>
      <c r="O3139" s="129">
        <v>-12.561</v>
      </c>
      <c r="P3139" s="132">
        <v>-45.966999999999999</v>
      </c>
      <c r="Q3139" s="132">
        <v>0.68400000000000005</v>
      </c>
      <c r="R3139" s="132">
        <v>-31.452000000000002</v>
      </c>
      <c r="S3139" s="129">
        <v>2.54</v>
      </c>
      <c r="T3139" s="129">
        <v>45.514000000000003</v>
      </c>
      <c r="U3139" s="129">
        <v>24.19</v>
      </c>
      <c r="V3139" s="129">
        <v>-28</v>
      </c>
      <c r="W3139" s="129">
        <v>-18</v>
      </c>
      <c r="X3139" s="129">
        <v>325</v>
      </c>
      <c r="Y3139" s="129" t="s">
        <v>2242</v>
      </c>
      <c r="Z3139" s="129" t="b">
        <v>1</v>
      </c>
      <c r="AA3139" s="129">
        <v>0</v>
      </c>
      <c r="AB3139" s="129" t="b">
        <v>0</v>
      </c>
      <c r="AC3139" s="129">
        <v>40</v>
      </c>
      <c r="AD3139" s="129">
        <v>9.5000000000000001E-2</v>
      </c>
      <c r="AE3139" s="129" t="s">
        <v>3124</v>
      </c>
      <c r="AF3139" s="129" t="s">
        <v>3146</v>
      </c>
      <c r="AG3139" s="35" t="s">
        <v>5018</v>
      </c>
    </row>
    <row r="3140" spans="1:33" x14ac:dyDescent="0.3">
      <c r="A3140" s="129" t="s">
        <v>1792</v>
      </c>
      <c r="B3140" s="132">
        <v>-0.73</v>
      </c>
      <c r="C3140" s="132">
        <v>-6.9</v>
      </c>
      <c r="D3140" s="132">
        <v>-9.85</v>
      </c>
      <c r="E3140" s="132">
        <v>-7.64</v>
      </c>
      <c r="F3140" s="132">
        <v>-13.92</v>
      </c>
      <c r="G3140" s="129" t="s">
        <v>3146</v>
      </c>
      <c r="H3140" s="129" t="s">
        <v>3124</v>
      </c>
      <c r="I3140" s="129">
        <v>2.9009999999999998</v>
      </c>
      <c r="J3140" s="129">
        <v>-69</v>
      </c>
      <c r="K3140" s="129">
        <v>-19</v>
      </c>
      <c r="L3140" s="129" t="b">
        <v>0</v>
      </c>
      <c r="M3140" s="129">
        <v>-44.94</v>
      </c>
      <c r="N3140" s="129">
        <v>3.577</v>
      </c>
      <c r="O3140" s="129">
        <v>-12.561999999999999</v>
      </c>
      <c r="P3140" s="132">
        <v>-37.295000000000002</v>
      </c>
      <c r="Q3140" s="132">
        <v>0.68400000000000005</v>
      </c>
      <c r="R3140" s="132">
        <v>-25.495000000000001</v>
      </c>
      <c r="S3140" s="129">
        <v>4.7699999999999996</v>
      </c>
      <c r="T3140" s="129">
        <v>17.498999999999999</v>
      </c>
      <c r="U3140" s="129">
        <v>38.33</v>
      </c>
      <c r="V3140" s="129">
        <v>-25</v>
      </c>
      <c r="W3140" s="129">
        <v>-14</v>
      </c>
      <c r="X3140" s="129">
        <v>109</v>
      </c>
      <c r="Y3140" s="129" t="s">
        <v>1792</v>
      </c>
      <c r="Z3140" s="129" t="b">
        <v>1</v>
      </c>
      <c r="AA3140" s="129">
        <v>0</v>
      </c>
      <c r="AB3140" s="129" t="b">
        <v>0</v>
      </c>
      <c r="AC3140" s="129">
        <v>47</v>
      </c>
      <c r="AD3140" s="129">
        <v>9.5000000000000001E-2</v>
      </c>
      <c r="AE3140" s="129" t="s">
        <v>3124</v>
      </c>
      <c r="AF3140" s="129" t="s">
        <v>3146</v>
      </c>
      <c r="AG3140" s="35" t="s">
        <v>3201</v>
      </c>
    </row>
    <row r="3141" spans="1:33" x14ac:dyDescent="0.3">
      <c r="A3141" s="129" t="s">
        <v>1450</v>
      </c>
      <c r="B3141" s="132">
        <v>2.89</v>
      </c>
      <c r="C3141" s="132">
        <v>-4.07</v>
      </c>
      <c r="D3141" s="132">
        <v>-8.7799999999999994</v>
      </c>
      <c r="E3141" s="132">
        <v>-3.85</v>
      </c>
      <c r="F3141" s="132">
        <v>-6.81</v>
      </c>
      <c r="G3141" s="129" t="s">
        <v>3114</v>
      </c>
      <c r="H3141" s="129" t="s">
        <v>31</v>
      </c>
      <c r="I3141" s="129">
        <v>4.827</v>
      </c>
      <c r="J3141" s="129">
        <v>-78</v>
      </c>
      <c r="K3141" s="129">
        <v>-42</v>
      </c>
      <c r="L3141" s="129" t="b">
        <v>0</v>
      </c>
      <c r="M3141" s="129">
        <v>-42.154000000000003</v>
      </c>
      <c r="N3141" s="129">
        <v>3.355</v>
      </c>
      <c r="O3141" s="129">
        <v>-12.566000000000001</v>
      </c>
      <c r="P3141" s="132">
        <v>-33.444000000000003</v>
      </c>
      <c r="Q3141" s="132">
        <v>0.68300000000000005</v>
      </c>
      <c r="R3141" s="132">
        <v>-22.859000000000002</v>
      </c>
      <c r="S3141" s="129">
        <v>2.82</v>
      </c>
      <c r="T3141" s="129">
        <v>28.279</v>
      </c>
      <c r="U3141" s="129">
        <v>42.7</v>
      </c>
      <c r="V3141" s="129">
        <v>18</v>
      </c>
      <c r="W3141" s="129">
        <v>11</v>
      </c>
      <c r="X3141" s="129">
        <v>166</v>
      </c>
      <c r="Y3141" s="129" t="s">
        <v>1450</v>
      </c>
      <c r="Z3141" s="129" t="b">
        <v>1</v>
      </c>
      <c r="AA3141" s="129">
        <v>0</v>
      </c>
      <c r="AB3141" s="129" t="b">
        <v>0</v>
      </c>
      <c r="AC3141" s="129">
        <v>40</v>
      </c>
      <c r="AD3141" s="129">
        <v>9.4E-2</v>
      </c>
      <c r="AE3141" s="129" t="s">
        <v>31</v>
      </c>
      <c r="AF3141" s="129" t="s">
        <v>3114</v>
      </c>
      <c r="AG3141" s="35" t="s">
        <v>3331</v>
      </c>
    </row>
    <row r="3142" spans="1:33" x14ac:dyDescent="0.3">
      <c r="A3142" s="129" t="s">
        <v>948</v>
      </c>
      <c r="B3142" s="132">
        <v>0.79</v>
      </c>
      <c r="C3142" s="132">
        <v>-3.03</v>
      </c>
      <c r="D3142" s="132">
        <v>-7.22</v>
      </c>
      <c r="E3142" s="132">
        <v>-15.27</v>
      </c>
      <c r="F3142" s="132">
        <v>-17.34</v>
      </c>
      <c r="G3142" s="129" t="s">
        <v>3649</v>
      </c>
      <c r="H3142" s="129" t="s">
        <v>3108</v>
      </c>
      <c r="I3142" s="129">
        <v>16.25</v>
      </c>
      <c r="J3142" s="129">
        <v>-55</v>
      </c>
      <c r="K3142" s="129">
        <v>-38</v>
      </c>
      <c r="L3142" s="129" t="b">
        <v>0</v>
      </c>
      <c r="M3142" s="129">
        <v>-36.213999999999999</v>
      </c>
      <c r="N3142" s="129">
        <v>2.8809999999999998</v>
      </c>
      <c r="O3142" s="129">
        <v>-12.568</v>
      </c>
      <c r="P3142" s="132">
        <v>-32.898000000000003</v>
      </c>
      <c r="Q3142" s="132">
        <v>0.68600000000000005</v>
      </c>
      <c r="R3142" s="132">
        <v>-22.565999999999999</v>
      </c>
      <c r="S3142" s="129">
        <v>3.59</v>
      </c>
      <c r="T3142" s="129">
        <v>107.214</v>
      </c>
      <c r="U3142" s="129">
        <v>30.69</v>
      </c>
      <c r="V3142" s="129">
        <v>169</v>
      </c>
      <c r="W3142" s="129">
        <v>194</v>
      </c>
      <c r="X3142" s="129">
        <v>181</v>
      </c>
      <c r="Y3142" s="129" t="s">
        <v>948</v>
      </c>
      <c r="Z3142" s="129" t="b">
        <v>1</v>
      </c>
      <c r="AA3142" s="129">
        <v>0</v>
      </c>
      <c r="AB3142" s="129" t="b">
        <v>0</v>
      </c>
      <c r="AC3142" s="129">
        <v>38</v>
      </c>
      <c r="AD3142" s="129">
        <v>9.4E-2</v>
      </c>
      <c r="AE3142" s="129" t="s">
        <v>3108</v>
      </c>
      <c r="AF3142" s="129" t="s">
        <v>3649</v>
      </c>
      <c r="AG3142" s="35" t="s">
        <v>3650</v>
      </c>
    </row>
    <row r="3143" spans="1:33" x14ac:dyDescent="0.3">
      <c r="A3143" s="129" t="s">
        <v>1517</v>
      </c>
      <c r="B3143" s="132">
        <v>0.61</v>
      </c>
      <c r="C3143" s="132">
        <v>-11.65</v>
      </c>
      <c r="D3143" s="132">
        <v>-16.66</v>
      </c>
      <c r="E3143" s="132">
        <v>-15.58</v>
      </c>
      <c r="F3143" s="132">
        <v>-17.579999999999998</v>
      </c>
      <c r="G3143" s="129" t="s">
        <v>3148</v>
      </c>
      <c r="H3143" s="129" t="s">
        <v>3111</v>
      </c>
      <c r="I3143" s="129">
        <v>1.3660000000000001</v>
      </c>
      <c r="J3143" s="129">
        <v>-79</v>
      </c>
      <c r="K3143" s="129">
        <v>-42</v>
      </c>
      <c r="L3143" s="129" t="b">
        <v>0</v>
      </c>
      <c r="M3143" s="129">
        <v>-41.918999999999997</v>
      </c>
      <c r="N3143" s="129">
        <v>3.3260000000000001</v>
      </c>
      <c r="O3143" s="129">
        <v>-12.603999999999999</v>
      </c>
      <c r="P3143" s="132">
        <v>-36.725999999999999</v>
      </c>
      <c r="Q3143" s="132">
        <v>0.67700000000000005</v>
      </c>
      <c r="R3143" s="132">
        <v>-24.849</v>
      </c>
      <c r="S3143" s="129">
        <v>2.86</v>
      </c>
      <c r="T3143" s="129">
        <v>-23.504999999999999</v>
      </c>
      <c r="U3143" s="129">
        <v>43.17</v>
      </c>
      <c r="V3143" s="129">
        <v>-15</v>
      </c>
      <c r="W3143" s="129">
        <v>-19</v>
      </c>
      <c r="X3143" s="129">
        <v>162</v>
      </c>
      <c r="Y3143" s="129" t="s">
        <v>1517</v>
      </c>
      <c r="Z3143" s="129" t="b">
        <v>1</v>
      </c>
      <c r="AA3143" s="129">
        <v>0</v>
      </c>
      <c r="AB3143" s="129" t="b">
        <v>0</v>
      </c>
      <c r="AC3143" s="129">
        <v>46</v>
      </c>
      <c r="AD3143" s="129">
        <v>9.4E-2</v>
      </c>
      <c r="AE3143" s="129" t="s">
        <v>3111</v>
      </c>
      <c r="AF3143" s="129" t="s">
        <v>3148</v>
      </c>
      <c r="AG3143" s="35" t="s">
        <v>3866</v>
      </c>
    </row>
    <row r="3144" spans="1:33" x14ac:dyDescent="0.3">
      <c r="A3144" s="129" t="s">
        <v>8027</v>
      </c>
      <c r="B3144" s="132">
        <v>0</v>
      </c>
      <c r="C3144" s="132">
        <v>0.26</v>
      </c>
      <c r="D3144" s="132">
        <v>-3.81</v>
      </c>
      <c r="E3144" s="132">
        <v>-2.82</v>
      </c>
      <c r="F3144" s="132">
        <v>-4.05</v>
      </c>
      <c r="G3144" s="129" t="s">
        <v>3250</v>
      </c>
      <c r="H3144" s="129" t="s">
        <v>3111</v>
      </c>
      <c r="I3144" s="129">
        <v>0.36199999999999999</v>
      </c>
      <c r="J3144" s="129">
        <v>-34</v>
      </c>
      <c r="K3144" s="129">
        <v>-29</v>
      </c>
      <c r="L3144" s="129" t="b">
        <v>0</v>
      </c>
      <c r="M3144" s="129">
        <v>-16.754000000000001</v>
      </c>
      <c r="N3144" s="129">
        <v>1.327</v>
      </c>
      <c r="O3144" s="129">
        <v>-12.629</v>
      </c>
      <c r="P3144" s="132">
        <v>-15.731</v>
      </c>
      <c r="Q3144" s="132">
        <v>0.69</v>
      </c>
      <c r="R3144" s="132">
        <v>-10.856999999999999</v>
      </c>
      <c r="S3144" s="129">
        <v>0.83</v>
      </c>
      <c r="T3144" s="129">
        <v>0</v>
      </c>
      <c r="U3144" s="129">
        <v>3.79</v>
      </c>
      <c r="V3144" s="129">
        <v>-48</v>
      </c>
      <c r="W3144" s="129">
        <v>-64</v>
      </c>
      <c r="X3144" s="129">
        <v>6329</v>
      </c>
      <c r="Y3144" s="129" t="s">
        <v>8027</v>
      </c>
      <c r="Z3144" s="129" t="b">
        <v>1</v>
      </c>
      <c r="AA3144" s="129">
        <v>0</v>
      </c>
      <c r="AB3144" s="129" t="b">
        <v>0</v>
      </c>
      <c r="AC3144" s="129">
        <v>30</v>
      </c>
      <c r="AD3144" s="129">
        <v>9.2999999999999999E-2</v>
      </c>
      <c r="AE3144" s="129" t="s">
        <v>3111</v>
      </c>
      <c r="AF3144" s="129" t="s">
        <v>3250</v>
      </c>
      <c r="AG3144" s="35" t="s">
        <v>8028</v>
      </c>
    </row>
    <row r="3145" spans="1:33" x14ac:dyDescent="0.3">
      <c r="A3145" s="129" t="s">
        <v>8128</v>
      </c>
      <c r="B3145" s="132">
        <v>12.25</v>
      </c>
      <c r="C3145" s="132">
        <v>21.63</v>
      </c>
      <c r="D3145" s="132">
        <v>-15.48</v>
      </c>
      <c r="E3145" s="132">
        <v>-12.07</v>
      </c>
      <c r="F3145" s="132">
        <v>-13.68</v>
      </c>
      <c r="G3145" s="129" t="s">
        <v>3162</v>
      </c>
      <c r="H3145" s="129" t="s">
        <v>3108</v>
      </c>
      <c r="I3145" s="129">
        <v>0.25700000000000001</v>
      </c>
      <c r="J3145" s="129">
        <v>-82</v>
      </c>
      <c r="K3145" s="129">
        <v>-75</v>
      </c>
      <c r="L3145" s="129" t="b">
        <v>1</v>
      </c>
      <c r="M3145" s="129">
        <v>-62.372</v>
      </c>
      <c r="N3145" s="129">
        <v>4.9370000000000003</v>
      </c>
      <c r="O3145" s="129">
        <v>-12.632</v>
      </c>
      <c r="P3145" s="132">
        <v>-51.335000000000001</v>
      </c>
      <c r="Q3145" s="132">
        <v>0.68100000000000005</v>
      </c>
      <c r="R3145" s="132">
        <v>-34.951000000000001</v>
      </c>
      <c r="S3145" s="129">
        <v>4.5199999999999996</v>
      </c>
      <c r="T3145" s="129">
        <v>46.765000000000001</v>
      </c>
      <c r="U3145" s="129">
        <v>2.84</v>
      </c>
      <c r="V3145" s="129">
        <v>-17</v>
      </c>
      <c r="W3145" s="129">
        <v>-39</v>
      </c>
      <c r="X3145" s="129">
        <v>1558</v>
      </c>
      <c r="Y3145" s="129" t="s">
        <v>8128</v>
      </c>
      <c r="Z3145" s="129" t="b">
        <v>1</v>
      </c>
      <c r="AA3145" s="129">
        <v>0</v>
      </c>
      <c r="AB3145" s="129" t="b">
        <v>0</v>
      </c>
      <c r="AC3145" s="129">
        <v>42</v>
      </c>
      <c r="AD3145" s="129">
        <v>9.2999999999999999E-2</v>
      </c>
      <c r="AE3145" s="129" t="s">
        <v>3108</v>
      </c>
      <c r="AF3145" s="129" t="s">
        <v>3162</v>
      </c>
      <c r="AG3145" s="35" t="s">
        <v>8129</v>
      </c>
    </row>
    <row r="3146" spans="1:33" x14ac:dyDescent="0.3">
      <c r="A3146" s="129" t="s">
        <v>8176</v>
      </c>
      <c r="B3146" s="132">
        <v>7.52</v>
      </c>
      <c r="C3146" s="132">
        <v>1.25</v>
      </c>
      <c r="D3146" s="132">
        <v>-8.3000000000000007</v>
      </c>
      <c r="E3146" s="132">
        <v>-19</v>
      </c>
      <c r="F3146" s="132">
        <v>-19.27</v>
      </c>
      <c r="G3146" s="129" t="s">
        <v>3127</v>
      </c>
      <c r="H3146" s="129" t="s">
        <v>31</v>
      </c>
      <c r="I3146" s="129">
        <v>0.49</v>
      </c>
      <c r="J3146" s="129">
        <v>-85</v>
      </c>
      <c r="K3146" s="129">
        <v>-83</v>
      </c>
      <c r="L3146" s="129" t="b">
        <v>0</v>
      </c>
      <c r="M3146" s="129">
        <v>-53.183999999999997</v>
      </c>
      <c r="N3146" s="129">
        <v>4.21</v>
      </c>
      <c r="O3146" s="129">
        <v>-12.632999999999999</v>
      </c>
      <c r="P3146" s="132">
        <v>-44.576999999999998</v>
      </c>
      <c r="Q3146" s="132">
        <v>0.70399999999999996</v>
      </c>
      <c r="R3146" s="132">
        <v>-31.38</v>
      </c>
      <c r="S3146" s="129">
        <v>5.18</v>
      </c>
      <c r="T3146" s="129">
        <v>63.593000000000004</v>
      </c>
      <c r="U3146" s="129">
        <v>2.4300000000000002</v>
      </c>
      <c r="V3146" s="129">
        <v>-38</v>
      </c>
      <c r="W3146" s="129">
        <v>-41</v>
      </c>
      <c r="X3146" s="129">
        <v>1589</v>
      </c>
      <c r="Y3146" s="129" t="s">
        <v>8176</v>
      </c>
      <c r="Z3146" s="129" t="b">
        <v>1</v>
      </c>
      <c r="AA3146" s="129">
        <v>0</v>
      </c>
      <c r="AB3146" s="129" t="b">
        <v>0</v>
      </c>
      <c r="AC3146" s="129">
        <v>34</v>
      </c>
      <c r="AD3146" s="129">
        <v>9.2999999999999999E-2</v>
      </c>
      <c r="AE3146" s="129" t="s">
        <v>31</v>
      </c>
      <c r="AF3146" s="129" t="s">
        <v>3127</v>
      </c>
      <c r="AG3146" s="35" t="s">
        <v>8177</v>
      </c>
    </row>
    <row r="3147" spans="1:33" x14ac:dyDescent="0.3">
      <c r="A3147" s="129" t="s">
        <v>980</v>
      </c>
      <c r="B3147" s="132">
        <v>-1.7</v>
      </c>
      <c r="C3147" s="132">
        <v>-11.91</v>
      </c>
      <c r="D3147" s="132">
        <v>-17.239999999999998</v>
      </c>
      <c r="E3147" s="132">
        <v>-18.68</v>
      </c>
      <c r="F3147" s="132">
        <v>-19.61</v>
      </c>
      <c r="G3147" s="129" t="s">
        <v>3175</v>
      </c>
      <c r="H3147" s="129" t="s">
        <v>3108</v>
      </c>
      <c r="I3147" s="129">
        <v>8.5399999999999991</v>
      </c>
      <c r="J3147" s="129">
        <v>-47</v>
      </c>
      <c r="K3147" s="129">
        <v>-26</v>
      </c>
      <c r="L3147" s="129" t="b">
        <v>0</v>
      </c>
      <c r="M3147" s="129">
        <v>-49.112000000000002</v>
      </c>
      <c r="N3147" s="129">
        <v>3.8860000000000001</v>
      </c>
      <c r="O3147" s="129">
        <v>-12.638</v>
      </c>
      <c r="P3147" s="132">
        <v>-40.530999999999999</v>
      </c>
      <c r="Q3147" s="132">
        <v>0.68100000000000005</v>
      </c>
      <c r="R3147" s="132">
        <v>-27.584</v>
      </c>
      <c r="S3147" s="129">
        <v>2.92</v>
      </c>
      <c r="T3147" s="129">
        <v>-62.718000000000004</v>
      </c>
      <c r="U3147" s="129">
        <v>9.84</v>
      </c>
      <c r="V3147" s="129">
        <v>-14</v>
      </c>
      <c r="W3147" s="129">
        <v>-19</v>
      </c>
      <c r="X3147" s="129">
        <v>696</v>
      </c>
      <c r="Y3147" s="129" t="s">
        <v>980</v>
      </c>
      <c r="Z3147" s="129" t="b">
        <v>1</v>
      </c>
      <c r="AA3147" s="129">
        <v>0</v>
      </c>
      <c r="AB3147" s="129" t="b">
        <v>0</v>
      </c>
      <c r="AC3147" s="129">
        <v>43</v>
      </c>
      <c r="AD3147" s="129">
        <v>9.2999999999999999E-2</v>
      </c>
      <c r="AE3147" s="129" t="s">
        <v>3108</v>
      </c>
      <c r="AF3147" s="129" t="s">
        <v>3175</v>
      </c>
      <c r="AG3147" s="35" t="s">
        <v>3998</v>
      </c>
    </row>
    <row r="3148" spans="1:33" x14ac:dyDescent="0.3">
      <c r="A3148" s="129" t="s">
        <v>2232</v>
      </c>
      <c r="B3148" s="132">
        <v>0</v>
      </c>
      <c r="C3148" s="132">
        <v>-3</v>
      </c>
      <c r="D3148" s="132">
        <v>-34.380000000000003</v>
      </c>
      <c r="E3148" s="132">
        <v>-32.729999999999997</v>
      </c>
      <c r="F3148" s="132">
        <v>-36.83</v>
      </c>
      <c r="G3148" s="129" t="s">
        <v>3184</v>
      </c>
      <c r="H3148" s="129" t="s">
        <v>24</v>
      </c>
      <c r="I3148" s="129">
        <v>0.754</v>
      </c>
      <c r="J3148" s="129">
        <v>-54</v>
      </c>
      <c r="K3148" s="129">
        <v>-50</v>
      </c>
      <c r="L3148" s="129" t="b">
        <v>0</v>
      </c>
      <c r="M3148" s="129">
        <v>-93.498000000000005</v>
      </c>
      <c r="N3148" s="129">
        <v>7.383</v>
      </c>
      <c r="O3148" s="129">
        <v>-12.664</v>
      </c>
      <c r="P3148" s="132">
        <v>-68.39</v>
      </c>
      <c r="Q3148" s="132">
        <v>0.65500000000000003</v>
      </c>
      <c r="R3148" s="132">
        <v>-44.792999999999999</v>
      </c>
      <c r="S3148" s="129">
        <v>4.3499999999999996</v>
      </c>
      <c r="T3148" s="129">
        <v>-46.043999999999997</v>
      </c>
      <c r="U3148" s="129">
        <v>21.97</v>
      </c>
      <c r="V3148" s="129">
        <v>-46</v>
      </c>
      <c r="W3148" s="129">
        <v>-60</v>
      </c>
      <c r="X3148" s="129">
        <v>209</v>
      </c>
      <c r="Y3148" s="129" t="s">
        <v>2232</v>
      </c>
      <c r="Z3148" s="129" t="b">
        <v>1</v>
      </c>
      <c r="AA3148" s="129">
        <v>0</v>
      </c>
      <c r="AB3148" s="129" t="b">
        <v>0</v>
      </c>
      <c r="AC3148" s="129">
        <v>41</v>
      </c>
      <c r="AD3148" s="129">
        <v>9.1999999999999998E-2</v>
      </c>
      <c r="AE3148" s="129" t="s">
        <v>24</v>
      </c>
      <c r="AF3148" s="129" t="s">
        <v>3184</v>
      </c>
      <c r="AG3148" s="35" t="s">
        <v>3868</v>
      </c>
    </row>
    <row r="3149" spans="1:33" x14ac:dyDescent="0.3">
      <c r="A3149" s="129" t="s">
        <v>1037</v>
      </c>
      <c r="B3149" s="132">
        <v>4.0999999999999996</v>
      </c>
      <c r="C3149" s="132">
        <v>2.8</v>
      </c>
      <c r="D3149" s="132">
        <v>-3.94</v>
      </c>
      <c r="E3149" s="132">
        <v>-5.56</v>
      </c>
      <c r="F3149" s="132">
        <v>-5.95</v>
      </c>
      <c r="G3149" s="129" t="s">
        <v>3146</v>
      </c>
      <c r="H3149" s="129" t="s">
        <v>3124</v>
      </c>
      <c r="I3149" s="129">
        <v>188.375</v>
      </c>
      <c r="J3149" s="129">
        <v>-36</v>
      </c>
      <c r="K3149" s="129">
        <v>-24</v>
      </c>
      <c r="L3149" s="129" t="b">
        <v>0</v>
      </c>
      <c r="M3149" s="129">
        <v>-35.078000000000003</v>
      </c>
      <c r="N3149" s="129">
        <v>2.77</v>
      </c>
      <c r="O3149" s="129">
        <v>-12.664999999999999</v>
      </c>
      <c r="P3149" s="132">
        <v>-30.234000000000002</v>
      </c>
      <c r="Q3149" s="132">
        <v>0.68500000000000005</v>
      </c>
      <c r="R3149" s="132">
        <v>-20.721</v>
      </c>
      <c r="S3149" s="129">
        <v>1.7</v>
      </c>
      <c r="T3149" s="129">
        <v>5.1920000000000002</v>
      </c>
      <c r="U3149" s="129">
        <v>107.675</v>
      </c>
      <c r="V3149" s="129">
        <v>-14</v>
      </c>
      <c r="W3149" s="129">
        <v>-12</v>
      </c>
      <c r="X3149" s="129">
        <v>109</v>
      </c>
      <c r="Y3149" s="129" t="s">
        <v>1037</v>
      </c>
      <c r="Z3149" s="129" t="b">
        <v>1</v>
      </c>
      <c r="AA3149" s="129">
        <v>0</v>
      </c>
      <c r="AB3149" s="129" t="b">
        <v>0</v>
      </c>
      <c r="AC3149" s="129">
        <v>43</v>
      </c>
      <c r="AD3149" s="129">
        <v>9.1999999999999998E-2</v>
      </c>
      <c r="AE3149" s="129" t="s">
        <v>3124</v>
      </c>
      <c r="AF3149" s="129" t="s">
        <v>3146</v>
      </c>
      <c r="AG3149" s="35" t="s">
        <v>3284</v>
      </c>
    </row>
    <row r="3150" spans="1:33" x14ac:dyDescent="0.3">
      <c r="A3150" s="129" t="s">
        <v>8221</v>
      </c>
      <c r="B3150" s="132">
        <v>1.1100000000000001</v>
      </c>
      <c r="C3150" s="132">
        <v>-3.19</v>
      </c>
      <c r="D3150" s="132">
        <v>-13.2</v>
      </c>
      <c r="E3150" s="132">
        <v>-31.41</v>
      </c>
      <c r="F3150" s="132">
        <v>-24.79</v>
      </c>
      <c r="G3150" s="129" t="s">
        <v>3775</v>
      </c>
      <c r="H3150" s="129" t="s">
        <v>3111</v>
      </c>
      <c r="I3150" s="129">
        <v>0.35199999999999998</v>
      </c>
      <c r="J3150" s="129">
        <v>-61</v>
      </c>
      <c r="K3150" s="129">
        <v>-61</v>
      </c>
      <c r="L3150" s="129" t="b">
        <v>0</v>
      </c>
      <c r="M3150" s="129">
        <v>-41.896000000000001</v>
      </c>
      <c r="N3150" s="129">
        <v>3.3069999999999999</v>
      </c>
      <c r="O3150" s="129">
        <v>-12.667</v>
      </c>
      <c r="P3150" s="132">
        <v>-39.112000000000002</v>
      </c>
      <c r="Q3150" s="132">
        <v>0.7</v>
      </c>
      <c r="R3150" s="132">
        <v>-27.361000000000001</v>
      </c>
      <c r="S3150" s="129">
        <v>3.45</v>
      </c>
      <c r="T3150" s="129">
        <v>0</v>
      </c>
      <c r="U3150" s="129">
        <v>5.46</v>
      </c>
      <c r="V3150" s="129">
        <v>11</v>
      </c>
      <c r="W3150" s="129">
        <v>3</v>
      </c>
      <c r="X3150" s="129">
        <v>1062</v>
      </c>
      <c r="Y3150" s="129" t="s">
        <v>8221</v>
      </c>
      <c r="Z3150" s="129" t="b">
        <v>1</v>
      </c>
      <c r="AA3150" s="129">
        <v>0</v>
      </c>
      <c r="AB3150" s="129" t="b">
        <v>0</v>
      </c>
      <c r="AC3150" s="129">
        <v>37</v>
      </c>
      <c r="AD3150" s="129">
        <v>9.1999999999999998E-2</v>
      </c>
      <c r="AE3150" s="129" t="s">
        <v>3111</v>
      </c>
      <c r="AF3150" s="129" t="s">
        <v>3775</v>
      </c>
      <c r="AG3150" s="35" t="s">
        <v>8222</v>
      </c>
    </row>
    <row r="3151" spans="1:33" x14ac:dyDescent="0.3">
      <c r="A3151" s="129" t="s">
        <v>1791</v>
      </c>
      <c r="B3151" s="132">
        <v>-1.66</v>
      </c>
      <c r="C3151" s="132">
        <v>-3.82</v>
      </c>
      <c r="D3151" s="132">
        <v>-22.42</v>
      </c>
      <c r="E3151" s="132">
        <v>-8.39</v>
      </c>
      <c r="F3151" s="132">
        <v>-13.83</v>
      </c>
      <c r="G3151" s="129" t="s">
        <v>3215</v>
      </c>
      <c r="H3151" s="129" t="s">
        <v>3108</v>
      </c>
      <c r="I3151" s="129">
        <v>2.4239999999999999</v>
      </c>
      <c r="J3151" s="129">
        <v>-45</v>
      </c>
      <c r="K3151" s="129">
        <v>-40</v>
      </c>
      <c r="L3151" s="129" t="b">
        <v>0</v>
      </c>
      <c r="M3151" s="129">
        <v>-61.634999999999998</v>
      </c>
      <c r="N3151" s="129">
        <v>4.8559999999999999</v>
      </c>
      <c r="O3151" s="129">
        <v>-12.693</v>
      </c>
      <c r="P3151" s="132">
        <v>-46.466000000000001</v>
      </c>
      <c r="Q3151" s="132">
        <v>0.67500000000000004</v>
      </c>
      <c r="R3151" s="132">
        <v>-31.353999999999999</v>
      </c>
      <c r="S3151" s="129">
        <v>2.35</v>
      </c>
      <c r="T3151" s="129">
        <v>-37.790999999999997</v>
      </c>
      <c r="U3151" s="129">
        <v>66.41</v>
      </c>
      <c r="V3151" s="129">
        <v>22</v>
      </c>
      <c r="W3151" s="129">
        <v>25</v>
      </c>
      <c r="X3151" s="129">
        <v>128</v>
      </c>
      <c r="Y3151" s="129" t="s">
        <v>1791</v>
      </c>
      <c r="Z3151" s="129" t="b">
        <v>1</v>
      </c>
      <c r="AA3151" s="129">
        <v>0</v>
      </c>
      <c r="AB3151" s="129" t="b">
        <v>0</v>
      </c>
      <c r="AC3151" s="129">
        <v>47</v>
      </c>
      <c r="AD3151" s="129">
        <v>9.0999999999999998E-2</v>
      </c>
      <c r="AE3151" s="129" t="s">
        <v>3108</v>
      </c>
      <c r="AF3151" s="129" t="s">
        <v>3215</v>
      </c>
      <c r="AG3151" s="35" t="s">
        <v>3621</v>
      </c>
    </row>
    <row r="3152" spans="1:33" x14ac:dyDescent="0.3">
      <c r="A3152" s="129" t="s">
        <v>4553</v>
      </c>
      <c r="B3152" s="132">
        <v>0.08</v>
      </c>
      <c r="C3152" s="132">
        <v>-7.04</v>
      </c>
      <c r="D3152" s="132">
        <v>-9.5</v>
      </c>
      <c r="E3152" s="132">
        <v>-13.62</v>
      </c>
      <c r="F3152" s="132">
        <v>-15.45</v>
      </c>
      <c r="G3152" s="129" t="s">
        <v>3148</v>
      </c>
      <c r="H3152" s="129" t="s">
        <v>3111</v>
      </c>
      <c r="I3152" s="129">
        <v>0.78700000000000003</v>
      </c>
      <c r="J3152" s="129">
        <v>-43</v>
      </c>
      <c r="K3152" s="129">
        <v>-42</v>
      </c>
      <c r="L3152" s="129" t="b">
        <v>0</v>
      </c>
      <c r="M3152" s="129">
        <v>-26.768999999999998</v>
      </c>
      <c r="N3152" s="129">
        <v>2.109</v>
      </c>
      <c r="O3152" s="129">
        <v>-12.695</v>
      </c>
      <c r="P3152" s="132">
        <v>-25.683</v>
      </c>
      <c r="Q3152" s="132">
        <v>0.69499999999999995</v>
      </c>
      <c r="R3152" s="132">
        <v>-17.853000000000002</v>
      </c>
      <c r="S3152" s="129">
        <v>2.19</v>
      </c>
      <c r="T3152" s="129">
        <v>-45.566000000000003</v>
      </c>
      <c r="U3152" s="129">
        <v>26</v>
      </c>
      <c r="V3152" s="129">
        <v>19</v>
      </c>
      <c r="W3152" s="129">
        <v>31</v>
      </c>
      <c r="X3152" s="129">
        <v>350</v>
      </c>
      <c r="Y3152" s="129" t="s">
        <v>4553</v>
      </c>
      <c r="Z3152" s="129" t="b">
        <v>1</v>
      </c>
      <c r="AA3152" s="129">
        <v>0</v>
      </c>
      <c r="AB3152" s="129" t="b">
        <v>0</v>
      </c>
      <c r="AC3152" s="129">
        <v>41</v>
      </c>
      <c r="AD3152" s="129">
        <v>9.0999999999999998E-2</v>
      </c>
      <c r="AE3152" s="129" t="s">
        <v>3111</v>
      </c>
      <c r="AF3152" s="129" t="s">
        <v>3148</v>
      </c>
      <c r="AG3152" s="35" t="s">
        <v>4554</v>
      </c>
    </row>
    <row r="3153" spans="1:33" x14ac:dyDescent="0.3">
      <c r="A3153" s="129" t="s">
        <v>1353</v>
      </c>
      <c r="B3153" s="132">
        <v>0.78</v>
      </c>
      <c r="C3153" s="132">
        <v>1.92</v>
      </c>
      <c r="D3153" s="132">
        <v>-1.21</v>
      </c>
      <c r="E3153" s="132">
        <v>-9.18</v>
      </c>
      <c r="F3153" s="132">
        <v>-6.08</v>
      </c>
      <c r="G3153" s="129" t="s">
        <v>3146</v>
      </c>
      <c r="H3153" s="129" t="s">
        <v>3124</v>
      </c>
      <c r="I3153" s="129">
        <v>42.749000000000002</v>
      </c>
      <c r="J3153" s="129">
        <v>-38</v>
      </c>
      <c r="K3153" s="129">
        <v>-32</v>
      </c>
      <c r="L3153" s="129" t="b">
        <v>0</v>
      </c>
      <c r="M3153" s="129">
        <v>-29.248000000000001</v>
      </c>
      <c r="N3153" s="129">
        <v>2.2909999999999999</v>
      </c>
      <c r="O3153" s="129">
        <v>-12.768000000000001</v>
      </c>
      <c r="P3153" s="132">
        <v>-26.521999999999998</v>
      </c>
      <c r="Q3153" s="132">
        <v>0.69599999999999995</v>
      </c>
      <c r="R3153" s="132">
        <v>-18.45</v>
      </c>
      <c r="S3153" s="129">
        <v>1.2</v>
      </c>
      <c r="T3153" s="129">
        <v>21.605</v>
      </c>
      <c r="U3153" s="129">
        <v>13.505000000000001</v>
      </c>
      <c r="V3153" s="129">
        <v>4</v>
      </c>
      <c r="W3153" s="129">
        <v>6</v>
      </c>
      <c r="X3153" s="129">
        <v>1234</v>
      </c>
      <c r="Y3153" s="129" t="s">
        <v>1353</v>
      </c>
      <c r="Z3153" s="129" t="b">
        <v>1</v>
      </c>
      <c r="AA3153" s="129">
        <v>0</v>
      </c>
      <c r="AB3153" s="129" t="b">
        <v>0</v>
      </c>
      <c r="AC3153" s="129">
        <v>42</v>
      </c>
      <c r="AD3153" s="129">
        <v>9.0999999999999998E-2</v>
      </c>
      <c r="AE3153" s="129" t="s">
        <v>3124</v>
      </c>
      <c r="AF3153" s="129" t="s">
        <v>3146</v>
      </c>
      <c r="AG3153" s="35" t="s">
        <v>5257</v>
      </c>
    </row>
    <row r="3154" spans="1:33" x14ac:dyDescent="0.3">
      <c r="A3154" s="129" t="s">
        <v>187</v>
      </c>
      <c r="B3154" s="132">
        <v>-2.08</v>
      </c>
      <c r="C3154" s="132">
        <v>-1.61</v>
      </c>
      <c r="D3154" s="132">
        <v>-12.09</v>
      </c>
      <c r="E3154" s="132">
        <v>-11.05</v>
      </c>
      <c r="F3154" s="132">
        <v>-14.6</v>
      </c>
      <c r="G3154" s="129" t="s">
        <v>3229</v>
      </c>
      <c r="H3154" s="129" t="s">
        <v>3108</v>
      </c>
      <c r="I3154" s="129">
        <v>7.2530000000000001</v>
      </c>
      <c r="J3154" s="129">
        <v>-56</v>
      </c>
      <c r="K3154" s="129">
        <v>-37</v>
      </c>
      <c r="L3154" s="129" t="b">
        <v>0</v>
      </c>
      <c r="M3154" s="129">
        <v>-41.002000000000002</v>
      </c>
      <c r="N3154" s="129">
        <v>3.2</v>
      </c>
      <c r="O3154" s="129">
        <v>-12.814</v>
      </c>
      <c r="P3154" s="132">
        <v>-35.354999999999997</v>
      </c>
      <c r="Q3154" s="132">
        <v>0.69699999999999995</v>
      </c>
      <c r="R3154" s="132">
        <v>-24.638000000000002</v>
      </c>
      <c r="S3154" s="129">
        <v>3.16</v>
      </c>
      <c r="T3154" s="129">
        <v>23.149000000000001</v>
      </c>
      <c r="U3154" s="129">
        <v>260</v>
      </c>
      <c r="V3154" s="129">
        <v>-25</v>
      </c>
      <c r="W3154" s="129">
        <v>-11</v>
      </c>
      <c r="X3154" s="129">
        <v>24</v>
      </c>
      <c r="Y3154" s="129" t="s">
        <v>187</v>
      </c>
      <c r="Z3154" s="129" t="b">
        <v>1</v>
      </c>
      <c r="AA3154" s="129">
        <v>0</v>
      </c>
      <c r="AB3154" s="129" t="b">
        <v>0</v>
      </c>
      <c r="AC3154" s="129">
        <v>42</v>
      </c>
      <c r="AD3154" s="129">
        <v>9.0999999999999998E-2</v>
      </c>
      <c r="AE3154" s="129" t="s">
        <v>3108</v>
      </c>
      <c r="AF3154" s="129" t="s">
        <v>3229</v>
      </c>
      <c r="AG3154" s="35" t="s">
        <v>4558</v>
      </c>
    </row>
    <row r="3155" spans="1:33" x14ac:dyDescent="0.3">
      <c r="A3155" s="129" t="s">
        <v>2370</v>
      </c>
      <c r="B3155" s="132">
        <v>-2.5299999999999998</v>
      </c>
      <c r="C3155" s="132">
        <v>3.05</v>
      </c>
      <c r="D3155" s="132">
        <v>-8.6</v>
      </c>
      <c r="E3155" s="132">
        <v>-15.71</v>
      </c>
      <c r="F3155" s="132">
        <v>-13.15</v>
      </c>
      <c r="G3155" s="129" t="s">
        <v>3316</v>
      </c>
      <c r="H3155" s="129" t="s">
        <v>31</v>
      </c>
      <c r="I3155" s="129">
        <v>1.1599999999999999</v>
      </c>
      <c r="J3155" s="129">
        <v>-79</v>
      </c>
      <c r="K3155" s="129">
        <v>-78</v>
      </c>
      <c r="L3155" s="129" t="b">
        <v>0</v>
      </c>
      <c r="M3155" s="129">
        <v>-44.332999999999998</v>
      </c>
      <c r="N3155" s="129">
        <v>3.4510000000000001</v>
      </c>
      <c r="O3155" s="129">
        <v>-12.845000000000001</v>
      </c>
      <c r="P3155" s="132">
        <v>-37.213999999999999</v>
      </c>
      <c r="Q3155" s="132">
        <v>0.70699999999999996</v>
      </c>
      <c r="R3155" s="132">
        <v>-26.308</v>
      </c>
      <c r="S3155" s="129">
        <v>3.18</v>
      </c>
      <c r="T3155" s="129">
        <v>-45.058</v>
      </c>
      <c r="U3155" s="129">
        <v>11.16</v>
      </c>
      <c r="V3155" s="129">
        <v>-19</v>
      </c>
      <c r="W3155" s="129">
        <v>-29</v>
      </c>
      <c r="X3155" s="129">
        <v>563</v>
      </c>
      <c r="Y3155" s="129" t="s">
        <v>2370</v>
      </c>
      <c r="Z3155" s="129" t="b">
        <v>0</v>
      </c>
      <c r="AA3155" s="129">
        <v>0</v>
      </c>
      <c r="AB3155" s="129" t="b">
        <v>0</v>
      </c>
      <c r="AC3155" s="129">
        <v>48</v>
      </c>
      <c r="AD3155" s="129">
        <v>0.09</v>
      </c>
      <c r="AE3155" s="129" t="s">
        <v>31</v>
      </c>
      <c r="AF3155" s="129" t="s">
        <v>3316</v>
      </c>
      <c r="AG3155" s="35" t="s">
        <v>5213</v>
      </c>
    </row>
    <row r="3156" spans="1:33" x14ac:dyDescent="0.3">
      <c r="A3156" s="129" t="s">
        <v>1894</v>
      </c>
      <c r="B3156" s="132">
        <v>9.64</v>
      </c>
      <c r="C3156" s="132">
        <v>10.98</v>
      </c>
      <c r="D3156" s="132">
        <v>-6.38</v>
      </c>
      <c r="E3156" s="132">
        <v>-26.02</v>
      </c>
      <c r="F3156" s="132">
        <v>-19.89</v>
      </c>
      <c r="G3156" s="129" t="s">
        <v>88</v>
      </c>
      <c r="H3156" s="129" t="s">
        <v>31</v>
      </c>
      <c r="I3156" s="129">
        <v>0.83299999999999996</v>
      </c>
      <c r="J3156" s="129">
        <v>-84</v>
      </c>
      <c r="K3156" s="129">
        <v>-77</v>
      </c>
      <c r="L3156" s="129" t="b">
        <v>0</v>
      </c>
      <c r="M3156" s="129">
        <v>-104.502</v>
      </c>
      <c r="N3156" s="129">
        <v>8.1329999999999991</v>
      </c>
      <c r="O3156" s="129">
        <v>-12.85</v>
      </c>
      <c r="P3156" s="132">
        <v>-70.301000000000002</v>
      </c>
      <c r="Q3156" s="132">
        <v>0.72499999999999998</v>
      </c>
      <c r="R3156" s="132">
        <v>-50.968000000000004</v>
      </c>
      <c r="S3156" s="129">
        <v>5.75</v>
      </c>
      <c r="T3156" s="129">
        <v>38.225999999999999</v>
      </c>
      <c r="U3156" s="129">
        <v>4.55</v>
      </c>
      <c r="V3156" s="129">
        <v>-19</v>
      </c>
      <c r="W3156" s="129">
        <v>-12</v>
      </c>
      <c r="X3156" s="129">
        <v>764</v>
      </c>
      <c r="Y3156" s="129" t="s">
        <v>1894</v>
      </c>
      <c r="Z3156" s="129" t="b">
        <v>1</v>
      </c>
      <c r="AA3156" s="129">
        <v>0</v>
      </c>
      <c r="AB3156" s="129" t="b">
        <v>0</v>
      </c>
      <c r="AC3156" s="129">
        <v>39</v>
      </c>
      <c r="AD3156" s="129">
        <v>0.09</v>
      </c>
      <c r="AE3156" s="129" t="s">
        <v>31</v>
      </c>
      <c r="AF3156" s="129" t="s">
        <v>88</v>
      </c>
      <c r="AG3156" s="35" t="s">
        <v>5120</v>
      </c>
    </row>
    <row r="3157" spans="1:33" x14ac:dyDescent="0.3">
      <c r="A3157" s="129" t="s">
        <v>8180</v>
      </c>
      <c r="B3157" s="132">
        <v>-2.82</v>
      </c>
      <c r="C3157" s="132">
        <v>-2.44</v>
      </c>
      <c r="D3157" s="132">
        <v>-6.33</v>
      </c>
      <c r="E3157" s="132">
        <v>-26.51</v>
      </c>
      <c r="F3157" s="132">
        <v>-23.12</v>
      </c>
      <c r="G3157" s="129" t="s">
        <v>3158</v>
      </c>
      <c r="H3157" s="129" t="s">
        <v>245</v>
      </c>
      <c r="I3157" s="129">
        <v>0.40200000000000002</v>
      </c>
      <c r="J3157" s="129">
        <v>-52</v>
      </c>
      <c r="K3157" s="129">
        <v>-52</v>
      </c>
      <c r="L3157" s="129" t="b">
        <v>0</v>
      </c>
      <c r="M3157" s="129">
        <v>-53.162999999999997</v>
      </c>
      <c r="N3157" s="129">
        <v>4.1360000000000001</v>
      </c>
      <c r="O3157" s="129">
        <v>-12.853</v>
      </c>
      <c r="P3157" s="132">
        <v>-44.542999999999999</v>
      </c>
      <c r="Q3157" s="132">
        <v>0.71299999999999997</v>
      </c>
      <c r="R3157" s="132">
        <v>-31.763999999999999</v>
      </c>
      <c r="S3157" s="129">
        <v>2.83</v>
      </c>
      <c r="T3157" s="129">
        <v>11.933</v>
      </c>
      <c r="U3157" s="129">
        <v>14.8</v>
      </c>
      <c r="V3157" s="129">
        <v>-23</v>
      </c>
      <c r="W3157" s="129">
        <v>-15</v>
      </c>
      <c r="X3157" s="129">
        <v>477</v>
      </c>
      <c r="Y3157" s="129" t="s">
        <v>8180</v>
      </c>
      <c r="Z3157" s="129" t="b">
        <v>1</v>
      </c>
      <c r="AA3157" s="129">
        <v>0</v>
      </c>
      <c r="AB3157" s="129" t="b">
        <v>0</v>
      </c>
      <c r="AC3157" s="129">
        <v>50</v>
      </c>
      <c r="AD3157" s="129">
        <v>0.09</v>
      </c>
      <c r="AE3157" s="129" t="s">
        <v>245</v>
      </c>
      <c r="AF3157" s="129" t="s">
        <v>3158</v>
      </c>
      <c r="AG3157" s="35" t="s">
        <v>8181</v>
      </c>
    </row>
    <row r="3158" spans="1:33" x14ac:dyDescent="0.3">
      <c r="A3158" s="129" t="s">
        <v>1120</v>
      </c>
      <c r="B3158" s="132">
        <v>0.1</v>
      </c>
      <c r="C3158" s="132">
        <v>11.4</v>
      </c>
      <c r="D3158" s="132">
        <v>-7.41</v>
      </c>
      <c r="E3158" s="132">
        <v>-9.91</v>
      </c>
      <c r="F3158" s="132">
        <v>-10.92</v>
      </c>
      <c r="G3158" s="129" t="s">
        <v>3127</v>
      </c>
      <c r="H3158" s="129" t="s">
        <v>31</v>
      </c>
      <c r="I3158" s="129">
        <v>22.396000000000001</v>
      </c>
      <c r="J3158" s="129">
        <v>-83</v>
      </c>
      <c r="K3158" s="129">
        <v>-74</v>
      </c>
      <c r="L3158" s="129" t="b">
        <v>0</v>
      </c>
      <c r="M3158" s="129">
        <v>-63.137999999999998</v>
      </c>
      <c r="N3158" s="129">
        <v>4.9119999999999999</v>
      </c>
      <c r="O3158" s="129">
        <v>-12.853</v>
      </c>
      <c r="P3158" s="132">
        <v>-47.899000000000001</v>
      </c>
      <c r="Q3158" s="132">
        <v>0.70099999999999996</v>
      </c>
      <c r="R3158" s="132">
        <v>-33.561999999999998</v>
      </c>
      <c r="S3158" s="129">
        <v>3.29</v>
      </c>
      <c r="T3158" s="129">
        <v>-51.636000000000003</v>
      </c>
      <c r="U3158" s="129">
        <v>35.034999999999997</v>
      </c>
      <c r="V3158" s="129">
        <v>-34</v>
      </c>
      <c r="W3158" s="129">
        <v>-60</v>
      </c>
      <c r="X3158" s="129">
        <v>173</v>
      </c>
      <c r="Y3158" s="129" t="s">
        <v>1120</v>
      </c>
      <c r="Z3158" s="129" t="b">
        <v>1</v>
      </c>
      <c r="AA3158" s="129">
        <v>0</v>
      </c>
      <c r="AB3158" s="129" t="b">
        <v>0</v>
      </c>
      <c r="AC3158" s="129">
        <v>47</v>
      </c>
      <c r="AD3158" s="129">
        <v>8.8999999999999996E-2</v>
      </c>
      <c r="AE3158" s="129" t="s">
        <v>31</v>
      </c>
      <c r="AF3158" s="129" t="s">
        <v>3127</v>
      </c>
      <c r="AG3158" s="35" t="s">
        <v>4240</v>
      </c>
    </row>
    <row r="3159" spans="1:33" x14ac:dyDescent="0.3">
      <c r="A3159" s="129" t="s">
        <v>246</v>
      </c>
      <c r="B3159" s="132">
        <v>7.76</v>
      </c>
      <c r="C3159" s="132">
        <v>9.34</v>
      </c>
      <c r="D3159" s="132">
        <v>-7.39</v>
      </c>
      <c r="E3159" s="132">
        <v>-17.170000000000002</v>
      </c>
      <c r="F3159" s="132">
        <v>-18.57</v>
      </c>
      <c r="G3159" s="129" t="s">
        <v>3543</v>
      </c>
      <c r="H3159" s="129" t="s">
        <v>3108</v>
      </c>
      <c r="I3159" s="129">
        <v>15.672000000000001</v>
      </c>
      <c r="J3159" s="129">
        <v>-61</v>
      </c>
      <c r="K3159" s="129">
        <v>-42</v>
      </c>
      <c r="L3159" s="129" t="b">
        <v>0</v>
      </c>
      <c r="M3159" s="129">
        <v>-55.156999999999996</v>
      </c>
      <c r="N3159" s="129">
        <v>4.2850000000000001</v>
      </c>
      <c r="O3159" s="129">
        <v>-12.872999999999999</v>
      </c>
      <c r="P3159" s="132">
        <v>-47.259</v>
      </c>
      <c r="Q3159" s="132">
        <v>0.69199999999999995</v>
      </c>
      <c r="R3159" s="132">
        <v>-32.709000000000003</v>
      </c>
      <c r="S3159" s="129">
        <v>2.2799999999999998</v>
      </c>
      <c r="T3159" s="129">
        <v>11.351000000000001</v>
      </c>
      <c r="U3159" s="129">
        <v>123.38</v>
      </c>
      <c r="V3159" s="129">
        <v>-26</v>
      </c>
      <c r="W3159" s="129">
        <v>-48</v>
      </c>
      <c r="X3159" s="129">
        <v>70</v>
      </c>
      <c r="Y3159" s="129" t="s">
        <v>246</v>
      </c>
      <c r="Z3159" s="129" t="b">
        <v>1</v>
      </c>
      <c r="AA3159" s="129">
        <v>0</v>
      </c>
      <c r="AB3159" s="129" t="b">
        <v>0</v>
      </c>
      <c r="AC3159" s="129">
        <v>51</v>
      </c>
      <c r="AD3159" s="129">
        <v>8.8999999999999996E-2</v>
      </c>
      <c r="AE3159" s="129" t="s">
        <v>3108</v>
      </c>
      <c r="AF3159" s="129" t="s">
        <v>3543</v>
      </c>
      <c r="AG3159" s="35" t="s">
        <v>3804</v>
      </c>
    </row>
    <row r="3160" spans="1:33" x14ac:dyDescent="0.3">
      <c r="A3160" s="129" t="s">
        <v>258</v>
      </c>
      <c r="B3160" s="132">
        <v>-1.9</v>
      </c>
      <c r="C3160" s="132">
        <v>-1.28</v>
      </c>
      <c r="D3160" s="132">
        <v>-8.2100000000000009</v>
      </c>
      <c r="E3160" s="132">
        <v>-8.77</v>
      </c>
      <c r="F3160" s="132">
        <v>-16.95</v>
      </c>
      <c r="G3160" s="129" t="s">
        <v>3516</v>
      </c>
      <c r="H3160" s="129" t="s">
        <v>3205</v>
      </c>
      <c r="I3160" s="129">
        <v>152.26599999999999</v>
      </c>
      <c r="J3160" s="129">
        <v>-54</v>
      </c>
      <c r="K3160" s="129">
        <v>-37</v>
      </c>
      <c r="L3160" s="129" t="b">
        <v>0</v>
      </c>
      <c r="M3160" s="129">
        <v>-29.276</v>
      </c>
      <c r="N3160" s="129">
        <v>2.2730000000000001</v>
      </c>
      <c r="O3160" s="129">
        <v>-12.879</v>
      </c>
      <c r="P3160" s="132">
        <v>-28.251000000000001</v>
      </c>
      <c r="Q3160" s="132">
        <v>0.69899999999999995</v>
      </c>
      <c r="R3160" s="132">
        <v>-19.757999999999999</v>
      </c>
      <c r="S3160" s="129">
        <v>1.9</v>
      </c>
      <c r="T3160" s="129">
        <v>-20.655999999999999</v>
      </c>
      <c r="U3160" s="129">
        <v>38.807000000000002</v>
      </c>
      <c r="V3160" s="129">
        <v>-62</v>
      </c>
      <c r="W3160" s="129">
        <v>-64</v>
      </c>
      <c r="X3160" s="129">
        <v>270</v>
      </c>
      <c r="Y3160" s="129" t="s">
        <v>258</v>
      </c>
      <c r="Z3160" s="129" t="b">
        <v>1</v>
      </c>
      <c r="AA3160" s="129">
        <v>0</v>
      </c>
      <c r="AB3160" s="129" t="b">
        <v>0</v>
      </c>
      <c r="AC3160" s="129">
        <v>35</v>
      </c>
      <c r="AD3160" s="129">
        <v>8.8999999999999996E-2</v>
      </c>
      <c r="AE3160" s="129" t="s">
        <v>3205</v>
      </c>
      <c r="AF3160" s="129" t="s">
        <v>3516</v>
      </c>
      <c r="AG3160" s="35" t="s">
        <v>5047</v>
      </c>
    </row>
    <row r="3161" spans="1:33" x14ac:dyDescent="0.3">
      <c r="A3161" s="129" t="s">
        <v>1149</v>
      </c>
      <c r="B3161" s="132">
        <v>-6.86</v>
      </c>
      <c r="C3161" s="132">
        <v>-9.26</v>
      </c>
      <c r="D3161" s="132">
        <v>-18.89</v>
      </c>
      <c r="E3161" s="132">
        <v>-18.89</v>
      </c>
      <c r="F3161" s="132">
        <v>-18.88</v>
      </c>
      <c r="G3161" s="129" t="s">
        <v>3649</v>
      </c>
      <c r="H3161" s="129" t="s">
        <v>3108</v>
      </c>
      <c r="I3161" s="129">
        <v>6.84</v>
      </c>
      <c r="J3161" s="129">
        <v>-53</v>
      </c>
      <c r="K3161" s="129">
        <v>-52</v>
      </c>
      <c r="L3161" s="129" t="b">
        <v>0</v>
      </c>
      <c r="M3161" s="129">
        <v>-49.506999999999998</v>
      </c>
      <c r="N3161" s="129">
        <v>3.8420000000000001</v>
      </c>
      <c r="O3161" s="129">
        <v>-12.885</v>
      </c>
      <c r="P3161" s="132">
        <v>-41</v>
      </c>
      <c r="Q3161" s="132">
        <v>0.68200000000000005</v>
      </c>
      <c r="R3161" s="132">
        <v>-27.981000000000002</v>
      </c>
      <c r="S3161" s="129">
        <v>3.84</v>
      </c>
      <c r="T3161" s="129">
        <v>89.703999999999994</v>
      </c>
      <c r="U3161" s="129">
        <v>180.137</v>
      </c>
      <c r="V3161" s="129">
        <v>-8</v>
      </c>
      <c r="W3161" s="129">
        <v>47</v>
      </c>
      <c r="X3161" s="129">
        <v>28</v>
      </c>
      <c r="Y3161" s="129" t="s">
        <v>1149</v>
      </c>
      <c r="Z3161" s="129" t="b">
        <v>1</v>
      </c>
      <c r="AA3161" s="129">
        <v>0</v>
      </c>
      <c r="AB3161" s="129" t="b">
        <v>0</v>
      </c>
      <c r="AC3161" s="129">
        <v>46</v>
      </c>
      <c r="AD3161" s="129">
        <v>8.8999999999999996E-2</v>
      </c>
      <c r="AE3161" s="129" t="s">
        <v>3108</v>
      </c>
      <c r="AF3161" s="129" t="s">
        <v>3649</v>
      </c>
      <c r="AG3161" s="35" t="s">
        <v>5090</v>
      </c>
    </row>
    <row r="3162" spans="1:33" x14ac:dyDescent="0.3">
      <c r="A3162" s="129" t="s">
        <v>82</v>
      </c>
      <c r="B3162" s="132">
        <v>-0.45</v>
      </c>
      <c r="C3162" s="132">
        <v>-7.56</v>
      </c>
      <c r="D3162" s="132">
        <v>-13.39</v>
      </c>
      <c r="E3162" s="132">
        <v>-23.34</v>
      </c>
      <c r="F3162" s="132">
        <v>-17.29</v>
      </c>
      <c r="G3162" s="129" t="s">
        <v>3148</v>
      </c>
      <c r="H3162" s="129" t="s">
        <v>3111</v>
      </c>
      <c r="I3162" s="129">
        <v>24.739000000000001</v>
      </c>
      <c r="J3162" s="129">
        <v>-56</v>
      </c>
      <c r="K3162" s="129">
        <v>-55</v>
      </c>
      <c r="L3162" s="129" t="b">
        <v>0</v>
      </c>
      <c r="M3162" s="129">
        <v>-35.881</v>
      </c>
      <c r="N3162" s="129">
        <v>2.7850000000000001</v>
      </c>
      <c r="O3162" s="129">
        <v>-12.885999999999999</v>
      </c>
      <c r="P3162" s="132">
        <v>-33.655999999999999</v>
      </c>
      <c r="Q3162" s="132">
        <v>0.69399999999999995</v>
      </c>
      <c r="R3162" s="132">
        <v>-23.349</v>
      </c>
      <c r="S3162" s="129">
        <v>3.41</v>
      </c>
      <c r="T3162" s="129">
        <v>13.333</v>
      </c>
      <c r="U3162" s="129">
        <v>2.2000000000000002</v>
      </c>
      <c r="V3162" s="129">
        <v>-65</v>
      </c>
      <c r="W3162" s="129">
        <v>-48</v>
      </c>
      <c r="X3162" s="129">
        <v>2666</v>
      </c>
      <c r="Y3162" s="129" t="s">
        <v>82</v>
      </c>
      <c r="Z3162" s="129" t="b">
        <v>1</v>
      </c>
      <c r="AA3162" s="129">
        <v>0</v>
      </c>
      <c r="AB3162" s="129" t="b">
        <v>0</v>
      </c>
      <c r="AC3162" s="129">
        <v>40</v>
      </c>
      <c r="AD3162" s="129">
        <v>8.7999999999999995E-2</v>
      </c>
      <c r="AE3162" s="129" t="s">
        <v>3111</v>
      </c>
      <c r="AF3162" s="129" t="s">
        <v>3148</v>
      </c>
      <c r="AG3162" s="35" t="s">
        <v>4898</v>
      </c>
    </row>
    <row r="3163" spans="1:33" x14ac:dyDescent="0.3">
      <c r="A3163" s="129" t="s">
        <v>300</v>
      </c>
      <c r="B3163" s="132">
        <v>0.48</v>
      </c>
      <c r="C3163" s="132">
        <v>-4.88</v>
      </c>
      <c r="D3163" s="132">
        <v>-13.58</v>
      </c>
      <c r="E3163" s="132">
        <v>2.17</v>
      </c>
      <c r="F3163" s="132">
        <v>-11.07</v>
      </c>
      <c r="G3163" s="129" t="s">
        <v>3221</v>
      </c>
      <c r="H3163" s="129" t="s">
        <v>24</v>
      </c>
      <c r="I3163" s="129">
        <v>25.744</v>
      </c>
      <c r="J3163" s="129">
        <v>-32</v>
      </c>
      <c r="K3163" s="129">
        <v>-15</v>
      </c>
      <c r="L3163" s="129" t="b">
        <v>0</v>
      </c>
      <c r="M3163" s="129">
        <v>-39.622999999999998</v>
      </c>
      <c r="N3163" s="129">
        <v>3.069</v>
      </c>
      <c r="O3163" s="129">
        <v>-12.91</v>
      </c>
      <c r="P3163" s="132">
        <v>-32.228999999999999</v>
      </c>
      <c r="Q3163" s="132">
        <v>0.68500000000000005</v>
      </c>
      <c r="R3163" s="132">
        <v>-22.068000000000001</v>
      </c>
      <c r="S3163" s="129">
        <v>1.53</v>
      </c>
      <c r="T3163" s="129">
        <v>34.072000000000003</v>
      </c>
      <c r="U3163" s="129">
        <v>73.13</v>
      </c>
      <c r="V3163" s="129">
        <v>-52</v>
      </c>
      <c r="W3163" s="129">
        <v>-54</v>
      </c>
      <c r="X3163" s="129">
        <v>179</v>
      </c>
      <c r="Y3163" s="129" t="s">
        <v>300</v>
      </c>
      <c r="Z3163" s="129" t="b">
        <v>1</v>
      </c>
      <c r="AA3163" s="129">
        <v>0</v>
      </c>
      <c r="AB3163" s="129" t="b">
        <v>0</v>
      </c>
      <c r="AC3163" s="129">
        <v>43</v>
      </c>
      <c r="AD3163" s="129">
        <v>8.7999999999999995E-2</v>
      </c>
      <c r="AE3163" s="129" t="s">
        <v>24</v>
      </c>
      <c r="AF3163" s="129" t="s">
        <v>3221</v>
      </c>
      <c r="AG3163" s="35" t="s">
        <v>4891</v>
      </c>
    </row>
    <row r="3164" spans="1:33" x14ac:dyDescent="0.3">
      <c r="A3164" s="129" t="s">
        <v>959</v>
      </c>
      <c r="B3164" s="132">
        <v>2.4900000000000002</v>
      </c>
      <c r="C3164" s="132">
        <v>3.33</v>
      </c>
      <c r="D3164" s="132">
        <v>-11.38</v>
      </c>
      <c r="E3164" s="132">
        <v>-2.13</v>
      </c>
      <c r="F3164" s="132">
        <v>-9.56</v>
      </c>
      <c r="G3164" s="129" t="s">
        <v>3442</v>
      </c>
      <c r="H3164" s="129" t="s">
        <v>31</v>
      </c>
      <c r="I3164" s="129">
        <v>45.911999999999999</v>
      </c>
      <c r="J3164" s="129">
        <v>-38</v>
      </c>
      <c r="K3164" s="129">
        <v>-25</v>
      </c>
      <c r="L3164" s="129" t="b">
        <v>0</v>
      </c>
      <c r="M3164" s="129">
        <v>-46.023000000000003</v>
      </c>
      <c r="N3164" s="129">
        <v>3.5640000000000001</v>
      </c>
      <c r="O3164" s="129">
        <v>-12.914999999999999</v>
      </c>
      <c r="P3164" s="132">
        <v>-36.856000000000002</v>
      </c>
      <c r="Q3164" s="132">
        <v>0.68600000000000005</v>
      </c>
      <c r="R3164" s="132">
        <v>-25.292999999999999</v>
      </c>
      <c r="S3164" s="129">
        <v>2.4500000000000002</v>
      </c>
      <c r="T3164" s="129">
        <v>25.710999999999999</v>
      </c>
      <c r="U3164" s="129">
        <v>60.098999999999997</v>
      </c>
      <c r="V3164" s="129">
        <v>-51</v>
      </c>
      <c r="W3164" s="129">
        <v>-59</v>
      </c>
      <c r="X3164" s="129">
        <v>135</v>
      </c>
      <c r="Y3164" s="129" t="s">
        <v>959</v>
      </c>
      <c r="Z3164" s="129" t="b">
        <v>1</v>
      </c>
      <c r="AA3164" s="129">
        <v>0</v>
      </c>
      <c r="AB3164" s="129" t="b">
        <v>0</v>
      </c>
      <c r="AC3164" s="129">
        <v>47</v>
      </c>
      <c r="AD3164" s="129">
        <v>8.7999999999999995E-2</v>
      </c>
      <c r="AE3164" s="129" t="s">
        <v>31</v>
      </c>
      <c r="AF3164" s="129" t="s">
        <v>3442</v>
      </c>
      <c r="AG3164" s="35" t="s">
        <v>4717</v>
      </c>
    </row>
    <row r="3165" spans="1:33" x14ac:dyDescent="0.3">
      <c r="A3165" s="129" t="s">
        <v>2305</v>
      </c>
      <c r="B3165" s="132">
        <v>7.68</v>
      </c>
      <c r="C3165" s="132">
        <v>-6.18</v>
      </c>
      <c r="D3165" s="132">
        <v>-13.13</v>
      </c>
      <c r="E3165" s="132">
        <v>-19.190000000000001</v>
      </c>
      <c r="F3165" s="132">
        <v>-23</v>
      </c>
      <c r="G3165" s="129" t="s">
        <v>3162</v>
      </c>
      <c r="H3165" s="129" t="s">
        <v>3108</v>
      </c>
      <c r="I3165" s="129">
        <v>1.151</v>
      </c>
      <c r="J3165" s="129">
        <v>-85</v>
      </c>
      <c r="K3165" s="129">
        <v>-75</v>
      </c>
      <c r="L3165" s="129" t="b">
        <v>0</v>
      </c>
      <c r="M3165" s="129">
        <v>-60.225000000000001</v>
      </c>
      <c r="N3165" s="129">
        <v>4.6580000000000004</v>
      </c>
      <c r="O3165" s="129">
        <v>-12.929</v>
      </c>
      <c r="P3165" s="132">
        <v>-48.067</v>
      </c>
      <c r="Q3165" s="132">
        <v>0.70699999999999996</v>
      </c>
      <c r="R3165" s="132">
        <v>-33.997999999999998</v>
      </c>
      <c r="S3165" s="129">
        <v>5.0199999999999996</v>
      </c>
      <c r="T3165" s="129">
        <v>54.694000000000003</v>
      </c>
      <c r="U3165" s="129">
        <v>20.05</v>
      </c>
      <c r="V3165" s="129">
        <v>-49</v>
      </c>
      <c r="W3165" s="129">
        <v>-22</v>
      </c>
      <c r="X3165" s="129">
        <v>198</v>
      </c>
      <c r="Y3165" s="129" t="s">
        <v>2305</v>
      </c>
      <c r="Z3165" s="129" t="b">
        <v>1</v>
      </c>
      <c r="AA3165" s="129">
        <v>0</v>
      </c>
      <c r="AB3165" s="129" t="b">
        <v>0</v>
      </c>
      <c r="AC3165" s="129">
        <v>44</v>
      </c>
      <c r="AD3165" s="129">
        <v>8.6999999999999994E-2</v>
      </c>
      <c r="AE3165" s="129" t="s">
        <v>3108</v>
      </c>
      <c r="AF3165" s="129" t="s">
        <v>3162</v>
      </c>
      <c r="AG3165" s="35" t="s">
        <v>3825</v>
      </c>
    </row>
    <row r="3166" spans="1:33" x14ac:dyDescent="0.3">
      <c r="A3166" s="129" t="s">
        <v>8080</v>
      </c>
      <c r="B3166" s="132">
        <v>-1.85</v>
      </c>
      <c r="C3166" s="132">
        <v>-3.85</v>
      </c>
      <c r="D3166" s="132">
        <v>-6.96</v>
      </c>
      <c r="E3166" s="132">
        <v>-6.77</v>
      </c>
      <c r="F3166" s="132">
        <v>-6.96</v>
      </c>
      <c r="G3166" s="129" t="s">
        <v>3217</v>
      </c>
      <c r="H3166" s="129" t="s">
        <v>150</v>
      </c>
      <c r="I3166" s="129">
        <v>0.38</v>
      </c>
      <c r="J3166" s="129">
        <v>-38</v>
      </c>
      <c r="K3166" s="129">
        <v>-37</v>
      </c>
      <c r="L3166" s="129" t="b">
        <v>0</v>
      </c>
      <c r="M3166" s="129">
        <v>-14.978999999999999</v>
      </c>
      <c r="N3166" s="129">
        <v>1.1579999999999999</v>
      </c>
      <c r="O3166" s="129">
        <v>-12.94</v>
      </c>
      <c r="P3166" s="132">
        <v>-14.191000000000001</v>
      </c>
      <c r="Q3166" s="132">
        <v>0.69699999999999995</v>
      </c>
      <c r="R3166" s="132">
        <v>-9.891</v>
      </c>
      <c r="S3166" s="129">
        <v>1.43</v>
      </c>
      <c r="T3166" s="129">
        <v>-42.395000000000003</v>
      </c>
      <c r="U3166" s="129">
        <v>13.23</v>
      </c>
      <c r="V3166" s="129">
        <v>-36</v>
      </c>
      <c r="W3166" s="129">
        <v>-25</v>
      </c>
      <c r="X3166" s="129">
        <v>1059</v>
      </c>
      <c r="Y3166" s="129" t="s">
        <v>8080</v>
      </c>
      <c r="Z3166" s="129" t="b">
        <v>1</v>
      </c>
      <c r="AA3166" s="129">
        <v>0</v>
      </c>
      <c r="AB3166" s="129" t="b">
        <v>0</v>
      </c>
      <c r="AC3166" s="129">
        <v>42</v>
      </c>
      <c r="AD3166" s="129">
        <v>8.6999999999999994E-2</v>
      </c>
      <c r="AE3166" s="129" t="s">
        <v>150</v>
      </c>
      <c r="AF3166" s="129" t="s">
        <v>3217</v>
      </c>
      <c r="AG3166" s="35" t="s">
        <v>8081</v>
      </c>
    </row>
    <row r="3167" spans="1:33" x14ac:dyDescent="0.3">
      <c r="A3167" s="129" t="s">
        <v>8114</v>
      </c>
      <c r="B3167" s="132">
        <v>-0.25</v>
      </c>
      <c r="C3167" s="132">
        <v>-6.61</v>
      </c>
      <c r="D3167" s="132">
        <v>-9.94</v>
      </c>
      <c r="E3167" s="132">
        <v>-10.28</v>
      </c>
      <c r="F3167" s="132">
        <v>-13.61</v>
      </c>
      <c r="G3167" s="129" t="s">
        <v>3148</v>
      </c>
      <c r="H3167" s="129" t="s">
        <v>3111</v>
      </c>
      <c r="I3167" s="129">
        <v>0.44600000000000001</v>
      </c>
      <c r="J3167" s="129">
        <v>-46</v>
      </c>
      <c r="K3167" s="129">
        <v>-40</v>
      </c>
      <c r="L3167" s="129" t="b">
        <v>0</v>
      </c>
      <c r="M3167" s="129">
        <v>-34.277999999999999</v>
      </c>
      <c r="N3167" s="129">
        <v>2.6419999999999999</v>
      </c>
      <c r="O3167" s="129">
        <v>-12.976000000000001</v>
      </c>
      <c r="P3167" s="132">
        <v>-30.462</v>
      </c>
      <c r="Q3167" s="132">
        <v>0.70799999999999996</v>
      </c>
      <c r="R3167" s="132">
        <v>-21.581</v>
      </c>
      <c r="S3167" s="129">
        <v>2.08</v>
      </c>
      <c r="T3167" s="129">
        <v>-68.853999999999999</v>
      </c>
      <c r="U3167" s="129">
        <v>11.87</v>
      </c>
      <c r="V3167" s="129">
        <v>-16</v>
      </c>
      <c r="W3167" s="129">
        <v>-4</v>
      </c>
      <c r="X3167" s="129">
        <v>810</v>
      </c>
      <c r="Y3167" s="129" t="s">
        <v>8114</v>
      </c>
      <c r="Z3167" s="129" t="b">
        <v>1</v>
      </c>
      <c r="AA3167" s="129">
        <v>0</v>
      </c>
      <c r="AB3167" s="129" t="b">
        <v>0</v>
      </c>
      <c r="AC3167" s="129">
        <v>38</v>
      </c>
      <c r="AD3167" s="129">
        <v>8.6999999999999994E-2</v>
      </c>
      <c r="AE3167" s="129" t="s">
        <v>3111</v>
      </c>
      <c r="AF3167" s="129" t="s">
        <v>3148</v>
      </c>
      <c r="AG3167" s="35" t="s">
        <v>8115</v>
      </c>
    </row>
    <row r="3168" spans="1:33" x14ac:dyDescent="0.3">
      <c r="A3168" s="129" t="s">
        <v>86</v>
      </c>
      <c r="B3168" s="132">
        <v>4.5</v>
      </c>
      <c r="C3168" s="132">
        <v>-7.84</v>
      </c>
      <c r="D3168" s="132">
        <v>-19.3</v>
      </c>
      <c r="E3168" s="132">
        <v>-28.32</v>
      </c>
      <c r="F3168" s="132">
        <v>-33.450000000000003</v>
      </c>
      <c r="G3168" s="129" t="s">
        <v>3127</v>
      </c>
      <c r="H3168" s="129" t="s">
        <v>31</v>
      </c>
      <c r="I3168" s="129">
        <v>5.524</v>
      </c>
      <c r="J3168" s="129">
        <v>-85</v>
      </c>
      <c r="K3168" s="129">
        <v>-85</v>
      </c>
      <c r="L3168" s="129" t="b">
        <v>0</v>
      </c>
      <c r="M3168" s="129">
        <v>-57.006999999999998</v>
      </c>
      <c r="N3168" s="129">
        <v>4.3890000000000002</v>
      </c>
      <c r="O3168" s="129">
        <v>-12.99</v>
      </c>
      <c r="P3168" s="132">
        <v>-51.476999999999997</v>
      </c>
      <c r="Q3168" s="132">
        <v>0.69199999999999995</v>
      </c>
      <c r="R3168" s="132">
        <v>-35.603999999999999</v>
      </c>
      <c r="S3168" s="129">
        <v>3.54</v>
      </c>
      <c r="T3168" s="129">
        <v>43.405000000000001</v>
      </c>
      <c r="U3168" s="129">
        <v>52.05</v>
      </c>
      <c r="V3168" s="129">
        <v>-44</v>
      </c>
      <c r="W3168" s="129">
        <v>-42</v>
      </c>
      <c r="X3168" s="129">
        <v>108</v>
      </c>
      <c r="Y3168" s="129" t="s">
        <v>86</v>
      </c>
      <c r="Z3168" s="129" t="b">
        <v>1</v>
      </c>
      <c r="AA3168" s="129">
        <v>0</v>
      </c>
      <c r="AB3168" s="129" t="b">
        <v>0</v>
      </c>
      <c r="AC3168" s="129">
        <v>47</v>
      </c>
      <c r="AD3168" s="129">
        <v>8.6999999999999994E-2</v>
      </c>
      <c r="AE3168" s="129" t="s">
        <v>31</v>
      </c>
      <c r="AF3168" s="129" t="s">
        <v>3127</v>
      </c>
      <c r="AG3168" s="35" t="s">
        <v>5455</v>
      </c>
    </row>
    <row r="3169" spans="1:33" x14ac:dyDescent="0.3">
      <c r="A3169" s="129" t="s">
        <v>1206</v>
      </c>
      <c r="B3169" s="132">
        <v>1.79</v>
      </c>
      <c r="C3169" s="132">
        <v>6.7</v>
      </c>
      <c r="D3169" s="132">
        <v>0.26</v>
      </c>
      <c r="E3169" s="132">
        <v>-4.55</v>
      </c>
      <c r="F3169" s="132">
        <v>-9.02</v>
      </c>
      <c r="G3169" s="129" t="s">
        <v>3162</v>
      </c>
      <c r="H3169" s="129" t="s">
        <v>3108</v>
      </c>
      <c r="I3169" s="129">
        <v>7.726</v>
      </c>
      <c r="J3169" s="129">
        <v>-80</v>
      </c>
      <c r="K3169" s="129">
        <v>-78</v>
      </c>
      <c r="L3169" s="129" t="b">
        <v>0</v>
      </c>
      <c r="M3169" s="129">
        <v>-48.145000000000003</v>
      </c>
      <c r="N3169" s="129">
        <v>3.7050000000000001</v>
      </c>
      <c r="O3169" s="129">
        <v>-12.996</v>
      </c>
      <c r="P3169" s="132">
        <v>-37.277999999999999</v>
      </c>
      <c r="Q3169" s="132">
        <v>0.71099999999999997</v>
      </c>
      <c r="R3169" s="132">
        <v>-26.515000000000001</v>
      </c>
      <c r="S3169" s="129">
        <v>2.91</v>
      </c>
      <c r="T3169" s="129">
        <v>41.09</v>
      </c>
      <c r="U3169" s="129">
        <v>66.069999999999993</v>
      </c>
      <c r="V3169" s="129">
        <v>-46</v>
      </c>
      <c r="W3169" s="129">
        <v>-59</v>
      </c>
      <c r="X3169" s="129">
        <v>104</v>
      </c>
      <c r="Y3169" s="129" t="s">
        <v>1206</v>
      </c>
      <c r="Z3169" s="129" t="b">
        <v>1</v>
      </c>
      <c r="AA3169" s="129">
        <v>0</v>
      </c>
      <c r="AB3169" s="129" t="b">
        <v>0</v>
      </c>
      <c r="AC3169" s="129">
        <v>46</v>
      </c>
      <c r="AD3169" s="129">
        <v>8.5999999999999993E-2</v>
      </c>
      <c r="AE3169" s="129" t="s">
        <v>3108</v>
      </c>
      <c r="AF3169" s="129" t="s">
        <v>3162</v>
      </c>
      <c r="AG3169" s="35" t="s">
        <v>4886</v>
      </c>
    </row>
    <row r="3170" spans="1:33" x14ac:dyDescent="0.3">
      <c r="A3170" s="129" t="s">
        <v>7954</v>
      </c>
      <c r="B3170" s="132">
        <v>5.46</v>
      </c>
      <c r="C3170" s="132">
        <v>-5.39</v>
      </c>
      <c r="D3170" s="132">
        <v>-45.48</v>
      </c>
      <c r="E3170" s="132">
        <v>-10.85</v>
      </c>
      <c r="F3170" s="132">
        <v>-42.9</v>
      </c>
      <c r="G3170" s="129" t="s">
        <v>3241</v>
      </c>
      <c r="H3170" s="129" t="s">
        <v>3124</v>
      </c>
      <c r="I3170" s="129">
        <v>0.439</v>
      </c>
      <c r="J3170" s="129">
        <v>-99</v>
      </c>
      <c r="K3170" s="129">
        <v>-97</v>
      </c>
      <c r="L3170" s="129" t="b">
        <v>0</v>
      </c>
      <c r="M3170" s="129">
        <v>-178.24299999999999</v>
      </c>
      <c r="N3170" s="129">
        <v>13.686</v>
      </c>
      <c r="O3170" s="129">
        <v>-13.023999999999999</v>
      </c>
      <c r="P3170" s="132">
        <v>-87.652000000000001</v>
      </c>
      <c r="Q3170" s="132">
        <v>0.627</v>
      </c>
      <c r="R3170" s="132">
        <v>-54.976999999999997</v>
      </c>
      <c r="S3170" s="129">
        <v>6.99</v>
      </c>
      <c r="T3170" s="129">
        <v>66.667000000000002</v>
      </c>
      <c r="U3170" s="129">
        <v>3.86</v>
      </c>
      <c r="V3170" s="129">
        <v>-13</v>
      </c>
      <c r="W3170" s="129">
        <v>-25</v>
      </c>
      <c r="X3170" s="129">
        <v>740</v>
      </c>
      <c r="Y3170" s="129" t="s">
        <v>7954</v>
      </c>
      <c r="Z3170" s="129" t="b">
        <v>1</v>
      </c>
      <c r="AA3170" s="129">
        <v>0</v>
      </c>
      <c r="AB3170" s="129" t="b">
        <v>0</v>
      </c>
      <c r="AC3170" s="129">
        <v>37</v>
      </c>
      <c r="AD3170" s="129">
        <v>8.5999999999999993E-2</v>
      </c>
      <c r="AE3170" s="129" t="s">
        <v>3124</v>
      </c>
      <c r="AF3170" s="129" t="s">
        <v>3241</v>
      </c>
      <c r="AG3170" s="35" t="s">
        <v>7955</v>
      </c>
    </row>
    <row r="3171" spans="1:33" x14ac:dyDescent="0.3">
      <c r="A3171" s="129" t="s">
        <v>1781</v>
      </c>
      <c r="B3171" s="132">
        <v>-1.97</v>
      </c>
      <c r="C3171" s="132">
        <v>0.95</v>
      </c>
      <c r="D3171" s="132">
        <v>-16.39</v>
      </c>
      <c r="E3171" s="132">
        <v>-25.87</v>
      </c>
      <c r="F3171" s="132">
        <v>-25.05</v>
      </c>
      <c r="G3171" s="129" t="s">
        <v>88</v>
      </c>
      <c r="H3171" s="129" t="s">
        <v>31</v>
      </c>
      <c r="I3171" s="129">
        <v>1.663</v>
      </c>
      <c r="J3171" s="129">
        <v>-60</v>
      </c>
      <c r="K3171" s="129">
        <v>-58</v>
      </c>
      <c r="L3171" s="129" t="b">
        <v>0</v>
      </c>
      <c r="M3171" s="129">
        <v>-75.528999999999996</v>
      </c>
      <c r="N3171" s="129">
        <v>5.7590000000000003</v>
      </c>
      <c r="O3171" s="129">
        <v>-13.116</v>
      </c>
      <c r="P3171" s="132">
        <v>-57.734000000000002</v>
      </c>
      <c r="Q3171" s="132">
        <v>0.68899999999999995</v>
      </c>
      <c r="R3171" s="132">
        <v>-39.768999999999998</v>
      </c>
      <c r="S3171" s="129">
        <v>2.78</v>
      </c>
      <c r="T3171" s="129">
        <v>24.143000000000001</v>
      </c>
      <c r="U3171" s="129">
        <v>7.45</v>
      </c>
      <c r="V3171" s="129">
        <v>-10</v>
      </c>
      <c r="W3171" s="129">
        <v>-30</v>
      </c>
      <c r="X3171" s="129">
        <v>965</v>
      </c>
      <c r="Y3171" s="129" t="s">
        <v>1781</v>
      </c>
      <c r="Z3171" s="129" t="b">
        <v>1</v>
      </c>
      <c r="AA3171" s="129">
        <v>0</v>
      </c>
      <c r="AB3171" s="129" t="b">
        <v>0</v>
      </c>
      <c r="AC3171" s="129">
        <v>38</v>
      </c>
      <c r="AD3171" s="129">
        <v>8.5999999999999993E-2</v>
      </c>
      <c r="AE3171" s="129" t="s">
        <v>31</v>
      </c>
      <c r="AF3171" s="129" t="s">
        <v>88</v>
      </c>
      <c r="AG3171" s="35" t="s">
        <v>4147</v>
      </c>
    </row>
    <row r="3172" spans="1:33" x14ac:dyDescent="0.3">
      <c r="A3172" s="129" t="s">
        <v>1793</v>
      </c>
      <c r="B3172" s="132">
        <v>-4.91</v>
      </c>
      <c r="C3172" s="132">
        <v>-9.7100000000000009</v>
      </c>
      <c r="D3172" s="132">
        <v>-39.61</v>
      </c>
      <c r="E3172" s="132">
        <v>-41.66</v>
      </c>
      <c r="F3172" s="132">
        <v>-38.159999999999997</v>
      </c>
      <c r="G3172" s="129" t="s">
        <v>3146</v>
      </c>
      <c r="H3172" s="129" t="s">
        <v>3124</v>
      </c>
      <c r="I3172" s="129">
        <v>1.657</v>
      </c>
      <c r="J3172" s="129">
        <v>-83</v>
      </c>
      <c r="K3172" s="129">
        <v>-82</v>
      </c>
      <c r="L3172" s="129" t="b">
        <v>0</v>
      </c>
      <c r="M3172" s="129">
        <v>-104.65900000000001</v>
      </c>
      <c r="N3172" s="129">
        <v>7.9749999999999996</v>
      </c>
      <c r="O3172" s="129">
        <v>-13.122999999999999</v>
      </c>
      <c r="P3172" s="132">
        <v>-73.349999999999994</v>
      </c>
      <c r="Q3172" s="132">
        <v>0.66</v>
      </c>
      <c r="R3172" s="132">
        <v>-48.375999999999998</v>
      </c>
      <c r="S3172" s="129">
        <v>4.0199999999999996</v>
      </c>
      <c r="T3172" s="129">
        <v>-69.481999999999999</v>
      </c>
      <c r="U3172" s="129">
        <v>4.6500000000000004</v>
      </c>
      <c r="V3172" s="129">
        <v>-22</v>
      </c>
      <c r="W3172" s="129">
        <v>-51</v>
      </c>
      <c r="X3172" s="129">
        <v>1068</v>
      </c>
      <c r="Y3172" s="129" t="s">
        <v>1793</v>
      </c>
      <c r="Z3172" s="129" t="b">
        <v>1</v>
      </c>
      <c r="AA3172" s="129">
        <v>0</v>
      </c>
      <c r="AB3172" s="129" t="b">
        <v>0</v>
      </c>
      <c r="AC3172" s="129">
        <v>42</v>
      </c>
      <c r="AD3172" s="129">
        <v>8.5000000000000006E-2</v>
      </c>
      <c r="AE3172" s="129" t="s">
        <v>3124</v>
      </c>
      <c r="AF3172" s="129" t="s">
        <v>3146</v>
      </c>
      <c r="AG3172" s="35" t="s">
        <v>5354</v>
      </c>
    </row>
    <row r="3173" spans="1:33" x14ac:dyDescent="0.3">
      <c r="A3173" s="129" t="s">
        <v>2175</v>
      </c>
      <c r="B3173" s="132">
        <v>-2.92</v>
      </c>
      <c r="C3173" s="132">
        <v>-5.68</v>
      </c>
      <c r="D3173" s="132">
        <v>-10.84</v>
      </c>
      <c r="E3173" s="132">
        <v>-17.2</v>
      </c>
      <c r="F3173" s="132">
        <v>-17.440000000000001</v>
      </c>
      <c r="G3173" s="129" t="s">
        <v>3623</v>
      </c>
      <c r="H3173" s="129" t="s">
        <v>31</v>
      </c>
      <c r="I3173" s="129">
        <v>2.0219999999999998</v>
      </c>
      <c r="J3173" s="129">
        <v>-67</v>
      </c>
      <c r="K3173" s="129">
        <v>-66</v>
      </c>
      <c r="L3173" s="129" t="b">
        <v>0</v>
      </c>
      <c r="M3173" s="129">
        <v>-59.808</v>
      </c>
      <c r="N3173" s="129">
        <v>4.5490000000000004</v>
      </c>
      <c r="O3173" s="129">
        <v>-13.148</v>
      </c>
      <c r="P3173" s="132">
        <v>-46.829000000000001</v>
      </c>
      <c r="Q3173" s="132">
        <v>0.70099999999999996</v>
      </c>
      <c r="R3173" s="132">
        <v>-32.814999999999998</v>
      </c>
      <c r="S3173" s="129">
        <v>3.86</v>
      </c>
      <c r="T3173" s="129">
        <v>-30.558</v>
      </c>
      <c r="U3173" s="129">
        <v>16.95</v>
      </c>
      <c r="V3173" s="129">
        <v>-28</v>
      </c>
      <c r="W3173" s="129">
        <v>-48</v>
      </c>
      <c r="X3173" s="129">
        <v>305</v>
      </c>
      <c r="Y3173" s="129" t="s">
        <v>2175</v>
      </c>
      <c r="Z3173" s="129" t="b">
        <v>1</v>
      </c>
      <c r="AA3173" s="129">
        <v>0</v>
      </c>
      <c r="AB3173" s="129" t="b">
        <v>0</v>
      </c>
      <c r="AC3173" s="129">
        <v>42</v>
      </c>
      <c r="AD3173" s="129">
        <v>8.5000000000000006E-2</v>
      </c>
      <c r="AE3173" s="129" t="s">
        <v>31</v>
      </c>
      <c r="AF3173" s="129" t="s">
        <v>3623</v>
      </c>
      <c r="AG3173" s="35" t="s">
        <v>5397</v>
      </c>
    </row>
    <row r="3174" spans="1:33" x14ac:dyDescent="0.3">
      <c r="A3174" s="129" t="s">
        <v>1892</v>
      </c>
      <c r="B3174" s="132">
        <v>-2.9</v>
      </c>
      <c r="C3174" s="132">
        <v>-6.38</v>
      </c>
      <c r="D3174" s="132">
        <v>-6.04</v>
      </c>
      <c r="E3174" s="132">
        <v>-14.88</v>
      </c>
      <c r="F3174" s="132">
        <v>-15.89</v>
      </c>
      <c r="G3174" s="129" t="s">
        <v>3142</v>
      </c>
      <c r="H3174" s="129" t="s">
        <v>3108</v>
      </c>
      <c r="I3174" s="129">
        <v>1.4550000000000001</v>
      </c>
      <c r="J3174" s="129">
        <v>-42</v>
      </c>
      <c r="K3174" s="129">
        <v>-41</v>
      </c>
      <c r="L3174" s="129" t="b">
        <v>0</v>
      </c>
      <c r="M3174" s="129">
        <v>-38.78</v>
      </c>
      <c r="N3174" s="129">
        <v>2.9369999999999998</v>
      </c>
      <c r="O3174" s="129">
        <v>-13.202</v>
      </c>
      <c r="P3174" s="132">
        <v>-33.478999999999999</v>
      </c>
      <c r="Q3174" s="132">
        <v>0.72099999999999997</v>
      </c>
      <c r="R3174" s="132">
        <v>-24.132999999999999</v>
      </c>
      <c r="S3174" s="129">
        <v>2.15</v>
      </c>
      <c r="T3174" s="129">
        <v>-94.864999999999995</v>
      </c>
      <c r="U3174" s="129">
        <v>90.12</v>
      </c>
      <c r="V3174" s="129">
        <v>-41</v>
      </c>
      <c r="W3174" s="129">
        <v>-40</v>
      </c>
      <c r="X3174" s="129">
        <v>103</v>
      </c>
      <c r="Y3174" s="129" t="s">
        <v>1892</v>
      </c>
      <c r="Z3174" s="129" t="b">
        <v>1</v>
      </c>
      <c r="AA3174" s="129">
        <v>0</v>
      </c>
      <c r="AB3174" s="129" t="b">
        <v>0</v>
      </c>
      <c r="AC3174" s="129">
        <v>44</v>
      </c>
      <c r="AD3174" s="129">
        <v>8.5000000000000006E-2</v>
      </c>
      <c r="AE3174" s="129" t="s">
        <v>3108</v>
      </c>
      <c r="AF3174" s="129" t="s">
        <v>3142</v>
      </c>
      <c r="AG3174" s="35" t="s">
        <v>4892</v>
      </c>
    </row>
    <row r="3175" spans="1:33" x14ac:dyDescent="0.3">
      <c r="A3175" s="129" t="s">
        <v>7538</v>
      </c>
      <c r="B3175" s="132">
        <v>-1.64</v>
      </c>
      <c r="C3175" s="132">
        <v>-0.83</v>
      </c>
      <c r="D3175" s="132">
        <v>-7.4</v>
      </c>
      <c r="E3175" s="132">
        <v>-6.82</v>
      </c>
      <c r="F3175" s="132">
        <v>-9.35</v>
      </c>
      <c r="G3175" s="129" t="s">
        <v>3217</v>
      </c>
      <c r="H3175" s="129" t="s">
        <v>150</v>
      </c>
      <c r="I3175" s="129">
        <v>0.65</v>
      </c>
      <c r="J3175" s="129">
        <v>-52</v>
      </c>
      <c r="K3175" s="129">
        <v>-47</v>
      </c>
      <c r="L3175" s="129" t="b">
        <v>0</v>
      </c>
      <c r="M3175" s="129">
        <v>-22.751999999999999</v>
      </c>
      <c r="N3175" s="129">
        <v>1.7210000000000001</v>
      </c>
      <c r="O3175" s="129">
        <v>-13.215999999999999</v>
      </c>
      <c r="P3175" s="132">
        <v>-20.895</v>
      </c>
      <c r="Q3175" s="132">
        <v>0.70699999999999996</v>
      </c>
      <c r="R3175" s="132">
        <v>-14.772</v>
      </c>
      <c r="S3175" s="129">
        <v>1.98</v>
      </c>
      <c r="T3175" s="129">
        <v>16.849</v>
      </c>
      <c r="U3175" s="129">
        <v>6.01</v>
      </c>
      <c r="V3175" s="129">
        <v>52</v>
      </c>
      <c r="W3175" s="129">
        <v>79</v>
      </c>
      <c r="X3175" s="129">
        <v>1684</v>
      </c>
      <c r="Y3175" s="129" t="s">
        <v>7538</v>
      </c>
      <c r="Z3175" s="129" t="b">
        <v>1</v>
      </c>
      <c r="AA3175" s="129">
        <v>0</v>
      </c>
      <c r="AB3175" s="129" t="b">
        <v>0</v>
      </c>
      <c r="AC3175" s="129">
        <v>44</v>
      </c>
      <c r="AD3175" s="129">
        <v>8.5000000000000006E-2</v>
      </c>
      <c r="AE3175" s="129" t="s">
        <v>150</v>
      </c>
      <c r="AF3175" s="129" t="s">
        <v>3217</v>
      </c>
      <c r="AG3175" s="35" t="s">
        <v>7539</v>
      </c>
    </row>
    <row r="3176" spans="1:33" x14ac:dyDescent="0.3">
      <c r="A3176" s="129" t="s">
        <v>1000</v>
      </c>
      <c r="B3176" s="132">
        <v>0.12</v>
      </c>
      <c r="C3176" s="132">
        <v>8.09</v>
      </c>
      <c r="D3176" s="132">
        <v>-24.16</v>
      </c>
      <c r="E3176" s="132">
        <v>-18.329999999999998</v>
      </c>
      <c r="F3176" s="132">
        <v>-18.38</v>
      </c>
      <c r="G3176" s="129" t="s">
        <v>4704</v>
      </c>
      <c r="H3176" s="129" t="s">
        <v>3140</v>
      </c>
      <c r="I3176" s="129">
        <v>75.742999999999995</v>
      </c>
      <c r="J3176" s="129">
        <v>-52</v>
      </c>
      <c r="K3176" s="129">
        <v>-46</v>
      </c>
      <c r="L3176" s="129" t="b">
        <v>0</v>
      </c>
      <c r="M3176" s="129">
        <v>-82.025999999999996</v>
      </c>
      <c r="N3176" s="129">
        <v>6.2009999999999996</v>
      </c>
      <c r="O3176" s="129">
        <v>-13.228</v>
      </c>
      <c r="P3176" s="132">
        <v>-60.097999999999999</v>
      </c>
      <c r="Q3176" s="132">
        <v>0.68400000000000005</v>
      </c>
      <c r="R3176" s="132">
        <v>-41.093000000000004</v>
      </c>
      <c r="S3176" s="129">
        <v>2.75</v>
      </c>
      <c r="T3176" s="129">
        <v>-87.210999999999999</v>
      </c>
      <c r="U3176" s="129">
        <v>60.335000000000001</v>
      </c>
      <c r="V3176" s="129">
        <v>-35</v>
      </c>
      <c r="W3176" s="129">
        <v>-44</v>
      </c>
      <c r="X3176" s="129">
        <v>120</v>
      </c>
      <c r="Y3176" s="129" t="s">
        <v>1000</v>
      </c>
      <c r="Z3176" s="129" t="b">
        <v>1</v>
      </c>
      <c r="AA3176" s="129">
        <v>0</v>
      </c>
      <c r="AB3176" s="129" t="b">
        <v>0</v>
      </c>
      <c r="AC3176" s="129">
        <v>48</v>
      </c>
      <c r="AD3176" s="129">
        <v>8.4000000000000005E-2</v>
      </c>
      <c r="AE3176" s="129" t="s">
        <v>3140</v>
      </c>
      <c r="AF3176" s="129" t="s">
        <v>4704</v>
      </c>
      <c r="AG3176" s="35" t="s">
        <v>4705</v>
      </c>
    </row>
    <row r="3177" spans="1:33" x14ac:dyDescent="0.3">
      <c r="A3177" s="129" t="s">
        <v>2004</v>
      </c>
      <c r="B3177" s="132">
        <v>-8.17</v>
      </c>
      <c r="C3177" s="132">
        <v>-11.46</v>
      </c>
      <c r="D3177" s="132">
        <v>-32.020000000000003</v>
      </c>
      <c r="E3177" s="132">
        <v>-23.29</v>
      </c>
      <c r="F3177" s="132">
        <v>-25.31</v>
      </c>
      <c r="G3177" s="129" t="s">
        <v>3812</v>
      </c>
      <c r="H3177" s="129" t="s">
        <v>3108</v>
      </c>
      <c r="I3177" s="129">
        <v>0.85599999999999998</v>
      </c>
      <c r="J3177" s="129">
        <v>-66</v>
      </c>
      <c r="K3177" s="129">
        <v>-61</v>
      </c>
      <c r="L3177" s="129" t="b">
        <v>0</v>
      </c>
      <c r="M3177" s="129">
        <v>-80.507999999999996</v>
      </c>
      <c r="N3177" s="129">
        <v>6.0780000000000003</v>
      </c>
      <c r="O3177" s="129">
        <v>-13.244999999999999</v>
      </c>
      <c r="P3177" s="132">
        <v>-58.042999999999999</v>
      </c>
      <c r="Q3177" s="132">
        <v>0.68400000000000005</v>
      </c>
      <c r="R3177" s="132">
        <v>-39.718000000000004</v>
      </c>
      <c r="S3177" s="129">
        <v>4.49</v>
      </c>
      <c r="T3177" s="129">
        <v>-2.347</v>
      </c>
      <c r="U3177" s="129">
        <v>19</v>
      </c>
      <c r="V3177" s="129">
        <v>-42</v>
      </c>
      <c r="W3177" s="129">
        <v>-45</v>
      </c>
      <c r="X3177" s="129">
        <v>234</v>
      </c>
      <c r="Y3177" s="129" t="s">
        <v>2004</v>
      </c>
      <c r="Z3177" s="129" t="b">
        <v>1</v>
      </c>
      <c r="AA3177" s="129">
        <v>0</v>
      </c>
      <c r="AB3177" s="129" t="b">
        <v>0</v>
      </c>
      <c r="AC3177" s="129">
        <v>41</v>
      </c>
      <c r="AD3177" s="129">
        <v>8.4000000000000005E-2</v>
      </c>
      <c r="AE3177" s="129" t="s">
        <v>3108</v>
      </c>
      <c r="AF3177" s="129" t="s">
        <v>3812</v>
      </c>
      <c r="AG3177" s="35" t="s">
        <v>3813</v>
      </c>
    </row>
    <row r="3178" spans="1:33" x14ac:dyDescent="0.3">
      <c r="A3178" s="129" t="s">
        <v>2246</v>
      </c>
      <c r="B3178" s="132">
        <v>1.82</v>
      </c>
      <c r="C3178" s="132">
        <v>-15.55</v>
      </c>
      <c r="D3178" s="132">
        <v>-31.66</v>
      </c>
      <c r="E3178" s="132">
        <v>-66.75</v>
      </c>
      <c r="F3178" s="132">
        <v>-64.069999999999993</v>
      </c>
      <c r="G3178" s="129" t="s">
        <v>3127</v>
      </c>
      <c r="H3178" s="129" t="s">
        <v>31</v>
      </c>
      <c r="I3178" s="129">
        <v>1.4870000000000001</v>
      </c>
      <c r="J3178" s="129">
        <v>-85</v>
      </c>
      <c r="K3178" s="129">
        <v>-85</v>
      </c>
      <c r="L3178" s="129" t="b">
        <v>0</v>
      </c>
      <c r="M3178" s="129">
        <v>-150.148</v>
      </c>
      <c r="N3178" s="129">
        <v>11.326000000000001</v>
      </c>
      <c r="O3178" s="129">
        <v>-13.257</v>
      </c>
      <c r="P3178" s="132">
        <v>-91.075999999999993</v>
      </c>
      <c r="Q3178" s="132">
        <v>0.76800000000000002</v>
      </c>
      <c r="R3178" s="132">
        <v>-69.981999999999999</v>
      </c>
      <c r="S3178" s="129">
        <v>5.28</v>
      </c>
      <c r="T3178" s="129">
        <v>-36.018999999999998</v>
      </c>
      <c r="U3178" s="129">
        <v>25.75</v>
      </c>
      <c r="V3178" s="129">
        <v>-42</v>
      </c>
      <c r="W3178" s="129">
        <v>-44</v>
      </c>
      <c r="X3178" s="129">
        <v>147</v>
      </c>
      <c r="Y3178" s="129" t="s">
        <v>2246</v>
      </c>
      <c r="Z3178" s="129" t="b">
        <v>1</v>
      </c>
      <c r="AA3178" s="129">
        <v>0</v>
      </c>
      <c r="AB3178" s="129" t="b">
        <v>0</v>
      </c>
      <c r="AC3178" s="129">
        <v>32</v>
      </c>
      <c r="AD3178" s="129">
        <v>8.4000000000000005E-2</v>
      </c>
      <c r="AE3178" s="129" t="s">
        <v>31</v>
      </c>
      <c r="AF3178" s="129" t="s">
        <v>3127</v>
      </c>
      <c r="AG3178" s="35" t="s">
        <v>4075</v>
      </c>
    </row>
    <row r="3179" spans="1:33" x14ac:dyDescent="0.3">
      <c r="A3179" s="129" t="s">
        <v>1626</v>
      </c>
      <c r="B3179" s="132">
        <v>6.75</v>
      </c>
      <c r="C3179" s="132">
        <v>11.22</v>
      </c>
      <c r="D3179" s="132">
        <v>2.2599999999999998</v>
      </c>
      <c r="E3179" s="132">
        <v>-7.39</v>
      </c>
      <c r="F3179" s="132">
        <v>-7.48</v>
      </c>
      <c r="G3179" s="129" t="s">
        <v>4347</v>
      </c>
      <c r="H3179" s="129" t="s">
        <v>3108</v>
      </c>
      <c r="I3179" s="129">
        <v>1.7529999999999999</v>
      </c>
      <c r="J3179" s="129">
        <v>-29</v>
      </c>
      <c r="K3179" s="129">
        <v>-10</v>
      </c>
      <c r="L3179" s="129" t="b">
        <v>1</v>
      </c>
      <c r="M3179" s="129">
        <v>-42.511000000000003</v>
      </c>
      <c r="N3179" s="129">
        <v>3.2029999999999998</v>
      </c>
      <c r="O3179" s="129">
        <v>-13.271000000000001</v>
      </c>
      <c r="P3179" s="132">
        <v>-36.975000000000001</v>
      </c>
      <c r="Q3179" s="132">
        <v>0.72</v>
      </c>
      <c r="R3179" s="132">
        <v>-26.616</v>
      </c>
      <c r="S3179" s="129">
        <v>2.38</v>
      </c>
      <c r="T3179" s="129">
        <v>0.86199999999999999</v>
      </c>
      <c r="U3179" s="129">
        <v>97.38</v>
      </c>
      <c r="V3179" s="129">
        <v>45</v>
      </c>
      <c r="W3179" s="129">
        <v>68</v>
      </c>
      <c r="X3179" s="129">
        <v>86</v>
      </c>
      <c r="Y3179" s="129" t="s">
        <v>1626</v>
      </c>
      <c r="Z3179" s="129" t="b">
        <v>1</v>
      </c>
      <c r="AA3179" s="129">
        <v>0</v>
      </c>
      <c r="AB3179" s="129" t="b">
        <v>0</v>
      </c>
      <c r="AC3179" s="129">
        <v>48</v>
      </c>
      <c r="AD3179" s="129">
        <v>8.3000000000000004E-2</v>
      </c>
      <c r="AE3179" s="129" t="s">
        <v>3108</v>
      </c>
      <c r="AF3179" s="129" t="s">
        <v>4347</v>
      </c>
      <c r="AG3179" s="35" t="s">
        <v>5198</v>
      </c>
    </row>
    <row r="3180" spans="1:33" x14ac:dyDescent="0.3">
      <c r="A3180" s="129" t="s">
        <v>789</v>
      </c>
      <c r="B3180" s="132">
        <v>-5.28</v>
      </c>
      <c r="C3180" s="132">
        <v>-4.6500000000000004</v>
      </c>
      <c r="D3180" s="132">
        <v>-12.41</v>
      </c>
      <c r="E3180" s="132">
        <v>-11.22</v>
      </c>
      <c r="F3180" s="132">
        <v>-9.3699999999999992</v>
      </c>
      <c r="G3180" s="129" t="s">
        <v>3747</v>
      </c>
      <c r="H3180" s="129" t="s">
        <v>3124</v>
      </c>
      <c r="I3180" s="129">
        <v>5.093</v>
      </c>
      <c r="J3180" s="129">
        <v>-33</v>
      </c>
      <c r="K3180" s="129">
        <v>-19</v>
      </c>
      <c r="L3180" s="129" t="b">
        <v>0</v>
      </c>
      <c r="M3180" s="129">
        <v>-31.341999999999999</v>
      </c>
      <c r="N3180" s="129">
        <v>2.3580000000000001</v>
      </c>
      <c r="O3180" s="129">
        <v>-13.294</v>
      </c>
      <c r="P3180" s="132">
        <v>-27.050999999999998</v>
      </c>
      <c r="Q3180" s="132">
        <v>0.70499999999999996</v>
      </c>
      <c r="R3180" s="132">
        <v>-19.07</v>
      </c>
      <c r="S3180" s="129">
        <v>2.58</v>
      </c>
      <c r="T3180" s="129">
        <v>-63.402000000000001</v>
      </c>
      <c r="U3180" s="129">
        <v>28.72</v>
      </c>
      <c r="V3180" s="129">
        <v>-33</v>
      </c>
      <c r="W3180" s="129">
        <v>-39</v>
      </c>
      <c r="X3180" s="129">
        <v>269</v>
      </c>
      <c r="Y3180" s="129" t="s">
        <v>789</v>
      </c>
      <c r="Z3180" s="129" t="b">
        <v>1</v>
      </c>
      <c r="AA3180" s="129">
        <v>0</v>
      </c>
      <c r="AB3180" s="129" t="b">
        <v>0</v>
      </c>
      <c r="AC3180" s="129">
        <v>46</v>
      </c>
      <c r="AD3180" s="129">
        <v>8.3000000000000004E-2</v>
      </c>
      <c r="AE3180" s="129" t="s">
        <v>3124</v>
      </c>
      <c r="AF3180" s="129" t="s">
        <v>3747</v>
      </c>
      <c r="AG3180" s="35" t="s">
        <v>5035</v>
      </c>
    </row>
    <row r="3181" spans="1:33" x14ac:dyDescent="0.3">
      <c r="A3181" s="129" t="s">
        <v>1980</v>
      </c>
      <c r="B3181" s="132">
        <v>-0.3</v>
      </c>
      <c r="C3181" s="132">
        <v>1.58</v>
      </c>
      <c r="D3181" s="132">
        <v>-7.21</v>
      </c>
      <c r="E3181" s="132">
        <v>-3.58</v>
      </c>
      <c r="F3181" s="132">
        <v>-6.92</v>
      </c>
      <c r="G3181" s="129" t="s">
        <v>3217</v>
      </c>
      <c r="H3181" s="129" t="s">
        <v>150</v>
      </c>
      <c r="I3181" s="129">
        <v>4.5490000000000004</v>
      </c>
      <c r="J3181" s="129">
        <v>-45</v>
      </c>
      <c r="K3181" s="129">
        <v>-34</v>
      </c>
      <c r="L3181" s="129" t="b">
        <v>0</v>
      </c>
      <c r="M3181" s="129">
        <v>-41.563000000000002</v>
      </c>
      <c r="N3181" s="129">
        <v>3.1120000000000001</v>
      </c>
      <c r="O3181" s="129">
        <v>-13.356</v>
      </c>
      <c r="P3181" s="132">
        <v>-32.783000000000001</v>
      </c>
      <c r="Q3181" s="132">
        <v>0.70899999999999996</v>
      </c>
      <c r="R3181" s="132">
        <v>-23.236000000000001</v>
      </c>
      <c r="S3181" s="129">
        <v>1.71</v>
      </c>
      <c r="T3181" s="129">
        <v>-50.603000000000002</v>
      </c>
      <c r="U3181" s="129">
        <v>30.13</v>
      </c>
      <c r="V3181" s="129">
        <v>-10</v>
      </c>
      <c r="W3181" s="129">
        <v>1</v>
      </c>
      <c r="X3181" s="129">
        <v>389</v>
      </c>
      <c r="Y3181" s="129" t="s">
        <v>1980</v>
      </c>
      <c r="Z3181" s="129" t="b">
        <v>1</v>
      </c>
      <c r="AA3181" s="129">
        <v>0</v>
      </c>
      <c r="AB3181" s="129" t="b">
        <v>0</v>
      </c>
      <c r="AC3181" s="129">
        <v>44</v>
      </c>
      <c r="AD3181" s="129">
        <v>8.3000000000000004E-2</v>
      </c>
      <c r="AE3181" s="129" t="s">
        <v>150</v>
      </c>
      <c r="AF3181" s="129" t="s">
        <v>3217</v>
      </c>
      <c r="AG3181" s="35" t="s">
        <v>4238</v>
      </c>
    </row>
    <row r="3182" spans="1:33" x14ac:dyDescent="0.3">
      <c r="A3182" s="129" t="s">
        <v>1446</v>
      </c>
      <c r="B3182" s="132">
        <v>-2.4</v>
      </c>
      <c r="C3182" s="132">
        <v>-6.06</v>
      </c>
      <c r="D3182" s="132">
        <v>-10.17</v>
      </c>
      <c r="E3182" s="132">
        <v>-25.68</v>
      </c>
      <c r="F3182" s="132">
        <v>-23.9</v>
      </c>
      <c r="G3182" s="129" t="s">
        <v>3127</v>
      </c>
      <c r="H3182" s="129" t="s">
        <v>31</v>
      </c>
      <c r="I3182" s="129">
        <v>2.0219999999999998</v>
      </c>
      <c r="J3182" s="129">
        <v>-82</v>
      </c>
      <c r="K3182" s="129">
        <v>-64</v>
      </c>
      <c r="L3182" s="129" t="b">
        <v>0</v>
      </c>
      <c r="M3182" s="129">
        <v>-44.268000000000001</v>
      </c>
      <c r="N3182" s="129">
        <v>3.3109999999999999</v>
      </c>
      <c r="O3182" s="129">
        <v>-13.37</v>
      </c>
      <c r="P3182" s="132">
        <v>-39.375</v>
      </c>
      <c r="Q3182" s="132">
        <v>0.72599999999999998</v>
      </c>
      <c r="R3182" s="132">
        <v>-28.593</v>
      </c>
      <c r="S3182" s="129">
        <v>3.14</v>
      </c>
      <c r="T3182" s="129">
        <v>-53.174999999999997</v>
      </c>
      <c r="U3182" s="129">
        <v>30.56</v>
      </c>
      <c r="V3182" s="129">
        <v>-33</v>
      </c>
      <c r="W3182" s="129">
        <v>-34</v>
      </c>
      <c r="X3182" s="129">
        <v>208</v>
      </c>
      <c r="Y3182" s="129" t="s">
        <v>1446</v>
      </c>
      <c r="Z3182" s="129" t="b">
        <v>1</v>
      </c>
      <c r="AA3182" s="129">
        <v>0</v>
      </c>
      <c r="AB3182" s="129" t="b">
        <v>0</v>
      </c>
      <c r="AC3182" s="129">
        <v>42</v>
      </c>
      <c r="AD3182" s="129">
        <v>8.3000000000000004E-2</v>
      </c>
      <c r="AE3182" s="129" t="s">
        <v>31</v>
      </c>
      <c r="AF3182" s="129" t="s">
        <v>3127</v>
      </c>
      <c r="AG3182" s="35" t="s">
        <v>3389</v>
      </c>
    </row>
    <row r="3183" spans="1:33" x14ac:dyDescent="0.3">
      <c r="A3183" s="129" t="s">
        <v>8229</v>
      </c>
      <c r="B3183" s="132">
        <v>0.94</v>
      </c>
      <c r="C3183" s="132">
        <v>-7.82</v>
      </c>
      <c r="D3183" s="132">
        <v>-10.14</v>
      </c>
      <c r="E3183" s="132">
        <v>-21.27</v>
      </c>
      <c r="F3183" s="132">
        <v>-21.14</v>
      </c>
      <c r="G3183" s="129" t="s">
        <v>3148</v>
      </c>
      <c r="H3183" s="129" t="s">
        <v>3111</v>
      </c>
      <c r="I3183" s="129">
        <v>0.217</v>
      </c>
      <c r="J3183" s="129">
        <v>-60</v>
      </c>
      <c r="K3183" s="129">
        <v>-59</v>
      </c>
      <c r="L3183" s="129" t="b">
        <v>0</v>
      </c>
      <c r="M3183" s="129">
        <v>-33.558</v>
      </c>
      <c r="N3183" s="129">
        <v>2.5049999999999999</v>
      </c>
      <c r="O3183" s="129">
        <v>-13.397</v>
      </c>
      <c r="P3183" s="132">
        <v>-31.512</v>
      </c>
      <c r="Q3183" s="132">
        <v>0.71799999999999997</v>
      </c>
      <c r="R3183" s="132">
        <v>-22.638999999999999</v>
      </c>
      <c r="S3183" s="129">
        <v>2.67</v>
      </c>
      <c r="T3183" s="129">
        <v>-46.548000000000002</v>
      </c>
      <c r="U3183" s="129">
        <v>9.66</v>
      </c>
      <c r="V3183" s="129">
        <v>-2</v>
      </c>
      <c r="W3183" s="129">
        <v>-1</v>
      </c>
      <c r="X3183" s="129">
        <v>775</v>
      </c>
      <c r="Y3183" s="129" t="s">
        <v>8229</v>
      </c>
      <c r="Z3183" s="129" t="b">
        <v>1</v>
      </c>
      <c r="AA3183" s="129">
        <v>0</v>
      </c>
      <c r="AB3183" s="129" t="b">
        <v>0</v>
      </c>
      <c r="AC3183" s="129">
        <v>42</v>
      </c>
      <c r="AD3183" s="129">
        <v>8.2000000000000003E-2</v>
      </c>
      <c r="AE3183" s="129" t="s">
        <v>3111</v>
      </c>
      <c r="AF3183" s="129" t="s">
        <v>3148</v>
      </c>
      <c r="AG3183" s="35" t="s">
        <v>8230</v>
      </c>
    </row>
    <row r="3184" spans="1:33" x14ac:dyDescent="0.3">
      <c r="A3184" s="129" t="s">
        <v>274</v>
      </c>
      <c r="B3184" s="132">
        <v>-1.42</v>
      </c>
      <c r="C3184" s="132">
        <v>-0.38</v>
      </c>
      <c r="D3184" s="132">
        <v>-11.69</v>
      </c>
      <c r="E3184" s="132">
        <v>-7.65</v>
      </c>
      <c r="F3184" s="132">
        <v>-11.68</v>
      </c>
      <c r="G3184" s="129" t="s">
        <v>202</v>
      </c>
      <c r="H3184" s="129" t="s">
        <v>3108</v>
      </c>
      <c r="I3184" s="129">
        <v>17.687000000000001</v>
      </c>
      <c r="J3184" s="129">
        <v>-30</v>
      </c>
      <c r="K3184" s="129">
        <v>-16</v>
      </c>
      <c r="L3184" s="129" t="b">
        <v>0</v>
      </c>
      <c r="M3184" s="129">
        <v>-40.274000000000001</v>
      </c>
      <c r="N3184" s="129">
        <v>3.0049999999999999</v>
      </c>
      <c r="O3184" s="129">
        <v>-13.401999999999999</v>
      </c>
      <c r="P3184" s="132">
        <v>-33.764000000000003</v>
      </c>
      <c r="Q3184" s="132">
        <v>0.70899999999999996</v>
      </c>
      <c r="R3184" s="132">
        <v>-23.922999999999998</v>
      </c>
      <c r="S3184" s="129">
        <v>1.6</v>
      </c>
      <c r="T3184" s="129">
        <v>-35.863</v>
      </c>
      <c r="U3184" s="129">
        <v>147.69</v>
      </c>
      <c r="V3184" s="129">
        <v>-26</v>
      </c>
      <c r="W3184" s="129">
        <v>-40</v>
      </c>
      <c r="X3184" s="129">
        <v>84</v>
      </c>
      <c r="Y3184" s="129" t="s">
        <v>274</v>
      </c>
      <c r="Z3184" s="129" t="b">
        <v>1</v>
      </c>
      <c r="AA3184" s="129">
        <v>0</v>
      </c>
      <c r="AB3184" s="129" t="b">
        <v>0</v>
      </c>
      <c r="AC3184" s="129">
        <v>48</v>
      </c>
      <c r="AD3184" s="129">
        <v>8.2000000000000003E-2</v>
      </c>
      <c r="AE3184" s="129" t="s">
        <v>3108</v>
      </c>
      <c r="AF3184" s="129" t="s">
        <v>202</v>
      </c>
      <c r="AG3184" s="35" t="s">
        <v>3646</v>
      </c>
    </row>
    <row r="3185" spans="1:33" x14ac:dyDescent="0.3">
      <c r="A3185" s="129" t="s">
        <v>2201</v>
      </c>
      <c r="B3185" s="132">
        <v>-5.03</v>
      </c>
      <c r="C3185" s="132">
        <v>-5.78</v>
      </c>
      <c r="D3185" s="132">
        <v>-19.989999999999998</v>
      </c>
      <c r="E3185" s="132">
        <v>-15.91</v>
      </c>
      <c r="F3185" s="132">
        <v>-17</v>
      </c>
      <c r="G3185" s="129" t="s">
        <v>3337</v>
      </c>
      <c r="H3185" s="129" t="s">
        <v>3108</v>
      </c>
      <c r="I3185" s="129">
        <v>3.9420000000000002</v>
      </c>
      <c r="J3185" s="129">
        <v>-45</v>
      </c>
      <c r="K3185" s="129">
        <v>-29</v>
      </c>
      <c r="L3185" s="129" t="b">
        <v>0</v>
      </c>
      <c r="M3185" s="129">
        <v>-73.781999999999996</v>
      </c>
      <c r="N3185" s="129">
        <v>5.4989999999999997</v>
      </c>
      <c r="O3185" s="129">
        <v>-13.417999999999999</v>
      </c>
      <c r="P3185" s="132">
        <v>-52.375</v>
      </c>
      <c r="Q3185" s="132">
        <v>0.70299999999999996</v>
      </c>
      <c r="R3185" s="132">
        <v>-36.83</v>
      </c>
      <c r="S3185" s="129">
        <v>2.74</v>
      </c>
      <c r="T3185" s="129">
        <v>-110.565</v>
      </c>
      <c r="U3185" s="129">
        <v>53.42</v>
      </c>
      <c r="V3185" s="129">
        <v>106</v>
      </c>
      <c r="W3185" s="129">
        <v>131</v>
      </c>
      <c r="X3185" s="129">
        <v>136</v>
      </c>
      <c r="Y3185" s="129" t="s">
        <v>2201</v>
      </c>
      <c r="Z3185" s="129" t="b">
        <v>1</v>
      </c>
      <c r="AA3185" s="129">
        <v>0</v>
      </c>
      <c r="AB3185" s="129" t="b">
        <v>0</v>
      </c>
      <c r="AC3185" s="129">
        <v>44</v>
      </c>
      <c r="AD3185" s="129">
        <v>8.2000000000000003E-2</v>
      </c>
      <c r="AE3185" s="129" t="s">
        <v>3108</v>
      </c>
      <c r="AF3185" s="129" t="s">
        <v>3337</v>
      </c>
      <c r="AG3185" s="35" t="s">
        <v>3343</v>
      </c>
    </row>
    <row r="3186" spans="1:33" x14ac:dyDescent="0.3">
      <c r="A3186" s="129" t="s">
        <v>8235</v>
      </c>
      <c r="B3186" s="132">
        <v>-1.17</v>
      </c>
      <c r="C3186" s="132">
        <v>-6.6</v>
      </c>
      <c r="D3186" s="132">
        <v>-7.85</v>
      </c>
      <c r="E3186" s="132">
        <v>-14.55</v>
      </c>
      <c r="F3186" s="132">
        <v>-16.5</v>
      </c>
      <c r="G3186" s="129" t="s">
        <v>3155</v>
      </c>
      <c r="H3186" s="129" t="s">
        <v>3108</v>
      </c>
      <c r="I3186" s="129">
        <v>0.308</v>
      </c>
      <c r="J3186" s="129">
        <v>-29</v>
      </c>
      <c r="K3186" s="129">
        <v>-29</v>
      </c>
      <c r="L3186" s="129" t="b">
        <v>0</v>
      </c>
      <c r="M3186" s="129">
        <v>-26.835000000000001</v>
      </c>
      <c r="N3186" s="129">
        <v>1.9970000000000001</v>
      </c>
      <c r="O3186" s="129">
        <v>-13.438000000000001</v>
      </c>
      <c r="P3186" s="132">
        <v>-24.701000000000001</v>
      </c>
      <c r="Q3186" s="132">
        <v>0.72</v>
      </c>
      <c r="R3186" s="132">
        <v>-17.79</v>
      </c>
      <c r="S3186" s="129">
        <v>2.08</v>
      </c>
      <c r="T3186" s="129">
        <v>-100.45399999999999</v>
      </c>
      <c r="U3186" s="129">
        <v>44.59</v>
      </c>
      <c r="V3186" s="129">
        <v>-20</v>
      </c>
      <c r="W3186" s="129">
        <v>-9</v>
      </c>
      <c r="X3186" s="129">
        <v>216</v>
      </c>
      <c r="Y3186" s="129" t="s">
        <v>8235</v>
      </c>
      <c r="Z3186" s="129" t="b">
        <v>1</v>
      </c>
      <c r="AA3186" s="129">
        <v>0</v>
      </c>
      <c r="AB3186" s="129" t="b">
        <v>0</v>
      </c>
      <c r="AC3186" s="129">
        <v>40</v>
      </c>
      <c r="AD3186" s="129">
        <v>8.1000000000000003E-2</v>
      </c>
      <c r="AE3186" s="129" t="s">
        <v>3108</v>
      </c>
      <c r="AF3186" s="129" t="s">
        <v>3155</v>
      </c>
      <c r="AG3186" s="35" t="s">
        <v>8236</v>
      </c>
    </row>
    <row r="3187" spans="1:33" x14ac:dyDescent="0.3">
      <c r="A3187" s="129" t="s">
        <v>7982</v>
      </c>
      <c r="B3187" s="132">
        <v>-2.37</v>
      </c>
      <c r="C3187" s="132">
        <v>0.24</v>
      </c>
      <c r="D3187" s="132">
        <v>-10.07</v>
      </c>
      <c r="E3187" s="132">
        <v>-10.51</v>
      </c>
      <c r="F3187" s="132">
        <v>-19.690000000000001</v>
      </c>
      <c r="G3187" s="129" t="s">
        <v>3146</v>
      </c>
      <c r="H3187" s="129" t="s">
        <v>3124</v>
      </c>
      <c r="I3187" s="129">
        <v>0.46100000000000002</v>
      </c>
      <c r="J3187" s="129">
        <v>-83</v>
      </c>
      <c r="K3187" s="129">
        <v>-57</v>
      </c>
      <c r="L3187" s="129" t="b">
        <v>0</v>
      </c>
      <c r="M3187" s="129">
        <v>-94.174000000000007</v>
      </c>
      <c r="N3187" s="129">
        <v>6.9989999999999997</v>
      </c>
      <c r="O3187" s="129">
        <v>-13.455</v>
      </c>
      <c r="P3187" s="132">
        <v>-61.423000000000002</v>
      </c>
      <c r="Q3187" s="132">
        <v>0.72499999999999998</v>
      </c>
      <c r="R3187" s="132">
        <v>-44.554000000000002</v>
      </c>
      <c r="S3187" s="129">
        <v>5.24</v>
      </c>
      <c r="T3187" s="129">
        <v>-65.77</v>
      </c>
      <c r="U3187" s="129">
        <v>12.77</v>
      </c>
      <c r="V3187" s="129">
        <v>80</v>
      </c>
      <c r="W3187" s="129">
        <v>78</v>
      </c>
      <c r="X3187" s="129">
        <v>298</v>
      </c>
      <c r="Y3187" s="129" t="s">
        <v>7982</v>
      </c>
      <c r="Z3187" s="129" t="b">
        <v>1</v>
      </c>
      <c r="AA3187" s="129">
        <v>0</v>
      </c>
      <c r="AB3187" s="129" t="b">
        <v>0</v>
      </c>
      <c r="AC3187" s="129">
        <v>41</v>
      </c>
      <c r="AD3187" s="129">
        <v>8.1000000000000003E-2</v>
      </c>
      <c r="AE3187" s="129" t="s">
        <v>3124</v>
      </c>
      <c r="AF3187" s="129" t="s">
        <v>3146</v>
      </c>
      <c r="AG3187" s="35" t="s">
        <v>7983</v>
      </c>
    </row>
    <row r="3188" spans="1:33" x14ac:dyDescent="0.3">
      <c r="A3188" s="129" t="s">
        <v>1617</v>
      </c>
      <c r="B3188" s="132">
        <v>-0.95</v>
      </c>
      <c r="C3188" s="132">
        <v>-4.41</v>
      </c>
      <c r="D3188" s="132">
        <v>-10.35</v>
      </c>
      <c r="E3188" s="132">
        <v>-10.96</v>
      </c>
      <c r="F3188" s="132">
        <v>-11.16</v>
      </c>
      <c r="G3188" s="129" t="s">
        <v>3217</v>
      </c>
      <c r="H3188" s="129" t="s">
        <v>150</v>
      </c>
      <c r="I3188" s="129">
        <v>4.2789999999999999</v>
      </c>
      <c r="J3188" s="129">
        <v>-66</v>
      </c>
      <c r="K3188" s="129">
        <v>-16</v>
      </c>
      <c r="L3188" s="129" t="b">
        <v>0</v>
      </c>
      <c r="M3188" s="129">
        <v>-30.591999999999999</v>
      </c>
      <c r="N3188" s="129">
        <v>2.2719999999999998</v>
      </c>
      <c r="O3188" s="129">
        <v>-13.462</v>
      </c>
      <c r="P3188" s="132">
        <v>-27.135000000000002</v>
      </c>
      <c r="Q3188" s="132">
        <v>0.70799999999999996</v>
      </c>
      <c r="R3188" s="132">
        <v>-19.224</v>
      </c>
      <c r="S3188" s="129">
        <v>1.76</v>
      </c>
      <c r="T3188" s="129">
        <v>-43.298000000000002</v>
      </c>
      <c r="U3188" s="129">
        <v>31.44</v>
      </c>
      <c r="V3188" s="129">
        <v>7</v>
      </c>
      <c r="W3188" s="129">
        <v>3</v>
      </c>
      <c r="X3188" s="129">
        <v>360</v>
      </c>
      <c r="Y3188" s="129" t="s">
        <v>1617</v>
      </c>
      <c r="Z3188" s="129" t="b">
        <v>1</v>
      </c>
      <c r="AA3188" s="129">
        <v>0</v>
      </c>
      <c r="AB3188" s="129" t="b">
        <v>0</v>
      </c>
      <c r="AC3188" s="129">
        <v>40</v>
      </c>
      <c r="AD3188" s="129">
        <v>8.1000000000000003E-2</v>
      </c>
      <c r="AE3188" s="129" t="s">
        <v>150</v>
      </c>
      <c r="AF3188" s="129" t="s">
        <v>3217</v>
      </c>
      <c r="AG3188" s="35" t="s">
        <v>4860</v>
      </c>
    </row>
    <row r="3189" spans="1:33" x14ac:dyDescent="0.3">
      <c r="A3189" s="129" t="s">
        <v>2795</v>
      </c>
      <c r="B3189" s="132">
        <v>-1.36</v>
      </c>
      <c r="C3189" s="132">
        <v>1</v>
      </c>
      <c r="D3189" s="132">
        <v>-21.2</v>
      </c>
      <c r="E3189" s="132">
        <v>-34.57</v>
      </c>
      <c r="F3189" s="132">
        <v>-30.98</v>
      </c>
      <c r="G3189" s="129" t="s">
        <v>3353</v>
      </c>
      <c r="H3189" s="129" t="s">
        <v>115</v>
      </c>
      <c r="I3189" s="129">
        <v>0.67600000000000005</v>
      </c>
      <c r="J3189" s="129">
        <v>-64</v>
      </c>
      <c r="K3189" s="129">
        <v>-42</v>
      </c>
      <c r="L3189" s="129" t="b">
        <v>0</v>
      </c>
      <c r="M3189" s="129">
        <v>-67.825000000000003</v>
      </c>
      <c r="N3189" s="129">
        <v>5.0309999999999997</v>
      </c>
      <c r="O3189" s="129">
        <v>-13.481999999999999</v>
      </c>
      <c r="P3189" s="132">
        <v>-55.393999999999998</v>
      </c>
      <c r="Q3189" s="132">
        <v>0.70299999999999996</v>
      </c>
      <c r="R3189" s="132">
        <v>-38.927</v>
      </c>
      <c r="S3189" s="129">
        <v>5.07</v>
      </c>
      <c r="T3189" s="129">
        <v>-3.0169999999999999</v>
      </c>
      <c r="U3189" s="129">
        <v>13.08</v>
      </c>
      <c r="V3189" s="129">
        <v>-10</v>
      </c>
      <c r="W3189" s="129">
        <v>-34</v>
      </c>
      <c r="X3189" s="129">
        <v>301</v>
      </c>
      <c r="Y3189" s="129" t="s">
        <v>2795</v>
      </c>
      <c r="Z3189" s="129" t="b">
        <v>1</v>
      </c>
      <c r="AA3189" s="129">
        <v>0</v>
      </c>
      <c r="AB3189" s="129" t="b">
        <v>0</v>
      </c>
      <c r="AC3189" s="129">
        <v>46</v>
      </c>
      <c r="AD3189" s="129">
        <v>0.08</v>
      </c>
      <c r="AE3189" s="129" t="s">
        <v>115</v>
      </c>
      <c r="AF3189" s="129" t="s">
        <v>3353</v>
      </c>
      <c r="AG3189" s="35" t="s">
        <v>4178</v>
      </c>
    </row>
    <row r="3190" spans="1:33" x14ac:dyDescent="0.3">
      <c r="A3190" s="129" t="s">
        <v>7534</v>
      </c>
      <c r="B3190" s="132">
        <v>-7.34</v>
      </c>
      <c r="C3190" s="132">
        <v>-15.81</v>
      </c>
      <c r="D3190" s="132">
        <v>-28.25</v>
      </c>
      <c r="E3190" s="132">
        <v>-23.4</v>
      </c>
      <c r="F3190" s="132">
        <v>-27.66</v>
      </c>
      <c r="G3190" s="129" t="s">
        <v>3241</v>
      </c>
      <c r="H3190" s="129" t="s">
        <v>3124</v>
      </c>
      <c r="I3190" s="129">
        <v>0.42599999999999999</v>
      </c>
      <c r="J3190" s="129">
        <v>-90</v>
      </c>
      <c r="K3190" s="129">
        <v>-89</v>
      </c>
      <c r="L3190" s="129" t="b">
        <v>0</v>
      </c>
      <c r="M3190" s="129">
        <v>-78.435000000000002</v>
      </c>
      <c r="N3190" s="129">
        <v>5.8150000000000004</v>
      </c>
      <c r="O3190" s="129">
        <v>-13.488</v>
      </c>
      <c r="P3190" s="132">
        <v>-56.081000000000003</v>
      </c>
      <c r="Q3190" s="132">
        <v>0.70299999999999996</v>
      </c>
      <c r="R3190" s="132">
        <v>-39.411999999999999</v>
      </c>
      <c r="S3190" s="129">
        <v>6.51</v>
      </c>
      <c r="T3190" s="129">
        <v>20.847999999999999</v>
      </c>
      <c r="U3190" s="129">
        <v>4.42</v>
      </c>
      <c r="V3190" s="129">
        <v>24</v>
      </c>
      <c r="W3190" s="129">
        <v>78</v>
      </c>
      <c r="X3190" s="129">
        <v>694</v>
      </c>
      <c r="Y3190" s="129" t="s">
        <v>7534</v>
      </c>
      <c r="Z3190" s="129" t="b">
        <v>1</v>
      </c>
      <c r="AA3190" s="129">
        <v>0</v>
      </c>
      <c r="AB3190" s="129" t="b">
        <v>0</v>
      </c>
      <c r="AC3190" s="129">
        <v>43</v>
      </c>
      <c r="AD3190" s="129">
        <v>0.08</v>
      </c>
      <c r="AE3190" s="129" t="s">
        <v>3124</v>
      </c>
      <c r="AF3190" s="129" t="s">
        <v>3241</v>
      </c>
      <c r="AG3190" s="35" t="s">
        <v>7535</v>
      </c>
    </row>
    <row r="3191" spans="1:33" x14ac:dyDescent="0.3">
      <c r="A3191" s="129" t="s">
        <v>2177</v>
      </c>
      <c r="B3191" s="132">
        <v>-0.5</v>
      </c>
      <c r="C3191" s="132">
        <v>-3.46</v>
      </c>
      <c r="D3191" s="132">
        <v>-11.11</v>
      </c>
      <c r="E3191" s="132">
        <v>-20.329999999999998</v>
      </c>
      <c r="F3191" s="132">
        <v>-21.09</v>
      </c>
      <c r="G3191" s="129" t="s">
        <v>3123</v>
      </c>
      <c r="H3191" s="129" t="s">
        <v>3124</v>
      </c>
      <c r="I3191" s="129">
        <v>3.2629999999999999</v>
      </c>
      <c r="J3191" s="129">
        <v>-67</v>
      </c>
      <c r="K3191" s="129">
        <v>-62</v>
      </c>
      <c r="L3191" s="129" t="b">
        <v>0</v>
      </c>
      <c r="M3191" s="129">
        <v>-70.688000000000002</v>
      </c>
      <c r="N3191" s="129">
        <v>5.2290000000000001</v>
      </c>
      <c r="O3191" s="129">
        <v>-13.518000000000001</v>
      </c>
      <c r="P3191" s="132">
        <v>-52.76</v>
      </c>
      <c r="Q3191" s="132">
        <v>0.74</v>
      </c>
      <c r="R3191" s="132">
        <v>-39.018000000000001</v>
      </c>
      <c r="S3191" s="129">
        <v>3.98</v>
      </c>
      <c r="T3191" s="129">
        <v>20.544</v>
      </c>
      <c r="U3191" s="129">
        <v>25.67</v>
      </c>
      <c r="V3191" s="129">
        <v>-10</v>
      </c>
      <c r="W3191" s="129">
        <v>-30</v>
      </c>
      <c r="X3191" s="129">
        <v>195</v>
      </c>
      <c r="Y3191" s="129" t="s">
        <v>2177</v>
      </c>
      <c r="Z3191" s="129" t="b">
        <v>1</v>
      </c>
      <c r="AA3191" s="129">
        <v>0</v>
      </c>
      <c r="AB3191" s="129" t="b">
        <v>0</v>
      </c>
      <c r="AC3191" s="129">
        <v>41</v>
      </c>
      <c r="AD3191" s="129">
        <v>0.08</v>
      </c>
      <c r="AE3191" s="129" t="s">
        <v>3124</v>
      </c>
      <c r="AF3191" s="129" t="s">
        <v>3123</v>
      </c>
      <c r="AG3191" s="35" t="s">
        <v>4502</v>
      </c>
    </row>
    <row r="3192" spans="1:33" x14ac:dyDescent="0.3">
      <c r="A3192" s="129" t="s">
        <v>7090</v>
      </c>
      <c r="B3192" s="132">
        <v>-0.84</v>
      </c>
      <c r="C3192" s="132">
        <v>-17.350000000000001</v>
      </c>
      <c r="D3192" s="132">
        <v>-15.45</v>
      </c>
      <c r="E3192" s="132">
        <v>-20.010000000000002</v>
      </c>
      <c r="F3192" s="132">
        <v>-19.47</v>
      </c>
      <c r="G3192" s="129" t="s">
        <v>3782</v>
      </c>
      <c r="H3192" s="129" t="s">
        <v>24</v>
      </c>
      <c r="I3192" s="129">
        <v>0.64600000000000002</v>
      </c>
      <c r="J3192" s="129">
        <v>-41</v>
      </c>
      <c r="K3192" s="129">
        <v>-33</v>
      </c>
      <c r="L3192" s="129" t="b">
        <v>0</v>
      </c>
      <c r="M3192" s="129">
        <v>-41.750999999999998</v>
      </c>
      <c r="N3192" s="129">
        <v>3.0790000000000002</v>
      </c>
      <c r="O3192" s="129">
        <v>-13.56</v>
      </c>
      <c r="P3192" s="132">
        <v>-36.856999999999999</v>
      </c>
      <c r="Q3192" s="132">
        <v>0.70699999999999996</v>
      </c>
      <c r="R3192" s="132">
        <v>-26.048999999999999</v>
      </c>
      <c r="S3192" s="129">
        <v>3.24</v>
      </c>
      <c r="T3192" s="129">
        <v>-2.8969999999999998</v>
      </c>
      <c r="U3192" s="129">
        <v>10.67</v>
      </c>
      <c r="V3192" s="129">
        <v>-66</v>
      </c>
      <c r="W3192" s="129">
        <v>-62</v>
      </c>
      <c r="X3192" s="129">
        <v>579</v>
      </c>
      <c r="Y3192" s="129" t="s">
        <v>7090</v>
      </c>
      <c r="Z3192" s="129" t="b">
        <v>1</v>
      </c>
      <c r="AA3192" s="129">
        <v>0</v>
      </c>
      <c r="AB3192" s="129" t="b">
        <v>0</v>
      </c>
      <c r="AC3192" s="129">
        <v>32</v>
      </c>
      <c r="AD3192" s="129">
        <v>0.08</v>
      </c>
      <c r="AE3192" s="129" t="s">
        <v>24</v>
      </c>
      <c r="AF3192" s="129" t="s">
        <v>3782</v>
      </c>
      <c r="AG3192" s="35" t="s">
        <v>7091</v>
      </c>
    </row>
    <row r="3193" spans="1:33" x14ac:dyDescent="0.3">
      <c r="A3193" s="129" t="s">
        <v>1251</v>
      </c>
      <c r="B3193" s="132">
        <v>-1.85</v>
      </c>
      <c r="C3193" s="132">
        <v>-6.94</v>
      </c>
      <c r="D3193" s="132">
        <v>-10.01</v>
      </c>
      <c r="E3193" s="132">
        <v>-4.79</v>
      </c>
      <c r="F3193" s="132">
        <v>-10.72</v>
      </c>
      <c r="G3193" s="129" t="s">
        <v>3276</v>
      </c>
      <c r="H3193" s="129" t="s">
        <v>3140</v>
      </c>
      <c r="I3193" s="129">
        <v>75.415000000000006</v>
      </c>
      <c r="J3193" s="129">
        <v>-41</v>
      </c>
      <c r="K3193" s="129">
        <v>-40</v>
      </c>
      <c r="L3193" s="129" t="b">
        <v>0</v>
      </c>
      <c r="M3193" s="129">
        <v>-27.832000000000001</v>
      </c>
      <c r="N3193" s="129">
        <v>2.0499999999999998</v>
      </c>
      <c r="O3193" s="129">
        <v>-13.574999999999999</v>
      </c>
      <c r="P3193" s="132">
        <v>-24.478000000000002</v>
      </c>
      <c r="Q3193" s="132">
        <v>0.71699999999999997</v>
      </c>
      <c r="R3193" s="132">
        <v>-17.541</v>
      </c>
      <c r="S3193" s="129">
        <v>1.55</v>
      </c>
      <c r="T3193" s="129">
        <v>-147.166</v>
      </c>
      <c r="U3193" s="129">
        <v>133.02000000000001</v>
      </c>
      <c r="V3193" s="129">
        <v>-5</v>
      </c>
      <c r="W3193" s="129">
        <v>7</v>
      </c>
      <c r="X3193" s="129">
        <v>96</v>
      </c>
      <c r="Y3193" s="129" t="s">
        <v>1251</v>
      </c>
      <c r="Z3193" s="129" t="b">
        <v>1</v>
      </c>
      <c r="AA3193" s="129">
        <v>0</v>
      </c>
      <c r="AB3193" s="129" t="b">
        <v>0</v>
      </c>
      <c r="AC3193" s="129">
        <v>42</v>
      </c>
      <c r="AD3193" s="129">
        <v>7.9000000000000001E-2</v>
      </c>
      <c r="AE3193" s="129" t="s">
        <v>3140</v>
      </c>
      <c r="AF3193" s="129" t="s">
        <v>3276</v>
      </c>
      <c r="AG3193" s="35" t="s">
        <v>5478</v>
      </c>
    </row>
    <row r="3194" spans="1:33" x14ac:dyDescent="0.3">
      <c r="A3194" s="129" t="s">
        <v>769</v>
      </c>
      <c r="B3194" s="132">
        <v>-2.52</v>
      </c>
      <c r="C3194" s="132">
        <v>-3.71</v>
      </c>
      <c r="D3194" s="132">
        <v>-17.23</v>
      </c>
      <c r="E3194" s="132">
        <v>-16.75</v>
      </c>
      <c r="F3194" s="132">
        <v>-15.49</v>
      </c>
      <c r="G3194" s="129" t="s">
        <v>3193</v>
      </c>
      <c r="H3194" s="129" t="s">
        <v>3111</v>
      </c>
      <c r="I3194" s="129">
        <v>12.08</v>
      </c>
      <c r="J3194" s="129">
        <v>-44</v>
      </c>
      <c r="K3194" s="129">
        <v>-39</v>
      </c>
      <c r="L3194" s="129" t="b">
        <v>0</v>
      </c>
      <c r="M3194" s="129">
        <v>-48.411999999999999</v>
      </c>
      <c r="N3194" s="129">
        <v>3.556</v>
      </c>
      <c r="O3194" s="129">
        <v>-13.614000000000001</v>
      </c>
      <c r="P3194" s="132">
        <v>-39.905000000000001</v>
      </c>
      <c r="Q3194" s="132">
        <v>0.70699999999999996</v>
      </c>
      <c r="R3194" s="132">
        <v>-28.210999999999999</v>
      </c>
      <c r="S3194" s="129">
        <v>1.95</v>
      </c>
      <c r="T3194" s="129">
        <v>-6.7389999999999999</v>
      </c>
      <c r="U3194" s="129">
        <v>22.86</v>
      </c>
      <c r="V3194" s="129">
        <v>-39</v>
      </c>
      <c r="W3194" s="129">
        <v>-51</v>
      </c>
      <c r="X3194" s="129">
        <v>449</v>
      </c>
      <c r="Y3194" s="129" t="s">
        <v>769</v>
      </c>
      <c r="Z3194" s="129" t="b">
        <v>1</v>
      </c>
      <c r="AA3194" s="129">
        <v>0</v>
      </c>
      <c r="AB3194" s="129" t="b">
        <v>0</v>
      </c>
      <c r="AC3194" s="129">
        <v>42</v>
      </c>
      <c r="AD3194" s="129">
        <v>7.9000000000000001E-2</v>
      </c>
      <c r="AE3194" s="129" t="s">
        <v>3111</v>
      </c>
      <c r="AF3194" s="129" t="s">
        <v>3193</v>
      </c>
      <c r="AG3194" s="35" t="s">
        <v>4316</v>
      </c>
    </row>
    <row r="3195" spans="1:33" x14ac:dyDescent="0.3">
      <c r="A3195" s="129" t="s">
        <v>8887</v>
      </c>
      <c r="B3195" s="132">
        <v>1.28</v>
      </c>
      <c r="C3195" s="132">
        <v>-9.7200000000000006</v>
      </c>
      <c r="D3195" s="132">
        <v>-24.24</v>
      </c>
      <c r="E3195" s="132">
        <v>-8.41</v>
      </c>
      <c r="F3195" s="132">
        <v>-18.78</v>
      </c>
      <c r="G3195" s="129" t="s">
        <v>3305</v>
      </c>
      <c r="H3195" s="129" t="s">
        <v>3124</v>
      </c>
      <c r="I3195" s="129">
        <v>0.30099999999999999</v>
      </c>
      <c r="J3195" s="129">
        <v>-80</v>
      </c>
      <c r="K3195" s="129">
        <v>-64</v>
      </c>
      <c r="L3195" s="129" t="b">
        <v>0</v>
      </c>
      <c r="M3195" s="129">
        <v>-64.760000000000005</v>
      </c>
      <c r="N3195" s="129">
        <v>4.7530000000000001</v>
      </c>
      <c r="O3195" s="129">
        <v>-13.625999999999999</v>
      </c>
      <c r="P3195" s="132">
        <v>-49.023000000000003</v>
      </c>
      <c r="Q3195" s="132">
        <v>0.69299999999999995</v>
      </c>
      <c r="R3195" s="132">
        <v>-33.982999999999997</v>
      </c>
      <c r="S3195" s="129">
        <v>3.78</v>
      </c>
      <c r="T3195" s="129">
        <v>-33.520000000000003</v>
      </c>
      <c r="U3195" s="129">
        <v>9.4700000000000006</v>
      </c>
      <c r="V3195" s="129">
        <v>-24</v>
      </c>
      <c r="W3195" s="129">
        <v>-1</v>
      </c>
      <c r="X3195" s="129">
        <v>558</v>
      </c>
      <c r="Y3195" s="129" t="s">
        <v>8887</v>
      </c>
      <c r="Z3195" s="129" t="b">
        <v>1</v>
      </c>
      <c r="AA3195" s="129">
        <v>0</v>
      </c>
      <c r="AB3195" s="129" t="b">
        <v>0</v>
      </c>
      <c r="AC3195" s="129">
        <v>43</v>
      </c>
      <c r="AD3195" s="129">
        <v>7.9000000000000001E-2</v>
      </c>
      <c r="AE3195" s="129" t="s">
        <v>3124</v>
      </c>
      <c r="AF3195" s="129" t="s">
        <v>3305</v>
      </c>
      <c r="AG3195" s="35" t="s">
        <v>8888</v>
      </c>
    </row>
    <row r="3196" spans="1:33" x14ac:dyDescent="0.3">
      <c r="A3196" s="129" t="s">
        <v>26</v>
      </c>
      <c r="B3196" s="132">
        <v>-1.84</v>
      </c>
      <c r="C3196" s="132">
        <v>-13.62</v>
      </c>
      <c r="D3196" s="132">
        <v>-26.09</v>
      </c>
      <c r="E3196" s="132">
        <v>-25.47</v>
      </c>
      <c r="F3196" s="132">
        <v>-26.03</v>
      </c>
      <c r="G3196" s="129" t="s">
        <v>3262</v>
      </c>
      <c r="H3196" s="129" t="s">
        <v>3111</v>
      </c>
      <c r="I3196" s="129">
        <v>10.319000000000001</v>
      </c>
      <c r="J3196" s="129">
        <v>-79</v>
      </c>
      <c r="K3196" s="129">
        <v>-64</v>
      </c>
      <c r="L3196" s="129" t="b">
        <v>0</v>
      </c>
      <c r="M3196" s="129">
        <v>-69.406999999999996</v>
      </c>
      <c r="N3196" s="129">
        <v>5.0880000000000001</v>
      </c>
      <c r="O3196" s="129">
        <v>-13.641999999999999</v>
      </c>
      <c r="P3196" s="132">
        <v>-53.619</v>
      </c>
      <c r="Q3196" s="132">
        <v>0.69799999999999995</v>
      </c>
      <c r="R3196" s="132">
        <v>-37.448999999999998</v>
      </c>
      <c r="S3196" s="129">
        <v>3.57</v>
      </c>
      <c r="T3196" s="129">
        <v>-28.58</v>
      </c>
      <c r="U3196" s="129">
        <v>18.64</v>
      </c>
      <c r="V3196" s="129">
        <v>-46</v>
      </c>
      <c r="W3196" s="129">
        <v>-49</v>
      </c>
      <c r="X3196" s="129">
        <v>300</v>
      </c>
      <c r="Y3196" s="129" t="s">
        <v>26</v>
      </c>
      <c r="Z3196" s="129" t="b">
        <v>1</v>
      </c>
      <c r="AA3196" s="129">
        <v>0</v>
      </c>
      <c r="AB3196" s="129" t="b">
        <v>0</v>
      </c>
      <c r="AC3196" s="129">
        <v>45</v>
      </c>
      <c r="AD3196" s="129">
        <v>7.8E-2</v>
      </c>
      <c r="AE3196" s="129" t="s">
        <v>3111</v>
      </c>
      <c r="AF3196" s="129" t="s">
        <v>3262</v>
      </c>
      <c r="AG3196" s="35" t="s">
        <v>3994</v>
      </c>
    </row>
    <row r="3197" spans="1:33" x14ac:dyDescent="0.3">
      <c r="A3197" s="129" t="s">
        <v>2372</v>
      </c>
      <c r="B3197" s="132">
        <v>-0.1</v>
      </c>
      <c r="C3197" s="132">
        <v>-1.25</v>
      </c>
      <c r="D3197" s="132">
        <v>-1.73</v>
      </c>
      <c r="E3197" s="132">
        <v>-0.92</v>
      </c>
      <c r="F3197" s="132">
        <v>-4.92</v>
      </c>
      <c r="G3197" s="129" t="s">
        <v>3193</v>
      </c>
      <c r="H3197" s="129" t="s">
        <v>3111</v>
      </c>
      <c r="I3197" s="129">
        <v>1.345</v>
      </c>
      <c r="J3197" s="129">
        <v>-28</v>
      </c>
      <c r="K3197" s="129">
        <v>-23</v>
      </c>
      <c r="L3197" s="129" t="b">
        <v>0</v>
      </c>
      <c r="M3197" s="129">
        <v>-9.5440000000000005</v>
      </c>
      <c r="N3197" s="129">
        <v>0.69899999999999995</v>
      </c>
      <c r="O3197" s="129">
        <v>-13.651999999999999</v>
      </c>
      <c r="P3197" s="132">
        <v>-9.3160000000000007</v>
      </c>
      <c r="Q3197" s="132">
        <v>0.72399999999999998</v>
      </c>
      <c r="R3197" s="132">
        <v>-6.7430000000000003</v>
      </c>
      <c r="S3197" s="129">
        <v>0.64</v>
      </c>
      <c r="T3197" s="129">
        <v>0</v>
      </c>
      <c r="U3197" s="129">
        <v>20.5</v>
      </c>
      <c r="V3197" s="129">
        <v>-22</v>
      </c>
      <c r="W3197" s="129">
        <v>-15</v>
      </c>
      <c r="X3197" s="129">
        <v>1520</v>
      </c>
      <c r="Y3197" s="129" t="s">
        <v>2372</v>
      </c>
      <c r="Z3197" s="129" t="b">
        <v>1</v>
      </c>
      <c r="AA3197" s="129">
        <v>0</v>
      </c>
      <c r="AB3197" s="129" t="b">
        <v>0</v>
      </c>
      <c r="AC3197" s="129">
        <v>40</v>
      </c>
      <c r="AD3197" s="129">
        <v>7.8E-2</v>
      </c>
      <c r="AE3197" s="129" t="s">
        <v>3111</v>
      </c>
      <c r="AF3197" s="129" t="s">
        <v>3193</v>
      </c>
      <c r="AG3197" s="35" t="s">
        <v>3458</v>
      </c>
    </row>
    <row r="3198" spans="1:33" x14ac:dyDescent="0.3">
      <c r="A3198" s="129" t="s">
        <v>8285</v>
      </c>
      <c r="B3198" s="132">
        <v>-8.01</v>
      </c>
      <c r="C3198" s="132">
        <v>-0.52</v>
      </c>
      <c r="D3198" s="132">
        <v>-24.5</v>
      </c>
      <c r="E3198" s="132">
        <v>-36.94</v>
      </c>
      <c r="F3198" s="132">
        <v>-38.369999999999997</v>
      </c>
      <c r="G3198" s="129" t="s">
        <v>3241</v>
      </c>
      <c r="H3198" s="129" t="s">
        <v>3124</v>
      </c>
      <c r="I3198" s="129">
        <v>0.32100000000000001</v>
      </c>
      <c r="J3198" s="129">
        <v>-88</v>
      </c>
      <c r="K3198" s="129">
        <v>-87</v>
      </c>
      <c r="L3198" s="129" t="b">
        <v>0</v>
      </c>
      <c r="M3198" s="129">
        <v>-84.787000000000006</v>
      </c>
      <c r="N3198" s="129">
        <v>6.2030000000000003</v>
      </c>
      <c r="O3198" s="129">
        <v>-13.667999999999999</v>
      </c>
      <c r="P3198" s="132">
        <v>-66.027000000000001</v>
      </c>
      <c r="Q3198" s="132">
        <v>0.745</v>
      </c>
      <c r="R3198" s="132">
        <v>-49.206000000000003</v>
      </c>
      <c r="S3198" s="129">
        <v>5.79</v>
      </c>
      <c r="T3198" s="129">
        <v>-36.463000000000001</v>
      </c>
      <c r="U3198" s="129">
        <v>3.79</v>
      </c>
      <c r="V3198" s="129">
        <v>62</v>
      </c>
      <c r="W3198" s="129">
        <v>80</v>
      </c>
      <c r="X3198" s="129">
        <v>911</v>
      </c>
      <c r="Y3198" s="129" t="s">
        <v>8285</v>
      </c>
      <c r="Z3198" s="129" t="b">
        <v>0</v>
      </c>
      <c r="AA3198" s="129">
        <v>0</v>
      </c>
      <c r="AB3198" s="129" t="b">
        <v>0</v>
      </c>
      <c r="AC3198" s="129">
        <v>37</v>
      </c>
      <c r="AD3198" s="129">
        <v>7.8E-2</v>
      </c>
      <c r="AE3198" s="129" t="s">
        <v>3124</v>
      </c>
      <c r="AF3198" s="129" t="s">
        <v>3241</v>
      </c>
      <c r="AG3198" s="35" t="s">
        <v>8286</v>
      </c>
    </row>
    <row r="3199" spans="1:33" x14ac:dyDescent="0.3">
      <c r="A3199" s="129" t="s">
        <v>1946</v>
      </c>
      <c r="B3199" s="132">
        <v>-3.06</v>
      </c>
      <c r="C3199" s="132">
        <v>-6.43</v>
      </c>
      <c r="D3199" s="132">
        <v>-18.73</v>
      </c>
      <c r="E3199" s="132">
        <v>-25.13</v>
      </c>
      <c r="F3199" s="132">
        <v>-23.71</v>
      </c>
      <c r="G3199" s="129" t="s">
        <v>3189</v>
      </c>
      <c r="H3199" s="129" t="s">
        <v>3108</v>
      </c>
      <c r="I3199" s="129">
        <v>2.1920000000000002</v>
      </c>
      <c r="J3199" s="129">
        <v>-60</v>
      </c>
      <c r="K3199" s="129">
        <v>-49</v>
      </c>
      <c r="L3199" s="129" t="b">
        <v>0</v>
      </c>
      <c r="M3199" s="129">
        <v>-61.695</v>
      </c>
      <c r="N3199" s="129">
        <v>4.5129999999999999</v>
      </c>
      <c r="O3199" s="129">
        <v>-13.67</v>
      </c>
      <c r="P3199" s="132">
        <v>-49.365000000000002</v>
      </c>
      <c r="Q3199" s="132">
        <v>0.73399999999999999</v>
      </c>
      <c r="R3199" s="132">
        <v>-36.25</v>
      </c>
      <c r="S3199" s="129">
        <v>2.85</v>
      </c>
      <c r="T3199" s="129">
        <v>-0.378</v>
      </c>
      <c r="U3199" s="129">
        <v>93</v>
      </c>
      <c r="V3199" s="129">
        <v>-28</v>
      </c>
      <c r="W3199" s="129">
        <v>-27</v>
      </c>
      <c r="X3199" s="129">
        <v>75</v>
      </c>
      <c r="Y3199" s="129" t="s">
        <v>1946</v>
      </c>
      <c r="Z3199" s="129" t="b">
        <v>1</v>
      </c>
      <c r="AA3199" s="129">
        <v>0</v>
      </c>
      <c r="AB3199" s="129" t="b">
        <v>0</v>
      </c>
      <c r="AC3199" s="129">
        <v>43</v>
      </c>
      <c r="AD3199" s="129">
        <v>7.8E-2</v>
      </c>
      <c r="AE3199" s="129" t="s">
        <v>3108</v>
      </c>
      <c r="AF3199" s="129" t="s">
        <v>3189</v>
      </c>
      <c r="AG3199" s="35" t="s">
        <v>4477</v>
      </c>
    </row>
    <row r="3200" spans="1:33" x14ac:dyDescent="0.3">
      <c r="A3200" s="129" t="s">
        <v>634</v>
      </c>
      <c r="B3200" s="132">
        <v>-3.19</v>
      </c>
      <c r="C3200" s="132">
        <v>-8.26</v>
      </c>
      <c r="D3200" s="132">
        <v>-15.35</v>
      </c>
      <c r="E3200" s="132">
        <v>-15.92</v>
      </c>
      <c r="F3200" s="132">
        <v>-17.46</v>
      </c>
      <c r="G3200" s="129" t="s">
        <v>3267</v>
      </c>
      <c r="H3200" s="129" t="s">
        <v>3205</v>
      </c>
      <c r="I3200" s="129">
        <v>7.3330000000000002</v>
      </c>
      <c r="J3200" s="129">
        <v>-38</v>
      </c>
      <c r="K3200" s="129">
        <v>-22</v>
      </c>
      <c r="L3200" s="129" t="b">
        <v>0</v>
      </c>
      <c r="M3200" s="129">
        <v>-44.542999999999999</v>
      </c>
      <c r="N3200" s="129">
        <v>3.242</v>
      </c>
      <c r="O3200" s="129">
        <v>-13.74</v>
      </c>
      <c r="P3200" s="132">
        <v>-36.695</v>
      </c>
      <c r="Q3200" s="132">
        <v>0.71099999999999997</v>
      </c>
      <c r="R3200" s="132">
        <v>-26.094999999999999</v>
      </c>
      <c r="S3200" s="129">
        <v>2.4900000000000002</v>
      </c>
      <c r="T3200" s="129">
        <v>-86.277000000000001</v>
      </c>
      <c r="U3200" s="129">
        <v>14.89</v>
      </c>
      <c r="V3200" s="129">
        <v>-25</v>
      </c>
      <c r="W3200" s="129">
        <v>-28</v>
      </c>
      <c r="X3200" s="129">
        <v>539</v>
      </c>
      <c r="Y3200" s="129" t="s">
        <v>634</v>
      </c>
      <c r="Z3200" s="129" t="b">
        <v>1</v>
      </c>
      <c r="AA3200" s="129">
        <v>0</v>
      </c>
      <c r="AB3200" s="129" t="b">
        <v>0</v>
      </c>
      <c r="AC3200" s="129">
        <v>50</v>
      </c>
      <c r="AD3200" s="129">
        <v>7.6999999999999999E-2</v>
      </c>
      <c r="AE3200" s="129" t="s">
        <v>3205</v>
      </c>
      <c r="AF3200" s="129" t="s">
        <v>3267</v>
      </c>
      <c r="AG3200" s="35" t="s">
        <v>4198</v>
      </c>
    </row>
    <row r="3201" spans="1:33" x14ac:dyDescent="0.3">
      <c r="A3201" s="129" t="s">
        <v>897</v>
      </c>
      <c r="B3201" s="132">
        <v>2.15</v>
      </c>
      <c r="C3201" s="132">
        <v>-37.549999999999997</v>
      </c>
      <c r="D3201" s="132">
        <v>-45.91</v>
      </c>
      <c r="E3201" s="132">
        <v>-44.43</v>
      </c>
      <c r="F3201" s="132">
        <v>-48.06</v>
      </c>
      <c r="G3201" s="129" t="s">
        <v>3114</v>
      </c>
      <c r="H3201" s="129" t="s">
        <v>31</v>
      </c>
      <c r="I3201" s="129">
        <v>6.875</v>
      </c>
      <c r="J3201" s="129">
        <v>-88</v>
      </c>
      <c r="K3201" s="129">
        <v>-86</v>
      </c>
      <c r="L3201" s="129" t="b">
        <v>0</v>
      </c>
      <c r="M3201" s="129">
        <v>-108.232</v>
      </c>
      <c r="N3201" s="129">
        <v>7.8730000000000002</v>
      </c>
      <c r="O3201" s="129">
        <v>-13.747</v>
      </c>
      <c r="P3201" s="132">
        <v>-73.031000000000006</v>
      </c>
      <c r="Q3201" s="132">
        <v>0.68</v>
      </c>
      <c r="R3201" s="132">
        <v>-49.667000000000002</v>
      </c>
      <c r="S3201" s="129">
        <v>6.87</v>
      </c>
      <c r="T3201" s="129">
        <v>0.30299999999999999</v>
      </c>
      <c r="U3201" s="129">
        <v>12.002000000000001</v>
      </c>
      <c r="V3201" s="129">
        <v>-64</v>
      </c>
      <c r="W3201" s="129">
        <v>-22</v>
      </c>
      <c r="X3201" s="129">
        <v>242</v>
      </c>
      <c r="Y3201" s="129" t="s">
        <v>897</v>
      </c>
      <c r="Z3201" s="129" t="b">
        <v>1</v>
      </c>
      <c r="AA3201" s="129">
        <v>0</v>
      </c>
      <c r="AB3201" s="129" t="b">
        <v>0</v>
      </c>
      <c r="AC3201" s="129">
        <v>43</v>
      </c>
      <c r="AD3201" s="129">
        <v>7.6999999999999999E-2</v>
      </c>
      <c r="AE3201" s="129" t="s">
        <v>31</v>
      </c>
      <c r="AF3201" s="129" t="s">
        <v>3114</v>
      </c>
      <c r="AG3201" s="35" t="s">
        <v>4152</v>
      </c>
    </row>
    <row r="3202" spans="1:33" x14ac:dyDescent="0.3">
      <c r="A3202" s="129" t="s">
        <v>7318</v>
      </c>
      <c r="B3202" s="132">
        <v>1.69</v>
      </c>
      <c r="C3202" s="132">
        <v>-0.91</v>
      </c>
      <c r="D3202" s="132">
        <v>-15.09</v>
      </c>
      <c r="E3202" s="132">
        <v>-6.08</v>
      </c>
      <c r="F3202" s="132">
        <v>-10.24</v>
      </c>
      <c r="G3202" s="129" t="s">
        <v>3250</v>
      </c>
      <c r="H3202" s="129" t="s">
        <v>3111</v>
      </c>
      <c r="I3202" s="129">
        <v>0.65100000000000002</v>
      </c>
      <c r="J3202" s="129">
        <v>-39</v>
      </c>
      <c r="K3202" s="129">
        <v>-27</v>
      </c>
      <c r="L3202" s="129" t="b">
        <v>0</v>
      </c>
      <c r="M3202" s="129">
        <v>-45.898000000000003</v>
      </c>
      <c r="N3202" s="129">
        <v>3.3340000000000001</v>
      </c>
      <c r="O3202" s="129">
        <v>-13.766999999999999</v>
      </c>
      <c r="P3202" s="132">
        <v>-37.079000000000001</v>
      </c>
      <c r="Q3202" s="132">
        <v>0.71499999999999997</v>
      </c>
      <c r="R3202" s="132">
        <v>-26.518999999999998</v>
      </c>
      <c r="S3202" s="129">
        <v>1.84</v>
      </c>
      <c r="T3202" s="129">
        <v>6.2320000000000002</v>
      </c>
      <c r="U3202" s="129">
        <v>17.45</v>
      </c>
      <c r="V3202" s="129">
        <v>-58</v>
      </c>
      <c r="W3202" s="129">
        <v>-38</v>
      </c>
      <c r="X3202" s="129">
        <v>623</v>
      </c>
      <c r="Y3202" s="129" t="s">
        <v>7318</v>
      </c>
      <c r="Z3202" s="129" t="b">
        <v>1</v>
      </c>
      <c r="AA3202" s="129">
        <v>0</v>
      </c>
      <c r="AB3202" s="129" t="b">
        <v>0</v>
      </c>
      <c r="AC3202" s="129">
        <v>50</v>
      </c>
      <c r="AD3202" s="129">
        <v>7.6999999999999999E-2</v>
      </c>
      <c r="AE3202" s="129" t="s">
        <v>3111</v>
      </c>
      <c r="AF3202" s="129" t="s">
        <v>3250</v>
      </c>
      <c r="AG3202" s="35" t="s">
        <v>7319</v>
      </c>
    </row>
    <row r="3203" spans="1:33" x14ac:dyDescent="0.3">
      <c r="A3203" s="129" t="s">
        <v>7729</v>
      </c>
      <c r="B3203" s="132">
        <v>0.43</v>
      </c>
      <c r="C3203" s="132">
        <v>-11.64</v>
      </c>
      <c r="D3203" s="132">
        <v>-22.47</v>
      </c>
      <c r="E3203" s="132">
        <v>-37.909999999999997</v>
      </c>
      <c r="F3203" s="132">
        <v>-37.74</v>
      </c>
      <c r="G3203" s="129" t="s">
        <v>3144</v>
      </c>
      <c r="H3203" s="129" t="s">
        <v>3108</v>
      </c>
      <c r="I3203" s="129">
        <v>0.45500000000000002</v>
      </c>
      <c r="J3203" s="129">
        <v>-73</v>
      </c>
      <c r="K3203" s="129">
        <v>-72</v>
      </c>
      <c r="L3203" s="129" t="b">
        <v>0</v>
      </c>
      <c r="M3203" s="129">
        <v>-72.644999999999996</v>
      </c>
      <c r="N3203" s="129">
        <v>5.2759999999999998</v>
      </c>
      <c r="O3203" s="129">
        <v>-13.77</v>
      </c>
      <c r="P3203" s="132">
        <v>-60.777999999999999</v>
      </c>
      <c r="Q3203" s="132">
        <v>0.748</v>
      </c>
      <c r="R3203" s="132">
        <v>-45.448999999999998</v>
      </c>
      <c r="S3203" s="129">
        <v>4.3899999999999997</v>
      </c>
      <c r="T3203" s="129">
        <v>47.612000000000002</v>
      </c>
      <c r="U3203" s="129">
        <v>16.25</v>
      </c>
      <c r="V3203" s="129">
        <v>15</v>
      </c>
      <c r="W3203" s="129">
        <v>21</v>
      </c>
      <c r="X3203" s="129">
        <v>280</v>
      </c>
      <c r="Y3203" s="129" t="s">
        <v>7729</v>
      </c>
      <c r="Z3203" s="129" t="b">
        <v>1</v>
      </c>
      <c r="AA3203" s="129">
        <v>0</v>
      </c>
      <c r="AB3203" s="129" t="b">
        <v>0</v>
      </c>
      <c r="AC3203" s="129">
        <v>41</v>
      </c>
      <c r="AD3203" s="129">
        <v>7.5999999999999998E-2</v>
      </c>
      <c r="AE3203" s="129" t="s">
        <v>3108</v>
      </c>
      <c r="AF3203" s="129" t="s">
        <v>3144</v>
      </c>
      <c r="AG3203" s="35" t="s">
        <v>7730</v>
      </c>
    </row>
    <row r="3204" spans="1:33" x14ac:dyDescent="0.3">
      <c r="A3204" s="129" t="s">
        <v>986</v>
      </c>
      <c r="B3204" s="132">
        <v>-7.77</v>
      </c>
      <c r="C3204" s="132">
        <v>-40.049999999999997</v>
      </c>
      <c r="D3204" s="132">
        <v>-48.97</v>
      </c>
      <c r="E3204" s="132">
        <v>-54.86</v>
      </c>
      <c r="F3204" s="132">
        <v>-51.61</v>
      </c>
      <c r="G3204" s="129" t="s">
        <v>3162</v>
      </c>
      <c r="H3204" s="129" t="s">
        <v>3108</v>
      </c>
      <c r="I3204" s="129">
        <v>2.2970000000000002</v>
      </c>
      <c r="J3204" s="129">
        <v>-88</v>
      </c>
      <c r="K3204" s="129">
        <v>-88</v>
      </c>
      <c r="L3204" s="129" t="b">
        <v>0</v>
      </c>
      <c r="M3204" s="129">
        <v>-128.11199999999999</v>
      </c>
      <c r="N3204" s="129">
        <v>9.2959999999999994</v>
      </c>
      <c r="O3204" s="129">
        <v>-13.782</v>
      </c>
      <c r="P3204" s="132">
        <v>-80.274000000000001</v>
      </c>
      <c r="Q3204" s="132">
        <v>0.63700000000000001</v>
      </c>
      <c r="R3204" s="132">
        <v>-51.100999999999999</v>
      </c>
      <c r="S3204" s="129">
        <v>5.64</v>
      </c>
      <c r="T3204" s="129">
        <v>-33.436999999999998</v>
      </c>
      <c r="U3204" s="129">
        <v>7.95</v>
      </c>
      <c r="V3204" s="129">
        <v>54</v>
      </c>
      <c r="W3204" s="129">
        <v>59</v>
      </c>
      <c r="X3204" s="129">
        <v>445</v>
      </c>
      <c r="Y3204" s="129" t="s">
        <v>986</v>
      </c>
      <c r="Z3204" s="129" t="b">
        <v>1</v>
      </c>
      <c r="AA3204" s="129">
        <v>0</v>
      </c>
      <c r="AB3204" s="129" t="b">
        <v>0</v>
      </c>
      <c r="AC3204" s="129">
        <v>41</v>
      </c>
      <c r="AD3204" s="129">
        <v>7.5999999999999998E-2</v>
      </c>
      <c r="AE3204" s="129" t="s">
        <v>3108</v>
      </c>
      <c r="AF3204" s="129" t="s">
        <v>3162</v>
      </c>
      <c r="AG3204" s="35" t="s">
        <v>5526</v>
      </c>
    </row>
    <row r="3205" spans="1:33" x14ac:dyDescent="0.3">
      <c r="A3205" s="129" t="s">
        <v>2862</v>
      </c>
      <c r="B3205" s="132">
        <v>1.19</v>
      </c>
      <c r="C3205" s="132">
        <v>-0.49</v>
      </c>
      <c r="D3205" s="132">
        <v>-26.94</v>
      </c>
      <c r="E3205" s="132">
        <v>-38.81</v>
      </c>
      <c r="F3205" s="132">
        <v>-38.44</v>
      </c>
      <c r="G3205" s="129" t="s">
        <v>88</v>
      </c>
      <c r="H3205" s="129" t="s">
        <v>31</v>
      </c>
      <c r="I3205" s="129">
        <v>0.39600000000000002</v>
      </c>
      <c r="J3205" s="129">
        <v>-91</v>
      </c>
      <c r="K3205" s="129">
        <v>-56</v>
      </c>
      <c r="L3205" s="129" t="b">
        <v>0</v>
      </c>
      <c r="M3205" s="129">
        <v>-145.87100000000001</v>
      </c>
      <c r="N3205" s="129">
        <v>10.574999999999999</v>
      </c>
      <c r="O3205" s="129">
        <v>-13.794</v>
      </c>
      <c r="P3205" s="132">
        <v>-79.789000000000001</v>
      </c>
      <c r="Q3205" s="132">
        <v>0.76300000000000001</v>
      </c>
      <c r="R3205" s="132">
        <v>-60.905999999999999</v>
      </c>
      <c r="S3205" s="129">
        <v>7.49</v>
      </c>
      <c r="T3205" s="129">
        <v>-49.856000000000002</v>
      </c>
      <c r="U3205" s="129">
        <v>10.17</v>
      </c>
      <c r="V3205" s="129">
        <v>-19</v>
      </c>
      <c r="W3205" s="129">
        <v>-41</v>
      </c>
      <c r="X3205" s="129">
        <v>262</v>
      </c>
      <c r="Y3205" s="129" t="s">
        <v>2862</v>
      </c>
      <c r="Z3205" s="129" t="b">
        <v>1</v>
      </c>
      <c r="AA3205" s="129">
        <v>0</v>
      </c>
      <c r="AB3205" s="129" t="b">
        <v>0</v>
      </c>
      <c r="AC3205" s="129">
        <v>35</v>
      </c>
      <c r="AD3205" s="129">
        <v>7.5999999999999998E-2</v>
      </c>
      <c r="AE3205" s="129" t="s">
        <v>31</v>
      </c>
      <c r="AF3205" s="129" t="s">
        <v>88</v>
      </c>
      <c r="AG3205" s="35" t="s">
        <v>8200</v>
      </c>
    </row>
    <row r="3206" spans="1:33" x14ac:dyDescent="0.3">
      <c r="A3206" s="129" t="s">
        <v>2337</v>
      </c>
      <c r="B3206" s="132">
        <v>1.1299999999999999</v>
      </c>
      <c r="C3206" s="132">
        <v>-9.6199999999999992</v>
      </c>
      <c r="D3206" s="132">
        <v>-15</v>
      </c>
      <c r="E3206" s="132">
        <v>-28.46</v>
      </c>
      <c r="F3206" s="132">
        <v>-20.49</v>
      </c>
      <c r="G3206" s="129" t="s">
        <v>3221</v>
      </c>
      <c r="H3206" s="129" t="s">
        <v>31</v>
      </c>
      <c r="I3206" s="129">
        <v>3.7280000000000002</v>
      </c>
      <c r="J3206" s="129">
        <v>-71</v>
      </c>
      <c r="K3206" s="129">
        <v>-71</v>
      </c>
      <c r="L3206" s="129" t="b">
        <v>0</v>
      </c>
      <c r="M3206" s="129">
        <v>-44.234999999999999</v>
      </c>
      <c r="N3206" s="129">
        <v>3.2040000000000002</v>
      </c>
      <c r="O3206" s="129">
        <v>-13.808</v>
      </c>
      <c r="P3206" s="132">
        <v>-37.777000000000001</v>
      </c>
      <c r="Q3206" s="132">
        <v>0.72499999999999998</v>
      </c>
      <c r="R3206" s="132">
        <v>-27.405999999999999</v>
      </c>
      <c r="S3206" s="129">
        <v>3.76</v>
      </c>
      <c r="T3206" s="129">
        <v>22.338000000000001</v>
      </c>
      <c r="U3206" s="129">
        <v>3.57</v>
      </c>
      <c r="V3206" s="129">
        <v>-68</v>
      </c>
      <c r="W3206" s="129">
        <v>-75</v>
      </c>
      <c r="X3206" s="129">
        <v>1489</v>
      </c>
      <c r="Y3206" s="129" t="s">
        <v>2337</v>
      </c>
      <c r="Z3206" s="129" t="b">
        <v>1</v>
      </c>
      <c r="AA3206" s="129">
        <v>0</v>
      </c>
      <c r="AB3206" s="129" t="b">
        <v>0</v>
      </c>
      <c r="AC3206" s="129">
        <v>42</v>
      </c>
      <c r="AD3206" s="129">
        <v>7.5999999999999998E-2</v>
      </c>
      <c r="AE3206" s="129" t="s">
        <v>31</v>
      </c>
      <c r="AF3206" s="129" t="s">
        <v>3221</v>
      </c>
      <c r="AG3206" s="35" t="s">
        <v>5231</v>
      </c>
    </row>
    <row r="3207" spans="1:33" x14ac:dyDescent="0.3">
      <c r="A3207" s="129" t="s">
        <v>1778</v>
      </c>
      <c r="B3207" s="132">
        <v>7.89</v>
      </c>
      <c r="C3207" s="132">
        <v>-11.35</v>
      </c>
      <c r="D3207" s="132">
        <v>-19.649999999999999</v>
      </c>
      <c r="E3207" s="132">
        <v>-34.6</v>
      </c>
      <c r="F3207" s="132">
        <v>-37.14</v>
      </c>
      <c r="G3207" s="129" t="s">
        <v>3142</v>
      </c>
      <c r="H3207" s="129" t="s">
        <v>150</v>
      </c>
      <c r="I3207" s="129">
        <v>1.34</v>
      </c>
      <c r="J3207" s="129">
        <v>-74</v>
      </c>
      <c r="K3207" s="129">
        <v>-72</v>
      </c>
      <c r="L3207" s="129" t="b">
        <v>0</v>
      </c>
      <c r="M3207" s="129">
        <v>-75.688000000000002</v>
      </c>
      <c r="N3207" s="129">
        <v>5.468</v>
      </c>
      <c r="O3207" s="129">
        <v>-13.842000000000001</v>
      </c>
      <c r="P3207" s="132">
        <v>-60.948</v>
      </c>
      <c r="Q3207" s="132">
        <v>0.74</v>
      </c>
      <c r="R3207" s="132">
        <v>-45.087000000000003</v>
      </c>
      <c r="S3207" s="129">
        <v>3.49</v>
      </c>
      <c r="T3207" s="129">
        <v>81.912999999999997</v>
      </c>
      <c r="U3207" s="129">
        <v>8.75</v>
      </c>
      <c r="V3207" s="129">
        <v>-20</v>
      </c>
      <c r="W3207" s="129">
        <v>-15</v>
      </c>
      <c r="X3207" s="129">
        <v>655</v>
      </c>
      <c r="Y3207" s="129" t="s">
        <v>1778</v>
      </c>
      <c r="Z3207" s="129" t="b">
        <v>1</v>
      </c>
      <c r="AA3207" s="129">
        <v>0</v>
      </c>
      <c r="AB3207" s="129" t="b">
        <v>0</v>
      </c>
      <c r="AC3207" s="129">
        <v>45</v>
      </c>
      <c r="AD3207" s="129">
        <v>7.4999999999999997E-2</v>
      </c>
      <c r="AE3207" s="129" t="s">
        <v>150</v>
      </c>
      <c r="AF3207" s="129" t="s">
        <v>3142</v>
      </c>
      <c r="AG3207" s="35" t="s">
        <v>4561</v>
      </c>
    </row>
    <row r="3208" spans="1:33" x14ac:dyDescent="0.3">
      <c r="A3208" s="129" t="s">
        <v>2178</v>
      </c>
      <c r="B3208" s="132">
        <v>-1.04</v>
      </c>
      <c r="C3208" s="132">
        <v>-3.64</v>
      </c>
      <c r="D3208" s="132">
        <v>-12.32</v>
      </c>
      <c r="E3208" s="132">
        <v>-11.51</v>
      </c>
      <c r="F3208" s="132">
        <v>-12.75</v>
      </c>
      <c r="G3208" s="129" t="s">
        <v>3217</v>
      </c>
      <c r="H3208" s="129" t="s">
        <v>150</v>
      </c>
      <c r="I3208" s="129">
        <v>3.4660000000000002</v>
      </c>
      <c r="J3208" s="129">
        <v>-25</v>
      </c>
      <c r="K3208" s="129">
        <v>-23</v>
      </c>
      <c r="L3208" s="129" t="b">
        <v>0</v>
      </c>
      <c r="M3208" s="129">
        <v>-35.939</v>
      </c>
      <c r="N3208" s="129">
        <v>2.5960000000000001</v>
      </c>
      <c r="O3208" s="129">
        <v>-13.845000000000001</v>
      </c>
      <c r="P3208" s="132">
        <v>-31.285</v>
      </c>
      <c r="Q3208" s="132">
        <v>0.71599999999999997</v>
      </c>
      <c r="R3208" s="132">
        <v>-22.387</v>
      </c>
      <c r="S3208" s="129">
        <v>1.92</v>
      </c>
      <c r="T3208" s="129">
        <v>25.556999999999999</v>
      </c>
      <c r="U3208" s="129">
        <v>14.3</v>
      </c>
      <c r="V3208" s="129">
        <v>-23</v>
      </c>
      <c r="W3208" s="129">
        <v>-19</v>
      </c>
      <c r="X3208" s="129">
        <v>730</v>
      </c>
      <c r="Y3208" s="129" t="s">
        <v>2178</v>
      </c>
      <c r="Z3208" s="129" t="b">
        <v>1</v>
      </c>
      <c r="AA3208" s="129">
        <v>0</v>
      </c>
      <c r="AB3208" s="129" t="b">
        <v>0</v>
      </c>
      <c r="AC3208" s="129">
        <v>41</v>
      </c>
      <c r="AD3208" s="129">
        <v>7.4999999999999997E-2</v>
      </c>
      <c r="AE3208" s="129" t="s">
        <v>150</v>
      </c>
      <c r="AF3208" s="129" t="s">
        <v>3217</v>
      </c>
      <c r="AG3208" s="35" t="s">
        <v>4922</v>
      </c>
    </row>
    <row r="3209" spans="1:33" x14ac:dyDescent="0.3">
      <c r="A3209" s="129" t="s">
        <v>2805</v>
      </c>
      <c r="B3209" s="132">
        <v>17</v>
      </c>
      <c r="C3209" s="132">
        <v>8.51</v>
      </c>
      <c r="D3209" s="132">
        <v>-23.89</v>
      </c>
      <c r="E3209" s="132">
        <v>-18.170000000000002</v>
      </c>
      <c r="F3209" s="132">
        <v>-21.75</v>
      </c>
      <c r="G3209" s="129" t="s">
        <v>3611</v>
      </c>
      <c r="H3209" s="129" t="s">
        <v>24</v>
      </c>
      <c r="I3209" s="129">
        <v>0.69299999999999995</v>
      </c>
      <c r="J3209" s="129">
        <v>-92</v>
      </c>
      <c r="K3209" s="129">
        <v>-80</v>
      </c>
      <c r="L3209" s="129" t="b">
        <v>0</v>
      </c>
      <c r="M3209" s="129">
        <v>-140.529</v>
      </c>
      <c r="N3209" s="129">
        <v>10.137</v>
      </c>
      <c r="O3209" s="129">
        <v>-13.863</v>
      </c>
      <c r="P3209" s="132">
        <v>-77.938000000000002</v>
      </c>
      <c r="Q3209" s="132">
        <v>0.71299999999999997</v>
      </c>
      <c r="R3209" s="132">
        <v>-55.563000000000002</v>
      </c>
      <c r="S3209" s="129">
        <v>5.21</v>
      </c>
      <c r="T3209" s="129">
        <v>116.723</v>
      </c>
      <c r="U3209" s="129">
        <v>18.100000000000001</v>
      </c>
      <c r="V3209" s="129">
        <v>110</v>
      </c>
      <c r="W3209" s="129">
        <v>124</v>
      </c>
      <c r="X3209" s="129">
        <v>212</v>
      </c>
      <c r="Y3209" s="129" t="s">
        <v>2805</v>
      </c>
      <c r="Z3209" s="129" t="b">
        <v>1</v>
      </c>
      <c r="AA3209" s="129">
        <v>0</v>
      </c>
      <c r="AB3209" s="129" t="b">
        <v>0</v>
      </c>
      <c r="AC3209" s="129">
        <v>41</v>
      </c>
      <c r="AD3209" s="129">
        <v>7.4999999999999997E-2</v>
      </c>
      <c r="AE3209" s="129" t="s">
        <v>24</v>
      </c>
      <c r="AF3209" s="129" t="s">
        <v>3611</v>
      </c>
      <c r="AG3209" s="35" t="s">
        <v>5057</v>
      </c>
    </row>
    <row r="3210" spans="1:33" x14ac:dyDescent="0.3">
      <c r="A3210" s="129" t="s">
        <v>618</v>
      </c>
      <c r="B3210" s="132">
        <v>-1.07</v>
      </c>
      <c r="C3210" s="132">
        <v>-16.27</v>
      </c>
      <c r="D3210" s="132">
        <v>-20.309999999999999</v>
      </c>
      <c r="E3210" s="132">
        <v>-32</v>
      </c>
      <c r="F3210" s="132">
        <v>-38.79</v>
      </c>
      <c r="G3210" s="129" t="s">
        <v>3127</v>
      </c>
      <c r="H3210" s="129" t="s">
        <v>31</v>
      </c>
      <c r="I3210" s="129">
        <v>7.157</v>
      </c>
      <c r="J3210" s="129">
        <v>-80</v>
      </c>
      <c r="K3210" s="129">
        <v>-66</v>
      </c>
      <c r="L3210" s="129" t="b">
        <v>0</v>
      </c>
      <c r="M3210" s="129">
        <v>-85.777000000000001</v>
      </c>
      <c r="N3210" s="129">
        <v>6.1749999999999998</v>
      </c>
      <c r="O3210" s="129">
        <v>-13.891</v>
      </c>
      <c r="P3210" s="132">
        <v>-63.762999999999998</v>
      </c>
      <c r="Q3210" s="132">
        <v>0.747</v>
      </c>
      <c r="R3210" s="132">
        <v>-47.6</v>
      </c>
      <c r="S3210" s="129">
        <v>4.6399999999999997</v>
      </c>
      <c r="T3210" s="129">
        <v>33.093000000000004</v>
      </c>
      <c r="U3210" s="129">
        <v>44.27</v>
      </c>
      <c r="V3210" s="129">
        <v>-55</v>
      </c>
      <c r="W3210" s="129">
        <v>-23</v>
      </c>
      <c r="X3210" s="129">
        <v>97</v>
      </c>
      <c r="Y3210" s="129" t="s">
        <v>618</v>
      </c>
      <c r="Z3210" s="129" t="b">
        <v>1</v>
      </c>
      <c r="AA3210" s="129">
        <v>0</v>
      </c>
      <c r="AB3210" s="129" t="b">
        <v>0</v>
      </c>
      <c r="AC3210" s="129">
        <v>41</v>
      </c>
      <c r="AD3210" s="129">
        <v>7.3999999999999996E-2</v>
      </c>
      <c r="AE3210" s="129" t="s">
        <v>31</v>
      </c>
      <c r="AF3210" s="129" t="s">
        <v>3127</v>
      </c>
      <c r="AG3210" s="35" t="s">
        <v>3477</v>
      </c>
    </row>
    <row r="3211" spans="1:33" x14ac:dyDescent="0.3">
      <c r="A3211" s="129" t="s">
        <v>1654</v>
      </c>
      <c r="B3211" s="132">
        <v>-2.81</v>
      </c>
      <c r="C3211" s="132">
        <v>-4.6900000000000004</v>
      </c>
      <c r="D3211" s="132">
        <v>-21.68</v>
      </c>
      <c r="E3211" s="132">
        <v>-23.15</v>
      </c>
      <c r="F3211" s="132">
        <v>-21.05</v>
      </c>
      <c r="G3211" s="129" t="s">
        <v>3127</v>
      </c>
      <c r="H3211" s="129" t="s">
        <v>31</v>
      </c>
      <c r="I3211" s="129">
        <v>1.1890000000000001</v>
      </c>
      <c r="J3211" s="129">
        <v>-39</v>
      </c>
      <c r="K3211" s="129">
        <v>-39</v>
      </c>
      <c r="L3211" s="129" t="b">
        <v>0</v>
      </c>
      <c r="M3211" s="129">
        <v>-64.221999999999994</v>
      </c>
      <c r="N3211" s="129">
        <v>4.6159999999999997</v>
      </c>
      <c r="O3211" s="129">
        <v>-13.914</v>
      </c>
      <c r="P3211" s="132">
        <v>-49.475999999999999</v>
      </c>
      <c r="Q3211" s="132">
        <v>0.70899999999999996</v>
      </c>
      <c r="R3211" s="132">
        <v>-35.057000000000002</v>
      </c>
      <c r="S3211" s="129">
        <v>2.68</v>
      </c>
      <c r="T3211" s="129">
        <v>-68.888000000000005</v>
      </c>
      <c r="U3211" s="129">
        <v>40.06</v>
      </c>
      <c r="V3211" s="129">
        <v>-57</v>
      </c>
      <c r="W3211" s="129">
        <v>-47</v>
      </c>
      <c r="X3211" s="129">
        <v>186</v>
      </c>
      <c r="Y3211" s="129" t="s">
        <v>1654</v>
      </c>
      <c r="Z3211" s="129" t="b">
        <v>1</v>
      </c>
      <c r="AA3211" s="129">
        <v>0</v>
      </c>
      <c r="AB3211" s="129" t="b">
        <v>0</v>
      </c>
      <c r="AC3211" s="129">
        <v>37</v>
      </c>
      <c r="AD3211" s="129">
        <v>7.3999999999999996E-2</v>
      </c>
      <c r="AE3211" s="129" t="s">
        <v>31</v>
      </c>
      <c r="AF3211" s="129" t="s">
        <v>3127</v>
      </c>
      <c r="AG3211" s="35" t="s">
        <v>5158</v>
      </c>
    </row>
    <row r="3212" spans="1:33" x14ac:dyDescent="0.3">
      <c r="A3212" s="129" t="s">
        <v>2301</v>
      </c>
      <c r="B3212" s="132">
        <v>-4.8</v>
      </c>
      <c r="C3212" s="132">
        <v>-1.41</v>
      </c>
      <c r="D3212" s="132">
        <v>-19.54</v>
      </c>
      <c r="E3212" s="132">
        <v>-34.9</v>
      </c>
      <c r="F3212" s="132">
        <v>-23.13</v>
      </c>
      <c r="G3212" s="129" t="s">
        <v>3146</v>
      </c>
      <c r="H3212" s="129" t="s">
        <v>3124</v>
      </c>
      <c r="I3212" s="129">
        <v>1.131</v>
      </c>
      <c r="J3212" s="129">
        <v>-75</v>
      </c>
      <c r="K3212" s="129">
        <v>-73</v>
      </c>
      <c r="L3212" s="129" t="b">
        <v>0</v>
      </c>
      <c r="M3212" s="129">
        <v>-76.536000000000001</v>
      </c>
      <c r="N3212" s="129">
        <v>5.4989999999999997</v>
      </c>
      <c r="O3212" s="129">
        <v>-13.917</v>
      </c>
      <c r="P3212" s="132">
        <v>-59.06</v>
      </c>
      <c r="Q3212" s="132">
        <v>0.73199999999999998</v>
      </c>
      <c r="R3212" s="132">
        <v>-43.213999999999999</v>
      </c>
      <c r="S3212" s="129">
        <v>5.14</v>
      </c>
      <c r="T3212" s="129">
        <v>-8.3160000000000007</v>
      </c>
      <c r="U3212" s="129">
        <v>21.04</v>
      </c>
      <c r="V3212" s="129">
        <v>3</v>
      </c>
      <c r="W3212" s="129">
        <v>-7</v>
      </c>
      <c r="X3212" s="129">
        <v>184</v>
      </c>
      <c r="Y3212" s="129" t="s">
        <v>2301</v>
      </c>
      <c r="Z3212" s="129" t="b">
        <v>0</v>
      </c>
      <c r="AA3212" s="129">
        <v>0</v>
      </c>
      <c r="AB3212" s="129" t="b">
        <v>0</v>
      </c>
      <c r="AC3212" s="129">
        <v>39</v>
      </c>
      <c r="AD3212" s="129">
        <v>7.3999999999999996E-2</v>
      </c>
      <c r="AE3212" s="129" t="s">
        <v>3124</v>
      </c>
      <c r="AF3212" s="129" t="s">
        <v>3146</v>
      </c>
      <c r="AG3212" s="35" t="s">
        <v>5537</v>
      </c>
    </row>
    <row r="3213" spans="1:33" x14ac:dyDescent="0.3">
      <c r="A3213" s="129" t="s">
        <v>5193</v>
      </c>
      <c r="B3213" s="132">
        <v>1.32</v>
      </c>
      <c r="C3213" s="132">
        <v>-10.82</v>
      </c>
      <c r="D3213" s="132">
        <v>-58.09</v>
      </c>
      <c r="E3213" s="132">
        <v>-56.49</v>
      </c>
      <c r="F3213" s="132">
        <v>-52.19</v>
      </c>
      <c r="G3213" s="129" t="s">
        <v>3170</v>
      </c>
      <c r="H3213" s="129" t="s">
        <v>3124</v>
      </c>
      <c r="I3213" s="129">
        <v>0.45</v>
      </c>
      <c r="J3213" s="129">
        <v>-93</v>
      </c>
      <c r="K3213" s="129">
        <v>-93</v>
      </c>
      <c r="L3213" s="129" t="b">
        <v>0</v>
      </c>
      <c r="M3213" s="129">
        <v>-255.61</v>
      </c>
      <c r="N3213" s="129">
        <v>18.361000000000001</v>
      </c>
      <c r="O3213" s="129">
        <v>-13.922000000000001</v>
      </c>
      <c r="P3213" s="132">
        <v>-95.244</v>
      </c>
      <c r="Q3213" s="132">
        <v>0.66300000000000003</v>
      </c>
      <c r="R3213" s="132">
        <v>-63.13</v>
      </c>
      <c r="S3213" s="129">
        <v>6.84</v>
      </c>
      <c r="T3213" s="129">
        <v>40.927999999999997</v>
      </c>
      <c r="U3213" s="129">
        <v>5.36</v>
      </c>
      <c r="V3213" s="129">
        <v>-5</v>
      </c>
      <c r="W3213" s="129">
        <v>-11</v>
      </c>
      <c r="X3213" s="129">
        <v>545</v>
      </c>
      <c r="Y3213" s="129" t="s">
        <v>5193</v>
      </c>
      <c r="Z3213" s="129" t="b">
        <v>1</v>
      </c>
      <c r="AA3213" s="129">
        <v>0</v>
      </c>
      <c r="AB3213" s="129" t="b">
        <v>0</v>
      </c>
      <c r="AC3213" s="129">
        <v>38</v>
      </c>
      <c r="AD3213" s="129">
        <v>7.3999999999999996E-2</v>
      </c>
      <c r="AE3213" s="129" t="s">
        <v>3124</v>
      </c>
      <c r="AF3213" s="129" t="s">
        <v>3170</v>
      </c>
      <c r="AG3213" s="35" t="s">
        <v>5194</v>
      </c>
    </row>
    <row r="3214" spans="1:33" x14ac:dyDescent="0.3">
      <c r="A3214" s="129" t="s">
        <v>635</v>
      </c>
      <c r="B3214" s="132">
        <v>0.56999999999999995</v>
      </c>
      <c r="C3214" s="132">
        <v>0.92</v>
      </c>
      <c r="D3214" s="132">
        <v>-5.85</v>
      </c>
      <c r="E3214" s="132">
        <v>-6.08</v>
      </c>
      <c r="F3214" s="132">
        <v>-9.25</v>
      </c>
      <c r="G3214" s="129" t="s">
        <v>3217</v>
      </c>
      <c r="H3214" s="129" t="s">
        <v>150</v>
      </c>
      <c r="I3214" s="129">
        <v>7.992</v>
      </c>
      <c r="J3214" s="129">
        <v>-40</v>
      </c>
      <c r="K3214" s="129">
        <v>-27</v>
      </c>
      <c r="L3214" s="129" t="b">
        <v>0</v>
      </c>
      <c r="M3214" s="129">
        <v>-37.054000000000002</v>
      </c>
      <c r="N3214" s="129">
        <v>2.6549999999999998</v>
      </c>
      <c r="O3214" s="129">
        <v>-13.957000000000001</v>
      </c>
      <c r="P3214" s="132">
        <v>-31.806000000000001</v>
      </c>
      <c r="Q3214" s="132">
        <v>0.73399999999999999</v>
      </c>
      <c r="R3214" s="132">
        <v>-23.343</v>
      </c>
      <c r="S3214" s="129">
        <v>1.94</v>
      </c>
      <c r="T3214" s="129">
        <v>-2.1779999999999999</v>
      </c>
      <c r="U3214" s="129">
        <v>166.01</v>
      </c>
      <c r="V3214" s="129">
        <v>-36</v>
      </c>
      <c r="W3214" s="129">
        <v>-31</v>
      </c>
      <c r="X3214" s="129">
        <v>62</v>
      </c>
      <c r="Y3214" s="129" t="s">
        <v>635</v>
      </c>
      <c r="Z3214" s="129" t="b">
        <v>1</v>
      </c>
      <c r="AA3214" s="129">
        <v>0</v>
      </c>
      <c r="AB3214" s="129" t="b">
        <v>0</v>
      </c>
      <c r="AC3214" s="129">
        <v>41</v>
      </c>
      <c r="AD3214" s="129">
        <v>7.2999999999999995E-2</v>
      </c>
      <c r="AE3214" s="129" t="s">
        <v>150</v>
      </c>
      <c r="AF3214" s="129" t="s">
        <v>3217</v>
      </c>
      <c r="AG3214" s="35" t="s">
        <v>4041</v>
      </c>
    </row>
    <row r="3215" spans="1:33" x14ac:dyDescent="0.3">
      <c r="A3215" s="129" t="s">
        <v>8120</v>
      </c>
      <c r="B3215" s="132">
        <v>5.28</v>
      </c>
      <c r="C3215" s="132">
        <v>39.869999999999997</v>
      </c>
      <c r="D3215" s="132">
        <v>-18.41</v>
      </c>
      <c r="E3215" s="132">
        <v>-14.11</v>
      </c>
      <c r="F3215" s="132">
        <v>-25.26</v>
      </c>
      <c r="G3215" s="129" t="s">
        <v>3221</v>
      </c>
      <c r="H3215" s="129" t="s">
        <v>115</v>
      </c>
      <c r="I3215" s="129">
        <v>0.443</v>
      </c>
      <c r="J3215" s="129">
        <v>-97</v>
      </c>
      <c r="K3215" s="129">
        <v>-96</v>
      </c>
      <c r="L3215" s="129" t="b">
        <v>0</v>
      </c>
      <c r="M3215" s="129">
        <v>-110.383</v>
      </c>
      <c r="N3215" s="129">
        <v>7.9050000000000002</v>
      </c>
      <c r="O3215" s="129">
        <v>-13.964</v>
      </c>
      <c r="P3215" s="132">
        <v>-71.808999999999997</v>
      </c>
      <c r="Q3215" s="132">
        <v>0.74</v>
      </c>
      <c r="R3215" s="132">
        <v>-53.152000000000001</v>
      </c>
      <c r="S3215" s="129">
        <v>10.32</v>
      </c>
      <c r="T3215" s="129">
        <v>108.02</v>
      </c>
      <c r="U3215" s="129">
        <v>0.97899999999999998</v>
      </c>
      <c r="V3215" s="129">
        <v>9</v>
      </c>
      <c r="W3215" s="129">
        <v>12</v>
      </c>
      <c r="X3215" s="129">
        <v>1980</v>
      </c>
      <c r="Y3215" s="129" t="s">
        <v>8120</v>
      </c>
      <c r="Z3215" s="129" t="b">
        <v>0</v>
      </c>
      <c r="AA3215" s="129">
        <v>0</v>
      </c>
      <c r="AB3215" s="129" t="b">
        <v>0</v>
      </c>
      <c r="AC3215" s="129">
        <v>32</v>
      </c>
      <c r="AD3215" s="129">
        <v>7.2999999999999995E-2</v>
      </c>
      <c r="AE3215" s="129" t="s">
        <v>115</v>
      </c>
      <c r="AF3215" s="129" t="s">
        <v>3221</v>
      </c>
      <c r="AG3215" s="35" t="s">
        <v>8121</v>
      </c>
    </row>
    <row r="3216" spans="1:33" x14ac:dyDescent="0.3">
      <c r="A3216" s="129" t="s">
        <v>1556</v>
      </c>
      <c r="B3216" s="132">
        <v>3.8</v>
      </c>
      <c r="C3216" s="132">
        <v>-10.74</v>
      </c>
      <c r="D3216" s="132">
        <v>-12.86</v>
      </c>
      <c r="E3216" s="132">
        <v>-25.7</v>
      </c>
      <c r="F3216" s="132">
        <v>-23.84</v>
      </c>
      <c r="G3216" s="129" t="s">
        <v>3127</v>
      </c>
      <c r="H3216" s="129" t="s">
        <v>31</v>
      </c>
      <c r="I3216" s="129">
        <v>1.411</v>
      </c>
      <c r="J3216" s="129">
        <v>-87</v>
      </c>
      <c r="K3216" s="129">
        <v>-82</v>
      </c>
      <c r="L3216" s="129" t="b">
        <v>0</v>
      </c>
      <c r="M3216" s="129">
        <v>-55.216999999999999</v>
      </c>
      <c r="N3216" s="129">
        <v>3.9089999999999998</v>
      </c>
      <c r="O3216" s="129">
        <v>-14.125</v>
      </c>
      <c r="P3216" s="132">
        <v>-45.853999999999999</v>
      </c>
      <c r="Q3216" s="132">
        <v>0.74399999999999999</v>
      </c>
      <c r="R3216" s="132">
        <v>-34.115000000000002</v>
      </c>
      <c r="S3216" s="129">
        <v>3.55</v>
      </c>
      <c r="T3216" s="129">
        <v>-21.202999999999999</v>
      </c>
      <c r="U3216" s="129">
        <v>10.64</v>
      </c>
      <c r="V3216" s="129">
        <v>-18</v>
      </c>
      <c r="W3216" s="129">
        <v>-26</v>
      </c>
      <c r="X3216" s="129">
        <v>530</v>
      </c>
      <c r="Y3216" s="129" t="s">
        <v>1556</v>
      </c>
      <c r="Z3216" s="129" t="b">
        <v>1</v>
      </c>
      <c r="AA3216" s="129">
        <v>0</v>
      </c>
      <c r="AB3216" s="129" t="b">
        <v>0</v>
      </c>
      <c r="AC3216" s="129">
        <v>37</v>
      </c>
      <c r="AD3216" s="129">
        <v>7.2999999999999995E-2</v>
      </c>
      <c r="AE3216" s="129" t="s">
        <v>31</v>
      </c>
      <c r="AF3216" s="129" t="s">
        <v>3127</v>
      </c>
      <c r="AG3216" s="35" t="s">
        <v>4388</v>
      </c>
    </row>
    <row r="3217" spans="1:33" x14ac:dyDescent="0.3">
      <c r="A3217" s="129" t="s">
        <v>9124</v>
      </c>
      <c r="B3217" s="132">
        <v>-2.2599999999999998</v>
      </c>
      <c r="C3217" s="132">
        <v>-11.64</v>
      </c>
      <c r="D3217" s="132">
        <v>-22.05</v>
      </c>
      <c r="E3217" s="132">
        <v>-20.73</v>
      </c>
      <c r="F3217" s="132">
        <v>-28.13</v>
      </c>
      <c r="G3217" s="129" t="s">
        <v>3114</v>
      </c>
      <c r="H3217" s="129" t="s">
        <v>31</v>
      </c>
      <c r="I3217" s="129">
        <v>0.23499999999999999</v>
      </c>
      <c r="J3217" s="129">
        <v>-92</v>
      </c>
      <c r="K3217" s="129">
        <v>-92</v>
      </c>
      <c r="L3217" s="129" t="b">
        <v>0</v>
      </c>
      <c r="M3217" s="129">
        <v>-57.124000000000002</v>
      </c>
      <c r="N3217" s="129">
        <v>4.0190000000000001</v>
      </c>
      <c r="O3217" s="129">
        <v>-14.212</v>
      </c>
      <c r="P3217" s="132">
        <v>-47.1</v>
      </c>
      <c r="Q3217" s="132">
        <v>0.73899999999999999</v>
      </c>
      <c r="R3217" s="132">
        <v>-34.798999999999999</v>
      </c>
      <c r="S3217" s="129">
        <v>3.18</v>
      </c>
      <c r="T3217" s="129">
        <v>-39.15</v>
      </c>
      <c r="U3217" s="129">
        <v>5.62</v>
      </c>
      <c r="V3217" s="129">
        <v>-33</v>
      </c>
      <c r="W3217" s="129">
        <v>-29</v>
      </c>
      <c r="X3217" s="129">
        <v>1118</v>
      </c>
      <c r="Y3217" s="129" t="s">
        <v>9124</v>
      </c>
      <c r="Z3217" s="129" t="b">
        <v>1</v>
      </c>
      <c r="AA3217" s="129">
        <v>0</v>
      </c>
      <c r="AB3217" s="129" t="b">
        <v>0</v>
      </c>
      <c r="AC3217" s="129">
        <v>41</v>
      </c>
      <c r="AD3217" s="129">
        <v>7.1999999999999995E-2</v>
      </c>
      <c r="AE3217" s="129" t="s">
        <v>31</v>
      </c>
      <c r="AF3217" s="129" t="s">
        <v>3114</v>
      </c>
      <c r="AG3217" s="35" t="s">
        <v>9125</v>
      </c>
    </row>
    <row r="3218" spans="1:33" x14ac:dyDescent="0.3">
      <c r="A3218" s="129" t="s">
        <v>1917</v>
      </c>
      <c r="B3218" s="132">
        <v>-0.28000000000000003</v>
      </c>
      <c r="C3218" s="132">
        <v>-0.83</v>
      </c>
      <c r="D3218" s="132">
        <v>-7.17</v>
      </c>
      <c r="E3218" s="132">
        <v>-11.62</v>
      </c>
      <c r="F3218" s="132">
        <v>-10.68</v>
      </c>
      <c r="G3218" s="129" t="s">
        <v>3217</v>
      </c>
      <c r="H3218" s="129" t="s">
        <v>150</v>
      </c>
      <c r="I3218" s="129">
        <v>1.3220000000000001</v>
      </c>
      <c r="J3218" s="129">
        <v>-63</v>
      </c>
      <c r="K3218" s="129">
        <v>-59</v>
      </c>
      <c r="L3218" s="129" t="b">
        <v>0</v>
      </c>
      <c r="M3218" s="129">
        <v>-45.381999999999998</v>
      </c>
      <c r="N3218" s="129">
        <v>3.1909999999999998</v>
      </c>
      <c r="O3218" s="129">
        <v>-14.222</v>
      </c>
      <c r="P3218" s="132">
        <v>-37.345999999999997</v>
      </c>
      <c r="Q3218" s="132">
        <v>0.73099999999999998</v>
      </c>
      <c r="R3218" s="132">
        <v>-27.312000000000001</v>
      </c>
      <c r="S3218" s="129">
        <v>2.4500000000000002</v>
      </c>
      <c r="T3218" s="129">
        <v>-34.061999999999998</v>
      </c>
      <c r="U3218" s="129">
        <v>14.38</v>
      </c>
      <c r="V3218" s="129">
        <v>-20</v>
      </c>
      <c r="W3218" s="129">
        <v>-23</v>
      </c>
      <c r="X3218" s="129">
        <v>567</v>
      </c>
      <c r="Y3218" s="129" t="s">
        <v>1917</v>
      </c>
      <c r="Z3218" s="129" t="b">
        <v>1</v>
      </c>
      <c r="AA3218" s="129">
        <v>0</v>
      </c>
      <c r="AB3218" s="129" t="b">
        <v>0</v>
      </c>
      <c r="AC3218" s="129">
        <v>45</v>
      </c>
      <c r="AD3218" s="129">
        <v>7.1999999999999995E-2</v>
      </c>
      <c r="AE3218" s="129" t="s">
        <v>150</v>
      </c>
      <c r="AF3218" s="129" t="s">
        <v>3217</v>
      </c>
      <c r="AG3218" s="35" t="s">
        <v>4248</v>
      </c>
    </row>
    <row r="3219" spans="1:33" x14ac:dyDescent="0.3">
      <c r="A3219" s="129" t="s">
        <v>2239</v>
      </c>
      <c r="B3219" s="132">
        <v>10.89</v>
      </c>
      <c r="C3219" s="132">
        <v>-4.5999999999999996</v>
      </c>
      <c r="D3219" s="132">
        <v>-10.3</v>
      </c>
      <c r="E3219" s="132">
        <v>-27.68</v>
      </c>
      <c r="F3219" s="132">
        <v>-23.05</v>
      </c>
      <c r="G3219" s="129" t="s">
        <v>3305</v>
      </c>
      <c r="H3219" s="129" t="s">
        <v>3124</v>
      </c>
      <c r="I3219" s="129">
        <v>0.78900000000000003</v>
      </c>
      <c r="J3219" s="129">
        <v>-85</v>
      </c>
      <c r="K3219" s="129">
        <v>-78</v>
      </c>
      <c r="L3219" s="129" t="b">
        <v>0</v>
      </c>
      <c r="M3219" s="129">
        <v>-96.162999999999997</v>
      </c>
      <c r="N3219" s="129">
        <v>6.7329999999999997</v>
      </c>
      <c r="O3219" s="129">
        <v>-14.282</v>
      </c>
      <c r="P3219" s="132">
        <v>-64.620999999999995</v>
      </c>
      <c r="Q3219" s="132">
        <v>0.75800000000000001</v>
      </c>
      <c r="R3219" s="132">
        <v>-48.981999999999999</v>
      </c>
      <c r="S3219" s="129">
        <v>5.25</v>
      </c>
      <c r="T3219" s="129">
        <v>3.17</v>
      </c>
      <c r="U3219" s="129">
        <v>6.01</v>
      </c>
      <c r="V3219" s="129">
        <v>40</v>
      </c>
      <c r="W3219" s="129">
        <v>17</v>
      </c>
      <c r="X3219" s="129">
        <v>633</v>
      </c>
      <c r="Y3219" s="129" t="s">
        <v>2239</v>
      </c>
      <c r="Z3219" s="129" t="b">
        <v>1</v>
      </c>
      <c r="AA3219" s="129">
        <v>0</v>
      </c>
      <c r="AB3219" s="129" t="b">
        <v>0</v>
      </c>
      <c r="AC3219" s="129">
        <v>41</v>
      </c>
      <c r="AD3219" s="129">
        <v>7.1999999999999995E-2</v>
      </c>
      <c r="AE3219" s="129" t="s">
        <v>3124</v>
      </c>
      <c r="AF3219" s="129" t="s">
        <v>3305</v>
      </c>
      <c r="AG3219" s="35" t="s">
        <v>4069</v>
      </c>
    </row>
    <row r="3220" spans="1:33" x14ac:dyDescent="0.3">
      <c r="A3220" s="129" t="s">
        <v>1717</v>
      </c>
      <c r="B3220" s="132">
        <v>3.91</v>
      </c>
      <c r="C3220" s="132">
        <v>2.5</v>
      </c>
      <c r="D3220" s="132">
        <v>-4.49</v>
      </c>
      <c r="E3220" s="132">
        <v>-10.14</v>
      </c>
      <c r="F3220" s="132">
        <v>-24.65</v>
      </c>
      <c r="G3220" s="129" t="s">
        <v>3649</v>
      </c>
      <c r="H3220" s="129" t="s">
        <v>3108</v>
      </c>
      <c r="I3220" s="129">
        <v>1.1220000000000001</v>
      </c>
      <c r="J3220" s="129">
        <v>-91</v>
      </c>
      <c r="K3220" s="129">
        <v>-79</v>
      </c>
      <c r="L3220" s="129" t="b">
        <v>0</v>
      </c>
      <c r="M3220" s="129">
        <v>-87.811999999999998</v>
      </c>
      <c r="N3220" s="129">
        <v>6.13</v>
      </c>
      <c r="O3220" s="129">
        <v>-14.324999999999999</v>
      </c>
      <c r="P3220" s="132">
        <v>-61.636000000000003</v>
      </c>
      <c r="Q3220" s="132">
        <v>0.76900000000000002</v>
      </c>
      <c r="R3220" s="132">
        <v>-47.398000000000003</v>
      </c>
      <c r="S3220" s="129">
        <v>3.92</v>
      </c>
      <c r="T3220" s="129">
        <v>-52.682000000000002</v>
      </c>
      <c r="U3220" s="129">
        <v>5.32</v>
      </c>
      <c r="V3220" s="129">
        <v>-44</v>
      </c>
      <c r="W3220" s="129">
        <v>-55</v>
      </c>
      <c r="X3220" s="129">
        <v>957</v>
      </c>
      <c r="Y3220" s="129" t="s">
        <v>1717</v>
      </c>
      <c r="Z3220" s="129" t="b">
        <v>1</v>
      </c>
      <c r="AA3220" s="129">
        <v>0</v>
      </c>
      <c r="AB3220" s="129" t="b">
        <v>0</v>
      </c>
      <c r="AC3220" s="129">
        <v>37</v>
      </c>
      <c r="AD3220" s="129">
        <v>7.1999999999999995E-2</v>
      </c>
      <c r="AE3220" s="129" t="s">
        <v>3108</v>
      </c>
      <c r="AF3220" s="129" t="s">
        <v>3649</v>
      </c>
      <c r="AG3220" s="35" t="s">
        <v>3976</v>
      </c>
    </row>
    <row r="3221" spans="1:33" x14ac:dyDescent="0.3">
      <c r="A3221" s="129" t="s">
        <v>2292</v>
      </c>
      <c r="B3221" s="132">
        <v>0.31</v>
      </c>
      <c r="C3221" s="132">
        <v>-6.57</v>
      </c>
      <c r="D3221" s="132">
        <v>-24.04</v>
      </c>
      <c r="E3221" s="132">
        <v>-46.31</v>
      </c>
      <c r="F3221" s="132">
        <v>-55.21</v>
      </c>
      <c r="G3221" s="129" t="s">
        <v>3146</v>
      </c>
      <c r="H3221" s="129" t="s">
        <v>3124</v>
      </c>
      <c r="I3221" s="129">
        <v>1.04</v>
      </c>
      <c r="J3221" s="129">
        <v>-62</v>
      </c>
      <c r="K3221" s="129">
        <v>-58</v>
      </c>
      <c r="L3221" s="129" t="b">
        <v>0</v>
      </c>
      <c r="M3221" s="129">
        <v>-157.85400000000001</v>
      </c>
      <c r="N3221" s="129">
        <v>10.987</v>
      </c>
      <c r="O3221" s="129">
        <v>-14.367000000000001</v>
      </c>
      <c r="P3221" s="132">
        <v>-89.537999999999997</v>
      </c>
      <c r="Q3221" s="132">
        <v>0.79</v>
      </c>
      <c r="R3221" s="132">
        <v>-70.747</v>
      </c>
      <c r="S3221" s="129">
        <v>5.85</v>
      </c>
      <c r="T3221" s="129">
        <v>49.686</v>
      </c>
      <c r="U3221" s="129">
        <v>6.54</v>
      </c>
      <c r="V3221" s="129">
        <v>6</v>
      </c>
      <c r="W3221" s="129">
        <v>-4</v>
      </c>
      <c r="X3221" s="129">
        <v>523</v>
      </c>
      <c r="Y3221" s="129" t="s">
        <v>2292</v>
      </c>
      <c r="Z3221" s="129" t="b">
        <v>1</v>
      </c>
      <c r="AA3221" s="129">
        <v>0</v>
      </c>
      <c r="AB3221" s="129" t="b">
        <v>0</v>
      </c>
      <c r="AC3221" s="129">
        <v>41</v>
      </c>
      <c r="AD3221" s="129">
        <v>7.0999999999999994E-2</v>
      </c>
      <c r="AE3221" s="129" t="s">
        <v>3124</v>
      </c>
      <c r="AF3221" s="129" t="s">
        <v>3146</v>
      </c>
      <c r="AG3221" s="35" t="s">
        <v>3491</v>
      </c>
    </row>
    <row r="3222" spans="1:33" x14ac:dyDescent="0.3">
      <c r="A3222" s="129" t="s">
        <v>1332</v>
      </c>
      <c r="B3222" s="132">
        <v>-4.72</v>
      </c>
      <c r="C3222" s="132">
        <v>-3.44</v>
      </c>
      <c r="D3222" s="132">
        <v>-6.31</v>
      </c>
      <c r="E3222" s="132">
        <v>-18.82</v>
      </c>
      <c r="F3222" s="132">
        <v>-19.2</v>
      </c>
      <c r="G3222" s="129" t="s">
        <v>3516</v>
      </c>
      <c r="H3222" s="129" t="s">
        <v>3205</v>
      </c>
      <c r="I3222" s="129">
        <v>20.846</v>
      </c>
      <c r="J3222" s="129">
        <v>-40</v>
      </c>
      <c r="K3222" s="129">
        <v>-37</v>
      </c>
      <c r="L3222" s="129" t="b">
        <v>0</v>
      </c>
      <c r="M3222" s="129">
        <v>-45.128</v>
      </c>
      <c r="N3222" s="129">
        <v>3.14</v>
      </c>
      <c r="O3222" s="129">
        <v>-14.371</v>
      </c>
      <c r="P3222" s="132">
        <v>-39.354999999999997</v>
      </c>
      <c r="Q3222" s="132">
        <v>0.75900000000000001</v>
      </c>
      <c r="R3222" s="132">
        <v>-29.876000000000001</v>
      </c>
      <c r="S3222" s="129">
        <v>1.94</v>
      </c>
      <c r="T3222" s="129">
        <v>-129.67699999999999</v>
      </c>
      <c r="U3222" s="129">
        <v>38.18</v>
      </c>
      <c r="V3222" s="129">
        <v>-47</v>
      </c>
      <c r="W3222" s="129">
        <v>-38</v>
      </c>
      <c r="X3222" s="129">
        <v>270</v>
      </c>
      <c r="Y3222" s="129" t="s">
        <v>1332</v>
      </c>
      <c r="Z3222" s="129" t="b">
        <v>1</v>
      </c>
      <c r="AA3222" s="129">
        <v>0</v>
      </c>
      <c r="AB3222" s="129" t="b">
        <v>0</v>
      </c>
      <c r="AC3222" s="129">
        <v>38</v>
      </c>
      <c r="AD3222" s="129">
        <v>7.0999999999999994E-2</v>
      </c>
      <c r="AE3222" s="129" t="s">
        <v>3205</v>
      </c>
      <c r="AF3222" s="129" t="s">
        <v>3516</v>
      </c>
      <c r="AG3222" s="35" t="s">
        <v>3517</v>
      </c>
    </row>
    <row r="3223" spans="1:33" x14ac:dyDescent="0.3">
      <c r="A3223" s="129" t="s">
        <v>1376</v>
      </c>
      <c r="B3223" s="132">
        <v>1</v>
      </c>
      <c r="C3223" s="132">
        <v>-3.64</v>
      </c>
      <c r="D3223" s="132">
        <v>-12.6</v>
      </c>
      <c r="E3223" s="132">
        <v>-24.17</v>
      </c>
      <c r="F3223" s="132">
        <v>-23.27</v>
      </c>
      <c r="G3223" s="129" t="s">
        <v>3162</v>
      </c>
      <c r="H3223" s="129" t="s">
        <v>3108</v>
      </c>
      <c r="I3223" s="129">
        <v>9.41</v>
      </c>
      <c r="J3223" s="129">
        <v>-95</v>
      </c>
      <c r="K3223" s="129">
        <v>-82</v>
      </c>
      <c r="L3223" s="129" t="b">
        <v>0</v>
      </c>
      <c r="M3223" s="129">
        <v>-73.293000000000006</v>
      </c>
      <c r="N3223" s="129">
        <v>5.093</v>
      </c>
      <c r="O3223" s="129">
        <v>-14.39</v>
      </c>
      <c r="P3223" s="132">
        <v>-56.527999999999999</v>
      </c>
      <c r="Q3223" s="132">
        <v>0.75600000000000001</v>
      </c>
      <c r="R3223" s="132">
        <v>-42.74</v>
      </c>
      <c r="S3223" s="129">
        <v>5.39</v>
      </c>
      <c r="T3223" s="129">
        <v>23.76</v>
      </c>
      <c r="U3223" s="129">
        <v>30.44</v>
      </c>
      <c r="V3223" s="129">
        <v>-32</v>
      </c>
      <c r="W3223" s="129">
        <v>-57</v>
      </c>
      <c r="X3223" s="129">
        <v>121</v>
      </c>
      <c r="Y3223" s="129" t="s">
        <v>1376</v>
      </c>
      <c r="Z3223" s="129" t="b">
        <v>1</v>
      </c>
      <c r="AA3223" s="129">
        <v>0</v>
      </c>
      <c r="AB3223" s="129" t="b">
        <v>0</v>
      </c>
      <c r="AC3223" s="129">
        <v>46</v>
      </c>
      <c r="AD3223" s="129">
        <v>7.0999999999999994E-2</v>
      </c>
      <c r="AE3223" s="129" t="s">
        <v>3108</v>
      </c>
      <c r="AF3223" s="129" t="s">
        <v>3162</v>
      </c>
      <c r="AG3223" s="35" t="s">
        <v>3799</v>
      </c>
    </row>
    <row r="3224" spans="1:33" x14ac:dyDescent="0.3">
      <c r="A3224" s="129" t="s">
        <v>2123</v>
      </c>
      <c r="B3224" s="132">
        <v>-1.54</v>
      </c>
      <c r="C3224" s="132">
        <v>-0.77</v>
      </c>
      <c r="D3224" s="132">
        <v>-12.56</v>
      </c>
      <c r="E3224" s="132">
        <v>-10.11</v>
      </c>
      <c r="F3224" s="132">
        <v>-11.04</v>
      </c>
      <c r="G3224" s="129" t="s">
        <v>3193</v>
      </c>
      <c r="H3224" s="129" t="s">
        <v>3111</v>
      </c>
      <c r="I3224" s="129">
        <v>1.9450000000000001</v>
      </c>
      <c r="J3224" s="129">
        <v>-45</v>
      </c>
      <c r="K3224" s="129">
        <v>-44</v>
      </c>
      <c r="L3224" s="129" t="b">
        <v>0</v>
      </c>
      <c r="M3224" s="129">
        <v>-41.664000000000001</v>
      </c>
      <c r="N3224" s="129">
        <v>2.8929999999999998</v>
      </c>
      <c r="O3224" s="129">
        <v>-14.403</v>
      </c>
      <c r="P3224" s="132">
        <v>-34.881999999999998</v>
      </c>
      <c r="Q3224" s="132">
        <v>0.73299999999999998</v>
      </c>
      <c r="R3224" s="132">
        <v>-25.585000000000001</v>
      </c>
      <c r="S3224" s="129">
        <v>1.75</v>
      </c>
      <c r="T3224" s="129">
        <v>4.45</v>
      </c>
      <c r="U3224" s="129">
        <v>12.81</v>
      </c>
      <c r="V3224" s="129">
        <v>21</v>
      </c>
      <c r="W3224" s="129">
        <v>-10</v>
      </c>
      <c r="X3224" s="129">
        <v>890</v>
      </c>
      <c r="Y3224" s="129" t="s">
        <v>2123</v>
      </c>
      <c r="Z3224" s="129" t="b">
        <v>1</v>
      </c>
      <c r="AA3224" s="129">
        <v>0</v>
      </c>
      <c r="AB3224" s="129" t="b">
        <v>0</v>
      </c>
      <c r="AC3224" s="129">
        <v>42</v>
      </c>
      <c r="AD3224" s="129">
        <v>7.0000000000000007E-2</v>
      </c>
      <c r="AE3224" s="129" t="s">
        <v>3111</v>
      </c>
      <c r="AF3224" s="129" t="s">
        <v>3193</v>
      </c>
      <c r="AG3224" s="35" t="s">
        <v>4871</v>
      </c>
    </row>
    <row r="3225" spans="1:33" x14ac:dyDescent="0.3">
      <c r="A3225" s="129" t="s">
        <v>626</v>
      </c>
      <c r="B3225" s="132">
        <v>1.88</v>
      </c>
      <c r="C3225" s="132">
        <v>5.22</v>
      </c>
      <c r="D3225" s="132">
        <v>-3.82</v>
      </c>
      <c r="E3225" s="132">
        <v>-19.48</v>
      </c>
      <c r="F3225" s="132">
        <v>-19.940000000000001</v>
      </c>
      <c r="G3225" s="129" t="s">
        <v>3649</v>
      </c>
      <c r="H3225" s="129" t="s">
        <v>3108</v>
      </c>
      <c r="I3225" s="129">
        <v>4.2670000000000003</v>
      </c>
      <c r="J3225" s="129">
        <v>-52</v>
      </c>
      <c r="K3225" s="129">
        <v>-37</v>
      </c>
      <c r="L3225" s="129" t="b">
        <v>0</v>
      </c>
      <c r="M3225" s="129">
        <v>-70.722999999999999</v>
      </c>
      <c r="N3225" s="129">
        <v>4.9029999999999996</v>
      </c>
      <c r="O3225" s="129">
        <v>-14.423999999999999</v>
      </c>
      <c r="P3225" s="132">
        <v>-55.167999999999999</v>
      </c>
      <c r="Q3225" s="132">
        <v>0.76600000000000001</v>
      </c>
      <c r="R3225" s="132">
        <v>-42.255000000000003</v>
      </c>
      <c r="S3225" s="129">
        <v>2.78</v>
      </c>
      <c r="T3225" s="129">
        <v>17.004000000000001</v>
      </c>
      <c r="U3225" s="129">
        <v>21.16</v>
      </c>
      <c r="V3225" s="129">
        <v>-40</v>
      </c>
      <c r="W3225" s="129">
        <v>-30</v>
      </c>
      <c r="X3225" s="129">
        <v>340</v>
      </c>
      <c r="Y3225" s="129" t="s">
        <v>626</v>
      </c>
      <c r="Z3225" s="129" t="b">
        <v>1</v>
      </c>
      <c r="AA3225" s="129">
        <v>0</v>
      </c>
      <c r="AB3225" s="129" t="b">
        <v>0</v>
      </c>
      <c r="AC3225" s="129">
        <v>51</v>
      </c>
      <c r="AD3225" s="129">
        <v>7.0000000000000007E-2</v>
      </c>
      <c r="AE3225" s="129" t="s">
        <v>3108</v>
      </c>
      <c r="AF3225" s="129" t="s">
        <v>3649</v>
      </c>
      <c r="AG3225" s="35" t="s">
        <v>5535</v>
      </c>
    </row>
    <row r="3226" spans="1:33" x14ac:dyDescent="0.3">
      <c r="A3226" s="129" t="s">
        <v>2332</v>
      </c>
      <c r="B3226" s="132">
        <v>-1.51</v>
      </c>
      <c r="C3226" s="132">
        <v>-5.32</v>
      </c>
      <c r="D3226" s="132">
        <v>-16.34</v>
      </c>
      <c r="E3226" s="132">
        <v>-13.98</v>
      </c>
      <c r="F3226" s="132">
        <v>-17.12</v>
      </c>
      <c r="G3226" s="129" t="s">
        <v>3217</v>
      </c>
      <c r="H3226" s="129" t="s">
        <v>150</v>
      </c>
      <c r="I3226" s="129">
        <v>1.5309999999999999</v>
      </c>
      <c r="J3226" s="129">
        <v>-47</v>
      </c>
      <c r="K3226" s="129">
        <v>-44</v>
      </c>
      <c r="L3226" s="129" t="b">
        <v>0</v>
      </c>
      <c r="M3226" s="129">
        <v>-46.725999999999999</v>
      </c>
      <c r="N3226" s="129">
        <v>3.226</v>
      </c>
      <c r="O3226" s="129">
        <v>-14.483000000000001</v>
      </c>
      <c r="P3226" s="132">
        <v>-38.987000000000002</v>
      </c>
      <c r="Q3226" s="132">
        <v>0.72399999999999998</v>
      </c>
      <c r="R3226" s="132">
        <v>-28.231000000000002</v>
      </c>
      <c r="S3226" s="129">
        <v>2.06</v>
      </c>
      <c r="T3226" s="129">
        <v>29.747</v>
      </c>
      <c r="U3226" s="129">
        <v>9.7799999999999994</v>
      </c>
      <c r="V3226" s="129">
        <v>-33</v>
      </c>
      <c r="W3226" s="129">
        <v>-34</v>
      </c>
      <c r="X3226" s="129">
        <v>991</v>
      </c>
      <c r="Y3226" s="129" t="s">
        <v>2332</v>
      </c>
      <c r="Z3226" s="129" t="b">
        <v>1</v>
      </c>
      <c r="AA3226" s="129">
        <v>0</v>
      </c>
      <c r="AB3226" s="129" t="b">
        <v>0</v>
      </c>
      <c r="AC3226" s="129">
        <v>37</v>
      </c>
      <c r="AD3226" s="129">
        <v>7.0000000000000007E-2</v>
      </c>
      <c r="AE3226" s="129" t="s">
        <v>150</v>
      </c>
      <c r="AF3226" s="129" t="s">
        <v>3217</v>
      </c>
      <c r="AG3226" s="35" t="s">
        <v>3542</v>
      </c>
    </row>
    <row r="3227" spans="1:33" x14ac:dyDescent="0.3">
      <c r="A3227" s="129" t="s">
        <v>8148</v>
      </c>
      <c r="B3227" s="132">
        <v>12.05</v>
      </c>
      <c r="C3227" s="132">
        <v>-6.69</v>
      </c>
      <c r="D3227" s="132">
        <v>-17.43</v>
      </c>
      <c r="E3227" s="132">
        <v>-18.77</v>
      </c>
      <c r="F3227" s="132">
        <v>-23.71</v>
      </c>
      <c r="G3227" s="129" t="s">
        <v>3716</v>
      </c>
      <c r="H3227" s="129" t="s">
        <v>3108</v>
      </c>
      <c r="I3227" s="129">
        <v>0.246</v>
      </c>
      <c r="J3227" s="129">
        <v>-89</v>
      </c>
      <c r="K3227" s="129">
        <v>-87</v>
      </c>
      <c r="L3227" s="129" t="b">
        <v>0</v>
      </c>
      <c r="M3227" s="129">
        <v>-62.277999999999999</v>
      </c>
      <c r="N3227" s="129">
        <v>4.2919999999999998</v>
      </c>
      <c r="O3227" s="129">
        <v>-14.51</v>
      </c>
      <c r="P3227" s="132">
        <v>-52</v>
      </c>
      <c r="Q3227" s="132">
        <v>0.73699999999999999</v>
      </c>
      <c r="R3227" s="132">
        <v>-38.347999999999999</v>
      </c>
      <c r="S3227" s="129">
        <v>6.08</v>
      </c>
      <c r="T3227" s="129">
        <v>19.646000000000001</v>
      </c>
      <c r="U3227" s="129">
        <v>2.5099999999999998</v>
      </c>
      <c r="V3227" s="129">
        <v>-7</v>
      </c>
      <c r="W3227" s="129">
        <v>4</v>
      </c>
      <c r="X3227" s="129">
        <v>1309</v>
      </c>
      <c r="Y3227" s="129" t="s">
        <v>8148</v>
      </c>
      <c r="Z3227" s="129" t="b">
        <v>1</v>
      </c>
      <c r="AA3227" s="129">
        <v>0</v>
      </c>
      <c r="AB3227" s="129" t="b">
        <v>0</v>
      </c>
      <c r="AC3227" s="129">
        <v>35</v>
      </c>
      <c r="AD3227" s="129">
        <v>7.0000000000000007E-2</v>
      </c>
      <c r="AE3227" s="129" t="s">
        <v>3108</v>
      </c>
      <c r="AF3227" s="129" t="s">
        <v>3716</v>
      </c>
      <c r="AG3227" s="35" t="s">
        <v>8149</v>
      </c>
    </row>
    <row r="3228" spans="1:33" x14ac:dyDescent="0.3">
      <c r="A3228" s="129" t="s">
        <v>8287</v>
      </c>
      <c r="B3228" s="132">
        <v>-8.1999999999999993</v>
      </c>
      <c r="C3228" s="132">
        <v>23.76</v>
      </c>
      <c r="D3228" s="132">
        <v>-21.13</v>
      </c>
      <c r="E3228" s="132">
        <v>-35.630000000000003</v>
      </c>
      <c r="F3228" s="132">
        <v>-38.119999999999997</v>
      </c>
      <c r="G3228" s="129" t="s">
        <v>3453</v>
      </c>
      <c r="H3228" s="129" t="s">
        <v>3108</v>
      </c>
      <c r="I3228" s="129">
        <v>0.25600000000000001</v>
      </c>
      <c r="J3228" s="129">
        <v>-97</v>
      </c>
      <c r="K3228" s="129">
        <v>-97</v>
      </c>
      <c r="L3228" s="129" t="b">
        <v>0</v>
      </c>
      <c r="M3228" s="129">
        <v>-120.65</v>
      </c>
      <c r="N3228" s="129">
        <v>8.3109999999999999</v>
      </c>
      <c r="O3228" s="129">
        <v>-14.516999999999999</v>
      </c>
      <c r="P3228" s="132">
        <v>-79.738</v>
      </c>
      <c r="Q3228" s="132">
        <v>0.78500000000000003</v>
      </c>
      <c r="R3228" s="132">
        <v>-62.6</v>
      </c>
      <c r="S3228" s="129">
        <v>7.09</v>
      </c>
      <c r="T3228" s="129">
        <v>25.189</v>
      </c>
      <c r="U3228" s="129">
        <v>1.1200000000000001</v>
      </c>
      <c r="V3228" s="129">
        <v>-78</v>
      </c>
      <c r="W3228" s="129">
        <v>-83</v>
      </c>
      <c r="X3228" s="129">
        <v>2518</v>
      </c>
      <c r="Y3228" s="129" t="s">
        <v>8287</v>
      </c>
      <c r="Z3228" s="129" t="b">
        <v>0</v>
      </c>
      <c r="AA3228" s="129">
        <v>0</v>
      </c>
      <c r="AB3228" s="129" t="b">
        <v>0</v>
      </c>
      <c r="AC3228" s="129">
        <v>36</v>
      </c>
      <c r="AD3228" s="129">
        <v>6.9000000000000006E-2</v>
      </c>
      <c r="AE3228" s="129" t="s">
        <v>3108</v>
      </c>
      <c r="AF3228" s="129" t="s">
        <v>3453</v>
      </c>
      <c r="AG3228" s="35" t="s">
        <v>8288</v>
      </c>
    </row>
    <row r="3229" spans="1:33" x14ac:dyDescent="0.3">
      <c r="A3229" s="129" t="s">
        <v>905</v>
      </c>
      <c r="B3229" s="132">
        <v>-0.16</v>
      </c>
      <c r="C3229" s="132">
        <v>0.03</v>
      </c>
      <c r="D3229" s="132">
        <v>-9.08</v>
      </c>
      <c r="E3229" s="132">
        <v>-19.850000000000001</v>
      </c>
      <c r="F3229" s="132">
        <v>-18.440000000000001</v>
      </c>
      <c r="G3229" s="129" t="s">
        <v>3307</v>
      </c>
      <c r="H3229" s="129" t="s">
        <v>24</v>
      </c>
      <c r="I3229" s="129">
        <v>8.5510000000000002</v>
      </c>
      <c r="J3229" s="129">
        <v>-56</v>
      </c>
      <c r="K3229" s="129">
        <v>-23</v>
      </c>
      <c r="L3229" s="129" t="b">
        <v>0</v>
      </c>
      <c r="M3229" s="129">
        <v>-61.594999999999999</v>
      </c>
      <c r="N3229" s="129">
        <v>4.2229999999999999</v>
      </c>
      <c r="O3229" s="129">
        <v>-14.584</v>
      </c>
      <c r="P3229" s="132">
        <v>-50.061999999999998</v>
      </c>
      <c r="Q3229" s="132">
        <v>0.75600000000000001</v>
      </c>
      <c r="R3229" s="132">
        <v>-37.865000000000002</v>
      </c>
      <c r="S3229" s="129">
        <v>2.0299999999999998</v>
      </c>
      <c r="T3229" s="129">
        <v>-31.088000000000001</v>
      </c>
      <c r="U3229" s="129">
        <v>38.03</v>
      </c>
      <c r="V3229" s="129">
        <v>-54</v>
      </c>
      <c r="W3229" s="129">
        <v>-52</v>
      </c>
      <c r="X3229" s="129">
        <v>259</v>
      </c>
      <c r="Y3229" s="129" t="s">
        <v>905</v>
      </c>
      <c r="Z3229" s="129" t="b">
        <v>1</v>
      </c>
      <c r="AA3229" s="129">
        <v>0</v>
      </c>
      <c r="AB3229" s="129" t="b">
        <v>0</v>
      </c>
      <c r="AC3229" s="129">
        <v>45</v>
      </c>
      <c r="AD3229" s="129">
        <v>6.9000000000000006E-2</v>
      </c>
      <c r="AE3229" s="129" t="s">
        <v>24</v>
      </c>
      <c r="AF3229" s="129" t="s">
        <v>3307</v>
      </c>
      <c r="AG3229" s="35" t="s">
        <v>3744</v>
      </c>
    </row>
    <row r="3230" spans="1:33" x14ac:dyDescent="0.3">
      <c r="A3230" s="129" t="s">
        <v>1937</v>
      </c>
      <c r="B3230" s="132">
        <v>5.8</v>
      </c>
      <c r="C3230" s="132">
        <v>-2.54</v>
      </c>
      <c r="D3230" s="132">
        <v>-10.59</v>
      </c>
      <c r="E3230" s="132">
        <v>-11.32</v>
      </c>
      <c r="F3230" s="132">
        <v>-9.9499999999999993</v>
      </c>
      <c r="G3230" s="129" t="s">
        <v>3333</v>
      </c>
      <c r="H3230" s="129" t="s">
        <v>115</v>
      </c>
      <c r="I3230" s="129">
        <v>7.2439999999999998</v>
      </c>
      <c r="J3230" s="129">
        <v>-24</v>
      </c>
      <c r="K3230" s="129">
        <v>-16</v>
      </c>
      <c r="L3230" s="129" t="b">
        <v>0</v>
      </c>
      <c r="M3230" s="129">
        <v>-50.662999999999997</v>
      </c>
      <c r="N3230" s="129">
        <v>3.47</v>
      </c>
      <c r="O3230" s="129">
        <v>-14.6</v>
      </c>
      <c r="P3230" s="132">
        <v>-41.122999999999998</v>
      </c>
      <c r="Q3230" s="132">
        <v>0.73899999999999999</v>
      </c>
      <c r="R3230" s="132">
        <v>-30.373000000000001</v>
      </c>
      <c r="S3230" s="129">
        <v>2.64</v>
      </c>
      <c r="T3230" s="129">
        <v>7.0720000000000001</v>
      </c>
      <c r="U3230" s="129">
        <v>53.64</v>
      </c>
      <c r="V3230" s="129">
        <v>-43</v>
      </c>
      <c r="W3230" s="129">
        <v>-44</v>
      </c>
      <c r="X3230" s="129">
        <v>141</v>
      </c>
      <c r="Y3230" s="129" t="s">
        <v>1937</v>
      </c>
      <c r="Z3230" s="129" t="b">
        <v>1</v>
      </c>
      <c r="AA3230" s="129">
        <v>0</v>
      </c>
      <c r="AB3230" s="129" t="b">
        <v>0</v>
      </c>
      <c r="AC3230" s="129">
        <v>43</v>
      </c>
      <c r="AD3230" s="129">
        <v>6.9000000000000006E-2</v>
      </c>
      <c r="AE3230" s="129" t="s">
        <v>115</v>
      </c>
      <c r="AF3230" s="129" t="s">
        <v>3333</v>
      </c>
      <c r="AG3230" s="35" t="s">
        <v>3653</v>
      </c>
    </row>
    <row r="3231" spans="1:33" x14ac:dyDescent="0.3">
      <c r="A3231" s="129" t="s">
        <v>8049</v>
      </c>
      <c r="B3231" s="132">
        <v>-3.74</v>
      </c>
      <c r="C3231" s="132">
        <v>-9.77</v>
      </c>
      <c r="D3231" s="132">
        <v>-19.82</v>
      </c>
      <c r="E3231" s="132">
        <v>-19.100000000000001</v>
      </c>
      <c r="F3231" s="132">
        <v>-26.98</v>
      </c>
      <c r="G3231" s="129" t="s">
        <v>3187</v>
      </c>
      <c r="H3231" s="129" t="s">
        <v>3108</v>
      </c>
      <c r="I3231" s="129">
        <v>0.42599999999999999</v>
      </c>
      <c r="J3231" s="129">
        <v>-87</v>
      </c>
      <c r="K3231" s="129">
        <v>-75</v>
      </c>
      <c r="L3231" s="129" t="b">
        <v>0</v>
      </c>
      <c r="M3231" s="129">
        <v>-58.353000000000002</v>
      </c>
      <c r="N3231" s="129">
        <v>3.9910000000000001</v>
      </c>
      <c r="O3231" s="129">
        <v>-14.621</v>
      </c>
      <c r="P3231" s="132">
        <v>-48.079000000000001</v>
      </c>
      <c r="Q3231" s="132">
        <v>0.75</v>
      </c>
      <c r="R3231" s="132">
        <v>-36.040999999999997</v>
      </c>
      <c r="S3231" s="129">
        <v>3.39</v>
      </c>
      <c r="T3231" s="129">
        <v>-8.1829999999999998</v>
      </c>
      <c r="U3231" s="129">
        <v>3.6</v>
      </c>
      <c r="V3231" s="129">
        <v>-27</v>
      </c>
      <c r="W3231" s="129">
        <v>-16</v>
      </c>
      <c r="X3231" s="129">
        <v>1636</v>
      </c>
      <c r="Y3231" s="129" t="s">
        <v>8049</v>
      </c>
      <c r="Z3231" s="129" t="b">
        <v>1</v>
      </c>
      <c r="AA3231" s="129">
        <v>0</v>
      </c>
      <c r="AB3231" s="129" t="b">
        <v>0</v>
      </c>
      <c r="AC3231" s="129">
        <v>40</v>
      </c>
      <c r="AD3231" s="129">
        <v>6.8000000000000005E-2</v>
      </c>
      <c r="AE3231" s="129" t="s">
        <v>3108</v>
      </c>
      <c r="AF3231" s="129" t="s">
        <v>3187</v>
      </c>
      <c r="AG3231" s="35" t="s">
        <v>8050</v>
      </c>
    </row>
    <row r="3232" spans="1:33" x14ac:dyDescent="0.3">
      <c r="A3232" s="129" t="s">
        <v>1380</v>
      </c>
      <c r="B3232" s="132">
        <v>-4.96</v>
      </c>
      <c r="C3232" s="132">
        <v>-5.61</v>
      </c>
      <c r="D3232" s="132">
        <v>-13.79</v>
      </c>
      <c r="E3232" s="132">
        <v>-11.03</v>
      </c>
      <c r="F3232" s="132">
        <v>-11.72</v>
      </c>
      <c r="G3232" s="129" t="s">
        <v>3217</v>
      </c>
      <c r="H3232" s="129" t="s">
        <v>150</v>
      </c>
      <c r="I3232" s="129">
        <v>5.9889999999999999</v>
      </c>
      <c r="J3232" s="129">
        <v>-26</v>
      </c>
      <c r="K3232" s="129">
        <v>-17</v>
      </c>
      <c r="L3232" s="129" t="b">
        <v>0</v>
      </c>
      <c r="M3232" s="129">
        <v>-37.911000000000001</v>
      </c>
      <c r="N3232" s="129">
        <v>2.589</v>
      </c>
      <c r="O3232" s="129">
        <v>-14.644</v>
      </c>
      <c r="P3232" s="132">
        <v>-31.431999999999999</v>
      </c>
      <c r="Q3232" s="132">
        <v>0.74099999999999999</v>
      </c>
      <c r="R3232" s="132">
        <v>-23.285</v>
      </c>
      <c r="S3232" s="129">
        <v>1.99</v>
      </c>
      <c r="T3232" s="129">
        <v>-67.906999999999996</v>
      </c>
      <c r="U3232" s="129">
        <v>100</v>
      </c>
      <c r="V3232" s="129">
        <v>74</v>
      </c>
      <c r="W3232" s="129">
        <v>47</v>
      </c>
      <c r="X3232" s="129">
        <v>100</v>
      </c>
      <c r="Y3232" s="129" t="s">
        <v>1380</v>
      </c>
      <c r="Z3232" s="129" t="b">
        <v>1</v>
      </c>
      <c r="AA3232" s="129">
        <v>0</v>
      </c>
      <c r="AB3232" s="129" t="b">
        <v>0</v>
      </c>
      <c r="AC3232" s="129">
        <v>41</v>
      </c>
      <c r="AD3232" s="129">
        <v>6.8000000000000005E-2</v>
      </c>
      <c r="AE3232" s="129" t="s">
        <v>150</v>
      </c>
      <c r="AF3232" s="129" t="s">
        <v>3217</v>
      </c>
      <c r="AG3232" s="35" t="s">
        <v>3218</v>
      </c>
    </row>
    <row r="3233" spans="1:33" x14ac:dyDescent="0.3">
      <c r="A3233" s="129" t="s">
        <v>8015</v>
      </c>
      <c r="B3233" s="132">
        <v>-1.1399999999999999</v>
      </c>
      <c r="C3233" s="132">
        <v>-1.96</v>
      </c>
      <c r="D3233" s="132">
        <v>-6.12</v>
      </c>
      <c r="E3233" s="132">
        <v>-7.78</v>
      </c>
      <c r="F3233" s="132">
        <v>-12.26</v>
      </c>
      <c r="G3233" s="129" t="s">
        <v>3110</v>
      </c>
      <c r="H3233" s="129" t="s">
        <v>3111</v>
      </c>
      <c r="I3233" s="129">
        <v>0.43099999999999999</v>
      </c>
      <c r="J3233" s="129">
        <v>-25</v>
      </c>
      <c r="K3233" s="129">
        <v>-24</v>
      </c>
      <c r="L3233" s="129" t="b">
        <v>0</v>
      </c>
      <c r="M3233" s="129">
        <v>-24.494</v>
      </c>
      <c r="N3233" s="129">
        <v>1.667</v>
      </c>
      <c r="O3233" s="129">
        <v>-14.695</v>
      </c>
      <c r="P3233" s="132">
        <v>-23.393999999999998</v>
      </c>
      <c r="Q3233" s="132">
        <v>0.753</v>
      </c>
      <c r="R3233" s="132">
        <v>-17.622</v>
      </c>
      <c r="S3233" s="129">
        <v>1.81</v>
      </c>
      <c r="T3233" s="129">
        <v>-33.912999999999997</v>
      </c>
      <c r="U3233" s="129">
        <v>13.03</v>
      </c>
      <c r="V3233" s="129">
        <v>-69</v>
      </c>
      <c r="W3233" s="129">
        <v>-69</v>
      </c>
      <c r="X3233" s="129">
        <v>847</v>
      </c>
      <c r="Y3233" s="129" t="s">
        <v>8015</v>
      </c>
      <c r="Z3233" s="129" t="b">
        <v>1</v>
      </c>
      <c r="AA3233" s="129">
        <v>0</v>
      </c>
      <c r="AB3233" s="129" t="b">
        <v>0</v>
      </c>
      <c r="AC3233" s="129">
        <v>34</v>
      </c>
      <c r="AD3233" s="129">
        <v>6.8000000000000005E-2</v>
      </c>
      <c r="AE3233" s="129" t="s">
        <v>3111</v>
      </c>
      <c r="AF3233" s="129" t="s">
        <v>3110</v>
      </c>
      <c r="AG3233" s="35" t="s">
        <v>8016</v>
      </c>
    </row>
    <row r="3234" spans="1:33" x14ac:dyDescent="0.3">
      <c r="A3234" s="129" t="s">
        <v>759</v>
      </c>
      <c r="B3234" s="132">
        <v>10.16</v>
      </c>
      <c r="C3234" s="132">
        <v>5.32</v>
      </c>
      <c r="D3234" s="132">
        <v>-20.41</v>
      </c>
      <c r="E3234" s="132">
        <v>-20.149999999999999</v>
      </c>
      <c r="F3234" s="132">
        <v>-19</v>
      </c>
      <c r="G3234" s="129" t="s">
        <v>3146</v>
      </c>
      <c r="H3234" s="129" t="s">
        <v>3124</v>
      </c>
      <c r="I3234" s="129">
        <v>8.9529999999999994</v>
      </c>
      <c r="J3234" s="129">
        <v>-48</v>
      </c>
      <c r="K3234" s="129">
        <v>-40</v>
      </c>
      <c r="L3234" s="129" t="b">
        <v>0</v>
      </c>
      <c r="M3234" s="129">
        <v>-113.792</v>
      </c>
      <c r="N3234" s="129">
        <v>7.7409999999999997</v>
      </c>
      <c r="O3234" s="129">
        <v>-14.7</v>
      </c>
      <c r="P3234" s="132">
        <v>-69.875</v>
      </c>
      <c r="Q3234" s="132">
        <v>0.72699999999999998</v>
      </c>
      <c r="R3234" s="132">
        <v>-50.776000000000003</v>
      </c>
      <c r="S3234" s="129">
        <v>4.87</v>
      </c>
      <c r="T3234" s="129">
        <v>-1.3520000000000001</v>
      </c>
      <c r="U3234" s="129">
        <v>45.54</v>
      </c>
      <c r="V3234" s="129">
        <v>-57</v>
      </c>
      <c r="W3234" s="129">
        <v>-41</v>
      </c>
      <c r="X3234" s="129">
        <v>90</v>
      </c>
      <c r="Y3234" s="129" t="s">
        <v>759</v>
      </c>
      <c r="Z3234" s="129" t="b">
        <v>1</v>
      </c>
      <c r="AA3234" s="129">
        <v>0</v>
      </c>
      <c r="AB3234" s="129" t="b">
        <v>0</v>
      </c>
      <c r="AC3234" s="129">
        <v>38</v>
      </c>
      <c r="AD3234" s="129">
        <v>6.8000000000000005E-2</v>
      </c>
      <c r="AE3234" s="129" t="s">
        <v>3124</v>
      </c>
      <c r="AF3234" s="129" t="s">
        <v>3146</v>
      </c>
      <c r="AG3234" s="35" t="s">
        <v>5621</v>
      </c>
    </row>
    <row r="3235" spans="1:33" x14ac:dyDescent="0.3">
      <c r="A3235" s="129" t="s">
        <v>2272</v>
      </c>
      <c r="B3235" s="132">
        <v>-3.04</v>
      </c>
      <c r="C3235" s="132">
        <v>17.93</v>
      </c>
      <c r="D3235" s="132">
        <v>-11.72</v>
      </c>
      <c r="E3235" s="132">
        <v>-27.7</v>
      </c>
      <c r="F3235" s="132">
        <v>-25.1</v>
      </c>
      <c r="G3235" s="129" t="s">
        <v>3168</v>
      </c>
      <c r="H3235" s="129" t="s">
        <v>3124</v>
      </c>
      <c r="I3235" s="129">
        <v>2.415</v>
      </c>
      <c r="J3235" s="129">
        <v>-70</v>
      </c>
      <c r="K3235" s="129">
        <v>-60</v>
      </c>
      <c r="L3235" s="129" t="b">
        <v>0</v>
      </c>
      <c r="M3235" s="129">
        <v>-103.64700000000001</v>
      </c>
      <c r="N3235" s="129">
        <v>7.0439999999999996</v>
      </c>
      <c r="O3235" s="129">
        <v>-14.714</v>
      </c>
      <c r="P3235" s="132">
        <v>-70.126999999999995</v>
      </c>
      <c r="Q3235" s="132">
        <v>0.77600000000000002</v>
      </c>
      <c r="R3235" s="132">
        <v>-54.387</v>
      </c>
      <c r="S3235" s="129">
        <v>3.64</v>
      </c>
      <c r="T3235" s="129">
        <v>-13.441000000000001</v>
      </c>
      <c r="U3235" s="129">
        <v>30.65</v>
      </c>
      <c r="V3235" s="129">
        <v>31</v>
      </c>
      <c r="W3235" s="129">
        <v>10</v>
      </c>
      <c r="X3235" s="129">
        <v>179</v>
      </c>
      <c r="Y3235" s="129" t="s">
        <v>2272</v>
      </c>
      <c r="Z3235" s="129" t="b">
        <v>1</v>
      </c>
      <c r="AA3235" s="129">
        <v>0</v>
      </c>
      <c r="AB3235" s="129" t="b">
        <v>0</v>
      </c>
      <c r="AC3235" s="129">
        <v>46</v>
      </c>
      <c r="AD3235" s="129">
        <v>6.7000000000000004E-2</v>
      </c>
      <c r="AE3235" s="129" t="s">
        <v>3124</v>
      </c>
      <c r="AF3235" s="129" t="s">
        <v>3168</v>
      </c>
      <c r="AG3235" s="35" t="s">
        <v>4446</v>
      </c>
    </row>
    <row r="3236" spans="1:33" x14ac:dyDescent="0.3">
      <c r="A3236" s="129" t="s">
        <v>9232</v>
      </c>
      <c r="B3236" s="132">
        <v>-55.33</v>
      </c>
      <c r="C3236" s="132">
        <v>-59.78</v>
      </c>
      <c r="D3236" s="132">
        <v>-63.63</v>
      </c>
      <c r="E3236" s="132">
        <v>-74.42</v>
      </c>
      <c r="F3236" s="132">
        <v>-79.92</v>
      </c>
      <c r="G3236" s="129" t="s">
        <v>3146</v>
      </c>
      <c r="H3236" s="129" t="s">
        <v>3124</v>
      </c>
      <c r="I3236" s="129">
        <v>0.21099999999999999</v>
      </c>
      <c r="J3236" s="129">
        <v>-100</v>
      </c>
      <c r="K3236" s="129">
        <v>-100</v>
      </c>
      <c r="L3236" s="129" t="b">
        <v>0</v>
      </c>
      <c r="M3236" s="129">
        <v>-211.446</v>
      </c>
      <c r="N3236" s="129">
        <v>14.362</v>
      </c>
      <c r="O3236" s="129">
        <v>-14.723000000000001</v>
      </c>
      <c r="P3236" s="132">
        <v>-94.173000000000002</v>
      </c>
      <c r="Q3236" s="132">
        <v>0.74399999999999999</v>
      </c>
      <c r="R3236" s="132">
        <v>-70.105999999999995</v>
      </c>
      <c r="S3236" s="129">
        <v>26.94</v>
      </c>
      <c r="T3236" s="129">
        <v>-188.31</v>
      </c>
      <c r="U3236" s="129">
        <v>2.21</v>
      </c>
      <c r="V3236" s="129">
        <v>311</v>
      </c>
      <c r="W3236" s="129">
        <v>630</v>
      </c>
      <c r="X3236" s="129">
        <v>335</v>
      </c>
      <c r="Y3236" s="129" t="s">
        <v>9232</v>
      </c>
      <c r="Z3236" s="129" t="b">
        <v>0</v>
      </c>
      <c r="AA3236" s="129">
        <v>0</v>
      </c>
      <c r="AB3236" s="129" t="b">
        <v>0</v>
      </c>
      <c r="AC3236" s="129">
        <v>42</v>
      </c>
      <c r="AD3236" s="129">
        <v>6.7000000000000004E-2</v>
      </c>
      <c r="AE3236" s="129" t="s">
        <v>3124</v>
      </c>
      <c r="AF3236" s="129" t="s">
        <v>3146</v>
      </c>
      <c r="AG3236" s="35" t="s">
        <v>9233</v>
      </c>
    </row>
    <row r="3237" spans="1:33" x14ac:dyDescent="0.3">
      <c r="A3237" s="129" t="s">
        <v>8150</v>
      </c>
      <c r="B3237" s="132">
        <v>2.23</v>
      </c>
      <c r="C3237" s="132">
        <v>-3.55</v>
      </c>
      <c r="D3237" s="132">
        <v>-12.77</v>
      </c>
      <c r="E3237" s="132">
        <v>-28.99</v>
      </c>
      <c r="F3237" s="132">
        <v>-19.82</v>
      </c>
      <c r="G3237" s="129" t="s">
        <v>3148</v>
      </c>
      <c r="H3237" s="129" t="s">
        <v>3111</v>
      </c>
      <c r="I3237" s="129">
        <v>0.26900000000000002</v>
      </c>
      <c r="J3237" s="129">
        <v>-36</v>
      </c>
      <c r="K3237" s="129">
        <v>-34</v>
      </c>
      <c r="L3237" s="129" t="b">
        <v>0</v>
      </c>
      <c r="M3237" s="129">
        <v>-38.600999999999999</v>
      </c>
      <c r="N3237" s="129">
        <v>2.6179999999999999</v>
      </c>
      <c r="O3237" s="129">
        <v>-14.742000000000001</v>
      </c>
      <c r="P3237" s="132">
        <v>-35.6</v>
      </c>
      <c r="Q3237" s="132">
        <v>0.751</v>
      </c>
      <c r="R3237" s="132">
        <v>-26.722999999999999</v>
      </c>
      <c r="S3237" s="129">
        <v>3.07</v>
      </c>
      <c r="T3237" s="129">
        <v>23.988</v>
      </c>
      <c r="U3237" s="129">
        <v>31.23</v>
      </c>
      <c r="V3237" s="129">
        <v>24</v>
      </c>
      <c r="W3237" s="129">
        <v>6</v>
      </c>
      <c r="X3237" s="129">
        <v>208</v>
      </c>
      <c r="Y3237" s="129" t="s">
        <v>8150</v>
      </c>
      <c r="Z3237" s="129" t="b">
        <v>1</v>
      </c>
      <c r="AA3237" s="129">
        <v>0</v>
      </c>
      <c r="AB3237" s="129" t="b">
        <v>0</v>
      </c>
      <c r="AC3237" s="129">
        <v>42</v>
      </c>
      <c r="AD3237" s="129">
        <v>6.7000000000000004E-2</v>
      </c>
      <c r="AE3237" s="129" t="s">
        <v>3111</v>
      </c>
      <c r="AF3237" s="129" t="s">
        <v>3148</v>
      </c>
      <c r="AG3237" s="35" t="s">
        <v>8151</v>
      </c>
    </row>
    <row r="3238" spans="1:33" x14ac:dyDescent="0.3">
      <c r="A3238" s="129" t="s">
        <v>2399</v>
      </c>
      <c r="B3238" s="132">
        <v>11.88</v>
      </c>
      <c r="C3238" s="132">
        <v>-12.79</v>
      </c>
      <c r="D3238" s="132">
        <v>-25.83</v>
      </c>
      <c r="E3238" s="132">
        <v>-34.54</v>
      </c>
      <c r="F3238" s="132">
        <v>-33.340000000000003</v>
      </c>
      <c r="G3238" s="129" t="s">
        <v>3146</v>
      </c>
      <c r="H3238" s="129" t="s">
        <v>3124</v>
      </c>
      <c r="I3238" s="129">
        <v>6.2670000000000003</v>
      </c>
      <c r="J3238" s="129">
        <v>-56</v>
      </c>
      <c r="K3238" s="129">
        <v>-50</v>
      </c>
      <c r="L3238" s="129" t="b">
        <v>0</v>
      </c>
      <c r="M3238" s="129">
        <v>-82.728999999999999</v>
      </c>
      <c r="N3238" s="129">
        <v>5.585</v>
      </c>
      <c r="O3238" s="129">
        <v>-14.811999999999999</v>
      </c>
      <c r="P3238" s="132">
        <v>-63.292000000000002</v>
      </c>
      <c r="Q3238" s="132">
        <v>0.73799999999999999</v>
      </c>
      <c r="R3238" s="132">
        <v>-46.718000000000004</v>
      </c>
      <c r="S3238" s="129">
        <v>5.82</v>
      </c>
      <c r="T3238" s="129">
        <v>43.43</v>
      </c>
      <c r="U3238" s="129">
        <v>54.16</v>
      </c>
      <c r="V3238" s="129">
        <v>-26</v>
      </c>
      <c r="W3238" s="129">
        <v>-14</v>
      </c>
      <c r="X3238" s="129">
        <v>63</v>
      </c>
      <c r="Y3238" s="129" t="s">
        <v>2399</v>
      </c>
      <c r="Z3238" s="129" t="b">
        <v>1</v>
      </c>
      <c r="AA3238" s="129">
        <v>0</v>
      </c>
      <c r="AB3238" s="129" t="b">
        <v>0</v>
      </c>
      <c r="AC3238" s="129">
        <v>38</v>
      </c>
      <c r="AD3238" s="129">
        <v>6.6000000000000003E-2</v>
      </c>
      <c r="AE3238" s="129" t="s">
        <v>3124</v>
      </c>
      <c r="AF3238" s="129" t="s">
        <v>3146</v>
      </c>
      <c r="AG3238" s="35" t="s">
        <v>4134</v>
      </c>
    </row>
    <row r="3239" spans="1:33" x14ac:dyDescent="0.3">
      <c r="A3239" s="129" t="s">
        <v>1031</v>
      </c>
      <c r="B3239" s="132">
        <v>1.97</v>
      </c>
      <c r="C3239" s="132">
        <v>3.19</v>
      </c>
      <c r="D3239" s="132">
        <v>-13.29</v>
      </c>
      <c r="E3239" s="132">
        <v>-12.15</v>
      </c>
      <c r="F3239" s="132">
        <v>-14.97</v>
      </c>
      <c r="G3239" s="129" t="s">
        <v>3217</v>
      </c>
      <c r="H3239" s="129" t="s">
        <v>150</v>
      </c>
      <c r="I3239" s="129">
        <v>103.562</v>
      </c>
      <c r="J3239" s="129">
        <v>-44</v>
      </c>
      <c r="K3239" s="129">
        <v>-36</v>
      </c>
      <c r="L3239" s="129" t="b">
        <v>0</v>
      </c>
      <c r="M3239" s="129">
        <v>-68.426000000000002</v>
      </c>
      <c r="N3239" s="129">
        <v>4.6120000000000001</v>
      </c>
      <c r="O3239" s="129">
        <v>-14.836</v>
      </c>
      <c r="P3239" s="132">
        <v>-51.679000000000002</v>
      </c>
      <c r="Q3239" s="132">
        <v>0.752</v>
      </c>
      <c r="R3239" s="132">
        <v>-38.878999999999998</v>
      </c>
      <c r="S3239" s="129">
        <v>2.33</v>
      </c>
      <c r="T3239" s="129">
        <v>27.658999999999999</v>
      </c>
      <c r="U3239" s="129">
        <v>110.91500000000001</v>
      </c>
      <c r="V3239" s="129">
        <v>-36</v>
      </c>
      <c r="W3239" s="129">
        <v>-24</v>
      </c>
      <c r="X3239" s="129">
        <v>77</v>
      </c>
      <c r="Y3239" s="129" t="s">
        <v>1031</v>
      </c>
      <c r="Z3239" s="129" t="b">
        <v>1</v>
      </c>
      <c r="AA3239" s="129">
        <v>0</v>
      </c>
      <c r="AB3239" s="129" t="b">
        <v>0</v>
      </c>
      <c r="AC3239" s="129">
        <v>44</v>
      </c>
      <c r="AD3239" s="129">
        <v>6.6000000000000003E-2</v>
      </c>
      <c r="AE3239" s="129" t="s">
        <v>150</v>
      </c>
      <c r="AF3239" s="129" t="s">
        <v>3217</v>
      </c>
      <c r="AG3239" s="35" t="s">
        <v>3975</v>
      </c>
    </row>
    <row r="3240" spans="1:33" x14ac:dyDescent="0.3">
      <c r="A3240" s="129" t="s">
        <v>1062</v>
      </c>
      <c r="B3240" s="132">
        <v>-1.45</v>
      </c>
      <c r="C3240" s="132">
        <v>-3.21</v>
      </c>
      <c r="D3240" s="132">
        <v>-10.59</v>
      </c>
      <c r="E3240" s="132">
        <v>-11.73</v>
      </c>
      <c r="F3240" s="132">
        <v>-12.78</v>
      </c>
      <c r="G3240" s="129" t="s">
        <v>3217</v>
      </c>
      <c r="H3240" s="129" t="s">
        <v>150</v>
      </c>
      <c r="I3240" s="129">
        <v>6.2569999999999997</v>
      </c>
      <c r="J3240" s="129">
        <v>-39</v>
      </c>
      <c r="K3240" s="129">
        <v>-31</v>
      </c>
      <c r="L3240" s="129" t="b">
        <v>0</v>
      </c>
      <c r="M3240" s="129">
        <v>-43.198999999999998</v>
      </c>
      <c r="N3240" s="129">
        <v>2.911</v>
      </c>
      <c r="O3240" s="129">
        <v>-14.842000000000001</v>
      </c>
      <c r="P3240" s="132">
        <v>-35.915999999999997</v>
      </c>
      <c r="Q3240" s="132">
        <v>0.751</v>
      </c>
      <c r="R3240" s="132">
        <v>-26.981000000000002</v>
      </c>
      <c r="S3240" s="129">
        <v>1.74</v>
      </c>
      <c r="T3240" s="129">
        <v>-38.542999999999999</v>
      </c>
      <c r="U3240" s="129">
        <v>46.19</v>
      </c>
      <c r="V3240" s="129">
        <v>4</v>
      </c>
      <c r="W3240" s="129">
        <v>-7</v>
      </c>
      <c r="X3240" s="129">
        <v>248</v>
      </c>
      <c r="Y3240" s="129" t="s">
        <v>1062</v>
      </c>
      <c r="Z3240" s="129" t="b">
        <v>1</v>
      </c>
      <c r="AA3240" s="129">
        <v>0</v>
      </c>
      <c r="AB3240" s="129" t="b">
        <v>0</v>
      </c>
      <c r="AC3240" s="129">
        <v>37</v>
      </c>
      <c r="AD3240" s="129">
        <v>6.6000000000000003E-2</v>
      </c>
      <c r="AE3240" s="129" t="s">
        <v>150</v>
      </c>
      <c r="AF3240" s="129" t="s">
        <v>3217</v>
      </c>
      <c r="AG3240" s="35" t="s">
        <v>3995</v>
      </c>
    </row>
    <row r="3241" spans="1:33" x14ac:dyDescent="0.3">
      <c r="A3241" s="129" t="s">
        <v>1658</v>
      </c>
      <c r="B3241" s="132">
        <v>7.02</v>
      </c>
      <c r="C3241" s="132">
        <v>-2.56</v>
      </c>
      <c r="D3241" s="132">
        <v>-11.15</v>
      </c>
      <c r="E3241" s="132">
        <v>-11.18</v>
      </c>
      <c r="F3241" s="132">
        <v>-9.07</v>
      </c>
      <c r="G3241" s="129" t="s">
        <v>3221</v>
      </c>
      <c r="H3241" s="129" t="s">
        <v>24</v>
      </c>
      <c r="I3241" s="129">
        <v>1.423</v>
      </c>
      <c r="J3241" s="129">
        <v>-43</v>
      </c>
      <c r="K3241" s="129">
        <v>-15</v>
      </c>
      <c r="L3241" s="129" t="b">
        <v>0</v>
      </c>
      <c r="M3241" s="129">
        <v>-43.448999999999998</v>
      </c>
      <c r="N3241" s="129">
        <v>2.927</v>
      </c>
      <c r="O3241" s="129">
        <v>-14.843999999999999</v>
      </c>
      <c r="P3241" s="132">
        <v>-36.228999999999999</v>
      </c>
      <c r="Q3241" s="132">
        <v>0.73599999999999999</v>
      </c>
      <c r="R3241" s="132">
        <v>-26.67</v>
      </c>
      <c r="S3241" s="129">
        <v>2.29</v>
      </c>
      <c r="T3241" s="129">
        <v>110.962</v>
      </c>
      <c r="U3241" s="129">
        <v>22.87</v>
      </c>
      <c r="V3241" s="129">
        <v>-11</v>
      </c>
      <c r="W3241" s="129">
        <v>-12</v>
      </c>
      <c r="X3241" s="129">
        <v>382</v>
      </c>
      <c r="Y3241" s="129" t="s">
        <v>1658</v>
      </c>
      <c r="Z3241" s="129" t="b">
        <v>1</v>
      </c>
      <c r="AA3241" s="129">
        <v>0</v>
      </c>
      <c r="AB3241" s="129" t="b">
        <v>0</v>
      </c>
      <c r="AC3241" s="129">
        <v>44</v>
      </c>
      <c r="AD3241" s="129">
        <v>6.5000000000000002E-2</v>
      </c>
      <c r="AE3241" s="129" t="s">
        <v>24</v>
      </c>
      <c r="AF3241" s="129" t="s">
        <v>3221</v>
      </c>
      <c r="AG3241" s="35" t="s">
        <v>3714</v>
      </c>
    </row>
    <row r="3242" spans="1:33" x14ac:dyDescent="0.3">
      <c r="A3242" s="129" t="s">
        <v>8227</v>
      </c>
      <c r="B3242" s="132">
        <v>-0.59</v>
      </c>
      <c r="C3242" s="132">
        <v>-4.8</v>
      </c>
      <c r="D3242" s="132">
        <v>-11.09</v>
      </c>
      <c r="E3242" s="132">
        <v>-14.35</v>
      </c>
      <c r="F3242" s="132">
        <v>-13.78</v>
      </c>
      <c r="G3242" s="129" t="s">
        <v>3148</v>
      </c>
      <c r="H3242" s="129" t="s">
        <v>3111</v>
      </c>
      <c r="I3242" s="129">
        <v>0.29899999999999999</v>
      </c>
      <c r="J3242" s="129">
        <v>-48</v>
      </c>
      <c r="K3242" s="129">
        <v>-30</v>
      </c>
      <c r="L3242" s="129" t="b">
        <v>0</v>
      </c>
      <c r="M3242" s="129">
        <v>-33.466000000000001</v>
      </c>
      <c r="N3242" s="129">
        <v>2.254</v>
      </c>
      <c r="O3242" s="129">
        <v>-14.843999999999999</v>
      </c>
      <c r="P3242" s="132">
        <v>-30.289000000000001</v>
      </c>
      <c r="Q3242" s="132">
        <v>0.755</v>
      </c>
      <c r="R3242" s="132">
        <v>-22.876000000000001</v>
      </c>
      <c r="S3242" s="129">
        <v>2.52</v>
      </c>
      <c r="T3242" s="129">
        <v>-3.3889999999999998</v>
      </c>
      <c r="U3242" s="129">
        <v>11.7</v>
      </c>
      <c r="V3242" s="129">
        <v>-7</v>
      </c>
      <c r="W3242" s="129">
        <v>-34</v>
      </c>
      <c r="X3242" s="129">
        <v>677</v>
      </c>
      <c r="Y3242" s="129" t="s">
        <v>8227</v>
      </c>
      <c r="Z3242" s="129" t="b">
        <v>1</v>
      </c>
      <c r="AA3242" s="129">
        <v>0</v>
      </c>
      <c r="AB3242" s="129" t="b">
        <v>0</v>
      </c>
      <c r="AC3242" s="129">
        <v>40</v>
      </c>
      <c r="AD3242" s="129">
        <v>6.5000000000000002E-2</v>
      </c>
      <c r="AE3242" s="129" t="s">
        <v>3111</v>
      </c>
      <c r="AF3242" s="129" t="s">
        <v>3148</v>
      </c>
      <c r="AG3242" s="35" t="s">
        <v>8228</v>
      </c>
    </row>
    <row r="3243" spans="1:33" x14ac:dyDescent="0.3">
      <c r="A3243" s="129" t="s">
        <v>1231</v>
      </c>
      <c r="B3243" s="132">
        <v>-1.62</v>
      </c>
      <c r="C3243" s="132">
        <v>7.02</v>
      </c>
      <c r="D3243" s="132">
        <v>-11.01</v>
      </c>
      <c r="E3243" s="132">
        <v>-12.74</v>
      </c>
      <c r="F3243" s="132">
        <v>-12.77</v>
      </c>
      <c r="G3243" s="129" t="s">
        <v>202</v>
      </c>
      <c r="H3243" s="129" t="s">
        <v>3108</v>
      </c>
      <c r="I3243" s="129">
        <v>92.257999999999996</v>
      </c>
      <c r="J3243" s="129">
        <v>-45</v>
      </c>
      <c r="K3243" s="129">
        <v>-35</v>
      </c>
      <c r="L3243" s="129" t="b">
        <v>0</v>
      </c>
      <c r="M3243" s="129">
        <v>-55.225000000000001</v>
      </c>
      <c r="N3243" s="129">
        <v>3.7080000000000002</v>
      </c>
      <c r="O3243" s="129">
        <v>-14.895</v>
      </c>
      <c r="P3243" s="132">
        <v>-45.075000000000003</v>
      </c>
      <c r="Q3243" s="132">
        <v>0.753</v>
      </c>
      <c r="R3243" s="132">
        <v>-33.945999999999998</v>
      </c>
      <c r="S3243" s="129">
        <v>2.2799999999999998</v>
      </c>
      <c r="T3243" s="129">
        <v>1.077</v>
      </c>
      <c r="U3243" s="129">
        <v>81.45</v>
      </c>
      <c r="V3243" s="129">
        <v>-34</v>
      </c>
      <c r="W3243" s="129">
        <v>-56</v>
      </c>
      <c r="X3243" s="129">
        <v>107</v>
      </c>
      <c r="Y3243" s="129" t="s">
        <v>1231</v>
      </c>
      <c r="Z3243" s="129" t="b">
        <v>1</v>
      </c>
      <c r="AA3243" s="129">
        <v>0</v>
      </c>
      <c r="AB3243" s="129" t="b">
        <v>0</v>
      </c>
      <c r="AC3243" s="129">
        <v>46</v>
      </c>
      <c r="AD3243" s="129">
        <v>6.5000000000000002E-2</v>
      </c>
      <c r="AE3243" s="129" t="s">
        <v>3108</v>
      </c>
      <c r="AF3243" s="129" t="s">
        <v>202</v>
      </c>
      <c r="AG3243" s="35" t="s">
        <v>5342</v>
      </c>
    </row>
    <row r="3244" spans="1:33" x14ac:dyDescent="0.3">
      <c r="A3244" s="129" t="s">
        <v>7675</v>
      </c>
      <c r="B3244" s="132">
        <v>5.9</v>
      </c>
      <c r="C3244" s="132">
        <v>-12.11</v>
      </c>
      <c r="D3244" s="132">
        <v>-19.95</v>
      </c>
      <c r="E3244" s="132">
        <v>-30.69</v>
      </c>
      <c r="F3244" s="132">
        <v>-27.14</v>
      </c>
      <c r="G3244" s="129" t="s">
        <v>3162</v>
      </c>
      <c r="H3244" s="129" t="s">
        <v>3108</v>
      </c>
      <c r="I3244" s="129">
        <v>0.35099999999999998</v>
      </c>
      <c r="J3244" s="129">
        <v>-96</v>
      </c>
      <c r="K3244" s="129">
        <v>-96</v>
      </c>
      <c r="L3244" s="129" t="b">
        <v>0</v>
      </c>
      <c r="M3244" s="129">
        <v>-67.546999999999997</v>
      </c>
      <c r="N3244" s="129">
        <v>4.5179999999999998</v>
      </c>
      <c r="O3244" s="129">
        <v>-14.952</v>
      </c>
      <c r="P3244" s="132">
        <v>-54.289000000000001</v>
      </c>
      <c r="Q3244" s="132">
        <v>0.73599999999999999</v>
      </c>
      <c r="R3244" s="132">
        <v>-39.968000000000004</v>
      </c>
      <c r="S3244" s="129">
        <v>5.58</v>
      </c>
      <c r="T3244" s="129">
        <v>10.515000000000001</v>
      </c>
      <c r="U3244" s="129">
        <v>3.41</v>
      </c>
      <c r="V3244" s="129">
        <v>-59</v>
      </c>
      <c r="W3244" s="129">
        <v>-56</v>
      </c>
      <c r="X3244" s="129">
        <v>1051</v>
      </c>
      <c r="Y3244" s="129" t="s">
        <v>7675</v>
      </c>
      <c r="Z3244" s="129" t="b">
        <v>1</v>
      </c>
      <c r="AA3244" s="129">
        <v>0</v>
      </c>
      <c r="AB3244" s="129" t="b">
        <v>0</v>
      </c>
      <c r="AC3244" s="129">
        <v>41</v>
      </c>
      <c r="AD3244" s="129">
        <v>6.5000000000000002E-2</v>
      </c>
      <c r="AE3244" s="129" t="s">
        <v>3108</v>
      </c>
      <c r="AF3244" s="129" t="s">
        <v>3162</v>
      </c>
      <c r="AG3244" s="35" t="s">
        <v>7726</v>
      </c>
    </row>
    <row r="3245" spans="1:33" x14ac:dyDescent="0.3">
      <c r="A3245" s="129" t="s">
        <v>1515</v>
      </c>
      <c r="B3245" s="132">
        <v>-1.45</v>
      </c>
      <c r="C3245" s="132">
        <v>-13.33</v>
      </c>
      <c r="D3245" s="132">
        <v>-42.77</v>
      </c>
      <c r="E3245" s="132">
        <v>-57.98</v>
      </c>
      <c r="F3245" s="132">
        <v>-63.93</v>
      </c>
      <c r="G3245" s="129" t="s">
        <v>3114</v>
      </c>
      <c r="H3245" s="129" t="s">
        <v>31</v>
      </c>
      <c r="I3245" s="129">
        <v>1.022</v>
      </c>
      <c r="J3245" s="129">
        <v>-94</v>
      </c>
      <c r="K3245" s="129">
        <v>-94</v>
      </c>
      <c r="L3245" s="129" t="b">
        <v>0</v>
      </c>
      <c r="M3245" s="129">
        <v>-154.58199999999999</v>
      </c>
      <c r="N3245" s="129">
        <v>10.334</v>
      </c>
      <c r="O3245" s="129">
        <v>-14.958</v>
      </c>
      <c r="P3245" s="132">
        <v>-90.82</v>
      </c>
      <c r="Q3245" s="132">
        <v>0.78700000000000003</v>
      </c>
      <c r="R3245" s="132">
        <v>-71.45</v>
      </c>
      <c r="S3245" s="129">
        <v>4.74</v>
      </c>
      <c r="T3245" s="129">
        <v>0</v>
      </c>
      <c r="U3245" s="129">
        <v>7.48</v>
      </c>
      <c r="V3245" s="129">
        <v>-15</v>
      </c>
      <c r="W3245" s="129">
        <v>-50</v>
      </c>
      <c r="X3245" s="129">
        <v>563</v>
      </c>
      <c r="Y3245" s="129" t="s">
        <v>1515</v>
      </c>
      <c r="Z3245" s="129" t="b">
        <v>1</v>
      </c>
      <c r="AA3245" s="129">
        <v>0</v>
      </c>
      <c r="AB3245" s="129" t="b">
        <v>0</v>
      </c>
      <c r="AC3245" s="129">
        <v>36</v>
      </c>
      <c r="AD3245" s="129">
        <v>6.4000000000000001E-2</v>
      </c>
      <c r="AE3245" s="129" t="s">
        <v>31</v>
      </c>
      <c r="AF3245" s="129" t="s">
        <v>3114</v>
      </c>
      <c r="AG3245" s="35" t="s">
        <v>4195</v>
      </c>
    </row>
    <row r="3246" spans="1:33" x14ac:dyDescent="0.3">
      <c r="A3246" s="129" t="s">
        <v>969</v>
      </c>
      <c r="B3246" s="132">
        <v>2.2000000000000002</v>
      </c>
      <c r="C3246" s="132">
        <v>-0.78</v>
      </c>
      <c r="D3246" s="132">
        <v>-7.62</v>
      </c>
      <c r="E3246" s="132">
        <v>-5.18</v>
      </c>
      <c r="F3246" s="132">
        <v>-11.78</v>
      </c>
      <c r="I3246" s="129">
        <v>23.581</v>
      </c>
      <c r="J3246" s="129">
        <v>-20</v>
      </c>
      <c r="K3246" s="129">
        <v>-14</v>
      </c>
      <c r="L3246" s="129" t="b">
        <v>0</v>
      </c>
      <c r="M3246" s="129">
        <v>-39.622999999999998</v>
      </c>
      <c r="N3246" s="129">
        <v>2.63</v>
      </c>
      <c r="O3246" s="129">
        <v>-15.065</v>
      </c>
      <c r="P3246" s="132">
        <v>-33.597999999999999</v>
      </c>
      <c r="Q3246" s="132">
        <v>0.75700000000000001</v>
      </c>
      <c r="R3246" s="132">
        <v>-25.428999999999998</v>
      </c>
      <c r="S3246" s="129">
        <v>1.59</v>
      </c>
      <c r="T3246" s="129">
        <v>13.651999999999999</v>
      </c>
      <c r="U3246" s="129">
        <v>101.54</v>
      </c>
      <c r="V3246" s="129">
        <v>-38</v>
      </c>
      <c r="W3246" s="129">
        <v>-37</v>
      </c>
      <c r="X3246" s="129">
        <v>124</v>
      </c>
      <c r="Y3246" s="129" t="s">
        <v>969</v>
      </c>
      <c r="Z3246" s="129" t="b">
        <v>1</v>
      </c>
      <c r="AA3246" s="129">
        <v>0</v>
      </c>
      <c r="AB3246" s="129" t="b">
        <v>0</v>
      </c>
      <c r="AC3246" s="129">
        <v>45</v>
      </c>
      <c r="AD3246" s="129">
        <v>6.4000000000000001E-2</v>
      </c>
      <c r="AG3246" s="35" t="s">
        <v>3642</v>
      </c>
    </row>
    <row r="3247" spans="1:33" x14ac:dyDescent="0.3">
      <c r="A3247" s="129" t="s">
        <v>7117</v>
      </c>
      <c r="B3247" s="132">
        <v>-3.14</v>
      </c>
      <c r="C3247" s="132">
        <v>-27.47</v>
      </c>
      <c r="D3247" s="132">
        <v>-27.96</v>
      </c>
      <c r="E3247" s="132">
        <v>-31.82</v>
      </c>
      <c r="F3247" s="132">
        <v>-36.03</v>
      </c>
      <c r="G3247" s="129" t="s">
        <v>3229</v>
      </c>
      <c r="H3247" s="129" t="s">
        <v>3108</v>
      </c>
      <c r="I3247" s="129">
        <v>0.39500000000000002</v>
      </c>
      <c r="J3247" s="129">
        <v>-64</v>
      </c>
      <c r="K3247" s="129">
        <v>-64</v>
      </c>
      <c r="L3247" s="129" t="b">
        <v>0</v>
      </c>
      <c r="M3247" s="129">
        <v>-70.641000000000005</v>
      </c>
      <c r="N3247" s="129">
        <v>4.6879999999999997</v>
      </c>
      <c r="O3247" s="129">
        <v>-15.068</v>
      </c>
      <c r="P3247" s="132">
        <v>-56.633000000000003</v>
      </c>
      <c r="Q3247" s="132">
        <v>0.74099999999999999</v>
      </c>
      <c r="R3247" s="132">
        <v>-41.966999999999999</v>
      </c>
      <c r="S3247" s="129">
        <v>4.67</v>
      </c>
      <c r="T3247" s="129">
        <v>-14.859</v>
      </c>
      <c r="U3247" s="129">
        <v>17.29</v>
      </c>
      <c r="V3247" s="129">
        <v>-45</v>
      </c>
      <c r="W3247" s="129">
        <v>-39</v>
      </c>
      <c r="X3247" s="129">
        <v>247</v>
      </c>
      <c r="Y3247" s="129" t="s">
        <v>7117</v>
      </c>
      <c r="Z3247" s="129" t="b">
        <v>1</v>
      </c>
      <c r="AA3247" s="129">
        <v>0</v>
      </c>
      <c r="AB3247" s="129" t="b">
        <v>0</v>
      </c>
      <c r="AC3247" s="129">
        <v>43</v>
      </c>
      <c r="AD3247" s="129">
        <v>6.4000000000000001E-2</v>
      </c>
      <c r="AE3247" s="129" t="s">
        <v>3108</v>
      </c>
      <c r="AF3247" s="129" t="s">
        <v>3229</v>
      </c>
      <c r="AG3247" s="35" t="s">
        <v>7118</v>
      </c>
    </row>
    <row r="3248" spans="1:33" x14ac:dyDescent="0.3">
      <c r="A3248" s="129" t="s">
        <v>790</v>
      </c>
      <c r="B3248" s="132">
        <v>3.86</v>
      </c>
      <c r="C3248" s="132">
        <v>6.93</v>
      </c>
      <c r="D3248" s="132">
        <v>-19.399999999999999</v>
      </c>
      <c r="E3248" s="132">
        <v>-18.7</v>
      </c>
      <c r="F3248" s="132">
        <v>-17.850000000000001</v>
      </c>
      <c r="G3248" s="129" t="s">
        <v>3114</v>
      </c>
      <c r="H3248" s="129" t="s">
        <v>31</v>
      </c>
      <c r="I3248" s="129">
        <v>80.924999999999997</v>
      </c>
      <c r="J3248" s="129">
        <v>-85</v>
      </c>
      <c r="K3248" s="129">
        <v>-63</v>
      </c>
      <c r="L3248" s="129" t="b">
        <v>0</v>
      </c>
      <c r="M3248" s="129">
        <v>-78.058000000000007</v>
      </c>
      <c r="N3248" s="129">
        <v>5.1719999999999997</v>
      </c>
      <c r="O3248" s="129">
        <v>-15.093</v>
      </c>
      <c r="P3248" s="132">
        <v>-59.03</v>
      </c>
      <c r="Q3248" s="132">
        <v>0.745</v>
      </c>
      <c r="R3248" s="132">
        <v>-43.954999999999998</v>
      </c>
      <c r="S3248" s="129">
        <v>3.03</v>
      </c>
      <c r="T3248" s="129">
        <v>75.040999999999997</v>
      </c>
      <c r="U3248" s="129">
        <v>63.024999999999999</v>
      </c>
      <c r="V3248" s="129">
        <v>-7</v>
      </c>
      <c r="W3248" s="129">
        <v>-32</v>
      </c>
      <c r="X3248" s="129">
        <v>104</v>
      </c>
      <c r="Y3248" s="129" t="s">
        <v>790</v>
      </c>
      <c r="Z3248" s="129" t="b">
        <v>1</v>
      </c>
      <c r="AA3248" s="129">
        <v>0</v>
      </c>
      <c r="AB3248" s="129" t="b">
        <v>0</v>
      </c>
      <c r="AC3248" s="129">
        <v>50</v>
      </c>
      <c r="AD3248" s="129">
        <v>6.3E-2</v>
      </c>
      <c r="AE3248" s="129" t="s">
        <v>31</v>
      </c>
      <c r="AF3248" s="129" t="s">
        <v>3114</v>
      </c>
      <c r="AG3248" s="35" t="s">
        <v>3399</v>
      </c>
    </row>
    <row r="3249" spans="1:33" x14ac:dyDescent="0.3">
      <c r="A3249" s="129" t="s">
        <v>1474</v>
      </c>
      <c r="B3249" s="132">
        <v>-1.42</v>
      </c>
      <c r="C3249" s="132">
        <v>-4.96</v>
      </c>
      <c r="D3249" s="132">
        <v>-24.21</v>
      </c>
      <c r="E3249" s="132">
        <v>-12.57</v>
      </c>
      <c r="F3249" s="132">
        <v>-24.26</v>
      </c>
      <c r="G3249" s="129" t="s">
        <v>3221</v>
      </c>
      <c r="H3249" s="129" t="s">
        <v>24</v>
      </c>
      <c r="I3249" s="129">
        <v>1.272</v>
      </c>
      <c r="J3249" s="129">
        <v>-51</v>
      </c>
      <c r="K3249" s="129">
        <v>-29</v>
      </c>
      <c r="L3249" s="129" t="b">
        <v>0</v>
      </c>
      <c r="M3249" s="129">
        <v>-77.739999999999995</v>
      </c>
      <c r="N3249" s="129">
        <v>5.1369999999999996</v>
      </c>
      <c r="O3249" s="129">
        <v>-15.132999999999999</v>
      </c>
      <c r="P3249" s="132">
        <v>-56.792999999999999</v>
      </c>
      <c r="Q3249" s="132">
        <v>0.73099999999999998</v>
      </c>
      <c r="R3249" s="132">
        <v>-41.524999999999999</v>
      </c>
      <c r="S3249" s="129">
        <v>2.37</v>
      </c>
      <c r="T3249" s="129">
        <v>6.3440000000000003</v>
      </c>
      <c r="U3249" s="129">
        <v>33.31</v>
      </c>
      <c r="V3249" s="129">
        <v>-50</v>
      </c>
      <c r="W3249" s="129">
        <v>-63</v>
      </c>
      <c r="X3249" s="129">
        <v>253</v>
      </c>
      <c r="Y3249" s="129" t="s">
        <v>1474</v>
      </c>
      <c r="Z3249" s="129" t="b">
        <v>1</v>
      </c>
      <c r="AA3249" s="129">
        <v>0</v>
      </c>
      <c r="AB3249" s="129" t="b">
        <v>0</v>
      </c>
      <c r="AC3249" s="129">
        <v>40</v>
      </c>
      <c r="AD3249" s="129">
        <v>6.3E-2</v>
      </c>
      <c r="AE3249" s="129" t="s">
        <v>24</v>
      </c>
      <c r="AF3249" s="129" t="s">
        <v>3221</v>
      </c>
      <c r="AG3249" s="35" t="s">
        <v>3668</v>
      </c>
    </row>
    <row r="3250" spans="1:33" x14ac:dyDescent="0.3">
      <c r="A3250" s="129" t="s">
        <v>2250</v>
      </c>
      <c r="B3250" s="132">
        <v>-0.7</v>
      </c>
      <c r="C3250" s="132">
        <v>-6.27</v>
      </c>
      <c r="D3250" s="132">
        <v>-18.46</v>
      </c>
      <c r="E3250" s="132">
        <v>-24.29</v>
      </c>
      <c r="F3250" s="132">
        <v>-23.69</v>
      </c>
      <c r="G3250" s="129" t="s">
        <v>3649</v>
      </c>
      <c r="H3250" s="129" t="s">
        <v>3108</v>
      </c>
      <c r="I3250" s="129">
        <v>0.86199999999999999</v>
      </c>
      <c r="J3250" s="129">
        <v>-52</v>
      </c>
      <c r="K3250" s="129">
        <v>-50</v>
      </c>
      <c r="L3250" s="129" t="b">
        <v>0</v>
      </c>
      <c r="M3250" s="129">
        <v>-55.908999999999999</v>
      </c>
      <c r="N3250" s="129">
        <v>3.694</v>
      </c>
      <c r="O3250" s="129">
        <v>-15.134</v>
      </c>
      <c r="P3250" s="132">
        <v>-47.180999999999997</v>
      </c>
      <c r="Q3250" s="132">
        <v>0.75600000000000001</v>
      </c>
      <c r="R3250" s="132">
        <v>-35.688000000000002</v>
      </c>
      <c r="S3250" s="129">
        <v>2.85</v>
      </c>
      <c r="T3250" s="129">
        <v>-8.2539999999999996</v>
      </c>
      <c r="U3250" s="129">
        <v>29.77</v>
      </c>
      <c r="V3250" s="129">
        <v>-13</v>
      </c>
      <c r="W3250" s="129">
        <v>10</v>
      </c>
      <c r="X3250" s="129">
        <v>235</v>
      </c>
      <c r="Y3250" s="129" t="s">
        <v>2250</v>
      </c>
      <c r="Z3250" s="129" t="b">
        <v>1</v>
      </c>
      <c r="AA3250" s="129">
        <v>0</v>
      </c>
      <c r="AB3250" s="129" t="b">
        <v>0</v>
      </c>
      <c r="AC3250" s="129">
        <v>39</v>
      </c>
      <c r="AD3250" s="129">
        <v>6.3E-2</v>
      </c>
      <c r="AE3250" s="129" t="s">
        <v>3108</v>
      </c>
      <c r="AF3250" s="129" t="s">
        <v>3649</v>
      </c>
      <c r="AG3250" s="35" t="s">
        <v>4365</v>
      </c>
    </row>
    <row r="3251" spans="1:33" x14ac:dyDescent="0.3">
      <c r="A3251" s="129" t="s">
        <v>2085</v>
      </c>
      <c r="B3251" s="132">
        <v>1.98</v>
      </c>
      <c r="C3251" s="132">
        <v>-2.02</v>
      </c>
      <c r="D3251" s="132">
        <v>-14</v>
      </c>
      <c r="E3251" s="132">
        <v>-32.6</v>
      </c>
      <c r="F3251" s="132">
        <v>-29.96</v>
      </c>
      <c r="G3251" s="129" t="s">
        <v>3217</v>
      </c>
      <c r="H3251" s="129" t="s">
        <v>150</v>
      </c>
      <c r="I3251" s="129">
        <v>1.1719999999999999</v>
      </c>
      <c r="J3251" s="129">
        <v>-66</v>
      </c>
      <c r="K3251" s="129">
        <v>-60</v>
      </c>
      <c r="L3251" s="129" t="b">
        <v>0</v>
      </c>
      <c r="M3251" s="129">
        <v>-54.984000000000002</v>
      </c>
      <c r="N3251" s="129">
        <v>3.6230000000000002</v>
      </c>
      <c r="O3251" s="129">
        <v>-15.178000000000001</v>
      </c>
      <c r="P3251" s="132">
        <v>-50.854999999999997</v>
      </c>
      <c r="Q3251" s="132">
        <v>0.76100000000000001</v>
      </c>
      <c r="R3251" s="132">
        <v>-38.725999999999999</v>
      </c>
      <c r="S3251" s="129">
        <v>4.26</v>
      </c>
      <c r="T3251" s="129">
        <v>8.5640000000000001</v>
      </c>
      <c r="U3251" s="129">
        <v>8.23</v>
      </c>
      <c r="V3251" s="129">
        <v>-68</v>
      </c>
      <c r="W3251" s="129">
        <v>-64</v>
      </c>
      <c r="X3251" s="129">
        <v>570</v>
      </c>
      <c r="Y3251" s="129" t="s">
        <v>2085</v>
      </c>
      <c r="Z3251" s="129" t="b">
        <v>1</v>
      </c>
      <c r="AA3251" s="129">
        <v>0</v>
      </c>
      <c r="AB3251" s="129" t="b">
        <v>0</v>
      </c>
      <c r="AC3251" s="129">
        <v>42</v>
      </c>
      <c r="AD3251" s="129">
        <v>6.3E-2</v>
      </c>
      <c r="AE3251" s="129" t="s">
        <v>150</v>
      </c>
      <c r="AF3251" s="129" t="s">
        <v>3217</v>
      </c>
      <c r="AG3251" s="35" t="s">
        <v>5021</v>
      </c>
    </row>
    <row r="3252" spans="1:33" x14ac:dyDescent="0.3">
      <c r="A3252" s="129" t="s">
        <v>382</v>
      </c>
      <c r="B3252" s="132">
        <v>2.4500000000000002</v>
      </c>
      <c r="C3252" s="132">
        <v>0.55000000000000004</v>
      </c>
      <c r="D3252" s="132">
        <v>-15.73</v>
      </c>
      <c r="E3252" s="132">
        <v>-21.81</v>
      </c>
      <c r="F3252" s="132">
        <v>-17.32</v>
      </c>
      <c r="G3252" s="129" t="s">
        <v>3155</v>
      </c>
      <c r="H3252" s="129" t="s">
        <v>3108</v>
      </c>
      <c r="I3252" s="129">
        <v>7.86</v>
      </c>
      <c r="J3252" s="129">
        <v>-73</v>
      </c>
      <c r="K3252" s="129">
        <v>-70</v>
      </c>
      <c r="L3252" s="129" t="b">
        <v>0</v>
      </c>
      <c r="M3252" s="129">
        <v>-56.823999999999998</v>
      </c>
      <c r="N3252" s="129">
        <v>3.742</v>
      </c>
      <c r="O3252" s="129">
        <v>-15.186</v>
      </c>
      <c r="P3252" s="132">
        <v>-47.401000000000003</v>
      </c>
      <c r="Q3252" s="132">
        <v>0.751</v>
      </c>
      <c r="R3252" s="132">
        <v>-35.612000000000002</v>
      </c>
      <c r="S3252" s="129">
        <v>4.0199999999999996</v>
      </c>
      <c r="T3252" s="129">
        <v>21.867000000000001</v>
      </c>
      <c r="U3252" s="129">
        <v>36.380000000000003</v>
      </c>
      <c r="V3252" s="129">
        <v>-59</v>
      </c>
      <c r="W3252" s="129">
        <v>-50</v>
      </c>
      <c r="X3252" s="129">
        <v>136</v>
      </c>
      <c r="Y3252" s="129" t="s">
        <v>382</v>
      </c>
      <c r="Z3252" s="129" t="b">
        <v>1</v>
      </c>
      <c r="AA3252" s="129">
        <v>0</v>
      </c>
      <c r="AB3252" s="129" t="b">
        <v>0</v>
      </c>
      <c r="AC3252" s="129">
        <v>46</v>
      </c>
      <c r="AD3252" s="129">
        <v>6.2E-2</v>
      </c>
      <c r="AE3252" s="129" t="s">
        <v>3108</v>
      </c>
      <c r="AF3252" s="129" t="s">
        <v>3155</v>
      </c>
      <c r="AG3252" s="35" t="s">
        <v>5049</v>
      </c>
    </row>
    <row r="3253" spans="1:33" x14ac:dyDescent="0.3">
      <c r="A3253" s="129" t="s">
        <v>7433</v>
      </c>
      <c r="B3253" s="132">
        <v>6.6</v>
      </c>
      <c r="C3253" s="132">
        <v>1.82</v>
      </c>
      <c r="D3253" s="132">
        <v>-9.2100000000000009</v>
      </c>
      <c r="E3253" s="132">
        <v>-9.0299999999999994</v>
      </c>
      <c r="F3253" s="132">
        <v>-18.309999999999999</v>
      </c>
      <c r="G3253" s="129" t="s">
        <v>3146</v>
      </c>
      <c r="H3253" s="129" t="s">
        <v>3124</v>
      </c>
      <c r="I3253" s="129">
        <v>0.63400000000000001</v>
      </c>
      <c r="J3253" s="129">
        <v>-92</v>
      </c>
      <c r="K3253" s="129">
        <v>-84</v>
      </c>
      <c r="L3253" s="129" t="b">
        <v>0</v>
      </c>
      <c r="M3253" s="129">
        <v>-89.662000000000006</v>
      </c>
      <c r="N3253" s="129">
        <v>5.8970000000000002</v>
      </c>
      <c r="O3253" s="129">
        <v>-15.206</v>
      </c>
      <c r="P3253" s="132">
        <v>-61.643999999999998</v>
      </c>
      <c r="Q3253" s="132">
        <v>0.77200000000000002</v>
      </c>
      <c r="R3253" s="132">
        <v>-47.561</v>
      </c>
      <c r="S3253" s="129">
        <v>4.29</v>
      </c>
      <c r="T3253" s="129">
        <v>-25.981000000000002</v>
      </c>
      <c r="U3253" s="129">
        <v>8.9700000000000006</v>
      </c>
      <c r="V3253" s="129">
        <v>24</v>
      </c>
      <c r="W3253" s="129">
        <v>33</v>
      </c>
      <c r="X3253" s="129">
        <v>519</v>
      </c>
      <c r="Y3253" s="129" t="s">
        <v>7433</v>
      </c>
      <c r="Z3253" s="129" t="b">
        <v>1</v>
      </c>
      <c r="AA3253" s="129">
        <v>0</v>
      </c>
      <c r="AB3253" s="129" t="b">
        <v>0</v>
      </c>
      <c r="AC3253" s="129">
        <v>41</v>
      </c>
      <c r="AD3253" s="129">
        <v>6.2E-2</v>
      </c>
      <c r="AE3253" s="129" t="s">
        <v>3124</v>
      </c>
      <c r="AF3253" s="129" t="s">
        <v>3146</v>
      </c>
      <c r="AG3253" s="35" t="s">
        <v>7434</v>
      </c>
    </row>
    <row r="3254" spans="1:33" x14ac:dyDescent="0.3">
      <c r="A3254" s="129" t="s">
        <v>1103</v>
      </c>
      <c r="B3254" s="132">
        <v>-0.54</v>
      </c>
      <c r="C3254" s="132">
        <v>-5.07</v>
      </c>
      <c r="D3254" s="132">
        <v>-10.26</v>
      </c>
      <c r="E3254" s="132">
        <v>-3.85</v>
      </c>
      <c r="F3254" s="132">
        <v>-12.21</v>
      </c>
      <c r="G3254" s="129" t="s">
        <v>3153</v>
      </c>
      <c r="H3254" s="129" t="s">
        <v>3108</v>
      </c>
      <c r="I3254" s="129">
        <v>36.006999999999998</v>
      </c>
      <c r="J3254" s="129">
        <v>-30</v>
      </c>
      <c r="K3254" s="129">
        <v>-19</v>
      </c>
      <c r="L3254" s="129" t="b">
        <v>0</v>
      </c>
      <c r="M3254" s="129">
        <v>-27.759</v>
      </c>
      <c r="N3254" s="129">
        <v>1.82</v>
      </c>
      <c r="O3254" s="129">
        <v>-15.256</v>
      </c>
      <c r="P3254" s="132">
        <v>-25.324000000000002</v>
      </c>
      <c r="Q3254" s="132">
        <v>0.75800000000000001</v>
      </c>
      <c r="R3254" s="132">
        <v>-19.187000000000001</v>
      </c>
      <c r="S3254" s="129">
        <v>1.54</v>
      </c>
      <c r="T3254" s="129">
        <v>-31.95</v>
      </c>
      <c r="U3254" s="129">
        <v>72.305000000000007</v>
      </c>
      <c r="V3254" s="129">
        <v>-47</v>
      </c>
      <c r="W3254" s="129">
        <v>-47</v>
      </c>
      <c r="X3254" s="129">
        <v>180</v>
      </c>
      <c r="Y3254" s="129" t="s">
        <v>1103</v>
      </c>
      <c r="Z3254" s="129" t="b">
        <v>1</v>
      </c>
      <c r="AA3254" s="129">
        <v>0</v>
      </c>
      <c r="AB3254" s="129" t="b">
        <v>0</v>
      </c>
      <c r="AC3254" s="129">
        <v>48</v>
      </c>
      <c r="AD3254" s="129">
        <v>6.2E-2</v>
      </c>
      <c r="AE3254" s="129" t="s">
        <v>3108</v>
      </c>
      <c r="AF3254" s="129" t="s">
        <v>3153</v>
      </c>
      <c r="AG3254" s="35" t="s">
        <v>3213</v>
      </c>
    </row>
    <row r="3255" spans="1:33" x14ac:dyDescent="0.3">
      <c r="A3255" s="129" t="s">
        <v>1216</v>
      </c>
      <c r="B3255" s="132">
        <v>1.66</v>
      </c>
      <c r="C3255" s="132">
        <v>-1.55</v>
      </c>
      <c r="D3255" s="132">
        <v>-8.9600000000000009</v>
      </c>
      <c r="E3255" s="132">
        <v>-12.18</v>
      </c>
      <c r="F3255" s="132">
        <v>-15.1</v>
      </c>
      <c r="G3255" s="129" t="s">
        <v>326</v>
      </c>
      <c r="H3255" s="129" t="s">
        <v>3140</v>
      </c>
      <c r="I3255" s="129">
        <v>12.055999999999999</v>
      </c>
      <c r="J3255" s="129">
        <v>-34</v>
      </c>
      <c r="K3255" s="129">
        <v>-30</v>
      </c>
      <c r="L3255" s="129" t="b">
        <v>0</v>
      </c>
      <c r="M3255" s="129">
        <v>-36.776000000000003</v>
      </c>
      <c r="N3255" s="129">
        <v>2.4079999999999999</v>
      </c>
      <c r="O3255" s="129">
        <v>-15.27</v>
      </c>
      <c r="P3255" s="132">
        <v>-33.286999999999999</v>
      </c>
      <c r="Q3255" s="132">
        <v>0.77100000000000002</v>
      </c>
      <c r="R3255" s="132">
        <v>-25.655000000000001</v>
      </c>
      <c r="S3255" s="129">
        <v>2.25</v>
      </c>
      <c r="T3255" s="129">
        <v>-56.064999999999998</v>
      </c>
      <c r="U3255" s="129">
        <v>113.55</v>
      </c>
      <c r="V3255" s="129">
        <v>-35</v>
      </c>
      <c r="W3255" s="129">
        <v>-16</v>
      </c>
      <c r="X3255" s="129">
        <v>78</v>
      </c>
      <c r="Y3255" s="129" t="s">
        <v>1216</v>
      </c>
      <c r="Z3255" s="129" t="b">
        <v>1</v>
      </c>
      <c r="AA3255" s="129">
        <v>0</v>
      </c>
      <c r="AB3255" s="129" t="b">
        <v>0</v>
      </c>
      <c r="AC3255" s="129">
        <v>38</v>
      </c>
      <c r="AD3255" s="129">
        <v>6.0999999999999999E-2</v>
      </c>
      <c r="AE3255" s="129" t="s">
        <v>3140</v>
      </c>
      <c r="AF3255" s="129" t="s">
        <v>326</v>
      </c>
      <c r="AG3255" s="35" t="s">
        <v>3928</v>
      </c>
    </row>
    <row r="3256" spans="1:33" x14ac:dyDescent="0.3">
      <c r="A3256" s="129" t="s">
        <v>1173</v>
      </c>
      <c r="B3256" s="132">
        <v>2.65</v>
      </c>
      <c r="C3256" s="132">
        <v>-3.9</v>
      </c>
      <c r="D3256" s="132">
        <v>-15.9</v>
      </c>
      <c r="E3256" s="132">
        <v>-9.68</v>
      </c>
      <c r="F3256" s="132">
        <v>-12.05</v>
      </c>
      <c r="G3256" s="129" t="s">
        <v>3155</v>
      </c>
      <c r="H3256" s="129" t="s">
        <v>3108</v>
      </c>
      <c r="I3256" s="129">
        <v>33.322000000000003</v>
      </c>
      <c r="J3256" s="129">
        <v>-54</v>
      </c>
      <c r="K3256" s="129">
        <v>-32</v>
      </c>
      <c r="L3256" s="129" t="b">
        <v>0</v>
      </c>
      <c r="M3256" s="129">
        <v>-53.433999999999997</v>
      </c>
      <c r="N3256" s="129">
        <v>3.4740000000000002</v>
      </c>
      <c r="O3256" s="129">
        <v>-15.381</v>
      </c>
      <c r="P3256" s="132">
        <v>-41.335999999999999</v>
      </c>
      <c r="Q3256" s="132">
        <v>0.75800000000000001</v>
      </c>
      <c r="R3256" s="132">
        <v>-31.346</v>
      </c>
      <c r="S3256" s="129">
        <v>2.38</v>
      </c>
      <c r="T3256" s="129">
        <v>-27.759</v>
      </c>
      <c r="U3256" s="129">
        <v>44.725000000000001</v>
      </c>
      <c r="V3256" s="129">
        <v>-34</v>
      </c>
      <c r="W3256" s="129">
        <v>-20</v>
      </c>
      <c r="X3256" s="129">
        <v>188</v>
      </c>
      <c r="Y3256" s="129" t="s">
        <v>1173</v>
      </c>
      <c r="Z3256" s="129" t="b">
        <v>1</v>
      </c>
      <c r="AA3256" s="129">
        <v>0</v>
      </c>
      <c r="AB3256" s="129" t="b">
        <v>0</v>
      </c>
      <c r="AC3256" s="129">
        <v>48</v>
      </c>
      <c r="AD3256" s="129">
        <v>6.0999999999999999E-2</v>
      </c>
      <c r="AE3256" s="129" t="s">
        <v>3108</v>
      </c>
      <c r="AF3256" s="129" t="s">
        <v>3155</v>
      </c>
      <c r="AG3256" s="35" t="s">
        <v>4424</v>
      </c>
    </row>
    <row r="3257" spans="1:33" x14ac:dyDescent="0.3">
      <c r="A3257" s="129" t="s">
        <v>6434</v>
      </c>
      <c r="B3257" s="132">
        <v>2.29</v>
      </c>
      <c r="C3257" s="132">
        <v>-6.06</v>
      </c>
      <c r="D3257" s="132">
        <v>-32.35</v>
      </c>
      <c r="E3257" s="132">
        <v>28.55</v>
      </c>
      <c r="F3257" s="132">
        <v>-32.6</v>
      </c>
      <c r="G3257" s="129" t="s">
        <v>3146</v>
      </c>
      <c r="H3257" s="129" t="s">
        <v>3124</v>
      </c>
      <c r="I3257" s="129">
        <v>0.502</v>
      </c>
      <c r="J3257" s="129">
        <v>-95</v>
      </c>
      <c r="K3257" s="129">
        <v>-81</v>
      </c>
      <c r="L3257" s="129" t="b">
        <v>0</v>
      </c>
      <c r="M3257" s="129">
        <v>-139.20500000000001</v>
      </c>
      <c r="N3257" s="129">
        <v>9.0410000000000004</v>
      </c>
      <c r="O3257" s="129">
        <v>-15.397</v>
      </c>
      <c r="P3257" s="132">
        <v>-78.903999999999996</v>
      </c>
      <c r="Q3257" s="132">
        <v>0.746</v>
      </c>
      <c r="R3257" s="132">
        <v>-58.834000000000003</v>
      </c>
      <c r="S3257" s="129">
        <v>5.0599999999999996</v>
      </c>
      <c r="T3257" s="129">
        <v>62.689</v>
      </c>
      <c r="U3257" s="129">
        <v>9.14</v>
      </c>
      <c r="V3257" s="129">
        <v>-28</v>
      </c>
      <c r="W3257" s="129">
        <v>-38</v>
      </c>
      <c r="X3257" s="129">
        <v>432</v>
      </c>
      <c r="Y3257" s="129" t="s">
        <v>6434</v>
      </c>
      <c r="Z3257" s="129" t="b">
        <v>1</v>
      </c>
      <c r="AA3257" s="129">
        <v>0</v>
      </c>
      <c r="AB3257" s="129" t="b">
        <v>0</v>
      </c>
      <c r="AC3257" s="129">
        <v>41</v>
      </c>
      <c r="AD3257" s="129">
        <v>6.0999999999999999E-2</v>
      </c>
      <c r="AE3257" s="129" t="s">
        <v>3124</v>
      </c>
      <c r="AF3257" s="129" t="s">
        <v>3146</v>
      </c>
      <c r="AG3257" s="35" t="s">
        <v>6435</v>
      </c>
    </row>
    <row r="3258" spans="1:33" x14ac:dyDescent="0.3">
      <c r="A3258" s="129" t="s">
        <v>2997</v>
      </c>
      <c r="B3258" s="132">
        <v>5.1100000000000003</v>
      </c>
      <c r="C3258" s="132">
        <v>0.35</v>
      </c>
      <c r="D3258" s="132">
        <v>-8.4499999999999993</v>
      </c>
      <c r="E3258" s="132">
        <v>-11.13</v>
      </c>
      <c r="F3258" s="132">
        <v>-12.92</v>
      </c>
      <c r="G3258" s="129" t="s">
        <v>3184</v>
      </c>
      <c r="H3258" s="129" t="s">
        <v>24</v>
      </c>
      <c r="I3258" s="129">
        <v>0.80700000000000005</v>
      </c>
      <c r="J3258" s="129">
        <v>-91</v>
      </c>
      <c r="K3258" s="129">
        <v>-87</v>
      </c>
      <c r="L3258" s="129" t="b">
        <v>0</v>
      </c>
      <c r="M3258" s="129">
        <v>-45.832000000000001</v>
      </c>
      <c r="N3258" s="129">
        <v>2.968</v>
      </c>
      <c r="O3258" s="129">
        <v>-15.445</v>
      </c>
      <c r="P3258" s="132">
        <v>-38.729999999999997</v>
      </c>
      <c r="Q3258" s="132">
        <v>0.77100000000000002</v>
      </c>
      <c r="R3258" s="132">
        <v>-29.864999999999998</v>
      </c>
      <c r="S3258" s="129">
        <v>2.71</v>
      </c>
      <c r="T3258" s="129">
        <v>-41.753999999999998</v>
      </c>
      <c r="U3258" s="129">
        <v>31.87</v>
      </c>
      <c r="V3258" s="129">
        <v>-10</v>
      </c>
      <c r="W3258" s="129">
        <v>-9</v>
      </c>
      <c r="X3258" s="129">
        <v>231</v>
      </c>
      <c r="Y3258" s="129" t="s">
        <v>2997</v>
      </c>
      <c r="Z3258" s="129" t="b">
        <v>1</v>
      </c>
      <c r="AA3258" s="129">
        <v>0</v>
      </c>
      <c r="AB3258" s="129" t="b">
        <v>0</v>
      </c>
      <c r="AC3258" s="129">
        <v>43</v>
      </c>
      <c r="AD3258" s="129">
        <v>6.0999999999999999E-2</v>
      </c>
      <c r="AE3258" s="129" t="s">
        <v>24</v>
      </c>
      <c r="AF3258" s="129" t="s">
        <v>3184</v>
      </c>
      <c r="AG3258" s="35" t="s">
        <v>4433</v>
      </c>
    </row>
    <row r="3259" spans="1:33" x14ac:dyDescent="0.3">
      <c r="A3259" s="129" t="s">
        <v>7096</v>
      </c>
      <c r="B3259" s="132">
        <v>-7.0000000000000007E-2</v>
      </c>
      <c r="C3259" s="132">
        <v>-3.82</v>
      </c>
      <c r="D3259" s="132">
        <v>-22.13</v>
      </c>
      <c r="E3259" s="132">
        <v>-33.67</v>
      </c>
      <c r="F3259" s="132">
        <v>-33.979999999999997</v>
      </c>
      <c r="G3259" s="129" t="s">
        <v>4347</v>
      </c>
      <c r="H3259" s="129" t="s">
        <v>3108</v>
      </c>
      <c r="I3259" s="129">
        <v>0.499</v>
      </c>
      <c r="J3259" s="129">
        <v>-63</v>
      </c>
      <c r="K3259" s="129">
        <v>-62</v>
      </c>
      <c r="L3259" s="129" t="b">
        <v>0</v>
      </c>
      <c r="M3259" s="129">
        <v>-65.191000000000003</v>
      </c>
      <c r="N3259" s="129">
        <v>4.2149999999999999</v>
      </c>
      <c r="O3259" s="129">
        <v>-15.465999999999999</v>
      </c>
      <c r="P3259" s="132">
        <v>-55.408999999999999</v>
      </c>
      <c r="Q3259" s="132">
        <v>0.76</v>
      </c>
      <c r="R3259" s="132">
        <v>-42.122999999999998</v>
      </c>
      <c r="S3259" s="129">
        <v>3.62</v>
      </c>
      <c r="T3259" s="129">
        <v>-63.558999999999997</v>
      </c>
      <c r="U3259" s="129">
        <v>14.36</v>
      </c>
      <c r="V3259" s="129">
        <v>-10</v>
      </c>
      <c r="W3259" s="129">
        <v>-25</v>
      </c>
      <c r="X3259" s="129">
        <v>385</v>
      </c>
      <c r="Y3259" s="129" t="s">
        <v>7096</v>
      </c>
      <c r="Z3259" s="129" t="b">
        <v>1</v>
      </c>
      <c r="AA3259" s="129">
        <v>0</v>
      </c>
      <c r="AB3259" s="129" t="b">
        <v>0</v>
      </c>
      <c r="AC3259" s="129">
        <v>44</v>
      </c>
      <c r="AD3259" s="129">
        <v>0.06</v>
      </c>
      <c r="AE3259" s="129" t="s">
        <v>3108</v>
      </c>
      <c r="AF3259" s="129" t="s">
        <v>4347</v>
      </c>
      <c r="AG3259" s="35" t="s">
        <v>7097</v>
      </c>
    </row>
    <row r="3260" spans="1:33" x14ac:dyDescent="0.3">
      <c r="A3260" s="129" t="b">
        <v>1</v>
      </c>
      <c r="B3260" s="132">
        <v>-1.43</v>
      </c>
      <c r="C3260" s="132">
        <v>-1.08</v>
      </c>
      <c r="D3260" s="132">
        <v>-20.46</v>
      </c>
      <c r="E3260" s="132">
        <v>-10.1</v>
      </c>
      <c r="F3260" s="132">
        <v>-24.8</v>
      </c>
      <c r="G3260" s="129" t="s">
        <v>3455</v>
      </c>
      <c r="H3260" s="129" t="s">
        <v>31</v>
      </c>
      <c r="I3260" s="129">
        <v>0.26300000000000001</v>
      </c>
      <c r="J3260" s="129">
        <v>-78</v>
      </c>
      <c r="K3260" s="129">
        <v>-54</v>
      </c>
      <c r="L3260" s="129" t="b">
        <v>0</v>
      </c>
      <c r="M3260" s="129">
        <v>-76.576999999999998</v>
      </c>
      <c r="N3260" s="129">
        <v>4.9420000000000002</v>
      </c>
      <c r="O3260" s="129">
        <v>-15.494999999999999</v>
      </c>
      <c r="P3260" s="132">
        <v>-56.536999999999999</v>
      </c>
      <c r="Q3260" s="132">
        <v>0.78200000000000003</v>
      </c>
      <c r="R3260" s="132">
        <v>-44.188000000000002</v>
      </c>
      <c r="S3260" s="129">
        <v>4.6100000000000003</v>
      </c>
      <c r="T3260" s="129">
        <v>-109.976</v>
      </c>
      <c r="U3260" s="129">
        <v>2.76</v>
      </c>
      <c r="V3260" s="129">
        <v>-33</v>
      </c>
      <c r="W3260" s="129">
        <v>-41</v>
      </c>
      <c r="X3260" s="129">
        <v>1571</v>
      </c>
      <c r="Y3260" s="129" t="b">
        <v>1</v>
      </c>
      <c r="Z3260" s="129" t="b">
        <v>1</v>
      </c>
      <c r="AA3260" s="129">
        <v>0</v>
      </c>
      <c r="AB3260" s="129" t="b">
        <v>0</v>
      </c>
      <c r="AC3260" s="129">
        <v>43</v>
      </c>
      <c r="AD3260" s="129">
        <v>0.06</v>
      </c>
      <c r="AE3260" s="129" t="s">
        <v>31</v>
      </c>
      <c r="AF3260" s="129" t="s">
        <v>3455</v>
      </c>
      <c r="AG3260" s="35" t="s">
        <v>9128</v>
      </c>
    </row>
    <row r="3261" spans="1:33" x14ac:dyDescent="0.3">
      <c r="A3261" s="129" t="s">
        <v>8251</v>
      </c>
      <c r="B3261" s="132">
        <v>23.15</v>
      </c>
      <c r="C3261" s="132">
        <v>-4.7</v>
      </c>
      <c r="D3261" s="132">
        <v>-27.64</v>
      </c>
      <c r="E3261" s="132">
        <v>-46.18</v>
      </c>
      <c r="F3261" s="132">
        <v>-47.07</v>
      </c>
      <c r="G3261" s="129" t="s">
        <v>3747</v>
      </c>
      <c r="H3261" s="129" t="s">
        <v>3124</v>
      </c>
      <c r="I3261" s="129">
        <v>0.39600000000000002</v>
      </c>
      <c r="J3261" s="129">
        <v>-96</v>
      </c>
      <c r="K3261" s="129">
        <v>-94</v>
      </c>
      <c r="L3261" s="129" t="b">
        <v>0</v>
      </c>
      <c r="M3261" s="129">
        <v>-148.55500000000001</v>
      </c>
      <c r="N3261" s="129">
        <v>9.5559999999999992</v>
      </c>
      <c r="O3261" s="129">
        <v>-15.545999999999999</v>
      </c>
      <c r="P3261" s="132">
        <v>-89.778999999999996</v>
      </c>
      <c r="Q3261" s="132">
        <v>0.78200000000000003</v>
      </c>
      <c r="R3261" s="132">
        <v>-70.239999999999995</v>
      </c>
      <c r="S3261" s="129">
        <v>11.57</v>
      </c>
      <c r="T3261" s="129">
        <v>108.502</v>
      </c>
      <c r="U3261" s="129">
        <v>0.64</v>
      </c>
      <c r="V3261" s="129">
        <v>16</v>
      </c>
      <c r="W3261" s="129">
        <v>12</v>
      </c>
      <c r="X3261" s="129">
        <v>2699</v>
      </c>
      <c r="Y3261" s="129" t="s">
        <v>8251</v>
      </c>
      <c r="Z3261" s="129" t="b">
        <v>0</v>
      </c>
      <c r="AA3261" s="129">
        <v>0</v>
      </c>
      <c r="AB3261" s="129" t="b">
        <v>0</v>
      </c>
      <c r="AC3261" s="129">
        <v>39</v>
      </c>
      <c r="AD3261" s="129">
        <v>0.06</v>
      </c>
      <c r="AE3261" s="129" t="s">
        <v>3124</v>
      </c>
      <c r="AF3261" s="129" t="s">
        <v>3747</v>
      </c>
      <c r="AG3261" s="35" t="s">
        <v>8252</v>
      </c>
    </row>
    <row r="3262" spans="1:33" x14ac:dyDescent="0.3">
      <c r="A3262" s="129" t="s">
        <v>8271</v>
      </c>
      <c r="B3262" s="132">
        <v>0.79</v>
      </c>
      <c r="C3262" s="132">
        <v>-7.78</v>
      </c>
      <c r="D3262" s="132">
        <v>-8.07</v>
      </c>
      <c r="E3262" s="132">
        <v>-22.97</v>
      </c>
      <c r="F3262" s="132">
        <v>-23.35</v>
      </c>
      <c r="G3262" s="129" t="s">
        <v>3236</v>
      </c>
      <c r="H3262" s="129" t="s">
        <v>3111</v>
      </c>
      <c r="I3262" s="129">
        <v>0.39400000000000002</v>
      </c>
      <c r="J3262" s="129">
        <v>-75</v>
      </c>
      <c r="K3262" s="129">
        <v>-69</v>
      </c>
      <c r="L3262" s="129" t="b">
        <v>0</v>
      </c>
      <c r="M3262" s="129">
        <v>-64.674000000000007</v>
      </c>
      <c r="N3262" s="129">
        <v>4.1589999999999998</v>
      </c>
      <c r="O3262" s="129">
        <v>-15.55</v>
      </c>
      <c r="P3262" s="132">
        <v>-53.625</v>
      </c>
      <c r="Q3262" s="132">
        <v>0.78400000000000003</v>
      </c>
      <c r="R3262" s="132">
        <v>-42.061999999999998</v>
      </c>
      <c r="S3262" s="129">
        <v>3.88</v>
      </c>
      <c r="T3262" s="129">
        <v>3.867</v>
      </c>
      <c r="U3262" s="129">
        <v>26.66</v>
      </c>
      <c r="V3262" s="129">
        <v>-58</v>
      </c>
      <c r="W3262" s="129">
        <v>-47</v>
      </c>
      <c r="X3262" s="129">
        <v>193</v>
      </c>
      <c r="Y3262" s="129" t="s">
        <v>8271</v>
      </c>
      <c r="Z3262" s="129" t="b">
        <v>1</v>
      </c>
      <c r="AA3262" s="129">
        <v>0</v>
      </c>
      <c r="AB3262" s="129" t="b">
        <v>0</v>
      </c>
      <c r="AC3262" s="129">
        <v>43</v>
      </c>
      <c r="AD3262" s="129">
        <v>5.8999999999999997E-2</v>
      </c>
      <c r="AE3262" s="129" t="s">
        <v>3111</v>
      </c>
      <c r="AF3262" s="129" t="s">
        <v>3236</v>
      </c>
      <c r="AG3262" s="35" t="s">
        <v>8272</v>
      </c>
    </row>
    <row r="3263" spans="1:33" x14ac:dyDescent="0.3">
      <c r="A3263" s="129" t="s">
        <v>1205</v>
      </c>
      <c r="B3263" s="132">
        <v>0.38</v>
      </c>
      <c r="C3263" s="132">
        <v>5.95</v>
      </c>
      <c r="D3263" s="132">
        <v>-13.92</v>
      </c>
      <c r="E3263" s="132">
        <v>-14.03</v>
      </c>
      <c r="F3263" s="132">
        <v>-21.75</v>
      </c>
      <c r="G3263" s="129" t="s">
        <v>3215</v>
      </c>
      <c r="H3263" s="129" t="s">
        <v>3108</v>
      </c>
      <c r="I3263" s="129">
        <v>5.1219999999999999</v>
      </c>
      <c r="J3263" s="129">
        <v>-87</v>
      </c>
      <c r="K3263" s="129">
        <v>-85</v>
      </c>
      <c r="L3263" s="129" t="b">
        <v>0</v>
      </c>
      <c r="M3263" s="129">
        <v>-71.769000000000005</v>
      </c>
      <c r="N3263" s="129">
        <v>4.6079999999999997</v>
      </c>
      <c r="O3263" s="129">
        <v>-15.573</v>
      </c>
      <c r="P3263" s="132">
        <v>-56.026000000000003</v>
      </c>
      <c r="Q3263" s="132">
        <v>0.78800000000000003</v>
      </c>
      <c r="R3263" s="132">
        <v>-44.174999999999997</v>
      </c>
      <c r="S3263" s="129">
        <v>4.45</v>
      </c>
      <c r="T3263" s="129">
        <v>-69.953999999999994</v>
      </c>
      <c r="U3263" s="129">
        <v>13.17</v>
      </c>
      <c r="V3263" s="129">
        <v>-43</v>
      </c>
      <c r="W3263" s="129">
        <v>-33</v>
      </c>
      <c r="X3263" s="129">
        <v>341</v>
      </c>
      <c r="Y3263" s="129" t="s">
        <v>1205</v>
      </c>
      <c r="Z3263" s="129" t="b">
        <v>0</v>
      </c>
      <c r="AA3263" s="129">
        <v>0</v>
      </c>
      <c r="AB3263" s="129" t="b">
        <v>0</v>
      </c>
      <c r="AC3263" s="129">
        <v>43</v>
      </c>
      <c r="AD3263" s="129">
        <v>5.8999999999999997E-2</v>
      </c>
      <c r="AE3263" s="129" t="s">
        <v>3108</v>
      </c>
      <c r="AF3263" s="129" t="s">
        <v>3215</v>
      </c>
      <c r="AG3263" s="35" t="s">
        <v>5208</v>
      </c>
    </row>
    <row r="3264" spans="1:33" x14ac:dyDescent="0.3">
      <c r="A3264" s="129" t="s">
        <v>3010</v>
      </c>
      <c r="B3264" s="132">
        <v>-0.51</v>
      </c>
      <c r="C3264" s="132">
        <v>-2.33</v>
      </c>
      <c r="D3264" s="132">
        <v>-11.06</v>
      </c>
      <c r="E3264" s="132">
        <v>-16.97</v>
      </c>
      <c r="F3264" s="132">
        <v>-18.809999999999999</v>
      </c>
      <c r="G3264" s="129" t="s">
        <v>3217</v>
      </c>
      <c r="H3264" s="129" t="s">
        <v>150</v>
      </c>
      <c r="I3264" s="129">
        <v>0.76700000000000002</v>
      </c>
      <c r="J3264" s="129">
        <v>-50</v>
      </c>
      <c r="K3264" s="129">
        <v>-44</v>
      </c>
      <c r="L3264" s="129" t="b">
        <v>0</v>
      </c>
      <c r="M3264" s="129">
        <v>-36.581000000000003</v>
      </c>
      <c r="N3264" s="129">
        <v>2.3479999999999999</v>
      </c>
      <c r="O3264" s="129">
        <v>-15.579000000000001</v>
      </c>
      <c r="P3264" s="132">
        <v>-33.445999999999998</v>
      </c>
      <c r="Q3264" s="132">
        <v>0.76500000000000001</v>
      </c>
      <c r="R3264" s="132">
        <v>-25.594999999999999</v>
      </c>
      <c r="S3264" s="129">
        <v>2.41</v>
      </c>
      <c r="T3264" s="129">
        <v>42.493000000000002</v>
      </c>
      <c r="U3264" s="129">
        <v>5.87</v>
      </c>
      <c r="V3264" s="129">
        <v>-25</v>
      </c>
      <c r="W3264" s="129">
        <v>-24</v>
      </c>
      <c r="X3264" s="129">
        <v>1416</v>
      </c>
      <c r="Y3264" s="129" t="s">
        <v>3010</v>
      </c>
      <c r="Z3264" s="129" t="b">
        <v>1</v>
      </c>
      <c r="AA3264" s="129">
        <v>0</v>
      </c>
      <c r="AB3264" s="129" t="b">
        <v>0</v>
      </c>
      <c r="AC3264" s="129">
        <v>43</v>
      </c>
      <c r="AD3264" s="129">
        <v>5.8999999999999997E-2</v>
      </c>
      <c r="AE3264" s="129" t="s">
        <v>150</v>
      </c>
      <c r="AF3264" s="129" t="s">
        <v>3217</v>
      </c>
      <c r="AG3264" s="35" t="s">
        <v>4366</v>
      </c>
    </row>
    <row r="3265" spans="1:33" x14ac:dyDescent="0.3">
      <c r="A3265" s="129" t="s">
        <v>8051</v>
      </c>
      <c r="B3265" s="132">
        <v>2.04</v>
      </c>
      <c r="C3265" s="132">
        <v>21.74</v>
      </c>
      <c r="D3265" s="132">
        <v>-11.95</v>
      </c>
      <c r="E3265" s="132">
        <v>-14</v>
      </c>
      <c r="F3265" s="132">
        <v>-28.21</v>
      </c>
      <c r="G3265" s="129" t="s">
        <v>3305</v>
      </c>
      <c r="H3265" s="129" t="s">
        <v>3124</v>
      </c>
      <c r="I3265" s="129">
        <v>0.30599999999999999</v>
      </c>
      <c r="J3265" s="129">
        <v>-85</v>
      </c>
      <c r="K3265" s="129">
        <v>-70</v>
      </c>
      <c r="L3265" s="129" t="b">
        <v>0</v>
      </c>
      <c r="M3265" s="129">
        <v>-119.18899999999999</v>
      </c>
      <c r="N3265" s="129">
        <v>7.65</v>
      </c>
      <c r="O3265" s="129">
        <v>-15.581</v>
      </c>
      <c r="P3265" s="132">
        <v>-76.41</v>
      </c>
      <c r="Q3265" s="132">
        <v>0.79800000000000004</v>
      </c>
      <c r="R3265" s="132">
        <v>-60.968000000000004</v>
      </c>
      <c r="S3265" s="129">
        <v>4.46</v>
      </c>
      <c r="T3265" s="129">
        <v>9.6</v>
      </c>
      <c r="U3265" s="129">
        <v>7</v>
      </c>
      <c r="V3265" s="129">
        <v>-24</v>
      </c>
      <c r="W3265" s="129">
        <v>-14</v>
      </c>
      <c r="X3265" s="129">
        <v>640</v>
      </c>
      <c r="Y3265" s="129" t="s">
        <v>8051</v>
      </c>
      <c r="Z3265" s="129" t="b">
        <v>1</v>
      </c>
      <c r="AA3265" s="129">
        <v>0</v>
      </c>
      <c r="AB3265" s="129" t="b">
        <v>0</v>
      </c>
      <c r="AC3265" s="129">
        <v>47</v>
      </c>
      <c r="AD3265" s="129">
        <v>5.8999999999999997E-2</v>
      </c>
      <c r="AE3265" s="129" t="s">
        <v>3124</v>
      </c>
      <c r="AF3265" s="129" t="s">
        <v>3305</v>
      </c>
      <c r="AG3265" s="35" t="s">
        <v>8052</v>
      </c>
    </row>
    <row r="3266" spans="1:33" x14ac:dyDescent="0.3">
      <c r="A3266" s="129" t="s">
        <v>9120</v>
      </c>
      <c r="B3266" s="132">
        <v>15.51</v>
      </c>
      <c r="C3266" s="132">
        <v>4.04</v>
      </c>
      <c r="D3266" s="132">
        <v>-10.32</v>
      </c>
      <c r="E3266" s="132">
        <v>-11.43</v>
      </c>
      <c r="F3266" s="132">
        <v>-3.05</v>
      </c>
      <c r="G3266" s="129" t="s">
        <v>3168</v>
      </c>
      <c r="H3266" s="129" t="s">
        <v>3124</v>
      </c>
      <c r="I3266" s="129">
        <v>0.28199999999999997</v>
      </c>
      <c r="J3266" s="129">
        <v>-65</v>
      </c>
      <c r="K3266" s="129">
        <v>-38</v>
      </c>
      <c r="L3266" s="129" t="b">
        <v>0</v>
      </c>
      <c r="M3266" s="129">
        <v>-69.165000000000006</v>
      </c>
      <c r="N3266" s="129">
        <v>4.4379999999999997</v>
      </c>
      <c r="O3266" s="129">
        <v>-15.585000000000001</v>
      </c>
      <c r="P3266" s="132">
        <v>-49.783000000000001</v>
      </c>
      <c r="Q3266" s="132">
        <v>0.76100000000000001</v>
      </c>
      <c r="R3266" s="132">
        <v>-37.886000000000003</v>
      </c>
      <c r="S3266" s="129">
        <v>6.56</v>
      </c>
      <c r="T3266" s="129">
        <v>122.628</v>
      </c>
      <c r="U3266" s="129">
        <v>32.69</v>
      </c>
      <c r="V3266" s="129">
        <v>16</v>
      </c>
      <c r="W3266" s="129">
        <v>33</v>
      </c>
      <c r="X3266" s="129">
        <v>93</v>
      </c>
      <c r="Y3266" s="129" t="s">
        <v>9120</v>
      </c>
      <c r="Z3266" s="129" t="b">
        <v>1</v>
      </c>
      <c r="AA3266" s="129">
        <v>0</v>
      </c>
      <c r="AB3266" s="129" t="b">
        <v>0</v>
      </c>
      <c r="AC3266" s="129">
        <v>37</v>
      </c>
      <c r="AD3266" s="129">
        <v>5.8000000000000003E-2</v>
      </c>
      <c r="AE3266" s="129" t="s">
        <v>3124</v>
      </c>
      <c r="AF3266" s="129" t="s">
        <v>3168</v>
      </c>
      <c r="AG3266" s="35" t="s">
        <v>9121</v>
      </c>
    </row>
    <row r="3267" spans="1:33" x14ac:dyDescent="0.3">
      <c r="A3267" s="129" t="s">
        <v>1180</v>
      </c>
      <c r="B3267" s="132">
        <v>4.32</v>
      </c>
      <c r="C3267" s="132">
        <v>-0.57999999999999996</v>
      </c>
      <c r="D3267" s="132">
        <v>-8.4</v>
      </c>
      <c r="E3267" s="132">
        <v>-5.38</v>
      </c>
      <c r="F3267" s="132">
        <v>-11.88</v>
      </c>
      <c r="G3267" s="129" t="s">
        <v>3146</v>
      </c>
      <c r="H3267" s="129" t="s">
        <v>3124</v>
      </c>
      <c r="I3267" s="129">
        <v>6.8710000000000004</v>
      </c>
      <c r="J3267" s="129">
        <v>-44</v>
      </c>
      <c r="K3267" s="129">
        <v>-42</v>
      </c>
      <c r="L3267" s="129" t="b">
        <v>0</v>
      </c>
      <c r="M3267" s="129">
        <v>-45.41</v>
      </c>
      <c r="N3267" s="129">
        <v>2.9129999999999998</v>
      </c>
      <c r="O3267" s="129">
        <v>-15.589</v>
      </c>
      <c r="P3267" s="132">
        <v>-38.173999999999999</v>
      </c>
      <c r="Q3267" s="132">
        <v>0.77300000000000002</v>
      </c>
      <c r="R3267" s="132">
        <v>-29.492999999999999</v>
      </c>
      <c r="S3267" s="129">
        <v>2.85</v>
      </c>
      <c r="T3267" s="129">
        <v>-98.668000000000006</v>
      </c>
      <c r="U3267" s="129">
        <v>108.99</v>
      </c>
      <c r="V3267" s="129">
        <v>-12</v>
      </c>
      <c r="W3267" s="129">
        <v>22</v>
      </c>
      <c r="X3267" s="129">
        <v>64</v>
      </c>
      <c r="Y3267" s="129" t="s">
        <v>1180</v>
      </c>
      <c r="Z3267" s="129" t="b">
        <v>1</v>
      </c>
      <c r="AA3267" s="129">
        <v>0</v>
      </c>
      <c r="AB3267" s="129" t="b">
        <v>0</v>
      </c>
      <c r="AC3267" s="129">
        <v>36</v>
      </c>
      <c r="AD3267" s="129">
        <v>5.8000000000000003E-2</v>
      </c>
      <c r="AE3267" s="129" t="s">
        <v>3124</v>
      </c>
      <c r="AF3267" s="129" t="s">
        <v>3146</v>
      </c>
      <c r="AG3267" s="35" t="s">
        <v>5472</v>
      </c>
    </row>
    <row r="3268" spans="1:33" x14ac:dyDescent="0.3">
      <c r="A3268" s="129" t="s">
        <v>7773</v>
      </c>
      <c r="B3268" s="132">
        <v>4.72</v>
      </c>
      <c r="C3268" s="132">
        <v>-11.59</v>
      </c>
      <c r="D3268" s="132">
        <v>-44.29</v>
      </c>
      <c r="E3268" s="132">
        <v>-23.75</v>
      </c>
      <c r="F3268" s="132">
        <v>-34.229999999999997</v>
      </c>
      <c r="G3268" s="129" t="s">
        <v>3241</v>
      </c>
      <c r="H3268" s="129" t="s">
        <v>3124</v>
      </c>
      <c r="I3268" s="129">
        <v>0.50900000000000001</v>
      </c>
      <c r="J3268" s="129">
        <v>-95</v>
      </c>
      <c r="K3268" s="129">
        <v>-95</v>
      </c>
      <c r="L3268" s="129" t="b">
        <v>0</v>
      </c>
      <c r="M3268" s="129">
        <v>-199.352</v>
      </c>
      <c r="N3268" s="129">
        <v>12.738</v>
      </c>
      <c r="O3268" s="129">
        <v>-15.651</v>
      </c>
      <c r="P3268" s="132">
        <v>-86.022999999999996</v>
      </c>
      <c r="Q3268" s="132">
        <v>0.71199999999999997</v>
      </c>
      <c r="R3268" s="132">
        <v>-61.23</v>
      </c>
      <c r="S3268" s="129">
        <v>8.16</v>
      </c>
      <c r="T3268" s="129">
        <v>60.241</v>
      </c>
      <c r="U3268" s="129">
        <v>2.44</v>
      </c>
      <c r="V3268" s="129">
        <v>-1</v>
      </c>
      <c r="W3268" s="129">
        <v>14</v>
      </c>
      <c r="X3268" s="129">
        <v>1004</v>
      </c>
      <c r="Y3268" s="129" t="s">
        <v>7773</v>
      </c>
      <c r="Z3268" s="129" t="b">
        <v>1</v>
      </c>
      <c r="AA3268" s="129">
        <v>0</v>
      </c>
      <c r="AB3268" s="129" t="b">
        <v>0</v>
      </c>
      <c r="AC3268" s="129">
        <v>41</v>
      </c>
      <c r="AD3268" s="129">
        <v>5.8000000000000003E-2</v>
      </c>
      <c r="AE3268" s="129" t="s">
        <v>3124</v>
      </c>
      <c r="AF3268" s="129" t="s">
        <v>3241</v>
      </c>
      <c r="AG3268" s="35" t="s">
        <v>7774</v>
      </c>
    </row>
    <row r="3269" spans="1:33" x14ac:dyDescent="0.3">
      <c r="A3269" s="129" t="s">
        <v>266</v>
      </c>
      <c r="B3269" s="132">
        <v>-2.95</v>
      </c>
      <c r="C3269" s="132">
        <v>-2.12</v>
      </c>
      <c r="D3269" s="132">
        <v>-8.1</v>
      </c>
      <c r="E3269" s="132">
        <v>-14.25</v>
      </c>
      <c r="F3269" s="132">
        <v>-16.53</v>
      </c>
      <c r="G3269" s="129" t="s">
        <v>3121</v>
      </c>
      <c r="H3269" s="129" t="s">
        <v>245</v>
      </c>
      <c r="I3269" s="129">
        <v>5.16</v>
      </c>
      <c r="J3269" s="129">
        <v>-34</v>
      </c>
      <c r="K3269" s="129">
        <v>-34</v>
      </c>
      <c r="L3269" s="129" t="b">
        <v>0</v>
      </c>
      <c r="M3269" s="129">
        <v>-40.719000000000001</v>
      </c>
      <c r="N3269" s="129">
        <v>2.5950000000000002</v>
      </c>
      <c r="O3269" s="129">
        <v>-15.691000000000001</v>
      </c>
      <c r="P3269" s="132">
        <v>-35.100999999999999</v>
      </c>
      <c r="Q3269" s="132">
        <v>0.77700000000000002</v>
      </c>
      <c r="R3269" s="132">
        <v>-27.265999999999998</v>
      </c>
      <c r="S3269" s="129">
        <v>2.73</v>
      </c>
      <c r="T3269" s="129">
        <v>-15.898</v>
      </c>
      <c r="U3269" s="129">
        <v>6.92</v>
      </c>
      <c r="V3269" s="129">
        <v>-24</v>
      </c>
      <c r="W3269" s="129">
        <v>-36</v>
      </c>
      <c r="X3269" s="129">
        <v>1059</v>
      </c>
      <c r="Y3269" s="129" t="s">
        <v>266</v>
      </c>
      <c r="Z3269" s="129" t="b">
        <v>1</v>
      </c>
      <c r="AA3269" s="129">
        <v>0</v>
      </c>
      <c r="AB3269" s="129" t="b">
        <v>0</v>
      </c>
      <c r="AC3269" s="129">
        <v>44</v>
      </c>
      <c r="AD3269" s="129">
        <v>5.7000000000000002E-2</v>
      </c>
      <c r="AE3269" s="129" t="s">
        <v>245</v>
      </c>
      <c r="AF3269" s="129" t="s">
        <v>3121</v>
      </c>
      <c r="AG3269" s="35" t="s">
        <v>5287</v>
      </c>
    </row>
    <row r="3270" spans="1:33" x14ac:dyDescent="0.3">
      <c r="A3270" s="129" t="s">
        <v>8190</v>
      </c>
      <c r="B3270" s="132">
        <v>-2.81</v>
      </c>
      <c r="C3270" s="132">
        <v>-8.25</v>
      </c>
      <c r="D3270" s="132">
        <v>-23.77</v>
      </c>
      <c r="E3270" s="132">
        <v>-26.46</v>
      </c>
      <c r="F3270" s="132">
        <v>-24.35</v>
      </c>
      <c r="G3270" s="129" t="s">
        <v>3337</v>
      </c>
      <c r="H3270" s="129" t="s">
        <v>3108</v>
      </c>
      <c r="I3270" s="129">
        <v>0.35599999999999998</v>
      </c>
      <c r="J3270" s="129">
        <v>-78</v>
      </c>
      <c r="K3270" s="129">
        <v>-78</v>
      </c>
      <c r="L3270" s="129" t="b">
        <v>0</v>
      </c>
      <c r="M3270" s="129">
        <v>-62.445</v>
      </c>
      <c r="N3270" s="129">
        <v>3.9689999999999999</v>
      </c>
      <c r="O3270" s="129">
        <v>-15.734</v>
      </c>
      <c r="P3270" s="132">
        <v>-49.84</v>
      </c>
      <c r="Q3270" s="132">
        <v>0.749</v>
      </c>
      <c r="R3270" s="132">
        <v>-37.341999999999999</v>
      </c>
      <c r="S3270" s="129">
        <v>2.64</v>
      </c>
      <c r="T3270" s="129">
        <v>-60.207999999999998</v>
      </c>
      <c r="U3270" s="129">
        <v>34.57</v>
      </c>
      <c r="V3270" s="129">
        <v>-17</v>
      </c>
      <c r="W3270" s="129">
        <v>-41</v>
      </c>
      <c r="X3270" s="129">
        <v>218</v>
      </c>
      <c r="Y3270" s="129" t="s">
        <v>8190</v>
      </c>
      <c r="Z3270" s="129" t="b">
        <v>1</v>
      </c>
      <c r="AA3270" s="129">
        <v>0</v>
      </c>
      <c r="AB3270" s="129" t="b">
        <v>0</v>
      </c>
      <c r="AC3270" s="129">
        <v>37</v>
      </c>
      <c r="AD3270" s="129">
        <v>5.7000000000000002E-2</v>
      </c>
      <c r="AE3270" s="129" t="s">
        <v>3108</v>
      </c>
      <c r="AF3270" s="129" t="s">
        <v>3337</v>
      </c>
      <c r="AG3270" s="35" t="s">
        <v>8191</v>
      </c>
    </row>
    <row r="3271" spans="1:33" x14ac:dyDescent="0.3">
      <c r="A3271" s="129" t="s">
        <v>5627</v>
      </c>
      <c r="B3271" s="132">
        <v>-8.16</v>
      </c>
      <c r="C3271" s="132">
        <v>-17.350000000000001</v>
      </c>
      <c r="D3271" s="132">
        <v>-34.75</v>
      </c>
      <c r="E3271" s="132">
        <v>-35.08</v>
      </c>
      <c r="F3271" s="132">
        <v>-33.89</v>
      </c>
      <c r="G3271" s="129" t="s">
        <v>3836</v>
      </c>
      <c r="H3271" s="129" t="s">
        <v>3124</v>
      </c>
      <c r="I3271" s="129">
        <v>0.622</v>
      </c>
      <c r="J3271" s="129">
        <v>-57</v>
      </c>
      <c r="K3271" s="129">
        <v>-57</v>
      </c>
      <c r="L3271" s="129" t="b">
        <v>0</v>
      </c>
      <c r="M3271" s="129">
        <v>-82.040999999999997</v>
      </c>
      <c r="N3271" s="129">
        <v>5.2140000000000004</v>
      </c>
      <c r="O3271" s="129">
        <v>-15.736000000000001</v>
      </c>
      <c r="P3271" s="132">
        <v>-61.292000000000002</v>
      </c>
      <c r="Q3271" s="132">
        <v>0.73799999999999999</v>
      </c>
      <c r="R3271" s="132">
        <v>-45.256999999999998</v>
      </c>
      <c r="S3271" s="129">
        <v>5.09</v>
      </c>
      <c r="T3271" s="129">
        <v>-1.5309999999999999</v>
      </c>
      <c r="U3271" s="129">
        <v>25.67</v>
      </c>
      <c r="V3271" s="129">
        <v>13</v>
      </c>
      <c r="W3271" s="129">
        <v>14</v>
      </c>
      <c r="X3271" s="129">
        <v>153</v>
      </c>
      <c r="Y3271" s="129" t="s">
        <v>5627</v>
      </c>
      <c r="Z3271" s="129" t="b">
        <v>1</v>
      </c>
      <c r="AA3271" s="129">
        <v>0</v>
      </c>
      <c r="AB3271" s="129" t="b">
        <v>0</v>
      </c>
      <c r="AC3271" s="129">
        <v>42</v>
      </c>
      <c r="AD3271" s="129">
        <v>5.7000000000000002E-2</v>
      </c>
      <c r="AE3271" s="129" t="s">
        <v>3124</v>
      </c>
      <c r="AF3271" s="129" t="s">
        <v>3836</v>
      </c>
      <c r="AG3271" s="35" t="s">
        <v>5628</v>
      </c>
    </row>
    <row r="3272" spans="1:33" x14ac:dyDescent="0.3">
      <c r="A3272" s="129" t="s">
        <v>1171</v>
      </c>
      <c r="B3272" s="132">
        <v>-1.74</v>
      </c>
      <c r="C3272" s="132">
        <v>-2.2599999999999998</v>
      </c>
      <c r="D3272" s="132">
        <v>-9.73</v>
      </c>
      <c r="E3272" s="132">
        <v>-17.989999999999998</v>
      </c>
      <c r="F3272" s="132">
        <v>-18.86</v>
      </c>
      <c r="G3272" s="129" t="s">
        <v>3217</v>
      </c>
      <c r="H3272" s="129" t="s">
        <v>150</v>
      </c>
      <c r="I3272" s="129">
        <v>9.81</v>
      </c>
      <c r="J3272" s="129">
        <v>-50</v>
      </c>
      <c r="K3272" s="129">
        <v>-47</v>
      </c>
      <c r="L3272" s="129" t="b">
        <v>0</v>
      </c>
      <c r="M3272" s="129">
        <v>-53.113</v>
      </c>
      <c r="N3272" s="129">
        <v>3.3620000000000001</v>
      </c>
      <c r="O3272" s="129">
        <v>-15.795999999999999</v>
      </c>
      <c r="P3272" s="132">
        <v>-43.918999999999997</v>
      </c>
      <c r="Q3272" s="132">
        <v>0.78200000000000003</v>
      </c>
      <c r="R3272" s="132">
        <v>-34.345999999999997</v>
      </c>
      <c r="S3272" s="129">
        <v>2.15</v>
      </c>
      <c r="T3272" s="129">
        <v>-3.1659999999999999</v>
      </c>
      <c r="U3272" s="129">
        <v>44.09</v>
      </c>
      <c r="V3272" s="129">
        <v>-46</v>
      </c>
      <c r="W3272" s="129">
        <v>-48</v>
      </c>
      <c r="X3272" s="129">
        <v>211</v>
      </c>
      <c r="Y3272" s="129" t="s">
        <v>1171</v>
      </c>
      <c r="Z3272" s="129" t="b">
        <v>1</v>
      </c>
      <c r="AA3272" s="129">
        <v>0</v>
      </c>
      <c r="AB3272" s="129" t="b">
        <v>0</v>
      </c>
      <c r="AC3272" s="129">
        <v>41</v>
      </c>
      <c r="AD3272" s="129">
        <v>5.7000000000000002E-2</v>
      </c>
      <c r="AE3272" s="129" t="s">
        <v>150</v>
      </c>
      <c r="AF3272" s="129" t="s">
        <v>3217</v>
      </c>
      <c r="AG3272" s="35" t="s">
        <v>4420</v>
      </c>
    </row>
    <row r="3273" spans="1:33" x14ac:dyDescent="0.3">
      <c r="A3273" s="129" t="s">
        <v>2811</v>
      </c>
      <c r="B3273" s="132">
        <v>0.56000000000000005</v>
      </c>
      <c r="C3273" s="132">
        <v>0.77</v>
      </c>
      <c r="D3273" s="132">
        <v>-6.28</v>
      </c>
      <c r="E3273" s="132">
        <v>-34.61</v>
      </c>
      <c r="F3273" s="132">
        <v>-41.69</v>
      </c>
      <c r="G3273" s="129" t="s">
        <v>3146</v>
      </c>
      <c r="H3273" s="129" t="s">
        <v>3124</v>
      </c>
      <c r="I3273" s="129">
        <v>0.76500000000000001</v>
      </c>
      <c r="J3273" s="129">
        <v>-85</v>
      </c>
      <c r="K3273" s="129">
        <v>-59</v>
      </c>
      <c r="L3273" s="129" t="b">
        <v>0</v>
      </c>
      <c r="M3273" s="129">
        <v>-125.97</v>
      </c>
      <c r="N3273" s="129">
        <v>7.9729999999999999</v>
      </c>
      <c r="O3273" s="129">
        <v>-15.798999999999999</v>
      </c>
      <c r="P3273" s="132">
        <v>-79.504000000000005</v>
      </c>
      <c r="Q3273" s="132">
        <v>0.81899999999999995</v>
      </c>
      <c r="R3273" s="132">
        <v>-65.131</v>
      </c>
      <c r="S3273" s="129">
        <v>6.55</v>
      </c>
      <c r="T3273" s="129">
        <v>55.412999999999997</v>
      </c>
      <c r="U3273" s="129">
        <v>7.16</v>
      </c>
      <c r="V3273" s="129">
        <v>-10</v>
      </c>
      <c r="W3273" s="129">
        <v>-7</v>
      </c>
      <c r="X3273" s="129">
        <v>426</v>
      </c>
      <c r="Y3273" s="129" t="s">
        <v>2811</v>
      </c>
      <c r="Z3273" s="129" t="b">
        <v>1</v>
      </c>
      <c r="AA3273" s="129">
        <v>0</v>
      </c>
      <c r="AB3273" s="129" t="b">
        <v>0</v>
      </c>
      <c r="AC3273" s="129">
        <v>37</v>
      </c>
      <c r="AD3273" s="129">
        <v>5.6000000000000001E-2</v>
      </c>
      <c r="AE3273" s="129" t="s">
        <v>3124</v>
      </c>
      <c r="AF3273" s="129" t="s">
        <v>3146</v>
      </c>
      <c r="AG3273" s="35" t="s">
        <v>4488</v>
      </c>
    </row>
    <row r="3274" spans="1:33" x14ac:dyDescent="0.3">
      <c r="A3274" s="129" t="s">
        <v>445</v>
      </c>
      <c r="B3274" s="132">
        <v>-0.35</v>
      </c>
      <c r="C3274" s="132">
        <v>-5.62</v>
      </c>
      <c r="D3274" s="132">
        <v>-9.41</v>
      </c>
      <c r="E3274" s="132">
        <v>-13.78</v>
      </c>
      <c r="F3274" s="132">
        <v>-12.62</v>
      </c>
      <c r="G3274" s="129" t="s">
        <v>3231</v>
      </c>
      <c r="H3274" s="129" t="s">
        <v>3124</v>
      </c>
      <c r="I3274" s="129">
        <v>16.521000000000001</v>
      </c>
      <c r="J3274" s="129">
        <v>-35</v>
      </c>
      <c r="K3274" s="129">
        <v>-27</v>
      </c>
      <c r="L3274" s="129" t="b">
        <v>0</v>
      </c>
      <c r="M3274" s="129">
        <v>-29.605</v>
      </c>
      <c r="N3274" s="129">
        <v>1.873</v>
      </c>
      <c r="O3274" s="129">
        <v>-15.807</v>
      </c>
      <c r="P3274" s="132">
        <v>-26.96</v>
      </c>
      <c r="Q3274" s="132">
        <v>0.77800000000000002</v>
      </c>
      <c r="R3274" s="132">
        <v>-20.986000000000001</v>
      </c>
      <c r="S3274" s="129">
        <v>1.89</v>
      </c>
      <c r="T3274" s="129">
        <v>-16.481000000000002</v>
      </c>
      <c r="U3274" s="129">
        <v>195.99</v>
      </c>
      <c r="V3274" s="129">
        <v>-45</v>
      </c>
      <c r="W3274" s="129">
        <v>-42</v>
      </c>
      <c r="X3274" s="129">
        <v>54</v>
      </c>
      <c r="Y3274" s="129" t="s">
        <v>445</v>
      </c>
      <c r="Z3274" s="129" t="b">
        <v>1</v>
      </c>
      <c r="AA3274" s="129">
        <v>0</v>
      </c>
      <c r="AB3274" s="129" t="b">
        <v>0</v>
      </c>
      <c r="AC3274" s="129">
        <v>44</v>
      </c>
      <c r="AD3274" s="129">
        <v>5.6000000000000001E-2</v>
      </c>
      <c r="AE3274" s="129" t="s">
        <v>3124</v>
      </c>
      <c r="AF3274" s="129" t="s">
        <v>3231</v>
      </c>
      <c r="AG3274" s="35" t="s">
        <v>3558</v>
      </c>
    </row>
    <row r="3275" spans="1:33" x14ac:dyDescent="0.3">
      <c r="A3275" s="129" t="s">
        <v>377</v>
      </c>
      <c r="B3275" s="132">
        <v>2.46</v>
      </c>
      <c r="C3275" s="132">
        <v>3.76</v>
      </c>
      <c r="D3275" s="132">
        <v>-11.32</v>
      </c>
      <c r="E3275" s="132">
        <v>-12.44</v>
      </c>
      <c r="F3275" s="132">
        <v>-16.75</v>
      </c>
      <c r="G3275" s="129" t="s">
        <v>3455</v>
      </c>
      <c r="H3275" s="129" t="s">
        <v>31</v>
      </c>
      <c r="I3275" s="129">
        <v>8.4600000000000009</v>
      </c>
      <c r="J3275" s="129">
        <v>-84</v>
      </c>
      <c r="K3275" s="129">
        <v>-82</v>
      </c>
      <c r="L3275" s="129" t="b">
        <v>0</v>
      </c>
      <c r="M3275" s="129">
        <v>-46.29</v>
      </c>
      <c r="N3275" s="129">
        <v>2.9239999999999999</v>
      </c>
      <c r="O3275" s="129">
        <v>-15.829000000000001</v>
      </c>
      <c r="P3275" s="132">
        <v>-41.258000000000003</v>
      </c>
      <c r="Q3275" s="132">
        <v>0.77700000000000002</v>
      </c>
      <c r="R3275" s="132">
        <v>-32.046999999999997</v>
      </c>
      <c r="S3275" s="129">
        <v>2.65</v>
      </c>
      <c r="T3275" s="129">
        <v>-20.727</v>
      </c>
      <c r="U3275" s="129">
        <v>31.844999999999999</v>
      </c>
      <c r="V3275" s="129">
        <v>-47</v>
      </c>
      <c r="W3275" s="129">
        <v>-59</v>
      </c>
      <c r="X3275" s="129">
        <v>236</v>
      </c>
      <c r="Y3275" s="129" t="s">
        <v>377</v>
      </c>
      <c r="Z3275" s="129" t="b">
        <v>1</v>
      </c>
      <c r="AA3275" s="129">
        <v>0</v>
      </c>
      <c r="AB3275" s="129" t="b">
        <v>0</v>
      </c>
      <c r="AC3275" s="129">
        <v>44</v>
      </c>
      <c r="AD3275" s="129">
        <v>5.6000000000000001E-2</v>
      </c>
      <c r="AE3275" s="129" t="s">
        <v>31</v>
      </c>
      <c r="AF3275" s="129" t="s">
        <v>3455</v>
      </c>
      <c r="AG3275" s="35" t="s">
        <v>5072</v>
      </c>
    </row>
    <row r="3276" spans="1:33" x14ac:dyDescent="0.3">
      <c r="A3276" s="129" t="s">
        <v>9098</v>
      </c>
      <c r="B3276" s="132">
        <v>-3.38</v>
      </c>
      <c r="C3276" s="132">
        <v>-13.25</v>
      </c>
      <c r="D3276" s="132">
        <v>-28.68</v>
      </c>
      <c r="E3276" s="132">
        <v>-26.27</v>
      </c>
      <c r="F3276" s="132">
        <v>-26.38</v>
      </c>
      <c r="G3276" s="129" t="s">
        <v>3365</v>
      </c>
      <c r="H3276" s="129" t="s">
        <v>3108</v>
      </c>
      <c r="I3276" s="129">
        <v>0.32200000000000001</v>
      </c>
      <c r="J3276" s="129">
        <v>-58</v>
      </c>
      <c r="K3276" s="129">
        <v>-58</v>
      </c>
      <c r="L3276" s="129" t="b">
        <v>0</v>
      </c>
      <c r="M3276" s="129">
        <v>-80.802000000000007</v>
      </c>
      <c r="N3276" s="129">
        <v>5.1040000000000001</v>
      </c>
      <c r="O3276" s="129">
        <v>-15.83</v>
      </c>
      <c r="P3276" s="132">
        <v>-58.378999999999998</v>
      </c>
      <c r="Q3276" s="132">
        <v>0.74</v>
      </c>
      <c r="R3276" s="132">
        <v>-43.173000000000002</v>
      </c>
      <c r="S3276" s="129">
        <v>4.21</v>
      </c>
      <c r="T3276" s="129">
        <v>-90.004999999999995</v>
      </c>
      <c r="U3276" s="129">
        <v>10.02</v>
      </c>
      <c r="V3276" s="129">
        <v>112</v>
      </c>
      <c r="W3276" s="129">
        <v>133</v>
      </c>
      <c r="X3276" s="129">
        <v>473</v>
      </c>
      <c r="Y3276" s="129" t="s">
        <v>9098</v>
      </c>
      <c r="Z3276" s="129" t="b">
        <v>1</v>
      </c>
      <c r="AA3276" s="129">
        <v>0</v>
      </c>
      <c r="AB3276" s="129" t="b">
        <v>0</v>
      </c>
      <c r="AC3276" s="129">
        <v>38</v>
      </c>
      <c r="AD3276" s="129">
        <v>5.5E-2</v>
      </c>
      <c r="AE3276" s="129" t="s">
        <v>3108</v>
      </c>
      <c r="AF3276" s="129" t="s">
        <v>3365</v>
      </c>
      <c r="AG3276" s="35" t="s">
        <v>9099</v>
      </c>
    </row>
    <row r="3277" spans="1:33" x14ac:dyDescent="0.3">
      <c r="A3277" s="129" t="s">
        <v>8186</v>
      </c>
      <c r="B3277" s="132">
        <v>2.2599999999999998</v>
      </c>
      <c r="C3277" s="132">
        <v>-2.9</v>
      </c>
      <c r="D3277" s="132">
        <v>-18.100000000000001</v>
      </c>
      <c r="E3277" s="132">
        <v>-16.670000000000002</v>
      </c>
      <c r="F3277" s="132">
        <v>-17.39</v>
      </c>
      <c r="G3277" s="129" t="s">
        <v>3148</v>
      </c>
      <c r="H3277" s="129" t="s">
        <v>3111</v>
      </c>
      <c r="I3277" s="129">
        <v>0.23300000000000001</v>
      </c>
      <c r="J3277" s="129">
        <v>-63</v>
      </c>
      <c r="K3277" s="129">
        <v>-60</v>
      </c>
      <c r="L3277" s="129" t="b">
        <v>0</v>
      </c>
      <c r="M3277" s="129">
        <v>-48.055</v>
      </c>
      <c r="N3277" s="129">
        <v>3.0350000000000001</v>
      </c>
      <c r="O3277" s="129">
        <v>-15.834</v>
      </c>
      <c r="P3277" s="132">
        <v>-40.302</v>
      </c>
      <c r="Q3277" s="132">
        <v>0.76800000000000002</v>
      </c>
      <c r="R3277" s="132">
        <v>-30.948</v>
      </c>
      <c r="S3277" s="129">
        <v>3.06</v>
      </c>
      <c r="T3277" s="129">
        <v>-27.061</v>
      </c>
      <c r="U3277" s="129">
        <v>18.100000000000001</v>
      </c>
      <c r="V3277" s="129">
        <v>-3</v>
      </c>
      <c r="W3277" s="129">
        <v>-14</v>
      </c>
      <c r="X3277" s="129">
        <v>360</v>
      </c>
      <c r="Y3277" s="129" t="s">
        <v>8186</v>
      </c>
      <c r="Z3277" s="129" t="b">
        <v>1</v>
      </c>
      <c r="AA3277" s="129">
        <v>0</v>
      </c>
      <c r="AB3277" s="129" t="b">
        <v>0</v>
      </c>
      <c r="AC3277" s="129">
        <v>37</v>
      </c>
      <c r="AD3277" s="129">
        <v>5.5E-2</v>
      </c>
      <c r="AE3277" s="129" t="s">
        <v>3111</v>
      </c>
      <c r="AF3277" s="129" t="s">
        <v>3148</v>
      </c>
      <c r="AG3277" s="35" t="s">
        <v>8187</v>
      </c>
    </row>
    <row r="3278" spans="1:33" x14ac:dyDescent="0.3">
      <c r="A3278" s="129" t="s">
        <v>291</v>
      </c>
      <c r="B3278" s="132">
        <v>8.74</v>
      </c>
      <c r="C3278" s="132">
        <v>5.32</v>
      </c>
      <c r="D3278" s="132">
        <v>-4.28</v>
      </c>
      <c r="E3278" s="132">
        <v>-19.3</v>
      </c>
      <c r="F3278" s="132">
        <v>-22.74</v>
      </c>
      <c r="G3278" s="129" t="s">
        <v>3127</v>
      </c>
      <c r="H3278" s="129" t="s">
        <v>31</v>
      </c>
      <c r="I3278" s="129">
        <v>27.561</v>
      </c>
      <c r="J3278" s="129">
        <v>-76</v>
      </c>
      <c r="K3278" s="129">
        <v>-50</v>
      </c>
      <c r="L3278" s="129" t="b">
        <v>0</v>
      </c>
      <c r="M3278" s="129">
        <v>-86.421000000000006</v>
      </c>
      <c r="N3278" s="129">
        <v>5.4429999999999996</v>
      </c>
      <c r="O3278" s="129">
        <v>-15.875999999999999</v>
      </c>
      <c r="P3278" s="132">
        <v>-63.253999999999998</v>
      </c>
      <c r="Q3278" s="132">
        <v>0.80700000000000005</v>
      </c>
      <c r="R3278" s="132">
        <v>-51.02</v>
      </c>
      <c r="S3278" s="129">
        <v>3.83</v>
      </c>
      <c r="T3278" s="129">
        <v>41.524000000000001</v>
      </c>
      <c r="U3278" s="129">
        <v>183.91499999999999</v>
      </c>
      <c r="V3278" s="129">
        <v>-31</v>
      </c>
      <c r="W3278" s="129">
        <v>12</v>
      </c>
      <c r="X3278" s="129">
        <v>28</v>
      </c>
      <c r="Y3278" s="129" t="s">
        <v>291</v>
      </c>
      <c r="Z3278" s="129" t="b">
        <v>1</v>
      </c>
      <c r="AA3278" s="129">
        <v>0</v>
      </c>
      <c r="AB3278" s="129" t="b">
        <v>0</v>
      </c>
      <c r="AC3278" s="129">
        <v>45</v>
      </c>
      <c r="AD3278" s="129">
        <v>5.5E-2</v>
      </c>
      <c r="AE3278" s="129" t="s">
        <v>31</v>
      </c>
      <c r="AF3278" s="129" t="s">
        <v>3127</v>
      </c>
      <c r="AG3278" s="35" t="s">
        <v>3128</v>
      </c>
    </row>
    <row r="3279" spans="1:33" x14ac:dyDescent="0.3">
      <c r="A3279" s="129" t="s">
        <v>1810</v>
      </c>
      <c r="B3279" s="132">
        <v>-0.4</v>
      </c>
      <c r="C3279" s="132">
        <v>-2.4900000000000002</v>
      </c>
      <c r="D3279" s="132">
        <v>-5.87</v>
      </c>
      <c r="E3279" s="132">
        <v>-14.09</v>
      </c>
      <c r="F3279" s="132">
        <v>-14.24</v>
      </c>
      <c r="G3279" s="129" t="s">
        <v>3114</v>
      </c>
      <c r="H3279" s="129" t="s">
        <v>31</v>
      </c>
      <c r="I3279" s="129">
        <v>2.1469999999999998</v>
      </c>
      <c r="J3279" s="129">
        <v>-22</v>
      </c>
      <c r="K3279" s="129">
        <v>-20</v>
      </c>
      <c r="L3279" s="129" t="b">
        <v>0</v>
      </c>
      <c r="M3279" s="129">
        <v>-29.37</v>
      </c>
      <c r="N3279" s="129">
        <v>1.8340000000000001</v>
      </c>
      <c r="O3279" s="129">
        <v>-16.018000000000001</v>
      </c>
      <c r="P3279" s="132">
        <v>-26.956</v>
      </c>
      <c r="Q3279" s="132">
        <v>0.79100000000000004</v>
      </c>
      <c r="R3279" s="132">
        <v>-21.321999999999999</v>
      </c>
      <c r="S3279" s="129">
        <v>1.53</v>
      </c>
      <c r="T3279" s="129">
        <v>-62.984000000000002</v>
      </c>
      <c r="U3279" s="129">
        <v>49.68</v>
      </c>
      <c r="V3279" s="129">
        <v>-25</v>
      </c>
      <c r="W3279" s="129">
        <v>-9</v>
      </c>
      <c r="X3279" s="129">
        <v>262</v>
      </c>
      <c r="Y3279" s="129" t="s">
        <v>1810</v>
      </c>
      <c r="Z3279" s="129" t="b">
        <v>1</v>
      </c>
      <c r="AA3279" s="129">
        <v>0</v>
      </c>
      <c r="AB3279" s="129" t="b">
        <v>0</v>
      </c>
      <c r="AC3279" s="129">
        <v>36</v>
      </c>
      <c r="AD3279" s="129">
        <v>5.5E-2</v>
      </c>
      <c r="AE3279" s="129" t="s">
        <v>31</v>
      </c>
      <c r="AF3279" s="129" t="s">
        <v>3114</v>
      </c>
      <c r="AG3279" s="35" t="s">
        <v>4267</v>
      </c>
    </row>
    <row r="3280" spans="1:33" x14ac:dyDescent="0.3">
      <c r="A3280" s="129" t="s">
        <v>2470</v>
      </c>
      <c r="B3280" s="132">
        <v>4.83</v>
      </c>
      <c r="C3280" s="132">
        <v>-8.15</v>
      </c>
      <c r="D3280" s="132">
        <v>-30.49</v>
      </c>
      <c r="E3280" s="132">
        <v>-33.33</v>
      </c>
      <c r="F3280" s="132">
        <v>-34.74</v>
      </c>
      <c r="I3280" s="129">
        <v>1.62</v>
      </c>
      <c r="J3280" s="129">
        <v>-86</v>
      </c>
      <c r="K3280" s="129">
        <v>-85</v>
      </c>
      <c r="L3280" s="129" t="b">
        <v>0</v>
      </c>
      <c r="M3280" s="129">
        <v>-136.21</v>
      </c>
      <c r="N3280" s="129">
        <v>8.5030000000000001</v>
      </c>
      <c r="O3280" s="129">
        <v>-16.018999999999998</v>
      </c>
      <c r="P3280" s="132">
        <v>-77.188000000000002</v>
      </c>
      <c r="Q3280" s="132">
        <v>0.749</v>
      </c>
      <c r="R3280" s="132">
        <v>-57.848999999999997</v>
      </c>
      <c r="S3280" s="129">
        <v>4.0599999999999996</v>
      </c>
      <c r="T3280" s="129">
        <v>4.202</v>
      </c>
      <c r="U3280" s="129">
        <v>5.86</v>
      </c>
      <c r="V3280" s="129">
        <v>-25</v>
      </c>
      <c r="W3280" s="129">
        <v>-40</v>
      </c>
      <c r="X3280" s="129">
        <v>840</v>
      </c>
      <c r="Y3280" s="129" t="s">
        <v>2470</v>
      </c>
      <c r="Z3280" s="129" t="b">
        <v>1</v>
      </c>
      <c r="AA3280" s="129">
        <v>0</v>
      </c>
      <c r="AB3280" s="129" t="b">
        <v>0</v>
      </c>
      <c r="AC3280" s="129">
        <v>34</v>
      </c>
      <c r="AD3280" s="129">
        <v>5.3999999999999999E-2</v>
      </c>
      <c r="AG3280" s="35" t="s">
        <v>3852</v>
      </c>
    </row>
    <row r="3281" spans="1:33" x14ac:dyDescent="0.3">
      <c r="A3281" s="129" t="s">
        <v>2351</v>
      </c>
      <c r="B3281" s="132">
        <v>4.55</v>
      </c>
      <c r="C3281" s="132">
        <v>-14.81</v>
      </c>
      <c r="D3281" s="132">
        <v>-21.18</v>
      </c>
      <c r="E3281" s="132">
        <v>-26.37</v>
      </c>
      <c r="F3281" s="132">
        <v>-31.7</v>
      </c>
      <c r="G3281" s="129" t="s">
        <v>3146</v>
      </c>
      <c r="H3281" s="129" t="s">
        <v>3124</v>
      </c>
      <c r="I3281" s="129">
        <v>1.026</v>
      </c>
      <c r="J3281" s="129">
        <v>-65</v>
      </c>
      <c r="K3281" s="129">
        <v>-52</v>
      </c>
      <c r="L3281" s="129" t="b">
        <v>0</v>
      </c>
      <c r="M3281" s="129">
        <v>-72.340999999999994</v>
      </c>
      <c r="N3281" s="129">
        <v>4.516</v>
      </c>
      <c r="O3281" s="129">
        <v>-16.018999999999998</v>
      </c>
      <c r="P3281" s="132">
        <v>-59.261000000000003</v>
      </c>
      <c r="Q3281" s="132">
        <v>0.752</v>
      </c>
      <c r="R3281" s="132">
        <v>-44.552999999999997</v>
      </c>
      <c r="S3281" s="129">
        <v>5.23</v>
      </c>
      <c r="T3281" s="129">
        <v>78.596999999999994</v>
      </c>
      <c r="U3281" s="129">
        <v>12.65</v>
      </c>
      <c r="V3281" s="129">
        <v>-35</v>
      </c>
      <c r="W3281" s="129">
        <v>-14</v>
      </c>
      <c r="X3281" s="129">
        <v>302</v>
      </c>
      <c r="Y3281" s="129" t="s">
        <v>2351</v>
      </c>
      <c r="Z3281" s="129" t="b">
        <v>1</v>
      </c>
      <c r="AA3281" s="129">
        <v>0</v>
      </c>
      <c r="AB3281" s="129" t="b">
        <v>0</v>
      </c>
      <c r="AC3281" s="129">
        <v>37</v>
      </c>
      <c r="AD3281" s="129">
        <v>5.3999999999999999E-2</v>
      </c>
      <c r="AE3281" s="129" t="s">
        <v>3124</v>
      </c>
      <c r="AF3281" s="129" t="s">
        <v>3146</v>
      </c>
      <c r="AG3281" s="35" t="s">
        <v>4464</v>
      </c>
    </row>
    <row r="3282" spans="1:33" x14ac:dyDescent="0.3">
      <c r="A3282" s="129" t="s">
        <v>1310</v>
      </c>
      <c r="B3282" s="132">
        <v>-1.01</v>
      </c>
      <c r="C3282" s="132">
        <v>-5.22</v>
      </c>
      <c r="D3282" s="132">
        <v>-33.92</v>
      </c>
      <c r="E3282" s="132">
        <v>-32.31</v>
      </c>
      <c r="F3282" s="132">
        <v>-32.31</v>
      </c>
      <c r="G3282" s="129" t="s">
        <v>88</v>
      </c>
      <c r="H3282" s="129" t="s">
        <v>31</v>
      </c>
      <c r="I3282" s="129">
        <v>2.6960000000000002</v>
      </c>
      <c r="J3282" s="129">
        <v>-87</v>
      </c>
      <c r="K3282" s="129">
        <v>-87</v>
      </c>
      <c r="L3282" s="129" t="b">
        <v>0</v>
      </c>
      <c r="M3282" s="129">
        <v>-113.82</v>
      </c>
      <c r="N3282" s="129">
        <v>7.0949999999999998</v>
      </c>
      <c r="O3282" s="129">
        <v>-16.042000000000002</v>
      </c>
      <c r="P3282" s="132">
        <v>-70.817999999999998</v>
      </c>
      <c r="Q3282" s="132">
        <v>0.76300000000000001</v>
      </c>
      <c r="R3282" s="132">
        <v>-54.015000000000001</v>
      </c>
      <c r="S3282" s="129">
        <v>6.17</v>
      </c>
      <c r="T3282" s="129">
        <v>20.731999999999999</v>
      </c>
      <c r="U3282" s="129">
        <v>46.89</v>
      </c>
      <c r="V3282" s="129">
        <v>15</v>
      </c>
      <c r="W3282" s="129">
        <v>-6</v>
      </c>
      <c r="X3282" s="129">
        <v>69</v>
      </c>
      <c r="Y3282" s="129" t="s">
        <v>1310</v>
      </c>
      <c r="Z3282" s="129" t="b">
        <v>0</v>
      </c>
      <c r="AA3282" s="129">
        <v>0</v>
      </c>
      <c r="AB3282" s="129" t="b">
        <v>0</v>
      </c>
      <c r="AC3282" s="129">
        <v>39</v>
      </c>
      <c r="AD3282" s="129">
        <v>5.3999999999999999E-2</v>
      </c>
      <c r="AE3282" s="129" t="s">
        <v>31</v>
      </c>
      <c r="AF3282" s="129" t="s">
        <v>88</v>
      </c>
      <c r="AG3282" s="35" t="s">
        <v>5496</v>
      </c>
    </row>
    <row r="3283" spans="1:33" x14ac:dyDescent="0.3">
      <c r="A3283" s="129" t="s">
        <v>5086</v>
      </c>
      <c r="B3283" s="132">
        <v>10.49</v>
      </c>
      <c r="C3283" s="132">
        <v>0</v>
      </c>
      <c r="D3283" s="132">
        <v>-13.93</v>
      </c>
      <c r="E3283" s="132">
        <v>-2.72</v>
      </c>
      <c r="F3283" s="132">
        <v>-10.89</v>
      </c>
      <c r="G3283" s="129" t="s">
        <v>3221</v>
      </c>
      <c r="H3283" s="129" t="s">
        <v>24</v>
      </c>
      <c r="I3283" s="129">
        <v>0.73399999999999999</v>
      </c>
      <c r="J3283" s="129">
        <v>-92</v>
      </c>
      <c r="K3283" s="129">
        <v>-91</v>
      </c>
      <c r="L3283" s="129" t="b">
        <v>0</v>
      </c>
      <c r="M3283" s="129">
        <v>-62.433999999999997</v>
      </c>
      <c r="N3283" s="129">
        <v>3.887</v>
      </c>
      <c r="O3283" s="129">
        <v>-16.062999999999999</v>
      </c>
      <c r="P3283" s="132">
        <v>-47.722999999999999</v>
      </c>
      <c r="Q3283" s="132">
        <v>0.77200000000000002</v>
      </c>
      <c r="R3283" s="132">
        <v>-36.831000000000003</v>
      </c>
      <c r="S3283" s="129">
        <v>3.99</v>
      </c>
      <c r="T3283" s="129">
        <v>78.150000000000006</v>
      </c>
      <c r="U3283" s="129">
        <v>15.38</v>
      </c>
      <c r="V3283" s="129">
        <v>-16</v>
      </c>
      <c r="W3283" s="129">
        <v>-22</v>
      </c>
      <c r="X3283" s="129">
        <v>325</v>
      </c>
      <c r="Y3283" s="129" t="s">
        <v>5086</v>
      </c>
      <c r="Z3283" s="129" t="b">
        <v>1</v>
      </c>
      <c r="AA3283" s="129">
        <v>0</v>
      </c>
      <c r="AB3283" s="129" t="b">
        <v>0</v>
      </c>
      <c r="AC3283" s="129">
        <v>44</v>
      </c>
      <c r="AD3283" s="129">
        <v>5.2999999999999999E-2</v>
      </c>
      <c r="AE3283" s="129" t="s">
        <v>24</v>
      </c>
      <c r="AF3283" s="129" t="s">
        <v>3221</v>
      </c>
      <c r="AG3283" s="35" t="s">
        <v>5087</v>
      </c>
    </row>
    <row r="3284" spans="1:33" x14ac:dyDescent="0.3">
      <c r="A3284" s="129" t="s">
        <v>8245</v>
      </c>
      <c r="B3284" s="132">
        <v>-0.44</v>
      </c>
      <c r="C3284" s="132">
        <v>-0.11</v>
      </c>
      <c r="D3284" s="132">
        <v>-22.39</v>
      </c>
      <c r="E3284" s="132">
        <v>-41.94</v>
      </c>
      <c r="F3284" s="132">
        <v>-42.76</v>
      </c>
      <c r="G3284" s="129" t="s">
        <v>3337</v>
      </c>
      <c r="H3284" s="129" t="s">
        <v>3108</v>
      </c>
      <c r="I3284" s="129">
        <v>0.2</v>
      </c>
      <c r="J3284" s="129">
        <v>-67</v>
      </c>
      <c r="K3284" s="129">
        <v>-50</v>
      </c>
      <c r="L3284" s="129" t="b">
        <v>0</v>
      </c>
      <c r="M3284" s="129">
        <v>-134.01400000000001</v>
      </c>
      <c r="N3284" s="129">
        <v>8.3379999999999992</v>
      </c>
      <c r="O3284" s="129">
        <v>-16.071999999999999</v>
      </c>
      <c r="P3284" s="132">
        <v>-81.53</v>
      </c>
      <c r="Q3284" s="132">
        <v>0.81</v>
      </c>
      <c r="R3284" s="132">
        <v>-66.057000000000002</v>
      </c>
      <c r="S3284" s="129">
        <v>3.59</v>
      </c>
      <c r="T3284" s="129">
        <v>7.6310000000000002</v>
      </c>
      <c r="U3284" s="129">
        <v>18.23</v>
      </c>
      <c r="V3284" s="129">
        <v>-18</v>
      </c>
      <c r="W3284" s="129">
        <v>-26</v>
      </c>
      <c r="X3284" s="129">
        <v>305</v>
      </c>
      <c r="Y3284" s="129" t="s">
        <v>8245</v>
      </c>
      <c r="Z3284" s="129" t="b">
        <v>1</v>
      </c>
      <c r="AA3284" s="129">
        <v>0</v>
      </c>
      <c r="AB3284" s="129" t="b">
        <v>0</v>
      </c>
      <c r="AC3284" s="129">
        <v>43</v>
      </c>
      <c r="AD3284" s="129">
        <v>5.2999999999999999E-2</v>
      </c>
      <c r="AE3284" s="129" t="s">
        <v>3108</v>
      </c>
      <c r="AF3284" s="129" t="s">
        <v>3337</v>
      </c>
      <c r="AG3284" s="35" t="s">
        <v>8246</v>
      </c>
    </row>
    <row r="3285" spans="1:33" x14ac:dyDescent="0.3">
      <c r="A3285" s="129" t="s">
        <v>916</v>
      </c>
      <c r="B3285" s="132">
        <v>-1.86</v>
      </c>
      <c r="C3285" s="132">
        <v>-0.23</v>
      </c>
      <c r="D3285" s="132">
        <v>-12.76</v>
      </c>
      <c r="E3285" s="132">
        <v>-11.42</v>
      </c>
      <c r="F3285" s="132">
        <v>-19.899999999999999</v>
      </c>
      <c r="G3285" s="129" t="s">
        <v>3162</v>
      </c>
      <c r="H3285" s="129" t="s">
        <v>3108</v>
      </c>
      <c r="I3285" s="129">
        <v>38.347999999999999</v>
      </c>
      <c r="J3285" s="129">
        <v>-44</v>
      </c>
      <c r="K3285" s="129">
        <v>-28</v>
      </c>
      <c r="L3285" s="129" t="b">
        <v>0</v>
      </c>
      <c r="M3285" s="129">
        <v>-49.527999999999999</v>
      </c>
      <c r="N3285" s="129">
        <v>3.081</v>
      </c>
      <c r="O3285" s="129">
        <v>-16.074000000000002</v>
      </c>
      <c r="P3285" s="132">
        <v>-42.884</v>
      </c>
      <c r="Q3285" s="132">
        <v>0.78800000000000003</v>
      </c>
      <c r="R3285" s="132">
        <v>-33.805999999999997</v>
      </c>
      <c r="S3285" s="129">
        <v>2.15</v>
      </c>
      <c r="T3285" s="129">
        <v>-73.453999999999994</v>
      </c>
      <c r="U3285" s="129">
        <v>484.04</v>
      </c>
      <c r="V3285" s="129">
        <v>-37</v>
      </c>
      <c r="W3285" s="129">
        <v>-50</v>
      </c>
      <c r="X3285" s="129">
        <v>19</v>
      </c>
      <c r="Y3285" s="129" t="s">
        <v>916</v>
      </c>
      <c r="Z3285" s="129" t="b">
        <v>1</v>
      </c>
      <c r="AA3285" s="129">
        <v>0</v>
      </c>
      <c r="AB3285" s="129" t="b">
        <v>0</v>
      </c>
      <c r="AC3285" s="129">
        <v>42</v>
      </c>
      <c r="AD3285" s="129">
        <v>5.2999999999999999E-2</v>
      </c>
      <c r="AE3285" s="129" t="s">
        <v>3108</v>
      </c>
      <c r="AF3285" s="129" t="s">
        <v>3162</v>
      </c>
      <c r="AG3285" s="35" t="s">
        <v>3912</v>
      </c>
    </row>
    <row r="3286" spans="1:33" x14ac:dyDescent="0.3">
      <c r="A3286" s="129" t="s">
        <v>1903</v>
      </c>
      <c r="B3286" s="132">
        <v>0.71</v>
      </c>
      <c r="C3286" s="132">
        <v>-13.54</v>
      </c>
      <c r="D3286" s="132">
        <v>-19.61</v>
      </c>
      <c r="E3286" s="132">
        <v>-37.32</v>
      </c>
      <c r="F3286" s="132">
        <v>-29.55</v>
      </c>
      <c r="G3286" s="129" t="s">
        <v>3146</v>
      </c>
      <c r="H3286" s="129" t="s">
        <v>3124</v>
      </c>
      <c r="I3286" s="129">
        <v>3.7360000000000002</v>
      </c>
      <c r="J3286" s="129">
        <v>-94</v>
      </c>
      <c r="K3286" s="129">
        <v>-52</v>
      </c>
      <c r="L3286" s="129" t="b">
        <v>0</v>
      </c>
      <c r="M3286" s="129">
        <v>-71.718000000000004</v>
      </c>
      <c r="N3286" s="129">
        <v>4.4539999999999997</v>
      </c>
      <c r="O3286" s="129">
        <v>-16.100000000000001</v>
      </c>
      <c r="P3286" s="132">
        <v>-56.36</v>
      </c>
      <c r="Q3286" s="132">
        <v>0.79200000000000004</v>
      </c>
      <c r="R3286" s="132">
        <v>-44.615000000000002</v>
      </c>
      <c r="S3286" s="129">
        <v>5.3</v>
      </c>
      <c r="T3286" s="129">
        <v>17.808</v>
      </c>
      <c r="U3286" s="129">
        <v>25.41</v>
      </c>
      <c r="V3286" s="129">
        <v>-56</v>
      </c>
      <c r="W3286" s="129">
        <v>-30</v>
      </c>
      <c r="X3286" s="129">
        <v>148</v>
      </c>
      <c r="Y3286" s="129" t="s">
        <v>1903</v>
      </c>
      <c r="Z3286" s="129" t="b">
        <v>1</v>
      </c>
      <c r="AA3286" s="129">
        <v>0</v>
      </c>
      <c r="AB3286" s="129" t="b">
        <v>0</v>
      </c>
      <c r="AC3286" s="129">
        <v>39</v>
      </c>
      <c r="AD3286" s="129">
        <v>5.2999999999999999E-2</v>
      </c>
      <c r="AE3286" s="129" t="s">
        <v>3124</v>
      </c>
      <c r="AF3286" s="129" t="s">
        <v>3146</v>
      </c>
      <c r="AG3286" s="35" t="s">
        <v>4944</v>
      </c>
    </row>
    <row r="3287" spans="1:33" x14ac:dyDescent="0.3">
      <c r="A3287" s="129" t="s">
        <v>2762</v>
      </c>
      <c r="B3287" s="132">
        <v>-4.59</v>
      </c>
      <c r="C3287" s="132">
        <v>-25.44</v>
      </c>
      <c r="D3287" s="132">
        <v>-26.06</v>
      </c>
      <c r="E3287" s="132">
        <v>-43.98</v>
      </c>
      <c r="F3287" s="132">
        <v>-46.58</v>
      </c>
      <c r="G3287" s="129" t="s">
        <v>3146</v>
      </c>
      <c r="H3287" s="129" t="s">
        <v>3124</v>
      </c>
      <c r="I3287" s="129">
        <v>0.86099999999999999</v>
      </c>
      <c r="J3287" s="129">
        <v>-95</v>
      </c>
      <c r="K3287" s="129">
        <v>-60</v>
      </c>
      <c r="L3287" s="129" t="b">
        <v>0</v>
      </c>
      <c r="M3287" s="129">
        <v>-85.507000000000005</v>
      </c>
      <c r="N3287" s="129">
        <v>5.3090000000000002</v>
      </c>
      <c r="O3287" s="129">
        <v>-16.106000000000002</v>
      </c>
      <c r="P3287" s="132">
        <v>-67.093000000000004</v>
      </c>
      <c r="Q3287" s="132">
        <v>0.79200000000000004</v>
      </c>
      <c r="R3287" s="132">
        <v>-53.125</v>
      </c>
      <c r="S3287" s="129">
        <v>8.48</v>
      </c>
      <c r="T3287" s="129">
        <v>24.315000000000001</v>
      </c>
      <c r="U3287" s="129">
        <v>16</v>
      </c>
      <c r="V3287" s="129">
        <v>116</v>
      </c>
      <c r="W3287" s="129">
        <v>38</v>
      </c>
      <c r="X3287" s="129">
        <v>147</v>
      </c>
      <c r="Y3287" s="129" t="s">
        <v>2762</v>
      </c>
      <c r="Z3287" s="129" t="b">
        <v>1</v>
      </c>
      <c r="AA3287" s="129">
        <v>0</v>
      </c>
      <c r="AB3287" s="129" t="b">
        <v>0</v>
      </c>
      <c r="AC3287" s="129">
        <v>43</v>
      </c>
      <c r="AD3287" s="129">
        <v>5.1999999999999998E-2</v>
      </c>
      <c r="AE3287" s="129" t="s">
        <v>3124</v>
      </c>
      <c r="AF3287" s="129" t="s">
        <v>3146</v>
      </c>
      <c r="AG3287" s="35" t="s">
        <v>3926</v>
      </c>
    </row>
    <row r="3288" spans="1:33" x14ac:dyDescent="0.3">
      <c r="A3288" s="129" t="s">
        <v>417</v>
      </c>
      <c r="B3288" s="132">
        <v>2.91</v>
      </c>
      <c r="C3288" s="132">
        <v>0.18</v>
      </c>
      <c r="D3288" s="132">
        <v>-15.91</v>
      </c>
      <c r="E3288" s="132">
        <v>-9.5399999999999991</v>
      </c>
      <c r="F3288" s="132">
        <v>-14.47</v>
      </c>
      <c r="G3288" s="129" t="s">
        <v>3114</v>
      </c>
      <c r="H3288" s="129" t="s">
        <v>31</v>
      </c>
      <c r="I3288" s="129">
        <v>46.759</v>
      </c>
      <c r="J3288" s="129">
        <v>-52</v>
      </c>
      <c r="K3288" s="129">
        <v>-36</v>
      </c>
      <c r="L3288" s="129" t="b">
        <v>0</v>
      </c>
      <c r="M3288" s="129">
        <v>-61.448</v>
      </c>
      <c r="N3288" s="129">
        <v>3.8</v>
      </c>
      <c r="O3288" s="129">
        <v>-16.172000000000001</v>
      </c>
      <c r="P3288" s="132">
        <v>-48.444000000000003</v>
      </c>
      <c r="Q3288" s="132">
        <v>0.77700000000000002</v>
      </c>
      <c r="R3288" s="132">
        <v>-37.646999999999998</v>
      </c>
      <c r="S3288" s="129">
        <v>2.59</v>
      </c>
      <c r="T3288" s="129">
        <v>37.53</v>
      </c>
      <c r="U3288" s="129">
        <v>218.17</v>
      </c>
      <c r="V3288" s="129">
        <v>-55</v>
      </c>
      <c r="W3288" s="129">
        <v>-28</v>
      </c>
      <c r="X3288" s="129">
        <v>35</v>
      </c>
      <c r="Y3288" s="129" t="s">
        <v>417</v>
      </c>
      <c r="Z3288" s="129" t="b">
        <v>1</v>
      </c>
      <c r="AA3288" s="129">
        <v>0</v>
      </c>
      <c r="AB3288" s="129" t="b">
        <v>0</v>
      </c>
      <c r="AC3288" s="129">
        <v>42</v>
      </c>
      <c r="AD3288" s="129">
        <v>5.1999999999999998E-2</v>
      </c>
      <c r="AE3288" s="129" t="s">
        <v>31</v>
      </c>
      <c r="AF3288" s="129" t="s">
        <v>3114</v>
      </c>
      <c r="AG3288" s="35" t="s">
        <v>3541</v>
      </c>
    </row>
    <row r="3289" spans="1:33" x14ac:dyDescent="0.3">
      <c r="A3289" s="129" t="s">
        <v>421</v>
      </c>
      <c r="B3289" s="132">
        <v>0.75</v>
      </c>
      <c r="C3289" s="132">
        <v>-6.34</v>
      </c>
      <c r="D3289" s="132">
        <v>-11.01</v>
      </c>
      <c r="E3289" s="132">
        <v>-13.76</v>
      </c>
      <c r="F3289" s="132">
        <v>-16.27</v>
      </c>
      <c r="G3289" s="129" t="s">
        <v>3307</v>
      </c>
      <c r="H3289" s="129" t="s">
        <v>24</v>
      </c>
      <c r="I3289" s="129">
        <v>21.34</v>
      </c>
      <c r="J3289" s="129">
        <v>-60</v>
      </c>
      <c r="K3289" s="129">
        <v>-48</v>
      </c>
      <c r="L3289" s="129" t="b">
        <v>0</v>
      </c>
      <c r="M3289" s="129">
        <v>-54.234999999999999</v>
      </c>
      <c r="N3289" s="129">
        <v>3.3460000000000001</v>
      </c>
      <c r="O3289" s="129">
        <v>-16.207000000000001</v>
      </c>
      <c r="P3289" s="132">
        <v>-42.482999999999997</v>
      </c>
      <c r="Q3289" s="132">
        <v>0.78600000000000003</v>
      </c>
      <c r="R3289" s="132">
        <v>-33.387</v>
      </c>
      <c r="S3289" s="129">
        <v>1.69</v>
      </c>
      <c r="T3289" s="129">
        <v>-30.315999999999999</v>
      </c>
      <c r="U3289" s="129">
        <v>68.239999999999995</v>
      </c>
      <c r="V3289" s="129">
        <v>-38</v>
      </c>
      <c r="W3289" s="129">
        <v>-32</v>
      </c>
      <c r="X3289" s="129">
        <v>173</v>
      </c>
      <c r="Y3289" s="129" t="s">
        <v>421</v>
      </c>
      <c r="Z3289" s="129" t="b">
        <v>1</v>
      </c>
      <c r="AA3289" s="129">
        <v>0</v>
      </c>
      <c r="AB3289" s="129" t="b">
        <v>0</v>
      </c>
      <c r="AC3289" s="129">
        <v>41</v>
      </c>
      <c r="AD3289" s="129">
        <v>5.1999999999999998E-2</v>
      </c>
      <c r="AE3289" s="129" t="s">
        <v>24</v>
      </c>
      <c r="AF3289" s="129" t="s">
        <v>3307</v>
      </c>
      <c r="AG3289" s="35" t="s">
        <v>5424</v>
      </c>
    </row>
    <row r="3290" spans="1:33" x14ac:dyDescent="0.3">
      <c r="A3290" s="129" t="s">
        <v>1952</v>
      </c>
      <c r="B3290" s="132">
        <v>4.97</v>
      </c>
      <c r="C3290" s="132">
        <v>21.27</v>
      </c>
      <c r="D3290" s="132">
        <v>-41.62</v>
      </c>
      <c r="E3290" s="132">
        <v>-43.05</v>
      </c>
      <c r="F3290" s="132">
        <v>-44.82</v>
      </c>
      <c r="G3290" s="129" t="s">
        <v>3127</v>
      </c>
      <c r="H3290" s="129" t="s">
        <v>31</v>
      </c>
      <c r="I3290" s="129">
        <v>1.9339999999999999</v>
      </c>
      <c r="J3290" s="129">
        <v>-81</v>
      </c>
      <c r="K3290" s="129">
        <v>-76</v>
      </c>
      <c r="L3290" s="129" t="b">
        <v>0</v>
      </c>
      <c r="M3290" s="129">
        <v>-157.94499999999999</v>
      </c>
      <c r="N3290" s="129">
        <v>9.7390000000000008</v>
      </c>
      <c r="O3290" s="129">
        <v>-16.218</v>
      </c>
      <c r="P3290" s="132">
        <v>-88.167000000000002</v>
      </c>
      <c r="Q3290" s="132">
        <v>0.71699999999999997</v>
      </c>
      <c r="R3290" s="132">
        <v>-63.231999999999999</v>
      </c>
      <c r="S3290" s="129">
        <v>4.71</v>
      </c>
      <c r="T3290" s="129">
        <v>29.189</v>
      </c>
      <c r="U3290" s="129">
        <v>34.21</v>
      </c>
      <c r="V3290" s="129">
        <v>-34</v>
      </c>
      <c r="W3290" s="129">
        <v>-68</v>
      </c>
      <c r="X3290" s="129">
        <v>124</v>
      </c>
      <c r="Y3290" s="129" t="s">
        <v>1952</v>
      </c>
      <c r="Z3290" s="129" t="b">
        <v>1</v>
      </c>
      <c r="AA3290" s="129">
        <v>0</v>
      </c>
      <c r="AB3290" s="129" t="b">
        <v>0</v>
      </c>
      <c r="AC3290" s="129">
        <v>46</v>
      </c>
      <c r="AD3290" s="129">
        <v>5.0999999999999997E-2</v>
      </c>
      <c r="AE3290" s="129" t="s">
        <v>31</v>
      </c>
      <c r="AF3290" s="129" t="s">
        <v>3127</v>
      </c>
      <c r="AG3290" s="35" t="s">
        <v>3935</v>
      </c>
    </row>
    <row r="3291" spans="1:33" x14ac:dyDescent="0.3">
      <c r="A3291" s="129" t="s">
        <v>1099</v>
      </c>
      <c r="B3291" s="132">
        <v>-8.4</v>
      </c>
      <c r="C3291" s="132">
        <v>-8.9600000000000009</v>
      </c>
      <c r="D3291" s="132">
        <v>-18.920000000000002</v>
      </c>
      <c r="E3291" s="132">
        <v>-16.84</v>
      </c>
      <c r="F3291" s="132">
        <v>-18.760000000000002</v>
      </c>
      <c r="G3291" s="129" t="s">
        <v>3234</v>
      </c>
      <c r="H3291" s="129" t="s">
        <v>3108</v>
      </c>
      <c r="I3291" s="129">
        <v>24.108000000000001</v>
      </c>
      <c r="J3291" s="129">
        <v>-40</v>
      </c>
      <c r="K3291" s="129">
        <v>-37</v>
      </c>
      <c r="L3291" s="129" t="b">
        <v>0</v>
      </c>
      <c r="M3291" s="129">
        <v>-66.569000000000003</v>
      </c>
      <c r="N3291" s="129">
        <v>4.0999999999999996</v>
      </c>
      <c r="O3291" s="129">
        <v>-16.236000000000001</v>
      </c>
      <c r="P3291" s="132">
        <v>-48.984999999999999</v>
      </c>
      <c r="Q3291" s="132">
        <v>0.78300000000000003</v>
      </c>
      <c r="R3291" s="132">
        <v>-38.345999999999997</v>
      </c>
      <c r="S3291" s="129">
        <v>3.06</v>
      </c>
      <c r="T3291" s="129">
        <v>-32.646999999999998</v>
      </c>
      <c r="U3291" s="129">
        <v>110.19</v>
      </c>
      <c r="V3291" s="129">
        <v>-24</v>
      </c>
      <c r="W3291" s="129">
        <v>0</v>
      </c>
      <c r="X3291" s="129">
        <v>59</v>
      </c>
      <c r="Y3291" s="129" t="s">
        <v>1099</v>
      </c>
      <c r="Z3291" s="129" t="b">
        <v>1</v>
      </c>
      <c r="AA3291" s="129">
        <v>0</v>
      </c>
      <c r="AB3291" s="129" t="b">
        <v>0</v>
      </c>
      <c r="AC3291" s="129">
        <v>46</v>
      </c>
      <c r="AD3291" s="129">
        <v>5.0999999999999997E-2</v>
      </c>
      <c r="AE3291" s="129" t="s">
        <v>3108</v>
      </c>
      <c r="AF3291" s="129" t="s">
        <v>3234</v>
      </c>
      <c r="AG3291" s="35" t="s">
        <v>3480</v>
      </c>
    </row>
    <row r="3292" spans="1:33" x14ac:dyDescent="0.3">
      <c r="A3292" s="129" t="s">
        <v>764</v>
      </c>
      <c r="B3292" s="132">
        <v>-2.36</v>
      </c>
      <c r="C3292" s="132">
        <v>-7.89</v>
      </c>
      <c r="D3292" s="132">
        <v>-12.89</v>
      </c>
      <c r="E3292" s="132">
        <v>-8.15</v>
      </c>
      <c r="F3292" s="132">
        <v>-18.41</v>
      </c>
      <c r="G3292" s="129" t="s">
        <v>3236</v>
      </c>
      <c r="H3292" s="129" t="s">
        <v>3111</v>
      </c>
      <c r="I3292" s="129">
        <v>5.7450000000000001</v>
      </c>
      <c r="J3292" s="129">
        <v>-46</v>
      </c>
      <c r="K3292" s="129">
        <v>-32</v>
      </c>
      <c r="L3292" s="129" t="b">
        <v>0</v>
      </c>
      <c r="M3292" s="129">
        <v>-38.457000000000001</v>
      </c>
      <c r="N3292" s="129">
        <v>2.3660000000000001</v>
      </c>
      <c r="O3292" s="129">
        <v>-16.257000000000001</v>
      </c>
      <c r="P3292" s="132">
        <v>-32.741</v>
      </c>
      <c r="Q3292" s="132">
        <v>0.77500000000000002</v>
      </c>
      <c r="R3292" s="132">
        <v>-25.382999999999999</v>
      </c>
      <c r="S3292" s="129">
        <v>2.2799999999999998</v>
      </c>
      <c r="T3292" s="129">
        <v>-49.786000000000001</v>
      </c>
      <c r="U3292" s="129">
        <v>474.33</v>
      </c>
      <c r="V3292" s="129">
        <v>-10</v>
      </c>
      <c r="W3292" s="129">
        <v>-33</v>
      </c>
      <c r="X3292" s="129">
        <v>18</v>
      </c>
      <c r="Y3292" s="129" t="s">
        <v>764</v>
      </c>
      <c r="Z3292" s="129" t="b">
        <v>1</v>
      </c>
      <c r="AA3292" s="129">
        <v>0</v>
      </c>
      <c r="AB3292" s="129" t="b">
        <v>0</v>
      </c>
      <c r="AC3292" s="129">
        <v>40</v>
      </c>
      <c r="AD3292" s="129">
        <v>5.0999999999999997E-2</v>
      </c>
      <c r="AE3292" s="129" t="s">
        <v>3111</v>
      </c>
      <c r="AF3292" s="129" t="s">
        <v>3236</v>
      </c>
      <c r="AG3292" s="35" t="s">
        <v>3457</v>
      </c>
    </row>
    <row r="3293" spans="1:33" x14ac:dyDescent="0.3">
      <c r="A3293" s="129" t="s">
        <v>8096</v>
      </c>
      <c r="B3293" s="132">
        <v>-6.72</v>
      </c>
      <c r="C3293" s="132">
        <v>-6.64</v>
      </c>
      <c r="D3293" s="132">
        <v>-18.66</v>
      </c>
      <c r="E3293" s="132">
        <v>-19.399999999999999</v>
      </c>
      <c r="F3293" s="132">
        <v>-21.74</v>
      </c>
      <c r="G3293" s="129" t="s">
        <v>3162</v>
      </c>
      <c r="H3293" s="129" t="s">
        <v>3108</v>
      </c>
      <c r="I3293" s="129">
        <v>0.35699999999999998</v>
      </c>
      <c r="J3293" s="129">
        <v>-52</v>
      </c>
      <c r="K3293" s="129">
        <v>-52</v>
      </c>
      <c r="L3293" s="129" t="b">
        <v>0</v>
      </c>
      <c r="M3293" s="129">
        <v>-59.238</v>
      </c>
      <c r="N3293" s="129">
        <v>3.6240000000000001</v>
      </c>
      <c r="O3293" s="129">
        <v>-16.344000000000001</v>
      </c>
      <c r="P3293" s="132">
        <v>-47.795999999999999</v>
      </c>
      <c r="Q3293" s="132">
        <v>0.78900000000000003</v>
      </c>
      <c r="R3293" s="132">
        <v>-37.695</v>
      </c>
      <c r="S3293" s="129">
        <v>3.38</v>
      </c>
      <c r="T3293" s="129">
        <v>-123.56100000000001</v>
      </c>
      <c r="U3293" s="129">
        <v>10.55</v>
      </c>
      <c r="V3293" s="129">
        <v>306</v>
      </c>
      <c r="W3293" s="129">
        <v>433</v>
      </c>
      <c r="X3293" s="129">
        <v>561</v>
      </c>
      <c r="Y3293" s="129" t="s">
        <v>8096</v>
      </c>
      <c r="Z3293" s="129" t="b">
        <v>1</v>
      </c>
      <c r="AA3293" s="129">
        <v>0</v>
      </c>
      <c r="AB3293" s="129" t="b">
        <v>0</v>
      </c>
      <c r="AC3293" s="129">
        <v>42</v>
      </c>
      <c r="AD3293" s="129">
        <v>0.05</v>
      </c>
      <c r="AE3293" s="129" t="s">
        <v>3108</v>
      </c>
      <c r="AF3293" s="129" t="s">
        <v>3162</v>
      </c>
      <c r="AG3293" s="35" t="s">
        <v>8097</v>
      </c>
    </row>
    <row r="3294" spans="1:33" x14ac:dyDescent="0.3">
      <c r="A3294" s="129" t="s">
        <v>9062</v>
      </c>
      <c r="B3294" s="132">
        <v>3.84</v>
      </c>
      <c r="C3294" s="132">
        <v>0.6</v>
      </c>
      <c r="D3294" s="132">
        <v>-21.75</v>
      </c>
      <c r="E3294" s="132">
        <v>-14.24</v>
      </c>
      <c r="F3294" s="132">
        <v>-13.19</v>
      </c>
      <c r="G3294" s="129" t="s">
        <v>3267</v>
      </c>
      <c r="H3294" s="129" t="s">
        <v>245</v>
      </c>
      <c r="I3294" s="129">
        <v>0.30599999999999999</v>
      </c>
      <c r="J3294" s="129">
        <v>-84</v>
      </c>
      <c r="K3294" s="129">
        <v>-78</v>
      </c>
      <c r="L3294" s="129" t="b">
        <v>0</v>
      </c>
      <c r="M3294" s="129">
        <v>-99.143000000000001</v>
      </c>
      <c r="N3294" s="129">
        <v>6.0540000000000003</v>
      </c>
      <c r="O3294" s="129">
        <v>-16.376000000000001</v>
      </c>
      <c r="P3294" s="132">
        <v>-61.427</v>
      </c>
      <c r="Q3294" s="132">
        <v>0.77100000000000002</v>
      </c>
      <c r="R3294" s="132">
        <v>-47.344999999999999</v>
      </c>
      <c r="S3294" s="129">
        <v>2.87</v>
      </c>
      <c r="T3294" s="129">
        <v>3.484</v>
      </c>
      <c r="U3294" s="129">
        <v>10</v>
      </c>
      <c r="V3294" s="129">
        <v>103</v>
      </c>
      <c r="W3294" s="129">
        <v>71</v>
      </c>
      <c r="X3294" s="129">
        <v>696</v>
      </c>
      <c r="Y3294" s="129" t="s">
        <v>9062</v>
      </c>
      <c r="Z3294" s="129" t="b">
        <v>1</v>
      </c>
      <c r="AA3294" s="129">
        <v>0</v>
      </c>
      <c r="AB3294" s="129" t="b">
        <v>0</v>
      </c>
      <c r="AC3294" s="129">
        <v>40</v>
      </c>
      <c r="AD3294" s="129">
        <v>0.05</v>
      </c>
      <c r="AE3294" s="129" t="s">
        <v>245</v>
      </c>
      <c r="AF3294" s="129" t="s">
        <v>3267</v>
      </c>
      <c r="AG3294" s="35" t="s">
        <v>9063</v>
      </c>
    </row>
    <row r="3295" spans="1:33" x14ac:dyDescent="0.3">
      <c r="A3295" s="129" t="s">
        <v>1055</v>
      </c>
      <c r="B3295" s="132">
        <v>-16.239999999999998</v>
      </c>
      <c r="C3295" s="132">
        <v>-17.04</v>
      </c>
      <c r="D3295" s="132">
        <v>-35.44</v>
      </c>
      <c r="E3295" s="132">
        <v>-38.86</v>
      </c>
      <c r="F3295" s="132">
        <v>-36.74</v>
      </c>
      <c r="G3295" s="129" t="s">
        <v>3234</v>
      </c>
      <c r="H3295" s="129" t="s">
        <v>3108</v>
      </c>
      <c r="I3295" s="129">
        <v>6.3739999999999997</v>
      </c>
      <c r="J3295" s="129">
        <v>-52</v>
      </c>
      <c r="K3295" s="129">
        <v>-51</v>
      </c>
      <c r="L3295" s="129" t="b">
        <v>0</v>
      </c>
      <c r="M3295" s="129">
        <v>-112.367</v>
      </c>
      <c r="N3295" s="129">
        <v>6.8479999999999999</v>
      </c>
      <c r="O3295" s="129">
        <v>-16.408999999999999</v>
      </c>
      <c r="P3295" s="132">
        <v>-71.188000000000002</v>
      </c>
      <c r="Q3295" s="132">
        <v>0.76200000000000001</v>
      </c>
      <c r="R3295" s="132">
        <v>-54.231000000000002</v>
      </c>
      <c r="S3295" s="129">
        <v>5.18</v>
      </c>
      <c r="T3295" s="129">
        <v>-50.363</v>
      </c>
      <c r="U3295" s="129">
        <v>115.48</v>
      </c>
      <c r="V3295" s="129">
        <v>-3</v>
      </c>
      <c r="W3295" s="129">
        <v>71</v>
      </c>
      <c r="X3295" s="129">
        <v>33</v>
      </c>
      <c r="Y3295" s="129" t="s">
        <v>1055</v>
      </c>
      <c r="Z3295" s="129" t="b">
        <v>1</v>
      </c>
      <c r="AA3295" s="129">
        <v>0</v>
      </c>
      <c r="AB3295" s="129" t="b">
        <v>0</v>
      </c>
      <c r="AC3295" s="129">
        <v>44</v>
      </c>
      <c r="AD3295" s="129">
        <v>0.05</v>
      </c>
      <c r="AE3295" s="129" t="s">
        <v>3108</v>
      </c>
      <c r="AF3295" s="129" t="s">
        <v>3234</v>
      </c>
      <c r="AG3295" s="35" t="s">
        <v>4808</v>
      </c>
    </row>
    <row r="3296" spans="1:33" x14ac:dyDescent="0.3">
      <c r="A3296" s="129" t="s">
        <v>2077</v>
      </c>
      <c r="B3296" s="132">
        <v>-8.8000000000000007</v>
      </c>
      <c r="C3296" s="132">
        <v>-13.09</v>
      </c>
      <c r="D3296" s="132">
        <v>-19.29</v>
      </c>
      <c r="E3296" s="132">
        <v>-30</v>
      </c>
      <c r="F3296" s="132">
        <v>-31.61</v>
      </c>
      <c r="G3296" s="129" t="s">
        <v>3267</v>
      </c>
      <c r="H3296" s="129" t="s">
        <v>3108</v>
      </c>
      <c r="I3296" s="129">
        <v>2.5390000000000001</v>
      </c>
      <c r="J3296" s="129">
        <v>-45</v>
      </c>
      <c r="K3296" s="129">
        <v>-43</v>
      </c>
      <c r="L3296" s="129" t="b">
        <v>0</v>
      </c>
      <c r="M3296" s="129">
        <v>-68.212999999999994</v>
      </c>
      <c r="N3296" s="129">
        <v>4.149</v>
      </c>
      <c r="O3296" s="129">
        <v>-16.440999999999999</v>
      </c>
      <c r="P3296" s="132">
        <v>-54.55</v>
      </c>
      <c r="Q3296" s="132">
        <v>0.79800000000000004</v>
      </c>
      <c r="R3296" s="132">
        <v>-43.533000000000001</v>
      </c>
      <c r="S3296" s="129">
        <v>3.63</v>
      </c>
      <c r="T3296" s="129">
        <v>-176.45500000000001</v>
      </c>
      <c r="U3296" s="129">
        <v>51.79</v>
      </c>
      <c r="V3296" s="129">
        <v>50</v>
      </c>
      <c r="W3296" s="129">
        <v>58</v>
      </c>
      <c r="X3296" s="129">
        <v>106</v>
      </c>
      <c r="Y3296" s="129" t="s">
        <v>2077</v>
      </c>
      <c r="Z3296" s="129" t="b">
        <v>1</v>
      </c>
      <c r="AA3296" s="129">
        <v>0</v>
      </c>
      <c r="AB3296" s="129" t="b">
        <v>0</v>
      </c>
      <c r="AC3296" s="129">
        <v>43</v>
      </c>
      <c r="AD3296" s="129">
        <v>0.05</v>
      </c>
      <c r="AE3296" s="129" t="s">
        <v>3108</v>
      </c>
      <c r="AF3296" s="129" t="s">
        <v>3267</v>
      </c>
      <c r="AG3296" s="35" t="s">
        <v>3469</v>
      </c>
    </row>
    <row r="3297" spans="1:33" x14ac:dyDescent="0.3">
      <c r="A3297" s="129" t="s">
        <v>8023</v>
      </c>
      <c r="B3297" s="132">
        <v>-7.61</v>
      </c>
      <c r="C3297" s="132">
        <v>-7.37</v>
      </c>
      <c r="D3297" s="132">
        <v>-27.27</v>
      </c>
      <c r="E3297" s="132">
        <v>-38.25</v>
      </c>
      <c r="F3297" s="132">
        <v>-44.65</v>
      </c>
      <c r="G3297" s="129" t="s">
        <v>3370</v>
      </c>
      <c r="H3297" s="129" t="s">
        <v>3108</v>
      </c>
      <c r="I3297" s="129">
        <v>0.42299999999999999</v>
      </c>
      <c r="J3297" s="129">
        <v>-92</v>
      </c>
      <c r="K3297" s="129">
        <v>-91</v>
      </c>
      <c r="L3297" s="129" t="b">
        <v>0</v>
      </c>
      <c r="M3297" s="129">
        <v>-134.59800000000001</v>
      </c>
      <c r="N3297" s="129">
        <v>8.1850000000000005</v>
      </c>
      <c r="O3297" s="129">
        <v>-16.445</v>
      </c>
      <c r="P3297" s="132">
        <v>-82.182000000000002</v>
      </c>
      <c r="Q3297" s="132">
        <v>0.82899999999999996</v>
      </c>
      <c r="R3297" s="132">
        <v>-68.108000000000004</v>
      </c>
      <c r="S3297" s="129">
        <v>6.99</v>
      </c>
      <c r="T3297" s="129">
        <v>8.1229999999999993</v>
      </c>
      <c r="U3297" s="129">
        <v>3.52</v>
      </c>
      <c r="V3297" s="129">
        <v>-24</v>
      </c>
      <c r="W3297" s="129">
        <v>-44</v>
      </c>
      <c r="X3297" s="129">
        <v>812</v>
      </c>
      <c r="Y3297" s="129" t="s">
        <v>8023</v>
      </c>
      <c r="Z3297" s="129" t="b">
        <v>0</v>
      </c>
      <c r="AA3297" s="129">
        <v>0</v>
      </c>
      <c r="AB3297" s="129" t="b">
        <v>0</v>
      </c>
      <c r="AC3297" s="129">
        <v>34</v>
      </c>
      <c r="AD3297" s="129">
        <v>4.9000000000000002E-2</v>
      </c>
      <c r="AE3297" s="129" t="s">
        <v>3108</v>
      </c>
      <c r="AF3297" s="129" t="s">
        <v>3370</v>
      </c>
      <c r="AG3297" s="35" t="s">
        <v>8024</v>
      </c>
    </row>
    <row r="3298" spans="1:33" x14ac:dyDescent="0.3">
      <c r="A3298" s="129" t="s">
        <v>864</v>
      </c>
      <c r="B3298" s="132">
        <v>0.38</v>
      </c>
      <c r="C3298" s="132">
        <v>-4.32</v>
      </c>
      <c r="D3298" s="132">
        <v>-10.56</v>
      </c>
      <c r="E3298" s="132">
        <v>-4.51</v>
      </c>
      <c r="F3298" s="132">
        <v>-9.33</v>
      </c>
      <c r="G3298" s="129" t="s">
        <v>177</v>
      </c>
      <c r="H3298" s="129" t="s">
        <v>24</v>
      </c>
      <c r="I3298" s="129">
        <v>64.307000000000002</v>
      </c>
      <c r="J3298" s="129">
        <v>-30</v>
      </c>
      <c r="K3298" s="129">
        <v>-14</v>
      </c>
      <c r="L3298" s="129" t="b">
        <v>0</v>
      </c>
      <c r="M3298" s="129">
        <v>-37.784999999999997</v>
      </c>
      <c r="N3298" s="129">
        <v>2.2930000000000001</v>
      </c>
      <c r="O3298" s="129">
        <v>-16.475999999999999</v>
      </c>
      <c r="P3298" s="132">
        <v>-31.678999999999998</v>
      </c>
      <c r="Q3298" s="132">
        <v>0.78400000000000003</v>
      </c>
      <c r="R3298" s="132">
        <v>-24.821000000000002</v>
      </c>
      <c r="S3298" s="129">
        <v>1.63</v>
      </c>
      <c r="T3298" s="129">
        <v>27.056999999999999</v>
      </c>
      <c r="U3298" s="129">
        <v>32.895000000000003</v>
      </c>
      <c r="V3298" s="129">
        <v>-47</v>
      </c>
      <c r="W3298" s="129">
        <v>-46</v>
      </c>
      <c r="X3298" s="129">
        <v>373</v>
      </c>
      <c r="Y3298" s="129" t="s">
        <v>864</v>
      </c>
      <c r="Z3298" s="129" t="b">
        <v>1</v>
      </c>
      <c r="AA3298" s="129">
        <v>0</v>
      </c>
      <c r="AB3298" s="129" t="b">
        <v>0</v>
      </c>
      <c r="AC3298" s="129">
        <v>38</v>
      </c>
      <c r="AD3298" s="129">
        <v>4.9000000000000002E-2</v>
      </c>
      <c r="AE3298" s="129" t="s">
        <v>24</v>
      </c>
      <c r="AF3298" s="129" t="s">
        <v>177</v>
      </c>
      <c r="AG3298" s="35" t="s">
        <v>3384</v>
      </c>
    </row>
    <row r="3299" spans="1:33" x14ac:dyDescent="0.3">
      <c r="A3299" s="129" t="s">
        <v>176</v>
      </c>
      <c r="B3299" s="132">
        <v>1.6</v>
      </c>
      <c r="C3299" s="132">
        <v>-2.1800000000000002</v>
      </c>
      <c r="D3299" s="132">
        <v>-10.61</v>
      </c>
      <c r="E3299" s="132">
        <v>-3.84</v>
      </c>
      <c r="F3299" s="132">
        <v>-11.74</v>
      </c>
      <c r="G3299" s="129" t="s">
        <v>177</v>
      </c>
      <c r="H3299" s="129" t="s">
        <v>24</v>
      </c>
      <c r="I3299" s="129">
        <v>50.889000000000003</v>
      </c>
      <c r="J3299" s="129">
        <v>-38</v>
      </c>
      <c r="K3299" s="129">
        <v>-24</v>
      </c>
      <c r="L3299" s="129" t="b">
        <v>0</v>
      </c>
      <c r="M3299" s="129">
        <v>-39.847000000000001</v>
      </c>
      <c r="N3299" s="129">
        <v>2.4119999999999999</v>
      </c>
      <c r="O3299" s="129">
        <v>-16.518000000000001</v>
      </c>
      <c r="P3299" s="132">
        <v>-32.259</v>
      </c>
      <c r="Q3299" s="132">
        <v>0.77900000000000003</v>
      </c>
      <c r="R3299" s="132">
        <v>-25.128</v>
      </c>
      <c r="S3299" s="129">
        <v>1.91</v>
      </c>
      <c r="T3299" s="129">
        <v>27.597999999999999</v>
      </c>
      <c r="U3299" s="129">
        <v>225.26</v>
      </c>
      <c r="V3299" s="129">
        <v>-41</v>
      </c>
      <c r="W3299" s="129">
        <v>-61</v>
      </c>
      <c r="X3299" s="129">
        <v>46</v>
      </c>
      <c r="Y3299" s="129" t="s">
        <v>176</v>
      </c>
      <c r="Z3299" s="129" t="b">
        <v>1</v>
      </c>
      <c r="AA3299" s="129">
        <v>0</v>
      </c>
      <c r="AB3299" s="129" t="b">
        <v>0</v>
      </c>
      <c r="AC3299" s="129">
        <v>47</v>
      </c>
      <c r="AD3299" s="129">
        <v>4.9000000000000002E-2</v>
      </c>
      <c r="AE3299" s="129" t="s">
        <v>24</v>
      </c>
      <c r="AF3299" s="129" t="s">
        <v>177</v>
      </c>
      <c r="AG3299" s="35" t="s">
        <v>3447</v>
      </c>
    </row>
    <row r="3300" spans="1:33" x14ac:dyDescent="0.3">
      <c r="A3300" s="129" t="s">
        <v>238</v>
      </c>
      <c r="B3300" s="132">
        <v>2.33</v>
      </c>
      <c r="C3300" s="132">
        <v>-4.87</v>
      </c>
      <c r="D3300" s="132">
        <v>-8.6199999999999992</v>
      </c>
      <c r="E3300" s="132">
        <v>-22.72</v>
      </c>
      <c r="F3300" s="132">
        <v>-26.93</v>
      </c>
      <c r="G3300" s="129" t="s">
        <v>3114</v>
      </c>
      <c r="H3300" s="129" t="s">
        <v>31</v>
      </c>
      <c r="I3300" s="129">
        <v>220.29400000000001</v>
      </c>
      <c r="J3300" s="129">
        <v>-60</v>
      </c>
      <c r="K3300" s="129">
        <v>-33</v>
      </c>
      <c r="L3300" s="129" t="b">
        <v>0</v>
      </c>
      <c r="M3300" s="129">
        <v>-61.945</v>
      </c>
      <c r="N3300" s="129">
        <v>3.746</v>
      </c>
      <c r="O3300" s="129">
        <v>-16.538</v>
      </c>
      <c r="P3300" s="132">
        <v>-51.649000000000001</v>
      </c>
      <c r="Q3300" s="132">
        <v>0.81200000000000006</v>
      </c>
      <c r="R3300" s="132">
        <v>-41.914999999999999</v>
      </c>
      <c r="S3300" s="129">
        <v>2.63</v>
      </c>
      <c r="T3300" s="129">
        <v>-54.963999999999999</v>
      </c>
      <c r="U3300" s="129">
        <v>458.8</v>
      </c>
      <c r="V3300" s="129">
        <v>-28</v>
      </c>
      <c r="W3300" s="129">
        <v>-10</v>
      </c>
      <c r="X3300" s="129">
        <v>16</v>
      </c>
      <c r="Y3300" s="129" t="s">
        <v>238</v>
      </c>
      <c r="Z3300" s="129" t="b">
        <v>1</v>
      </c>
      <c r="AA3300" s="129">
        <v>0</v>
      </c>
      <c r="AB3300" s="129" t="b">
        <v>0</v>
      </c>
      <c r="AC3300" s="129">
        <v>37</v>
      </c>
      <c r="AD3300" s="129">
        <v>4.8000000000000001E-2</v>
      </c>
      <c r="AE3300" s="129" t="s">
        <v>31</v>
      </c>
      <c r="AF3300" s="129" t="s">
        <v>3114</v>
      </c>
      <c r="AG3300" s="35" t="s">
        <v>4508</v>
      </c>
    </row>
    <row r="3301" spans="1:33" x14ac:dyDescent="0.3">
      <c r="A3301" s="129" t="s">
        <v>7520</v>
      </c>
      <c r="B3301" s="132">
        <v>-2.1</v>
      </c>
      <c r="C3301" s="132">
        <v>-3.07</v>
      </c>
      <c r="D3301" s="132">
        <v>-29.39</v>
      </c>
      <c r="E3301" s="132">
        <v>-26.97</v>
      </c>
      <c r="F3301" s="132">
        <v>-30.45</v>
      </c>
      <c r="G3301" s="129" t="s">
        <v>202</v>
      </c>
      <c r="H3301" s="129" t="s">
        <v>3108</v>
      </c>
      <c r="I3301" s="129">
        <v>0.60399999999999998</v>
      </c>
      <c r="J3301" s="129">
        <v>-82</v>
      </c>
      <c r="K3301" s="129">
        <v>-82</v>
      </c>
      <c r="L3301" s="129" t="b">
        <v>0</v>
      </c>
      <c r="M3301" s="129">
        <v>-85.653999999999996</v>
      </c>
      <c r="N3301" s="129">
        <v>5.1529999999999996</v>
      </c>
      <c r="O3301" s="129">
        <v>-16.622</v>
      </c>
      <c r="P3301" s="132">
        <v>-62.475000000000001</v>
      </c>
      <c r="Q3301" s="132">
        <v>0.76300000000000001</v>
      </c>
      <c r="R3301" s="132">
        <v>-47.649000000000001</v>
      </c>
      <c r="S3301" s="129">
        <v>3.68</v>
      </c>
      <c r="T3301" s="129">
        <v>-60.924999999999997</v>
      </c>
      <c r="U3301" s="129">
        <v>9.8000000000000007</v>
      </c>
      <c r="V3301" s="129">
        <v>16</v>
      </c>
      <c r="W3301" s="129">
        <v>-20</v>
      </c>
      <c r="X3301" s="129">
        <v>553</v>
      </c>
      <c r="Y3301" s="129" t="s">
        <v>7520</v>
      </c>
      <c r="Z3301" s="129" t="b">
        <v>1</v>
      </c>
      <c r="AA3301" s="129">
        <v>0</v>
      </c>
      <c r="AB3301" s="129" t="b">
        <v>0</v>
      </c>
      <c r="AC3301" s="129">
        <v>40</v>
      </c>
      <c r="AD3301" s="129">
        <v>4.8000000000000001E-2</v>
      </c>
      <c r="AE3301" s="129" t="s">
        <v>3108</v>
      </c>
      <c r="AF3301" s="129" t="s">
        <v>202</v>
      </c>
      <c r="AG3301" s="35" t="s">
        <v>7521</v>
      </c>
    </row>
    <row r="3302" spans="1:33" x14ac:dyDescent="0.3">
      <c r="A3302" s="129" t="s">
        <v>1710</v>
      </c>
      <c r="B3302" s="132">
        <v>-1.85</v>
      </c>
      <c r="C3302" s="132">
        <v>-8.6199999999999992</v>
      </c>
      <c r="D3302" s="132">
        <v>-27.15</v>
      </c>
      <c r="E3302" s="132">
        <v>-29.57</v>
      </c>
      <c r="F3302" s="132">
        <v>-39.94</v>
      </c>
      <c r="G3302" s="129" t="s">
        <v>150</v>
      </c>
      <c r="H3302" s="129" t="s">
        <v>3111</v>
      </c>
      <c r="I3302" s="129">
        <v>1.466</v>
      </c>
      <c r="J3302" s="129">
        <v>-97</v>
      </c>
      <c r="K3302" s="129">
        <v>-94</v>
      </c>
      <c r="L3302" s="129" t="b">
        <v>0</v>
      </c>
      <c r="M3302" s="129">
        <v>-97.701999999999998</v>
      </c>
      <c r="N3302" s="129">
        <v>5.87</v>
      </c>
      <c r="O3302" s="129">
        <v>-16.643000000000001</v>
      </c>
      <c r="P3302" s="132">
        <v>-71.53</v>
      </c>
      <c r="Q3302" s="132">
        <v>0.81</v>
      </c>
      <c r="R3302" s="132">
        <v>-57.905999999999999</v>
      </c>
      <c r="S3302" s="129">
        <v>6.22</v>
      </c>
      <c r="T3302" s="129">
        <v>-7.5819999999999999</v>
      </c>
      <c r="U3302" s="129">
        <v>2.12</v>
      </c>
      <c r="V3302" s="129">
        <v>-42</v>
      </c>
      <c r="W3302" s="129">
        <v>-57</v>
      </c>
      <c r="X3302" s="129">
        <v>1516</v>
      </c>
      <c r="Y3302" s="129" t="s">
        <v>1710</v>
      </c>
      <c r="Z3302" s="129" t="b">
        <v>1</v>
      </c>
      <c r="AA3302" s="129">
        <v>0</v>
      </c>
      <c r="AB3302" s="129" t="b">
        <v>0</v>
      </c>
      <c r="AC3302" s="129">
        <v>42</v>
      </c>
      <c r="AD3302" s="129">
        <v>4.8000000000000001E-2</v>
      </c>
      <c r="AE3302" s="129" t="s">
        <v>3111</v>
      </c>
      <c r="AF3302" s="129" t="s">
        <v>150</v>
      </c>
      <c r="AG3302" s="35" t="s">
        <v>4651</v>
      </c>
    </row>
    <row r="3303" spans="1:33" x14ac:dyDescent="0.3">
      <c r="A3303" s="129" t="s">
        <v>1588</v>
      </c>
      <c r="B3303" s="132">
        <v>-6.73</v>
      </c>
      <c r="C3303" s="132">
        <v>-17.64</v>
      </c>
      <c r="D3303" s="132">
        <v>-18.16</v>
      </c>
      <c r="E3303" s="132">
        <v>-24.44</v>
      </c>
      <c r="F3303" s="132">
        <v>-29.45</v>
      </c>
      <c r="G3303" s="129" t="s">
        <v>202</v>
      </c>
      <c r="H3303" s="129" t="s">
        <v>3108</v>
      </c>
      <c r="I3303" s="129">
        <v>1.927</v>
      </c>
      <c r="J3303" s="129">
        <v>-34</v>
      </c>
      <c r="K3303" s="129">
        <v>-30</v>
      </c>
      <c r="L3303" s="129" t="b">
        <v>0</v>
      </c>
      <c r="M3303" s="129">
        <v>-46.052999999999997</v>
      </c>
      <c r="N3303" s="129">
        <v>2.7629999999999999</v>
      </c>
      <c r="O3303" s="129">
        <v>-16.667000000000002</v>
      </c>
      <c r="P3303" s="132">
        <v>-40.58</v>
      </c>
      <c r="Q3303" s="132">
        <v>0.79100000000000004</v>
      </c>
      <c r="R3303" s="132">
        <v>-32.11</v>
      </c>
      <c r="S3303" s="129">
        <v>3.35</v>
      </c>
      <c r="T3303" s="129">
        <v>-114.304</v>
      </c>
      <c r="U3303" s="129">
        <v>9.15</v>
      </c>
      <c r="V3303" s="129">
        <v>-17</v>
      </c>
      <c r="W3303" s="129">
        <v>0</v>
      </c>
      <c r="X3303" s="129">
        <v>653</v>
      </c>
      <c r="Y3303" s="129" t="s">
        <v>1588</v>
      </c>
      <c r="Z3303" s="129" t="b">
        <v>1</v>
      </c>
      <c r="AA3303" s="129">
        <v>0</v>
      </c>
      <c r="AB3303" s="129" t="b">
        <v>0</v>
      </c>
      <c r="AC3303" s="129">
        <v>39</v>
      </c>
      <c r="AD3303" s="129">
        <v>4.8000000000000001E-2</v>
      </c>
      <c r="AE3303" s="129" t="s">
        <v>3108</v>
      </c>
      <c r="AF3303" s="129" t="s">
        <v>202</v>
      </c>
      <c r="AG3303" s="35" t="s">
        <v>3828</v>
      </c>
    </row>
    <row r="3304" spans="1:33" x14ac:dyDescent="0.3">
      <c r="A3304" s="129" t="s">
        <v>2213</v>
      </c>
      <c r="B3304" s="132">
        <v>-1.98</v>
      </c>
      <c r="C3304" s="132">
        <v>-10.84</v>
      </c>
      <c r="D3304" s="132">
        <v>-28.25</v>
      </c>
      <c r="E3304" s="132">
        <v>-46.32</v>
      </c>
      <c r="F3304" s="132">
        <v>-46.3</v>
      </c>
      <c r="G3304" s="129" t="s">
        <v>3747</v>
      </c>
      <c r="H3304" s="129" t="s">
        <v>3124</v>
      </c>
      <c r="I3304" s="129">
        <v>1.8069999999999999</v>
      </c>
      <c r="J3304" s="129">
        <v>-96</v>
      </c>
      <c r="K3304" s="129">
        <v>-96</v>
      </c>
      <c r="L3304" s="129" t="b">
        <v>0</v>
      </c>
      <c r="M3304" s="129">
        <v>-107.31399999999999</v>
      </c>
      <c r="N3304" s="129">
        <v>6.4130000000000003</v>
      </c>
      <c r="O3304" s="129">
        <v>-16.734999999999999</v>
      </c>
      <c r="P3304" s="132">
        <v>-75.216999999999999</v>
      </c>
      <c r="Q3304" s="132">
        <v>0.81599999999999995</v>
      </c>
      <c r="R3304" s="132">
        <v>-61.360999999999997</v>
      </c>
      <c r="S3304" s="129">
        <v>3.7</v>
      </c>
      <c r="T3304" s="129">
        <v>3.8039999999999998</v>
      </c>
      <c r="U3304" s="129">
        <v>10.654999999999999</v>
      </c>
      <c r="V3304" s="129">
        <v>-11</v>
      </c>
      <c r="W3304" s="129">
        <v>-27</v>
      </c>
      <c r="X3304" s="129">
        <v>507</v>
      </c>
      <c r="Y3304" s="129" t="s">
        <v>2213</v>
      </c>
      <c r="Z3304" s="129" t="b">
        <v>1</v>
      </c>
      <c r="AA3304" s="129">
        <v>0</v>
      </c>
      <c r="AB3304" s="129" t="b">
        <v>0</v>
      </c>
      <c r="AC3304" s="129">
        <v>42</v>
      </c>
      <c r="AD3304" s="129">
        <v>4.7E-2</v>
      </c>
      <c r="AE3304" s="129" t="s">
        <v>3124</v>
      </c>
      <c r="AF3304" s="129" t="s">
        <v>3747</v>
      </c>
      <c r="AG3304" s="35" t="s">
        <v>4693</v>
      </c>
    </row>
    <row r="3305" spans="1:33" x14ac:dyDescent="0.3">
      <c r="A3305" s="129" t="s">
        <v>628</v>
      </c>
      <c r="B3305" s="132">
        <v>0.49</v>
      </c>
      <c r="C3305" s="132">
        <v>0.17</v>
      </c>
      <c r="D3305" s="132">
        <v>-8.4700000000000006</v>
      </c>
      <c r="E3305" s="132">
        <v>-6.79</v>
      </c>
      <c r="F3305" s="132">
        <v>-11.7</v>
      </c>
      <c r="I3305" s="129">
        <v>6.819</v>
      </c>
      <c r="J3305" s="129">
        <v>-44</v>
      </c>
      <c r="K3305" s="129">
        <v>-25</v>
      </c>
      <c r="L3305" s="129" t="b">
        <v>0</v>
      </c>
      <c r="M3305" s="129">
        <v>-38.340000000000003</v>
      </c>
      <c r="N3305" s="129">
        <v>2.2890000000000001</v>
      </c>
      <c r="O3305" s="129">
        <v>-16.751999999999999</v>
      </c>
      <c r="P3305" s="132">
        <v>-33.595999999999997</v>
      </c>
      <c r="Q3305" s="132">
        <v>0.79300000000000004</v>
      </c>
      <c r="R3305" s="132">
        <v>-26.65</v>
      </c>
      <c r="S3305" s="129">
        <v>1.66</v>
      </c>
      <c r="T3305" s="129">
        <v>37.183999999999997</v>
      </c>
      <c r="U3305" s="129">
        <v>150.91</v>
      </c>
      <c r="V3305" s="129">
        <v>-54</v>
      </c>
      <c r="W3305" s="129">
        <v>-41</v>
      </c>
      <c r="X3305" s="129">
        <v>79</v>
      </c>
      <c r="Y3305" s="129" t="s">
        <v>628</v>
      </c>
      <c r="Z3305" s="129" t="b">
        <v>1</v>
      </c>
      <c r="AA3305" s="129">
        <v>0</v>
      </c>
      <c r="AB3305" s="129" t="b">
        <v>0</v>
      </c>
      <c r="AC3305" s="129">
        <v>40</v>
      </c>
      <c r="AD3305" s="129">
        <v>4.7E-2</v>
      </c>
      <c r="AG3305" s="35" t="s">
        <v>3620</v>
      </c>
    </row>
    <row r="3306" spans="1:33" x14ac:dyDescent="0.3">
      <c r="A3306" s="129" t="s">
        <v>9213</v>
      </c>
      <c r="B3306" s="132">
        <v>0.65</v>
      </c>
      <c r="C3306" s="132">
        <v>-0.88</v>
      </c>
      <c r="D3306" s="132">
        <v>-8.39</v>
      </c>
      <c r="E3306" s="132">
        <v>-15.83</v>
      </c>
      <c r="F3306" s="132">
        <v>-17.57</v>
      </c>
      <c r="G3306" s="129" t="s">
        <v>3110</v>
      </c>
      <c r="H3306" s="129" t="s">
        <v>3111</v>
      </c>
      <c r="I3306" s="129">
        <v>0.433</v>
      </c>
      <c r="J3306" s="129">
        <v>-45</v>
      </c>
      <c r="K3306" s="129">
        <v>-39</v>
      </c>
      <c r="L3306" s="129" t="b">
        <v>0</v>
      </c>
      <c r="M3306" s="129">
        <v>-41.384999999999998</v>
      </c>
      <c r="N3306" s="129">
        <v>2.4660000000000002</v>
      </c>
      <c r="O3306" s="129">
        <v>-16.782</v>
      </c>
      <c r="P3306" s="132">
        <v>-36.970999999999997</v>
      </c>
      <c r="Q3306" s="132">
        <v>0.80600000000000005</v>
      </c>
      <c r="R3306" s="132">
        <v>-29.811</v>
      </c>
      <c r="S3306" s="129">
        <v>3.89</v>
      </c>
      <c r="T3306" s="129">
        <v>-43.722999999999999</v>
      </c>
      <c r="U3306" s="129">
        <v>12.34</v>
      </c>
      <c r="V3306" s="129">
        <v>-73</v>
      </c>
      <c r="W3306" s="129">
        <v>-51</v>
      </c>
      <c r="X3306" s="129">
        <v>416</v>
      </c>
      <c r="Y3306" s="129" t="s">
        <v>9213</v>
      </c>
      <c r="Z3306" s="129" t="b">
        <v>1</v>
      </c>
      <c r="AA3306" s="129">
        <v>0</v>
      </c>
      <c r="AB3306" s="129" t="b">
        <v>0</v>
      </c>
      <c r="AC3306" s="129">
        <v>20</v>
      </c>
      <c r="AD3306" s="129">
        <v>4.7E-2</v>
      </c>
      <c r="AE3306" s="129" t="s">
        <v>3111</v>
      </c>
      <c r="AF3306" s="129" t="s">
        <v>3110</v>
      </c>
      <c r="AG3306" s="35" t="s">
        <v>9214</v>
      </c>
    </row>
    <row r="3307" spans="1:33" x14ac:dyDescent="0.3">
      <c r="A3307" s="129" t="s">
        <v>7100</v>
      </c>
      <c r="B3307" s="132">
        <v>2.2000000000000002</v>
      </c>
      <c r="C3307" s="132">
        <v>0.59</v>
      </c>
      <c r="D3307" s="132">
        <v>-11.11</v>
      </c>
      <c r="E3307" s="132">
        <v>-12.33</v>
      </c>
      <c r="F3307" s="132">
        <v>-19.239999999999998</v>
      </c>
      <c r="G3307" s="129" t="s">
        <v>3775</v>
      </c>
      <c r="H3307" s="129" t="s">
        <v>3111</v>
      </c>
      <c r="I3307" s="129">
        <v>0.68</v>
      </c>
      <c r="J3307" s="129">
        <v>-70</v>
      </c>
      <c r="K3307" s="129">
        <v>-64</v>
      </c>
      <c r="L3307" s="129" t="b">
        <v>0</v>
      </c>
      <c r="M3307" s="129">
        <v>-44.750999999999998</v>
      </c>
      <c r="N3307" s="129">
        <v>2.6560000000000001</v>
      </c>
      <c r="O3307" s="129">
        <v>-16.847999999999999</v>
      </c>
      <c r="P3307" s="132">
        <v>-40.28</v>
      </c>
      <c r="Q3307" s="132">
        <v>0.80500000000000005</v>
      </c>
      <c r="R3307" s="132">
        <v>-32.406999999999996</v>
      </c>
      <c r="S3307" s="129">
        <v>2.48</v>
      </c>
      <c r="T3307" s="129">
        <v>-7.8739999999999997</v>
      </c>
      <c r="U3307" s="129">
        <v>5.12</v>
      </c>
      <c r="V3307" s="129">
        <v>-4</v>
      </c>
      <c r="W3307" s="129">
        <v>-11</v>
      </c>
      <c r="X3307" s="129">
        <v>1574</v>
      </c>
      <c r="Y3307" s="129" t="s">
        <v>7100</v>
      </c>
      <c r="Z3307" s="129" t="b">
        <v>1</v>
      </c>
      <c r="AA3307" s="129">
        <v>0</v>
      </c>
      <c r="AB3307" s="129" t="b">
        <v>0</v>
      </c>
      <c r="AC3307" s="129">
        <v>41</v>
      </c>
      <c r="AD3307" s="129">
        <v>4.5999999999999999E-2</v>
      </c>
      <c r="AE3307" s="129" t="s">
        <v>3111</v>
      </c>
      <c r="AF3307" s="129" t="s">
        <v>3775</v>
      </c>
      <c r="AG3307" s="35" t="s">
        <v>7101</v>
      </c>
    </row>
    <row r="3308" spans="1:33" x14ac:dyDescent="0.3">
      <c r="A3308" s="129" t="s">
        <v>469</v>
      </c>
      <c r="B3308" s="132">
        <v>2.65</v>
      </c>
      <c r="C3308" s="132">
        <v>-9.81</v>
      </c>
      <c r="D3308" s="132">
        <v>-16.16</v>
      </c>
      <c r="E3308" s="132">
        <v>-32.29</v>
      </c>
      <c r="F3308" s="132">
        <v>-36.4</v>
      </c>
      <c r="G3308" s="129" t="s">
        <v>3114</v>
      </c>
      <c r="H3308" s="129" t="s">
        <v>31</v>
      </c>
      <c r="I3308" s="129">
        <v>42.2</v>
      </c>
      <c r="J3308" s="129">
        <v>-75</v>
      </c>
      <c r="K3308" s="129">
        <v>-65</v>
      </c>
      <c r="L3308" s="129" t="b">
        <v>0</v>
      </c>
      <c r="M3308" s="129">
        <v>-53.277000000000001</v>
      </c>
      <c r="N3308" s="129">
        <v>3.1579999999999999</v>
      </c>
      <c r="O3308" s="129">
        <v>-16.87</v>
      </c>
      <c r="P3308" s="132">
        <v>-50.293999999999997</v>
      </c>
      <c r="Q3308" s="132">
        <v>0.79</v>
      </c>
      <c r="R3308" s="132">
        <v>-39.707999999999998</v>
      </c>
      <c r="S3308" s="129">
        <v>3.15</v>
      </c>
      <c r="T3308" s="129">
        <v>-24.254999999999999</v>
      </c>
      <c r="U3308" s="129">
        <v>162.12</v>
      </c>
      <c r="V3308" s="129">
        <v>-66</v>
      </c>
      <c r="W3308" s="129">
        <v>-54</v>
      </c>
      <c r="X3308" s="129">
        <v>39</v>
      </c>
      <c r="Y3308" s="129" t="s">
        <v>469</v>
      </c>
      <c r="Z3308" s="129" t="b">
        <v>1</v>
      </c>
      <c r="AA3308" s="129">
        <v>0</v>
      </c>
      <c r="AB3308" s="129" t="b">
        <v>0</v>
      </c>
      <c r="AC3308" s="129">
        <v>41</v>
      </c>
      <c r="AD3308" s="129">
        <v>4.5999999999999999E-2</v>
      </c>
      <c r="AE3308" s="129" t="s">
        <v>31</v>
      </c>
      <c r="AF3308" s="129" t="s">
        <v>3114</v>
      </c>
      <c r="AG3308" s="35" t="s">
        <v>4384</v>
      </c>
    </row>
    <row r="3309" spans="1:33" x14ac:dyDescent="0.3">
      <c r="A3309" s="129" t="s">
        <v>2174</v>
      </c>
      <c r="B3309" s="132">
        <v>1.97</v>
      </c>
      <c r="C3309" s="132">
        <v>-9.1199999999999992</v>
      </c>
      <c r="D3309" s="132">
        <v>-24.06</v>
      </c>
      <c r="E3309" s="132">
        <v>-37.1</v>
      </c>
      <c r="F3309" s="132">
        <v>-39.25</v>
      </c>
      <c r="G3309" s="129" t="s">
        <v>3127</v>
      </c>
      <c r="H3309" s="129" t="s">
        <v>31</v>
      </c>
      <c r="I3309" s="129">
        <v>3.9460000000000002</v>
      </c>
      <c r="J3309" s="129">
        <v>-83</v>
      </c>
      <c r="K3309" s="129">
        <v>-83</v>
      </c>
      <c r="L3309" s="129" t="b">
        <v>0</v>
      </c>
      <c r="M3309" s="129">
        <v>-90.649000000000001</v>
      </c>
      <c r="N3309" s="129">
        <v>5.3730000000000002</v>
      </c>
      <c r="O3309" s="129">
        <v>-16.87</v>
      </c>
      <c r="P3309" s="132">
        <v>-67.034999999999997</v>
      </c>
      <c r="Q3309" s="132">
        <v>0.80900000000000005</v>
      </c>
      <c r="R3309" s="132">
        <v>-54.201999999999998</v>
      </c>
      <c r="S3309" s="129">
        <v>3.91</v>
      </c>
      <c r="T3309" s="129">
        <v>-4.5049999999999999</v>
      </c>
      <c r="U3309" s="129">
        <v>5.68</v>
      </c>
      <c r="V3309" s="129">
        <v>-45</v>
      </c>
      <c r="W3309" s="129">
        <v>-46</v>
      </c>
      <c r="X3309" s="129">
        <v>900</v>
      </c>
      <c r="Y3309" s="129" t="s">
        <v>2174</v>
      </c>
      <c r="Z3309" s="129" t="b">
        <v>1</v>
      </c>
      <c r="AA3309" s="129">
        <v>0</v>
      </c>
      <c r="AB3309" s="129" t="b">
        <v>0</v>
      </c>
      <c r="AC3309" s="129">
        <v>40</v>
      </c>
      <c r="AD3309" s="129">
        <v>4.5999999999999999E-2</v>
      </c>
      <c r="AE3309" s="129" t="s">
        <v>31</v>
      </c>
      <c r="AF3309" s="129" t="s">
        <v>3127</v>
      </c>
      <c r="AG3309" s="35" t="s">
        <v>3372</v>
      </c>
    </row>
    <row r="3310" spans="1:33" x14ac:dyDescent="0.3">
      <c r="A3310" s="129" t="s">
        <v>714</v>
      </c>
      <c r="B3310" s="132">
        <v>6.31</v>
      </c>
      <c r="C3310" s="132">
        <v>5.87</v>
      </c>
      <c r="D3310" s="132">
        <v>1.59</v>
      </c>
      <c r="E3310" s="132">
        <v>-9.93</v>
      </c>
      <c r="F3310" s="132">
        <v>-11.54</v>
      </c>
      <c r="G3310" s="129" t="s">
        <v>3127</v>
      </c>
      <c r="H3310" s="129" t="s">
        <v>31</v>
      </c>
      <c r="I3310" s="129">
        <v>75.445999999999998</v>
      </c>
      <c r="J3310" s="129">
        <v>-44</v>
      </c>
      <c r="K3310" s="129">
        <v>-32</v>
      </c>
      <c r="L3310" s="129" t="b">
        <v>1</v>
      </c>
      <c r="M3310" s="129">
        <v>-49.883000000000003</v>
      </c>
      <c r="N3310" s="129">
        <v>2.9329999999999998</v>
      </c>
      <c r="O3310" s="129">
        <v>-17.006</v>
      </c>
      <c r="P3310" s="132">
        <v>-41.451999999999998</v>
      </c>
      <c r="Q3310" s="132">
        <v>0.81599999999999995</v>
      </c>
      <c r="R3310" s="132">
        <v>-33.82</v>
      </c>
      <c r="S3310" s="129">
        <v>1.74</v>
      </c>
      <c r="T3310" s="129">
        <v>-48.371000000000002</v>
      </c>
      <c r="U3310" s="129">
        <v>17.86</v>
      </c>
      <c r="V3310" s="129">
        <v>-43</v>
      </c>
      <c r="W3310" s="129">
        <v>-36</v>
      </c>
      <c r="X3310" s="129">
        <v>644</v>
      </c>
      <c r="Y3310" s="129" t="s">
        <v>714</v>
      </c>
      <c r="Z3310" s="129" t="b">
        <v>1</v>
      </c>
      <c r="AA3310" s="129">
        <v>0</v>
      </c>
      <c r="AB3310" s="129" t="b">
        <v>0</v>
      </c>
      <c r="AC3310" s="129">
        <v>41</v>
      </c>
      <c r="AD3310" s="129">
        <v>4.5999999999999999E-2</v>
      </c>
      <c r="AE3310" s="129" t="s">
        <v>31</v>
      </c>
      <c r="AF3310" s="129" t="s">
        <v>3127</v>
      </c>
      <c r="AG3310" s="35" t="s">
        <v>3811</v>
      </c>
    </row>
    <row r="3311" spans="1:33" x14ac:dyDescent="0.3">
      <c r="A3311" s="129" t="s">
        <v>4227</v>
      </c>
      <c r="B3311" s="132">
        <v>-0.24</v>
      </c>
      <c r="C3311" s="132">
        <v>-6.02</v>
      </c>
      <c r="D3311" s="132">
        <v>-14.64</v>
      </c>
      <c r="E3311" s="132">
        <v>-19.53</v>
      </c>
      <c r="F3311" s="132">
        <v>-21.44</v>
      </c>
      <c r="G3311" s="129" t="s">
        <v>3775</v>
      </c>
      <c r="H3311" s="129" t="s">
        <v>3111</v>
      </c>
      <c r="I3311" s="129">
        <v>0.73599999999999999</v>
      </c>
      <c r="J3311" s="129">
        <v>-57</v>
      </c>
      <c r="K3311" s="129">
        <v>-53</v>
      </c>
      <c r="L3311" s="129" t="b">
        <v>0</v>
      </c>
      <c r="M3311" s="129">
        <v>-39.802999999999997</v>
      </c>
      <c r="N3311" s="129">
        <v>2.3359999999999999</v>
      </c>
      <c r="O3311" s="129">
        <v>-17.036000000000001</v>
      </c>
      <c r="P3311" s="132">
        <v>-37.183</v>
      </c>
      <c r="Q3311" s="132">
        <v>0.80100000000000005</v>
      </c>
      <c r="R3311" s="132">
        <v>-29.774000000000001</v>
      </c>
      <c r="S3311" s="129">
        <v>2.46</v>
      </c>
      <c r="T3311" s="129">
        <v>-58.997</v>
      </c>
      <c r="U3311" s="129">
        <v>8.2799999999999994</v>
      </c>
      <c r="V3311" s="129">
        <v>21</v>
      </c>
      <c r="W3311" s="129">
        <v>16</v>
      </c>
      <c r="X3311" s="129">
        <v>983</v>
      </c>
      <c r="Y3311" s="129" t="s">
        <v>4227</v>
      </c>
      <c r="Z3311" s="129" t="b">
        <v>1</v>
      </c>
      <c r="AA3311" s="129">
        <v>0</v>
      </c>
      <c r="AB3311" s="129" t="b">
        <v>0</v>
      </c>
      <c r="AC3311" s="129">
        <v>41</v>
      </c>
      <c r="AD3311" s="129">
        <v>4.4999999999999998E-2</v>
      </c>
      <c r="AE3311" s="129" t="s">
        <v>3111</v>
      </c>
      <c r="AF3311" s="129" t="s">
        <v>3775</v>
      </c>
      <c r="AG3311" s="35" t="s">
        <v>4228</v>
      </c>
    </row>
    <row r="3312" spans="1:33" x14ac:dyDescent="0.3">
      <c r="A3312" s="129" t="s">
        <v>1967</v>
      </c>
      <c r="B3312" s="132">
        <v>-2.93</v>
      </c>
      <c r="C3312" s="132">
        <v>-2.02</v>
      </c>
      <c r="D3312" s="132">
        <v>-24.89</v>
      </c>
      <c r="E3312" s="132">
        <v>-33.79</v>
      </c>
      <c r="F3312" s="132">
        <v>-35.119999999999997</v>
      </c>
      <c r="G3312" s="129" t="s">
        <v>3168</v>
      </c>
      <c r="H3312" s="129" t="s">
        <v>3124</v>
      </c>
      <c r="I3312" s="129">
        <v>1.0569999999999999</v>
      </c>
      <c r="J3312" s="129">
        <v>-76</v>
      </c>
      <c r="K3312" s="129">
        <v>-75</v>
      </c>
      <c r="L3312" s="129" t="b">
        <v>0</v>
      </c>
      <c r="M3312" s="129">
        <v>-118.557</v>
      </c>
      <c r="N3312" s="129">
        <v>6.9560000000000004</v>
      </c>
      <c r="O3312" s="129">
        <v>-17.045000000000002</v>
      </c>
      <c r="P3312" s="132">
        <v>-76.695999999999998</v>
      </c>
      <c r="Q3312" s="132">
        <v>0.80100000000000005</v>
      </c>
      <c r="R3312" s="132">
        <v>-61.451000000000001</v>
      </c>
      <c r="S3312" s="129">
        <v>4.93</v>
      </c>
      <c r="T3312" s="129">
        <v>-52.881</v>
      </c>
      <c r="U3312" s="129">
        <v>21.85</v>
      </c>
      <c r="V3312" s="129">
        <v>26</v>
      </c>
      <c r="W3312" s="129">
        <v>-5</v>
      </c>
      <c r="X3312" s="129">
        <v>185</v>
      </c>
      <c r="Y3312" s="129" t="s">
        <v>1967</v>
      </c>
      <c r="Z3312" s="129" t="b">
        <v>1</v>
      </c>
      <c r="AA3312" s="129">
        <v>0</v>
      </c>
      <c r="AB3312" s="129" t="b">
        <v>0</v>
      </c>
      <c r="AC3312" s="129">
        <v>42</v>
      </c>
      <c r="AD3312" s="129">
        <v>4.4999999999999998E-2</v>
      </c>
      <c r="AE3312" s="129" t="s">
        <v>3124</v>
      </c>
      <c r="AF3312" s="129" t="s">
        <v>3168</v>
      </c>
      <c r="AG3312" s="35" t="s">
        <v>5492</v>
      </c>
    </row>
    <row r="3313" spans="1:33" x14ac:dyDescent="0.3">
      <c r="A3313" s="129" t="s">
        <v>7109</v>
      </c>
      <c r="B3313" s="132">
        <v>-1.85</v>
      </c>
      <c r="C3313" s="132">
        <v>-4.88</v>
      </c>
      <c r="D3313" s="132">
        <v>-19.420000000000002</v>
      </c>
      <c r="E3313" s="132">
        <v>-28.22</v>
      </c>
      <c r="F3313" s="132">
        <v>-26.6</v>
      </c>
      <c r="G3313" s="129" t="s">
        <v>3217</v>
      </c>
      <c r="H3313" s="129" t="s">
        <v>150</v>
      </c>
      <c r="I3313" s="129">
        <v>0.54300000000000004</v>
      </c>
      <c r="J3313" s="129">
        <v>-70</v>
      </c>
      <c r="K3313" s="129">
        <v>-70</v>
      </c>
      <c r="L3313" s="129" t="b">
        <v>0</v>
      </c>
      <c r="M3313" s="129">
        <v>-54.695999999999998</v>
      </c>
      <c r="N3313" s="129">
        <v>3.1960000000000002</v>
      </c>
      <c r="O3313" s="129">
        <v>-17.113</v>
      </c>
      <c r="P3313" s="132">
        <v>-47.316000000000003</v>
      </c>
      <c r="Q3313" s="132">
        <v>0.78800000000000003</v>
      </c>
      <c r="R3313" s="132">
        <v>-37.268999999999998</v>
      </c>
      <c r="S3313" s="129">
        <v>2.8</v>
      </c>
      <c r="T3313" s="129">
        <v>18.315000000000001</v>
      </c>
      <c r="U3313" s="129">
        <v>5.85</v>
      </c>
      <c r="V3313" s="129">
        <v>-20</v>
      </c>
      <c r="W3313" s="129">
        <v>-27</v>
      </c>
      <c r="X3313" s="129">
        <v>1221</v>
      </c>
      <c r="Y3313" s="129" t="s">
        <v>7109</v>
      </c>
      <c r="Z3313" s="129" t="b">
        <v>1</v>
      </c>
      <c r="AA3313" s="129">
        <v>0</v>
      </c>
      <c r="AB3313" s="129" t="b">
        <v>0</v>
      </c>
      <c r="AC3313" s="129">
        <v>43</v>
      </c>
      <c r="AD3313" s="129">
        <v>4.4999999999999998E-2</v>
      </c>
      <c r="AE3313" s="129" t="s">
        <v>150</v>
      </c>
      <c r="AF3313" s="129" t="s">
        <v>3217</v>
      </c>
      <c r="AG3313" s="35" t="s">
        <v>7110</v>
      </c>
    </row>
    <row r="3314" spans="1:33" x14ac:dyDescent="0.3">
      <c r="A3314" s="129" t="s">
        <v>2264</v>
      </c>
      <c r="B3314" s="132">
        <v>2.79</v>
      </c>
      <c r="C3314" s="132">
        <v>-16.2</v>
      </c>
      <c r="D3314" s="132">
        <v>-23.12</v>
      </c>
      <c r="E3314" s="132">
        <v>-28.44</v>
      </c>
      <c r="F3314" s="132">
        <v>-35.65</v>
      </c>
      <c r="G3314" s="129" t="s">
        <v>3127</v>
      </c>
      <c r="H3314" s="129" t="s">
        <v>31</v>
      </c>
      <c r="I3314" s="129">
        <v>5.5350000000000001</v>
      </c>
      <c r="J3314" s="129">
        <v>-83</v>
      </c>
      <c r="K3314" s="129">
        <v>-77</v>
      </c>
      <c r="L3314" s="129" t="b">
        <v>0</v>
      </c>
      <c r="M3314" s="129">
        <v>-98.382000000000005</v>
      </c>
      <c r="N3314" s="129">
        <v>5.7450000000000001</v>
      </c>
      <c r="O3314" s="129">
        <v>-17.125</v>
      </c>
      <c r="P3314" s="132">
        <v>-67.450999999999993</v>
      </c>
      <c r="Q3314" s="132">
        <v>0.81399999999999995</v>
      </c>
      <c r="R3314" s="132">
        <v>-54.920999999999999</v>
      </c>
      <c r="S3314" s="129">
        <v>5.57</v>
      </c>
      <c r="T3314" s="129">
        <v>51.771000000000001</v>
      </c>
      <c r="U3314" s="129">
        <v>17.690000000000001</v>
      </c>
      <c r="V3314" s="129">
        <v>-39</v>
      </c>
      <c r="W3314" s="129">
        <v>9</v>
      </c>
      <c r="X3314" s="129">
        <v>203</v>
      </c>
      <c r="Y3314" s="129" t="s">
        <v>2264</v>
      </c>
      <c r="Z3314" s="129" t="b">
        <v>1</v>
      </c>
      <c r="AA3314" s="129">
        <v>0</v>
      </c>
      <c r="AB3314" s="129" t="b">
        <v>0</v>
      </c>
      <c r="AC3314" s="129">
        <v>40</v>
      </c>
      <c r="AD3314" s="129">
        <v>4.3999999999999997E-2</v>
      </c>
      <c r="AE3314" s="129" t="s">
        <v>31</v>
      </c>
      <c r="AF3314" s="129" t="s">
        <v>3127</v>
      </c>
      <c r="AG3314" s="35" t="s">
        <v>3658</v>
      </c>
    </row>
    <row r="3315" spans="1:33" x14ac:dyDescent="0.3">
      <c r="A3315" s="129" t="s">
        <v>638</v>
      </c>
      <c r="B3315" s="132">
        <v>1.61</v>
      </c>
      <c r="C3315" s="132">
        <v>-1.34</v>
      </c>
      <c r="D3315" s="132">
        <v>-5.33</v>
      </c>
      <c r="E3315" s="132">
        <v>-10.49</v>
      </c>
      <c r="F3315" s="132">
        <v>-9.85</v>
      </c>
      <c r="G3315" s="129" t="s">
        <v>3155</v>
      </c>
      <c r="H3315" s="129" t="s">
        <v>3108</v>
      </c>
      <c r="I3315" s="129">
        <v>5.7530000000000001</v>
      </c>
      <c r="J3315" s="129">
        <v>-35</v>
      </c>
      <c r="K3315" s="129">
        <v>-21</v>
      </c>
      <c r="L3315" s="129" t="b">
        <v>0</v>
      </c>
      <c r="M3315" s="129">
        <v>-33.851999999999997</v>
      </c>
      <c r="N3315" s="129">
        <v>1.972</v>
      </c>
      <c r="O3315" s="129">
        <v>-17.166</v>
      </c>
      <c r="P3315" s="132">
        <v>-29.82</v>
      </c>
      <c r="Q3315" s="132">
        <v>0.80600000000000005</v>
      </c>
      <c r="R3315" s="132">
        <v>-24.024000000000001</v>
      </c>
      <c r="S3315" s="129">
        <v>2.2000000000000002</v>
      </c>
      <c r="T3315" s="129">
        <v>16.515000000000001</v>
      </c>
      <c r="U3315" s="129">
        <v>71.400000000000006</v>
      </c>
      <c r="V3315" s="129">
        <v>-12</v>
      </c>
      <c r="W3315" s="129">
        <v>-10</v>
      </c>
      <c r="X3315" s="129">
        <v>127</v>
      </c>
      <c r="Y3315" s="129" t="s">
        <v>638</v>
      </c>
      <c r="Z3315" s="129" t="b">
        <v>1</v>
      </c>
      <c r="AA3315" s="129">
        <v>0</v>
      </c>
      <c r="AB3315" s="129" t="b">
        <v>0</v>
      </c>
      <c r="AC3315" s="129">
        <v>37</v>
      </c>
      <c r="AD3315" s="129">
        <v>4.3999999999999997E-2</v>
      </c>
      <c r="AE3315" s="129" t="s">
        <v>3108</v>
      </c>
      <c r="AF3315" s="129" t="s">
        <v>3155</v>
      </c>
      <c r="AG3315" s="35" t="s">
        <v>4057</v>
      </c>
    </row>
    <row r="3316" spans="1:33" x14ac:dyDescent="0.3">
      <c r="A3316" s="129" t="s">
        <v>726</v>
      </c>
      <c r="B3316" s="132">
        <v>-4.1100000000000003</v>
      </c>
      <c r="C3316" s="132">
        <v>-19.11</v>
      </c>
      <c r="D3316" s="132">
        <v>-30.04</v>
      </c>
      <c r="E3316" s="132">
        <v>-43.05</v>
      </c>
      <c r="F3316" s="132">
        <v>-43.05</v>
      </c>
      <c r="G3316" s="129" t="s">
        <v>3127</v>
      </c>
      <c r="H3316" s="129" t="s">
        <v>31</v>
      </c>
      <c r="I3316" s="129">
        <v>3.17</v>
      </c>
      <c r="J3316" s="129">
        <v>-80</v>
      </c>
      <c r="K3316" s="129">
        <v>-80</v>
      </c>
      <c r="L3316" s="129" t="b">
        <v>0</v>
      </c>
      <c r="M3316" s="129">
        <v>-82.644999999999996</v>
      </c>
      <c r="N3316" s="129">
        <v>4.7869999999999999</v>
      </c>
      <c r="O3316" s="129">
        <v>-17.263999999999999</v>
      </c>
      <c r="P3316" s="132">
        <v>-65.385000000000005</v>
      </c>
      <c r="Q3316" s="132">
        <v>0.80700000000000005</v>
      </c>
      <c r="R3316" s="132">
        <v>-52.737000000000002</v>
      </c>
      <c r="S3316" s="129">
        <v>4.03</v>
      </c>
      <c r="T3316" s="129">
        <v>-4.0490000000000004</v>
      </c>
      <c r="U3316" s="129">
        <v>42.92</v>
      </c>
      <c r="V3316" s="129">
        <v>-34</v>
      </c>
      <c r="W3316" s="129">
        <v>-22</v>
      </c>
      <c r="X3316" s="129">
        <v>115</v>
      </c>
      <c r="Y3316" s="129" t="s">
        <v>726</v>
      </c>
      <c r="Z3316" s="129" t="b">
        <v>1</v>
      </c>
      <c r="AA3316" s="129">
        <v>0</v>
      </c>
      <c r="AB3316" s="129" t="b">
        <v>0</v>
      </c>
      <c r="AC3316" s="129">
        <v>36</v>
      </c>
      <c r="AD3316" s="129">
        <v>4.3999999999999997E-2</v>
      </c>
      <c r="AE3316" s="129" t="s">
        <v>31</v>
      </c>
      <c r="AF3316" s="129" t="s">
        <v>3127</v>
      </c>
      <c r="AG3316" s="35" t="s">
        <v>4435</v>
      </c>
    </row>
    <row r="3317" spans="1:33" x14ac:dyDescent="0.3">
      <c r="A3317" s="129" t="s">
        <v>7526</v>
      </c>
      <c r="B3317" s="132">
        <v>0.17</v>
      </c>
      <c r="C3317" s="132">
        <v>6.32</v>
      </c>
      <c r="D3317" s="132">
        <v>-8.69</v>
      </c>
      <c r="E3317" s="132">
        <v>-19.93</v>
      </c>
      <c r="F3317" s="132">
        <v>-23.27</v>
      </c>
      <c r="G3317" s="129" t="s">
        <v>3175</v>
      </c>
      <c r="H3317" s="129" t="s">
        <v>3108</v>
      </c>
      <c r="I3317" s="129">
        <v>0.71599999999999997</v>
      </c>
      <c r="J3317" s="129">
        <v>-69</v>
      </c>
      <c r="K3317" s="129">
        <v>-64</v>
      </c>
      <c r="L3317" s="129" t="b">
        <v>0</v>
      </c>
      <c r="M3317" s="129">
        <v>-76.608999999999995</v>
      </c>
      <c r="N3317" s="129">
        <v>4.4329999999999998</v>
      </c>
      <c r="O3317" s="129">
        <v>-17.282</v>
      </c>
      <c r="P3317" s="132">
        <v>-58.686</v>
      </c>
      <c r="Q3317" s="132">
        <v>0.82499999999999996</v>
      </c>
      <c r="R3317" s="132">
        <v>-48.41</v>
      </c>
      <c r="S3317" s="129">
        <v>3.7</v>
      </c>
      <c r="T3317" s="129">
        <v>6.8970000000000002</v>
      </c>
      <c r="U3317" s="129">
        <v>11.77</v>
      </c>
      <c r="V3317" s="129">
        <v>-26</v>
      </c>
      <c r="W3317" s="129">
        <v>-48</v>
      </c>
      <c r="X3317" s="129">
        <v>459</v>
      </c>
      <c r="Y3317" s="129" t="s">
        <v>7526</v>
      </c>
      <c r="Z3317" s="129" t="b">
        <v>1</v>
      </c>
      <c r="AA3317" s="129">
        <v>0</v>
      </c>
      <c r="AB3317" s="129" t="b">
        <v>0</v>
      </c>
      <c r="AC3317" s="129">
        <v>40</v>
      </c>
      <c r="AD3317" s="129">
        <v>4.3999999999999997E-2</v>
      </c>
      <c r="AE3317" s="129" t="s">
        <v>3108</v>
      </c>
      <c r="AF3317" s="129" t="s">
        <v>3175</v>
      </c>
      <c r="AG3317" s="35" t="s">
        <v>7527</v>
      </c>
    </row>
    <row r="3318" spans="1:33" x14ac:dyDescent="0.3">
      <c r="A3318" s="129" t="s">
        <v>8261</v>
      </c>
      <c r="B3318" s="132">
        <v>-5.42</v>
      </c>
      <c r="C3318" s="132">
        <v>-11.94</v>
      </c>
      <c r="D3318" s="132">
        <v>-27.88</v>
      </c>
      <c r="E3318" s="132">
        <v>-38.68</v>
      </c>
      <c r="F3318" s="132">
        <v>-42.69</v>
      </c>
      <c r="G3318" s="129" t="s">
        <v>3267</v>
      </c>
      <c r="H3318" s="129" t="s">
        <v>3205</v>
      </c>
      <c r="I3318" s="129">
        <v>0.33400000000000002</v>
      </c>
      <c r="J3318" s="129">
        <v>-69</v>
      </c>
      <c r="K3318" s="129">
        <v>-65</v>
      </c>
      <c r="L3318" s="129" t="b">
        <v>0</v>
      </c>
      <c r="M3318" s="129">
        <v>-104.187</v>
      </c>
      <c r="N3318" s="129">
        <v>6.016</v>
      </c>
      <c r="O3318" s="129">
        <v>-17.318999999999999</v>
      </c>
      <c r="P3318" s="132">
        <v>-73.811999999999998</v>
      </c>
      <c r="Q3318" s="132">
        <v>0.81699999999999995</v>
      </c>
      <c r="R3318" s="132">
        <v>-60.28</v>
      </c>
      <c r="S3318" s="129">
        <v>6.04</v>
      </c>
      <c r="T3318" s="129">
        <v>-103.977</v>
      </c>
      <c r="U3318" s="129">
        <v>21.83</v>
      </c>
      <c r="V3318" s="129">
        <v>215</v>
      </c>
      <c r="W3318" s="129">
        <v>243</v>
      </c>
      <c r="X3318" s="129">
        <v>151</v>
      </c>
      <c r="Y3318" s="129" t="s">
        <v>8261</v>
      </c>
      <c r="Z3318" s="129" t="b">
        <v>1</v>
      </c>
      <c r="AA3318" s="129">
        <v>0</v>
      </c>
      <c r="AB3318" s="129" t="b">
        <v>0</v>
      </c>
      <c r="AC3318" s="129">
        <v>46</v>
      </c>
      <c r="AD3318" s="129">
        <v>4.2999999999999997E-2</v>
      </c>
      <c r="AE3318" s="129" t="s">
        <v>3205</v>
      </c>
      <c r="AF3318" s="129" t="s">
        <v>3267</v>
      </c>
      <c r="AG3318" s="35" t="s">
        <v>8262</v>
      </c>
    </row>
    <row r="3319" spans="1:33" x14ac:dyDescent="0.3">
      <c r="A3319" s="129" t="s">
        <v>1841</v>
      </c>
      <c r="B3319" s="132">
        <v>4.55</v>
      </c>
      <c r="C3319" s="132">
        <v>6.94</v>
      </c>
      <c r="D3319" s="132">
        <v>-18.649999999999999</v>
      </c>
      <c r="E3319" s="132">
        <v>-8.59</v>
      </c>
      <c r="F3319" s="132">
        <v>-21.9</v>
      </c>
      <c r="G3319" s="129" t="s">
        <v>3442</v>
      </c>
      <c r="H3319" s="129" t="s">
        <v>31</v>
      </c>
      <c r="I3319" s="129">
        <v>1.798</v>
      </c>
      <c r="J3319" s="129">
        <v>-55</v>
      </c>
      <c r="K3319" s="129">
        <v>-46</v>
      </c>
      <c r="L3319" s="129" t="b">
        <v>0</v>
      </c>
      <c r="M3319" s="129">
        <v>-82.039000000000001</v>
      </c>
      <c r="N3319" s="129">
        <v>4.7279999999999998</v>
      </c>
      <c r="O3319" s="129">
        <v>-17.350999999999999</v>
      </c>
      <c r="P3319" s="132">
        <v>-61.228000000000002</v>
      </c>
      <c r="Q3319" s="132">
        <v>0.8</v>
      </c>
      <c r="R3319" s="132">
        <v>-48.975999999999999</v>
      </c>
      <c r="S3319" s="129">
        <v>2.48</v>
      </c>
      <c r="T3319" s="129">
        <v>66.778000000000006</v>
      </c>
      <c r="U3319" s="129">
        <v>14.48</v>
      </c>
      <c r="V3319" s="129">
        <v>-1</v>
      </c>
      <c r="W3319" s="129">
        <v>-12</v>
      </c>
      <c r="X3319" s="129">
        <v>556</v>
      </c>
      <c r="Y3319" s="129" t="s">
        <v>1841</v>
      </c>
      <c r="Z3319" s="129" t="b">
        <v>1</v>
      </c>
      <c r="AA3319" s="129">
        <v>0</v>
      </c>
      <c r="AB3319" s="129" t="b">
        <v>0</v>
      </c>
      <c r="AC3319" s="129">
        <v>39</v>
      </c>
      <c r="AD3319" s="129">
        <v>4.2999999999999997E-2</v>
      </c>
      <c r="AE3319" s="129" t="s">
        <v>31</v>
      </c>
      <c r="AF3319" s="129" t="s">
        <v>3442</v>
      </c>
      <c r="AG3319" s="35" t="s">
        <v>4396</v>
      </c>
    </row>
    <row r="3320" spans="1:33" x14ac:dyDescent="0.3">
      <c r="A3320" s="129" t="s">
        <v>8267</v>
      </c>
      <c r="B3320" s="132">
        <v>-7.26</v>
      </c>
      <c r="C3320" s="132">
        <v>-10.16</v>
      </c>
      <c r="D3320" s="132">
        <v>-27.22</v>
      </c>
      <c r="E3320" s="132">
        <v>-54.37</v>
      </c>
      <c r="F3320" s="132">
        <v>-54.72</v>
      </c>
      <c r="G3320" s="129" t="s">
        <v>841</v>
      </c>
      <c r="H3320" s="129" t="s">
        <v>24</v>
      </c>
      <c r="I3320" s="129">
        <v>0.34499999999999997</v>
      </c>
      <c r="J3320" s="129">
        <v>-98</v>
      </c>
      <c r="K3320" s="129">
        <v>-98</v>
      </c>
      <c r="L3320" s="129" t="b">
        <v>0</v>
      </c>
      <c r="M3320" s="129">
        <v>-99.885999999999996</v>
      </c>
      <c r="N3320" s="129">
        <v>5.7439999999999998</v>
      </c>
      <c r="O3320" s="129">
        <v>-17.388000000000002</v>
      </c>
      <c r="P3320" s="132">
        <v>-77.784999999999997</v>
      </c>
      <c r="Q3320" s="132">
        <v>0.84299999999999997</v>
      </c>
      <c r="R3320" s="132">
        <v>-65.566000000000003</v>
      </c>
      <c r="S3320" s="129">
        <v>6.19</v>
      </c>
      <c r="T3320" s="129">
        <v>-70.224999999999994</v>
      </c>
      <c r="U3320" s="129">
        <v>1.1499999999999999</v>
      </c>
      <c r="V3320" s="129">
        <v>45</v>
      </c>
      <c r="W3320" s="129">
        <v>-10</v>
      </c>
      <c r="X3320" s="129">
        <v>2808</v>
      </c>
      <c r="Y3320" s="129" t="s">
        <v>8267</v>
      </c>
      <c r="Z3320" s="129" t="b">
        <v>1</v>
      </c>
      <c r="AA3320" s="129">
        <v>0</v>
      </c>
      <c r="AB3320" s="129" t="b">
        <v>0</v>
      </c>
      <c r="AC3320" s="129">
        <v>38</v>
      </c>
      <c r="AD3320" s="129">
        <v>4.2999999999999997E-2</v>
      </c>
      <c r="AE3320" s="129" t="s">
        <v>24</v>
      </c>
      <c r="AF3320" s="129" t="s">
        <v>841</v>
      </c>
      <c r="AG3320" s="35" t="s">
        <v>8268</v>
      </c>
    </row>
    <row r="3321" spans="1:33" x14ac:dyDescent="0.3">
      <c r="A3321" s="129" t="s">
        <v>7469</v>
      </c>
      <c r="B3321" s="132">
        <v>-4.08</v>
      </c>
      <c r="C3321" s="132">
        <v>-12.13</v>
      </c>
      <c r="D3321" s="132">
        <v>-43.49</v>
      </c>
      <c r="E3321" s="132">
        <v>-39.03</v>
      </c>
      <c r="F3321" s="132">
        <v>-49.52</v>
      </c>
      <c r="G3321" s="129" t="s">
        <v>3305</v>
      </c>
      <c r="H3321" s="129" t="s">
        <v>3124</v>
      </c>
      <c r="I3321" s="129">
        <v>0.56499999999999995</v>
      </c>
      <c r="J3321" s="129">
        <v>-73</v>
      </c>
      <c r="K3321" s="129">
        <v>-73</v>
      </c>
      <c r="L3321" s="129" t="b">
        <v>0</v>
      </c>
      <c r="M3321" s="129">
        <v>-129.34200000000001</v>
      </c>
      <c r="N3321" s="129">
        <v>7.4370000000000003</v>
      </c>
      <c r="O3321" s="129">
        <v>-17.393000000000001</v>
      </c>
      <c r="P3321" s="132">
        <v>-79.781000000000006</v>
      </c>
      <c r="Q3321" s="132">
        <v>0.81599999999999995</v>
      </c>
      <c r="R3321" s="132">
        <v>-65.081000000000003</v>
      </c>
      <c r="S3321" s="129">
        <v>7.44</v>
      </c>
      <c r="T3321" s="129">
        <v>13.823</v>
      </c>
      <c r="U3321" s="129">
        <v>6.81</v>
      </c>
      <c r="V3321" s="129">
        <v>-16</v>
      </c>
      <c r="W3321" s="129">
        <v>13</v>
      </c>
      <c r="X3321" s="129">
        <v>394</v>
      </c>
      <c r="Y3321" s="129" t="s">
        <v>7469</v>
      </c>
      <c r="Z3321" s="129" t="b">
        <v>1</v>
      </c>
      <c r="AA3321" s="129">
        <v>0</v>
      </c>
      <c r="AB3321" s="129" t="b">
        <v>0</v>
      </c>
      <c r="AC3321" s="129">
        <v>37</v>
      </c>
      <c r="AD3321" s="129">
        <v>4.2000000000000003E-2</v>
      </c>
      <c r="AE3321" s="129" t="s">
        <v>3124</v>
      </c>
      <c r="AF3321" s="129" t="s">
        <v>3305</v>
      </c>
      <c r="AG3321" s="35" t="s">
        <v>7470</v>
      </c>
    </row>
    <row r="3322" spans="1:33" x14ac:dyDescent="0.3">
      <c r="A3322" s="129" t="s">
        <v>1185</v>
      </c>
      <c r="B3322" s="132">
        <v>0.75</v>
      </c>
      <c r="C3322" s="132">
        <v>5.2</v>
      </c>
      <c r="D3322" s="132">
        <v>-4.8600000000000003</v>
      </c>
      <c r="E3322" s="132">
        <v>-11.7</v>
      </c>
      <c r="F3322" s="132">
        <v>-10.050000000000001</v>
      </c>
      <c r="G3322" s="129" t="s">
        <v>3127</v>
      </c>
      <c r="H3322" s="129" t="s">
        <v>31</v>
      </c>
      <c r="I3322" s="129">
        <v>17.989000000000001</v>
      </c>
      <c r="J3322" s="129">
        <v>-39</v>
      </c>
      <c r="K3322" s="129">
        <v>-30</v>
      </c>
      <c r="L3322" s="129" t="b">
        <v>0</v>
      </c>
      <c r="M3322" s="129">
        <v>-37.795999999999999</v>
      </c>
      <c r="N3322" s="129">
        <v>2.169</v>
      </c>
      <c r="O3322" s="129">
        <v>-17.425999999999998</v>
      </c>
      <c r="P3322" s="132">
        <v>-33.517000000000003</v>
      </c>
      <c r="Q3322" s="132">
        <v>0.81100000000000005</v>
      </c>
      <c r="R3322" s="132">
        <v>-27.170999999999999</v>
      </c>
      <c r="S3322" s="129">
        <v>1.49</v>
      </c>
      <c r="T3322" s="129">
        <v>-12.316000000000001</v>
      </c>
      <c r="U3322" s="129">
        <v>180.13</v>
      </c>
      <c r="V3322" s="129">
        <v>-38</v>
      </c>
      <c r="W3322" s="129">
        <v>-42</v>
      </c>
      <c r="X3322" s="129">
        <v>74</v>
      </c>
      <c r="Y3322" s="129" t="s">
        <v>1185</v>
      </c>
      <c r="Z3322" s="129" t="b">
        <v>1</v>
      </c>
      <c r="AA3322" s="129">
        <v>0</v>
      </c>
      <c r="AB3322" s="129" t="b">
        <v>0</v>
      </c>
      <c r="AC3322" s="129">
        <v>41</v>
      </c>
      <c r="AD3322" s="129">
        <v>4.2000000000000003E-2</v>
      </c>
      <c r="AE3322" s="129" t="s">
        <v>31</v>
      </c>
      <c r="AF3322" s="129" t="s">
        <v>3127</v>
      </c>
      <c r="AG3322" s="35" t="s">
        <v>5407</v>
      </c>
    </row>
    <row r="3323" spans="1:33" x14ac:dyDescent="0.3">
      <c r="A3323" s="129" t="s">
        <v>813</v>
      </c>
      <c r="B3323" s="132">
        <v>-0.73</v>
      </c>
      <c r="C3323" s="132">
        <v>-3.09</v>
      </c>
      <c r="D3323" s="132">
        <v>-8.52</v>
      </c>
      <c r="E3323" s="132">
        <v>-18.190000000000001</v>
      </c>
      <c r="F3323" s="132">
        <v>-14.9</v>
      </c>
      <c r="G3323" s="129" t="s">
        <v>3231</v>
      </c>
      <c r="H3323" s="129" t="s">
        <v>3124</v>
      </c>
      <c r="I3323" s="129">
        <v>6.4560000000000004</v>
      </c>
      <c r="J3323" s="129">
        <v>-29</v>
      </c>
      <c r="K3323" s="129">
        <v>-22</v>
      </c>
      <c r="L3323" s="129" t="b">
        <v>0</v>
      </c>
      <c r="M3323" s="129">
        <v>-58.923999999999999</v>
      </c>
      <c r="N3323" s="129">
        <v>3.38</v>
      </c>
      <c r="O3323" s="129">
        <v>-17.433</v>
      </c>
      <c r="P3323" s="132">
        <v>-47.600999999999999</v>
      </c>
      <c r="Q3323" s="132">
        <v>0.80700000000000005</v>
      </c>
      <c r="R3323" s="132">
        <v>-38.418999999999997</v>
      </c>
      <c r="S3323" s="129">
        <v>3.21</v>
      </c>
      <c r="T3323" s="129">
        <v>7.6050000000000004</v>
      </c>
      <c r="U3323" s="129">
        <v>69.59</v>
      </c>
      <c r="V3323" s="129">
        <v>-48</v>
      </c>
      <c r="W3323" s="129">
        <v>-48</v>
      </c>
      <c r="X3323" s="129">
        <v>89</v>
      </c>
      <c r="Y3323" s="129" t="s">
        <v>813</v>
      </c>
      <c r="Z3323" s="129" t="b">
        <v>1</v>
      </c>
      <c r="AA3323" s="129">
        <v>0</v>
      </c>
      <c r="AB3323" s="129" t="b">
        <v>0</v>
      </c>
      <c r="AC3323" s="129">
        <v>42</v>
      </c>
      <c r="AD3323" s="129">
        <v>4.2000000000000003E-2</v>
      </c>
      <c r="AE3323" s="129" t="s">
        <v>3124</v>
      </c>
      <c r="AF3323" s="129" t="s">
        <v>3231</v>
      </c>
      <c r="AG3323" s="35" t="s">
        <v>4265</v>
      </c>
    </row>
    <row r="3324" spans="1:33" x14ac:dyDescent="0.3">
      <c r="A3324" s="129" t="s">
        <v>1250</v>
      </c>
      <c r="B3324" s="132">
        <v>-1.77</v>
      </c>
      <c r="C3324" s="132">
        <v>-4.75</v>
      </c>
      <c r="D3324" s="132">
        <v>-27.7</v>
      </c>
      <c r="E3324" s="132">
        <v>-19.559999999999999</v>
      </c>
      <c r="F3324" s="132">
        <v>-24.03</v>
      </c>
      <c r="G3324" s="129" t="s">
        <v>3229</v>
      </c>
      <c r="H3324" s="129" t="s">
        <v>3108</v>
      </c>
      <c r="I3324" s="129">
        <v>18.251999999999999</v>
      </c>
      <c r="J3324" s="129">
        <v>-34</v>
      </c>
      <c r="K3324" s="129">
        <v>-33</v>
      </c>
      <c r="L3324" s="129" t="b">
        <v>0</v>
      </c>
      <c r="M3324" s="129">
        <v>-100.97</v>
      </c>
      <c r="N3324" s="129">
        <v>5.76</v>
      </c>
      <c r="O3324" s="129">
        <v>-17.53</v>
      </c>
      <c r="P3324" s="132">
        <v>-66.843000000000004</v>
      </c>
      <c r="Q3324" s="132">
        <v>0.79400000000000004</v>
      </c>
      <c r="R3324" s="132">
        <v>-53.073</v>
      </c>
      <c r="S3324" s="129">
        <v>2.54</v>
      </c>
      <c r="T3324" s="129">
        <v>-1.1319999999999999</v>
      </c>
      <c r="U3324" s="129">
        <v>382.5</v>
      </c>
      <c r="V3324" s="129">
        <v>-42</v>
      </c>
      <c r="W3324" s="129">
        <v>-18</v>
      </c>
      <c r="X3324" s="129">
        <v>20</v>
      </c>
      <c r="Y3324" s="129" t="s">
        <v>1250</v>
      </c>
      <c r="Z3324" s="129" t="b">
        <v>1</v>
      </c>
      <c r="AA3324" s="129">
        <v>0</v>
      </c>
      <c r="AB3324" s="129" t="b">
        <v>0</v>
      </c>
      <c r="AC3324" s="129">
        <v>38</v>
      </c>
      <c r="AD3324" s="129">
        <v>4.2000000000000003E-2</v>
      </c>
      <c r="AE3324" s="129" t="s">
        <v>3108</v>
      </c>
      <c r="AF3324" s="129" t="s">
        <v>3229</v>
      </c>
      <c r="AG3324" s="35" t="s">
        <v>3554</v>
      </c>
    </row>
    <row r="3325" spans="1:33" x14ac:dyDescent="0.3">
      <c r="A3325" s="129" t="s">
        <v>2790</v>
      </c>
      <c r="B3325" s="132">
        <v>-3.34</v>
      </c>
      <c r="C3325" s="132">
        <v>1.5</v>
      </c>
      <c r="D3325" s="132">
        <v>-28.7</v>
      </c>
      <c r="E3325" s="132">
        <v>-35.92</v>
      </c>
      <c r="F3325" s="132">
        <v>-31.7</v>
      </c>
      <c r="G3325" s="129" t="s">
        <v>3241</v>
      </c>
      <c r="H3325" s="129" t="s">
        <v>3124</v>
      </c>
      <c r="I3325" s="129">
        <v>1.077</v>
      </c>
      <c r="J3325" s="129">
        <v>-90</v>
      </c>
      <c r="K3325" s="129">
        <v>-75</v>
      </c>
      <c r="L3325" s="129" t="b">
        <v>0</v>
      </c>
      <c r="M3325" s="129">
        <v>-128.18</v>
      </c>
      <c r="N3325" s="129">
        <v>7.3109999999999999</v>
      </c>
      <c r="O3325" s="129">
        <v>-17.533000000000001</v>
      </c>
      <c r="P3325" s="132">
        <v>-77.905000000000001</v>
      </c>
      <c r="Q3325" s="132">
        <v>0.80300000000000005</v>
      </c>
      <c r="R3325" s="132">
        <v>-62.552999999999997</v>
      </c>
      <c r="S3325" s="129">
        <v>6.4</v>
      </c>
      <c r="T3325" s="129">
        <v>19.283000000000001</v>
      </c>
      <c r="U3325" s="129">
        <v>4.05</v>
      </c>
      <c r="V3325" s="129">
        <v>-65</v>
      </c>
      <c r="W3325" s="129">
        <v>-76</v>
      </c>
      <c r="X3325" s="129">
        <v>771</v>
      </c>
      <c r="Y3325" s="129" t="s">
        <v>2790</v>
      </c>
      <c r="Z3325" s="129" t="b">
        <v>1</v>
      </c>
      <c r="AA3325" s="129">
        <v>0</v>
      </c>
      <c r="AB3325" s="129" t="b">
        <v>0</v>
      </c>
      <c r="AC3325" s="129">
        <v>40</v>
      </c>
      <c r="AD3325" s="129">
        <v>4.1000000000000002E-2</v>
      </c>
      <c r="AE3325" s="129" t="s">
        <v>3124</v>
      </c>
      <c r="AF3325" s="129" t="s">
        <v>3241</v>
      </c>
      <c r="AG3325" s="35" t="s">
        <v>3404</v>
      </c>
    </row>
    <row r="3326" spans="1:33" x14ac:dyDescent="0.3">
      <c r="A3326" s="129" t="s">
        <v>8158</v>
      </c>
      <c r="B3326" s="132">
        <v>1.94</v>
      </c>
      <c r="C3326" s="132">
        <v>-25.82</v>
      </c>
      <c r="D3326" s="132">
        <v>-46.62</v>
      </c>
      <c r="E3326" s="132">
        <v>-49.68</v>
      </c>
      <c r="F3326" s="132">
        <v>-49.2</v>
      </c>
      <c r="G3326" s="129" t="s">
        <v>3114</v>
      </c>
      <c r="H3326" s="129" t="s">
        <v>31</v>
      </c>
      <c r="I3326" s="129">
        <v>0.27800000000000002</v>
      </c>
      <c r="J3326" s="129">
        <v>-88</v>
      </c>
      <c r="K3326" s="129">
        <v>-87</v>
      </c>
      <c r="L3326" s="129" t="b">
        <v>0</v>
      </c>
      <c r="M3326" s="129">
        <v>-127.375</v>
      </c>
      <c r="N3326" s="129">
        <v>7.2530000000000001</v>
      </c>
      <c r="O3326" s="129">
        <v>-17.561</v>
      </c>
      <c r="P3326" s="132">
        <v>-80.218000000000004</v>
      </c>
      <c r="Q3326" s="132">
        <v>0.753</v>
      </c>
      <c r="R3326" s="132">
        <v>-60.383000000000003</v>
      </c>
      <c r="S3326" s="129">
        <v>7.77</v>
      </c>
      <c r="T3326" s="129">
        <v>89.576999999999998</v>
      </c>
      <c r="U3326" s="129">
        <v>1.58</v>
      </c>
      <c r="V3326" s="129">
        <v>54</v>
      </c>
      <c r="W3326" s="129">
        <v>40</v>
      </c>
      <c r="X3326" s="129">
        <v>1628</v>
      </c>
      <c r="Y3326" s="129" t="s">
        <v>8158</v>
      </c>
      <c r="Z3326" s="129" t="b">
        <v>1</v>
      </c>
      <c r="AA3326" s="129">
        <v>0</v>
      </c>
      <c r="AB3326" s="129" t="b">
        <v>0</v>
      </c>
      <c r="AC3326" s="129">
        <v>36</v>
      </c>
      <c r="AD3326" s="129">
        <v>4.1000000000000002E-2</v>
      </c>
      <c r="AE3326" s="129" t="s">
        <v>31</v>
      </c>
      <c r="AF3326" s="129" t="s">
        <v>3114</v>
      </c>
      <c r="AG3326" s="35" t="s">
        <v>8159</v>
      </c>
    </row>
    <row r="3327" spans="1:33" x14ac:dyDescent="0.3">
      <c r="A3327" s="129" t="s">
        <v>8164</v>
      </c>
      <c r="B3327" s="132">
        <v>-5.84</v>
      </c>
      <c r="C3327" s="132">
        <v>-17.47</v>
      </c>
      <c r="D3327" s="132">
        <v>-42.07</v>
      </c>
      <c r="E3327" s="132">
        <v>-52.76</v>
      </c>
      <c r="F3327" s="132">
        <v>-46.8</v>
      </c>
      <c r="G3327" s="129" t="s">
        <v>3146</v>
      </c>
      <c r="H3327" s="129" t="s">
        <v>3124</v>
      </c>
      <c r="I3327" s="129">
        <v>0.28599999999999998</v>
      </c>
      <c r="J3327" s="129">
        <v>-93</v>
      </c>
      <c r="K3327" s="129">
        <v>-93</v>
      </c>
      <c r="L3327" s="129" t="b">
        <v>0</v>
      </c>
      <c r="M3327" s="129">
        <v>-175.53299999999999</v>
      </c>
      <c r="N3327" s="129">
        <v>9.9770000000000003</v>
      </c>
      <c r="O3327" s="129">
        <v>-17.594000000000001</v>
      </c>
      <c r="P3327" s="132">
        <v>-87.43</v>
      </c>
      <c r="Q3327" s="132">
        <v>0.77</v>
      </c>
      <c r="R3327" s="132">
        <v>-67.358999999999995</v>
      </c>
      <c r="S3327" s="129">
        <v>8.9600000000000009</v>
      </c>
      <c r="T3327" s="129">
        <v>16.286999999999999</v>
      </c>
      <c r="U3327" s="129">
        <v>2.74</v>
      </c>
      <c r="V3327" s="129">
        <v>-29</v>
      </c>
      <c r="W3327" s="129">
        <v>-44</v>
      </c>
      <c r="X3327" s="129">
        <v>814</v>
      </c>
      <c r="Y3327" s="129" t="s">
        <v>8164</v>
      </c>
      <c r="Z3327" s="129" t="b">
        <v>0</v>
      </c>
      <c r="AA3327" s="129">
        <v>0</v>
      </c>
      <c r="AB3327" s="129" t="b">
        <v>0</v>
      </c>
      <c r="AC3327" s="129">
        <v>38</v>
      </c>
      <c r="AD3327" s="129">
        <v>4.1000000000000002E-2</v>
      </c>
      <c r="AE3327" s="129" t="s">
        <v>3124</v>
      </c>
      <c r="AF3327" s="129" t="s">
        <v>3146</v>
      </c>
      <c r="AG3327" s="35" t="s">
        <v>8165</v>
      </c>
    </row>
    <row r="3328" spans="1:33" x14ac:dyDescent="0.3">
      <c r="A3328" s="129" t="s">
        <v>2002</v>
      </c>
      <c r="B3328" s="132">
        <v>-31.34</v>
      </c>
      <c r="C3328" s="132">
        <v>-27.1</v>
      </c>
      <c r="D3328" s="132">
        <v>-60.65</v>
      </c>
      <c r="E3328" s="132">
        <v>-69.75</v>
      </c>
      <c r="F3328" s="132">
        <v>-70.67</v>
      </c>
      <c r="G3328" s="129" t="s">
        <v>3127</v>
      </c>
      <c r="H3328" s="129" t="s">
        <v>31</v>
      </c>
      <c r="I3328" s="129">
        <v>0.41899999999999998</v>
      </c>
      <c r="J3328" s="129">
        <v>-79</v>
      </c>
      <c r="K3328" s="129">
        <v>-79</v>
      </c>
      <c r="L3328" s="129" t="b">
        <v>0</v>
      </c>
      <c r="M3328" s="129">
        <v>-149.251</v>
      </c>
      <c r="N3328" s="129">
        <v>8.4819999999999993</v>
      </c>
      <c r="O3328" s="129">
        <v>-17.597000000000001</v>
      </c>
      <c r="P3328" s="132">
        <v>-92.024000000000001</v>
      </c>
      <c r="Q3328" s="132">
        <v>0.82299999999999995</v>
      </c>
      <c r="R3328" s="132">
        <v>-75.69</v>
      </c>
      <c r="S3328" s="129">
        <v>8.52</v>
      </c>
      <c r="T3328" s="129">
        <v>-505.58699999999999</v>
      </c>
      <c r="U3328" s="129">
        <v>8.61</v>
      </c>
      <c r="V3328" s="129">
        <v>550</v>
      </c>
      <c r="W3328" s="129">
        <v>878</v>
      </c>
      <c r="X3328" s="129">
        <v>272</v>
      </c>
      <c r="Y3328" s="129" t="s">
        <v>2002</v>
      </c>
      <c r="Z3328" s="129" t="b">
        <v>1</v>
      </c>
      <c r="AA3328" s="129">
        <v>0</v>
      </c>
      <c r="AB3328" s="129" t="b">
        <v>0</v>
      </c>
      <c r="AC3328" s="129">
        <v>40</v>
      </c>
      <c r="AD3328" s="129">
        <v>0.04</v>
      </c>
      <c r="AE3328" s="129" t="s">
        <v>31</v>
      </c>
      <c r="AF3328" s="129" t="s">
        <v>3127</v>
      </c>
      <c r="AG3328" s="35" t="s">
        <v>5123</v>
      </c>
    </row>
    <row r="3329" spans="1:33" x14ac:dyDescent="0.3">
      <c r="A3329" s="129" t="s">
        <v>8305</v>
      </c>
      <c r="B3329" s="132">
        <v>-0.15</v>
      </c>
      <c r="C3329" s="132">
        <v>-5.36</v>
      </c>
      <c r="D3329" s="132">
        <v>-13.97</v>
      </c>
      <c r="E3329" s="132">
        <v>-27.3</v>
      </c>
      <c r="F3329" s="132">
        <v>-29.35</v>
      </c>
      <c r="G3329" s="129" t="s">
        <v>3148</v>
      </c>
      <c r="H3329" s="129" t="s">
        <v>3111</v>
      </c>
      <c r="I3329" s="129">
        <v>0.21299999999999999</v>
      </c>
      <c r="J3329" s="129">
        <v>-67</v>
      </c>
      <c r="K3329" s="129">
        <v>-60</v>
      </c>
      <c r="L3329" s="129" t="b">
        <v>0</v>
      </c>
      <c r="M3329" s="129">
        <v>-58.561</v>
      </c>
      <c r="N3329" s="129">
        <v>3.3140000000000001</v>
      </c>
      <c r="O3329" s="129">
        <v>-17.672000000000001</v>
      </c>
      <c r="P3329" s="132">
        <v>-51.587000000000003</v>
      </c>
      <c r="Q3329" s="132">
        <v>0.82799999999999996</v>
      </c>
      <c r="R3329" s="132">
        <v>-42.734999999999999</v>
      </c>
      <c r="S3329" s="129">
        <v>2.71</v>
      </c>
      <c r="T3329" s="129">
        <v>-21.157</v>
      </c>
      <c r="U3329" s="129">
        <v>26.12</v>
      </c>
      <c r="V3329" s="129">
        <v>-44</v>
      </c>
      <c r="W3329" s="129">
        <v>-56</v>
      </c>
      <c r="X3329" s="129">
        <v>282</v>
      </c>
      <c r="Y3329" s="129" t="s">
        <v>8305</v>
      </c>
      <c r="Z3329" s="129" t="b">
        <v>1</v>
      </c>
      <c r="AA3329" s="129">
        <v>0</v>
      </c>
      <c r="AB3329" s="129" t="b">
        <v>0</v>
      </c>
      <c r="AC3329" s="129">
        <v>38</v>
      </c>
      <c r="AD3329" s="129">
        <v>0.04</v>
      </c>
      <c r="AE3329" s="129" t="s">
        <v>3111</v>
      </c>
      <c r="AF3329" s="129" t="s">
        <v>3148</v>
      </c>
      <c r="AG3329" s="35" t="s">
        <v>8306</v>
      </c>
    </row>
    <row r="3330" spans="1:33" x14ac:dyDescent="0.3">
      <c r="A3330" s="129" t="s">
        <v>749</v>
      </c>
      <c r="B3330" s="132">
        <v>-0.65</v>
      </c>
      <c r="C3330" s="132">
        <v>1.82</v>
      </c>
      <c r="D3330" s="132">
        <v>-9.44</v>
      </c>
      <c r="E3330" s="132">
        <v>-21.44</v>
      </c>
      <c r="F3330" s="132">
        <v>-21.93</v>
      </c>
      <c r="G3330" s="129" t="s">
        <v>3146</v>
      </c>
      <c r="H3330" s="129" t="s">
        <v>3124</v>
      </c>
      <c r="I3330" s="129">
        <v>5.8079999999999998</v>
      </c>
      <c r="J3330" s="129">
        <v>-60</v>
      </c>
      <c r="K3330" s="129">
        <v>-38</v>
      </c>
      <c r="L3330" s="129" t="b">
        <v>0</v>
      </c>
      <c r="M3330" s="129">
        <v>-51.837000000000003</v>
      </c>
      <c r="N3330" s="129">
        <v>2.9159999999999999</v>
      </c>
      <c r="O3330" s="129">
        <v>-17.776</v>
      </c>
      <c r="P3330" s="132">
        <v>-46.146000000000001</v>
      </c>
      <c r="Q3330" s="132">
        <v>0.82299999999999995</v>
      </c>
      <c r="R3330" s="132">
        <v>-37.965000000000003</v>
      </c>
      <c r="S3330" s="129">
        <v>3.37</v>
      </c>
      <c r="T3330" s="129">
        <v>62.723999999999997</v>
      </c>
      <c r="U3330" s="129">
        <v>39.79</v>
      </c>
      <c r="V3330" s="129">
        <v>-5</v>
      </c>
      <c r="W3330" s="129">
        <v>-25</v>
      </c>
      <c r="X3330" s="129">
        <v>149</v>
      </c>
      <c r="Y3330" s="129" t="s">
        <v>749</v>
      </c>
      <c r="Z3330" s="129" t="b">
        <v>1</v>
      </c>
      <c r="AA3330" s="129">
        <v>0</v>
      </c>
      <c r="AB3330" s="129" t="b">
        <v>0</v>
      </c>
      <c r="AC3330" s="129">
        <v>38</v>
      </c>
      <c r="AD3330" s="129">
        <v>0.04</v>
      </c>
      <c r="AE3330" s="129" t="s">
        <v>3124</v>
      </c>
      <c r="AF3330" s="129" t="s">
        <v>3146</v>
      </c>
      <c r="AG3330" s="35" t="s">
        <v>4246</v>
      </c>
    </row>
    <row r="3331" spans="1:33" x14ac:dyDescent="0.3">
      <c r="A3331" s="129" t="s">
        <v>1059</v>
      </c>
      <c r="B3331" s="132">
        <v>-3.5</v>
      </c>
      <c r="C3331" s="132">
        <v>-7.81</v>
      </c>
      <c r="D3331" s="132">
        <v>-9.5299999999999994</v>
      </c>
      <c r="E3331" s="132">
        <v>-13.88</v>
      </c>
      <c r="F3331" s="132">
        <v>-14.95</v>
      </c>
      <c r="G3331" s="129" t="s">
        <v>202</v>
      </c>
      <c r="H3331" s="129" t="s">
        <v>3108</v>
      </c>
      <c r="I3331" s="129">
        <v>182.70400000000001</v>
      </c>
      <c r="J3331" s="129">
        <v>-18</v>
      </c>
      <c r="K3331" s="129">
        <v>-16</v>
      </c>
      <c r="L3331" s="129" t="b">
        <v>0</v>
      </c>
      <c r="M3331" s="129">
        <v>-32.44</v>
      </c>
      <c r="N3331" s="129">
        <v>1.8240000000000001</v>
      </c>
      <c r="O3331" s="129">
        <v>-17.786999999999999</v>
      </c>
      <c r="P3331" s="132">
        <v>-29.073</v>
      </c>
      <c r="Q3331" s="132">
        <v>0.81399999999999995</v>
      </c>
      <c r="R3331" s="132">
        <v>-23.652999999999999</v>
      </c>
      <c r="S3331" s="129">
        <v>1.72</v>
      </c>
      <c r="T3331" s="129">
        <v>-61.674999999999997</v>
      </c>
      <c r="U3331" s="129">
        <v>253.51599999999999</v>
      </c>
      <c r="V3331" s="129">
        <v>-58</v>
      </c>
      <c r="W3331" s="129">
        <v>-55</v>
      </c>
      <c r="X3331" s="129">
        <v>45</v>
      </c>
      <c r="Y3331" s="129" t="s">
        <v>1059</v>
      </c>
      <c r="Z3331" s="129" t="b">
        <v>1</v>
      </c>
      <c r="AA3331" s="129">
        <v>0</v>
      </c>
      <c r="AB3331" s="129" t="b">
        <v>0</v>
      </c>
      <c r="AC3331" s="129">
        <v>37</v>
      </c>
      <c r="AD3331" s="129">
        <v>0.04</v>
      </c>
      <c r="AE3331" s="129" t="s">
        <v>3108</v>
      </c>
      <c r="AF3331" s="129" t="s">
        <v>202</v>
      </c>
      <c r="AG3331" s="35" t="s">
        <v>3613</v>
      </c>
    </row>
    <row r="3332" spans="1:33" x14ac:dyDescent="0.3">
      <c r="A3332" s="129" t="s">
        <v>1655</v>
      </c>
      <c r="B3332" s="132">
        <v>-3.79</v>
      </c>
      <c r="C3332" s="132">
        <v>-6.05</v>
      </c>
      <c r="D3332" s="132">
        <v>-12.39</v>
      </c>
      <c r="E3332" s="132">
        <v>-18.28</v>
      </c>
      <c r="F3332" s="132">
        <v>-16.5</v>
      </c>
      <c r="G3332" s="129" t="s">
        <v>3238</v>
      </c>
      <c r="H3332" s="129" t="s">
        <v>24</v>
      </c>
      <c r="I3332" s="129">
        <v>2.9550000000000001</v>
      </c>
      <c r="J3332" s="129">
        <v>-55</v>
      </c>
      <c r="K3332" s="129">
        <v>-34</v>
      </c>
      <c r="L3332" s="129" t="b">
        <v>0</v>
      </c>
      <c r="M3332" s="129">
        <v>-44.899000000000001</v>
      </c>
      <c r="N3332" s="129">
        <v>2.4940000000000002</v>
      </c>
      <c r="O3332" s="129">
        <v>-18.001000000000001</v>
      </c>
      <c r="P3332" s="132">
        <v>-37.718000000000004</v>
      </c>
      <c r="Q3332" s="132">
        <v>0.82199999999999995</v>
      </c>
      <c r="R3332" s="132">
        <v>-31.015000000000001</v>
      </c>
      <c r="S3332" s="129">
        <v>2.3199999999999998</v>
      </c>
      <c r="T3332" s="129">
        <v>-125.21299999999999</v>
      </c>
      <c r="U3332" s="129">
        <v>218.06</v>
      </c>
      <c r="V3332" s="129">
        <v>64</v>
      </c>
      <c r="W3332" s="129">
        <v>75</v>
      </c>
      <c r="X3332" s="129">
        <v>39</v>
      </c>
      <c r="Y3332" s="129" t="s">
        <v>1655</v>
      </c>
      <c r="Z3332" s="129" t="b">
        <v>1</v>
      </c>
      <c r="AA3332" s="129">
        <v>0</v>
      </c>
      <c r="AB3332" s="129" t="b">
        <v>0</v>
      </c>
      <c r="AC3332" s="129">
        <v>43</v>
      </c>
      <c r="AD3332" s="129">
        <v>3.9E-2</v>
      </c>
      <c r="AE3332" s="129" t="s">
        <v>24</v>
      </c>
      <c r="AF3332" s="129" t="s">
        <v>3238</v>
      </c>
      <c r="AG3332" s="35" t="s">
        <v>3334</v>
      </c>
    </row>
    <row r="3333" spans="1:33" x14ac:dyDescent="0.3">
      <c r="A3333" s="129" t="s">
        <v>1473</v>
      </c>
      <c r="B3333" s="132">
        <v>-2.87</v>
      </c>
      <c r="C3333" s="132">
        <v>-13.85</v>
      </c>
      <c r="D3333" s="132">
        <v>-33.47</v>
      </c>
      <c r="E3333" s="132">
        <v>-28.12</v>
      </c>
      <c r="F3333" s="132">
        <v>-34.75</v>
      </c>
      <c r="G3333" s="129" t="s">
        <v>3217</v>
      </c>
      <c r="H3333" s="129" t="s">
        <v>150</v>
      </c>
      <c r="I3333" s="129">
        <v>2.3809999999999998</v>
      </c>
      <c r="J3333" s="129">
        <v>-70</v>
      </c>
      <c r="K3333" s="129">
        <v>-62</v>
      </c>
      <c r="L3333" s="129" t="b">
        <v>0</v>
      </c>
      <c r="M3333" s="129">
        <v>-90.858000000000004</v>
      </c>
      <c r="N3333" s="129">
        <v>5.0359999999999996</v>
      </c>
      <c r="O3333" s="129">
        <v>-18.041</v>
      </c>
      <c r="P3333" s="132">
        <v>-66.510999999999996</v>
      </c>
      <c r="Q3333" s="132">
        <v>0.78400000000000003</v>
      </c>
      <c r="R3333" s="132">
        <v>-52.174999999999997</v>
      </c>
      <c r="S3333" s="129">
        <v>3.53</v>
      </c>
      <c r="T3333" s="129">
        <v>-15.374000000000001</v>
      </c>
      <c r="U3333" s="129">
        <v>12.88</v>
      </c>
      <c r="V3333" s="129">
        <v>4</v>
      </c>
      <c r="W3333" s="129">
        <v>-20</v>
      </c>
      <c r="X3333" s="129">
        <v>439</v>
      </c>
      <c r="Y3333" s="129" t="s">
        <v>1473</v>
      </c>
      <c r="Z3333" s="129" t="b">
        <v>1</v>
      </c>
      <c r="AA3333" s="129">
        <v>0</v>
      </c>
      <c r="AB3333" s="129" t="b">
        <v>0</v>
      </c>
      <c r="AC3333" s="129">
        <v>41</v>
      </c>
      <c r="AD3333" s="129">
        <v>3.9E-2</v>
      </c>
      <c r="AE3333" s="129" t="s">
        <v>150</v>
      </c>
      <c r="AF3333" s="129" t="s">
        <v>3217</v>
      </c>
      <c r="AG3333" s="35" t="s">
        <v>3986</v>
      </c>
    </row>
    <row r="3334" spans="1:33" x14ac:dyDescent="0.3">
      <c r="A3334" s="129" t="s">
        <v>2049</v>
      </c>
      <c r="B3334" s="132">
        <v>2.1800000000000002</v>
      </c>
      <c r="C3334" s="132">
        <v>3.53</v>
      </c>
      <c r="D3334" s="132">
        <v>-20.239999999999998</v>
      </c>
      <c r="E3334" s="132">
        <v>-24.6</v>
      </c>
      <c r="F3334" s="132">
        <v>-29.9</v>
      </c>
      <c r="G3334" s="129" t="s">
        <v>3207</v>
      </c>
      <c r="H3334" s="129" t="s">
        <v>3108</v>
      </c>
      <c r="I3334" s="129">
        <v>1.1279999999999999</v>
      </c>
      <c r="J3334" s="129">
        <v>-66</v>
      </c>
      <c r="K3334" s="129">
        <v>-58</v>
      </c>
      <c r="L3334" s="129" t="b">
        <v>0</v>
      </c>
      <c r="M3334" s="129">
        <v>-94.245000000000005</v>
      </c>
      <c r="N3334" s="129">
        <v>5.2050000000000001</v>
      </c>
      <c r="O3334" s="129">
        <v>-18.106000000000002</v>
      </c>
      <c r="P3334" s="132">
        <v>-67.242999999999995</v>
      </c>
      <c r="Q3334" s="132">
        <v>0.83099999999999996</v>
      </c>
      <c r="R3334" s="132">
        <v>-55.905000000000001</v>
      </c>
      <c r="S3334" s="129">
        <v>3.75</v>
      </c>
      <c r="T3334" s="129">
        <v>5.6790000000000003</v>
      </c>
      <c r="U3334" s="129">
        <v>4.6900000000000004</v>
      </c>
      <c r="V3334" s="129">
        <v>0</v>
      </c>
      <c r="W3334" s="129">
        <v>-29</v>
      </c>
      <c r="X3334" s="129">
        <v>1135</v>
      </c>
      <c r="Y3334" s="129" t="s">
        <v>2049</v>
      </c>
      <c r="Z3334" s="129" t="b">
        <v>1</v>
      </c>
      <c r="AA3334" s="129">
        <v>0</v>
      </c>
      <c r="AB3334" s="129" t="b">
        <v>0</v>
      </c>
      <c r="AC3334" s="129">
        <v>44</v>
      </c>
      <c r="AD3334" s="129">
        <v>3.9E-2</v>
      </c>
      <c r="AE3334" s="129" t="s">
        <v>3108</v>
      </c>
      <c r="AF3334" s="129" t="s">
        <v>3207</v>
      </c>
      <c r="AG3334" s="35" t="s">
        <v>4713</v>
      </c>
    </row>
    <row r="3335" spans="1:33" x14ac:dyDescent="0.3">
      <c r="A3335" s="129" t="s">
        <v>7072</v>
      </c>
      <c r="B3335" s="132">
        <v>-4.3600000000000003</v>
      </c>
      <c r="C3335" s="132">
        <v>-14.22</v>
      </c>
      <c r="D3335" s="132">
        <v>-16.670000000000002</v>
      </c>
      <c r="E3335" s="132">
        <v>-30.24</v>
      </c>
      <c r="F3335" s="132">
        <v>-36.29</v>
      </c>
      <c r="G3335" s="129" t="s">
        <v>3168</v>
      </c>
      <c r="H3335" s="129" t="s">
        <v>3124</v>
      </c>
      <c r="I3335" s="129">
        <v>0.54200000000000004</v>
      </c>
      <c r="J3335" s="129">
        <v>-69</v>
      </c>
      <c r="K3335" s="129">
        <v>-63</v>
      </c>
      <c r="L3335" s="129" t="b">
        <v>0</v>
      </c>
      <c r="M3335" s="129">
        <v>-90.228999999999999</v>
      </c>
      <c r="N3335" s="129">
        <v>4.9720000000000004</v>
      </c>
      <c r="O3335" s="129">
        <v>-18.148</v>
      </c>
      <c r="P3335" s="132">
        <v>-66.087000000000003</v>
      </c>
      <c r="Q3335" s="132">
        <v>0.84699999999999998</v>
      </c>
      <c r="R3335" s="132">
        <v>-55.97</v>
      </c>
      <c r="S3335" s="129">
        <v>4.5599999999999996</v>
      </c>
      <c r="T3335" s="129">
        <v>-21.684999999999999</v>
      </c>
      <c r="U3335" s="129">
        <v>13.15</v>
      </c>
      <c r="V3335" s="129">
        <v>-8</v>
      </c>
      <c r="W3335" s="129">
        <v>-32</v>
      </c>
      <c r="X3335" s="129">
        <v>333</v>
      </c>
      <c r="Y3335" s="129" t="s">
        <v>7072</v>
      </c>
      <c r="Z3335" s="129" t="b">
        <v>1</v>
      </c>
      <c r="AA3335" s="129">
        <v>0</v>
      </c>
      <c r="AB3335" s="129" t="b">
        <v>0</v>
      </c>
      <c r="AC3335" s="129">
        <v>36</v>
      </c>
      <c r="AD3335" s="129">
        <v>3.7999999999999999E-2</v>
      </c>
      <c r="AE3335" s="129" t="s">
        <v>3124</v>
      </c>
      <c r="AF3335" s="129" t="s">
        <v>3168</v>
      </c>
      <c r="AG3335" s="35" t="s">
        <v>7073</v>
      </c>
    </row>
    <row r="3336" spans="1:33" x14ac:dyDescent="0.3">
      <c r="A3336" s="129" t="s">
        <v>9136</v>
      </c>
      <c r="B3336" s="132">
        <v>2.4900000000000002</v>
      </c>
      <c r="C3336" s="132">
        <v>9.69</v>
      </c>
      <c r="D3336" s="132">
        <v>-41.74</v>
      </c>
      <c r="E3336" s="132">
        <v>-34.869999999999997</v>
      </c>
      <c r="F3336" s="132">
        <v>-48.32</v>
      </c>
      <c r="G3336" s="129" t="s">
        <v>3168</v>
      </c>
      <c r="H3336" s="129" t="s">
        <v>3124</v>
      </c>
      <c r="I3336" s="129">
        <v>0.23400000000000001</v>
      </c>
      <c r="J3336" s="129">
        <v>-86</v>
      </c>
      <c r="K3336" s="129">
        <v>-72</v>
      </c>
      <c r="L3336" s="129" t="b">
        <v>0</v>
      </c>
      <c r="M3336" s="129">
        <v>-182.857</v>
      </c>
      <c r="N3336" s="129">
        <v>10.044</v>
      </c>
      <c r="O3336" s="129">
        <v>-18.204999999999998</v>
      </c>
      <c r="P3336" s="132">
        <v>-91.385000000000005</v>
      </c>
      <c r="Q3336" s="132">
        <v>0.80300000000000005</v>
      </c>
      <c r="R3336" s="132">
        <v>-73.369</v>
      </c>
      <c r="S3336" s="129">
        <v>6.86</v>
      </c>
      <c r="T3336" s="129">
        <v>-14.481</v>
      </c>
      <c r="U3336" s="129">
        <v>9.06</v>
      </c>
      <c r="V3336" s="129">
        <v>-11</v>
      </c>
      <c r="W3336" s="129">
        <v>-3</v>
      </c>
      <c r="X3336" s="129">
        <v>321</v>
      </c>
      <c r="Y3336" s="129" t="s">
        <v>9136</v>
      </c>
      <c r="Z3336" s="129" t="b">
        <v>1</v>
      </c>
      <c r="AA3336" s="129">
        <v>0</v>
      </c>
      <c r="AB3336" s="129" t="b">
        <v>0</v>
      </c>
      <c r="AC3336" s="129">
        <v>41</v>
      </c>
      <c r="AD3336" s="129">
        <v>3.7999999999999999E-2</v>
      </c>
      <c r="AE3336" s="129" t="s">
        <v>3124</v>
      </c>
      <c r="AF3336" s="129" t="s">
        <v>3168</v>
      </c>
      <c r="AG3336" s="35" t="s">
        <v>9137</v>
      </c>
    </row>
    <row r="3337" spans="1:33" x14ac:dyDescent="0.3">
      <c r="A3337" s="129" t="s">
        <v>1427</v>
      </c>
      <c r="B3337" s="132">
        <v>-1.69</v>
      </c>
      <c r="C3337" s="132">
        <v>-14.65</v>
      </c>
      <c r="D3337" s="132">
        <v>-32.94</v>
      </c>
      <c r="E3337" s="132">
        <v>-25.57</v>
      </c>
      <c r="F3337" s="132">
        <v>-32.979999999999997</v>
      </c>
      <c r="G3337" s="129" t="s">
        <v>3705</v>
      </c>
      <c r="H3337" s="129" t="s">
        <v>115</v>
      </c>
      <c r="I3337" s="129">
        <v>1.448</v>
      </c>
      <c r="J3337" s="129">
        <v>-40</v>
      </c>
      <c r="K3337" s="129">
        <v>-38</v>
      </c>
      <c r="L3337" s="129" t="b">
        <v>0</v>
      </c>
      <c r="M3337" s="129">
        <v>-97.989000000000004</v>
      </c>
      <c r="N3337" s="129">
        <v>5.3639999999999999</v>
      </c>
      <c r="O3337" s="129">
        <v>-18.268999999999998</v>
      </c>
      <c r="P3337" s="132">
        <v>-66.822000000000003</v>
      </c>
      <c r="Q3337" s="132">
        <v>0.78800000000000003</v>
      </c>
      <c r="R3337" s="132">
        <v>-52.633000000000003</v>
      </c>
      <c r="S3337" s="129">
        <v>3.39</v>
      </c>
      <c r="T3337" s="129">
        <v>-24.77</v>
      </c>
      <c r="U3337" s="129">
        <v>25</v>
      </c>
      <c r="V3337" s="129">
        <v>16</v>
      </c>
      <c r="W3337" s="129">
        <v>7</v>
      </c>
      <c r="X3337" s="129">
        <v>235</v>
      </c>
      <c r="Y3337" s="129" t="s">
        <v>1427</v>
      </c>
      <c r="Z3337" s="129" t="b">
        <v>1</v>
      </c>
      <c r="AA3337" s="129">
        <v>0</v>
      </c>
      <c r="AB3337" s="129" t="b">
        <v>0</v>
      </c>
      <c r="AC3337" s="129">
        <v>35</v>
      </c>
      <c r="AD3337" s="129">
        <v>3.7999999999999999E-2</v>
      </c>
      <c r="AE3337" s="129" t="s">
        <v>115</v>
      </c>
      <c r="AF3337" s="129" t="s">
        <v>3705</v>
      </c>
      <c r="AG3337" s="35" t="s">
        <v>4371</v>
      </c>
    </row>
    <row r="3338" spans="1:33" x14ac:dyDescent="0.3">
      <c r="A3338" s="129" t="s">
        <v>8110</v>
      </c>
      <c r="B3338" s="132">
        <v>-1.41</v>
      </c>
      <c r="C3338" s="132">
        <v>-9.8699999999999992</v>
      </c>
      <c r="D3338" s="132">
        <v>-21.93</v>
      </c>
      <c r="E3338" s="132">
        <v>-18.920000000000002</v>
      </c>
      <c r="F3338" s="132">
        <v>-28.08</v>
      </c>
      <c r="G3338" s="129" t="s">
        <v>3705</v>
      </c>
      <c r="H3338" s="129" t="s">
        <v>115</v>
      </c>
      <c r="I3338" s="129">
        <v>0.308</v>
      </c>
      <c r="J3338" s="129">
        <v>-77</v>
      </c>
      <c r="K3338" s="129">
        <v>-77</v>
      </c>
      <c r="L3338" s="129" t="b">
        <v>0</v>
      </c>
      <c r="M3338" s="129">
        <v>-70.295000000000002</v>
      </c>
      <c r="N3338" s="129">
        <v>3.8340000000000001</v>
      </c>
      <c r="O3338" s="129">
        <v>-18.335999999999999</v>
      </c>
      <c r="P3338" s="132">
        <v>-56.667999999999999</v>
      </c>
      <c r="Q3338" s="132">
        <v>0.82199999999999995</v>
      </c>
      <c r="R3338" s="132">
        <v>-46.604999999999997</v>
      </c>
      <c r="S3338" s="129">
        <v>3.84</v>
      </c>
      <c r="T3338" s="129">
        <v>-12.407</v>
      </c>
      <c r="U3338" s="129">
        <v>2.1</v>
      </c>
      <c r="V3338" s="129">
        <v>-43</v>
      </c>
      <c r="W3338" s="129">
        <v>-31</v>
      </c>
      <c r="X3338" s="129">
        <v>2481</v>
      </c>
      <c r="Y3338" s="129" t="s">
        <v>8110</v>
      </c>
      <c r="Z3338" s="129" t="b">
        <v>0</v>
      </c>
      <c r="AA3338" s="129">
        <v>0</v>
      </c>
      <c r="AB3338" s="129" t="b">
        <v>0</v>
      </c>
      <c r="AC3338" s="129">
        <v>33</v>
      </c>
      <c r="AD3338" s="129">
        <v>3.7999999999999999E-2</v>
      </c>
      <c r="AE3338" s="129" t="s">
        <v>115</v>
      </c>
      <c r="AF3338" s="129" t="s">
        <v>3705</v>
      </c>
      <c r="AG3338" s="35" t="s">
        <v>8111</v>
      </c>
    </row>
    <row r="3339" spans="1:33" x14ac:dyDescent="0.3">
      <c r="A3339" s="129" t="s">
        <v>5542</v>
      </c>
      <c r="B3339" s="132">
        <v>-8.44</v>
      </c>
      <c r="C3339" s="132">
        <v>0.73</v>
      </c>
      <c r="D3339" s="132">
        <v>-19.79</v>
      </c>
      <c r="E3339" s="132">
        <v>-40.229999999999997</v>
      </c>
      <c r="F3339" s="132">
        <v>-45.67</v>
      </c>
      <c r="G3339" s="129" t="s">
        <v>3244</v>
      </c>
      <c r="H3339" s="129" t="s">
        <v>48</v>
      </c>
      <c r="I3339" s="129">
        <v>0.51600000000000001</v>
      </c>
      <c r="J3339" s="129">
        <v>-84</v>
      </c>
      <c r="K3339" s="129">
        <v>-83</v>
      </c>
      <c r="L3339" s="129" t="b">
        <v>0</v>
      </c>
      <c r="M3339" s="129">
        <v>-137.62</v>
      </c>
      <c r="N3339" s="129">
        <v>7.5039999999999996</v>
      </c>
      <c r="O3339" s="129">
        <v>-18.34</v>
      </c>
      <c r="P3339" s="132">
        <v>-83.869</v>
      </c>
      <c r="Q3339" s="132">
        <v>0.85499999999999998</v>
      </c>
      <c r="R3339" s="132">
        <v>-71.744</v>
      </c>
      <c r="S3339" s="129">
        <v>5.34</v>
      </c>
      <c r="T3339" s="129">
        <v>-135.13499999999999</v>
      </c>
      <c r="U3339" s="129">
        <v>12.48</v>
      </c>
      <c r="V3339" s="129">
        <v>82</v>
      </c>
      <c r="W3339" s="129">
        <v>74</v>
      </c>
      <c r="X3339" s="129">
        <v>300</v>
      </c>
      <c r="Y3339" s="129" t="s">
        <v>5542</v>
      </c>
      <c r="Z3339" s="129" t="b">
        <v>0</v>
      </c>
      <c r="AA3339" s="129">
        <v>0</v>
      </c>
      <c r="AB3339" s="129" t="b">
        <v>0</v>
      </c>
      <c r="AC3339" s="129">
        <v>40</v>
      </c>
      <c r="AD3339" s="129">
        <v>3.6999999999999998E-2</v>
      </c>
      <c r="AE3339" s="129" t="s">
        <v>48</v>
      </c>
      <c r="AF3339" s="129" t="s">
        <v>3244</v>
      </c>
      <c r="AG3339" s="35" t="s">
        <v>5543</v>
      </c>
    </row>
    <row r="3340" spans="1:33" x14ac:dyDescent="0.3">
      <c r="A3340" s="129" t="s">
        <v>9133</v>
      </c>
      <c r="B3340" s="132">
        <v>5.89</v>
      </c>
      <c r="C3340" s="132">
        <v>31.28</v>
      </c>
      <c r="D3340" s="132">
        <v>-54</v>
      </c>
      <c r="E3340" s="132">
        <v>-54.72</v>
      </c>
      <c r="F3340" s="132">
        <v>-59.48</v>
      </c>
      <c r="G3340" s="129" t="s">
        <v>3305</v>
      </c>
      <c r="H3340" s="129" t="s">
        <v>3124</v>
      </c>
      <c r="I3340" s="129">
        <v>0.35599999999999998</v>
      </c>
      <c r="J3340" s="129">
        <v>-88</v>
      </c>
      <c r="K3340" s="129">
        <v>-84</v>
      </c>
      <c r="L3340" s="129" t="b">
        <v>0</v>
      </c>
      <c r="M3340" s="129">
        <v>-200.28899999999999</v>
      </c>
      <c r="N3340" s="129">
        <v>10.904</v>
      </c>
      <c r="O3340" s="129">
        <v>-18.367999999999999</v>
      </c>
      <c r="P3340" s="132">
        <v>-94.57</v>
      </c>
      <c r="Q3340" s="132">
        <v>0.72399999999999998</v>
      </c>
      <c r="R3340" s="132">
        <v>-68.433999999999997</v>
      </c>
      <c r="S3340" s="129">
        <v>9.7799999999999994</v>
      </c>
      <c r="T3340" s="129">
        <v>-28.46</v>
      </c>
      <c r="U3340" s="129">
        <v>5.75</v>
      </c>
      <c r="V3340" s="129">
        <v>-38</v>
      </c>
      <c r="W3340" s="129">
        <v>-61</v>
      </c>
      <c r="X3340" s="129">
        <v>355</v>
      </c>
      <c r="Y3340" s="129" t="s">
        <v>9133</v>
      </c>
      <c r="Z3340" s="129" t="b">
        <v>1</v>
      </c>
      <c r="AA3340" s="129">
        <v>0</v>
      </c>
      <c r="AB3340" s="129" t="b">
        <v>0</v>
      </c>
      <c r="AC3340" s="129">
        <v>40</v>
      </c>
      <c r="AD3340" s="129">
        <v>3.6999999999999998E-2</v>
      </c>
      <c r="AE3340" s="129" t="s">
        <v>3124</v>
      </c>
      <c r="AF3340" s="129" t="s">
        <v>3305</v>
      </c>
      <c r="AG3340" s="35" t="s">
        <v>9134</v>
      </c>
    </row>
    <row r="3341" spans="1:33" x14ac:dyDescent="0.3">
      <c r="A3341" s="129" t="s">
        <v>1187</v>
      </c>
      <c r="B3341" s="132">
        <v>-0.54</v>
      </c>
      <c r="C3341" s="132">
        <v>-8.1</v>
      </c>
      <c r="D3341" s="132">
        <v>-13.13</v>
      </c>
      <c r="E3341" s="132">
        <v>-8.1</v>
      </c>
      <c r="F3341" s="132">
        <v>-11.01</v>
      </c>
      <c r="G3341" s="129" t="s">
        <v>153</v>
      </c>
      <c r="H3341" s="129" t="s">
        <v>3108</v>
      </c>
      <c r="I3341" s="129">
        <v>16.36</v>
      </c>
      <c r="J3341" s="129">
        <v>-51</v>
      </c>
      <c r="K3341" s="129">
        <v>-45</v>
      </c>
      <c r="L3341" s="129" t="b">
        <v>0</v>
      </c>
      <c r="M3341" s="129">
        <v>-42.253999999999998</v>
      </c>
      <c r="N3341" s="129">
        <v>2.2890000000000001</v>
      </c>
      <c r="O3341" s="129">
        <v>-18.457999999999998</v>
      </c>
      <c r="P3341" s="132">
        <v>-34.829000000000001</v>
      </c>
      <c r="Q3341" s="132">
        <v>0.81499999999999995</v>
      </c>
      <c r="R3341" s="132">
        <v>-28.38</v>
      </c>
      <c r="S3341" s="129">
        <v>1.68</v>
      </c>
      <c r="T3341" s="129">
        <v>-55.807000000000002</v>
      </c>
      <c r="U3341" s="129">
        <v>131.73500000000001</v>
      </c>
      <c r="V3341" s="129">
        <v>-21</v>
      </c>
      <c r="W3341" s="129">
        <v>-34</v>
      </c>
      <c r="X3341" s="129">
        <v>90</v>
      </c>
      <c r="Y3341" s="129" t="s">
        <v>1187</v>
      </c>
      <c r="Z3341" s="129" t="b">
        <v>1</v>
      </c>
      <c r="AA3341" s="129">
        <v>0</v>
      </c>
      <c r="AB3341" s="129" t="b">
        <v>0</v>
      </c>
      <c r="AC3341" s="129">
        <v>39</v>
      </c>
      <c r="AD3341" s="129">
        <v>3.6999999999999998E-2</v>
      </c>
      <c r="AE3341" s="129" t="s">
        <v>3108</v>
      </c>
      <c r="AF3341" s="129" t="s">
        <v>153</v>
      </c>
      <c r="AG3341" s="35" t="s">
        <v>3805</v>
      </c>
    </row>
    <row r="3342" spans="1:33" x14ac:dyDescent="0.3">
      <c r="A3342" s="129" t="s">
        <v>319</v>
      </c>
      <c r="B3342" s="132">
        <v>0.9</v>
      </c>
      <c r="C3342" s="132">
        <v>-13.53</v>
      </c>
      <c r="D3342" s="132">
        <v>-21.81</v>
      </c>
      <c r="E3342" s="132">
        <v>-25.44</v>
      </c>
      <c r="F3342" s="132">
        <v>-27.55</v>
      </c>
      <c r="G3342" s="129" t="s">
        <v>3127</v>
      </c>
      <c r="H3342" s="129" t="s">
        <v>31</v>
      </c>
      <c r="I3342" s="129">
        <v>56.533000000000001</v>
      </c>
      <c r="J3342" s="129">
        <v>-56</v>
      </c>
      <c r="K3342" s="129">
        <v>-31</v>
      </c>
      <c r="L3342" s="129" t="b">
        <v>0</v>
      </c>
      <c r="M3342" s="129">
        <v>-68.378</v>
      </c>
      <c r="N3342" s="129">
        <v>3.6989999999999998</v>
      </c>
      <c r="O3342" s="129">
        <v>-18.484999999999999</v>
      </c>
      <c r="P3342" s="132">
        <v>-53.636000000000003</v>
      </c>
      <c r="Q3342" s="132">
        <v>0.81699999999999995</v>
      </c>
      <c r="R3342" s="132">
        <v>-43.845999999999997</v>
      </c>
      <c r="S3342" s="129">
        <v>2.94</v>
      </c>
      <c r="T3342" s="129">
        <v>-40.634</v>
      </c>
      <c r="U3342" s="129">
        <v>213.01499999999999</v>
      </c>
      <c r="V3342" s="129">
        <v>-48</v>
      </c>
      <c r="W3342" s="129">
        <v>-37</v>
      </c>
      <c r="X3342" s="129">
        <v>31</v>
      </c>
      <c r="Y3342" s="129" t="s">
        <v>319</v>
      </c>
      <c r="Z3342" s="129" t="b">
        <v>1</v>
      </c>
      <c r="AA3342" s="129">
        <v>0</v>
      </c>
      <c r="AB3342" s="129" t="b">
        <v>0</v>
      </c>
      <c r="AC3342" s="129">
        <v>43</v>
      </c>
      <c r="AD3342" s="129">
        <v>3.5999999999999997E-2</v>
      </c>
      <c r="AE3342" s="129" t="s">
        <v>31</v>
      </c>
      <c r="AF3342" s="129" t="s">
        <v>3127</v>
      </c>
      <c r="AG3342" s="35" t="s">
        <v>3275</v>
      </c>
    </row>
    <row r="3343" spans="1:33" x14ac:dyDescent="0.3">
      <c r="A3343" s="129" t="s">
        <v>1068</v>
      </c>
      <c r="B3343" s="132">
        <v>0.79</v>
      </c>
      <c r="C3343" s="132">
        <v>-6.99</v>
      </c>
      <c r="D3343" s="132">
        <v>-14.21</v>
      </c>
      <c r="E3343" s="132">
        <v>-14.96</v>
      </c>
      <c r="F3343" s="132">
        <v>-16.489999999999998</v>
      </c>
      <c r="G3343" s="129" t="s">
        <v>3127</v>
      </c>
      <c r="H3343" s="129" t="s">
        <v>31</v>
      </c>
      <c r="I3343" s="129">
        <v>8.9730000000000008</v>
      </c>
      <c r="J3343" s="129">
        <v>-23</v>
      </c>
      <c r="K3343" s="129">
        <v>-22</v>
      </c>
      <c r="L3343" s="129" t="b">
        <v>0</v>
      </c>
      <c r="M3343" s="129">
        <v>-40.817999999999998</v>
      </c>
      <c r="N3343" s="129">
        <v>2.198</v>
      </c>
      <c r="O3343" s="129">
        <v>-18.571999999999999</v>
      </c>
      <c r="P3343" s="132">
        <v>-35.429000000000002</v>
      </c>
      <c r="Q3343" s="132">
        <v>0.81399999999999995</v>
      </c>
      <c r="R3343" s="132">
        <v>-28.824000000000002</v>
      </c>
      <c r="S3343" s="129">
        <v>1.6</v>
      </c>
      <c r="T3343" s="129">
        <v>74.097999999999999</v>
      </c>
      <c r="U3343" s="129">
        <v>77.41</v>
      </c>
      <c r="V3343" s="129">
        <v>-15</v>
      </c>
      <c r="W3343" s="129">
        <v>-10</v>
      </c>
      <c r="X3343" s="129">
        <v>161</v>
      </c>
      <c r="Y3343" s="129" t="s">
        <v>1068</v>
      </c>
      <c r="Z3343" s="129" t="b">
        <v>1</v>
      </c>
      <c r="AA3343" s="129">
        <v>0</v>
      </c>
      <c r="AB3343" s="129" t="b">
        <v>0</v>
      </c>
      <c r="AC3343" s="129">
        <v>44</v>
      </c>
      <c r="AD3343" s="129">
        <v>3.5999999999999997E-2</v>
      </c>
      <c r="AE3343" s="129" t="s">
        <v>31</v>
      </c>
      <c r="AF3343" s="129" t="s">
        <v>3127</v>
      </c>
      <c r="AG3343" s="35" t="s">
        <v>3671</v>
      </c>
    </row>
    <row r="3344" spans="1:33" x14ac:dyDescent="0.3">
      <c r="A3344" s="129" t="s">
        <v>8273</v>
      </c>
      <c r="B3344" s="132">
        <v>0</v>
      </c>
      <c r="C3344" s="132">
        <v>-12.45</v>
      </c>
      <c r="D3344" s="132">
        <v>-30.83</v>
      </c>
      <c r="E3344" s="132">
        <v>-47.86</v>
      </c>
      <c r="F3344" s="132">
        <v>-41.88</v>
      </c>
      <c r="G3344" s="129" t="s">
        <v>3747</v>
      </c>
      <c r="H3344" s="129" t="s">
        <v>3124</v>
      </c>
      <c r="I3344" s="129">
        <v>0.23899999999999999</v>
      </c>
      <c r="J3344" s="129">
        <v>-85</v>
      </c>
      <c r="K3344" s="129">
        <v>-77</v>
      </c>
      <c r="L3344" s="129" t="b">
        <v>0</v>
      </c>
      <c r="M3344" s="129">
        <v>-96.783000000000001</v>
      </c>
      <c r="N3344" s="129">
        <v>5.1989999999999998</v>
      </c>
      <c r="O3344" s="129">
        <v>-18.616</v>
      </c>
      <c r="P3344" s="132">
        <v>-73.058999999999997</v>
      </c>
      <c r="Q3344" s="132">
        <v>0.81599999999999995</v>
      </c>
      <c r="R3344" s="132">
        <v>-59.63</v>
      </c>
      <c r="S3344" s="129">
        <v>9.48</v>
      </c>
      <c r="T3344" s="129">
        <v>-40.680999999999997</v>
      </c>
      <c r="U3344" s="129">
        <v>4.1500000000000004</v>
      </c>
      <c r="V3344" s="129">
        <v>-66</v>
      </c>
      <c r="W3344" s="129">
        <v>-63</v>
      </c>
      <c r="X3344" s="129">
        <v>508</v>
      </c>
      <c r="Y3344" s="129" t="s">
        <v>8273</v>
      </c>
      <c r="Z3344" s="129" t="b">
        <v>1</v>
      </c>
      <c r="AA3344" s="129">
        <v>0</v>
      </c>
      <c r="AB3344" s="129" t="b">
        <v>0</v>
      </c>
      <c r="AC3344" s="129">
        <v>36</v>
      </c>
      <c r="AD3344" s="129">
        <v>3.5999999999999997E-2</v>
      </c>
      <c r="AE3344" s="129" t="s">
        <v>3124</v>
      </c>
      <c r="AF3344" s="129" t="s">
        <v>3747</v>
      </c>
      <c r="AG3344" s="35" t="s">
        <v>8274</v>
      </c>
    </row>
    <row r="3345" spans="1:33" x14ac:dyDescent="0.3">
      <c r="A3345" s="129" t="s">
        <v>244</v>
      </c>
      <c r="B3345" s="132">
        <v>-0.59</v>
      </c>
      <c r="C3345" s="132">
        <v>-7.26</v>
      </c>
      <c r="D3345" s="132">
        <v>-16.829999999999998</v>
      </c>
      <c r="E3345" s="132">
        <v>-18.53</v>
      </c>
      <c r="F3345" s="132">
        <v>-19.690000000000001</v>
      </c>
      <c r="G3345" s="129" t="s">
        <v>3121</v>
      </c>
      <c r="H3345" s="129" t="s">
        <v>245</v>
      </c>
      <c r="I3345" s="129">
        <v>15.766999999999999</v>
      </c>
      <c r="J3345" s="129">
        <v>-45</v>
      </c>
      <c r="K3345" s="129">
        <v>-34</v>
      </c>
      <c r="L3345" s="129" t="b">
        <v>0</v>
      </c>
      <c r="M3345" s="129">
        <v>-65.058000000000007</v>
      </c>
      <c r="N3345" s="129">
        <v>3.49</v>
      </c>
      <c r="O3345" s="129">
        <v>-18.641999999999999</v>
      </c>
      <c r="P3345" s="132">
        <v>-49.570999999999998</v>
      </c>
      <c r="Q3345" s="132">
        <v>0.81699999999999995</v>
      </c>
      <c r="R3345" s="132">
        <v>-40.494</v>
      </c>
      <c r="S3345" s="129">
        <v>2.77</v>
      </c>
      <c r="T3345" s="129">
        <v>10.654999999999999</v>
      </c>
      <c r="U3345" s="129">
        <v>6.77</v>
      </c>
      <c r="V3345" s="129">
        <v>-10</v>
      </c>
      <c r="W3345" s="129">
        <v>-26</v>
      </c>
      <c r="X3345" s="129">
        <v>1065</v>
      </c>
      <c r="Y3345" s="129" t="s">
        <v>244</v>
      </c>
      <c r="Z3345" s="129" t="b">
        <v>1</v>
      </c>
      <c r="AA3345" s="129">
        <v>0</v>
      </c>
      <c r="AB3345" s="129" t="b">
        <v>0</v>
      </c>
      <c r="AC3345" s="129">
        <v>42</v>
      </c>
      <c r="AD3345" s="129">
        <v>3.5000000000000003E-2</v>
      </c>
      <c r="AE3345" s="129" t="s">
        <v>245</v>
      </c>
      <c r="AF3345" s="129" t="s">
        <v>3121</v>
      </c>
      <c r="AG3345" s="35" t="s">
        <v>4037</v>
      </c>
    </row>
    <row r="3346" spans="1:33" x14ac:dyDescent="0.3">
      <c r="A3346" s="129" t="s">
        <v>8059</v>
      </c>
      <c r="B3346" s="132">
        <v>4.6900000000000004</v>
      </c>
      <c r="C3346" s="132">
        <v>2.96</v>
      </c>
      <c r="D3346" s="132">
        <v>-17.21</v>
      </c>
      <c r="E3346" s="132">
        <v>-23.68</v>
      </c>
      <c r="F3346" s="132">
        <v>-26.89</v>
      </c>
      <c r="G3346" s="129" t="s">
        <v>3144</v>
      </c>
      <c r="H3346" s="129" t="s">
        <v>3108</v>
      </c>
      <c r="I3346" s="129">
        <v>0.42699999999999999</v>
      </c>
      <c r="J3346" s="129">
        <v>-40</v>
      </c>
      <c r="K3346" s="129">
        <v>-37</v>
      </c>
      <c r="L3346" s="129" t="b">
        <v>0</v>
      </c>
      <c r="M3346" s="129">
        <v>-117.821</v>
      </c>
      <c r="N3346" s="129">
        <v>6.3179999999999996</v>
      </c>
      <c r="O3346" s="129">
        <v>-18.649000000000001</v>
      </c>
      <c r="P3346" s="132">
        <v>-72.78</v>
      </c>
      <c r="Q3346" s="132">
        <v>0.83899999999999997</v>
      </c>
      <c r="R3346" s="132">
        <v>-61.055</v>
      </c>
      <c r="S3346" s="129">
        <v>3.62</v>
      </c>
      <c r="T3346" s="129">
        <v>-2.9409999999999998</v>
      </c>
      <c r="U3346" s="129">
        <v>9.3800000000000008</v>
      </c>
      <c r="V3346" s="129">
        <v>-21</v>
      </c>
      <c r="W3346" s="129">
        <v>-7</v>
      </c>
      <c r="X3346" s="129">
        <v>588</v>
      </c>
      <c r="Y3346" s="129" t="s">
        <v>8059</v>
      </c>
      <c r="Z3346" s="129" t="b">
        <v>1</v>
      </c>
      <c r="AA3346" s="129">
        <v>0</v>
      </c>
      <c r="AB3346" s="129" t="b">
        <v>0</v>
      </c>
      <c r="AC3346" s="129">
        <v>40</v>
      </c>
      <c r="AD3346" s="129">
        <v>3.5000000000000003E-2</v>
      </c>
      <c r="AE3346" s="129" t="s">
        <v>3108</v>
      </c>
      <c r="AF3346" s="129" t="s">
        <v>3144</v>
      </c>
      <c r="AG3346" s="35" t="s">
        <v>8060</v>
      </c>
    </row>
    <row r="3347" spans="1:33" x14ac:dyDescent="0.3">
      <c r="A3347" s="129" t="s">
        <v>863</v>
      </c>
      <c r="B3347" s="132">
        <v>-2.94</v>
      </c>
      <c r="C3347" s="132">
        <v>-7.54</v>
      </c>
      <c r="D3347" s="132">
        <v>-11.36</v>
      </c>
      <c r="E3347" s="132">
        <v>-20.56</v>
      </c>
      <c r="F3347" s="132">
        <v>-18.75</v>
      </c>
      <c r="G3347" s="129" t="s">
        <v>3276</v>
      </c>
      <c r="H3347" s="129" t="s">
        <v>3140</v>
      </c>
      <c r="I3347" s="129">
        <v>34.698999999999998</v>
      </c>
      <c r="J3347" s="129">
        <v>-45</v>
      </c>
      <c r="K3347" s="129">
        <v>-45</v>
      </c>
      <c r="L3347" s="129" t="b">
        <v>0</v>
      </c>
      <c r="M3347" s="129">
        <v>-38.930999999999997</v>
      </c>
      <c r="N3347" s="129">
        <v>2.069</v>
      </c>
      <c r="O3347" s="129">
        <v>-18.814</v>
      </c>
      <c r="P3347" s="132">
        <v>-34.438000000000002</v>
      </c>
      <c r="Q3347" s="132">
        <v>0.83099999999999996</v>
      </c>
      <c r="R3347" s="132">
        <v>-28.611000000000001</v>
      </c>
      <c r="S3347" s="129">
        <v>2.61</v>
      </c>
      <c r="T3347" s="129">
        <v>-44.643000000000001</v>
      </c>
      <c r="U3347" s="129">
        <v>2.145</v>
      </c>
      <c r="V3347" s="129">
        <v>31</v>
      </c>
      <c r="W3347" s="129">
        <v>49</v>
      </c>
      <c r="X3347" s="129">
        <v>3571</v>
      </c>
      <c r="Y3347" s="129" t="s">
        <v>863</v>
      </c>
      <c r="Z3347" s="129" t="b">
        <v>1</v>
      </c>
      <c r="AA3347" s="129">
        <v>0</v>
      </c>
      <c r="AB3347" s="129" t="b">
        <v>0</v>
      </c>
      <c r="AC3347" s="129">
        <v>42</v>
      </c>
      <c r="AD3347" s="129">
        <v>3.5000000000000003E-2</v>
      </c>
      <c r="AE3347" s="129" t="s">
        <v>3140</v>
      </c>
      <c r="AF3347" s="129" t="s">
        <v>3276</v>
      </c>
      <c r="AG3347" s="35" t="s">
        <v>5062</v>
      </c>
    </row>
    <row r="3348" spans="1:33" x14ac:dyDescent="0.3">
      <c r="A3348" s="129" t="s">
        <v>1204</v>
      </c>
      <c r="B3348" s="132">
        <v>1.7</v>
      </c>
      <c r="C3348" s="132">
        <v>-1.08</v>
      </c>
      <c r="D3348" s="132">
        <v>-10.47</v>
      </c>
      <c r="E3348" s="132">
        <v>-24.48</v>
      </c>
      <c r="F3348" s="132">
        <v>-16.52</v>
      </c>
      <c r="G3348" s="129" t="s">
        <v>3241</v>
      </c>
      <c r="H3348" s="129" t="s">
        <v>3124</v>
      </c>
      <c r="I3348" s="129">
        <v>81.292000000000002</v>
      </c>
      <c r="J3348" s="129">
        <v>-29</v>
      </c>
      <c r="K3348" s="129">
        <v>-27</v>
      </c>
      <c r="L3348" s="129" t="b">
        <v>0</v>
      </c>
      <c r="M3348" s="129">
        <v>-39.582000000000001</v>
      </c>
      <c r="N3348" s="129">
        <v>2.1030000000000002</v>
      </c>
      <c r="O3348" s="129">
        <v>-18.824000000000002</v>
      </c>
      <c r="P3348" s="132">
        <v>-35.872</v>
      </c>
      <c r="Q3348" s="132">
        <v>0.83099999999999996</v>
      </c>
      <c r="R3348" s="132">
        <v>-29.812999999999999</v>
      </c>
      <c r="S3348" s="129">
        <v>1.94</v>
      </c>
      <c r="T3348" s="129">
        <v>43.436999999999998</v>
      </c>
      <c r="U3348" s="129">
        <v>65.25</v>
      </c>
      <c r="V3348" s="129">
        <v>-18</v>
      </c>
      <c r="W3348" s="129">
        <v>-8</v>
      </c>
      <c r="X3348" s="129">
        <v>157</v>
      </c>
      <c r="Y3348" s="129" t="s">
        <v>1204</v>
      </c>
      <c r="Z3348" s="129" t="b">
        <v>1</v>
      </c>
      <c r="AA3348" s="129">
        <v>0</v>
      </c>
      <c r="AB3348" s="129" t="b">
        <v>0</v>
      </c>
      <c r="AC3348" s="129">
        <v>39</v>
      </c>
      <c r="AD3348" s="129">
        <v>3.5000000000000003E-2</v>
      </c>
      <c r="AE3348" s="129" t="s">
        <v>3124</v>
      </c>
      <c r="AF3348" s="129" t="s">
        <v>3241</v>
      </c>
      <c r="AG3348" s="35" t="s">
        <v>5070</v>
      </c>
    </row>
    <row r="3349" spans="1:33" x14ac:dyDescent="0.3">
      <c r="A3349" s="129" t="s">
        <v>7119</v>
      </c>
      <c r="B3349" s="132">
        <v>-3.37</v>
      </c>
      <c r="C3349" s="132">
        <v>-16.55</v>
      </c>
      <c r="D3349" s="132">
        <v>-26.82</v>
      </c>
      <c r="E3349" s="132">
        <v>-37.770000000000003</v>
      </c>
      <c r="F3349" s="132">
        <v>-31.13</v>
      </c>
      <c r="G3349" s="129" t="s">
        <v>3148</v>
      </c>
      <c r="H3349" s="129" t="s">
        <v>3111</v>
      </c>
      <c r="I3349" s="129">
        <v>0.502</v>
      </c>
      <c r="J3349" s="129">
        <v>-74</v>
      </c>
      <c r="K3349" s="129">
        <v>-74</v>
      </c>
      <c r="L3349" s="129" t="b">
        <v>0</v>
      </c>
      <c r="M3349" s="129">
        <v>-65.069000000000003</v>
      </c>
      <c r="N3349" s="129">
        <v>3.4420000000000002</v>
      </c>
      <c r="O3349" s="129">
        <v>-18.905999999999999</v>
      </c>
      <c r="P3349" s="132">
        <v>-53.808</v>
      </c>
      <c r="Q3349" s="132">
        <v>0.81599999999999995</v>
      </c>
      <c r="R3349" s="132">
        <v>-43.902999999999999</v>
      </c>
      <c r="S3349" s="129">
        <v>4.03</v>
      </c>
      <c r="T3349" s="129">
        <v>-104.462</v>
      </c>
      <c r="U3349" s="129">
        <v>16.64</v>
      </c>
      <c r="V3349" s="129">
        <v>-6</v>
      </c>
      <c r="W3349" s="129">
        <v>-5</v>
      </c>
      <c r="X3349" s="129">
        <v>298</v>
      </c>
      <c r="Y3349" s="129" t="s">
        <v>7119</v>
      </c>
      <c r="Z3349" s="129" t="b">
        <v>1</v>
      </c>
      <c r="AA3349" s="129">
        <v>0</v>
      </c>
      <c r="AB3349" s="129" t="b">
        <v>0</v>
      </c>
      <c r="AC3349" s="129">
        <v>44</v>
      </c>
      <c r="AD3349" s="129">
        <v>3.4000000000000002E-2</v>
      </c>
      <c r="AE3349" s="129" t="s">
        <v>3111</v>
      </c>
      <c r="AF3349" s="129" t="s">
        <v>3148</v>
      </c>
      <c r="AG3349" s="35" t="s">
        <v>7120</v>
      </c>
    </row>
    <row r="3350" spans="1:33" x14ac:dyDescent="0.3">
      <c r="A3350" s="129" t="s">
        <v>198</v>
      </c>
      <c r="B3350" s="132">
        <v>-2.68</v>
      </c>
      <c r="C3350" s="132">
        <v>-15.22</v>
      </c>
      <c r="D3350" s="132">
        <v>-40.950000000000003</v>
      </c>
      <c r="E3350" s="132">
        <v>-32.6</v>
      </c>
      <c r="F3350" s="132">
        <v>-44.38</v>
      </c>
      <c r="G3350" s="129" t="s">
        <v>3182</v>
      </c>
      <c r="H3350" s="129" t="s">
        <v>3108</v>
      </c>
      <c r="I3350" s="129">
        <v>5.0460000000000003</v>
      </c>
      <c r="J3350" s="129">
        <v>-51</v>
      </c>
      <c r="K3350" s="129">
        <v>-48</v>
      </c>
      <c r="L3350" s="129" t="b">
        <v>0</v>
      </c>
      <c r="M3350" s="129">
        <v>-116.82599999999999</v>
      </c>
      <c r="N3350" s="129">
        <v>6.1609999999999996</v>
      </c>
      <c r="O3350" s="129">
        <v>-18.960999999999999</v>
      </c>
      <c r="P3350" s="132">
        <v>-76.153000000000006</v>
      </c>
      <c r="Q3350" s="132">
        <v>0.78600000000000003</v>
      </c>
      <c r="R3350" s="132">
        <v>-59.89</v>
      </c>
      <c r="S3350" s="129">
        <v>7.03</v>
      </c>
      <c r="T3350" s="129">
        <v>-9.2210000000000001</v>
      </c>
      <c r="U3350" s="129">
        <v>18.5</v>
      </c>
      <c r="V3350" s="129">
        <v>-10</v>
      </c>
      <c r="W3350" s="129">
        <v>-40</v>
      </c>
      <c r="X3350" s="129">
        <v>153</v>
      </c>
      <c r="Y3350" s="129" t="s">
        <v>198</v>
      </c>
      <c r="Z3350" s="129" t="b">
        <v>1</v>
      </c>
      <c r="AA3350" s="129">
        <v>0</v>
      </c>
      <c r="AB3350" s="129" t="b">
        <v>0</v>
      </c>
      <c r="AC3350" s="129">
        <v>38</v>
      </c>
      <c r="AD3350" s="129">
        <v>3.4000000000000002E-2</v>
      </c>
      <c r="AE3350" s="129" t="s">
        <v>3108</v>
      </c>
      <c r="AF3350" s="129" t="s">
        <v>3182</v>
      </c>
      <c r="AG3350" s="35" t="s">
        <v>5293</v>
      </c>
    </row>
    <row r="3351" spans="1:33" x14ac:dyDescent="0.3">
      <c r="A3351" s="129" t="s">
        <v>8301</v>
      </c>
      <c r="B3351" s="132">
        <v>1.9</v>
      </c>
      <c r="C3351" s="132">
        <v>-11.55</v>
      </c>
      <c r="D3351" s="132">
        <v>-37.08</v>
      </c>
      <c r="E3351" s="132">
        <v>-67.56</v>
      </c>
      <c r="F3351" s="132">
        <v>-68.069999999999993</v>
      </c>
      <c r="G3351" s="129" t="s">
        <v>4347</v>
      </c>
      <c r="H3351" s="129" t="s">
        <v>3108</v>
      </c>
      <c r="I3351" s="129">
        <v>0.30599999999999999</v>
      </c>
      <c r="J3351" s="129">
        <v>-95</v>
      </c>
      <c r="K3351" s="129">
        <v>-94</v>
      </c>
      <c r="L3351" s="129" t="b">
        <v>0</v>
      </c>
      <c r="M3351" s="129">
        <v>-166.762</v>
      </c>
      <c r="N3351" s="129">
        <v>8.7949999999999999</v>
      </c>
      <c r="O3351" s="129">
        <v>-18.962</v>
      </c>
      <c r="P3351" s="132">
        <v>-95.131</v>
      </c>
      <c r="Q3351" s="132">
        <v>0.89900000000000002</v>
      </c>
      <c r="R3351" s="132">
        <v>-85.483999999999995</v>
      </c>
      <c r="S3351" s="129">
        <v>7.07</v>
      </c>
      <c r="T3351" s="129">
        <v>24.181000000000001</v>
      </c>
      <c r="U3351" s="129">
        <v>6.43</v>
      </c>
      <c r="V3351" s="129">
        <v>145</v>
      </c>
      <c r="W3351" s="129">
        <v>225</v>
      </c>
      <c r="X3351" s="129">
        <v>439</v>
      </c>
      <c r="Y3351" s="129" t="s">
        <v>8301</v>
      </c>
      <c r="Z3351" s="129" t="b">
        <v>0</v>
      </c>
      <c r="AA3351" s="129">
        <v>0</v>
      </c>
      <c r="AB3351" s="129" t="b">
        <v>0</v>
      </c>
      <c r="AC3351" s="129">
        <v>33</v>
      </c>
      <c r="AD3351" s="129">
        <v>3.4000000000000002E-2</v>
      </c>
      <c r="AE3351" s="129" t="s">
        <v>3108</v>
      </c>
      <c r="AF3351" s="129" t="s">
        <v>4347</v>
      </c>
      <c r="AG3351" s="35" t="s">
        <v>8302</v>
      </c>
    </row>
    <row r="3352" spans="1:33" x14ac:dyDescent="0.3">
      <c r="A3352" s="129" t="s">
        <v>1201</v>
      </c>
      <c r="B3352" s="132">
        <v>1.4</v>
      </c>
      <c r="C3352" s="132">
        <v>-3.52</v>
      </c>
      <c r="D3352" s="132">
        <v>-34.96</v>
      </c>
      <c r="E3352" s="132">
        <v>-40.92</v>
      </c>
      <c r="F3352" s="132">
        <v>-38.04</v>
      </c>
      <c r="G3352" s="129" t="s">
        <v>3127</v>
      </c>
      <c r="H3352" s="129" t="s">
        <v>31</v>
      </c>
      <c r="I3352" s="129">
        <v>10.259</v>
      </c>
      <c r="J3352" s="129">
        <v>-76</v>
      </c>
      <c r="K3352" s="129">
        <v>-75</v>
      </c>
      <c r="L3352" s="129" t="b">
        <v>0</v>
      </c>
      <c r="M3352" s="129">
        <v>-127.988</v>
      </c>
      <c r="N3352" s="129">
        <v>6.7489999999999997</v>
      </c>
      <c r="O3352" s="129">
        <v>-18.963000000000001</v>
      </c>
      <c r="P3352" s="132">
        <v>-77.570999999999998</v>
      </c>
      <c r="Q3352" s="132">
        <v>0.77700000000000002</v>
      </c>
      <c r="R3352" s="132">
        <v>-60.298999999999999</v>
      </c>
      <c r="S3352" s="129">
        <v>2.98</v>
      </c>
      <c r="T3352" s="129">
        <v>-0.56899999999999995</v>
      </c>
      <c r="U3352" s="129">
        <v>176.95</v>
      </c>
      <c r="V3352" s="129">
        <v>-24</v>
      </c>
      <c r="W3352" s="129">
        <v>-44</v>
      </c>
      <c r="X3352" s="129">
        <v>37</v>
      </c>
      <c r="Y3352" s="129" t="s">
        <v>1201</v>
      </c>
      <c r="Z3352" s="129" t="b">
        <v>1</v>
      </c>
      <c r="AA3352" s="129">
        <v>0</v>
      </c>
      <c r="AB3352" s="129" t="b">
        <v>0</v>
      </c>
      <c r="AC3352" s="129">
        <v>38</v>
      </c>
      <c r="AD3352" s="129">
        <v>3.3000000000000002E-2</v>
      </c>
      <c r="AE3352" s="129" t="s">
        <v>31</v>
      </c>
      <c r="AF3352" s="129" t="s">
        <v>3127</v>
      </c>
      <c r="AG3352" s="35" t="s">
        <v>3940</v>
      </c>
    </row>
    <row r="3353" spans="1:33" x14ac:dyDescent="0.3">
      <c r="A3353" s="129" t="s">
        <v>8142</v>
      </c>
      <c r="B3353" s="132">
        <v>0.26</v>
      </c>
      <c r="C3353" s="132">
        <v>-1.03</v>
      </c>
      <c r="D3353" s="132">
        <v>-3.45</v>
      </c>
      <c r="E3353" s="132">
        <v>-4.8899999999999997</v>
      </c>
      <c r="F3353" s="132">
        <v>-4.6500000000000004</v>
      </c>
      <c r="G3353" s="129" t="s">
        <v>3193</v>
      </c>
      <c r="H3353" s="129" t="s">
        <v>3111</v>
      </c>
      <c r="I3353" s="129">
        <v>0.26</v>
      </c>
      <c r="J3353" s="129">
        <v>-33</v>
      </c>
      <c r="K3353" s="129">
        <v>-30</v>
      </c>
      <c r="L3353" s="129" t="b">
        <v>0</v>
      </c>
      <c r="M3353" s="129">
        <v>-15.461</v>
      </c>
      <c r="N3353" s="129">
        <v>0.81299999999999994</v>
      </c>
      <c r="O3353" s="129">
        <v>-19.029</v>
      </c>
      <c r="P3353" s="132">
        <v>-14.561</v>
      </c>
      <c r="Q3353" s="132">
        <v>0.83299999999999996</v>
      </c>
      <c r="R3353" s="132">
        <v>-12.132</v>
      </c>
      <c r="S3353" s="129">
        <v>0.72</v>
      </c>
      <c r="T3353" s="129">
        <v>36.100999999999999</v>
      </c>
      <c r="U3353" s="129">
        <v>11.48</v>
      </c>
      <c r="V3353" s="129">
        <v>-30</v>
      </c>
      <c r="W3353" s="129">
        <v>-37</v>
      </c>
      <c r="X3353" s="129">
        <v>2406</v>
      </c>
      <c r="Y3353" s="129" t="s">
        <v>8142</v>
      </c>
      <c r="Z3353" s="129" t="b">
        <v>1</v>
      </c>
      <c r="AA3353" s="129">
        <v>0</v>
      </c>
      <c r="AB3353" s="129" t="b">
        <v>0</v>
      </c>
      <c r="AC3353" s="129">
        <v>41</v>
      </c>
      <c r="AD3353" s="129">
        <v>3.3000000000000002E-2</v>
      </c>
      <c r="AE3353" s="129" t="s">
        <v>3111</v>
      </c>
      <c r="AF3353" s="129" t="s">
        <v>3193</v>
      </c>
      <c r="AG3353" s="35" t="s">
        <v>8143</v>
      </c>
    </row>
    <row r="3354" spans="1:33" x14ac:dyDescent="0.3">
      <c r="A3354" s="129" t="s">
        <v>562</v>
      </c>
      <c r="B3354" s="132">
        <v>-0.79</v>
      </c>
      <c r="C3354" s="132">
        <v>-9.64</v>
      </c>
      <c r="D3354" s="132">
        <v>-12.42</v>
      </c>
      <c r="E3354" s="132">
        <v>-12.86</v>
      </c>
      <c r="F3354" s="132">
        <v>-16.11</v>
      </c>
      <c r="G3354" s="129" t="s">
        <v>3221</v>
      </c>
      <c r="H3354" s="129" t="s">
        <v>24</v>
      </c>
      <c r="I3354" s="129">
        <v>4.7309999999999999</v>
      </c>
      <c r="J3354" s="129">
        <v>-25</v>
      </c>
      <c r="K3354" s="129">
        <v>-20</v>
      </c>
      <c r="L3354" s="129" t="b">
        <v>0</v>
      </c>
      <c r="M3354" s="129">
        <v>-36.9</v>
      </c>
      <c r="N3354" s="129">
        <v>1.9370000000000001</v>
      </c>
      <c r="O3354" s="129">
        <v>-19.053000000000001</v>
      </c>
      <c r="P3354" s="132">
        <v>-32.265000000000001</v>
      </c>
      <c r="Q3354" s="132">
        <v>0.82699999999999996</v>
      </c>
      <c r="R3354" s="132">
        <v>-26.677</v>
      </c>
      <c r="S3354" s="129">
        <v>1.85</v>
      </c>
      <c r="T3354" s="129">
        <v>-83.795000000000002</v>
      </c>
      <c r="U3354" s="129">
        <v>84.03</v>
      </c>
      <c r="V3354" s="129">
        <v>-22</v>
      </c>
      <c r="W3354" s="129">
        <v>7</v>
      </c>
      <c r="X3354" s="129">
        <v>128</v>
      </c>
      <c r="Y3354" s="129" t="s">
        <v>562</v>
      </c>
      <c r="Z3354" s="129" t="b">
        <v>1</v>
      </c>
      <c r="AA3354" s="129">
        <v>0</v>
      </c>
      <c r="AB3354" s="129" t="b">
        <v>0</v>
      </c>
      <c r="AC3354" s="129">
        <v>40</v>
      </c>
      <c r="AD3354" s="129">
        <v>3.3000000000000002E-2</v>
      </c>
      <c r="AE3354" s="129" t="s">
        <v>24</v>
      </c>
      <c r="AF3354" s="129" t="s">
        <v>3221</v>
      </c>
      <c r="AG3354" s="35" t="s">
        <v>5314</v>
      </c>
    </row>
    <row r="3355" spans="1:33" x14ac:dyDescent="0.3">
      <c r="A3355" s="129" t="s">
        <v>4280</v>
      </c>
      <c r="B3355" s="132">
        <v>1.81</v>
      </c>
      <c r="C3355" s="132">
        <v>-6.63</v>
      </c>
      <c r="D3355" s="132">
        <v>-19.079999999999998</v>
      </c>
      <c r="E3355" s="132">
        <v>-13.66</v>
      </c>
      <c r="F3355" s="132">
        <v>-23.22</v>
      </c>
      <c r="G3355" s="129" t="s">
        <v>4281</v>
      </c>
      <c r="H3355" s="129" t="s">
        <v>3108</v>
      </c>
      <c r="I3355" s="129">
        <v>0.74099999999999999</v>
      </c>
      <c r="J3355" s="129">
        <v>-68</v>
      </c>
      <c r="K3355" s="129">
        <v>-65</v>
      </c>
      <c r="L3355" s="129" t="b">
        <v>0</v>
      </c>
      <c r="M3355" s="129">
        <v>-70.941000000000003</v>
      </c>
      <c r="N3355" s="129">
        <v>3.7189999999999999</v>
      </c>
      <c r="O3355" s="129">
        <v>-19.074000000000002</v>
      </c>
      <c r="P3355" s="132">
        <v>-54.722999999999999</v>
      </c>
      <c r="Q3355" s="132">
        <v>0.81699999999999995</v>
      </c>
      <c r="R3355" s="132">
        <v>-44.686</v>
      </c>
      <c r="S3355" s="129">
        <v>4.33</v>
      </c>
      <c r="T3355" s="129">
        <v>-30.792000000000002</v>
      </c>
      <c r="U3355" s="129">
        <v>24.77</v>
      </c>
      <c r="V3355" s="129">
        <v>-16</v>
      </c>
      <c r="W3355" s="129">
        <v>-6</v>
      </c>
      <c r="X3355" s="129">
        <v>186</v>
      </c>
      <c r="Y3355" s="129" t="s">
        <v>4280</v>
      </c>
      <c r="Z3355" s="129" t="b">
        <v>1</v>
      </c>
      <c r="AA3355" s="129">
        <v>0</v>
      </c>
      <c r="AB3355" s="129" t="b">
        <v>0</v>
      </c>
      <c r="AC3355" s="129">
        <v>49</v>
      </c>
      <c r="AD3355" s="129">
        <v>3.3000000000000002E-2</v>
      </c>
      <c r="AE3355" s="129" t="s">
        <v>3108</v>
      </c>
      <c r="AF3355" s="129" t="s">
        <v>4281</v>
      </c>
      <c r="AG3355" s="35" t="s">
        <v>4282</v>
      </c>
    </row>
    <row r="3356" spans="1:33" x14ac:dyDescent="0.3">
      <c r="A3356" s="129" t="s">
        <v>7038</v>
      </c>
      <c r="B3356" s="132">
        <v>7.65</v>
      </c>
      <c r="C3356" s="132">
        <v>1.46</v>
      </c>
      <c r="D3356" s="132">
        <v>-20.9</v>
      </c>
      <c r="E3356" s="132">
        <v>-18.02</v>
      </c>
      <c r="F3356" s="132">
        <v>-30.42</v>
      </c>
      <c r="G3356" s="129" t="s">
        <v>3127</v>
      </c>
      <c r="H3356" s="129" t="s">
        <v>31</v>
      </c>
      <c r="I3356" s="129">
        <v>0.64100000000000001</v>
      </c>
      <c r="J3356" s="129">
        <v>-86</v>
      </c>
      <c r="K3356" s="129">
        <v>-57</v>
      </c>
      <c r="L3356" s="129" t="b">
        <v>0</v>
      </c>
      <c r="M3356" s="129">
        <v>-95.131</v>
      </c>
      <c r="N3356" s="129">
        <v>4.9530000000000003</v>
      </c>
      <c r="O3356" s="129">
        <v>-19.204999999999998</v>
      </c>
      <c r="P3356" s="132">
        <v>-67.510999999999996</v>
      </c>
      <c r="Q3356" s="132">
        <v>0.81799999999999995</v>
      </c>
      <c r="R3356" s="132">
        <v>-55.195999999999998</v>
      </c>
      <c r="S3356" s="129">
        <v>3.77</v>
      </c>
      <c r="T3356" s="129">
        <v>58.893000000000001</v>
      </c>
      <c r="U3356" s="129">
        <v>9.01</v>
      </c>
      <c r="V3356" s="129">
        <v>-41</v>
      </c>
      <c r="W3356" s="129">
        <v>-59</v>
      </c>
      <c r="X3356" s="129">
        <v>588</v>
      </c>
      <c r="Y3356" s="129" t="s">
        <v>7038</v>
      </c>
      <c r="Z3356" s="129" t="b">
        <v>1</v>
      </c>
      <c r="AA3356" s="129">
        <v>0</v>
      </c>
      <c r="AB3356" s="129" t="b">
        <v>0</v>
      </c>
      <c r="AC3356" s="129">
        <v>40</v>
      </c>
      <c r="AD3356" s="129">
        <v>3.2000000000000001E-2</v>
      </c>
      <c r="AE3356" s="129" t="s">
        <v>31</v>
      </c>
      <c r="AF3356" s="129" t="s">
        <v>3127</v>
      </c>
      <c r="AG3356" s="35" t="s">
        <v>7039</v>
      </c>
    </row>
    <row r="3357" spans="1:33" x14ac:dyDescent="0.3">
      <c r="A3357" s="129" t="s">
        <v>5322</v>
      </c>
      <c r="B3357" s="132">
        <v>-1.1000000000000001</v>
      </c>
      <c r="C3357" s="132">
        <v>-2.6</v>
      </c>
      <c r="D3357" s="132">
        <v>-16.2</v>
      </c>
      <c r="E3357" s="132">
        <v>-8.5399999999999991</v>
      </c>
      <c r="F3357" s="132">
        <v>-16.04</v>
      </c>
      <c r="G3357" s="129" t="s">
        <v>3148</v>
      </c>
      <c r="H3357" s="129" t="s">
        <v>3111</v>
      </c>
      <c r="I3357" s="129">
        <v>0.72199999999999998</v>
      </c>
      <c r="J3357" s="129">
        <v>-91</v>
      </c>
      <c r="K3357" s="129">
        <v>-90</v>
      </c>
      <c r="L3357" s="129" t="b">
        <v>0</v>
      </c>
      <c r="M3357" s="129">
        <v>-70.807000000000002</v>
      </c>
      <c r="N3357" s="129">
        <v>3.6829999999999998</v>
      </c>
      <c r="O3357" s="129">
        <v>-19.225999999999999</v>
      </c>
      <c r="P3357" s="132">
        <v>-50.688000000000002</v>
      </c>
      <c r="Q3357" s="132">
        <v>0.83399999999999996</v>
      </c>
      <c r="R3357" s="132">
        <v>-42.256</v>
      </c>
      <c r="S3357" s="129">
        <v>3.35</v>
      </c>
      <c r="T3357" s="129">
        <v>39.787999999999997</v>
      </c>
      <c r="U3357" s="129">
        <v>4.5</v>
      </c>
      <c r="V3357" s="129">
        <v>-17</v>
      </c>
      <c r="W3357" s="129">
        <v>-29</v>
      </c>
      <c r="X3357" s="129">
        <v>1326</v>
      </c>
      <c r="Y3357" s="129" t="s">
        <v>5322</v>
      </c>
      <c r="Z3357" s="129" t="b">
        <v>1</v>
      </c>
      <c r="AA3357" s="129">
        <v>0</v>
      </c>
      <c r="AB3357" s="129" t="b">
        <v>0</v>
      </c>
      <c r="AC3357" s="129">
        <v>41</v>
      </c>
      <c r="AD3357" s="129">
        <v>3.2000000000000001E-2</v>
      </c>
      <c r="AE3357" s="129" t="s">
        <v>3111</v>
      </c>
      <c r="AF3357" s="129" t="s">
        <v>3148</v>
      </c>
      <c r="AG3357" s="35" t="s">
        <v>5323</v>
      </c>
    </row>
    <row r="3358" spans="1:33" x14ac:dyDescent="0.3">
      <c r="A3358" s="129" t="s">
        <v>458</v>
      </c>
      <c r="B3358" s="132">
        <v>2.6</v>
      </c>
      <c r="C3358" s="132">
        <v>3.22</v>
      </c>
      <c r="D3358" s="132">
        <v>-30.8</v>
      </c>
      <c r="E3358" s="132">
        <v>-34.08</v>
      </c>
      <c r="F3358" s="132">
        <v>-28.94</v>
      </c>
      <c r="G3358" s="129" t="s">
        <v>88</v>
      </c>
      <c r="H3358" s="129" t="s">
        <v>31</v>
      </c>
      <c r="I3358" s="129">
        <v>131.154</v>
      </c>
      <c r="J3358" s="129">
        <v>-64</v>
      </c>
      <c r="K3358" s="129">
        <v>-55</v>
      </c>
      <c r="L3358" s="129" t="b">
        <v>0</v>
      </c>
      <c r="M3358" s="129">
        <v>-103.36499999999999</v>
      </c>
      <c r="N3358" s="129">
        <v>5.3259999999999996</v>
      </c>
      <c r="O3358" s="129">
        <v>-19.408000000000001</v>
      </c>
      <c r="P3358" s="132">
        <v>-70.123999999999995</v>
      </c>
      <c r="Q3358" s="132">
        <v>0.81899999999999995</v>
      </c>
      <c r="R3358" s="132">
        <v>-57.454999999999998</v>
      </c>
      <c r="S3358" s="129">
        <v>2.63</v>
      </c>
      <c r="T3358" s="129">
        <v>8.6319999999999997</v>
      </c>
      <c r="U3358" s="129">
        <v>30.81</v>
      </c>
      <c r="V3358" s="129">
        <v>-42</v>
      </c>
      <c r="W3358" s="129">
        <v>-46</v>
      </c>
      <c r="X3358" s="129">
        <v>246</v>
      </c>
      <c r="Y3358" s="129" t="s">
        <v>458</v>
      </c>
      <c r="Z3358" s="129" t="b">
        <v>1</v>
      </c>
      <c r="AA3358" s="129">
        <v>0</v>
      </c>
      <c r="AB3358" s="129" t="b">
        <v>0</v>
      </c>
      <c r="AC3358" s="129">
        <v>46</v>
      </c>
      <c r="AD3358" s="129">
        <v>3.2000000000000001E-2</v>
      </c>
      <c r="AE3358" s="129" t="s">
        <v>31</v>
      </c>
      <c r="AF3358" s="129" t="s">
        <v>88</v>
      </c>
      <c r="AG3358" s="35" t="s">
        <v>4328</v>
      </c>
    </row>
    <row r="3359" spans="1:33" x14ac:dyDescent="0.3">
      <c r="A3359" s="129" t="s">
        <v>290</v>
      </c>
      <c r="B3359" s="132">
        <v>3.77</v>
      </c>
      <c r="C3359" s="132">
        <v>2.69</v>
      </c>
      <c r="D3359" s="132">
        <v>-9.7899999999999991</v>
      </c>
      <c r="E3359" s="132">
        <v>-17.21</v>
      </c>
      <c r="F3359" s="132">
        <v>-25.46</v>
      </c>
      <c r="G3359" s="129" t="s">
        <v>3162</v>
      </c>
      <c r="H3359" s="129" t="s">
        <v>3108</v>
      </c>
      <c r="I3359" s="129">
        <v>10.208</v>
      </c>
      <c r="J3359" s="129">
        <v>-87</v>
      </c>
      <c r="K3359" s="129">
        <v>-78</v>
      </c>
      <c r="L3359" s="129" t="b">
        <v>0</v>
      </c>
      <c r="M3359" s="129">
        <v>-83.545000000000002</v>
      </c>
      <c r="N3359" s="129">
        <v>4.2969999999999997</v>
      </c>
      <c r="O3359" s="129">
        <v>-19.442</v>
      </c>
      <c r="P3359" s="132">
        <v>-62.482999999999997</v>
      </c>
      <c r="Q3359" s="132">
        <v>0.85099999999999998</v>
      </c>
      <c r="R3359" s="132">
        <v>-53.194000000000003</v>
      </c>
      <c r="S3359" s="129">
        <v>3.1</v>
      </c>
      <c r="T3359" s="129">
        <v>64.582999999999998</v>
      </c>
      <c r="U3359" s="129">
        <v>43.5</v>
      </c>
      <c r="V3359" s="129">
        <v>44</v>
      </c>
      <c r="W3359" s="129">
        <v>28</v>
      </c>
      <c r="X3359" s="129">
        <v>148</v>
      </c>
      <c r="Y3359" s="129" t="s">
        <v>290</v>
      </c>
      <c r="Z3359" s="129" t="b">
        <v>1</v>
      </c>
      <c r="AA3359" s="129">
        <v>0</v>
      </c>
      <c r="AB3359" s="129" t="b">
        <v>0</v>
      </c>
      <c r="AC3359" s="129">
        <v>42</v>
      </c>
      <c r="AD3359" s="129">
        <v>3.1E-2</v>
      </c>
      <c r="AE3359" s="129" t="s">
        <v>3108</v>
      </c>
      <c r="AF3359" s="129" t="s">
        <v>3162</v>
      </c>
      <c r="AG3359" s="35" t="s">
        <v>4107</v>
      </c>
    </row>
    <row r="3360" spans="1:33" x14ac:dyDescent="0.3">
      <c r="A3360" s="129" t="s">
        <v>2167</v>
      </c>
      <c r="B3360" s="132">
        <v>-6.05</v>
      </c>
      <c r="C3360" s="132">
        <v>-7.49</v>
      </c>
      <c r="D3360" s="132">
        <v>-13.68</v>
      </c>
      <c r="E3360" s="132">
        <v>-30.42</v>
      </c>
      <c r="F3360" s="132">
        <v>-33.93</v>
      </c>
      <c r="G3360" s="129" t="s">
        <v>3516</v>
      </c>
      <c r="H3360" s="129" t="s">
        <v>3205</v>
      </c>
      <c r="I3360" s="129">
        <v>2.0470000000000002</v>
      </c>
      <c r="J3360" s="129">
        <v>-85</v>
      </c>
      <c r="K3360" s="129">
        <v>-84</v>
      </c>
      <c r="L3360" s="129" t="b">
        <v>0</v>
      </c>
      <c r="M3360" s="129">
        <v>-61.84</v>
      </c>
      <c r="N3360" s="129">
        <v>3.173</v>
      </c>
      <c r="O3360" s="129">
        <v>-19.488</v>
      </c>
      <c r="P3360" s="132">
        <v>-54.664000000000001</v>
      </c>
      <c r="Q3360" s="132">
        <v>0.85799999999999998</v>
      </c>
      <c r="R3360" s="132">
        <v>-46.901000000000003</v>
      </c>
      <c r="S3360" s="129">
        <v>3.81</v>
      </c>
      <c r="T3360" s="129">
        <v>-75.531000000000006</v>
      </c>
      <c r="U3360" s="129">
        <v>364.24</v>
      </c>
      <c r="V3360" s="129">
        <v>-28</v>
      </c>
      <c r="W3360" s="129">
        <v>-39</v>
      </c>
      <c r="X3360" s="129">
        <v>14</v>
      </c>
      <c r="Y3360" s="129" t="s">
        <v>2167</v>
      </c>
      <c r="Z3360" s="129" t="b">
        <v>0</v>
      </c>
      <c r="AA3360" s="129">
        <v>0</v>
      </c>
      <c r="AB3360" s="129" t="b">
        <v>0</v>
      </c>
      <c r="AC3360" s="129">
        <v>41</v>
      </c>
      <c r="AD3360" s="129">
        <v>3.1E-2</v>
      </c>
      <c r="AE3360" s="129" t="s">
        <v>3205</v>
      </c>
      <c r="AF3360" s="129" t="s">
        <v>3516</v>
      </c>
      <c r="AG3360" s="35" t="s">
        <v>5548</v>
      </c>
    </row>
    <row r="3361" spans="1:33" x14ac:dyDescent="0.3">
      <c r="A3361" s="129" t="s">
        <v>762</v>
      </c>
      <c r="B3361" s="132">
        <v>-7.23</v>
      </c>
      <c r="C3361" s="132">
        <v>-25.26</v>
      </c>
      <c r="D3361" s="132">
        <v>-52.47</v>
      </c>
      <c r="E3361" s="132">
        <v>-59.34</v>
      </c>
      <c r="F3361" s="132">
        <v>-56.64</v>
      </c>
      <c r="G3361" s="129" t="s">
        <v>3829</v>
      </c>
      <c r="H3361" s="129" t="s">
        <v>3108</v>
      </c>
      <c r="I3361" s="129">
        <v>1.1180000000000001</v>
      </c>
      <c r="J3361" s="129">
        <v>-90</v>
      </c>
      <c r="K3361" s="129">
        <v>-90</v>
      </c>
      <c r="L3361" s="129" t="b">
        <v>0</v>
      </c>
      <c r="M3361" s="129">
        <v>-137.09</v>
      </c>
      <c r="N3361" s="129">
        <v>7.0309999999999997</v>
      </c>
      <c r="O3361" s="129">
        <v>-19.497</v>
      </c>
      <c r="P3361" s="132">
        <v>-84.686000000000007</v>
      </c>
      <c r="Q3361" s="132">
        <v>0.79900000000000004</v>
      </c>
      <c r="R3361" s="132">
        <v>-67.695999999999998</v>
      </c>
      <c r="S3361" s="129">
        <v>9.0299999999999994</v>
      </c>
      <c r="T3361" s="129">
        <v>-22.72</v>
      </c>
      <c r="U3361" s="129">
        <v>3.6549999999999998</v>
      </c>
      <c r="V3361" s="129">
        <v>-23</v>
      </c>
      <c r="W3361" s="129">
        <v>-26</v>
      </c>
      <c r="X3361" s="129">
        <v>605</v>
      </c>
      <c r="Y3361" s="129" t="s">
        <v>762</v>
      </c>
      <c r="Z3361" s="129" t="b">
        <v>1</v>
      </c>
      <c r="AA3361" s="129">
        <v>0</v>
      </c>
      <c r="AB3361" s="129" t="b">
        <v>0</v>
      </c>
      <c r="AC3361" s="129">
        <v>36</v>
      </c>
      <c r="AD3361" s="129">
        <v>3.1E-2</v>
      </c>
      <c r="AE3361" s="129" t="s">
        <v>3108</v>
      </c>
      <c r="AF3361" s="129" t="s">
        <v>3829</v>
      </c>
      <c r="AG3361" s="35" t="s">
        <v>5446</v>
      </c>
    </row>
    <row r="3362" spans="1:33" x14ac:dyDescent="0.3">
      <c r="A3362" s="129" t="s">
        <v>293</v>
      </c>
      <c r="B3362" s="132">
        <v>3.76</v>
      </c>
      <c r="C3362" s="132">
        <v>1.79</v>
      </c>
      <c r="D3362" s="132">
        <v>-10.23</v>
      </c>
      <c r="E3362" s="132">
        <v>-17.059999999999999</v>
      </c>
      <c r="F3362" s="132">
        <v>-24.86</v>
      </c>
      <c r="G3362" s="129" t="s">
        <v>3162</v>
      </c>
      <c r="H3362" s="129" t="s">
        <v>3108</v>
      </c>
      <c r="I3362" s="129">
        <v>10.239000000000001</v>
      </c>
      <c r="J3362" s="129">
        <v>-87</v>
      </c>
      <c r="K3362" s="129">
        <v>-79</v>
      </c>
      <c r="L3362" s="129" t="b">
        <v>0</v>
      </c>
      <c r="M3362" s="129">
        <v>-78.992000000000004</v>
      </c>
      <c r="N3362" s="129">
        <v>4.0490000000000004</v>
      </c>
      <c r="O3362" s="129">
        <v>-19.507000000000001</v>
      </c>
      <c r="P3362" s="132">
        <v>-60.213000000000001</v>
      </c>
      <c r="Q3362" s="132">
        <v>0.85</v>
      </c>
      <c r="R3362" s="132">
        <v>-51.203000000000003</v>
      </c>
      <c r="S3362" s="129">
        <v>2.98</v>
      </c>
      <c r="T3362" s="129">
        <v>77.257000000000005</v>
      </c>
      <c r="U3362" s="129">
        <v>42.55</v>
      </c>
      <c r="V3362" s="129">
        <v>10</v>
      </c>
      <c r="W3362" s="129">
        <v>-16</v>
      </c>
      <c r="X3362" s="129">
        <v>157</v>
      </c>
      <c r="Y3362" s="129" t="s">
        <v>293</v>
      </c>
      <c r="Z3362" s="129" t="b">
        <v>1</v>
      </c>
      <c r="AA3362" s="129">
        <v>0</v>
      </c>
      <c r="AB3362" s="129" t="b">
        <v>0</v>
      </c>
      <c r="AC3362" s="129">
        <v>42</v>
      </c>
      <c r="AD3362" s="129">
        <v>3.1E-2</v>
      </c>
      <c r="AE3362" s="129" t="s">
        <v>3108</v>
      </c>
      <c r="AF3362" s="129" t="s">
        <v>3162</v>
      </c>
      <c r="AG3362" s="35" t="s">
        <v>4159</v>
      </c>
    </row>
    <row r="3363" spans="1:33" x14ac:dyDescent="0.3">
      <c r="A3363" s="129" t="s">
        <v>908</v>
      </c>
      <c r="B3363" s="132">
        <v>-0.6</v>
      </c>
      <c r="C3363" s="132">
        <v>-5.62</v>
      </c>
      <c r="D3363" s="132">
        <v>-13.7</v>
      </c>
      <c r="E3363" s="132">
        <v>-10.42</v>
      </c>
      <c r="F3363" s="132">
        <v>-21.65</v>
      </c>
      <c r="G3363" s="129" t="s">
        <v>3116</v>
      </c>
      <c r="H3363" s="129" t="s">
        <v>24</v>
      </c>
      <c r="I3363" s="129">
        <v>7.4420000000000002</v>
      </c>
      <c r="J3363" s="129">
        <v>-34</v>
      </c>
      <c r="K3363" s="129">
        <v>-28</v>
      </c>
      <c r="L3363" s="129" t="b">
        <v>0</v>
      </c>
      <c r="M3363" s="129">
        <v>-73.438000000000002</v>
      </c>
      <c r="N3363" s="129">
        <v>3.7559999999999998</v>
      </c>
      <c r="O3363" s="129">
        <v>-19.552</v>
      </c>
      <c r="P3363" s="132">
        <v>-54.741999999999997</v>
      </c>
      <c r="Q3363" s="132">
        <v>0.85399999999999998</v>
      </c>
      <c r="R3363" s="132">
        <v>-46.768000000000001</v>
      </c>
      <c r="S3363" s="129">
        <v>2.73</v>
      </c>
      <c r="T3363" s="129">
        <v>-19.242000000000001</v>
      </c>
      <c r="U3363" s="129">
        <v>38.1</v>
      </c>
      <c r="V3363" s="129">
        <v>37</v>
      </c>
      <c r="W3363" s="129">
        <v>-7</v>
      </c>
      <c r="X3363" s="129">
        <v>192</v>
      </c>
      <c r="Y3363" s="129" t="s">
        <v>908</v>
      </c>
      <c r="Z3363" s="129" t="b">
        <v>1</v>
      </c>
      <c r="AA3363" s="129">
        <v>0</v>
      </c>
      <c r="AB3363" s="129" t="b">
        <v>0</v>
      </c>
      <c r="AC3363" s="129">
        <v>41</v>
      </c>
      <c r="AD3363" s="129">
        <v>0.03</v>
      </c>
      <c r="AE3363" s="129" t="s">
        <v>24</v>
      </c>
      <c r="AF3363" s="129" t="s">
        <v>3116</v>
      </c>
      <c r="AG3363" s="35" t="s">
        <v>4536</v>
      </c>
    </row>
    <row r="3364" spans="1:33" x14ac:dyDescent="0.3">
      <c r="A3364" s="129" t="s">
        <v>2363</v>
      </c>
      <c r="B3364" s="132">
        <v>0.37</v>
      </c>
      <c r="C3364" s="132">
        <v>-5.67</v>
      </c>
      <c r="D3364" s="132">
        <v>-9.25</v>
      </c>
      <c r="E3364" s="132">
        <v>-13.29</v>
      </c>
      <c r="F3364" s="132">
        <v>-17.64</v>
      </c>
      <c r="G3364" s="129" t="s">
        <v>3146</v>
      </c>
      <c r="H3364" s="129" t="s">
        <v>3124</v>
      </c>
      <c r="I3364" s="129">
        <v>2.8860000000000001</v>
      </c>
      <c r="J3364" s="129">
        <v>-34</v>
      </c>
      <c r="K3364" s="129">
        <v>-24</v>
      </c>
      <c r="L3364" s="129" t="b">
        <v>0</v>
      </c>
      <c r="M3364" s="129">
        <v>-59.643000000000001</v>
      </c>
      <c r="N3364" s="129">
        <v>3.0350000000000001</v>
      </c>
      <c r="O3364" s="129">
        <v>-19.651</v>
      </c>
      <c r="P3364" s="132">
        <v>-46.348999999999997</v>
      </c>
      <c r="Q3364" s="132">
        <v>0.84699999999999998</v>
      </c>
      <c r="R3364" s="132">
        <v>-39.258000000000003</v>
      </c>
      <c r="S3364" s="129">
        <v>3.71</v>
      </c>
      <c r="T3364" s="129">
        <v>39.517000000000003</v>
      </c>
      <c r="U3364" s="129">
        <v>38.24</v>
      </c>
      <c r="V3364" s="129">
        <v>-55</v>
      </c>
      <c r="W3364" s="129">
        <v>-51</v>
      </c>
      <c r="X3364" s="129">
        <v>141</v>
      </c>
      <c r="Y3364" s="129" t="s">
        <v>2363</v>
      </c>
      <c r="Z3364" s="129" t="b">
        <v>1</v>
      </c>
      <c r="AA3364" s="129">
        <v>0</v>
      </c>
      <c r="AB3364" s="129" t="b">
        <v>0</v>
      </c>
      <c r="AC3364" s="129">
        <v>45</v>
      </c>
      <c r="AD3364" s="129">
        <v>0.03</v>
      </c>
      <c r="AE3364" s="129" t="s">
        <v>3124</v>
      </c>
      <c r="AF3364" s="129" t="s">
        <v>3146</v>
      </c>
      <c r="AG3364" s="35" t="s">
        <v>3969</v>
      </c>
    </row>
    <row r="3365" spans="1:33" x14ac:dyDescent="0.3">
      <c r="A3365" s="129" t="s">
        <v>8247</v>
      </c>
      <c r="B3365" s="132">
        <v>-4.76</v>
      </c>
      <c r="C3365" s="132">
        <v>-36.46</v>
      </c>
      <c r="D3365" s="132">
        <v>-44.13</v>
      </c>
      <c r="E3365" s="132">
        <v>-58.84</v>
      </c>
      <c r="F3365" s="132">
        <v>-57.28</v>
      </c>
      <c r="G3365" s="129" t="s">
        <v>3162</v>
      </c>
      <c r="H3365" s="129" t="s">
        <v>3108</v>
      </c>
      <c r="I3365" s="129">
        <v>0.28899999999999998</v>
      </c>
      <c r="J3365" s="129">
        <v>-97</v>
      </c>
      <c r="K3365" s="129">
        <v>-96</v>
      </c>
      <c r="L3365" s="129" t="b">
        <v>0</v>
      </c>
      <c r="M3365" s="129">
        <v>-170.52600000000001</v>
      </c>
      <c r="N3365" s="129">
        <v>8.6660000000000004</v>
      </c>
      <c r="O3365" s="129">
        <v>-19.678000000000001</v>
      </c>
      <c r="P3365" s="132">
        <v>-88.876000000000005</v>
      </c>
      <c r="Q3365" s="132">
        <v>0.85</v>
      </c>
      <c r="R3365" s="132">
        <v>-75.506</v>
      </c>
      <c r="S3365" s="129">
        <v>16.36</v>
      </c>
      <c r="T3365" s="129">
        <v>49.863999999999997</v>
      </c>
      <c r="U3365" s="129">
        <v>0.44900000000000001</v>
      </c>
      <c r="V3365" s="129">
        <v>10</v>
      </c>
      <c r="W3365" s="129">
        <v>4</v>
      </c>
      <c r="X3365" s="129">
        <v>2724</v>
      </c>
      <c r="Y3365" s="129" t="s">
        <v>8247</v>
      </c>
      <c r="Z3365" s="129" t="b">
        <v>1</v>
      </c>
      <c r="AA3365" s="129">
        <v>0</v>
      </c>
      <c r="AB3365" s="129" t="b">
        <v>0</v>
      </c>
      <c r="AC3365" s="129">
        <v>35</v>
      </c>
      <c r="AD3365" s="129">
        <v>0.03</v>
      </c>
      <c r="AE3365" s="129" t="s">
        <v>3108</v>
      </c>
      <c r="AF3365" s="129" t="s">
        <v>3162</v>
      </c>
      <c r="AG3365" s="35" t="s">
        <v>8248</v>
      </c>
    </row>
    <row r="3366" spans="1:33" x14ac:dyDescent="0.3">
      <c r="A3366" s="129" t="s">
        <v>2033</v>
      </c>
      <c r="B3366" s="132">
        <v>8.01</v>
      </c>
      <c r="C3366" s="132">
        <v>-11.02</v>
      </c>
      <c r="D3366" s="132">
        <v>-26.58</v>
      </c>
      <c r="E3366" s="132">
        <v>-32.92</v>
      </c>
      <c r="F3366" s="132">
        <v>-38.549999999999997</v>
      </c>
      <c r="G3366" s="129" t="s">
        <v>3168</v>
      </c>
      <c r="H3366" s="129" t="s">
        <v>3124</v>
      </c>
      <c r="I3366" s="129">
        <v>1.4339999999999999</v>
      </c>
      <c r="J3366" s="129">
        <v>-66</v>
      </c>
      <c r="K3366" s="129">
        <v>-45</v>
      </c>
      <c r="L3366" s="129" t="b">
        <v>0</v>
      </c>
      <c r="M3366" s="129">
        <v>-92.194999999999993</v>
      </c>
      <c r="N3366" s="129">
        <v>4.6740000000000004</v>
      </c>
      <c r="O3366" s="129">
        <v>-19.725999999999999</v>
      </c>
      <c r="P3366" s="132">
        <v>-68.367000000000004</v>
      </c>
      <c r="Q3366" s="132">
        <v>0.83899999999999997</v>
      </c>
      <c r="R3366" s="132">
        <v>-57.381999999999998</v>
      </c>
      <c r="S3366" s="129">
        <v>5.16</v>
      </c>
      <c r="T3366" s="129">
        <v>-7.5609999999999999</v>
      </c>
      <c r="U3366" s="129">
        <v>10.25</v>
      </c>
      <c r="V3366" s="129">
        <v>-7</v>
      </c>
      <c r="W3366" s="129">
        <v>-23</v>
      </c>
      <c r="X3366" s="129">
        <v>378</v>
      </c>
      <c r="Y3366" s="129" t="s">
        <v>2033</v>
      </c>
      <c r="Z3366" s="129" t="b">
        <v>1</v>
      </c>
      <c r="AA3366" s="129">
        <v>0</v>
      </c>
      <c r="AB3366" s="129" t="b">
        <v>0</v>
      </c>
      <c r="AC3366" s="129">
        <v>39</v>
      </c>
      <c r="AD3366" s="129">
        <v>2.9000000000000001E-2</v>
      </c>
      <c r="AE3366" s="129" t="s">
        <v>3124</v>
      </c>
      <c r="AF3366" s="129" t="s">
        <v>3168</v>
      </c>
      <c r="AG3366" s="35" t="s">
        <v>3686</v>
      </c>
    </row>
    <row r="3367" spans="1:33" x14ac:dyDescent="0.3">
      <c r="A3367" s="129" t="s">
        <v>8277</v>
      </c>
      <c r="B3367" s="132">
        <v>-3.23</v>
      </c>
      <c r="C3367" s="132">
        <v>7.97</v>
      </c>
      <c r="D3367" s="132">
        <v>-21.08</v>
      </c>
      <c r="E3367" s="132">
        <v>-43.04</v>
      </c>
      <c r="F3367" s="132">
        <v>-37.06</v>
      </c>
      <c r="G3367" s="129" t="s">
        <v>3148</v>
      </c>
      <c r="H3367" s="129" t="s">
        <v>3111</v>
      </c>
      <c r="I3367" s="129">
        <v>0.32200000000000001</v>
      </c>
      <c r="J3367" s="129">
        <v>-87</v>
      </c>
      <c r="K3367" s="129">
        <v>-80</v>
      </c>
      <c r="L3367" s="129" t="b">
        <v>0</v>
      </c>
      <c r="M3367" s="129">
        <v>-79.619</v>
      </c>
      <c r="N3367" s="129">
        <v>4.0279999999999996</v>
      </c>
      <c r="O3367" s="129">
        <v>-19.768000000000001</v>
      </c>
      <c r="P3367" s="132">
        <v>-66.756</v>
      </c>
      <c r="Q3367" s="132">
        <v>0.84699999999999998</v>
      </c>
      <c r="R3367" s="132">
        <v>-56.573999999999998</v>
      </c>
      <c r="S3367" s="129">
        <v>4.82</v>
      </c>
      <c r="T3367" s="129">
        <v>0</v>
      </c>
      <c r="U3367" s="129">
        <v>5.69</v>
      </c>
      <c r="V3367" s="129">
        <v>-25</v>
      </c>
      <c r="W3367" s="129">
        <v>-41</v>
      </c>
      <c r="X3367" s="129">
        <v>728</v>
      </c>
      <c r="Y3367" s="129" t="s">
        <v>8277</v>
      </c>
      <c r="Z3367" s="129" t="b">
        <v>1</v>
      </c>
      <c r="AA3367" s="129">
        <v>0</v>
      </c>
      <c r="AB3367" s="129" t="b">
        <v>0</v>
      </c>
      <c r="AC3367" s="129">
        <v>40</v>
      </c>
      <c r="AD3367" s="129">
        <v>2.9000000000000001E-2</v>
      </c>
      <c r="AE3367" s="129" t="s">
        <v>3111</v>
      </c>
      <c r="AF3367" s="129" t="s">
        <v>3148</v>
      </c>
      <c r="AG3367" s="35" t="s">
        <v>8278</v>
      </c>
    </row>
    <row r="3368" spans="1:33" x14ac:dyDescent="0.3">
      <c r="A3368" s="129" t="s">
        <v>651</v>
      </c>
      <c r="B3368" s="132">
        <v>5</v>
      </c>
      <c r="C3368" s="132">
        <v>-2.2200000000000002</v>
      </c>
      <c r="D3368" s="132">
        <v>-45.79</v>
      </c>
      <c r="E3368" s="132">
        <v>-53.01</v>
      </c>
      <c r="F3368" s="132">
        <v>-54.57</v>
      </c>
      <c r="G3368" s="129" t="s">
        <v>3114</v>
      </c>
      <c r="H3368" s="129" t="s">
        <v>31</v>
      </c>
      <c r="I3368" s="129">
        <v>3.173</v>
      </c>
      <c r="J3368" s="129">
        <v>-63</v>
      </c>
      <c r="K3368" s="129">
        <v>-61</v>
      </c>
      <c r="L3368" s="129" t="b">
        <v>0</v>
      </c>
      <c r="M3368" s="129">
        <v>-154.834</v>
      </c>
      <c r="N3368" s="129">
        <v>7.8220000000000001</v>
      </c>
      <c r="O3368" s="129">
        <v>-19.795000000000002</v>
      </c>
      <c r="P3368" s="132">
        <v>-88.757999999999996</v>
      </c>
      <c r="Q3368" s="132">
        <v>0.80900000000000005</v>
      </c>
      <c r="R3368" s="132">
        <v>-71.772000000000006</v>
      </c>
      <c r="S3368" s="129">
        <v>4.13</v>
      </c>
      <c r="T3368" s="129">
        <v>-26.233000000000001</v>
      </c>
      <c r="U3368" s="129">
        <v>18.47</v>
      </c>
      <c r="V3368" s="129">
        <v>-34</v>
      </c>
      <c r="W3368" s="129">
        <v>-59</v>
      </c>
      <c r="X3368" s="129">
        <v>262</v>
      </c>
      <c r="Y3368" s="129" t="s">
        <v>651</v>
      </c>
      <c r="Z3368" s="129" t="b">
        <v>1</v>
      </c>
      <c r="AA3368" s="129">
        <v>0</v>
      </c>
      <c r="AB3368" s="129" t="b">
        <v>0</v>
      </c>
      <c r="AC3368" s="129">
        <v>46</v>
      </c>
      <c r="AD3368" s="129">
        <v>2.9000000000000001E-2</v>
      </c>
      <c r="AE3368" s="129" t="s">
        <v>31</v>
      </c>
      <c r="AF3368" s="129" t="s">
        <v>3114</v>
      </c>
      <c r="AG3368" s="35" t="s">
        <v>3172</v>
      </c>
    </row>
    <row r="3369" spans="1:33" x14ac:dyDescent="0.3">
      <c r="A3369" s="129" t="s">
        <v>1597</v>
      </c>
      <c r="B3369" s="132">
        <v>9.2200000000000006</v>
      </c>
      <c r="C3369" s="132">
        <v>6.47</v>
      </c>
      <c r="D3369" s="132">
        <v>-6.94</v>
      </c>
      <c r="E3369" s="132">
        <v>-16.87</v>
      </c>
      <c r="F3369" s="132">
        <v>-16.920000000000002</v>
      </c>
      <c r="G3369" s="129" t="s">
        <v>3168</v>
      </c>
      <c r="H3369" s="129" t="s">
        <v>3124</v>
      </c>
      <c r="I3369" s="129">
        <v>2.9620000000000002</v>
      </c>
      <c r="J3369" s="129">
        <v>-71</v>
      </c>
      <c r="K3369" s="129">
        <v>-56</v>
      </c>
      <c r="L3369" s="129" t="b">
        <v>0</v>
      </c>
      <c r="M3369" s="129">
        <v>-69.040000000000006</v>
      </c>
      <c r="N3369" s="129">
        <v>3.4870000000000001</v>
      </c>
      <c r="O3369" s="129">
        <v>-19.800999999999998</v>
      </c>
      <c r="P3369" s="132">
        <v>-53.968000000000004</v>
      </c>
      <c r="Q3369" s="132">
        <v>0.85399999999999998</v>
      </c>
      <c r="R3369" s="132">
        <v>-46.082999999999998</v>
      </c>
      <c r="S3369" s="129">
        <v>2.74</v>
      </c>
      <c r="T3369" s="129">
        <v>65.685000000000002</v>
      </c>
      <c r="U3369" s="129">
        <v>54.94</v>
      </c>
      <c r="V3369" s="129">
        <v>4</v>
      </c>
      <c r="W3369" s="129">
        <v>8</v>
      </c>
      <c r="X3369" s="129">
        <v>132</v>
      </c>
      <c r="Y3369" s="129" t="s">
        <v>1597</v>
      </c>
      <c r="Z3369" s="129" t="b">
        <v>1</v>
      </c>
      <c r="AA3369" s="129">
        <v>0</v>
      </c>
      <c r="AB3369" s="129" t="b">
        <v>0</v>
      </c>
      <c r="AC3369" s="129">
        <v>40</v>
      </c>
      <c r="AD3369" s="129">
        <v>2.9000000000000001E-2</v>
      </c>
      <c r="AE3369" s="129" t="s">
        <v>3124</v>
      </c>
      <c r="AF3369" s="129" t="s">
        <v>3168</v>
      </c>
      <c r="AG3369" s="35" t="s">
        <v>3478</v>
      </c>
    </row>
    <row r="3370" spans="1:33" x14ac:dyDescent="0.3">
      <c r="A3370" s="129" t="s">
        <v>1408</v>
      </c>
      <c r="B3370" s="132">
        <v>1.54</v>
      </c>
      <c r="C3370" s="132">
        <v>-9.59</v>
      </c>
      <c r="D3370" s="132">
        <v>-26.67</v>
      </c>
      <c r="E3370" s="132">
        <v>-34.26</v>
      </c>
      <c r="F3370" s="132">
        <v>-33.33</v>
      </c>
      <c r="G3370" s="129" t="s">
        <v>3376</v>
      </c>
      <c r="H3370" s="129" t="s">
        <v>24</v>
      </c>
      <c r="I3370" s="129">
        <v>1.0680000000000001</v>
      </c>
      <c r="J3370" s="129">
        <v>-90</v>
      </c>
      <c r="K3370" s="129">
        <v>-81</v>
      </c>
      <c r="L3370" s="129" t="b">
        <v>0</v>
      </c>
      <c r="M3370" s="129">
        <v>-104.86</v>
      </c>
      <c r="N3370" s="129">
        <v>5.2690000000000001</v>
      </c>
      <c r="O3370" s="129">
        <v>-19.902999999999999</v>
      </c>
      <c r="P3370" s="132">
        <v>-70.036000000000001</v>
      </c>
      <c r="Q3370" s="132">
        <v>0.83299999999999996</v>
      </c>
      <c r="R3370" s="132">
        <v>-58.311999999999998</v>
      </c>
      <c r="S3370" s="129">
        <v>5.92</v>
      </c>
      <c r="T3370" s="129">
        <v>-30.722000000000001</v>
      </c>
      <c r="U3370" s="129">
        <v>3.3</v>
      </c>
      <c r="V3370" s="129">
        <v>-48</v>
      </c>
      <c r="W3370" s="129">
        <v>-33</v>
      </c>
      <c r="X3370" s="129">
        <v>1024</v>
      </c>
      <c r="Y3370" s="129" t="s">
        <v>1408</v>
      </c>
      <c r="Z3370" s="129" t="b">
        <v>1</v>
      </c>
      <c r="AA3370" s="129">
        <v>0</v>
      </c>
      <c r="AB3370" s="129" t="b">
        <v>0</v>
      </c>
      <c r="AC3370" s="129">
        <v>35</v>
      </c>
      <c r="AD3370" s="129">
        <v>2.8000000000000001E-2</v>
      </c>
      <c r="AE3370" s="129" t="s">
        <v>24</v>
      </c>
      <c r="AF3370" s="129" t="s">
        <v>3376</v>
      </c>
      <c r="AG3370" s="35" t="s">
        <v>5218</v>
      </c>
    </row>
    <row r="3371" spans="1:33" x14ac:dyDescent="0.3">
      <c r="A3371" s="129" t="s">
        <v>2319</v>
      </c>
      <c r="B3371" s="132">
        <v>3.72</v>
      </c>
      <c r="C3371" s="132">
        <v>0.75</v>
      </c>
      <c r="D3371" s="132">
        <v>-10.72</v>
      </c>
      <c r="E3371" s="132">
        <v>-22.96</v>
      </c>
      <c r="F3371" s="132">
        <v>-16.89</v>
      </c>
      <c r="G3371" s="129" t="s">
        <v>3623</v>
      </c>
      <c r="H3371" s="129" t="s">
        <v>31</v>
      </c>
      <c r="I3371" s="129">
        <v>1.919</v>
      </c>
      <c r="J3371" s="129">
        <v>-68</v>
      </c>
      <c r="K3371" s="129">
        <v>-65</v>
      </c>
      <c r="L3371" s="129" t="b">
        <v>0</v>
      </c>
      <c r="M3371" s="129">
        <v>-57.204000000000001</v>
      </c>
      <c r="N3371" s="129">
        <v>2.867</v>
      </c>
      <c r="O3371" s="129">
        <v>-19.951000000000001</v>
      </c>
      <c r="P3371" s="132">
        <v>-46.29</v>
      </c>
      <c r="Q3371" s="132">
        <v>0.84499999999999997</v>
      </c>
      <c r="R3371" s="132">
        <v>-39.118000000000002</v>
      </c>
      <c r="S3371" s="129">
        <v>4.3499999999999996</v>
      </c>
      <c r="T3371" s="129">
        <v>41.209000000000003</v>
      </c>
      <c r="U3371" s="129">
        <v>20.07</v>
      </c>
      <c r="V3371" s="129">
        <v>-60</v>
      </c>
      <c r="W3371" s="129">
        <v>-47</v>
      </c>
      <c r="X3371" s="129">
        <v>228</v>
      </c>
      <c r="Y3371" s="129" t="s">
        <v>2319</v>
      </c>
      <c r="Z3371" s="129" t="b">
        <v>1</v>
      </c>
      <c r="AA3371" s="129">
        <v>0</v>
      </c>
      <c r="AB3371" s="129" t="b">
        <v>0</v>
      </c>
      <c r="AC3371" s="129">
        <v>40</v>
      </c>
      <c r="AD3371" s="129">
        <v>2.8000000000000001E-2</v>
      </c>
      <c r="AE3371" s="129" t="s">
        <v>31</v>
      </c>
      <c r="AF3371" s="129" t="s">
        <v>3623</v>
      </c>
      <c r="AG3371" s="35" t="s">
        <v>4160</v>
      </c>
    </row>
    <row r="3372" spans="1:33" x14ac:dyDescent="0.3">
      <c r="A3372" s="129" t="s">
        <v>262</v>
      </c>
      <c r="B3372" s="132">
        <v>2.82</v>
      </c>
      <c r="C3372" s="132">
        <v>0.31</v>
      </c>
      <c r="D3372" s="132">
        <v>-6.36</v>
      </c>
      <c r="E3372" s="132">
        <v>-11.19</v>
      </c>
      <c r="F3372" s="132">
        <v>-13.73</v>
      </c>
      <c r="G3372" s="129" t="s">
        <v>3127</v>
      </c>
      <c r="H3372" s="129" t="s">
        <v>31</v>
      </c>
      <c r="I3372" s="129">
        <v>33.406999999999996</v>
      </c>
      <c r="J3372" s="129">
        <v>-44</v>
      </c>
      <c r="K3372" s="129">
        <v>-28</v>
      </c>
      <c r="L3372" s="129" t="b">
        <v>0</v>
      </c>
      <c r="M3372" s="129">
        <v>-48.347000000000001</v>
      </c>
      <c r="N3372" s="129">
        <v>2.419</v>
      </c>
      <c r="O3372" s="129">
        <v>-19.989999999999998</v>
      </c>
      <c r="P3372" s="132">
        <v>-40.362000000000002</v>
      </c>
      <c r="Q3372" s="132">
        <v>0.85199999999999998</v>
      </c>
      <c r="R3372" s="132">
        <v>-34.396999999999998</v>
      </c>
      <c r="S3372" s="129">
        <v>1.81</v>
      </c>
      <c r="T3372" s="129">
        <v>102.68600000000001</v>
      </c>
      <c r="U3372" s="129">
        <v>67.19</v>
      </c>
      <c r="V3372" s="129">
        <v>-40</v>
      </c>
      <c r="W3372" s="129">
        <v>-47</v>
      </c>
      <c r="X3372" s="129">
        <v>164</v>
      </c>
      <c r="Y3372" s="129" t="s">
        <v>262</v>
      </c>
      <c r="Z3372" s="129" t="b">
        <v>1</v>
      </c>
      <c r="AA3372" s="129">
        <v>0</v>
      </c>
      <c r="AB3372" s="129" t="b">
        <v>0</v>
      </c>
      <c r="AC3372" s="129">
        <v>38</v>
      </c>
      <c r="AD3372" s="129">
        <v>2.8000000000000001E-2</v>
      </c>
      <c r="AE3372" s="129" t="s">
        <v>31</v>
      </c>
      <c r="AF3372" s="129" t="s">
        <v>3127</v>
      </c>
      <c r="AG3372" s="35" t="s">
        <v>3483</v>
      </c>
    </row>
    <row r="3373" spans="1:33" x14ac:dyDescent="0.3">
      <c r="A3373" s="129" t="s">
        <v>2202</v>
      </c>
      <c r="B3373" s="132">
        <v>5</v>
      </c>
      <c r="C3373" s="132">
        <v>6.78</v>
      </c>
      <c r="D3373" s="132">
        <v>-48.22</v>
      </c>
      <c r="E3373" s="132">
        <v>-70.28</v>
      </c>
      <c r="F3373" s="132">
        <v>-72.040000000000006</v>
      </c>
      <c r="G3373" s="129" t="s">
        <v>3611</v>
      </c>
      <c r="H3373" s="129" t="s">
        <v>24</v>
      </c>
      <c r="I3373" s="129">
        <v>0.51500000000000001</v>
      </c>
      <c r="J3373" s="129">
        <v>-97</v>
      </c>
      <c r="K3373" s="129">
        <v>-96</v>
      </c>
      <c r="L3373" s="129" t="b">
        <v>0</v>
      </c>
      <c r="M3373" s="129">
        <v>-204.13399999999999</v>
      </c>
      <c r="N3373" s="129">
        <v>10.210000000000001</v>
      </c>
      <c r="O3373" s="129">
        <v>-19.992999999999999</v>
      </c>
      <c r="P3373" s="132">
        <v>-97.96</v>
      </c>
      <c r="Q3373" s="132">
        <v>0.91200000000000003</v>
      </c>
      <c r="R3373" s="132">
        <v>-89.382000000000005</v>
      </c>
      <c r="S3373" s="129">
        <v>11.46</v>
      </c>
      <c r="T3373" s="129">
        <v>-55.427</v>
      </c>
      <c r="U3373" s="129">
        <v>1.89</v>
      </c>
      <c r="V3373" s="129">
        <v>-36</v>
      </c>
      <c r="W3373" s="129">
        <v>-58</v>
      </c>
      <c r="X3373" s="129">
        <v>923</v>
      </c>
      <c r="Y3373" s="129" t="s">
        <v>2202</v>
      </c>
      <c r="Z3373" s="129" t="b">
        <v>0</v>
      </c>
      <c r="AA3373" s="129">
        <v>0</v>
      </c>
      <c r="AB3373" s="129" t="b">
        <v>0</v>
      </c>
      <c r="AC3373" s="129">
        <v>43</v>
      </c>
      <c r="AD3373" s="129">
        <v>2.7E-2</v>
      </c>
      <c r="AE3373" s="129" t="s">
        <v>24</v>
      </c>
      <c r="AF3373" s="129" t="s">
        <v>3611</v>
      </c>
      <c r="AG3373" s="35" t="s">
        <v>5309</v>
      </c>
    </row>
    <row r="3374" spans="1:33" x14ac:dyDescent="0.3">
      <c r="A3374" s="129" t="s">
        <v>7047</v>
      </c>
      <c r="B3374" s="132">
        <v>6.23</v>
      </c>
      <c r="C3374" s="132">
        <v>3.75</v>
      </c>
      <c r="D3374" s="132">
        <v>-20.99</v>
      </c>
      <c r="E3374" s="132">
        <v>-24.2</v>
      </c>
      <c r="F3374" s="132">
        <v>-24.12</v>
      </c>
      <c r="G3374" s="129" t="s">
        <v>3649</v>
      </c>
      <c r="H3374" s="129" t="s">
        <v>3108</v>
      </c>
      <c r="I3374" s="129">
        <v>0.67400000000000004</v>
      </c>
      <c r="J3374" s="129">
        <v>-75</v>
      </c>
      <c r="K3374" s="129">
        <v>-69</v>
      </c>
      <c r="L3374" s="129" t="b">
        <v>0</v>
      </c>
      <c r="M3374" s="129">
        <v>-98.356999999999999</v>
      </c>
      <c r="N3374" s="129">
        <v>4.9189999999999996</v>
      </c>
      <c r="O3374" s="129">
        <v>-19.997</v>
      </c>
      <c r="P3374" s="132">
        <v>-68.308999999999997</v>
      </c>
      <c r="Q3374" s="132">
        <v>0.83899999999999997</v>
      </c>
      <c r="R3374" s="132">
        <v>-57.338000000000001</v>
      </c>
      <c r="S3374" s="129">
        <v>3.83</v>
      </c>
      <c r="T3374" s="129">
        <v>130.208</v>
      </c>
      <c r="U3374" s="129">
        <v>8.02</v>
      </c>
      <c r="V3374" s="129">
        <v>-26</v>
      </c>
      <c r="W3374" s="129">
        <v>-6</v>
      </c>
      <c r="X3374" s="129">
        <v>651</v>
      </c>
      <c r="Y3374" s="129" t="s">
        <v>7047</v>
      </c>
      <c r="Z3374" s="129" t="b">
        <v>1</v>
      </c>
      <c r="AA3374" s="129">
        <v>0</v>
      </c>
      <c r="AB3374" s="129" t="b">
        <v>0</v>
      </c>
      <c r="AC3374" s="129">
        <v>43</v>
      </c>
      <c r="AD3374" s="129">
        <v>2.7E-2</v>
      </c>
      <c r="AE3374" s="129" t="s">
        <v>3108</v>
      </c>
      <c r="AF3374" s="129" t="s">
        <v>3649</v>
      </c>
      <c r="AG3374" s="35" t="s">
        <v>7048</v>
      </c>
    </row>
    <row r="3375" spans="1:33" x14ac:dyDescent="0.3">
      <c r="A3375" s="129" t="s">
        <v>2866</v>
      </c>
      <c r="B3375" s="132">
        <v>-5.89</v>
      </c>
      <c r="C3375" s="132">
        <v>-12.98</v>
      </c>
      <c r="D3375" s="132">
        <v>-35.51</v>
      </c>
      <c r="E3375" s="132">
        <v>-36.64</v>
      </c>
      <c r="F3375" s="132">
        <v>-39.33</v>
      </c>
      <c r="G3375" s="129" t="s">
        <v>7239</v>
      </c>
      <c r="H3375" s="129" t="s">
        <v>3124</v>
      </c>
      <c r="I3375" s="129">
        <v>0.24099999999999999</v>
      </c>
      <c r="J3375" s="129">
        <v>-96</v>
      </c>
      <c r="K3375" s="129">
        <v>-84</v>
      </c>
      <c r="L3375" s="129" t="b">
        <v>0</v>
      </c>
      <c r="M3375" s="129">
        <v>-135.08199999999999</v>
      </c>
      <c r="N3375" s="129">
        <v>6.7480000000000002</v>
      </c>
      <c r="O3375" s="129">
        <v>-20.016999999999999</v>
      </c>
      <c r="P3375" s="132">
        <v>-76.677000000000007</v>
      </c>
      <c r="Q3375" s="132">
        <v>0.84199999999999997</v>
      </c>
      <c r="R3375" s="132">
        <v>-64.539000000000001</v>
      </c>
      <c r="S3375" s="129">
        <v>8.98</v>
      </c>
      <c r="T3375" s="129">
        <v>-59.463000000000001</v>
      </c>
      <c r="U3375" s="129">
        <v>5.43</v>
      </c>
      <c r="V3375" s="129">
        <v>93</v>
      </c>
      <c r="W3375" s="129">
        <v>111</v>
      </c>
      <c r="X3375" s="129">
        <v>410</v>
      </c>
      <c r="Y3375" s="129" t="s">
        <v>2866</v>
      </c>
      <c r="Z3375" s="129" t="b">
        <v>1</v>
      </c>
      <c r="AA3375" s="129">
        <v>0</v>
      </c>
      <c r="AB3375" s="129" t="b">
        <v>0</v>
      </c>
      <c r="AC3375" s="129">
        <v>39</v>
      </c>
      <c r="AD3375" s="129">
        <v>2.7E-2</v>
      </c>
      <c r="AE3375" s="129" t="s">
        <v>3124</v>
      </c>
      <c r="AF3375" s="129" t="s">
        <v>7239</v>
      </c>
      <c r="AG3375" s="35" t="s">
        <v>9135</v>
      </c>
    </row>
    <row r="3376" spans="1:33" x14ac:dyDescent="0.3">
      <c r="A3376" s="129" t="s">
        <v>6446</v>
      </c>
      <c r="B3376" s="132">
        <v>-0.93</v>
      </c>
      <c r="C3376" s="132">
        <v>-3.82</v>
      </c>
      <c r="D3376" s="132">
        <v>-33.950000000000003</v>
      </c>
      <c r="E3376" s="132">
        <v>-47.93</v>
      </c>
      <c r="F3376" s="132">
        <v>-33.020000000000003</v>
      </c>
      <c r="G3376" s="129" t="s">
        <v>3175</v>
      </c>
      <c r="H3376" s="129" t="s">
        <v>3108</v>
      </c>
      <c r="I3376" s="129">
        <v>0.52300000000000002</v>
      </c>
      <c r="J3376" s="129">
        <v>-65</v>
      </c>
      <c r="K3376" s="129">
        <v>-63</v>
      </c>
      <c r="L3376" s="129" t="b">
        <v>0</v>
      </c>
      <c r="M3376" s="129">
        <v>-121.798</v>
      </c>
      <c r="N3376" s="129">
        <v>6.0750000000000002</v>
      </c>
      <c r="O3376" s="129">
        <v>-20.048999999999999</v>
      </c>
      <c r="P3376" s="132">
        <v>-78.152000000000001</v>
      </c>
      <c r="Q3376" s="132">
        <v>0.80900000000000005</v>
      </c>
      <c r="R3376" s="132">
        <v>-63.252000000000002</v>
      </c>
      <c r="S3376" s="129">
        <v>8.7799999999999994</v>
      </c>
      <c r="T3376" s="129">
        <v>-58.573</v>
      </c>
      <c r="U3376" s="129">
        <v>4.28</v>
      </c>
      <c r="V3376" s="129">
        <v>-57</v>
      </c>
      <c r="W3376" s="129">
        <v>-59</v>
      </c>
      <c r="X3376" s="129">
        <v>532</v>
      </c>
      <c r="Y3376" s="129" t="s">
        <v>6446</v>
      </c>
      <c r="Z3376" s="129" t="b">
        <v>1</v>
      </c>
      <c r="AA3376" s="129">
        <v>0</v>
      </c>
      <c r="AB3376" s="129" t="b">
        <v>0</v>
      </c>
      <c r="AC3376" s="129">
        <v>36</v>
      </c>
      <c r="AD3376" s="129">
        <v>2.7E-2</v>
      </c>
      <c r="AE3376" s="129" t="s">
        <v>3108</v>
      </c>
      <c r="AF3376" s="129" t="s">
        <v>3175</v>
      </c>
      <c r="AG3376" s="35" t="s">
        <v>6447</v>
      </c>
    </row>
    <row r="3377" spans="1:33" x14ac:dyDescent="0.3">
      <c r="A3377" s="129" t="s">
        <v>8249</v>
      </c>
      <c r="B3377" s="132">
        <v>-1.96</v>
      </c>
      <c r="C3377" s="132">
        <v>-4.93</v>
      </c>
      <c r="D3377" s="132">
        <v>-15.43</v>
      </c>
      <c r="E3377" s="132">
        <v>-18.190000000000001</v>
      </c>
      <c r="F3377" s="132">
        <v>-21.76</v>
      </c>
      <c r="G3377" s="129" t="s">
        <v>3148</v>
      </c>
      <c r="H3377" s="129" t="s">
        <v>3111</v>
      </c>
      <c r="I3377" s="129">
        <v>0.248</v>
      </c>
      <c r="J3377" s="129">
        <v>-57</v>
      </c>
      <c r="K3377" s="129">
        <v>-39</v>
      </c>
      <c r="L3377" s="129" t="b">
        <v>0</v>
      </c>
      <c r="M3377" s="129">
        <v>-52.218000000000004</v>
      </c>
      <c r="N3377" s="129">
        <v>2.6030000000000002</v>
      </c>
      <c r="O3377" s="129">
        <v>-20.062999999999999</v>
      </c>
      <c r="P3377" s="132">
        <v>-45.38</v>
      </c>
      <c r="Q3377" s="132">
        <v>0.85399999999999998</v>
      </c>
      <c r="R3377" s="132">
        <v>-38.756</v>
      </c>
      <c r="S3377" s="129">
        <v>2.31</v>
      </c>
      <c r="T3377" s="129">
        <v>-56.228000000000002</v>
      </c>
      <c r="U3377" s="129">
        <v>10.029999999999999</v>
      </c>
      <c r="V3377" s="129">
        <v>-29</v>
      </c>
      <c r="W3377" s="129">
        <v>-36</v>
      </c>
      <c r="X3377" s="129">
        <v>865</v>
      </c>
      <c r="Y3377" s="129" t="s">
        <v>8249</v>
      </c>
      <c r="Z3377" s="129" t="b">
        <v>1</v>
      </c>
      <c r="AA3377" s="129">
        <v>0</v>
      </c>
      <c r="AB3377" s="129" t="b">
        <v>0</v>
      </c>
      <c r="AC3377" s="129">
        <v>41</v>
      </c>
      <c r="AD3377" s="129">
        <v>2.5999999999999999E-2</v>
      </c>
      <c r="AE3377" s="129" t="s">
        <v>3111</v>
      </c>
      <c r="AF3377" s="129" t="s">
        <v>3148</v>
      </c>
      <c r="AG3377" s="35" t="s">
        <v>8250</v>
      </c>
    </row>
    <row r="3378" spans="1:33" x14ac:dyDescent="0.3">
      <c r="A3378" s="129" t="s">
        <v>8106</v>
      </c>
      <c r="B3378" s="132">
        <v>1.18</v>
      </c>
      <c r="C3378" s="132">
        <v>-5.28</v>
      </c>
      <c r="D3378" s="132">
        <v>-15.93</v>
      </c>
      <c r="E3378" s="132">
        <v>-11.58</v>
      </c>
      <c r="F3378" s="132">
        <v>-22.53</v>
      </c>
      <c r="G3378" s="129" t="s">
        <v>3221</v>
      </c>
      <c r="H3378" s="129" t="s">
        <v>24</v>
      </c>
      <c r="I3378" s="129">
        <v>0.34799999999999998</v>
      </c>
      <c r="J3378" s="129">
        <v>-89</v>
      </c>
      <c r="K3378" s="129">
        <v>-81</v>
      </c>
      <c r="L3378" s="129" t="b">
        <v>0</v>
      </c>
      <c r="M3378" s="129">
        <v>-54.521000000000001</v>
      </c>
      <c r="N3378" s="129">
        <v>2.71</v>
      </c>
      <c r="O3378" s="129">
        <v>-20.120999999999999</v>
      </c>
      <c r="P3378" s="132">
        <v>-45.640999999999998</v>
      </c>
      <c r="Q3378" s="132">
        <v>0.85299999999999998</v>
      </c>
      <c r="R3378" s="132">
        <v>-38.936999999999998</v>
      </c>
      <c r="S3378" s="129">
        <v>3.32</v>
      </c>
      <c r="T3378" s="129">
        <v>75.528999999999996</v>
      </c>
      <c r="U3378" s="129">
        <v>17.95</v>
      </c>
      <c r="V3378" s="129">
        <v>31</v>
      </c>
      <c r="W3378" s="129">
        <v>31</v>
      </c>
      <c r="X3378" s="129">
        <v>335</v>
      </c>
      <c r="Y3378" s="129" t="s">
        <v>8106</v>
      </c>
      <c r="Z3378" s="129" t="b">
        <v>1</v>
      </c>
      <c r="AA3378" s="129">
        <v>0</v>
      </c>
      <c r="AB3378" s="129" t="b">
        <v>0</v>
      </c>
      <c r="AC3378" s="129">
        <v>40</v>
      </c>
      <c r="AD3378" s="129">
        <v>2.5999999999999999E-2</v>
      </c>
      <c r="AE3378" s="129" t="s">
        <v>24</v>
      </c>
      <c r="AF3378" s="129" t="s">
        <v>3221</v>
      </c>
      <c r="AG3378" s="35" t="s">
        <v>8107</v>
      </c>
    </row>
    <row r="3379" spans="1:33" x14ac:dyDescent="0.3">
      <c r="A3379" s="129" t="s">
        <v>2289</v>
      </c>
      <c r="B3379" s="132">
        <v>2.2400000000000002</v>
      </c>
      <c r="C3379" s="132">
        <v>-4.49</v>
      </c>
      <c r="D3379" s="132">
        <v>-13.4</v>
      </c>
      <c r="E3379" s="132">
        <v>-6.89</v>
      </c>
      <c r="F3379" s="132">
        <v>-16.34</v>
      </c>
      <c r="G3379" s="129" t="s">
        <v>54</v>
      </c>
      <c r="H3379" s="129" t="s">
        <v>3108</v>
      </c>
      <c r="I3379" s="129">
        <v>1.4039999999999999</v>
      </c>
      <c r="J3379" s="129">
        <v>-62</v>
      </c>
      <c r="K3379" s="129">
        <v>-43</v>
      </c>
      <c r="L3379" s="129" t="b">
        <v>0</v>
      </c>
      <c r="M3379" s="129">
        <v>-55.473999999999997</v>
      </c>
      <c r="N3379" s="129">
        <v>2.7490000000000001</v>
      </c>
      <c r="O3379" s="129">
        <v>-20.181999999999999</v>
      </c>
      <c r="P3379" s="132">
        <v>-44.216000000000001</v>
      </c>
      <c r="Q3379" s="132">
        <v>0.85299999999999998</v>
      </c>
      <c r="R3379" s="132">
        <v>-37.716999999999999</v>
      </c>
      <c r="S3379" s="129">
        <v>2.4500000000000002</v>
      </c>
      <c r="T3379" s="129">
        <v>26.143999999999998</v>
      </c>
      <c r="U3379" s="129">
        <v>18.739999999999998</v>
      </c>
      <c r="V3379" s="129">
        <v>10</v>
      </c>
      <c r="W3379" s="129">
        <v>-9</v>
      </c>
      <c r="X3379" s="129">
        <v>435</v>
      </c>
      <c r="Y3379" s="129" t="s">
        <v>2289</v>
      </c>
      <c r="Z3379" s="129" t="b">
        <v>1</v>
      </c>
      <c r="AA3379" s="129">
        <v>0</v>
      </c>
      <c r="AB3379" s="129" t="b">
        <v>0</v>
      </c>
      <c r="AC3379" s="129">
        <v>43</v>
      </c>
      <c r="AD3379" s="129">
        <v>2.5999999999999999E-2</v>
      </c>
      <c r="AE3379" s="129" t="s">
        <v>3108</v>
      </c>
      <c r="AF3379" s="129" t="s">
        <v>54</v>
      </c>
      <c r="AG3379" s="35" t="s">
        <v>3373</v>
      </c>
    </row>
    <row r="3380" spans="1:33" x14ac:dyDescent="0.3">
      <c r="A3380" s="129" t="s">
        <v>1586</v>
      </c>
      <c r="B3380" s="132">
        <v>1.1000000000000001</v>
      </c>
      <c r="C3380" s="132">
        <v>-10.94</v>
      </c>
      <c r="D3380" s="132">
        <v>-14.35</v>
      </c>
      <c r="E3380" s="132">
        <v>-30.44</v>
      </c>
      <c r="F3380" s="132">
        <v>-33.24</v>
      </c>
      <c r="G3380" s="129" t="s">
        <v>3114</v>
      </c>
      <c r="H3380" s="129" t="s">
        <v>31</v>
      </c>
      <c r="I3380" s="129">
        <v>3.7090000000000001</v>
      </c>
      <c r="J3380" s="129">
        <v>-76</v>
      </c>
      <c r="K3380" s="129">
        <v>-61</v>
      </c>
      <c r="L3380" s="129" t="b">
        <v>0</v>
      </c>
      <c r="M3380" s="129">
        <v>-106.39100000000001</v>
      </c>
      <c r="N3380" s="129">
        <v>5.2519999999999998</v>
      </c>
      <c r="O3380" s="129">
        <v>-20.256</v>
      </c>
      <c r="P3380" s="132">
        <v>-70.245999999999995</v>
      </c>
      <c r="Q3380" s="132">
        <v>0.86399999999999999</v>
      </c>
      <c r="R3380" s="132">
        <v>-60.706000000000003</v>
      </c>
      <c r="S3380" s="129">
        <v>4.8600000000000003</v>
      </c>
      <c r="T3380" s="129">
        <v>3.9209999999999998</v>
      </c>
      <c r="U3380" s="129">
        <v>36.72</v>
      </c>
      <c r="V3380" s="129">
        <v>-21</v>
      </c>
      <c r="W3380" s="129">
        <v>28</v>
      </c>
      <c r="X3380" s="129">
        <v>112</v>
      </c>
      <c r="Y3380" s="129" t="s">
        <v>1586</v>
      </c>
      <c r="Z3380" s="129" t="b">
        <v>1</v>
      </c>
      <c r="AA3380" s="129">
        <v>0</v>
      </c>
      <c r="AB3380" s="129" t="b">
        <v>0</v>
      </c>
      <c r="AC3380" s="129">
        <v>43</v>
      </c>
      <c r="AD3380" s="129">
        <v>2.5000000000000001E-2</v>
      </c>
      <c r="AE3380" s="129" t="s">
        <v>31</v>
      </c>
      <c r="AF3380" s="129" t="s">
        <v>3114</v>
      </c>
      <c r="AG3380" s="35" t="s">
        <v>4324</v>
      </c>
    </row>
    <row r="3381" spans="1:33" x14ac:dyDescent="0.3">
      <c r="A3381" s="129" t="s">
        <v>241</v>
      </c>
      <c r="B3381" s="132">
        <v>-0.79</v>
      </c>
      <c r="C3381" s="132">
        <v>-0.93</v>
      </c>
      <c r="D3381" s="132">
        <v>-17.37</v>
      </c>
      <c r="E3381" s="132">
        <v>-24.29</v>
      </c>
      <c r="F3381" s="132">
        <v>-27.17</v>
      </c>
      <c r="G3381" s="129" t="s">
        <v>3162</v>
      </c>
      <c r="H3381" s="129" t="s">
        <v>3108</v>
      </c>
      <c r="I3381" s="129">
        <v>13.76</v>
      </c>
      <c r="J3381" s="129">
        <v>-42</v>
      </c>
      <c r="K3381" s="129">
        <v>-30</v>
      </c>
      <c r="L3381" s="129" t="b">
        <v>0</v>
      </c>
      <c r="M3381" s="129">
        <v>-60.302999999999997</v>
      </c>
      <c r="N3381" s="129">
        <v>2.952</v>
      </c>
      <c r="O3381" s="129">
        <v>-20.43</v>
      </c>
      <c r="P3381" s="132">
        <v>-50.558</v>
      </c>
      <c r="Q3381" s="132">
        <v>0.85599999999999998</v>
      </c>
      <c r="R3381" s="132">
        <v>-43.268000000000001</v>
      </c>
      <c r="S3381" s="129">
        <v>2.14</v>
      </c>
      <c r="T3381" s="129">
        <v>60.045000000000002</v>
      </c>
      <c r="U3381" s="129">
        <v>90.34</v>
      </c>
      <c r="V3381" s="129">
        <v>-3</v>
      </c>
      <c r="W3381" s="129">
        <v>-15</v>
      </c>
      <c r="X3381" s="129">
        <v>103</v>
      </c>
      <c r="Y3381" s="129" t="s">
        <v>241</v>
      </c>
      <c r="Z3381" s="129" t="b">
        <v>1</v>
      </c>
      <c r="AA3381" s="129">
        <v>0</v>
      </c>
      <c r="AB3381" s="129" t="b">
        <v>0</v>
      </c>
      <c r="AC3381" s="129">
        <v>36</v>
      </c>
      <c r="AD3381" s="129">
        <v>2.5000000000000001E-2</v>
      </c>
      <c r="AE3381" s="129" t="s">
        <v>3108</v>
      </c>
      <c r="AF3381" s="129" t="s">
        <v>3162</v>
      </c>
      <c r="AG3381" s="35" t="s">
        <v>3375</v>
      </c>
    </row>
    <row r="3382" spans="1:33" x14ac:dyDescent="0.3">
      <c r="A3382" s="129" t="s">
        <v>8279</v>
      </c>
      <c r="B3382" s="132">
        <v>2.4</v>
      </c>
      <c r="C3382" s="132">
        <v>6.67</v>
      </c>
      <c r="D3382" s="132">
        <v>-39.340000000000003</v>
      </c>
      <c r="E3382" s="132">
        <v>-53.45</v>
      </c>
      <c r="F3382" s="132">
        <v>-58.44</v>
      </c>
      <c r="G3382" s="129" t="s">
        <v>3114</v>
      </c>
      <c r="H3382" s="129" t="s">
        <v>31</v>
      </c>
      <c r="I3382" s="129">
        <v>0.22</v>
      </c>
      <c r="J3382" s="129">
        <v>-98</v>
      </c>
      <c r="K3382" s="129">
        <v>-97</v>
      </c>
      <c r="L3382" s="129" t="b">
        <v>0</v>
      </c>
      <c r="M3382" s="129">
        <v>-166.81299999999999</v>
      </c>
      <c r="N3382" s="129">
        <v>8.1460000000000008</v>
      </c>
      <c r="O3382" s="129">
        <v>-20.478999999999999</v>
      </c>
      <c r="P3382" s="132">
        <v>-91.492000000000004</v>
      </c>
      <c r="Q3382" s="132">
        <v>0.89100000000000001</v>
      </c>
      <c r="R3382" s="132">
        <v>-81.477999999999994</v>
      </c>
      <c r="S3382" s="129">
        <v>9.3000000000000007</v>
      </c>
      <c r="T3382" s="129">
        <v>58.774000000000001</v>
      </c>
      <c r="U3382" s="129">
        <v>1.28</v>
      </c>
      <c r="V3382" s="129">
        <v>6</v>
      </c>
      <c r="W3382" s="129">
        <v>-16</v>
      </c>
      <c r="X3382" s="129">
        <v>1679</v>
      </c>
      <c r="Y3382" s="129" t="s">
        <v>8279</v>
      </c>
      <c r="Z3382" s="129" t="b">
        <v>0</v>
      </c>
      <c r="AA3382" s="129">
        <v>0</v>
      </c>
      <c r="AB3382" s="129" t="b">
        <v>0</v>
      </c>
      <c r="AC3382" s="129">
        <v>37</v>
      </c>
      <c r="AD3382" s="129">
        <v>2.5000000000000001E-2</v>
      </c>
      <c r="AE3382" s="129" t="s">
        <v>31</v>
      </c>
      <c r="AF3382" s="129" t="s">
        <v>3114</v>
      </c>
      <c r="AG3382" s="35" t="s">
        <v>8280</v>
      </c>
    </row>
    <row r="3383" spans="1:33" x14ac:dyDescent="0.3">
      <c r="A3383" s="129" t="s">
        <v>1882</v>
      </c>
      <c r="B3383" s="132">
        <v>-1.87</v>
      </c>
      <c r="C3383" s="132">
        <v>-7.79</v>
      </c>
      <c r="D3383" s="132">
        <v>-21.84</v>
      </c>
      <c r="E3383" s="132">
        <v>-31.68</v>
      </c>
      <c r="F3383" s="132">
        <v>-35.31</v>
      </c>
      <c r="G3383" s="129" t="s">
        <v>3127</v>
      </c>
      <c r="H3383" s="129" t="s">
        <v>31</v>
      </c>
      <c r="I3383" s="129">
        <v>1.0249999999999999</v>
      </c>
      <c r="J3383" s="129">
        <v>-90</v>
      </c>
      <c r="K3383" s="129">
        <v>-90</v>
      </c>
      <c r="L3383" s="129" t="b">
        <v>0</v>
      </c>
      <c r="M3383" s="129">
        <v>-92.673000000000002</v>
      </c>
      <c r="N3383" s="129">
        <v>4.5229999999999997</v>
      </c>
      <c r="O3383" s="129">
        <v>-20.491</v>
      </c>
      <c r="P3383" s="132">
        <v>-66.680999999999997</v>
      </c>
      <c r="Q3383" s="132">
        <v>0.872</v>
      </c>
      <c r="R3383" s="132">
        <v>-58.16</v>
      </c>
      <c r="S3383" s="129">
        <v>4.1500000000000004</v>
      </c>
      <c r="T3383" s="129">
        <v>28.661999999999999</v>
      </c>
      <c r="U3383" s="129">
        <v>8.41</v>
      </c>
      <c r="V3383" s="129">
        <v>-79</v>
      </c>
      <c r="W3383" s="129">
        <v>-68</v>
      </c>
      <c r="X3383" s="129">
        <v>573</v>
      </c>
      <c r="Y3383" s="129" t="s">
        <v>1882</v>
      </c>
      <c r="Z3383" s="129" t="b">
        <v>1</v>
      </c>
      <c r="AA3383" s="129">
        <v>0</v>
      </c>
      <c r="AB3383" s="129" t="b">
        <v>0</v>
      </c>
      <c r="AC3383" s="129">
        <v>43</v>
      </c>
      <c r="AD3383" s="129">
        <v>2.5000000000000001E-2</v>
      </c>
      <c r="AE3383" s="129" t="s">
        <v>31</v>
      </c>
      <c r="AF3383" s="129" t="s">
        <v>3127</v>
      </c>
      <c r="AG3383" s="35" t="s">
        <v>3779</v>
      </c>
    </row>
    <row r="3384" spans="1:33" x14ac:dyDescent="0.3">
      <c r="A3384" s="129" t="s">
        <v>7567</v>
      </c>
      <c r="B3384" s="132">
        <v>2.74</v>
      </c>
      <c r="C3384" s="132">
        <v>-6.52</v>
      </c>
      <c r="D3384" s="132">
        <v>-33.46</v>
      </c>
      <c r="E3384" s="132">
        <v>-43.27</v>
      </c>
      <c r="F3384" s="132">
        <v>-42.54</v>
      </c>
      <c r="G3384" s="129" t="s">
        <v>3162</v>
      </c>
      <c r="H3384" s="129" t="s">
        <v>3108</v>
      </c>
      <c r="I3384" s="129">
        <v>0.52800000000000002</v>
      </c>
      <c r="J3384" s="129">
        <v>-91</v>
      </c>
      <c r="K3384" s="129">
        <v>-89</v>
      </c>
      <c r="L3384" s="129" t="b">
        <v>0</v>
      </c>
      <c r="M3384" s="129">
        <v>-128.13499999999999</v>
      </c>
      <c r="N3384" s="129">
        <v>6.2469999999999999</v>
      </c>
      <c r="O3384" s="129">
        <v>-20.510999999999999</v>
      </c>
      <c r="P3384" s="132">
        <v>-78.881</v>
      </c>
      <c r="Q3384" s="132">
        <v>0.87</v>
      </c>
      <c r="R3384" s="132">
        <v>-68.659000000000006</v>
      </c>
      <c r="S3384" s="129">
        <v>5.51</v>
      </c>
      <c r="T3384" s="129">
        <v>16.141999999999999</v>
      </c>
      <c r="U3384" s="129">
        <v>6.74</v>
      </c>
      <c r="V3384" s="129">
        <v>2</v>
      </c>
      <c r="W3384" s="129">
        <v>-4</v>
      </c>
      <c r="X3384" s="129">
        <v>538</v>
      </c>
      <c r="Y3384" s="129" t="s">
        <v>7567</v>
      </c>
      <c r="Z3384" s="129" t="b">
        <v>1</v>
      </c>
      <c r="AA3384" s="129">
        <v>0</v>
      </c>
      <c r="AB3384" s="129" t="b">
        <v>0</v>
      </c>
      <c r="AC3384" s="129">
        <v>43</v>
      </c>
      <c r="AD3384" s="129">
        <v>2.4E-2</v>
      </c>
      <c r="AE3384" s="129" t="s">
        <v>3108</v>
      </c>
      <c r="AF3384" s="129" t="s">
        <v>3162</v>
      </c>
      <c r="AG3384" s="35" t="s">
        <v>7568</v>
      </c>
    </row>
    <row r="3385" spans="1:33" x14ac:dyDescent="0.3">
      <c r="A3385" s="129" t="s">
        <v>1997</v>
      </c>
      <c r="B3385" s="132">
        <v>-6.63</v>
      </c>
      <c r="C3385" s="132">
        <v>-31.4</v>
      </c>
      <c r="D3385" s="132">
        <v>-35.75</v>
      </c>
      <c r="E3385" s="132">
        <v>-41.79</v>
      </c>
      <c r="F3385" s="132">
        <v>-46.23</v>
      </c>
      <c r="G3385" s="129" t="s">
        <v>3241</v>
      </c>
      <c r="H3385" s="129" t="s">
        <v>3124</v>
      </c>
      <c r="I3385" s="129">
        <v>2.0219999999999998</v>
      </c>
      <c r="J3385" s="129">
        <v>-66</v>
      </c>
      <c r="K3385" s="129">
        <v>-46</v>
      </c>
      <c r="L3385" s="129" t="b">
        <v>0</v>
      </c>
      <c r="M3385" s="129">
        <v>-93.245000000000005</v>
      </c>
      <c r="N3385" s="129">
        <v>4.5330000000000004</v>
      </c>
      <c r="O3385" s="129">
        <v>-20.57</v>
      </c>
      <c r="P3385" s="132">
        <v>-68.400999999999996</v>
      </c>
      <c r="Q3385" s="132">
        <v>0.84699999999999998</v>
      </c>
      <c r="R3385" s="132">
        <v>-57.923999999999999</v>
      </c>
      <c r="S3385" s="129">
        <v>6.07</v>
      </c>
      <c r="T3385" s="129">
        <v>-50.53</v>
      </c>
      <c r="U3385" s="129">
        <v>40.44</v>
      </c>
      <c r="V3385" s="129">
        <v>-23</v>
      </c>
      <c r="W3385" s="129">
        <v>-9</v>
      </c>
      <c r="X3385" s="129">
        <v>81</v>
      </c>
      <c r="Y3385" s="129" t="s">
        <v>1997</v>
      </c>
      <c r="Z3385" s="129" t="b">
        <v>1</v>
      </c>
      <c r="AA3385" s="129">
        <v>0</v>
      </c>
      <c r="AB3385" s="129" t="b">
        <v>0</v>
      </c>
      <c r="AC3385" s="129">
        <v>39</v>
      </c>
      <c r="AD3385" s="129">
        <v>2.4E-2</v>
      </c>
      <c r="AE3385" s="129" t="s">
        <v>3124</v>
      </c>
      <c r="AF3385" s="129" t="s">
        <v>3241</v>
      </c>
      <c r="AG3385" s="35" t="s">
        <v>3475</v>
      </c>
    </row>
    <row r="3386" spans="1:33" x14ac:dyDescent="0.3">
      <c r="A3386" s="129" t="s">
        <v>1993</v>
      </c>
      <c r="B3386" s="132">
        <v>0.42</v>
      </c>
      <c r="C3386" s="132">
        <v>-17.309999999999999</v>
      </c>
      <c r="D3386" s="132">
        <v>-36.43</v>
      </c>
      <c r="E3386" s="132">
        <v>-39.69</v>
      </c>
      <c r="F3386" s="132">
        <v>-40.020000000000003</v>
      </c>
      <c r="G3386" s="129" t="s">
        <v>3114</v>
      </c>
      <c r="H3386" s="129" t="s">
        <v>31</v>
      </c>
      <c r="I3386" s="129">
        <v>2.137</v>
      </c>
      <c r="J3386" s="129">
        <v>-69</v>
      </c>
      <c r="K3386" s="129">
        <v>-69</v>
      </c>
      <c r="L3386" s="129" t="b">
        <v>0</v>
      </c>
      <c r="M3386" s="129">
        <v>-112.52500000000001</v>
      </c>
      <c r="N3386" s="129">
        <v>5.468</v>
      </c>
      <c r="O3386" s="129">
        <v>-20.58</v>
      </c>
      <c r="P3386" s="132">
        <v>-73.256</v>
      </c>
      <c r="Q3386" s="132">
        <v>0.80600000000000005</v>
      </c>
      <c r="R3386" s="132">
        <v>-59.076999999999998</v>
      </c>
      <c r="S3386" s="129">
        <v>4.1100000000000003</v>
      </c>
      <c r="T3386" s="129">
        <v>-34.49</v>
      </c>
      <c r="U3386" s="129">
        <v>11.99</v>
      </c>
      <c r="V3386" s="129">
        <v>-19</v>
      </c>
      <c r="W3386" s="129">
        <v>-34</v>
      </c>
      <c r="X3386" s="129">
        <v>405</v>
      </c>
      <c r="Y3386" s="129" t="s">
        <v>1993</v>
      </c>
      <c r="Z3386" s="129" t="b">
        <v>1</v>
      </c>
      <c r="AA3386" s="129">
        <v>0</v>
      </c>
      <c r="AB3386" s="129" t="b">
        <v>0</v>
      </c>
      <c r="AC3386" s="129">
        <v>36</v>
      </c>
      <c r="AD3386" s="129">
        <v>2.4E-2</v>
      </c>
      <c r="AE3386" s="129" t="s">
        <v>31</v>
      </c>
      <c r="AF3386" s="129" t="s">
        <v>3114</v>
      </c>
      <c r="AG3386" s="35" t="s">
        <v>5486</v>
      </c>
    </row>
    <row r="3387" spans="1:33" x14ac:dyDescent="0.3">
      <c r="A3387" s="129" t="s">
        <v>1725</v>
      </c>
      <c r="B3387" s="132">
        <v>-2.76</v>
      </c>
      <c r="C3387" s="132">
        <v>-10</v>
      </c>
      <c r="D3387" s="132">
        <v>-24.19</v>
      </c>
      <c r="E3387" s="132">
        <v>-23.78</v>
      </c>
      <c r="F3387" s="132">
        <v>-26.94</v>
      </c>
      <c r="G3387" s="129" t="s">
        <v>3253</v>
      </c>
      <c r="H3387" s="129" t="s">
        <v>245</v>
      </c>
      <c r="I3387" s="129">
        <v>4.7210000000000001</v>
      </c>
      <c r="J3387" s="129">
        <v>-54</v>
      </c>
      <c r="K3387" s="129">
        <v>-33</v>
      </c>
      <c r="L3387" s="129" t="b">
        <v>0</v>
      </c>
      <c r="M3387" s="129">
        <v>-74.587999999999994</v>
      </c>
      <c r="N3387" s="129">
        <v>3.605</v>
      </c>
      <c r="O3387" s="129">
        <v>-20.689</v>
      </c>
      <c r="P3387" s="132">
        <v>-55.543999999999997</v>
      </c>
      <c r="Q3387" s="132">
        <v>0.83399999999999996</v>
      </c>
      <c r="R3387" s="132">
        <v>-46.323</v>
      </c>
      <c r="S3387" s="129">
        <v>2.91</v>
      </c>
      <c r="T3387" s="129">
        <v>8.11</v>
      </c>
      <c r="U3387" s="129">
        <v>4.2300000000000004</v>
      </c>
      <c r="V3387" s="129">
        <v>-9</v>
      </c>
      <c r="W3387" s="129">
        <v>1</v>
      </c>
      <c r="X3387" s="129">
        <v>1622</v>
      </c>
      <c r="Y3387" s="129" t="s">
        <v>1725</v>
      </c>
      <c r="Z3387" s="129" t="b">
        <v>1</v>
      </c>
      <c r="AA3387" s="129">
        <v>0</v>
      </c>
      <c r="AB3387" s="129" t="b">
        <v>0</v>
      </c>
      <c r="AC3387" s="129">
        <v>45</v>
      </c>
      <c r="AD3387" s="129">
        <v>2.3E-2</v>
      </c>
      <c r="AE3387" s="129" t="s">
        <v>245</v>
      </c>
      <c r="AF3387" s="129" t="s">
        <v>3253</v>
      </c>
      <c r="AG3387" s="35" t="s">
        <v>3254</v>
      </c>
    </row>
    <row r="3388" spans="1:33" x14ac:dyDescent="0.3">
      <c r="A3388" s="129" t="s">
        <v>943</v>
      </c>
      <c r="B3388" s="132">
        <v>3.75</v>
      </c>
      <c r="C3388" s="132">
        <v>-9.83</v>
      </c>
      <c r="D3388" s="132">
        <v>-17.37</v>
      </c>
      <c r="E3388" s="132">
        <v>-33.340000000000003</v>
      </c>
      <c r="F3388" s="132">
        <v>-31.1</v>
      </c>
      <c r="G3388" s="129" t="s">
        <v>3215</v>
      </c>
      <c r="H3388" s="129" t="s">
        <v>3108</v>
      </c>
      <c r="I3388" s="129">
        <v>39.786000000000001</v>
      </c>
      <c r="J3388" s="129">
        <v>-46</v>
      </c>
      <c r="K3388" s="129">
        <v>-38</v>
      </c>
      <c r="L3388" s="129" t="b">
        <v>0</v>
      </c>
      <c r="M3388" s="129">
        <v>-103.76</v>
      </c>
      <c r="N3388" s="129">
        <v>5.0019999999999998</v>
      </c>
      <c r="O3388" s="129">
        <v>-20.744</v>
      </c>
      <c r="P3388" s="132">
        <v>-70.399000000000001</v>
      </c>
      <c r="Q3388" s="132">
        <v>0.85299999999999998</v>
      </c>
      <c r="R3388" s="132">
        <v>-60.042000000000002</v>
      </c>
      <c r="S3388" s="129">
        <v>3.42</v>
      </c>
      <c r="T3388" s="129">
        <v>3.8559999999999999</v>
      </c>
      <c r="U3388" s="129">
        <v>318.27999999999997</v>
      </c>
      <c r="V3388" s="129">
        <v>-54</v>
      </c>
      <c r="W3388" s="129">
        <v>-34</v>
      </c>
      <c r="X3388" s="129">
        <v>18</v>
      </c>
      <c r="Y3388" s="129" t="s">
        <v>943</v>
      </c>
      <c r="Z3388" s="129" t="b">
        <v>1</v>
      </c>
      <c r="AA3388" s="129">
        <v>0</v>
      </c>
      <c r="AB3388" s="129" t="b">
        <v>0</v>
      </c>
      <c r="AC3388" s="129">
        <v>40</v>
      </c>
      <c r="AD3388" s="129">
        <v>2.3E-2</v>
      </c>
      <c r="AE3388" s="129" t="s">
        <v>3108</v>
      </c>
      <c r="AF3388" s="129" t="s">
        <v>3215</v>
      </c>
      <c r="AG3388" s="35" t="s">
        <v>4177</v>
      </c>
    </row>
    <row r="3389" spans="1:33" x14ac:dyDescent="0.3">
      <c r="A3389" s="129" t="s">
        <v>1940</v>
      </c>
      <c r="B3389" s="132">
        <v>-4.5</v>
      </c>
      <c r="C3389" s="132">
        <v>-13.82</v>
      </c>
      <c r="D3389" s="132">
        <v>-21.48</v>
      </c>
      <c r="E3389" s="132">
        <v>-40.11</v>
      </c>
      <c r="F3389" s="132">
        <v>-36.9</v>
      </c>
      <c r="G3389" s="129" t="s">
        <v>3267</v>
      </c>
      <c r="H3389" s="129" t="s">
        <v>3108</v>
      </c>
      <c r="I3389" s="129">
        <v>1.9970000000000001</v>
      </c>
      <c r="J3389" s="129">
        <v>-68</v>
      </c>
      <c r="K3389" s="129">
        <v>-61</v>
      </c>
      <c r="L3389" s="129" t="b">
        <v>0</v>
      </c>
      <c r="M3389" s="129">
        <v>-89.718999999999994</v>
      </c>
      <c r="N3389" s="129">
        <v>4.3220000000000001</v>
      </c>
      <c r="O3389" s="129">
        <v>-20.757999999999999</v>
      </c>
      <c r="P3389" s="132">
        <v>-64.771000000000001</v>
      </c>
      <c r="Q3389" s="132">
        <v>0.86399999999999999</v>
      </c>
      <c r="R3389" s="132">
        <v>-55.951999999999998</v>
      </c>
      <c r="S3389" s="129">
        <v>5.68</v>
      </c>
      <c r="T3389" s="129">
        <v>-49.834000000000003</v>
      </c>
      <c r="U3389" s="129">
        <v>1.06</v>
      </c>
      <c r="V3389" s="129">
        <v>156</v>
      </c>
      <c r="W3389" s="129">
        <v>156</v>
      </c>
      <c r="X3389" s="129">
        <v>3322</v>
      </c>
      <c r="Y3389" s="129" t="s">
        <v>1940</v>
      </c>
      <c r="Z3389" s="129" t="b">
        <v>1</v>
      </c>
      <c r="AA3389" s="129">
        <v>0</v>
      </c>
      <c r="AB3389" s="129" t="b">
        <v>0</v>
      </c>
      <c r="AC3389" s="129">
        <v>37</v>
      </c>
      <c r="AD3389" s="129">
        <v>2.3E-2</v>
      </c>
      <c r="AE3389" s="129" t="s">
        <v>3108</v>
      </c>
      <c r="AF3389" s="129" t="s">
        <v>3267</v>
      </c>
      <c r="AG3389" s="35" t="s">
        <v>4426</v>
      </c>
    </row>
    <row r="3390" spans="1:33" x14ac:dyDescent="0.3">
      <c r="A3390" s="129" t="s">
        <v>8295</v>
      </c>
      <c r="B3390" s="132">
        <v>-7.24</v>
      </c>
      <c r="C3390" s="132">
        <v>-15.71</v>
      </c>
      <c r="D3390" s="132">
        <v>-43.89</v>
      </c>
      <c r="E3390" s="132">
        <v>-58.64</v>
      </c>
      <c r="F3390" s="132">
        <v>-55.17</v>
      </c>
      <c r="G3390" s="129" t="s">
        <v>3543</v>
      </c>
      <c r="H3390" s="129" t="s">
        <v>3108</v>
      </c>
      <c r="I3390" s="129">
        <v>0.33</v>
      </c>
      <c r="J3390" s="129">
        <v>-99</v>
      </c>
      <c r="K3390" s="129">
        <v>-99</v>
      </c>
      <c r="L3390" s="129" t="b">
        <v>0</v>
      </c>
      <c r="M3390" s="129">
        <v>-162.42599999999999</v>
      </c>
      <c r="N3390" s="129">
        <v>7.8159999999999998</v>
      </c>
      <c r="O3390" s="129">
        <v>-20.782</v>
      </c>
      <c r="P3390" s="132">
        <v>-89.441000000000003</v>
      </c>
      <c r="Q3390" s="132">
        <v>0.871</v>
      </c>
      <c r="R3390" s="132">
        <v>-77.873000000000005</v>
      </c>
      <c r="S3390" s="129">
        <v>11.23</v>
      </c>
      <c r="T3390" s="129">
        <v>-48.390999999999998</v>
      </c>
      <c r="U3390" s="129">
        <v>0.80200000000000005</v>
      </c>
      <c r="V3390" s="129">
        <v>47</v>
      </c>
      <c r="W3390" s="129">
        <v>107</v>
      </c>
      <c r="X3390" s="129">
        <v>2219</v>
      </c>
      <c r="Y3390" s="129" t="s">
        <v>8295</v>
      </c>
      <c r="Z3390" s="129" t="b">
        <v>1</v>
      </c>
      <c r="AA3390" s="129">
        <v>0</v>
      </c>
      <c r="AB3390" s="129" t="b">
        <v>0</v>
      </c>
      <c r="AC3390" s="129">
        <v>30</v>
      </c>
      <c r="AD3390" s="129">
        <v>2.3E-2</v>
      </c>
      <c r="AE3390" s="129" t="s">
        <v>3108</v>
      </c>
      <c r="AF3390" s="129" t="s">
        <v>3543</v>
      </c>
      <c r="AG3390" s="35" t="s">
        <v>8296</v>
      </c>
    </row>
    <row r="3391" spans="1:33" x14ac:dyDescent="0.3">
      <c r="A3391" s="129" t="s">
        <v>7363</v>
      </c>
      <c r="B3391" s="132">
        <v>-14.6</v>
      </c>
      <c r="C3391" s="132">
        <v>-16.670000000000002</v>
      </c>
      <c r="D3391" s="132">
        <v>-32.33</v>
      </c>
      <c r="E3391" s="132">
        <v>-19.43</v>
      </c>
      <c r="F3391" s="132">
        <v>-42.24</v>
      </c>
      <c r="G3391" s="129" t="s">
        <v>3146</v>
      </c>
      <c r="H3391" s="129" t="s">
        <v>3124</v>
      </c>
      <c r="I3391" s="129">
        <v>0.44800000000000001</v>
      </c>
      <c r="J3391" s="129">
        <v>-91</v>
      </c>
      <c r="K3391" s="129">
        <v>-89</v>
      </c>
      <c r="L3391" s="129" t="b">
        <v>0</v>
      </c>
      <c r="M3391" s="129">
        <v>-92.653999999999996</v>
      </c>
      <c r="N3391" s="129">
        <v>4.444</v>
      </c>
      <c r="O3391" s="129">
        <v>-20.849</v>
      </c>
      <c r="P3391" s="132">
        <v>-68.197999999999993</v>
      </c>
      <c r="Q3391" s="132">
        <v>0.85</v>
      </c>
      <c r="R3391" s="132">
        <v>-57.945</v>
      </c>
      <c r="S3391" s="129">
        <v>7.68</v>
      </c>
      <c r="T3391" s="129">
        <v>-77.504000000000005</v>
      </c>
      <c r="U3391" s="129">
        <v>6.55</v>
      </c>
      <c r="V3391" s="129">
        <v>-11</v>
      </c>
      <c r="W3391" s="129">
        <v>28</v>
      </c>
      <c r="X3391" s="129">
        <v>397</v>
      </c>
      <c r="Y3391" s="129" t="s">
        <v>7363</v>
      </c>
      <c r="Z3391" s="129" t="b">
        <v>1</v>
      </c>
      <c r="AA3391" s="129">
        <v>0</v>
      </c>
      <c r="AB3391" s="129" t="b">
        <v>0</v>
      </c>
      <c r="AC3391" s="129">
        <v>42</v>
      </c>
      <c r="AD3391" s="129">
        <v>2.1999999999999999E-2</v>
      </c>
      <c r="AE3391" s="129" t="s">
        <v>3124</v>
      </c>
      <c r="AF3391" s="129" t="s">
        <v>3146</v>
      </c>
      <c r="AG3391" s="35" t="s">
        <v>7364</v>
      </c>
    </row>
    <row r="3392" spans="1:33" x14ac:dyDescent="0.3">
      <c r="A3392" s="129" t="s">
        <v>8100</v>
      </c>
      <c r="B3392" s="132">
        <v>-6.54</v>
      </c>
      <c r="C3392" s="132">
        <v>-9.19</v>
      </c>
      <c r="D3392" s="132">
        <v>-31.15</v>
      </c>
      <c r="E3392" s="132">
        <v>-38.51</v>
      </c>
      <c r="F3392" s="132">
        <v>-37.74</v>
      </c>
      <c r="G3392" s="129" t="s">
        <v>202</v>
      </c>
      <c r="H3392" s="129" t="s">
        <v>3108</v>
      </c>
      <c r="I3392" s="129">
        <v>0.23899999999999999</v>
      </c>
      <c r="J3392" s="129">
        <v>-50</v>
      </c>
      <c r="K3392" s="129">
        <v>-43</v>
      </c>
      <c r="L3392" s="129" t="b">
        <v>0</v>
      </c>
      <c r="M3392" s="129">
        <v>-108.035</v>
      </c>
      <c r="N3392" s="129">
        <v>5.18</v>
      </c>
      <c r="O3392" s="129">
        <v>-20.856999999999999</v>
      </c>
      <c r="P3392" s="132">
        <v>-71.811999999999998</v>
      </c>
      <c r="Q3392" s="132">
        <v>0.83499999999999996</v>
      </c>
      <c r="R3392" s="132">
        <v>-59.994999999999997</v>
      </c>
      <c r="S3392" s="129">
        <v>3.9</v>
      </c>
      <c r="T3392" s="129">
        <v>12.816000000000001</v>
      </c>
      <c r="U3392" s="129">
        <v>8</v>
      </c>
      <c r="V3392" s="129">
        <v>-28</v>
      </c>
      <c r="W3392" s="129">
        <v>-32</v>
      </c>
      <c r="X3392" s="129">
        <v>640</v>
      </c>
      <c r="Y3392" s="129" t="s">
        <v>8100</v>
      </c>
      <c r="Z3392" s="129" t="b">
        <v>1</v>
      </c>
      <c r="AA3392" s="129">
        <v>0</v>
      </c>
      <c r="AB3392" s="129" t="b">
        <v>0</v>
      </c>
      <c r="AC3392" s="129">
        <v>39</v>
      </c>
      <c r="AD3392" s="129">
        <v>2.1999999999999999E-2</v>
      </c>
      <c r="AE3392" s="129" t="s">
        <v>3108</v>
      </c>
      <c r="AF3392" s="129" t="s">
        <v>202</v>
      </c>
      <c r="AG3392" s="35" t="s">
        <v>8101</v>
      </c>
    </row>
    <row r="3393" spans="1:33" x14ac:dyDescent="0.3">
      <c r="A3393" s="129" t="s">
        <v>1024</v>
      </c>
      <c r="B3393" s="132">
        <v>-4.41</v>
      </c>
      <c r="C3393" s="132">
        <v>-15.33</v>
      </c>
      <c r="D3393" s="132">
        <v>-22.8</v>
      </c>
      <c r="E3393" s="132">
        <v>-18.93</v>
      </c>
      <c r="F3393" s="132">
        <v>-26.71</v>
      </c>
      <c r="G3393" s="129" t="s">
        <v>3241</v>
      </c>
      <c r="H3393" s="129" t="s">
        <v>3124</v>
      </c>
      <c r="I3393" s="129">
        <v>7.891</v>
      </c>
      <c r="J3393" s="129">
        <v>-65</v>
      </c>
      <c r="K3393" s="129">
        <v>-56</v>
      </c>
      <c r="L3393" s="129" t="b">
        <v>0</v>
      </c>
      <c r="M3393" s="129">
        <v>-73.620999999999995</v>
      </c>
      <c r="N3393" s="129">
        <v>3.5219999999999998</v>
      </c>
      <c r="O3393" s="129">
        <v>-20.905999999999999</v>
      </c>
      <c r="P3393" s="132">
        <v>-54.609000000000002</v>
      </c>
      <c r="Q3393" s="132">
        <v>0.85399999999999998</v>
      </c>
      <c r="R3393" s="132">
        <v>-46.625999999999998</v>
      </c>
      <c r="S3393" s="129">
        <v>3.72</v>
      </c>
      <c r="T3393" s="129">
        <v>-86.569000000000003</v>
      </c>
      <c r="U3393" s="129">
        <v>141.22999999999999</v>
      </c>
      <c r="V3393" s="129">
        <v>38</v>
      </c>
      <c r="W3393" s="129">
        <v>61</v>
      </c>
      <c r="X3393" s="129">
        <v>38</v>
      </c>
      <c r="Y3393" s="129" t="s">
        <v>1024</v>
      </c>
      <c r="Z3393" s="129" t="b">
        <v>1</v>
      </c>
      <c r="AA3393" s="129">
        <v>0</v>
      </c>
      <c r="AB3393" s="129" t="b">
        <v>0</v>
      </c>
      <c r="AC3393" s="129">
        <v>39</v>
      </c>
      <c r="AD3393" s="129">
        <v>2.1999999999999999E-2</v>
      </c>
      <c r="AE3393" s="129" t="s">
        <v>3124</v>
      </c>
      <c r="AF3393" s="129" t="s">
        <v>3241</v>
      </c>
      <c r="AG3393" s="35" t="s">
        <v>3846</v>
      </c>
    </row>
    <row r="3394" spans="1:33" x14ac:dyDescent="0.3">
      <c r="A3394" s="129" t="s">
        <v>791</v>
      </c>
      <c r="B3394" s="132">
        <v>-0.25</v>
      </c>
      <c r="C3394" s="132">
        <v>-10.92</v>
      </c>
      <c r="D3394" s="132">
        <v>-25.24</v>
      </c>
      <c r="E3394" s="132">
        <v>-23.64</v>
      </c>
      <c r="F3394" s="132">
        <v>-28.09</v>
      </c>
      <c r="G3394" s="129" t="s">
        <v>3162</v>
      </c>
      <c r="H3394" s="129" t="s">
        <v>3108</v>
      </c>
      <c r="I3394" s="129">
        <v>24.835999999999999</v>
      </c>
      <c r="J3394" s="129">
        <v>-58</v>
      </c>
      <c r="K3394" s="129">
        <v>-56</v>
      </c>
      <c r="L3394" s="129" t="b">
        <v>0</v>
      </c>
      <c r="M3394" s="129">
        <v>-73.367000000000004</v>
      </c>
      <c r="N3394" s="129">
        <v>3.5059999999999998</v>
      </c>
      <c r="O3394" s="129">
        <v>-20.925999999999998</v>
      </c>
      <c r="P3394" s="132">
        <v>-56.215000000000003</v>
      </c>
      <c r="Q3394" s="132">
        <v>0.83199999999999996</v>
      </c>
      <c r="R3394" s="132">
        <v>-46.783000000000001</v>
      </c>
      <c r="S3394" s="129">
        <v>2.2799999999999998</v>
      </c>
      <c r="T3394" s="129">
        <v>-18.503</v>
      </c>
      <c r="U3394" s="129">
        <v>97.3</v>
      </c>
      <c r="V3394" s="129">
        <v>-24</v>
      </c>
      <c r="W3394" s="129">
        <v>-25</v>
      </c>
      <c r="X3394" s="129">
        <v>90</v>
      </c>
      <c r="Y3394" s="129" t="s">
        <v>791</v>
      </c>
      <c r="Z3394" s="129" t="b">
        <v>1</v>
      </c>
      <c r="AA3394" s="129">
        <v>0</v>
      </c>
      <c r="AB3394" s="129" t="b">
        <v>0</v>
      </c>
      <c r="AC3394" s="129">
        <v>39</v>
      </c>
      <c r="AD3394" s="129">
        <v>2.1000000000000001E-2</v>
      </c>
      <c r="AE3394" s="129" t="s">
        <v>3108</v>
      </c>
      <c r="AF3394" s="129" t="s">
        <v>3162</v>
      </c>
      <c r="AG3394" s="35" t="s">
        <v>3598</v>
      </c>
    </row>
    <row r="3395" spans="1:33" x14ac:dyDescent="0.3">
      <c r="A3395" s="129" t="s">
        <v>306</v>
      </c>
      <c r="B3395" s="132">
        <v>0.66</v>
      </c>
      <c r="C3395" s="132">
        <v>-5.35</v>
      </c>
      <c r="D3395" s="132">
        <v>-14.51</v>
      </c>
      <c r="E3395" s="132">
        <v>-19.36</v>
      </c>
      <c r="F3395" s="132">
        <v>-21.83</v>
      </c>
      <c r="G3395" s="129" t="s">
        <v>3127</v>
      </c>
      <c r="H3395" s="129" t="s">
        <v>31</v>
      </c>
      <c r="I3395" s="129">
        <v>182.303</v>
      </c>
      <c r="J3395" s="129">
        <v>-41</v>
      </c>
      <c r="K3395" s="129">
        <v>-30</v>
      </c>
      <c r="L3395" s="129" t="b">
        <v>0</v>
      </c>
      <c r="M3395" s="129">
        <v>-71.091999999999999</v>
      </c>
      <c r="N3395" s="129">
        <v>3.3620000000000001</v>
      </c>
      <c r="O3395" s="129">
        <v>-21.146000000000001</v>
      </c>
      <c r="P3395" s="132">
        <v>-53.944000000000003</v>
      </c>
      <c r="Q3395" s="132">
        <v>0.85599999999999998</v>
      </c>
      <c r="R3395" s="132">
        <v>-46.170999999999999</v>
      </c>
      <c r="S3395" s="129">
        <v>1.9</v>
      </c>
      <c r="T3395" s="129">
        <v>28.183</v>
      </c>
      <c r="U3395" s="129">
        <v>289.95499999999998</v>
      </c>
      <c r="V3395" s="129">
        <v>-50</v>
      </c>
      <c r="W3395" s="129">
        <v>-41</v>
      </c>
      <c r="X3395" s="129">
        <v>36</v>
      </c>
      <c r="Y3395" s="129" t="s">
        <v>306</v>
      </c>
      <c r="Z3395" s="129" t="b">
        <v>1</v>
      </c>
      <c r="AA3395" s="129">
        <v>0</v>
      </c>
      <c r="AB3395" s="129" t="b">
        <v>0</v>
      </c>
      <c r="AC3395" s="129">
        <v>43</v>
      </c>
      <c r="AD3395" s="129">
        <v>2.1000000000000001E-2</v>
      </c>
      <c r="AE3395" s="129" t="s">
        <v>31</v>
      </c>
      <c r="AF3395" s="129" t="s">
        <v>3127</v>
      </c>
      <c r="AG3395" s="35" t="s">
        <v>3321</v>
      </c>
    </row>
    <row r="3396" spans="1:33" x14ac:dyDescent="0.3">
      <c r="A3396" s="129" t="s">
        <v>1745</v>
      </c>
      <c r="B3396" s="132">
        <v>-0.69</v>
      </c>
      <c r="C3396" s="132">
        <v>8.8800000000000008</v>
      </c>
      <c r="D3396" s="132">
        <v>-14.47</v>
      </c>
      <c r="E3396" s="132">
        <v>-19.079999999999998</v>
      </c>
      <c r="F3396" s="132">
        <v>-20.68</v>
      </c>
      <c r="G3396" s="129" t="s">
        <v>3146</v>
      </c>
      <c r="H3396" s="129" t="s">
        <v>3124</v>
      </c>
      <c r="I3396" s="129">
        <v>2.9769999999999999</v>
      </c>
      <c r="J3396" s="129">
        <v>-75</v>
      </c>
      <c r="K3396" s="129">
        <v>-60</v>
      </c>
      <c r="L3396" s="129" t="b">
        <v>0</v>
      </c>
      <c r="M3396" s="129">
        <v>-88.290999999999997</v>
      </c>
      <c r="N3396" s="129">
        <v>4.1580000000000004</v>
      </c>
      <c r="O3396" s="129">
        <v>-21.231999999999999</v>
      </c>
      <c r="P3396" s="132">
        <v>-61.805</v>
      </c>
      <c r="Q3396" s="132">
        <v>0.86899999999999999</v>
      </c>
      <c r="R3396" s="132">
        <v>-53.706000000000003</v>
      </c>
      <c r="S3396" s="129">
        <v>3.56</v>
      </c>
      <c r="T3396" s="129">
        <v>0</v>
      </c>
      <c r="U3396" s="129">
        <v>10.050000000000001</v>
      </c>
      <c r="V3396" s="129">
        <v>-19</v>
      </c>
      <c r="W3396" s="129">
        <v>-38</v>
      </c>
      <c r="X3396" s="129">
        <v>558</v>
      </c>
      <c r="Y3396" s="129" t="s">
        <v>1745</v>
      </c>
      <c r="Z3396" s="129" t="b">
        <v>1</v>
      </c>
      <c r="AA3396" s="129">
        <v>0</v>
      </c>
      <c r="AB3396" s="129" t="b">
        <v>0</v>
      </c>
      <c r="AC3396" s="129">
        <v>39</v>
      </c>
      <c r="AD3396" s="129">
        <v>2.1000000000000001E-2</v>
      </c>
      <c r="AE3396" s="129" t="s">
        <v>3124</v>
      </c>
      <c r="AF3396" s="129" t="s">
        <v>3146</v>
      </c>
      <c r="AG3396" s="35" t="s">
        <v>4309</v>
      </c>
    </row>
    <row r="3397" spans="1:33" x14ac:dyDescent="0.3">
      <c r="A3397" s="129" t="s">
        <v>1165</v>
      </c>
      <c r="B3397" s="132">
        <v>-3.53</v>
      </c>
      <c r="C3397" s="132">
        <v>-14.7</v>
      </c>
      <c r="D3397" s="132">
        <v>-23.74</v>
      </c>
      <c r="E3397" s="132">
        <v>-31.15</v>
      </c>
      <c r="F3397" s="132">
        <v>-29.13</v>
      </c>
      <c r="G3397" s="129" t="s">
        <v>3253</v>
      </c>
      <c r="H3397" s="129" t="s">
        <v>245</v>
      </c>
      <c r="I3397" s="129">
        <v>4.726</v>
      </c>
      <c r="J3397" s="129">
        <v>-66</v>
      </c>
      <c r="K3397" s="129">
        <v>-63</v>
      </c>
      <c r="L3397" s="129" t="b">
        <v>0</v>
      </c>
      <c r="M3397" s="129">
        <v>-69.355000000000004</v>
      </c>
      <c r="N3397" s="129">
        <v>3.2610000000000001</v>
      </c>
      <c r="O3397" s="129">
        <v>-21.27</v>
      </c>
      <c r="P3397" s="132">
        <v>-55.345999999999997</v>
      </c>
      <c r="Q3397" s="132">
        <v>0.84799999999999998</v>
      </c>
      <c r="R3397" s="132">
        <v>-46.947000000000003</v>
      </c>
      <c r="S3397" s="129">
        <v>3.77</v>
      </c>
      <c r="T3397" s="129">
        <v>-35.783999999999999</v>
      </c>
      <c r="U3397" s="129">
        <v>22.97</v>
      </c>
      <c r="V3397" s="129">
        <v>-27</v>
      </c>
      <c r="W3397" s="129">
        <v>-31</v>
      </c>
      <c r="X3397" s="129">
        <v>230</v>
      </c>
      <c r="Y3397" s="129" t="s">
        <v>1165</v>
      </c>
      <c r="Z3397" s="129" t="b">
        <v>1</v>
      </c>
      <c r="AA3397" s="129">
        <v>0</v>
      </c>
      <c r="AB3397" s="129" t="b">
        <v>0</v>
      </c>
      <c r="AC3397" s="129">
        <v>30</v>
      </c>
      <c r="AD3397" s="129">
        <v>0.02</v>
      </c>
      <c r="AE3397" s="129" t="s">
        <v>245</v>
      </c>
      <c r="AF3397" s="129" t="s">
        <v>3253</v>
      </c>
      <c r="AG3397" s="35" t="s">
        <v>5108</v>
      </c>
    </row>
    <row r="3398" spans="1:33" x14ac:dyDescent="0.3">
      <c r="A3398" s="129" t="s">
        <v>889</v>
      </c>
      <c r="B3398" s="132">
        <v>4.5</v>
      </c>
      <c r="C3398" s="132">
        <v>-0.32</v>
      </c>
      <c r="D3398" s="132">
        <v>-9.2899999999999991</v>
      </c>
      <c r="E3398" s="132">
        <v>-10.32</v>
      </c>
      <c r="F3398" s="132">
        <v>-14.12</v>
      </c>
      <c r="G3398" s="129" t="s">
        <v>3507</v>
      </c>
      <c r="H3398" s="129" t="s">
        <v>24</v>
      </c>
      <c r="I3398" s="129">
        <v>8.0609999999999999</v>
      </c>
      <c r="J3398" s="129">
        <v>-29</v>
      </c>
      <c r="K3398" s="129">
        <v>-21</v>
      </c>
      <c r="L3398" s="129" t="b">
        <v>0</v>
      </c>
      <c r="M3398" s="129">
        <v>-59.286999999999999</v>
      </c>
      <c r="N3398" s="129">
        <v>2.7839999999999998</v>
      </c>
      <c r="O3398" s="129">
        <v>-21.297000000000001</v>
      </c>
      <c r="P3398" s="132">
        <v>-47.503</v>
      </c>
      <c r="Q3398" s="132">
        <v>0.874</v>
      </c>
      <c r="R3398" s="132">
        <v>-41.505000000000003</v>
      </c>
      <c r="S3398" s="129">
        <v>2.8</v>
      </c>
      <c r="T3398" s="129">
        <v>118.782</v>
      </c>
      <c r="U3398" s="129">
        <v>49.69</v>
      </c>
      <c r="V3398" s="129">
        <v>30</v>
      </c>
      <c r="W3398" s="129">
        <v>22</v>
      </c>
      <c r="X3398" s="129">
        <v>143</v>
      </c>
      <c r="Y3398" s="129" t="s">
        <v>889</v>
      </c>
      <c r="Z3398" s="129" t="b">
        <v>1</v>
      </c>
      <c r="AA3398" s="129">
        <v>0</v>
      </c>
      <c r="AB3398" s="129" t="b">
        <v>0</v>
      </c>
      <c r="AC3398" s="129">
        <v>44</v>
      </c>
      <c r="AD3398" s="129">
        <v>0.02</v>
      </c>
      <c r="AE3398" s="129" t="s">
        <v>24</v>
      </c>
      <c r="AF3398" s="129" t="s">
        <v>3507</v>
      </c>
      <c r="AG3398" s="35" t="s">
        <v>890</v>
      </c>
    </row>
    <row r="3399" spans="1:33" x14ac:dyDescent="0.3">
      <c r="A3399" s="129" t="s">
        <v>1777</v>
      </c>
      <c r="B3399" s="132">
        <v>-1</v>
      </c>
      <c r="C3399" s="132">
        <v>-3.67</v>
      </c>
      <c r="D3399" s="132">
        <v>-12.75</v>
      </c>
      <c r="E3399" s="132">
        <v>-15.07</v>
      </c>
      <c r="F3399" s="132">
        <v>-22.4</v>
      </c>
      <c r="G3399" s="129" t="s">
        <v>3187</v>
      </c>
      <c r="H3399" s="129" t="s">
        <v>3108</v>
      </c>
      <c r="I3399" s="129">
        <v>2.5019999999999998</v>
      </c>
      <c r="J3399" s="129">
        <v>-49</v>
      </c>
      <c r="K3399" s="129">
        <v>-47</v>
      </c>
      <c r="L3399" s="129" t="b">
        <v>0</v>
      </c>
      <c r="M3399" s="129">
        <v>-61.087000000000003</v>
      </c>
      <c r="N3399" s="129">
        <v>2.859</v>
      </c>
      <c r="O3399" s="129">
        <v>-21.364000000000001</v>
      </c>
      <c r="P3399" s="132">
        <v>-49.335999999999999</v>
      </c>
      <c r="Q3399" s="132">
        <v>0.86299999999999999</v>
      </c>
      <c r="R3399" s="132">
        <v>-42.561999999999998</v>
      </c>
      <c r="S3399" s="129">
        <v>3.12</v>
      </c>
      <c r="T3399" s="129">
        <v>-3.4580000000000002</v>
      </c>
      <c r="U3399" s="129">
        <v>27.85</v>
      </c>
      <c r="V3399" s="129">
        <v>26</v>
      </c>
      <c r="W3399" s="129">
        <v>26</v>
      </c>
      <c r="X3399" s="129">
        <v>230</v>
      </c>
      <c r="Y3399" s="129" t="s">
        <v>1777</v>
      </c>
      <c r="Z3399" s="129" t="b">
        <v>1</v>
      </c>
      <c r="AA3399" s="129">
        <v>0</v>
      </c>
      <c r="AB3399" s="129" t="b">
        <v>0</v>
      </c>
      <c r="AC3399" s="129">
        <v>41</v>
      </c>
      <c r="AD3399" s="129">
        <v>0.02</v>
      </c>
      <c r="AE3399" s="129" t="s">
        <v>3108</v>
      </c>
      <c r="AF3399" s="129" t="s">
        <v>3187</v>
      </c>
      <c r="AG3399" s="35" t="s">
        <v>5279</v>
      </c>
    </row>
    <row r="3400" spans="1:33" x14ac:dyDescent="0.3">
      <c r="A3400" s="129" t="s">
        <v>8201</v>
      </c>
      <c r="B3400" s="132">
        <v>-4.3600000000000003</v>
      </c>
      <c r="C3400" s="132">
        <v>-7.74</v>
      </c>
      <c r="D3400" s="132">
        <v>-20.58</v>
      </c>
      <c r="E3400" s="132">
        <v>-21.41</v>
      </c>
      <c r="F3400" s="132">
        <v>-23.62</v>
      </c>
      <c r="G3400" s="129" t="s">
        <v>3229</v>
      </c>
      <c r="H3400" s="129" t="s">
        <v>3108</v>
      </c>
      <c r="I3400" s="129">
        <v>0.42799999999999999</v>
      </c>
      <c r="J3400" s="129">
        <v>-55</v>
      </c>
      <c r="K3400" s="129">
        <v>-49</v>
      </c>
      <c r="L3400" s="129" t="b">
        <v>0</v>
      </c>
      <c r="M3400" s="129">
        <v>-59.292999999999999</v>
      </c>
      <c r="N3400" s="129">
        <v>2.7749999999999999</v>
      </c>
      <c r="O3400" s="129">
        <v>-21.366</v>
      </c>
      <c r="P3400" s="132">
        <v>-47.543999999999997</v>
      </c>
      <c r="Q3400" s="132">
        <v>0.85699999999999998</v>
      </c>
      <c r="R3400" s="132">
        <v>-40.756</v>
      </c>
      <c r="S3400" s="129">
        <v>3.01</v>
      </c>
      <c r="T3400" s="129">
        <v>-50.371000000000002</v>
      </c>
      <c r="U3400" s="129">
        <v>26.35</v>
      </c>
      <c r="V3400" s="129">
        <v>-23</v>
      </c>
      <c r="W3400" s="129">
        <v>-20</v>
      </c>
      <c r="X3400" s="129">
        <v>251</v>
      </c>
      <c r="Y3400" s="129" t="s">
        <v>8201</v>
      </c>
      <c r="Z3400" s="129" t="b">
        <v>1</v>
      </c>
      <c r="AA3400" s="129">
        <v>0</v>
      </c>
      <c r="AB3400" s="129" t="b">
        <v>0</v>
      </c>
      <c r="AC3400" s="129">
        <v>38</v>
      </c>
      <c r="AD3400" s="129">
        <v>0.02</v>
      </c>
      <c r="AE3400" s="129" t="s">
        <v>3108</v>
      </c>
      <c r="AF3400" s="129" t="s">
        <v>3229</v>
      </c>
      <c r="AG3400" s="35" t="s">
        <v>8202</v>
      </c>
    </row>
    <row r="3401" spans="1:33" x14ac:dyDescent="0.3">
      <c r="A3401" s="129" t="s">
        <v>1646</v>
      </c>
      <c r="B3401" s="132">
        <v>-3.69</v>
      </c>
      <c r="C3401" s="132">
        <v>-2.4300000000000002</v>
      </c>
      <c r="D3401" s="132">
        <v>-18.510000000000002</v>
      </c>
      <c r="E3401" s="132">
        <v>-46.07</v>
      </c>
      <c r="F3401" s="132">
        <v>-43.08</v>
      </c>
      <c r="G3401" s="129" t="s">
        <v>3146</v>
      </c>
      <c r="H3401" s="129" t="s">
        <v>3124</v>
      </c>
      <c r="I3401" s="129">
        <v>2.4580000000000002</v>
      </c>
      <c r="J3401" s="129">
        <v>-77</v>
      </c>
      <c r="K3401" s="129">
        <v>-74</v>
      </c>
      <c r="L3401" s="129" t="b">
        <v>0</v>
      </c>
      <c r="M3401" s="129">
        <v>-119.46599999999999</v>
      </c>
      <c r="N3401" s="129">
        <v>5.55</v>
      </c>
      <c r="O3401" s="129">
        <v>-21.524000000000001</v>
      </c>
      <c r="P3401" s="132">
        <v>-79.132999999999996</v>
      </c>
      <c r="Q3401" s="132">
        <v>0.89600000000000002</v>
      </c>
      <c r="R3401" s="132">
        <v>-70.897999999999996</v>
      </c>
      <c r="S3401" s="129">
        <v>3.17</v>
      </c>
      <c r="T3401" s="129">
        <v>-2.1190000000000002</v>
      </c>
      <c r="U3401" s="129">
        <v>14.88</v>
      </c>
      <c r="V3401" s="129">
        <v>-13</v>
      </c>
      <c r="W3401" s="129">
        <v>-37</v>
      </c>
      <c r="X3401" s="129">
        <v>423</v>
      </c>
      <c r="Y3401" s="129" t="s">
        <v>1646</v>
      </c>
      <c r="Z3401" s="129" t="b">
        <v>1</v>
      </c>
      <c r="AA3401" s="129">
        <v>0</v>
      </c>
      <c r="AB3401" s="129" t="b">
        <v>0</v>
      </c>
      <c r="AC3401" s="129">
        <v>34</v>
      </c>
      <c r="AD3401" s="129">
        <v>1.9E-2</v>
      </c>
      <c r="AE3401" s="129" t="s">
        <v>3124</v>
      </c>
      <c r="AF3401" s="129" t="s">
        <v>3146</v>
      </c>
      <c r="AG3401" s="35" t="s">
        <v>4695</v>
      </c>
    </row>
    <row r="3402" spans="1:33" x14ac:dyDescent="0.3">
      <c r="A3402" s="129" t="s">
        <v>2171</v>
      </c>
      <c r="B3402" s="132">
        <v>-5.0999999999999996</v>
      </c>
      <c r="C3402" s="132">
        <v>-5.93</v>
      </c>
      <c r="D3402" s="132">
        <v>-17.010000000000002</v>
      </c>
      <c r="E3402" s="132">
        <v>-15.37</v>
      </c>
      <c r="F3402" s="132">
        <v>-20.02</v>
      </c>
      <c r="G3402" s="129" t="s">
        <v>3175</v>
      </c>
      <c r="H3402" s="129" t="s">
        <v>3108</v>
      </c>
      <c r="I3402" s="129">
        <v>3.6760000000000002</v>
      </c>
      <c r="J3402" s="129">
        <v>-39</v>
      </c>
      <c r="K3402" s="129">
        <v>-27</v>
      </c>
      <c r="L3402" s="129" t="b">
        <v>0</v>
      </c>
      <c r="M3402" s="129">
        <v>-66.528000000000006</v>
      </c>
      <c r="N3402" s="129">
        <v>3.0840000000000001</v>
      </c>
      <c r="O3402" s="129">
        <v>-21.573</v>
      </c>
      <c r="P3402" s="132">
        <v>-50.125999999999998</v>
      </c>
      <c r="Q3402" s="132">
        <v>0.872</v>
      </c>
      <c r="R3402" s="132">
        <v>-43.725000000000001</v>
      </c>
      <c r="S3402" s="129">
        <v>2.63</v>
      </c>
      <c r="T3402" s="129">
        <v>-56.636000000000003</v>
      </c>
      <c r="U3402" s="129">
        <v>114.79</v>
      </c>
      <c r="V3402" s="129">
        <v>7</v>
      </c>
      <c r="W3402" s="129">
        <v>-7</v>
      </c>
      <c r="X3402" s="129">
        <v>66</v>
      </c>
      <c r="Y3402" s="129" t="s">
        <v>2171</v>
      </c>
      <c r="Z3402" s="129" t="b">
        <v>1</v>
      </c>
      <c r="AA3402" s="129">
        <v>0</v>
      </c>
      <c r="AB3402" s="129" t="b">
        <v>0</v>
      </c>
      <c r="AC3402" s="129">
        <v>47</v>
      </c>
      <c r="AD3402" s="129">
        <v>1.9E-2</v>
      </c>
      <c r="AE3402" s="129" t="s">
        <v>3108</v>
      </c>
      <c r="AF3402" s="129" t="s">
        <v>3175</v>
      </c>
      <c r="AG3402" s="35" t="s">
        <v>4323</v>
      </c>
    </row>
    <row r="3403" spans="1:33" x14ac:dyDescent="0.3">
      <c r="A3403" s="129" t="s">
        <v>9131</v>
      </c>
      <c r="B3403" s="132">
        <v>-3.23</v>
      </c>
      <c r="C3403" s="132">
        <v>-8.93</v>
      </c>
      <c r="D3403" s="132">
        <v>-13.28</v>
      </c>
      <c r="E3403" s="132">
        <v>-11.2</v>
      </c>
      <c r="F3403" s="132">
        <v>-20.32</v>
      </c>
      <c r="G3403" s="129" t="s">
        <v>3148</v>
      </c>
      <c r="H3403" s="129" t="s">
        <v>3111</v>
      </c>
      <c r="I3403" s="129">
        <v>0.36699999999999999</v>
      </c>
      <c r="J3403" s="129">
        <v>-63</v>
      </c>
      <c r="K3403" s="129">
        <v>-50</v>
      </c>
      <c r="L3403" s="129" t="b">
        <v>0</v>
      </c>
      <c r="M3403" s="129">
        <v>-40.247999999999998</v>
      </c>
      <c r="N3403" s="129">
        <v>1.8620000000000001</v>
      </c>
      <c r="O3403" s="129">
        <v>-21.611999999999998</v>
      </c>
      <c r="P3403" s="132">
        <v>-35.561</v>
      </c>
      <c r="Q3403" s="132">
        <v>0.86499999999999999</v>
      </c>
      <c r="R3403" s="132">
        <v>-30.748999999999999</v>
      </c>
      <c r="S3403" s="129">
        <v>2.44</v>
      </c>
      <c r="T3403" s="129">
        <v>-48.704999999999998</v>
      </c>
      <c r="U3403" s="129">
        <v>18.55</v>
      </c>
      <c r="V3403" s="129">
        <v>-51</v>
      </c>
      <c r="W3403" s="129">
        <v>-63</v>
      </c>
      <c r="X3403" s="129">
        <v>442</v>
      </c>
      <c r="Y3403" s="129" t="s">
        <v>9131</v>
      </c>
      <c r="Z3403" s="129" t="b">
        <v>1</v>
      </c>
      <c r="AA3403" s="129">
        <v>0</v>
      </c>
      <c r="AB3403" s="129" t="b">
        <v>0</v>
      </c>
      <c r="AC3403" s="129">
        <v>42</v>
      </c>
      <c r="AD3403" s="129">
        <v>1.9E-2</v>
      </c>
      <c r="AE3403" s="129" t="s">
        <v>3111</v>
      </c>
      <c r="AF3403" s="129" t="s">
        <v>3148</v>
      </c>
      <c r="AG3403" s="35" t="s">
        <v>9132</v>
      </c>
    </row>
    <row r="3404" spans="1:33" x14ac:dyDescent="0.3">
      <c r="A3404" s="129" t="s">
        <v>7532</v>
      </c>
      <c r="B3404" s="132">
        <v>-6.4</v>
      </c>
      <c r="C3404" s="132">
        <v>-18.100000000000001</v>
      </c>
      <c r="D3404" s="132">
        <v>-27.43</v>
      </c>
      <c r="E3404" s="132">
        <v>-32.26</v>
      </c>
      <c r="F3404" s="132">
        <v>-34.06</v>
      </c>
      <c r="G3404" s="129" t="s">
        <v>3146</v>
      </c>
      <c r="H3404" s="129" t="s">
        <v>3124</v>
      </c>
      <c r="I3404" s="129">
        <v>0.56899999999999995</v>
      </c>
      <c r="J3404" s="129">
        <v>-58</v>
      </c>
      <c r="K3404" s="129">
        <v>-49</v>
      </c>
      <c r="L3404" s="129" t="b">
        <v>0</v>
      </c>
      <c r="M3404" s="129">
        <v>-68.805999999999997</v>
      </c>
      <c r="N3404" s="129">
        <v>3.1469999999999998</v>
      </c>
      <c r="O3404" s="129">
        <v>-21.867000000000001</v>
      </c>
      <c r="P3404" s="132">
        <v>-57.024999999999999</v>
      </c>
      <c r="Q3404" s="132">
        <v>0.86199999999999999</v>
      </c>
      <c r="R3404" s="132">
        <v>-49.143999999999998</v>
      </c>
      <c r="S3404" s="129">
        <v>8.51</v>
      </c>
      <c r="T3404" s="129">
        <v>-35.872999999999998</v>
      </c>
      <c r="U3404" s="129">
        <v>8.19</v>
      </c>
      <c r="V3404" s="129">
        <v>-75</v>
      </c>
      <c r="W3404" s="129">
        <v>-55</v>
      </c>
      <c r="X3404" s="129">
        <v>286</v>
      </c>
      <c r="Y3404" s="129" t="s">
        <v>7532</v>
      </c>
      <c r="Z3404" s="129" t="b">
        <v>1</v>
      </c>
      <c r="AA3404" s="129">
        <v>0</v>
      </c>
      <c r="AB3404" s="129" t="b">
        <v>0</v>
      </c>
      <c r="AC3404" s="129">
        <v>36</v>
      </c>
      <c r="AD3404" s="129">
        <v>1.7999999999999999E-2</v>
      </c>
      <c r="AE3404" s="129" t="s">
        <v>3124</v>
      </c>
      <c r="AF3404" s="129" t="s">
        <v>3146</v>
      </c>
      <c r="AG3404" s="35" t="s">
        <v>7533</v>
      </c>
    </row>
    <row r="3405" spans="1:33" x14ac:dyDescent="0.3">
      <c r="A3405" s="129" t="s">
        <v>2448</v>
      </c>
      <c r="B3405" s="132">
        <v>1.22</v>
      </c>
      <c r="C3405" s="132">
        <v>-2.4300000000000002</v>
      </c>
      <c r="D3405" s="132">
        <v>-34.130000000000003</v>
      </c>
      <c r="E3405" s="132">
        <v>-46.57</v>
      </c>
      <c r="F3405" s="132">
        <v>-46.75</v>
      </c>
      <c r="G3405" s="129" t="s">
        <v>3527</v>
      </c>
      <c r="H3405" s="129" t="s">
        <v>3108</v>
      </c>
      <c r="I3405" s="129">
        <v>1.669</v>
      </c>
      <c r="J3405" s="129">
        <v>-82</v>
      </c>
      <c r="K3405" s="129">
        <v>-79</v>
      </c>
      <c r="L3405" s="129" t="b">
        <v>0</v>
      </c>
      <c r="M3405" s="129">
        <v>-126.214</v>
      </c>
      <c r="N3405" s="129">
        <v>5.7560000000000002</v>
      </c>
      <c r="O3405" s="129">
        <v>-21.928000000000001</v>
      </c>
      <c r="P3405" s="132">
        <v>-83.667000000000002</v>
      </c>
      <c r="Q3405" s="132">
        <v>0.82899999999999996</v>
      </c>
      <c r="R3405" s="132">
        <v>-69.400999999999996</v>
      </c>
      <c r="S3405" s="129">
        <v>4.2699999999999996</v>
      </c>
      <c r="T3405" s="129">
        <v>39.503</v>
      </c>
      <c r="U3405" s="129">
        <v>12.45</v>
      </c>
      <c r="V3405" s="129">
        <v>-5</v>
      </c>
      <c r="W3405" s="129">
        <v>7</v>
      </c>
      <c r="X3405" s="129">
        <v>376</v>
      </c>
      <c r="Y3405" s="129" t="s">
        <v>2448</v>
      </c>
      <c r="Z3405" s="129" t="b">
        <v>1</v>
      </c>
      <c r="AA3405" s="129">
        <v>0</v>
      </c>
      <c r="AB3405" s="129" t="b">
        <v>0</v>
      </c>
      <c r="AC3405" s="129">
        <v>37</v>
      </c>
      <c r="AD3405" s="129">
        <v>1.7999999999999999E-2</v>
      </c>
      <c r="AE3405" s="129" t="s">
        <v>3108</v>
      </c>
      <c r="AF3405" s="129" t="s">
        <v>3527</v>
      </c>
      <c r="AG3405" s="35" t="s">
        <v>5289</v>
      </c>
    </row>
    <row r="3406" spans="1:33" x14ac:dyDescent="0.3">
      <c r="A3406" s="129" t="s">
        <v>1203</v>
      </c>
      <c r="B3406" s="132">
        <v>-2.2599999999999998</v>
      </c>
      <c r="C3406" s="132">
        <v>-2.0499999999999998</v>
      </c>
      <c r="D3406" s="132">
        <v>-12.73</v>
      </c>
      <c r="E3406" s="132">
        <v>-24.52</v>
      </c>
      <c r="F3406" s="132">
        <v>-23.5</v>
      </c>
      <c r="G3406" s="129" t="s">
        <v>3168</v>
      </c>
      <c r="H3406" s="129" t="s">
        <v>3124</v>
      </c>
      <c r="I3406" s="129">
        <v>3.121</v>
      </c>
      <c r="J3406" s="129">
        <v>-65</v>
      </c>
      <c r="K3406" s="129">
        <v>-64</v>
      </c>
      <c r="L3406" s="129" t="b">
        <v>0</v>
      </c>
      <c r="M3406" s="129">
        <v>-53.161000000000001</v>
      </c>
      <c r="N3406" s="129">
        <v>2.403</v>
      </c>
      <c r="O3406" s="129">
        <v>-22.12</v>
      </c>
      <c r="P3406" s="132">
        <v>-45.491999999999997</v>
      </c>
      <c r="Q3406" s="132">
        <v>0.876</v>
      </c>
      <c r="R3406" s="132">
        <v>-39.869999999999997</v>
      </c>
      <c r="S3406" s="129">
        <v>3.02</v>
      </c>
      <c r="T3406" s="129">
        <v>-16.399000000000001</v>
      </c>
      <c r="U3406" s="129">
        <v>18.16</v>
      </c>
      <c r="V3406" s="129">
        <v>-21</v>
      </c>
      <c r="W3406" s="129">
        <v>-17</v>
      </c>
      <c r="X3406" s="129">
        <v>364</v>
      </c>
      <c r="Y3406" s="129" t="s">
        <v>1203</v>
      </c>
      <c r="Z3406" s="129" t="b">
        <v>0</v>
      </c>
      <c r="AA3406" s="129">
        <v>0</v>
      </c>
      <c r="AB3406" s="129" t="b">
        <v>0</v>
      </c>
      <c r="AC3406" s="129">
        <v>41</v>
      </c>
      <c r="AD3406" s="129">
        <v>1.7999999999999999E-2</v>
      </c>
      <c r="AE3406" s="129" t="s">
        <v>3124</v>
      </c>
      <c r="AF3406" s="129" t="s">
        <v>3168</v>
      </c>
      <c r="AG3406" s="35" t="s">
        <v>5329</v>
      </c>
    </row>
    <row r="3407" spans="1:33" x14ac:dyDescent="0.3">
      <c r="A3407" s="129" t="s">
        <v>1927</v>
      </c>
      <c r="B3407" s="132">
        <v>2.5</v>
      </c>
      <c r="C3407" s="132">
        <v>1.0900000000000001</v>
      </c>
      <c r="D3407" s="132">
        <v>-23.77</v>
      </c>
      <c r="E3407" s="132">
        <v>-27.11</v>
      </c>
      <c r="F3407" s="132">
        <v>-28.2</v>
      </c>
      <c r="G3407" s="129" t="s">
        <v>3797</v>
      </c>
      <c r="H3407" s="129" t="s">
        <v>3124</v>
      </c>
      <c r="I3407" s="129">
        <v>2.65</v>
      </c>
      <c r="J3407" s="129">
        <v>-61</v>
      </c>
      <c r="K3407" s="129">
        <v>-58</v>
      </c>
      <c r="L3407" s="129" t="b">
        <v>0</v>
      </c>
      <c r="M3407" s="129">
        <v>-92.847999999999999</v>
      </c>
      <c r="N3407" s="129">
        <v>4.1929999999999996</v>
      </c>
      <c r="O3407" s="129">
        <v>-22.143999999999998</v>
      </c>
      <c r="P3407" s="132">
        <v>-65.534000000000006</v>
      </c>
      <c r="Q3407" s="132">
        <v>0.85699999999999998</v>
      </c>
      <c r="R3407" s="132">
        <v>-56.156999999999996</v>
      </c>
      <c r="S3407" s="129">
        <v>3.57</v>
      </c>
      <c r="T3407" s="129">
        <v>23.170999999999999</v>
      </c>
      <c r="U3407" s="129">
        <v>27.83</v>
      </c>
      <c r="V3407" s="129">
        <v>-34</v>
      </c>
      <c r="W3407" s="129">
        <v>-53</v>
      </c>
      <c r="X3407" s="129">
        <v>201</v>
      </c>
      <c r="Y3407" s="129" t="s">
        <v>1927</v>
      </c>
      <c r="Z3407" s="129" t="b">
        <v>1</v>
      </c>
      <c r="AA3407" s="129">
        <v>0</v>
      </c>
      <c r="AB3407" s="129" t="b">
        <v>0</v>
      </c>
      <c r="AC3407" s="129">
        <v>46</v>
      </c>
      <c r="AD3407" s="129">
        <v>1.7999999999999999E-2</v>
      </c>
      <c r="AE3407" s="129" t="s">
        <v>3124</v>
      </c>
      <c r="AF3407" s="129" t="s">
        <v>3797</v>
      </c>
      <c r="AG3407" s="35" t="s">
        <v>3798</v>
      </c>
    </row>
    <row r="3408" spans="1:33" x14ac:dyDescent="0.3">
      <c r="A3408" s="129" t="s">
        <v>2428</v>
      </c>
      <c r="B3408" s="132">
        <v>5.34</v>
      </c>
      <c r="C3408" s="132">
        <v>-12.09</v>
      </c>
      <c r="D3408" s="132">
        <v>-29.2</v>
      </c>
      <c r="E3408" s="132">
        <v>-39.32</v>
      </c>
      <c r="F3408" s="132">
        <v>-38.9</v>
      </c>
      <c r="G3408" s="129" t="s">
        <v>3146</v>
      </c>
      <c r="H3408" s="129" t="s">
        <v>3124</v>
      </c>
      <c r="I3408" s="129">
        <v>0.78700000000000003</v>
      </c>
      <c r="J3408" s="129">
        <v>-70</v>
      </c>
      <c r="K3408" s="129">
        <v>-68</v>
      </c>
      <c r="L3408" s="129" t="b">
        <v>0</v>
      </c>
      <c r="M3408" s="129">
        <v>-104.017</v>
      </c>
      <c r="N3408" s="129">
        <v>4.6920000000000002</v>
      </c>
      <c r="O3408" s="129">
        <v>-22.167999999999999</v>
      </c>
      <c r="P3408" s="132">
        <v>-72.298000000000002</v>
      </c>
      <c r="Q3408" s="132">
        <v>0.85</v>
      </c>
      <c r="R3408" s="132">
        <v>-61.488999999999997</v>
      </c>
      <c r="S3408" s="129">
        <v>5.81</v>
      </c>
      <c r="T3408" s="129">
        <v>7.0410000000000004</v>
      </c>
      <c r="U3408" s="129">
        <v>12.22</v>
      </c>
      <c r="V3408" s="129">
        <v>-1</v>
      </c>
      <c r="W3408" s="129">
        <v>-2</v>
      </c>
      <c r="X3408" s="129">
        <v>281</v>
      </c>
      <c r="Y3408" s="129" t="s">
        <v>2428</v>
      </c>
      <c r="Z3408" s="129" t="b">
        <v>1</v>
      </c>
      <c r="AA3408" s="129">
        <v>0</v>
      </c>
      <c r="AB3408" s="129" t="b">
        <v>0</v>
      </c>
      <c r="AC3408" s="129">
        <v>39</v>
      </c>
      <c r="AD3408" s="129">
        <v>1.7000000000000001E-2</v>
      </c>
      <c r="AE3408" s="129" t="s">
        <v>3124</v>
      </c>
      <c r="AF3408" s="129" t="s">
        <v>3146</v>
      </c>
      <c r="AG3408" s="35" t="s">
        <v>4123</v>
      </c>
    </row>
    <row r="3409" spans="1:33" x14ac:dyDescent="0.3">
      <c r="A3409" s="129" t="s">
        <v>2191</v>
      </c>
      <c r="B3409" s="132">
        <v>-7.14</v>
      </c>
      <c r="C3409" s="132">
        <v>-8.36</v>
      </c>
      <c r="D3409" s="132">
        <v>-20.95</v>
      </c>
      <c r="E3409" s="132">
        <v>-32.369999999999997</v>
      </c>
      <c r="F3409" s="132">
        <v>-32.5</v>
      </c>
      <c r="G3409" s="129" t="s">
        <v>3146</v>
      </c>
      <c r="H3409" s="129" t="s">
        <v>3124</v>
      </c>
      <c r="I3409" s="129">
        <v>1.032</v>
      </c>
      <c r="J3409" s="129">
        <v>-93</v>
      </c>
      <c r="K3409" s="129">
        <v>-93</v>
      </c>
      <c r="L3409" s="129" t="b">
        <v>0</v>
      </c>
      <c r="M3409" s="129">
        <v>-82.484999999999999</v>
      </c>
      <c r="N3409" s="129">
        <v>3.677</v>
      </c>
      <c r="O3409" s="129">
        <v>-22.431999999999999</v>
      </c>
      <c r="P3409" s="132">
        <v>-61.610999999999997</v>
      </c>
      <c r="Q3409" s="132">
        <v>0.88200000000000001</v>
      </c>
      <c r="R3409" s="132">
        <v>-54.329000000000001</v>
      </c>
      <c r="S3409" s="129">
        <v>5.66</v>
      </c>
      <c r="T3409" s="129">
        <v>-55.332000000000001</v>
      </c>
      <c r="U3409" s="129">
        <v>3.51</v>
      </c>
      <c r="V3409" s="129">
        <v>18</v>
      </c>
      <c r="W3409" s="129">
        <v>19</v>
      </c>
      <c r="X3409" s="129">
        <v>1006</v>
      </c>
      <c r="Y3409" s="129" t="s">
        <v>2191</v>
      </c>
      <c r="Z3409" s="129" t="b">
        <v>1</v>
      </c>
      <c r="AA3409" s="129">
        <v>0</v>
      </c>
      <c r="AB3409" s="129" t="b">
        <v>0</v>
      </c>
      <c r="AC3409" s="129">
        <v>39</v>
      </c>
      <c r="AD3409" s="129">
        <v>1.7000000000000001E-2</v>
      </c>
      <c r="AE3409" s="129" t="s">
        <v>3124</v>
      </c>
      <c r="AF3409" s="129" t="s">
        <v>3146</v>
      </c>
      <c r="AG3409" s="35" t="s">
        <v>4361</v>
      </c>
    </row>
    <row r="3410" spans="1:33" x14ac:dyDescent="0.3">
      <c r="A3410" s="129" t="s">
        <v>1130</v>
      </c>
      <c r="B3410" s="132">
        <v>-2.42</v>
      </c>
      <c r="C3410" s="132">
        <v>-3.01</v>
      </c>
      <c r="D3410" s="132">
        <v>-16.12</v>
      </c>
      <c r="E3410" s="132">
        <v>-24.67</v>
      </c>
      <c r="F3410" s="132">
        <v>-22.05</v>
      </c>
      <c r="G3410" s="129" t="s">
        <v>3168</v>
      </c>
      <c r="H3410" s="129" t="s">
        <v>3124</v>
      </c>
      <c r="I3410" s="129">
        <v>5.6159999999999997</v>
      </c>
      <c r="J3410" s="129">
        <v>-61</v>
      </c>
      <c r="K3410" s="129">
        <v>-61</v>
      </c>
      <c r="L3410" s="129" t="b">
        <v>0</v>
      </c>
      <c r="M3410" s="129">
        <v>-54.216999999999999</v>
      </c>
      <c r="N3410" s="129">
        <v>2.3919999999999999</v>
      </c>
      <c r="O3410" s="129">
        <v>-22.661000000000001</v>
      </c>
      <c r="P3410" s="132">
        <v>-45.865000000000002</v>
      </c>
      <c r="Q3410" s="132">
        <v>0.86299999999999999</v>
      </c>
      <c r="R3410" s="132">
        <v>-39.600999999999999</v>
      </c>
      <c r="S3410" s="129">
        <v>2.0299999999999998</v>
      </c>
      <c r="T3410" s="129">
        <v>-116.788</v>
      </c>
      <c r="U3410" s="129">
        <v>27.05</v>
      </c>
      <c r="V3410" s="129">
        <v>-25</v>
      </c>
      <c r="W3410" s="129">
        <v>-40</v>
      </c>
      <c r="X3410" s="129">
        <v>364</v>
      </c>
      <c r="Y3410" s="129" t="s">
        <v>1130</v>
      </c>
      <c r="Z3410" s="129" t="b">
        <v>1</v>
      </c>
      <c r="AA3410" s="129">
        <v>0</v>
      </c>
      <c r="AB3410" s="129" t="b">
        <v>0</v>
      </c>
      <c r="AC3410" s="129">
        <v>41</v>
      </c>
      <c r="AD3410" s="129">
        <v>1.7000000000000001E-2</v>
      </c>
      <c r="AE3410" s="129" t="s">
        <v>3124</v>
      </c>
      <c r="AF3410" s="129" t="s">
        <v>3168</v>
      </c>
      <c r="AG3410" s="35" t="s">
        <v>4642</v>
      </c>
    </row>
    <row r="3411" spans="1:33" x14ac:dyDescent="0.3">
      <c r="A3411" s="129" t="s">
        <v>8207</v>
      </c>
      <c r="B3411" s="132">
        <v>2.9</v>
      </c>
      <c r="C3411" s="132">
        <v>2.65</v>
      </c>
      <c r="D3411" s="132">
        <v>-19.64</v>
      </c>
      <c r="E3411" s="132">
        <v>-25.38</v>
      </c>
      <c r="F3411" s="132">
        <v>-27.03</v>
      </c>
      <c r="G3411" s="129" t="s">
        <v>3217</v>
      </c>
      <c r="H3411" s="129" t="s">
        <v>150</v>
      </c>
      <c r="I3411" s="129">
        <v>0.251</v>
      </c>
      <c r="J3411" s="129">
        <v>-50</v>
      </c>
      <c r="K3411" s="129">
        <v>-38</v>
      </c>
      <c r="L3411" s="129" t="b">
        <v>0</v>
      </c>
      <c r="M3411" s="129">
        <v>-92.716999999999999</v>
      </c>
      <c r="N3411" s="129">
        <v>4.0880000000000001</v>
      </c>
      <c r="O3411" s="129">
        <v>-22.681999999999999</v>
      </c>
      <c r="P3411" s="132">
        <v>-66.649000000000001</v>
      </c>
      <c r="Q3411" s="132">
        <v>0.86499999999999999</v>
      </c>
      <c r="R3411" s="132">
        <v>-57.673999999999999</v>
      </c>
      <c r="S3411" s="129">
        <v>2.79</v>
      </c>
      <c r="T3411" s="129">
        <v>32.034999999999997</v>
      </c>
      <c r="U3411" s="129">
        <v>29.1</v>
      </c>
      <c r="V3411" s="129">
        <v>-45</v>
      </c>
      <c r="W3411" s="129">
        <v>-76</v>
      </c>
      <c r="X3411" s="129">
        <v>246</v>
      </c>
      <c r="Y3411" s="129" t="s">
        <v>8207</v>
      </c>
      <c r="Z3411" s="129" t="b">
        <v>1</v>
      </c>
      <c r="AA3411" s="129">
        <v>0</v>
      </c>
      <c r="AB3411" s="129" t="b">
        <v>0</v>
      </c>
      <c r="AC3411" s="129">
        <v>38</v>
      </c>
      <c r="AD3411" s="129">
        <v>1.6E-2</v>
      </c>
      <c r="AE3411" s="129" t="s">
        <v>150</v>
      </c>
      <c r="AF3411" s="129" t="s">
        <v>3217</v>
      </c>
      <c r="AG3411" s="35" t="s">
        <v>8208</v>
      </c>
    </row>
    <row r="3412" spans="1:33" x14ac:dyDescent="0.3">
      <c r="A3412" s="129" t="s">
        <v>1075</v>
      </c>
      <c r="B3412" s="132">
        <v>-1.54</v>
      </c>
      <c r="C3412" s="132">
        <v>-11.48</v>
      </c>
      <c r="D3412" s="132">
        <v>-13.56</v>
      </c>
      <c r="E3412" s="132">
        <v>-26.54</v>
      </c>
      <c r="F3412" s="132">
        <v>-26.12</v>
      </c>
      <c r="G3412" s="129" t="s">
        <v>3168</v>
      </c>
      <c r="H3412" s="129" t="s">
        <v>3124</v>
      </c>
      <c r="I3412" s="129">
        <v>7.2850000000000001</v>
      </c>
      <c r="J3412" s="129">
        <v>-63</v>
      </c>
      <c r="K3412" s="129">
        <v>-45</v>
      </c>
      <c r="L3412" s="129" t="b">
        <v>0</v>
      </c>
      <c r="M3412" s="129">
        <v>-77.433999999999997</v>
      </c>
      <c r="N3412" s="129">
        <v>3.4129999999999998</v>
      </c>
      <c r="O3412" s="129">
        <v>-22.689</v>
      </c>
      <c r="P3412" s="132">
        <v>-57.959000000000003</v>
      </c>
      <c r="Q3412" s="132">
        <v>0.88800000000000001</v>
      </c>
      <c r="R3412" s="132">
        <v>-51.460999999999999</v>
      </c>
      <c r="S3412" s="129">
        <v>3.31</v>
      </c>
      <c r="T3412" s="129">
        <v>-16.567</v>
      </c>
      <c r="U3412" s="129">
        <v>187.92</v>
      </c>
      <c r="V3412" s="129">
        <v>24</v>
      </c>
      <c r="W3412" s="129">
        <v>39</v>
      </c>
      <c r="X3412" s="129">
        <v>32</v>
      </c>
      <c r="Y3412" s="129" t="s">
        <v>1075</v>
      </c>
      <c r="Z3412" s="129" t="b">
        <v>1</v>
      </c>
      <c r="AA3412" s="129">
        <v>0</v>
      </c>
      <c r="AB3412" s="129" t="b">
        <v>0</v>
      </c>
      <c r="AC3412" s="129">
        <v>42</v>
      </c>
      <c r="AD3412" s="129">
        <v>1.6E-2</v>
      </c>
      <c r="AE3412" s="129" t="s">
        <v>3124</v>
      </c>
      <c r="AF3412" s="129" t="s">
        <v>3168</v>
      </c>
      <c r="AG3412" s="35" t="s">
        <v>4063</v>
      </c>
    </row>
    <row r="3413" spans="1:33" x14ac:dyDescent="0.3">
      <c r="A3413" s="129" t="s">
        <v>2764</v>
      </c>
      <c r="B3413" s="132">
        <v>-1.05</v>
      </c>
      <c r="C3413" s="132">
        <v>-12.89</v>
      </c>
      <c r="D3413" s="132">
        <v>-25.51</v>
      </c>
      <c r="E3413" s="132">
        <v>-42.87</v>
      </c>
      <c r="F3413" s="132">
        <v>-40.799999999999997</v>
      </c>
      <c r="G3413" s="129" t="s">
        <v>150</v>
      </c>
      <c r="H3413" s="129" t="s">
        <v>3111</v>
      </c>
      <c r="I3413" s="129">
        <v>1.363</v>
      </c>
      <c r="J3413" s="129">
        <v>-87</v>
      </c>
      <c r="K3413" s="129">
        <v>-84</v>
      </c>
      <c r="L3413" s="129" t="b">
        <v>0</v>
      </c>
      <c r="M3413" s="129">
        <v>-81.138000000000005</v>
      </c>
      <c r="N3413" s="129">
        <v>3.5609999999999999</v>
      </c>
      <c r="O3413" s="129">
        <v>-22.786000000000001</v>
      </c>
      <c r="P3413" s="132">
        <v>-66.790000000000006</v>
      </c>
      <c r="Q3413" s="132">
        <v>0.875</v>
      </c>
      <c r="R3413" s="132">
        <v>-58.466000000000001</v>
      </c>
      <c r="S3413" s="129">
        <v>5.0599999999999996</v>
      </c>
      <c r="T3413" s="129">
        <v>-37.625</v>
      </c>
      <c r="U3413" s="129">
        <v>4.7300000000000004</v>
      </c>
      <c r="V3413" s="129">
        <v>-32</v>
      </c>
      <c r="W3413" s="129">
        <v>-40</v>
      </c>
      <c r="X3413" s="129">
        <v>836</v>
      </c>
      <c r="Y3413" s="129" t="s">
        <v>2764</v>
      </c>
      <c r="Z3413" s="129" t="b">
        <v>1</v>
      </c>
      <c r="AA3413" s="129">
        <v>0</v>
      </c>
      <c r="AB3413" s="129" t="b">
        <v>0</v>
      </c>
      <c r="AC3413" s="129">
        <v>37</v>
      </c>
      <c r="AD3413" s="129">
        <v>1.6E-2</v>
      </c>
      <c r="AE3413" s="129" t="s">
        <v>3111</v>
      </c>
      <c r="AF3413" s="129" t="s">
        <v>150</v>
      </c>
      <c r="AG3413" s="35" t="s">
        <v>4225</v>
      </c>
    </row>
    <row r="3414" spans="1:33" x14ac:dyDescent="0.3">
      <c r="A3414" s="129" t="s">
        <v>1759</v>
      </c>
      <c r="B3414" s="132">
        <v>-3.21</v>
      </c>
      <c r="C3414" s="132">
        <v>-32.72</v>
      </c>
      <c r="D3414" s="132">
        <v>-54.29</v>
      </c>
      <c r="E3414" s="132">
        <v>-56.61</v>
      </c>
      <c r="F3414" s="132">
        <v>-59.69</v>
      </c>
      <c r="G3414" s="129" t="s">
        <v>3241</v>
      </c>
      <c r="H3414" s="129" t="s">
        <v>3124</v>
      </c>
      <c r="I3414" s="129">
        <v>1.1319999999999999</v>
      </c>
      <c r="J3414" s="129">
        <v>-97</v>
      </c>
      <c r="K3414" s="129">
        <v>-97</v>
      </c>
      <c r="L3414" s="129" t="b">
        <v>0</v>
      </c>
      <c r="M3414" s="129">
        <v>-179.16900000000001</v>
      </c>
      <c r="N3414" s="129">
        <v>7.8250000000000002</v>
      </c>
      <c r="O3414" s="129">
        <v>-22.898</v>
      </c>
      <c r="P3414" s="132">
        <v>-89.781999999999996</v>
      </c>
      <c r="Q3414" s="132">
        <v>0.83299999999999996</v>
      </c>
      <c r="R3414" s="132">
        <v>-74.823999999999998</v>
      </c>
      <c r="S3414" s="129">
        <v>12.01</v>
      </c>
      <c r="T3414" s="129">
        <v>-3.2519999999999998</v>
      </c>
      <c r="U3414" s="129">
        <v>0.51200000000000001</v>
      </c>
      <c r="V3414" s="129">
        <v>-50</v>
      </c>
      <c r="W3414" s="129">
        <v>-60</v>
      </c>
      <c r="X3414" s="129">
        <v>3252</v>
      </c>
      <c r="Y3414" s="129" t="s">
        <v>1759</v>
      </c>
      <c r="Z3414" s="129" t="b">
        <v>1</v>
      </c>
      <c r="AA3414" s="129">
        <v>0</v>
      </c>
      <c r="AB3414" s="129" t="b">
        <v>0</v>
      </c>
      <c r="AC3414" s="129">
        <v>35</v>
      </c>
      <c r="AD3414" s="129">
        <v>1.6E-2</v>
      </c>
      <c r="AE3414" s="129" t="s">
        <v>3124</v>
      </c>
      <c r="AF3414" s="129" t="s">
        <v>3241</v>
      </c>
      <c r="AG3414" s="35" t="s">
        <v>5447</v>
      </c>
    </row>
    <row r="3415" spans="1:33" x14ac:dyDescent="0.3">
      <c r="A3415" s="129" t="s">
        <v>1534</v>
      </c>
      <c r="B3415" s="132">
        <v>-5.22</v>
      </c>
      <c r="C3415" s="132">
        <v>-8.2200000000000006</v>
      </c>
      <c r="D3415" s="132">
        <v>-14.22</v>
      </c>
      <c r="E3415" s="132">
        <v>-23.44</v>
      </c>
      <c r="F3415" s="132">
        <v>-22.81</v>
      </c>
      <c r="G3415" s="129" t="s">
        <v>3231</v>
      </c>
      <c r="H3415" s="129" t="s">
        <v>3124</v>
      </c>
      <c r="I3415" s="129">
        <v>2.08</v>
      </c>
      <c r="J3415" s="129">
        <v>-37</v>
      </c>
      <c r="K3415" s="129">
        <v>-37</v>
      </c>
      <c r="L3415" s="129" t="b">
        <v>0</v>
      </c>
      <c r="M3415" s="129">
        <v>-40.409999999999997</v>
      </c>
      <c r="N3415" s="129">
        <v>1.764</v>
      </c>
      <c r="O3415" s="129">
        <v>-22.904</v>
      </c>
      <c r="P3415" s="132">
        <v>-36.591000000000001</v>
      </c>
      <c r="Q3415" s="132">
        <v>0.88100000000000001</v>
      </c>
      <c r="R3415" s="132">
        <v>-32.247999999999998</v>
      </c>
      <c r="S3415" s="129">
        <v>2.2400000000000002</v>
      </c>
      <c r="T3415" s="129">
        <v>-107.486</v>
      </c>
      <c r="U3415" s="129">
        <v>23.22</v>
      </c>
      <c r="V3415" s="129">
        <v>74</v>
      </c>
      <c r="W3415" s="129">
        <v>36</v>
      </c>
      <c r="X3415" s="129">
        <v>383</v>
      </c>
      <c r="Y3415" s="129" t="s">
        <v>1534</v>
      </c>
      <c r="Z3415" s="129" t="b">
        <v>1</v>
      </c>
      <c r="AA3415" s="129">
        <v>0</v>
      </c>
      <c r="AB3415" s="129" t="b">
        <v>0</v>
      </c>
      <c r="AC3415" s="129">
        <v>40</v>
      </c>
      <c r="AD3415" s="129">
        <v>1.4999999999999999E-2</v>
      </c>
      <c r="AE3415" s="129" t="s">
        <v>3124</v>
      </c>
      <c r="AF3415" s="129" t="s">
        <v>3231</v>
      </c>
      <c r="AG3415" s="35" t="s">
        <v>5369</v>
      </c>
    </row>
    <row r="3416" spans="1:33" x14ac:dyDescent="0.3">
      <c r="A3416" s="129" t="s">
        <v>4318</v>
      </c>
      <c r="B3416" s="132">
        <v>12.5</v>
      </c>
      <c r="C3416" s="132">
        <v>9.9600000000000009</v>
      </c>
      <c r="D3416" s="132">
        <v>-26.88</v>
      </c>
      <c r="E3416" s="132">
        <v>-29.09</v>
      </c>
      <c r="F3416" s="132">
        <v>-31.9</v>
      </c>
      <c r="G3416" s="129" t="s">
        <v>3114</v>
      </c>
      <c r="H3416" s="129" t="s">
        <v>31</v>
      </c>
      <c r="I3416" s="129">
        <v>0.69</v>
      </c>
      <c r="J3416" s="129">
        <v>-89</v>
      </c>
      <c r="K3416" s="129">
        <v>-88</v>
      </c>
      <c r="L3416" s="129" t="b">
        <v>0</v>
      </c>
      <c r="M3416" s="129">
        <v>-130.239</v>
      </c>
      <c r="N3416" s="129">
        <v>5.6420000000000003</v>
      </c>
      <c r="O3416" s="129">
        <v>-23.084</v>
      </c>
      <c r="P3416" s="132">
        <v>-78.524000000000001</v>
      </c>
      <c r="Q3416" s="132">
        <v>0.85699999999999998</v>
      </c>
      <c r="R3416" s="132">
        <v>-67.259</v>
      </c>
      <c r="S3416" s="129">
        <v>5.0999999999999996</v>
      </c>
      <c r="T3416" s="129">
        <v>87.218999999999994</v>
      </c>
      <c r="U3416" s="129">
        <v>5.85</v>
      </c>
      <c r="V3416" s="129">
        <v>-37</v>
      </c>
      <c r="W3416" s="129">
        <v>-32</v>
      </c>
      <c r="X3416" s="129">
        <v>670</v>
      </c>
      <c r="Y3416" s="129" t="s">
        <v>4318</v>
      </c>
      <c r="Z3416" s="129" t="b">
        <v>1</v>
      </c>
      <c r="AA3416" s="129">
        <v>0</v>
      </c>
      <c r="AB3416" s="129" t="b">
        <v>0</v>
      </c>
      <c r="AC3416" s="129">
        <v>40</v>
      </c>
      <c r="AD3416" s="129">
        <v>1.4999999999999999E-2</v>
      </c>
      <c r="AE3416" s="129" t="s">
        <v>31</v>
      </c>
      <c r="AF3416" s="129" t="s">
        <v>3114</v>
      </c>
      <c r="AG3416" s="35" t="s">
        <v>4319</v>
      </c>
    </row>
    <row r="3417" spans="1:33" x14ac:dyDescent="0.3">
      <c r="A3417" s="129" t="s">
        <v>8303</v>
      </c>
      <c r="B3417" s="132">
        <v>-12.18</v>
      </c>
      <c r="C3417" s="132">
        <v>-15.77</v>
      </c>
      <c r="D3417" s="132">
        <v>-43.88</v>
      </c>
      <c r="E3417" s="132">
        <v>-59.55</v>
      </c>
      <c r="F3417" s="132">
        <v>-61.56</v>
      </c>
      <c r="G3417" s="129" t="s">
        <v>326</v>
      </c>
      <c r="H3417" s="129" t="s">
        <v>3140</v>
      </c>
      <c r="I3417" s="129">
        <v>0.23</v>
      </c>
      <c r="J3417" s="129">
        <v>-94</v>
      </c>
      <c r="K3417" s="129">
        <v>-94</v>
      </c>
      <c r="L3417" s="129" t="b">
        <v>0</v>
      </c>
      <c r="M3417" s="129">
        <v>-135.82300000000001</v>
      </c>
      <c r="N3417" s="129">
        <v>5.8109999999999999</v>
      </c>
      <c r="O3417" s="129">
        <v>-23.373000000000001</v>
      </c>
      <c r="P3417" s="132">
        <v>-88.024000000000001</v>
      </c>
      <c r="Q3417" s="132">
        <v>0.91300000000000003</v>
      </c>
      <c r="R3417" s="132">
        <v>-80.385000000000005</v>
      </c>
      <c r="S3417" s="129">
        <v>7.41</v>
      </c>
      <c r="T3417" s="129">
        <v>-26.268999999999998</v>
      </c>
      <c r="U3417" s="129">
        <v>21.05</v>
      </c>
      <c r="V3417" s="129">
        <v>37</v>
      </c>
      <c r="W3417" s="129">
        <v>52</v>
      </c>
      <c r="X3417" s="129">
        <v>128</v>
      </c>
      <c r="Y3417" s="129" t="s">
        <v>8303</v>
      </c>
      <c r="Z3417" s="129" t="b">
        <v>0</v>
      </c>
      <c r="AA3417" s="129">
        <v>0</v>
      </c>
      <c r="AB3417" s="129" t="b">
        <v>0</v>
      </c>
      <c r="AC3417" s="129">
        <v>36</v>
      </c>
      <c r="AD3417" s="129">
        <v>1.4999999999999999E-2</v>
      </c>
      <c r="AE3417" s="129" t="s">
        <v>3140</v>
      </c>
      <c r="AF3417" s="129" t="s">
        <v>326</v>
      </c>
      <c r="AG3417" s="35" t="s">
        <v>8304</v>
      </c>
    </row>
    <row r="3418" spans="1:33" x14ac:dyDescent="0.3">
      <c r="A3418" s="129" t="s">
        <v>1324</v>
      </c>
      <c r="B3418" s="132">
        <v>7.6</v>
      </c>
      <c r="C3418" s="132">
        <v>-0.64</v>
      </c>
      <c r="D3418" s="132">
        <v>-17.25</v>
      </c>
      <c r="E3418" s="132">
        <v>-18.190000000000001</v>
      </c>
      <c r="F3418" s="132">
        <v>-24.65</v>
      </c>
      <c r="G3418" s="129" t="s">
        <v>3231</v>
      </c>
      <c r="H3418" s="129" t="s">
        <v>3124</v>
      </c>
      <c r="I3418" s="129">
        <v>17.617000000000001</v>
      </c>
      <c r="J3418" s="129">
        <v>-82</v>
      </c>
      <c r="K3418" s="129">
        <v>-79</v>
      </c>
      <c r="L3418" s="129" t="b">
        <v>0</v>
      </c>
      <c r="M3418" s="129">
        <v>-70.475999999999999</v>
      </c>
      <c r="N3418" s="129">
        <v>2.9950000000000001</v>
      </c>
      <c r="O3418" s="129">
        <v>-23.532</v>
      </c>
      <c r="P3418" s="132">
        <v>-55.686999999999998</v>
      </c>
      <c r="Q3418" s="132">
        <v>0.874</v>
      </c>
      <c r="R3418" s="132">
        <v>-48.668999999999997</v>
      </c>
      <c r="S3418" s="129">
        <v>4.6399999999999997</v>
      </c>
      <c r="T3418" s="129">
        <v>-76.093000000000004</v>
      </c>
      <c r="U3418" s="129">
        <v>109.82</v>
      </c>
      <c r="V3418" s="129">
        <v>-6</v>
      </c>
      <c r="W3418" s="129">
        <v>34</v>
      </c>
      <c r="X3418" s="129">
        <v>39</v>
      </c>
      <c r="Y3418" s="129" t="s">
        <v>1324</v>
      </c>
      <c r="Z3418" s="129" t="b">
        <v>1</v>
      </c>
      <c r="AA3418" s="129">
        <v>0</v>
      </c>
      <c r="AB3418" s="129" t="b">
        <v>0</v>
      </c>
      <c r="AC3418" s="129">
        <v>37</v>
      </c>
      <c r="AD3418" s="129">
        <v>1.4E-2</v>
      </c>
      <c r="AE3418" s="129" t="s">
        <v>3124</v>
      </c>
      <c r="AF3418" s="129" t="s">
        <v>3231</v>
      </c>
      <c r="AG3418" s="35" t="s">
        <v>4893</v>
      </c>
    </row>
    <row r="3419" spans="1:33" x14ac:dyDescent="0.3">
      <c r="A3419" s="129" t="s">
        <v>1084</v>
      </c>
      <c r="B3419" s="132">
        <v>-0.95</v>
      </c>
      <c r="C3419" s="132">
        <v>-7.2</v>
      </c>
      <c r="D3419" s="132">
        <v>-26.1</v>
      </c>
      <c r="E3419" s="132">
        <v>-33.619999999999997</v>
      </c>
      <c r="F3419" s="132">
        <v>-29.36</v>
      </c>
      <c r="G3419" s="129" t="s">
        <v>3215</v>
      </c>
      <c r="H3419" s="129" t="s">
        <v>3108</v>
      </c>
      <c r="I3419" s="129">
        <v>3.91</v>
      </c>
      <c r="J3419" s="129">
        <v>-53</v>
      </c>
      <c r="K3419" s="129">
        <v>-53</v>
      </c>
      <c r="L3419" s="129" t="b">
        <v>0</v>
      </c>
      <c r="M3419" s="129">
        <v>-86.043999999999997</v>
      </c>
      <c r="N3419" s="129">
        <v>3.6389999999999998</v>
      </c>
      <c r="O3419" s="129">
        <v>-23.646000000000001</v>
      </c>
      <c r="P3419" s="132">
        <v>-64.426000000000002</v>
      </c>
      <c r="Q3419" s="132">
        <v>0.871</v>
      </c>
      <c r="R3419" s="132">
        <v>-56.145000000000003</v>
      </c>
      <c r="S3419" s="129">
        <v>1.92</v>
      </c>
      <c r="T3419" s="129">
        <v>-59.106999999999999</v>
      </c>
      <c r="U3419" s="129">
        <v>33.520000000000003</v>
      </c>
      <c r="V3419" s="129">
        <v>-57</v>
      </c>
      <c r="W3419" s="129">
        <v>-52</v>
      </c>
      <c r="X3419" s="129">
        <v>311</v>
      </c>
      <c r="Y3419" s="129" t="s">
        <v>1084</v>
      </c>
      <c r="Z3419" s="129" t="b">
        <v>1</v>
      </c>
      <c r="AA3419" s="129">
        <v>0</v>
      </c>
      <c r="AB3419" s="129" t="b">
        <v>0</v>
      </c>
      <c r="AC3419" s="129">
        <v>29</v>
      </c>
      <c r="AD3419" s="129">
        <v>1.4E-2</v>
      </c>
      <c r="AE3419" s="129" t="s">
        <v>3108</v>
      </c>
      <c r="AF3419" s="129" t="s">
        <v>3215</v>
      </c>
      <c r="AG3419" s="35" t="s">
        <v>5457</v>
      </c>
    </row>
    <row r="3420" spans="1:33" x14ac:dyDescent="0.3">
      <c r="A3420" s="129" t="s">
        <v>8281</v>
      </c>
      <c r="B3420" s="132">
        <v>2.0099999999999998</v>
      </c>
      <c r="C3420" s="132">
        <v>-4.4000000000000004</v>
      </c>
      <c r="D3420" s="132">
        <v>-32.44</v>
      </c>
      <c r="E3420" s="132">
        <v>-50.65</v>
      </c>
      <c r="F3420" s="132">
        <v>-50.33</v>
      </c>
      <c r="G3420" s="129" t="s">
        <v>3221</v>
      </c>
      <c r="H3420" s="129" t="s">
        <v>3108</v>
      </c>
      <c r="I3420" s="129">
        <v>0.23200000000000001</v>
      </c>
      <c r="J3420" s="129">
        <v>-89</v>
      </c>
      <c r="K3420" s="129">
        <v>-89</v>
      </c>
      <c r="L3420" s="129" t="b">
        <v>0</v>
      </c>
      <c r="M3420" s="129">
        <v>-104.063</v>
      </c>
      <c r="N3420" s="129">
        <v>4.3929999999999998</v>
      </c>
      <c r="O3420" s="129">
        <v>-23.69</v>
      </c>
      <c r="P3420" s="132">
        <v>-78.394000000000005</v>
      </c>
      <c r="Q3420" s="132">
        <v>0.89500000000000002</v>
      </c>
      <c r="R3420" s="132">
        <v>-70.17</v>
      </c>
      <c r="S3420" s="129">
        <v>4.8899999999999997</v>
      </c>
      <c r="T3420" s="129">
        <v>80.644999999999996</v>
      </c>
      <c r="U3420" s="129">
        <v>1.52</v>
      </c>
      <c r="V3420" s="129">
        <v>19</v>
      </c>
      <c r="W3420" s="129">
        <v>8</v>
      </c>
      <c r="X3420" s="129">
        <v>2688</v>
      </c>
      <c r="Y3420" s="129" t="s">
        <v>8281</v>
      </c>
      <c r="Z3420" s="129" t="b">
        <v>1</v>
      </c>
      <c r="AA3420" s="129">
        <v>0</v>
      </c>
      <c r="AB3420" s="129" t="b">
        <v>0</v>
      </c>
      <c r="AC3420" s="129">
        <v>34</v>
      </c>
      <c r="AD3420" s="129">
        <v>1.4E-2</v>
      </c>
      <c r="AE3420" s="129" t="s">
        <v>3108</v>
      </c>
      <c r="AF3420" s="129" t="s">
        <v>3221</v>
      </c>
      <c r="AG3420" s="35" t="s">
        <v>8282</v>
      </c>
    </row>
    <row r="3421" spans="1:33" x14ac:dyDescent="0.3">
      <c r="A3421" s="129" t="s">
        <v>832</v>
      </c>
      <c r="B3421" s="132">
        <v>-0.93</v>
      </c>
      <c r="C3421" s="132">
        <v>-10.75</v>
      </c>
      <c r="D3421" s="132">
        <v>-19.22</v>
      </c>
      <c r="E3421" s="132">
        <v>-21.46</v>
      </c>
      <c r="F3421" s="132">
        <v>-21.03</v>
      </c>
      <c r="G3421" s="129" t="s">
        <v>4347</v>
      </c>
      <c r="H3421" s="129" t="s">
        <v>3108</v>
      </c>
      <c r="I3421" s="129">
        <v>6.66</v>
      </c>
      <c r="J3421" s="129">
        <v>-50</v>
      </c>
      <c r="K3421" s="129">
        <v>-49</v>
      </c>
      <c r="L3421" s="129" t="b">
        <v>0</v>
      </c>
      <c r="M3421" s="129">
        <v>-59.026000000000003</v>
      </c>
      <c r="N3421" s="129">
        <v>2.488</v>
      </c>
      <c r="O3421" s="129">
        <v>-23.725999999999999</v>
      </c>
      <c r="P3421" s="132">
        <v>-47.365000000000002</v>
      </c>
      <c r="Q3421" s="132">
        <v>0.874</v>
      </c>
      <c r="R3421" s="132">
        <v>-41.401000000000003</v>
      </c>
      <c r="S3421" s="129">
        <v>2</v>
      </c>
      <c r="T3421" s="129">
        <v>71.412000000000006</v>
      </c>
      <c r="U3421" s="129">
        <v>63.15</v>
      </c>
      <c r="V3421" s="129">
        <v>-27</v>
      </c>
      <c r="W3421" s="129">
        <v>13</v>
      </c>
      <c r="X3421" s="129">
        <v>158</v>
      </c>
      <c r="Y3421" s="129" t="s">
        <v>832</v>
      </c>
      <c r="Z3421" s="129" t="b">
        <v>1</v>
      </c>
      <c r="AA3421" s="129">
        <v>0</v>
      </c>
      <c r="AB3421" s="129" t="b">
        <v>0</v>
      </c>
      <c r="AC3421" s="129">
        <v>45</v>
      </c>
      <c r="AD3421" s="129">
        <v>1.4E-2</v>
      </c>
      <c r="AE3421" s="129" t="s">
        <v>3108</v>
      </c>
      <c r="AF3421" s="129" t="s">
        <v>4347</v>
      </c>
      <c r="AG3421" s="35" t="s">
        <v>4755</v>
      </c>
    </row>
    <row r="3422" spans="1:33" x14ac:dyDescent="0.3">
      <c r="A3422" s="129" t="s">
        <v>2159</v>
      </c>
      <c r="B3422" s="132">
        <v>-5.46</v>
      </c>
      <c r="C3422" s="132">
        <v>-12.39</v>
      </c>
      <c r="D3422" s="132">
        <v>-25.63</v>
      </c>
      <c r="E3422" s="132">
        <v>-37.64</v>
      </c>
      <c r="F3422" s="132">
        <v>-36.049999999999997</v>
      </c>
      <c r="G3422" s="129" t="s">
        <v>3217</v>
      </c>
      <c r="H3422" s="129" t="s">
        <v>150</v>
      </c>
      <c r="I3422" s="129">
        <v>0.84499999999999997</v>
      </c>
      <c r="J3422" s="129">
        <v>-67</v>
      </c>
      <c r="K3422" s="129">
        <v>-66</v>
      </c>
      <c r="L3422" s="129" t="b">
        <v>0</v>
      </c>
      <c r="M3422" s="129">
        <v>-78.522999999999996</v>
      </c>
      <c r="N3422" s="129">
        <v>3.2959999999999998</v>
      </c>
      <c r="O3422" s="129">
        <v>-23.823</v>
      </c>
      <c r="P3422" s="132">
        <v>-61.148000000000003</v>
      </c>
      <c r="Q3422" s="132">
        <v>0.88800000000000001</v>
      </c>
      <c r="R3422" s="132">
        <v>-54.296999999999997</v>
      </c>
      <c r="S3422" s="129">
        <v>3.54</v>
      </c>
      <c r="T3422" s="129">
        <v>5.6310000000000002</v>
      </c>
      <c r="U3422" s="129">
        <v>5.0199999999999996</v>
      </c>
      <c r="V3422" s="129">
        <v>0</v>
      </c>
      <c r="W3422" s="129">
        <v>5</v>
      </c>
      <c r="X3422" s="129">
        <v>1126</v>
      </c>
      <c r="Y3422" s="129" t="s">
        <v>2159</v>
      </c>
      <c r="Z3422" s="129" t="b">
        <v>1</v>
      </c>
      <c r="AA3422" s="129">
        <v>0</v>
      </c>
      <c r="AB3422" s="129" t="b">
        <v>0</v>
      </c>
      <c r="AC3422" s="129">
        <v>39</v>
      </c>
      <c r="AD3422" s="129">
        <v>1.2999999999999999E-2</v>
      </c>
      <c r="AE3422" s="129" t="s">
        <v>150</v>
      </c>
      <c r="AF3422" s="129" t="s">
        <v>3217</v>
      </c>
      <c r="AG3422" s="35" t="s">
        <v>4801</v>
      </c>
    </row>
    <row r="3423" spans="1:33" x14ac:dyDescent="0.3">
      <c r="A3423" s="129" t="s">
        <v>2066</v>
      </c>
      <c r="B3423" s="132">
        <v>-7.31</v>
      </c>
      <c r="C3423" s="132">
        <v>-14.15</v>
      </c>
      <c r="D3423" s="132">
        <v>-33.19</v>
      </c>
      <c r="E3423" s="132">
        <v>-25.81</v>
      </c>
      <c r="F3423" s="132">
        <v>-40.880000000000003</v>
      </c>
      <c r="G3423" s="129" t="s">
        <v>3146</v>
      </c>
      <c r="H3423" s="129" t="s">
        <v>3124</v>
      </c>
      <c r="I3423" s="129">
        <v>1.847</v>
      </c>
      <c r="J3423" s="129">
        <v>-87</v>
      </c>
      <c r="K3423" s="129">
        <v>-75</v>
      </c>
      <c r="L3423" s="129" t="b">
        <v>0</v>
      </c>
      <c r="M3423" s="129">
        <v>-135.54599999999999</v>
      </c>
      <c r="N3423" s="129">
        <v>5.6840000000000002</v>
      </c>
      <c r="O3423" s="129">
        <v>-23.847999999999999</v>
      </c>
      <c r="P3423" s="132">
        <v>-76.495000000000005</v>
      </c>
      <c r="Q3423" s="132">
        <v>0.89100000000000001</v>
      </c>
      <c r="R3423" s="132">
        <v>-68.141999999999996</v>
      </c>
      <c r="S3423" s="129">
        <v>7.17</v>
      </c>
      <c r="T3423" s="129">
        <v>15.496</v>
      </c>
      <c r="U3423" s="129">
        <v>26.99</v>
      </c>
      <c r="V3423" s="129">
        <v>-46</v>
      </c>
      <c r="W3423" s="129">
        <v>-39</v>
      </c>
      <c r="X3423" s="129">
        <v>103</v>
      </c>
      <c r="Y3423" s="129" t="s">
        <v>2066</v>
      </c>
      <c r="Z3423" s="129" t="b">
        <v>1</v>
      </c>
      <c r="AA3423" s="129">
        <v>0</v>
      </c>
      <c r="AB3423" s="129" t="b">
        <v>0</v>
      </c>
      <c r="AC3423" s="129">
        <v>43</v>
      </c>
      <c r="AD3423" s="129">
        <v>1.2999999999999999E-2</v>
      </c>
      <c r="AE3423" s="129" t="s">
        <v>3124</v>
      </c>
      <c r="AF3423" s="129" t="s">
        <v>3146</v>
      </c>
      <c r="AG3423" s="35" t="s">
        <v>3403</v>
      </c>
    </row>
    <row r="3424" spans="1:33" x14ac:dyDescent="0.3">
      <c r="A3424" s="129" t="s">
        <v>597</v>
      </c>
      <c r="B3424" s="132">
        <v>1.03</v>
      </c>
      <c r="C3424" s="132">
        <v>-6.64</v>
      </c>
      <c r="D3424" s="132">
        <v>-29.86</v>
      </c>
      <c r="E3424" s="132">
        <v>-42.6</v>
      </c>
      <c r="F3424" s="132">
        <v>-43.76</v>
      </c>
      <c r="G3424" s="129" t="s">
        <v>3127</v>
      </c>
      <c r="H3424" s="129" t="s">
        <v>31</v>
      </c>
      <c r="I3424" s="129">
        <v>3.8250000000000002</v>
      </c>
      <c r="J3424" s="129">
        <v>-78</v>
      </c>
      <c r="K3424" s="129">
        <v>-75</v>
      </c>
      <c r="L3424" s="129" t="b">
        <v>0</v>
      </c>
      <c r="M3424" s="129">
        <v>-102.818</v>
      </c>
      <c r="N3424" s="129">
        <v>4.3</v>
      </c>
      <c r="O3424" s="129">
        <v>-23.908999999999999</v>
      </c>
      <c r="P3424" s="132">
        <v>-74.158000000000001</v>
      </c>
      <c r="Q3424" s="132">
        <v>0.871</v>
      </c>
      <c r="R3424" s="132">
        <v>-64.567999999999998</v>
      </c>
      <c r="S3424" s="129">
        <v>3.73</v>
      </c>
      <c r="T3424" s="129">
        <v>14.672000000000001</v>
      </c>
      <c r="U3424" s="129">
        <v>12.8</v>
      </c>
      <c r="V3424" s="129">
        <v>-48</v>
      </c>
      <c r="W3424" s="129">
        <v>-61</v>
      </c>
      <c r="X3424" s="129">
        <v>419</v>
      </c>
      <c r="Y3424" s="129" t="s">
        <v>597</v>
      </c>
      <c r="Z3424" s="129" t="b">
        <v>1</v>
      </c>
      <c r="AA3424" s="129">
        <v>0</v>
      </c>
      <c r="AB3424" s="129" t="b">
        <v>0</v>
      </c>
      <c r="AC3424" s="129">
        <v>45</v>
      </c>
      <c r="AD3424" s="129">
        <v>1.2999999999999999E-2</v>
      </c>
      <c r="AE3424" s="129" t="s">
        <v>31</v>
      </c>
      <c r="AF3424" s="129" t="s">
        <v>3127</v>
      </c>
      <c r="AG3424" s="35" t="s">
        <v>4331</v>
      </c>
    </row>
    <row r="3425" spans="1:33" x14ac:dyDescent="0.3">
      <c r="A3425" s="129" t="s">
        <v>2361</v>
      </c>
      <c r="B3425" s="132">
        <v>0.54</v>
      </c>
      <c r="C3425" s="132">
        <v>-1.63</v>
      </c>
      <c r="D3425" s="132">
        <v>-16.350000000000001</v>
      </c>
      <c r="E3425" s="132">
        <v>-14.56</v>
      </c>
      <c r="F3425" s="132">
        <v>-23.41</v>
      </c>
      <c r="G3425" s="129" t="s">
        <v>3146</v>
      </c>
      <c r="H3425" s="129" t="s">
        <v>3124</v>
      </c>
      <c r="I3425" s="129">
        <v>2.0289999999999999</v>
      </c>
      <c r="J3425" s="129">
        <v>-88</v>
      </c>
      <c r="K3425" s="129">
        <v>-66</v>
      </c>
      <c r="L3425" s="129" t="b">
        <v>0</v>
      </c>
      <c r="M3425" s="129">
        <v>-79.930000000000007</v>
      </c>
      <c r="N3425" s="129">
        <v>3.3370000000000002</v>
      </c>
      <c r="O3425" s="129">
        <v>-23.956</v>
      </c>
      <c r="P3425" s="132">
        <v>-59.36</v>
      </c>
      <c r="Q3425" s="132">
        <v>0.89200000000000002</v>
      </c>
      <c r="R3425" s="132">
        <v>-52.975000000000001</v>
      </c>
      <c r="S3425" s="129">
        <v>4.18</v>
      </c>
      <c r="T3425" s="129">
        <v>-35.347000000000001</v>
      </c>
      <c r="U3425" s="129">
        <v>22.35</v>
      </c>
      <c r="V3425" s="129">
        <v>9</v>
      </c>
      <c r="W3425" s="129">
        <v>23</v>
      </c>
      <c r="X3425" s="129">
        <v>214</v>
      </c>
      <c r="Y3425" s="129" t="s">
        <v>2361</v>
      </c>
      <c r="Z3425" s="129" t="b">
        <v>1</v>
      </c>
      <c r="AA3425" s="129">
        <v>0</v>
      </c>
      <c r="AB3425" s="129" t="b">
        <v>0</v>
      </c>
      <c r="AC3425" s="129">
        <v>38</v>
      </c>
      <c r="AD3425" s="129">
        <v>1.2E-2</v>
      </c>
      <c r="AE3425" s="129" t="s">
        <v>3124</v>
      </c>
      <c r="AF3425" s="129" t="s">
        <v>3146</v>
      </c>
      <c r="AG3425" s="35" t="s">
        <v>3521</v>
      </c>
    </row>
    <row r="3426" spans="1:33" x14ac:dyDescent="0.3">
      <c r="A3426" s="129" t="s">
        <v>1003</v>
      </c>
      <c r="B3426" s="132">
        <v>1.58</v>
      </c>
      <c r="C3426" s="132">
        <v>-6.85</v>
      </c>
      <c r="D3426" s="132">
        <v>-26.4</v>
      </c>
      <c r="E3426" s="132">
        <v>-30.88</v>
      </c>
      <c r="F3426" s="132">
        <v>-35.880000000000003</v>
      </c>
      <c r="G3426" s="129" t="s">
        <v>3127</v>
      </c>
      <c r="H3426" s="129" t="s">
        <v>31</v>
      </c>
      <c r="I3426" s="129">
        <v>7.6680000000000001</v>
      </c>
      <c r="J3426" s="129">
        <v>-54</v>
      </c>
      <c r="K3426" s="129">
        <v>-49</v>
      </c>
      <c r="L3426" s="129" t="b">
        <v>0</v>
      </c>
      <c r="M3426" s="129">
        <v>-77.956999999999994</v>
      </c>
      <c r="N3426" s="129">
        <v>3.2269999999999999</v>
      </c>
      <c r="O3426" s="129">
        <v>-24.157</v>
      </c>
      <c r="P3426" s="132">
        <v>-62.368000000000002</v>
      </c>
      <c r="Q3426" s="132">
        <v>0.87</v>
      </c>
      <c r="R3426" s="132">
        <v>-54.246000000000002</v>
      </c>
      <c r="S3426" s="129">
        <v>2.61</v>
      </c>
      <c r="T3426" s="129">
        <v>77.319999999999993</v>
      </c>
      <c r="U3426" s="129">
        <v>28.27</v>
      </c>
      <c r="V3426" s="129">
        <v>32</v>
      </c>
      <c r="W3426" s="129">
        <v>16</v>
      </c>
      <c r="X3426" s="129">
        <v>271</v>
      </c>
      <c r="Y3426" s="129" t="s">
        <v>1003</v>
      </c>
      <c r="Z3426" s="129" t="b">
        <v>1</v>
      </c>
      <c r="AA3426" s="129">
        <v>0</v>
      </c>
      <c r="AB3426" s="129" t="b">
        <v>0</v>
      </c>
      <c r="AC3426" s="129">
        <v>38</v>
      </c>
      <c r="AD3426" s="129">
        <v>1.2E-2</v>
      </c>
      <c r="AE3426" s="129" t="s">
        <v>31</v>
      </c>
      <c r="AF3426" s="129" t="s">
        <v>3127</v>
      </c>
      <c r="AG3426" s="35" t="s">
        <v>3772</v>
      </c>
    </row>
    <row r="3427" spans="1:33" x14ac:dyDescent="0.3">
      <c r="A3427" s="129" t="s">
        <v>8134</v>
      </c>
      <c r="B3427" s="132">
        <v>-0.56999999999999995</v>
      </c>
      <c r="C3427" s="132">
        <v>-6.69</v>
      </c>
      <c r="D3427" s="132">
        <v>-22.68</v>
      </c>
      <c r="E3427" s="132">
        <v>-21.68</v>
      </c>
      <c r="F3427" s="132">
        <v>-24.78</v>
      </c>
      <c r="G3427" s="129" t="s">
        <v>202</v>
      </c>
      <c r="H3427" s="129" t="s">
        <v>3108</v>
      </c>
      <c r="I3427" s="129">
        <v>0.45200000000000001</v>
      </c>
      <c r="J3427" s="129">
        <v>-61</v>
      </c>
      <c r="K3427" s="129">
        <v>-46</v>
      </c>
      <c r="L3427" s="129" t="b">
        <v>0</v>
      </c>
      <c r="M3427" s="129">
        <v>-70.760000000000005</v>
      </c>
      <c r="N3427" s="129">
        <v>2.92</v>
      </c>
      <c r="O3427" s="129">
        <v>-24.234000000000002</v>
      </c>
      <c r="P3427" s="132">
        <v>-54.314999999999998</v>
      </c>
      <c r="Q3427" s="132">
        <v>0.86899999999999999</v>
      </c>
      <c r="R3427" s="132">
        <v>-47.207000000000001</v>
      </c>
      <c r="S3427" s="129">
        <v>2.7</v>
      </c>
      <c r="T3427" s="129">
        <v>5.6440000000000001</v>
      </c>
      <c r="U3427" s="129">
        <v>26.22</v>
      </c>
      <c r="V3427" s="129">
        <v>4</v>
      </c>
      <c r="W3427" s="129">
        <v>-2</v>
      </c>
      <c r="X3427" s="129">
        <v>282</v>
      </c>
      <c r="Y3427" s="129" t="s">
        <v>8134</v>
      </c>
      <c r="Z3427" s="129" t="b">
        <v>1</v>
      </c>
      <c r="AA3427" s="129">
        <v>0</v>
      </c>
      <c r="AB3427" s="129" t="b">
        <v>0</v>
      </c>
      <c r="AC3427" s="129">
        <v>38</v>
      </c>
      <c r="AD3427" s="129">
        <v>1.2E-2</v>
      </c>
      <c r="AE3427" s="129" t="s">
        <v>3108</v>
      </c>
      <c r="AF3427" s="129" t="s">
        <v>202</v>
      </c>
      <c r="AG3427" s="35" t="s">
        <v>8135</v>
      </c>
    </row>
    <row r="3428" spans="1:33" x14ac:dyDescent="0.3">
      <c r="A3428" s="129" t="s">
        <v>2432</v>
      </c>
      <c r="B3428" s="132">
        <v>-9.73</v>
      </c>
      <c r="C3428" s="132">
        <v>-17.93</v>
      </c>
      <c r="D3428" s="132">
        <v>-35.29</v>
      </c>
      <c r="E3428" s="132">
        <v>-36.700000000000003</v>
      </c>
      <c r="F3428" s="132">
        <v>-43.21</v>
      </c>
      <c r="G3428" s="129" t="s">
        <v>202</v>
      </c>
      <c r="H3428" s="129" t="s">
        <v>3108</v>
      </c>
      <c r="I3428" s="129">
        <v>1.0249999999999999</v>
      </c>
      <c r="J3428" s="129">
        <v>-75</v>
      </c>
      <c r="K3428" s="129">
        <v>-74</v>
      </c>
      <c r="L3428" s="129" t="b">
        <v>0</v>
      </c>
      <c r="M3428" s="129">
        <v>-99.045000000000002</v>
      </c>
      <c r="N3428" s="129">
        <v>4.0410000000000004</v>
      </c>
      <c r="O3428" s="129">
        <v>-24.509</v>
      </c>
      <c r="P3428" s="132">
        <v>-71.260999999999996</v>
      </c>
      <c r="Q3428" s="132">
        <v>0.88500000000000001</v>
      </c>
      <c r="R3428" s="132">
        <v>-63.034999999999997</v>
      </c>
      <c r="S3428" s="129">
        <v>4.84</v>
      </c>
      <c r="T3428" s="129">
        <v>-97.605000000000004</v>
      </c>
      <c r="U3428" s="129">
        <v>46.18</v>
      </c>
      <c r="V3428" s="129">
        <v>-17</v>
      </c>
      <c r="W3428" s="129">
        <v>-22</v>
      </c>
      <c r="X3428" s="129">
        <v>89</v>
      </c>
      <c r="Y3428" s="129" t="s">
        <v>2432</v>
      </c>
      <c r="Z3428" s="129" t="b">
        <v>1</v>
      </c>
      <c r="AA3428" s="129">
        <v>0</v>
      </c>
      <c r="AB3428" s="129" t="b">
        <v>0</v>
      </c>
      <c r="AC3428" s="129">
        <v>42</v>
      </c>
      <c r="AD3428" s="129">
        <v>1.2E-2</v>
      </c>
      <c r="AE3428" s="129" t="s">
        <v>3108</v>
      </c>
      <c r="AF3428" s="129" t="s">
        <v>202</v>
      </c>
      <c r="AG3428" s="35" t="s">
        <v>4484</v>
      </c>
    </row>
    <row r="3429" spans="1:33" x14ac:dyDescent="0.3">
      <c r="A3429" s="129" t="s">
        <v>1671</v>
      </c>
      <c r="B3429" s="132">
        <v>-1.77</v>
      </c>
      <c r="C3429" s="132">
        <v>-5.15</v>
      </c>
      <c r="D3429" s="132">
        <v>-13.89</v>
      </c>
      <c r="E3429" s="132">
        <v>-5.45</v>
      </c>
      <c r="F3429" s="132">
        <v>-18.579999999999998</v>
      </c>
      <c r="G3429" s="129" t="s">
        <v>3207</v>
      </c>
      <c r="H3429" s="129" t="s">
        <v>3108</v>
      </c>
      <c r="I3429" s="129">
        <v>2.5529999999999999</v>
      </c>
      <c r="J3429" s="129">
        <v>-22</v>
      </c>
      <c r="K3429" s="129">
        <v>-20</v>
      </c>
      <c r="L3429" s="129" t="b">
        <v>0</v>
      </c>
      <c r="M3429" s="129">
        <v>-49.491999999999997</v>
      </c>
      <c r="N3429" s="129">
        <v>2.0150000000000001</v>
      </c>
      <c r="O3429" s="129">
        <v>-24.562000000000001</v>
      </c>
      <c r="P3429" s="132">
        <v>-41.149000000000001</v>
      </c>
      <c r="Q3429" s="132">
        <v>0.89700000000000002</v>
      </c>
      <c r="R3429" s="132">
        <v>-36.911000000000001</v>
      </c>
      <c r="S3429" s="129">
        <v>1.98</v>
      </c>
      <c r="T3429" s="129">
        <v>-65.096000000000004</v>
      </c>
      <c r="U3429" s="129">
        <v>104</v>
      </c>
      <c r="V3429" s="129">
        <v>50</v>
      </c>
      <c r="W3429" s="129">
        <v>25</v>
      </c>
      <c r="X3429" s="129">
        <v>97</v>
      </c>
      <c r="Y3429" s="129" t="s">
        <v>1671</v>
      </c>
      <c r="Z3429" s="129" t="b">
        <v>1</v>
      </c>
      <c r="AA3429" s="129">
        <v>0</v>
      </c>
      <c r="AB3429" s="129" t="b">
        <v>0</v>
      </c>
      <c r="AC3429" s="129">
        <v>42</v>
      </c>
      <c r="AD3429" s="129">
        <v>1.0999999999999999E-2</v>
      </c>
      <c r="AE3429" s="129" t="s">
        <v>3108</v>
      </c>
      <c r="AF3429" s="129" t="s">
        <v>3207</v>
      </c>
      <c r="AG3429" s="35" t="s">
        <v>4056</v>
      </c>
    </row>
    <row r="3430" spans="1:33" x14ac:dyDescent="0.3">
      <c r="A3430" s="129" t="s">
        <v>2037</v>
      </c>
      <c r="B3430" s="132">
        <v>-0.73</v>
      </c>
      <c r="C3430" s="132">
        <v>-1.36</v>
      </c>
      <c r="D3430" s="132">
        <v>-16.73</v>
      </c>
      <c r="E3430" s="132">
        <v>-34.85</v>
      </c>
      <c r="F3430" s="132">
        <v>-32.04</v>
      </c>
      <c r="G3430" s="129" t="s">
        <v>3207</v>
      </c>
      <c r="H3430" s="129" t="s">
        <v>3108</v>
      </c>
      <c r="I3430" s="129">
        <v>0.93899999999999995</v>
      </c>
      <c r="J3430" s="129">
        <v>-71</v>
      </c>
      <c r="K3430" s="129">
        <v>-71</v>
      </c>
      <c r="L3430" s="129" t="b">
        <v>0</v>
      </c>
      <c r="M3430" s="129">
        <v>-87.835999999999999</v>
      </c>
      <c r="N3430" s="129">
        <v>3.5419999999999998</v>
      </c>
      <c r="O3430" s="129">
        <v>-24.800999999999998</v>
      </c>
      <c r="P3430" s="132">
        <v>-64.792000000000002</v>
      </c>
      <c r="Q3430" s="132">
        <v>0.91500000000000004</v>
      </c>
      <c r="R3430" s="132">
        <v>-59.293999999999997</v>
      </c>
      <c r="S3430" s="129">
        <v>3.44</v>
      </c>
      <c r="T3430" s="129">
        <v>18.45</v>
      </c>
      <c r="U3430" s="129">
        <v>9.4600000000000009</v>
      </c>
      <c r="V3430" s="129">
        <v>-20</v>
      </c>
      <c r="W3430" s="129">
        <v>-27</v>
      </c>
      <c r="X3430" s="129">
        <v>615</v>
      </c>
      <c r="Y3430" s="129" t="s">
        <v>2037</v>
      </c>
      <c r="Z3430" s="129" t="b">
        <v>1</v>
      </c>
      <c r="AA3430" s="129">
        <v>0</v>
      </c>
      <c r="AB3430" s="129" t="b">
        <v>0</v>
      </c>
      <c r="AC3430" s="129">
        <v>38</v>
      </c>
      <c r="AD3430" s="129">
        <v>1.0999999999999999E-2</v>
      </c>
      <c r="AE3430" s="129" t="s">
        <v>3108</v>
      </c>
      <c r="AF3430" s="129" t="s">
        <v>3207</v>
      </c>
      <c r="AG3430" s="35" t="s">
        <v>3695</v>
      </c>
    </row>
    <row r="3431" spans="1:33" x14ac:dyDescent="0.3">
      <c r="A3431" s="129" t="s">
        <v>8293</v>
      </c>
      <c r="B3431" s="132">
        <v>-2.2999999999999998</v>
      </c>
      <c r="C3431" s="132">
        <v>-8.15</v>
      </c>
      <c r="D3431" s="132">
        <v>-22.29</v>
      </c>
      <c r="E3431" s="132">
        <v>-28.98</v>
      </c>
      <c r="F3431" s="132">
        <v>-29.84</v>
      </c>
      <c r="G3431" s="129" t="s">
        <v>202</v>
      </c>
      <c r="H3431" s="129" t="s">
        <v>3108</v>
      </c>
      <c r="I3431" s="129">
        <v>0.41199999999999998</v>
      </c>
      <c r="J3431" s="129">
        <v>-56</v>
      </c>
      <c r="K3431" s="129">
        <v>-54</v>
      </c>
      <c r="L3431" s="129" t="b">
        <v>0</v>
      </c>
      <c r="M3431" s="129">
        <v>-59.354999999999997</v>
      </c>
      <c r="N3431" s="129">
        <v>2.3820000000000001</v>
      </c>
      <c r="O3431" s="129">
        <v>-24.919</v>
      </c>
      <c r="P3431" s="132">
        <v>-50.417000000000002</v>
      </c>
      <c r="Q3431" s="132">
        <v>0.88900000000000001</v>
      </c>
      <c r="R3431" s="132">
        <v>-44.814</v>
      </c>
      <c r="S3431" s="129">
        <v>3.24</v>
      </c>
      <c r="T3431" s="129">
        <v>-72.033000000000001</v>
      </c>
      <c r="U3431" s="129">
        <v>44.2</v>
      </c>
      <c r="V3431" s="129">
        <v>-53</v>
      </c>
      <c r="W3431" s="129">
        <v>-37</v>
      </c>
      <c r="X3431" s="129">
        <v>139</v>
      </c>
      <c r="Y3431" s="129" t="s">
        <v>8293</v>
      </c>
      <c r="Z3431" s="129" t="b">
        <v>1</v>
      </c>
      <c r="AA3431" s="129">
        <v>0</v>
      </c>
      <c r="AB3431" s="129" t="b">
        <v>0</v>
      </c>
      <c r="AC3431" s="129">
        <v>38</v>
      </c>
      <c r="AD3431" s="129">
        <v>1.0999999999999999E-2</v>
      </c>
      <c r="AE3431" s="129" t="s">
        <v>3108</v>
      </c>
      <c r="AF3431" s="129" t="s">
        <v>202</v>
      </c>
      <c r="AG3431" s="35" t="s">
        <v>8294</v>
      </c>
    </row>
    <row r="3432" spans="1:33" x14ac:dyDescent="0.3">
      <c r="A3432" s="129" t="s">
        <v>2245</v>
      </c>
      <c r="B3432" s="132">
        <v>16.28</v>
      </c>
      <c r="C3432" s="132">
        <v>40.61</v>
      </c>
      <c r="D3432" s="132">
        <v>-24.96</v>
      </c>
      <c r="E3432" s="132">
        <v>-58.62</v>
      </c>
      <c r="F3432" s="132">
        <v>-50.34</v>
      </c>
      <c r="G3432" s="129" t="s">
        <v>3150</v>
      </c>
      <c r="H3432" s="129" t="s">
        <v>3108</v>
      </c>
      <c r="I3432" s="129">
        <v>0.57399999999999995</v>
      </c>
      <c r="J3432" s="129">
        <v>-90</v>
      </c>
      <c r="K3432" s="129">
        <v>-83</v>
      </c>
      <c r="L3432" s="129" t="b">
        <v>0</v>
      </c>
      <c r="M3432" s="129">
        <v>-164.77099999999999</v>
      </c>
      <c r="N3432" s="129">
        <v>6.6</v>
      </c>
      <c r="O3432" s="129">
        <v>-24.965</v>
      </c>
      <c r="P3432" s="132">
        <v>-93.828999999999994</v>
      </c>
      <c r="Q3432" s="132">
        <v>0.91900000000000004</v>
      </c>
      <c r="R3432" s="132">
        <v>-86.221000000000004</v>
      </c>
      <c r="S3432" s="129">
        <v>8.0299999999999994</v>
      </c>
      <c r="T3432" s="129">
        <v>59.680999999999997</v>
      </c>
      <c r="U3432" s="129">
        <v>21.71</v>
      </c>
      <c r="V3432" s="129">
        <v>6</v>
      </c>
      <c r="W3432" s="129">
        <v>4</v>
      </c>
      <c r="X3432" s="129">
        <v>114</v>
      </c>
      <c r="Y3432" s="129" t="s">
        <v>2245</v>
      </c>
      <c r="Z3432" s="129" t="b">
        <v>0</v>
      </c>
      <c r="AA3432" s="129">
        <v>0</v>
      </c>
      <c r="AB3432" s="129" t="b">
        <v>0</v>
      </c>
      <c r="AC3432" s="129">
        <v>41</v>
      </c>
      <c r="AD3432" s="129">
        <v>0.01</v>
      </c>
      <c r="AE3432" s="129" t="s">
        <v>3108</v>
      </c>
      <c r="AF3432" s="129" t="s">
        <v>3150</v>
      </c>
      <c r="AG3432" s="35" t="s">
        <v>5637</v>
      </c>
    </row>
    <row r="3433" spans="1:33" x14ac:dyDescent="0.3">
      <c r="A3433" s="129" t="s">
        <v>328</v>
      </c>
      <c r="B3433" s="132">
        <v>-2.5299999999999998</v>
      </c>
      <c r="C3433" s="132">
        <v>-5.43</v>
      </c>
      <c r="D3433" s="132">
        <v>-17.420000000000002</v>
      </c>
      <c r="E3433" s="132">
        <v>-19.66</v>
      </c>
      <c r="F3433" s="132">
        <v>-22.01</v>
      </c>
      <c r="G3433" s="129" t="s">
        <v>3267</v>
      </c>
      <c r="H3433" s="129" t="s">
        <v>3205</v>
      </c>
      <c r="I3433" s="129">
        <v>13.840999999999999</v>
      </c>
      <c r="J3433" s="129">
        <v>-44</v>
      </c>
      <c r="K3433" s="129">
        <v>-29</v>
      </c>
      <c r="L3433" s="129" t="b">
        <v>0</v>
      </c>
      <c r="M3433" s="129">
        <v>-63.850999999999999</v>
      </c>
      <c r="N3433" s="129">
        <v>2.5419999999999998</v>
      </c>
      <c r="O3433" s="129">
        <v>-25.116</v>
      </c>
      <c r="P3433" s="132">
        <v>-49.164999999999999</v>
      </c>
      <c r="Q3433" s="132">
        <v>0.88800000000000001</v>
      </c>
      <c r="R3433" s="132">
        <v>-43.676000000000002</v>
      </c>
      <c r="S3433" s="129">
        <v>2.48</v>
      </c>
      <c r="T3433" s="129">
        <v>-99.757000000000005</v>
      </c>
      <c r="U3433" s="129">
        <v>8.2750000000000004</v>
      </c>
      <c r="V3433" s="129">
        <v>-8</v>
      </c>
      <c r="W3433" s="129">
        <v>-17</v>
      </c>
      <c r="X3433" s="129">
        <v>973</v>
      </c>
      <c r="Y3433" s="129" t="s">
        <v>328</v>
      </c>
      <c r="Z3433" s="129" t="b">
        <v>1</v>
      </c>
      <c r="AA3433" s="129">
        <v>0</v>
      </c>
      <c r="AB3433" s="129" t="b">
        <v>0</v>
      </c>
      <c r="AC3433" s="129">
        <v>41</v>
      </c>
      <c r="AD3433" s="129">
        <v>0.01</v>
      </c>
      <c r="AE3433" s="129" t="s">
        <v>3205</v>
      </c>
      <c r="AF3433" s="129" t="s">
        <v>3267</v>
      </c>
      <c r="AG3433" s="35" t="s">
        <v>4476</v>
      </c>
    </row>
    <row r="3434" spans="1:33" x14ac:dyDescent="0.3">
      <c r="A3434" s="129" t="s">
        <v>294</v>
      </c>
      <c r="B3434" s="132">
        <v>0.08</v>
      </c>
      <c r="C3434" s="132">
        <v>-17.170000000000002</v>
      </c>
      <c r="D3434" s="132">
        <v>-32.49</v>
      </c>
      <c r="E3434" s="132">
        <v>-45.35</v>
      </c>
      <c r="F3434" s="132">
        <v>-43.81</v>
      </c>
      <c r="G3434" s="129" t="s">
        <v>3623</v>
      </c>
      <c r="H3434" s="129" t="s">
        <v>31</v>
      </c>
      <c r="I3434" s="129">
        <v>7.0220000000000002</v>
      </c>
      <c r="J3434" s="129">
        <v>-91</v>
      </c>
      <c r="K3434" s="129">
        <v>-91</v>
      </c>
      <c r="L3434" s="129" t="b">
        <v>0</v>
      </c>
      <c r="M3434" s="129">
        <v>-111.83199999999999</v>
      </c>
      <c r="N3434" s="129">
        <v>4.4480000000000004</v>
      </c>
      <c r="O3434" s="129">
        <v>-25.143999999999998</v>
      </c>
      <c r="P3434" s="132">
        <v>-76.183999999999997</v>
      </c>
      <c r="Q3434" s="132">
        <v>0.89600000000000002</v>
      </c>
      <c r="R3434" s="132">
        <v>-68.242000000000004</v>
      </c>
      <c r="S3434" s="129">
        <v>4.26</v>
      </c>
      <c r="T3434" s="129">
        <v>90.909000000000006</v>
      </c>
      <c r="U3434" s="129">
        <v>17.965</v>
      </c>
      <c r="V3434" s="129">
        <v>-17</v>
      </c>
      <c r="W3434" s="129">
        <v>-12</v>
      </c>
      <c r="X3434" s="129">
        <v>261</v>
      </c>
      <c r="Y3434" s="129" t="s">
        <v>294</v>
      </c>
      <c r="Z3434" s="129" t="b">
        <v>1</v>
      </c>
      <c r="AA3434" s="129">
        <v>0</v>
      </c>
      <c r="AB3434" s="129" t="b">
        <v>0</v>
      </c>
      <c r="AC3434" s="129">
        <v>38</v>
      </c>
      <c r="AD3434" s="129">
        <v>0.01</v>
      </c>
      <c r="AE3434" s="129" t="s">
        <v>31</v>
      </c>
      <c r="AF3434" s="129" t="s">
        <v>3623</v>
      </c>
      <c r="AG3434" s="35" t="s">
        <v>4730</v>
      </c>
    </row>
    <row r="3435" spans="1:33" x14ac:dyDescent="0.3">
      <c r="A3435" s="129" t="s">
        <v>3090</v>
      </c>
      <c r="B3435" s="132">
        <v>7.38</v>
      </c>
      <c r="C3435" s="132">
        <v>-4.6900000000000004</v>
      </c>
      <c r="D3435" s="132">
        <v>-18.34</v>
      </c>
      <c r="E3435" s="132">
        <v>-23.47</v>
      </c>
      <c r="F3435" s="132">
        <v>-26.97</v>
      </c>
      <c r="G3435" s="129" t="s">
        <v>3114</v>
      </c>
      <c r="H3435" s="129" t="s">
        <v>31</v>
      </c>
      <c r="I3435" s="129">
        <v>0.746</v>
      </c>
      <c r="J3435" s="129">
        <v>-81</v>
      </c>
      <c r="K3435" s="129">
        <v>-77</v>
      </c>
      <c r="L3435" s="129" t="b">
        <v>0</v>
      </c>
      <c r="M3435" s="129">
        <v>-94.210999999999999</v>
      </c>
      <c r="N3435" s="129">
        <v>3.7330000000000001</v>
      </c>
      <c r="O3435" s="129">
        <v>-25.24</v>
      </c>
      <c r="P3435" s="132">
        <v>-65.332999999999998</v>
      </c>
      <c r="Q3435" s="132">
        <v>0.90200000000000002</v>
      </c>
      <c r="R3435" s="132">
        <v>-58.942</v>
      </c>
      <c r="S3435" s="129">
        <v>3.83</v>
      </c>
      <c r="T3435" s="129">
        <v>58.981000000000002</v>
      </c>
      <c r="U3435" s="129">
        <v>9.75</v>
      </c>
      <c r="V3435" s="129">
        <v>-3</v>
      </c>
      <c r="W3435" s="129">
        <v>-4</v>
      </c>
      <c r="X3435" s="129">
        <v>536</v>
      </c>
      <c r="Y3435" s="129" t="s">
        <v>3090</v>
      </c>
      <c r="Z3435" s="129" t="b">
        <v>1</v>
      </c>
      <c r="AA3435" s="129">
        <v>0</v>
      </c>
      <c r="AB3435" s="129" t="b">
        <v>0</v>
      </c>
      <c r="AC3435" s="129">
        <v>45</v>
      </c>
      <c r="AD3435" s="129">
        <v>0.01</v>
      </c>
      <c r="AE3435" s="129" t="s">
        <v>31</v>
      </c>
      <c r="AF3435" s="129" t="s">
        <v>3114</v>
      </c>
      <c r="AG3435" s="35" t="s">
        <v>4676</v>
      </c>
    </row>
    <row r="3436" spans="1:33" x14ac:dyDescent="0.3">
      <c r="A3436" s="129" t="s">
        <v>8263</v>
      </c>
      <c r="B3436" s="132">
        <v>-0.91</v>
      </c>
      <c r="C3436" s="132">
        <v>-10.66</v>
      </c>
      <c r="D3436" s="132">
        <v>-39.44</v>
      </c>
      <c r="E3436" s="132">
        <v>-51.56</v>
      </c>
      <c r="F3436" s="132">
        <v>-54.77</v>
      </c>
      <c r="G3436" s="129" t="s">
        <v>3221</v>
      </c>
      <c r="H3436" s="129" t="s">
        <v>31</v>
      </c>
      <c r="I3436" s="129">
        <v>0.22500000000000001</v>
      </c>
      <c r="J3436" s="129">
        <v>-96</v>
      </c>
      <c r="K3436" s="129">
        <v>-96</v>
      </c>
      <c r="L3436" s="129" t="b">
        <v>0</v>
      </c>
      <c r="M3436" s="129">
        <v>-153.52099999999999</v>
      </c>
      <c r="N3436" s="129">
        <v>6.0149999999999997</v>
      </c>
      <c r="O3436" s="129">
        <v>-25.524000000000001</v>
      </c>
      <c r="P3436" s="132">
        <v>-88.376999999999995</v>
      </c>
      <c r="Q3436" s="132">
        <v>0.9</v>
      </c>
      <c r="R3436" s="132">
        <v>-79.570999999999998</v>
      </c>
      <c r="S3436" s="129">
        <v>8.39</v>
      </c>
      <c r="T3436" s="129">
        <v>21.858000000000001</v>
      </c>
      <c r="U3436" s="129">
        <v>1.0900000000000001</v>
      </c>
      <c r="V3436" s="129">
        <v>-47</v>
      </c>
      <c r="W3436" s="129">
        <v>-50</v>
      </c>
      <c r="X3436" s="129">
        <v>2185</v>
      </c>
      <c r="Y3436" s="129" t="s">
        <v>8263</v>
      </c>
      <c r="Z3436" s="129" t="b">
        <v>1</v>
      </c>
      <c r="AA3436" s="129">
        <v>0</v>
      </c>
      <c r="AB3436" s="129" t="b">
        <v>0</v>
      </c>
      <c r="AC3436" s="129">
        <v>35</v>
      </c>
      <c r="AD3436" s="129">
        <v>8.9999999999999993E-3</v>
      </c>
      <c r="AE3436" s="129" t="s">
        <v>31</v>
      </c>
      <c r="AF3436" s="129" t="s">
        <v>3221</v>
      </c>
      <c r="AG3436" s="35" t="s">
        <v>8264</v>
      </c>
    </row>
    <row r="3437" spans="1:33" x14ac:dyDescent="0.3">
      <c r="A3437" s="129" t="s">
        <v>418</v>
      </c>
      <c r="B3437" s="132">
        <v>2.21</v>
      </c>
      <c r="C3437" s="132">
        <v>-5.03</v>
      </c>
      <c r="D3437" s="132">
        <v>-17.54</v>
      </c>
      <c r="E3437" s="132">
        <v>-17.739999999999998</v>
      </c>
      <c r="F3437" s="132">
        <v>-19.71</v>
      </c>
      <c r="G3437" s="129" t="s">
        <v>3507</v>
      </c>
      <c r="H3437" s="129" t="s">
        <v>24</v>
      </c>
      <c r="I3437" s="129">
        <v>16.719000000000001</v>
      </c>
      <c r="J3437" s="129">
        <v>-29</v>
      </c>
      <c r="K3437" s="129">
        <v>-26</v>
      </c>
      <c r="L3437" s="129" t="b">
        <v>0</v>
      </c>
      <c r="M3437" s="129">
        <v>-79.933999999999997</v>
      </c>
      <c r="N3437" s="129">
        <v>3.12</v>
      </c>
      <c r="O3437" s="129">
        <v>-25.617000000000001</v>
      </c>
      <c r="P3437" s="132">
        <v>-58.222999999999999</v>
      </c>
      <c r="Q3437" s="132">
        <v>0.89900000000000002</v>
      </c>
      <c r="R3437" s="132">
        <v>-52.319000000000003</v>
      </c>
      <c r="S3437" s="129">
        <v>2.19</v>
      </c>
      <c r="T3437" s="129">
        <v>57.741999999999997</v>
      </c>
      <c r="U3437" s="129">
        <v>162.01</v>
      </c>
      <c r="V3437" s="129">
        <v>49</v>
      </c>
      <c r="W3437" s="129">
        <v>41</v>
      </c>
      <c r="X3437" s="129">
        <v>56</v>
      </c>
      <c r="Y3437" s="129" t="s">
        <v>418</v>
      </c>
      <c r="Z3437" s="129" t="b">
        <v>1</v>
      </c>
      <c r="AA3437" s="129">
        <v>0</v>
      </c>
      <c r="AB3437" s="129" t="b">
        <v>0</v>
      </c>
      <c r="AC3437" s="129">
        <v>42</v>
      </c>
      <c r="AD3437" s="129">
        <v>8.9999999999999993E-3</v>
      </c>
      <c r="AE3437" s="129" t="s">
        <v>24</v>
      </c>
      <c r="AF3437" s="129" t="s">
        <v>3507</v>
      </c>
      <c r="AG3437" s="35" t="s">
        <v>4429</v>
      </c>
    </row>
    <row r="3438" spans="1:33" x14ac:dyDescent="0.3">
      <c r="A3438" s="129" t="s">
        <v>1009</v>
      </c>
      <c r="B3438" s="132">
        <v>-1.0900000000000001</v>
      </c>
      <c r="C3438" s="132">
        <v>-15.76</v>
      </c>
      <c r="D3438" s="132">
        <v>-28.99</v>
      </c>
      <c r="E3438" s="132">
        <v>-33.14</v>
      </c>
      <c r="F3438" s="132">
        <v>-33.01</v>
      </c>
      <c r="G3438" s="129" t="s">
        <v>841</v>
      </c>
      <c r="H3438" s="129" t="s">
        <v>24</v>
      </c>
      <c r="I3438" s="129">
        <v>6.806</v>
      </c>
      <c r="J3438" s="129">
        <v>-63</v>
      </c>
      <c r="K3438" s="129">
        <v>-63</v>
      </c>
      <c r="L3438" s="129" t="b">
        <v>0</v>
      </c>
      <c r="M3438" s="129">
        <v>-80.131</v>
      </c>
      <c r="N3438" s="129">
        <v>3.0779999999999998</v>
      </c>
      <c r="O3438" s="129">
        <v>-26.033999999999999</v>
      </c>
      <c r="P3438" s="132">
        <v>-60.459000000000003</v>
      </c>
      <c r="Q3438" s="132">
        <v>0.88900000000000001</v>
      </c>
      <c r="R3438" s="132">
        <v>-53.756999999999998</v>
      </c>
      <c r="S3438" s="129">
        <v>3</v>
      </c>
      <c r="T3438" s="129">
        <v>-17.623000000000001</v>
      </c>
      <c r="U3438" s="129">
        <v>20.8</v>
      </c>
      <c r="V3438" s="129">
        <v>-55</v>
      </c>
      <c r="W3438" s="129">
        <v>-32</v>
      </c>
      <c r="X3438" s="129">
        <v>320</v>
      </c>
      <c r="Y3438" s="129" t="s">
        <v>1009</v>
      </c>
      <c r="Z3438" s="129" t="b">
        <v>1</v>
      </c>
      <c r="AA3438" s="129">
        <v>0</v>
      </c>
      <c r="AB3438" s="129" t="b">
        <v>0</v>
      </c>
      <c r="AC3438" s="129">
        <v>39</v>
      </c>
      <c r="AD3438" s="129">
        <v>8.9999999999999993E-3</v>
      </c>
      <c r="AE3438" s="129" t="s">
        <v>24</v>
      </c>
      <c r="AF3438" s="129" t="s">
        <v>841</v>
      </c>
      <c r="AG3438" s="35" t="s">
        <v>3367</v>
      </c>
    </row>
    <row r="3439" spans="1:33" x14ac:dyDescent="0.3">
      <c r="A3439" s="129" t="s">
        <v>2274</v>
      </c>
      <c r="B3439" s="132">
        <v>-3.99</v>
      </c>
      <c r="C3439" s="132">
        <v>2.94</v>
      </c>
      <c r="D3439" s="132">
        <v>-19.55</v>
      </c>
      <c r="E3439" s="132">
        <v>-29.09</v>
      </c>
      <c r="F3439" s="132">
        <v>-31.49</v>
      </c>
      <c r="G3439" s="129" t="s">
        <v>202</v>
      </c>
      <c r="H3439" s="129" t="s">
        <v>3108</v>
      </c>
      <c r="I3439" s="129">
        <v>1.054</v>
      </c>
      <c r="J3439" s="129">
        <v>-57</v>
      </c>
      <c r="K3439" s="129">
        <v>-56</v>
      </c>
      <c r="L3439" s="129" t="b">
        <v>0</v>
      </c>
      <c r="M3439" s="129">
        <v>-89.991</v>
      </c>
      <c r="N3439" s="129">
        <v>3.4449999999999998</v>
      </c>
      <c r="O3439" s="129">
        <v>-26.12</v>
      </c>
      <c r="P3439" s="132">
        <v>-66.397000000000006</v>
      </c>
      <c r="Q3439" s="132">
        <v>0.91200000000000003</v>
      </c>
      <c r="R3439" s="132">
        <v>-60.542999999999999</v>
      </c>
      <c r="S3439" s="129">
        <v>3.63</v>
      </c>
      <c r="T3439" s="129">
        <v>-113.57899999999999</v>
      </c>
      <c r="U3439" s="129">
        <v>54.36</v>
      </c>
      <c r="V3439" s="129">
        <v>18</v>
      </c>
      <c r="W3439" s="129">
        <v>-4</v>
      </c>
      <c r="X3439" s="129">
        <v>101</v>
      </c>
      <c r="Y3439" s="129" t="s">
        <v>2274</v>
      </c>
      <c r="Z3439" s="129" t="b">
        <v>1</v>
      </c>
      <c r="AA3439" s="129">
        <v>0</v>
      </c>
      <c r="AB3439" s="129" t="b">
        <v>0</v>
      </c>
      <c r="AC3439" s="129">
        <v>39</v>
      </c>
      <c r="AD3439" s="129">
        <v>8.0000000000000002E-3</v>
      </c>
      <c r="AE3439" s="129" t="s">
        <v>3108</v>
      </c>
      <c r="AF3439" s="129" t="s">
        <v>202</v>
      </c>
      <c r="AG3439" s="35" t="s">
        <v>4215</v>
      </c>
    </row>
    <row r="3440" spans="1:33" x14ac:dyDescent="0.3">
      <c r="A3440" s="129" t="s">
        <v>2156</v>
      </c>
      <c r="B3440" s="132">
        <v>-5.29</v>
      </c>
      <c r="C3440" s="132">
        <v>-1.87</v>
      </c>
      <c r="D3440" s="132">
        <v>-40.159999999999997</v>
      </c>
      <c r="E3440" s="132">
        <v>-49.03</v>
      </c>
      <c r="F3440" s="132">
        <v>-51.94</v>
      </c>
      <c r="G3440" s="129" t="s">
        <v>88</v>
      </c>
      <c r="H3440" s="129" t="s">
        <v>31</v>
      </c>
      <c r="I3440" s="129">
        <v>1.194</v>
      </c>
      <c r="J3440" s="129">
        <v>-84</v>
      </c>
      <c r="K3440" s="129">
        <v>-83</v>
      </c>
      <c r="L3440" s="129" t="b">
        <v>0</v>
      </c>
      <c r="M3440" s="129">
        <v>-188.11099999999999</v>
      </c>
      <c r="N3440" s="129">
        <v>7.1829999999999998</v>
      </c>
      <c r="O3440" s="129">
        <v>-26.187999999999999</v>
      </c>
      <c r="P3440" s="132">
        <v>-90.195999999999998</v>
      </c>
      <c r="Q3440" s="132">
        <v>0.92100000000000004</v>
      </c>
      <c r="R3440" s="132">
        <v>-83.114000000000004</v>
      </c>
      <c r="S3440" s="129">
        <v>7.5</v>
      </c>
      <c r="T3440" s="129">
        <v>0</v>
      </c>
      <c r="U3440" s="129">
        <v>6.81</v>
      </c>
      <c r="V3440" s="129">
        <v>-35</v>
      </c>
      <c r="W3440" s="129">
        <v>-41</v>
      </c>
      <c r="X3440" s="129">
        <v>391</v>
      </c>
      <c r="Y3440" s="129" t="s">
        <v>2156</v>
      </c>
      <c r="Z3440" s="129" t="b">
        <v>1</v>
      </c>
      <c r="AA3440" s="129">
        <v>0</v>
      </c>
      <c r="AB3440" s="129" t="b">
        <v>0</v>
      </c>
      <c r="AC3440" s="129">
        <v>43</v>
      </c>
      <c r="AD3440" s="129">
        <v>8.0000000000000002E-3</v>
      </c>
      <c r="AE3440" s="129" t="s">
        <v>31</v>
      </c>
      <c r="AF3440" s="129" t="s">
        <v>88</v>
      </c>
      <c r="AG3440" s="35" t="s">
        <v>5430</v>
      </c>
    </row>
    <row r="3441" spans="1:33" x14ac:dyDescent="0.3">
      <c r="A3441" s="129" t="s">
        <v>1350</v>
      </c>
      <c r="B3441" s="132">
        <v>-0.59</v>
      </c>
      <c r="C3441" s="132">
        <v>-4.47</v>
      </c>
      <c r="D3441" s="132">
        <v>-16.03</v>
      </c>
      <c r="E3441" s="132">
        <v>-27.92</v>
      </c>
      <c r="F3441" s="132">
        <v>-28.81</v>
      </c>
      <c r="G3441" s="129" t="s">
        <v>3267</v>
      </c>
      <c r="H3441" s="129" t="s">
        <v>3205</v>
      </c>
      <c r="I3441" s="129">
        <v>18.398</v>
      </c>
      <c r="J3441" s="129">
        <v>-47</v>
      </c>
      <c r="K3441" s="129">
        <v>-44</v>
      </c>
      <c r="L3441" s="129" t="b">
        <v>0</v>
      </c>
      <c r="M3441" s="129">
        <v>-96.903000000000006</v>
      </c>
      <c r="N3441" s="129">
        <v>3.6789999999999998</v>
      </c>
      <c r="O3441" s="129">
        <v>-26.34</v>
      </c>
      <c r="P3441" s="132">
        <v>-67.105999999999995</v>
      </c>
      <c r="Q3441" s="132">
        <v>0.90600000000000003</v>
      </c>
      <c r="R3441" s="132">
        <v>-60.792000000000002</v>
      </c>
      <c r="S3441" s="129">
        <v>1.77</v>
      </c>
      <c r="T3441" s="129">
        <v>-58.264000000000003</v>
      </c>
      <c r="U3441" s="129">
        <v>18.38</v>
      </c>
      <c r="V3441" s="129">
        <v>-44</v>
      </c>
      <c r="W3441" s="129">
        <v>-39</v>
      </c>
      <c r="X3441" s="129">
        <v>613</v>
      </c>
      <c r="Y3441" s="129" t="s">
        <v>1350</v>
      </c>
      <c r="Z3441" s="129" t="b">
        <v>1</v>
      </c>
      <c r="AA3441" s="129">
        <v>0</v>
      </c>
      <c r="AB3441" s="129" t="b">
        <v>0</v>
      </c>
      <c r="AC3441" s="129">
        <v>38</v>
      </c>
      <c r="AD3441" s="129">
        <v>8.0000000000000002E-3</v>
      </c>
      <c r="AE3441" s="129" t="s">
        <v>3205</v>
      </c>
      <c r="AF3441" s="129" t="s">
        <v>3267</v>
      </c>
      <c r="AG3441" s="35" t="s">
        <v>4475</v>
      </c>
    </row>
    <row r="3442" spans="1:33" x14ac:dyDescent="0.3">
      <c r="A3442" s="129" t="s">
        <v>8297</v>
      </c>
      <c r="B3442" s="132">
        <v>-7.66</v>
      </c>
      <c r="C3442" s="132">
        <v>-17.18</v>
      </c>
      <c r="D3442" s="132">
        <v>-24.33</v>
      </c>
      <c r="E3442" s="132">
        <v>-37.380000000000003</v>
      </c>
      <c r="F3442" s="132">
        <v>-37.85</v>
      </c>
      <c r="G3442" s="129" t="s">
        <v>202</v>
      </c>
      <c r="H3442" s="129" t="s">
        <v>3108</v>
      </c>
      <c r="I3442" s="129">
        <v>0.35099999999999998</v>
      </c>
      <c r="J3442" s="129">
        <v>-66</v>
      </c>
      <c r="K3442" s="129">
        <v>-66</v>
      </c>
      <c r="L3442" s="129" t="b">
        <v>0</v>
      </c>
      <c r="M3442" s="129">
        <v>-68.673000000000002</v>
      </c>
      <c r="N3442" s="129">
        <v>2.573</v>
      </c>
      <c r="O3442" s="129">
        <v>-26.693000000000001</v>
      </c>
      <c r="P3442" s="132">
        <v>-57.523000000000003</v>
      </c>
      <c r="Q3442" s="132">
        <v>0.90900000000000003</v>
      </c>
      <c r="R3442" s="132">
        <v>-52.274000000000001</v>
      </c>
      <c r="S3442" s="129">
        <v>3.41</v>
      </c>
      <c r="T3442" s="129">
        <v>-82.465000000000003</v>
      </c>
      <c r="U3442" s="129">
        <v>6.75</v>
      </c>
      <c r="V3442" s="129">
        <v>5</v>
      </c>
      <c r="W3442" s="129">
        <v>-6</v>
      </c>
      <c r="X3442" s="129">
        <v>868</v>
      </c>
      <c r="Y3442" s="129" t="s">
        <v>8297</v>
      </c>
      <c r="Z3442" s="129" t="b">
        <v>1</v>
      </c>
      <c r="AA3442" s="129">
        <v>0</v>
      </c>
      <c r="AB3442" s="129" t="b">
        <v>0</v>
      </c>
      <c r="AC3442" s="129">
        <v>34</v>
      </c>
      <c r="AD3442" s="129">
        <v>8.0000000000000002E-3</v>
      </c>
      <c r="AE3442" s="129" t="s">
        <v>3108</v>
      </c>
      <c r="AF3442" s="129" t="s">
        <v>202</v>
      </c>
      <c r="AG3442" s="35" t="s">
        <v>8298</v>
      </c>
    </row>
    <row r="3443" spans="1:33" x14ac:dyDescent="0.3">
      <c r="A3443" s="129" t="s">
        <v>1013</v>
      </c>
      <c r="B3443" s="132">
        <v>-1.02</v>
      </c>
      <c r="C3443" s="132">
        <v>-15.4</v>
      </c>
      <c r="D3443" s="132">
        <v>-28.68</v>
      </c>
      <c r="E3443" s="132">
        <v>-32.82</v>
      </c>
      <c r="F3443" s="132">
        <v>-32.89</v>
      </c>
      <c r="G3443" s="129" t="s">
        <v>3365</v>
      </c>
      <c r="H3443" s="129" t="s">
        <v>3108</v>
      </c>
      <c r="I3443" s="129">
        <v>6.8079999999999998</v>
      </c>
      <c r="J3443" s="129">
        <v>-63</v>
      </c>
      <c r="K3443" s="129">
        <v>-63</v>
      </c>
      <c r="L3443" s="129" t="b">
        <v>0</v>
      </c>
      <c r="M3443" s="129">
        <v>-80.801000000000002</v>
      </c>
      <c r="N3443" s="129">
        <v>2.9740000000000002</v>
      </c>
      <c r="O3443" s="129">
        <v>-27.169</v>
      </c>
      <c r="P3443" s="132">
        <v>-60.655000000000001</v>
      </c>
      <c r="Q3443" s="132">
        <v>0.89700000000000002</v>
      </c>
      <c r="R3443" s="132">
        <v>-54.402999999999999</v>
      </c>
      <c r="S3443" s="129">
        <v>3.01</v>
      </c>
      <c r="T3443" s="129">
        <v>-16.709</v>
      </c>
      <c r="U3443" s="129">
        <v>20.905000000000001</v>
      </c>
      <c r="V3443" s="129">
        <v>-50</v>
      </c>
      <c r="W3443" s="129">
        <v>-39</v>
      </c>
      <c r="X3443" s="129">
        <v>318</v>
      </c>
      <c r="Y3443" s="129" t="s">
        <v>1013</v>
      </c>
      <c r="Z3443" s="129" t="b">
        <v>1</v>
      </c>
      <c r="AA3443" s="129">
        <v>0</v>
      </c>
      <c r="AB3443" s="129" t="b">
        <v>0</v>
      </c>
      <c r="AC3443" s="129">
        <v>38</v>
      </c>
      <c r="AD3443" s="129">
        <v>7.0000000000000001E-3</v>
      </c>
      <c r="AE3443" s="129" t="s">
        <v>3108</v>
      </c>
      <c r="AF3443" s="129" t="s">
        <v>3365</v>
      </c>
      <c r="AG3443" s="35" t="s">
        <v>3366</v>
      </c>
    </row>
    <row r="3444" spans="1:33" x14ac:dyDescent="0.3">
      <c r="A3444" s="129" t="s">
        <v>8299</v>
      </c>
      <c r="B3444" s="132">
        <v>-1.65</v>
      </c>
      <c r="C3444" s="132">
        <v>-2.76</v>
      </c>
      <c r="D3444" s="132">
        <v>-23.61</v>
      </c>
      <c r="E3444" s="132">
        <v>-38.83</v>
      </c>
      <c r="F3444" s="132">
        <v>-40.369999999999997</v>
      </c>
      <c r="G3444" s="129" t="s">
        <v>3142</v>
      </c>
      <c r="H3444" s="129" t="s">
        <v>150</v>
      </c>
      <c r="I3444" s="129">
        <v>0.222</v>
      </c>
      <c r="J3444" s="129">
        <v>-61</v>
      </c>
      <c r="K3444" s="129">
        <v>-55</v>
      </c>
      <c r="L3444" s="129" t="b">
        <v>0</v>
      </c>
      <c r="M3444" s="129">
        <v>-111.43300000000001</v>
      </c>
      <c r="N3444" s="129">
        <v>4.0750000000000002</v>
      </c>
      <c r="O3444" s="129">
        <v>-27.346</v>
      </c>
      <c r="P3444" s="132">
        <v>-76.08</v>
      </c>
      <c r="Q3444" s="132">
        <v>0.93300000000000005</v>
      </c>
      <c r="R3444" s="132">
        <v>-71.007999999999996</v>
      </c>
      <c r="S3444" s="129">
        <v>4.01</v>
      </c>
      <c r="T3444" s="129">
        <v>-19.96</v>
      </c>
      <c r="U3444" s="129">
        <v>13.75</v>
      </c>
      <c r="V3444" s="129">
        <v>79</v>
      </c>
      <c r="W3444" s="129">
        <v>39</v>
      </c>
      <c r="X3444" s="129">
        <v>362</v>
      </c>
      <c r="Y3444" s="129" t="s">
        <v>8299</v>
      </c>
      <c r="Z3444" s="129" t="b">
        <v>1</v>
      </c>
      <c r="AA3444" s="129">
        <v>0</v>
      </c>
      <c r="AB3444" s="129" t="b">
        <v>0</v>
      </c>
      <c r="AC3444" s="129">
        <v>32</v>
      </c>
      <c r="AD3444" s="129">
        <v>7.0000000000000001E-3</v>
      </c>
      <c r="AE3444" s="129" t="s">
        <v>150</v>
      </c>
      <c r="AF3444" s="129" t="s">
        <v>3142</v>
      </c>
      <c r="AG3444" s="35" t="s">
        <v>8300</v>
      </c>
    </row>
    <row r="3445" spans="1:33" x14ac:dyDescent="0.3">
      <c r="A3445" s="129" t="s">
        <v>2109</v>
      </c>
      <c r="B3445" s="132">
        <v>-3.28</v>
      </c>
      <c r="C3445" s="132">
        <v>-0.64</v>
      </c>
      <c r="D3445" s="132">
        <v>-23.51</v>
      </c>
      <c r="E3445" s="132">
        <v>-28.68</v>
      </c>
      <c r="F3445" s="132">
        <v>-33.56</v>
      </c>
      <c r="G3445" s="129" t="s">
        <v>3370</v>
      </c>
      <c r="H3445" s="129" t="s">
        <v>3108</v>
      </c>
      <c r="I3445" s="129">
        <v>0.96799999999999997</v>
      </c>
      <c r="J3445" s="129">
        <v>-82</v>
      </c>
      <c r="K3445" s="129">
        <v>-80</v>
      </c>
      <c r="L3445" s="129" t="b">
        <v>0</v>
      </c>
      <c r="M3445" s="129">
        <v>-104.628</v>
      </c>
      <c r="N3445" s="129">
        <v>3.786</v>
      </c>
      <c r="O3445" s="129">
        <v>-27.635999999999999</v>
      </c>
      <c r="P3445" s="132">
        <v>-72.277000000000001</v>
      </c>
      <c r="Q3445" s="132">
        <v>0.90900000000000003</v>
      </c>
      <c r="R3445" s="132">
        <v>-65.69</v>
      </c>
      <c r="S3445" s="129">
        <v>4.5599999999999996</v>
      </c>
      <c r="T3445" s="129">
        <v>33.463000000000001</v>
      </c>
      <c r="U3445" s="129">
        <v>53.1</v>
      </c>
      <c r="V3445" s="129">
        <v>-22</v>
      </c>
      <c r="W3445" s="129">
        <v>-23</v>
      </c>
      <c r="X3445" s="129">
        <v>82</v>
      </c>
      <c r="Y3445" s="129" t="s">
        <v>2109</v>
      </c>
      <c r="Z3445" s="129" t="b">
        <v>1</v>
      </c>
      <c r="AA3445" s="129">
        <v>0</v>
      </c>
      <c r="AB3445" s="129" t="b">
        <v>0</v>
      </c>
      <c r="AC3445" s="129">
        <v>36</v>
      </c>
      <c r="AD3445" s="129">
        <v>7.0000000000000001E-3</v>
      </c>
      <c r="AE3445" s="129" t="s">
        <v>3108</v>
      </c>
      <c r="AF3445" s="129" t="s">
        <v>3370</v>
      </c>
      <c r="AG3445" s="35" t="s">
        <v>4878</v>
      </c>
    </row>
    <row r="3446" spans="1:33" x14ac:dyDescent="0.3">
      <c r="A3446" s="129" t="s">
        <v>7550</v>
      </c>
      <c r="B3446" s="132">
        <v>10.56</v>
      </c>
      <c r="C3446" s="132">
        <v>-2.4</v>
      </c>
      <c r="D3446" s="132">
        <v>-34.659999999999997</v>
      </c>
      <c r="E3446" s="132">
        <v>-46.34</v>
      </c>
      <c r="F3446" s="132">
        <v>-46.6</v>
      </c>
      <c r="G3446" s="129" t="s">
        <v>3241</v>
      </c>
      <c r="H3446" s="129" t="s">
        <v>3124</v>
      </c>
      <c r="I3446" s="129">
        <v>0.53100000000000003</v>
      </c>
      <c r="J3446" s="129">
        <v>-96</v>
      </c>
      <c r="K3446" s="129">
        <v>-57</v>
      </c>
      <c r="L3446" s="129" t="b">
        <v>0</v>
      </c>
      <c r="M3446" s="129">
        <v>-191.53899999999999</v>
      </c>
      <c r="N3446" s="129">
        <v>6.9039999999999999</v>
      </c>
      <c r="O3446" s="129">
        <v>-27.745000000000001</v>
      </c>
      <c r="P3446" s="132">
        <v>-90.986999999999995</v>
      </c>
      <c r="Q3446" s="132">
        <v>0.91</v>
      </c>
      <c r="R3446" s="132">
        <v>-82.769000000000005</v>
      </c>
      <c r="S3446" s="129">
        <v>8.56</v>
      </c>
      <c r="T3446" s="129">
        <v>47.847000000000001</v>
      </c>
      <c r="U3446" s="129">
        <v>10.99</v>
      </c>
      <c r="V3446" s="129">
        <v>-18</v>
      </c>
      <c r="W3446" s="129">
        <v>-32</v>
      </c>
      <c r="X3446" s="129">
        <v>212</v>
      </c>
      <c r="Y3446" s="129" t="s">
        <v>7550</v>
      </c>
      <c r="Z3446" s="129" t="b">
        <v>1</v>
      </c>
      <c r="AA3446" s="129">
        <v>0</v>
      </c>
      <c r="AB3446" s="129" t="b">
        <v>0</v>
      </c>
      <c r="AC3446" s="129">
        <v>35</v>
      </c>
      <c r="AD3446" s="129">
        <v>6.0000000000000001E-3</v>
      </c>
      <c r="AE3446" s="129" t="s">
        <v>3124</v>
      </c>
      <c r="AF3446" s="129" t="s">
        <v>3241</v>
      </c>
      <c r="AG3446" s="35" t="s">
        <v>7551</v>
      </c>
    </row>
    <row r="3447" spans="1:33" x14ac:dyDescent="0.3">
      <c r="A3447" s="129" t="s">
        <v>1899</v>
      </c>
      <c r="B3447" s="132">
        <v>-2.13</v>
      </c>
      <c r="C3447" s="132">
        <v>-11.98</v>
      </c>
      <c r="D3447" s="132">
        <v>-30.98</v>
      </c>
      <c r="E3447" s="132">
        <v>-37.68</v>
      </c>
      <c r="F3447" s="132">
        <v>-38.01</v>
      </c>
      <c r="G3447" s="129" t="s">
        <v>202</v>
      </c>
      <c r="H3447" s="129" t="s">
        <v>3108</v>
      </c>
      <c r="I3447" s="129">
        <v>1.5469999999999999</v>
      </c>
      <c r="J3447" s="129">
        <v>-67</v>
      </c>
      <c r="K3447" s="129">
        <v>-66</v>
      </c>
      <c r="L3447" s="129" t="b">
        <v>0</v>
      </c>
      <c r="M3447" s="129">
        <v>-99.605000000000004</v>
      </c>
      <c r="N3447" s="129">
        <v>3.5779999999999998</v>
      </c>
      <c r="O3447" s="129">
        <v>-27.835999999999999</v>
      </c>
      <c r="P3447" s="132">
        <v>-70.265000000000001</v>
      </c>
      <c r="Q3447" s="132">
        <v>0.88200000000000001</v>
      </c>
      <c r="R3447" s="132">
        <v>-61.942</v>
      </c>
      <c r="S3447" s="129">
        <v>3.1</v>
      </c>
      <c r="T3447" s="129">
        <v>-4.8150000000000004</v>
      </c>
      <c r="U3447" s="129">
        <v>46.93</v>
      </c>
      <c r="V3447" s="129">
        <v>7</v>
      </c>
      <c r="W3447" s="129">
        <v>-17</v>
      </c>
      <c r="X3447" s="129">
        <v>137</v>
      </c>
      <c r="Y3447" s="129" t="s">
        <v>1899</v>
      </c>
      <c r="Z3447" s="129" t="b">
        <v>1</v>
      </c>
      <c r="AA3447" s="129">
        <v>0</v>
      </c>
      <c r="AB3447" s="129" t="b">
        <v>0</v>
      </c>
      <c r="AC3447" s="129">
        <v>37</v>
      </c>
      <c r="AD3447" s="129">
        <v>6.0000000000000001E-3</v>
      </c>
      <c r="AE3447" s="129" t="s">
        <v>3108</v>
      </c>
      <c r="AF3447" s="129" t="s">
        <v>202</v>
      </c>
      <c r="AG3447" s="35" t="s">
        <v>3911</v>
      </c>
    </row>
    <row r="3448" spans="1:33" x14ac:dyDescent="0.3">
      <c r="A3448" s="129" t="s">
        <v>369</v>
      </c>
      <c r="B3448" s="132">
        <v>-1.91</v>
      </c>
      <c r="C3448" s="132">
        <v>-6.95</v>
      </c>
      <c r="D3448" s="132">
        <v>-18.13</v>
      </c>
      <c r="E3448" s="132">
        <v>-19.100000000000001</v>
      </c>
      <c r="F3448" s="132">
        <v>-24.14</v>
      </c>
      <c r="G3448" s="129" t="s">
        <v>3187</v>
      </c>
      <c r="H3448" s="129" t="s">
        <v>3108</v>
      </c>
      <c r="I3448" s="129">
        <v>12.621</v>
      </c>
      <c r="J3448" s="129">
        <v>-58</v>
      </c>
      <c r="K3448" s="129">
        <v>-58</v>
      </c>
      <c r="L3448" s="129" t="b">
        <v>0</v>
      </c>
      <c r="M3448" s="129">
        <v>-57.987000000000002</v>
      </c>
      <c r="N3448" s="129">
        <v>2.0710000000000002</v>
      </c>
      <c r="O3448" s="129">
        <v>-28.001999999999999</v>
      </c>
      <c r="P3448" s="132">
        <v>-47.95</v>
      </c>
      <c r="Q3448" s="132">
        <v>0.90900000000000003</v>
      </c>
      <c r="R3448" s="132">
        <v>-43.585000000000001</v>
      </c>
      <c r="S3448" s="129">
        <v>2.0099999999999998</v>
      </c>
      <c r="T3448" s="129">
        <v>-11.406000000000001</v>
      </c>
      <c r="U3448" s="129">
        <v>43.66</v>
      </c>
      <c r="V3448" s="129">
        <v>-19</v>
      </c>
      <c r="W3448" s="129">
        <v>-48</v>
      </c>
      <c r="X3448" s="129">
        <v>228</v>
      </c>
      <c r="Y3448" s="129" t="s">
        <v>369</v>
      </c>
      <c r="Z3448" s="129" t="b">
        <v>1</v>
      </c>
      <c r="AA3448" s="129">
        <v>0</v>
      </c>
      <c r="AB3448" s="129" t="b">
        <v>0</v>
      </c>
      <c r="AC3448" s="129">
        <v>40</v>
      </c>
      <c r="AD3448" s="129">
        <v>6.0000000000000001E-3</v>
      </c>
      <c r="AE3448" s="129" t="s">
        <v>3108</v>
      </c>
      <c r="AF3448" s="129" t="s">
        <v>3187</v>
      </c>
      <c r="AG3448" s="35" t="s">
        <v>4650</v>
      </c>
    </row>
    <row r="3449" spans="1:33" x14ac:dyDescent="0.3">
      <c r="A3449" s="129" t="s">
        <v>3045</v>
      </c>
      <c r="B3449" s="132">
        <v>-4.09</v>
      </c>
      <c r="C3449" s="132">
        <v>-20.13</v>
      </c>
      <c r="D3449" s="132">
        <v>-38.97</v>
      </c>
      <c r="E3449" s="132">
        <v>-47.26</v>
      </c>
      <c r="F3449" s="132">
        <v>-49.77</v>
      </c>
      <c r="G3449" s="129" t="s">
        <v>3307</v>
      </c>
      <c r="H3449" s="129" t="s">
        <v>24</v>
      </c>
      <c r="I3449" s="129">
        <v>0.54600000000000004</v>
      </c>
      <c r="J3449" s="129">
        <v>-62</v>
      </c>
      <c r="K3449" s="129">
        <v>-62</v>
      </c>
      <c r="L3449" s="129" t="b">
        <v>0</v>
      </c>
      <c r="M3449" s="129">
        <v>-118.614</v>
      </c>
      <c r="N3449" s="129">
        <v>4.1100000000000003</v>
      </c>
      <c r="O3449" s="129">
        <v>-28.861999999999998</v>
      </c>
      <c r="P3449" s="132">
        <v>-79.772000000000006</v>
      </c>
      <c r="Q3449" s="132">
        <v>0.88700000000000001</v>
      </c>
      <c r="R3449" s="132">
        <v>-70.772999999999996</v>
      </c>
      <c r="S3449" s="129">
        <v>4.4400000000000004</v>
      </c>
      <c r="T3449" s="129">
        <v>-99.129000000000005</v>
      </c>
      <c r="U3449" s="129">
        <v>7.5</v>
      </c>
      <c r="V3449" s="129">
        <v>17</v>
      </c>
      <c r="W3449" s="129">
        <v>-11</v>
      </c>
      <c r="X3449" s="129">
        <v>600</v>
      </c>
      <c r="Y3449" s="129" t="s">
        <v>3045</v>
      </c>
      <c r="Z3449" s="129" t="b">
        <v>1</v>
      </c>
      <c r="AA3449" s="129">
        <v>0</v>
      </c>
      <c r="AB3449" s="129" t="b">
        <v>0</v>
      </c>
      <c r="AC3449" s="129">
        <v>36</v>
      </c>
      <c r="AD3449" s="129">
        <v>5.0000000000000001E-3</v>
      </c>
      <c r="AE3449" s="129" t="s">
        <v>24</v>
      </c>
      <c r="AF3449" s="129" t="s">
        <v>3307</v>
      </c>
      <c r="AG3449" s="35" t="s">
        <v>4182</v>
      </c>
    </row>
    <row r="3450" spans="1:33" x14ac:dyDescent="0.3">
      <c r="A3450" s="129" t="s">
        <v>1313</v>
      </c>
      <c r="B3450" s="132">
        <v>-1.02</v>
      </c>
      <c r="C3450" s="132">
        <v>-7.24</v>
      </c>
      <c r="D3450" s="132">
        <v>-18.399999999999999</v>
      </c>
      <c r="E3450" s="132">
        <v>-28.01</v>
      </c>
      <c r="F3450" s="132">
        <v>-31.42</v>
      </c>
      <c r="G3450" s="129" t="s">
        <v>4704</v>
      </c>
      <c r="H3450" s="129" t="s">
        <v>3140</v>
      </c>
      <c r="I3450" s="129">
        <v>13.756</v>
      </c>
      <c r="J3450" s="129">
        <v>-74</v>
      </c>
      <c r="K3450" s="129">
        <v>-72</v>
      </c>
      <c r="L3450" s="129" t="b">
        <v>0</v>
      </c>
      <c r="M3450" s="129">
        <v>-80.831999999999994</v>
      </c>
      <c r="N3450" s="129">
        <v>2.7709999999999999</v>
      </c>
      <c r="O3450" s="129">
        <v>-29.170999999999999</v>
      </c>
      <c r="P3450" s="132">
        <v>-61.561</v>
      </c>
      <c r="Q3450" s="132">
        <v>0.92100000000000004</v>
      </c>
      <c r="R3450" s="132">
        <v>-56.683999999999997</v>
      </c>
      <c r="S3450" s="129">
        <v>3.24</v>
      </c>
      <c r="T3450" s="129">
        <v>20.324999999999999</v>
      </c>
      <c r="U3450" s="129">
        <v>15.945</v>
      </c>
      <c r="V3450" s="129">
        <v>-44</v>
      </c>
      <c r="W3450" s="129">
        <v>-32</v>
      </c>
      <c r="X3450" s="129">
        <v>387</v>
      </c>
      <c r="Y3450" s="129" t="s">
        <v>1313</v>
      </c>
      <c r="Z3450" s="129" t="b">
        <v>1</v>
      </c>
      <c r="AA3450" s="129">
        <v>0</v>
      </c>
      <c r="AB3450" s="129" t="b">
        <v>0</v>
      </c>
      <c r="AC3450" s="129">
        <v>39</v>
      </c>
      <c r="AD3450" s="129">
        <v>5.0000000000000001E-3</v>
      </c>
      <c r="AE3450" s="129" t="s">
        <v>3140</v>
      </c>
      <c r="AF3450" s="129" t="s">
        <v>4704</v>
      </c>
      <c r="AG3450" s="35" t="s">
        <v>5020</v>
      </c>
    </row>
    <row r="3451" spans="1:33" x14ac:dyDescent="0.3">
      <c r="A3451" s="129" t="s">
        <v>8307</v>
      </c>
      <c r="B3451" s="132">
        <v>-0.86</v>
      </c>
      <c r="C3451" s="132">
        <v>-5.14</v>
      </c>
      <c r="D3451" s="132">
        <v>-24.18</v>
      </c>
      <c r="E3451" s="132">
        <v>-42.8</v>
      </c>
      <c r="F3451" s="132">
        <v>-38.450000000000003</v>
      </c>
      <c r="G3451" s="129" t="s">
        <v>3168</v>
      </c>
      <c r="H3451" s="129" t="s">
        <v>3124</v>
      </c>
      <c r="I3451" s="129">
        <v>0.34100000000000003</v>
      </c>
      <c r="J3451" s="129">
        <v>-86</v>
      </c>
      <c r="K3451" s="129">
        <v>-76</v>
      </c>
      <c r="L3451" s="129" t="b">
        <v>0</v>
      </c>
      <c r="M3451" s="129">
        <v>-101.128</v>
      </c>
      <c r="N3451" s="129">
        <v>3.427</v>
      </c>
      <c r="O3451" s="129">
        <v>-29.510999999999999</v>
      </c>
      <c r="P3451" s="132">
        <v>-71.352000000000004</v>
      </c>
      <c r="Q3451" s="132">
        <v>0.92100000000000004</v>
      </c>
      <c r="R3451" s="132">
        <v>-65.745000000000005</v>
      </c>
      <c r="S3451" s="129">
        <v>4.9800000000000004</v>
      </c>
      <c r="T3451" s="129">
        <v>-34.843000000000004</v>
      </c>
      <c r="U3451" s="129">
        <v>4.6100000000000003</v>
      </c>
      <c r="V3451" s="129">
        <v>239</v>
      </c>
      <c r="W3451" s="129">
        <v>284</v>
      </c>
      <c r="X3451" s="129">
        <v>871</v>
      </c>
      <c r="Y3451" s="129" t="s">
        <v>8307</v>
      </c>
      <c r="Z3451" s="129" t="b">
        <v>1</v>
      </c>
      <c r="AA3451" s="129">
        <v>0</v>
      </c>
      <c r="AB3451" s="129" t="b">
        <v>0</v>
      </c>
      <c r="AC3451" s="129">
        <v>38</v>
      </c>
      <c r="AD3451" s="129">
        <v>5.0000000000000001E-3</v>
      </c>
      <c r="AE3451" s="129" t="s">
        <v>3124</v>
      </c>
      <c r="AF3451" s="129" t="s">
        <v>3168</v>
      </c>
      <c r="AG3451" s="35" t="s">
        <v>8308</v>
      </c>
    </row>
    <row r="3452" spans="1:33" x14ac:dyDescent="0.3">
      <c r="A3452" s="129" t="s">
        <v>2312</v>
      </c>
      <c r="B3452" s="132">
        <v>-4.0999999999999996</v>
      </c>
      <c r="C3452" s="132">
        <v>-7.5</v>
      </c>
      <c r="D3452" s="132">
        <v>-18.690000000000001</v>
      </c>
      <c r="E3452" s="132">
        <v>-30.21</v>
      </c>
      <c r="F3452" s="132">
        <v>-30.37</v>
      </c>
      <c r="G3452" s="129" t="s">
        <v>3146</v>
      </c>
      <c r="H3452" s="129" t="s">
        <v>3124</v>
      </c>
      <c r="I3452" s="129">
        <v>1.7689999999999999</v>
      </c>
      <c r="J3452" s="129">
        <v>-88</v>
      </c>
      <c r="K3452" s="129">
        <v>-88</v>
      </c>
      <c r="L3452" s="129" t="b">
        <v>0</v>
      </c>
      <c r="M3452" s="129">
        <v>-86.346999999999994</v>
      </c>
      <c r="N3452" s="129">
        <v>2.9260000000000002</v>
      </c>
      <c r="O3452" s="129">
        <v>-29.513999999999999</v>
      </c>
      <c r="P3452" s="132">
        <v>-63.08</v>
      </c>
      <c r="Q3452" s="132">
        <v>0.93799999999999994</v>
      </c>
      <c r="R3452" s="132">
        <v>-59.195</v>
      </c>
      <c r="S3452" s="129">
        <v>1.81</v>
      </c>
      <c r="T3452" s="129">
        <v>-73.022999999999996</v>
      </c>
      <c r="U3452" s="129">
        <v>26.41</v>
      </c>
      <c r="V3452" s="129">
        <v>-12</v>
      </c>
      <c r="W3452" s="129">
        <v>1</v>
      </c>
      <c r="X3452" s="129">
        <v>417</v>
      </c>
      <c r="Y3452" s="129" t="s">
        <v>2312</v>
      </c>
      <c r="Z3452" s="129" t="b">
        <v>1</v>
      </c>
      <c r="AA3452" s="129">
        <v>0</v>
      </c>
      <c r="AB3452" s="129" t="b">
        <v>0</v>
      </c>
      <c r="AC3452" s="129">
        <v>33</v>
      </c>
      <c r="AD3452" s="129">
        <v>5.0000000000000001E-3</v>
      </c>
      <c r="AE3452" s="129" t="s">
        <v>3124</v>
      </c>
      <c r="AF3452" s="129" t="s">
        <v>3146</v>
      </c>
      <c r="AG3452" s="35" t="s">
        <v>4533</v>
      </c>
    </row>
    <row r="3453" spans="1:33" x14ac:dyDescent="0.3">
      <c r="A3453" s="129" t="s">
        <v>8283</v>
      </c>
      <c r="B3453" s="132">
        <v>-5.05</v>
      </c>
      <c r="C3453" s="132">
        <v>-8.42</v>
      </c>
      <c r="D3453" s="132">
        <v>-17.3</v>
      </c>
      <c r="E3453" s="132">
        <v>-20.56</v>
      </c>
      <c r="F3453" s="132">
        <v>-22.2</v>
      </c>
      <c r="G3453" s="129" t="s">
        <v>3217</v>
      </c>
      <c r="H3453" s="129" t="s">
        <v>150</v>
      </c>
      <c r="I3453" s="129">
        <v>0.41799999999999998</v>
      </c>
      <c r="J3453" s="129">
        <v>-45</v>
      </c>
      <c r="K3453" s="129">
        <v>-45</v>
      </c>
      <c r="L3453" s="129" t="b">
        <v>0</v>
      </c>
      <c r="M3453" s="129">
        <v>-52.412999999999997</v>
      </c>
      <c r="N3453" s="129">
        <v>1.77</v>
      </c>
      <c r="O3453" s="129">
        <v>-29.616</v>
      </c>
      <c r="P3453" s="132">
        <v>-43.814</v>
      </c>
      <c r="Q3453" s="132">
        <v>0.91600000000000004</v>
      </c>
      <c r="R3453" s="132">
        <v>-40.125999999999998</v>
      </c>
      <c r="S3453" s="129">
        <v>3.28</v>
      </c>
      <c r="T3453" s="129">
        <v>-110.45699999999999</v>
      </c>
      <c r="U3453" s="129">
        <v>8.27</v>
      </c>
      <c r="V3453" s="129">
        <v>273</v>
      </c>
      <c r="W3453" s="129">
        <v>450</v>
      </c>
      <c r="X3453" s="129">
        <v>736</v>
      </c>
      <c r="Y3453" s="129" t="s">
        <v>8283</v>
      </c>
      <c r="Z3453" s="129" t="b">
        <v>1</v>
      </c>
      <c r="AA3453" s="129">
        <v>0</v>
      </c>
      <c r="AB3453" s="129" t="b">
        <v>0</v>
      </c>
      <c r="AC3453" s="129">
        <v>38</v>
      </c>
      <c r="AD3453" s="129">
        <v>4.0000000000000001E-3</v>
      </c>
      <c r="AE3453" s="129" t="s">
        <v>150</v>
      </c>
      <c r="AF3453" s="129" t="s">
        <v>3217</v>
      </c>
      <c r="AG3453" s="35" t="s">
        <v>8284</v>
      </c>
    </row>
    <row r="3454" spans="1:33" x14ac:dyDescent="0.3">
      <c r="A3454" s="129" t="s">
        <v>576</v>
      </c>
      <c r="B3454" s="132">
        <v>-6.14</v>
      </c>
      <c r="C3454" s="132">
        <v>-14.38</v>
      </c>
      <c r="D3454" s="132">
        <v>-24.24</v>
      </c>
      <c r="E3454" s="132">
        <v>-34.82</v>
      </c>
      <c r="F3454" s="132">
        <v>-37.24</v>
      </c>
      <c r="G3454" s="129" t="s">
        <v>3812</v>
      </c>
      <c r="H3454" s="129" t="s">
        <v>3108</v>
      </c>
      <c r="I3454" s="129">
        <v>4.4039999999999999</v>
      </c>
      <c r="J3454" s="129">
        <v>-55</v>
      </c>
      <c r="K3454" s="129">
        <v>-55</v>
      </c>
      <c r="L3454" s="129" t="b">
        <v>0</v>
      </c>
      <c r="M3454" s="129">
        <v>-84.76</v>
      </c>
      <c r="N3454" s="129">
        <v>2.847</v>
      </c>
      <c r="O3454" s="129">
        <v>-29.774000000000001</v>
      </c>
      <c r="P3454" s="132">
        <v>-63.491999999999997</v>
      </c>
      <c r="Q3454" s="132">
        <v>0.93300000000000005</v>
      </c>
      <c r="R3454" s="132">
        <v>-59.238</v>
      </c>
      <c r="S3454" s="129">
        <v>3.41</v>
      </c>
      <c r="T3454" s="129">
        <v>-136.054</v>
      </c>
      <c r="U3454" s="129">
        <v>9.4700000000000006</v>
      </c>
      <c r="V3454" s="129">
        <v>-27</v>
      </c>
      <c r="W3454" s="129">
        <v>-22</v>
      </c>
      <c r="X3454" s="129">
        <v>618</v>
      </c>
      <c r="Y3454" s="129" t="s">
        <v>576</v>
      </c>
      <c r="Z3454" s="129" t="b">
        <v>1</v>
      </c>
      <c r="AA3454" s="129">
        <v>0</v>
      </c>
      <c r="AB3454" s="129" t="b">
        <v>0</v>
      </c>
      <c r="AC3454" s="129">
        <v>37</v>
      </c>
      <c r="AD3454" s="129">
        <v>4.0000000000000001E-3</v>
      </c>
      <c r="AE3454" s="129" t="s">
        <v>3108</v>
      </c>
      <c r="AF3454" s="129" t="s">
        <v>3812</v>
      </c>
      <c r="AG3454" s="35" t="s">
        <v>4403</v>
      </c>
    </row>
    <row r="3455" spans="1:33" x14ac:dyDescent="0.3">
      <c r="A3455" s="129" t="s">
        <v>2215</v>
      </c>
      <c r="B3455" s="132">
        <v>1.38</v>
      </c>
      <c r="C3455" s="132">
        <v>-21.58</v>
      </c>
      <c r="D3455" s="132">
        <v>-49.17</v>
      </c>
      <c r="E3455" s="132">
        <v>-63.52</v>
      </c>
      <c r="F3455" s="132">
        <v>-62.74</v>
      </c>
      <c r="G3455" s="129" t="s">
        <v>3142</v>
      </c>
      <c r="H3455" s="129" t="s">
        <v>150</v>
      </c>
      <c r="I3455" s="129">
        <v>0.375</v>
      </c>
      <c r="J3455" s="129">
        <v>-97</v>
      </c>
      <c r="K3455" s="129">
        <v>-97</v>
      </c>
      <c r="L3455" s="129" t="b">
        <v>0</v>
      </c>
      <c r="M3455" s="129">
        <v>-155.34700000000001</v>
      </c>
      <c r="N3455" s="129">
        <v>5.1970000000000001</v>
      </c>
      <c r="O3455" s="129">
        <v>-29.890999999999998</v>
      </c>
      <c r="P3455" s="132">
        <v>-91.652000000000001</v>
      </c>
      <c r="Q3455" s="132">
        <v>0.85099999999999998</v>
      </c>
      <c r="R3455" s="132">
        <v>-78.015000000000001</v>
      </c>
      <c r="S3455" s="129">
        <v>5.76</v>
      </c>
      <c r="T3455" s="129">
        <v>-14.183999999999999</v>
      </c>
      <c r="U3455" s="129">
        <v>3.67</v>
      </c>
      <c r="V3455" s="129">
        <v>-39</v>
      </c>
      <c r="W3455" s="129">
        <v>-54</v>
      </c>
      <c r="X3455" s="129">
        <v>945</v>
      </c>
      <c r="Y3455" s="129" t="s">
        <v>2215</v>
      </c>
      <c r="Z3455" s="129" t="b">
        <v>1</v>
      </c>
      <c r="AA3455" s="129">
        <v>0</v>
      </c>
      <c r="AB3455" s="129" t="b">
        <v>0</v>
      </c>
      <c r="AC3455" s="129">
        <v>37</v>
      </c>
      <c r="AD3455" s="129">
        <v>4.0000000000000001E-3</v>
      </c>
      <c r="AE3455" s="129" t="s">
        <v>150</v>
      </c>
      <c r="AF3455" s="129" t="s">
        <v>3142</v>
      </c>
      <c r="AG3455" s="35" t="s">
        <v>4839</v>
      </c>
    </row>
    <row r="3456" spans="1:33" x14ac:dyDescent="0.3">
      <c r="A3456" s="129" t="s">
        <v>8090</v>
      </c>
      <c r="B3456" s="132">
        <v>3.95</v>
      </c>
      <c r="C3456" s="132">
        <v>-4.46</v>
      </c>
      <c r="D3456" s="132">
        <v>-25.62</v>
      </c>
      <c r="E3456" s="132">
        <v>-29.09</v>
      </c>
      <c r="F3456" s="132">
        <v>-38.729999999999997</v>
      </c>
      <c r="G3456" s="129" t="s">
        <v>3114</v>
      </c>
      <c r="H3456" s="129" t="s">
        <v>31</v>
      </c>
      <c r="I3456" s="129">
        <v>0.26200000000000001</v>
      </c>
      <c r="J3456" s="129">
        <v>-93</v>
      </c>
      <c r="K3456" s="129">
        <v>-93</v>
      </c>
      <c r="L3456" s="129" t="b">
        <v>0</v>
      </c>
      <c r="M3456" s="129">
        <v>-126.404</v>
      </c>
      <c r="N3456" s="129">
        <v>4.1929999999999996</v>
      </c>
      <c r="O3456" s="129">
        <v>-30.149000000000001</v>
      </c>
      <c r="P3456" s="132">
        <v>-78.561000000000007</v>
      </c>
      <c r="Q3456" s="132">
        <v>0.93600000000000005</v>
      </c>
      <c r="R3456" s="132">
        <v>-73.531999999999996</v>
      </c>
      <c r="S3456" s="129">
        <v>5.19</v>
      </c>
      <c r="T3456" s="129">
        <v>-52.01</v>
      </c>
      <c r="U3456" s="129">
        <v>6.85</v>
      </c>
      <c r="V3456" s="129">
        <v>-44</v>
      </c>
      <c r="W3456" s="129">
        <v>-33</v>
      </c>
      <c r="X3456" s="129">
        <v>562</v>
      </c>
      <c r="Y3456" s="129" t="s">
        <v>8090</v>
      </c>
      <c r="Z3456" s="129" t="b">
        <v>1</v>
      </c>
      <c r="AA3456" s="129">
        <v>0</v>
      </c>
      <c r="AB3456" s="129" t="b">
        <v>0</v>
      </c>
      <c r="AC3456" s="129">
        <v>39</v>
      </c>
      <c r="AD3456" s="129">
        <v>3.0000000000000001E-3</v>
      </c>
      <c r="AE3456" s="129" t="s">
        <v>31</v>
      </c>
      <c r="AF3456" s="129" t="s">
        <v>3114</v>
      </c>
      <c r="AG3456" s="35" t="s">
        <v>8091</v>
      </c>
    </row>
    <row r="3457" spans="1:33" x14ac:dyDescent="0.3">
      <c r="A3457" s="129" t="s">
        <v>2106</v>
      </c>
      <c r="B3457" s="132">
        <v>7.08</v>
      </c>
      <c r="C3457" s="132">
        <v>-0.53</v>
      </c>
      <c r="D3457" s="132">
        <v>-23.44</v>
      </c>
      <c r="E3457" s="132">
        <v>-31.37</v>
      </c>
      <c r="F3457" s="132">
        <v>-33.270000000000003</v>
      </c>
      <c r="G3457" s="129" t="s">
        <v>3114</v>
      </c>
      <c r="H3457" s="129" t="s">
        <v>31</v>
      </c>
      <c r="I3457" s="129">
        <v>2.3460000000000001</v>
      </c>
      <c r="J3457" s="129">
        <v>-81</v>
      </c>
      <c r="K3457" s="129">
        <v>-73</v>
      </c>
      <c r="L3457" s="129" t="b">
        <v>0</v>
      </c>
      <c r="M3457" s="129">
        <v>-113.616</v>
      </c>
      <c r="N3457" s="129">
        <v>3.6059999999999999</v>
      </c>
      <c r="O3457" s="129">
        <v>-31.509</v>
      </c>
      <c r="P3457" s="132">
        <v>-73.534000000000006</v>
      </c>
      <c r="Q3457" s="132">
        <v>0.92100000000000004</v>
      </c>
      <c r="R3457" s="132">
        <v>-67.695999999999998</v>
      </c>
      <c r="S3457" s="129">
        <v>4.0199999999999996</v>
      </c>
      <c r="T3457" s="129">
        <v>0.66100000000000003</v>
      </c>
      <c r="U3457" s="129">
        <v>37.65</v>
      </c>
      <c r="V3457" s="129">
        <v>-4</v>
      </c>
      <c r="W3457" s="129">
        <v>-23</v>
      </c>
      <c r="X3457" s="129">
        <v>132</v>
      </c>
      <c r="Y3457" s="129" t="s">
        <v>2106</v>
      </c>
      <c r="Z3457" s="129" t="b">
        <v>1</v>
      </c>
      <c r="AA3457" s="129">
        <v>0</v>
      </c>
      <c r="AB3457" s="129" t="b">
        <v>0</v>
      </c>
      <c r="AC3457" s="129">
        <v>44</v>
      </c>
      <c r="AD3457" s="129">
        <v>3.0000000000000001E-3</v>
      </c>
      <c r="AE3457" s="129" t="s">
        <v>31</v>
      </c>
      <c r="AF3457" s="129" t="s">
        <v>3114</v>
      </c>
      <c r="AG3457" s="35" t="s">
        <v>4338</v>
      </c>
    </row>
    <row r="3458" spans="1:33" x14ac:dyDescent="0.3">
      <c r="A3458" s="129" t="s">
        <v>4504</v>
      </c>
      <c r="B3458" s="132">
        <v>8.2799999999999994</v>
      </c>
      <c r="C3458" s="132">
        <v>-0.53</v>
      </c>
      <c r="D3458" s="132">
        <v>-17.149999999999999</v>
      </c>
      <c r="E3458" s="132">
        <v>-29.33</v>
      </c>
      <c r="F3458" s="132">
        <v>-29.54</v>
      </c>
      <c r="G3458" s="129" t="s">
        <v>3442</v>
      </c>
      <c r="H3458" s="129" t="s">
        <v>31</v>
      </c>
      <c r="I3458" s="129">
        <v>0.66300000000000003</v>
      </c>
      <c r="J3458" s="129">
        <v>-84</v>
      </c>
      <c r="K3458" s="129">
        <v>-83</v>
      </c>
      <c r="L3458" s="129" t="b">
        <v>0</v>
      </c>
      <c r="M3458" s="129">
        <v>-92.013999999999996</v>
      </c>
      <c r="N3458" s="129">
        <v>2.8929999999999998</v>
      </c>
      <c r="O3458" s="129">
        <v>-31.809000000000001</v>
      </c>
      <c r="P3458" s="132">
        <v>-67.066999999999993</v>
      </c>
      <c r="Q3458" s="132">
        <v>0.93899999999999995</v>
      </c>
      <c r="R3458" s="132">
        <v>-62.994</v>
      </c>
      <c r="S3458" s="129">
        <v>4.79</v>
      </c>
      <c r="T3458" s="129">
        <v>82.004000000000005</v>
      </c>
      <c r="U3458" s="129">
        <v>9.42</v>
      </c>
      <c r="V3458" s="129">
        <v>-23</v>
      </c>
      <c r="W3458" s="129">
        <v>17</v>
      </c>
      <c r="X3458" s="129">
        <v>443</v>
      </c>
      <c r="Y3458" s="129" t="s">
        <v>4504</v>
      </c>
      <c r="Z3458" s="129" t="b">
        <v>1</v>
      </c>
      <c r="AA3458" s="129">
        <v>0</v>
      </c>
      <c r="AB3458" s="129" t="b">
        <v>0</v>
      </c>
      <c r="AC3458" s="129">
        <v>37</v>
      </c>
      <c r="AD3458" s="129">
        <v>3.0000000000000001E-3</v>
      </c>
      <c r="AE3458" s="129" t="s">
        <v>31</v>
      </c>
      <c r="AF3458" s="129" t="s">
        <v>3442</v>
      </c>
      <c r="AG3458" s="35" t="s">
        <v>4505</v>
      </c>
    </row>
    <row r="3459" spans="1:33" x14ac:dyDescent="0.3">
      <c r="A3459" s="129" t="s">
        <v>2253</v>
      </c>
      <c r="B3459" s="132">
        <v>-2.11</v>
      </c>
      <c r="C3459" s="132">
        <v>-13.43</v>
      </c>
      <c r="D3459" s="132">
        <v>-25.16</v>
      </c>
      <c r="E3459" s="132">
        <v>-32.75</v>
      </c>
      <c r="F3459" s="132">
        <v>-34.46</v>
      </c>
      <c r="G3459" s="129" t="s">
        <v>3307</v>
      </c>
      <c r="H3459" s="129" t="s">
        <v>24</v>
      </c>
      <c r="I3459" s="129">
        <v>3.157</v>
      </c>
      <c r="J3459" s="129">
        <v>-79</v>
      </c>
      <c r="K3459" s="129">
        <v>-77</v>
      </c>
      <c r="L3459" s="129" t="b">
        <v>0</v>
      </c>
      <c r="M3459" s="129">
        <v>-86.293000000000006</v>
      </c>
      <c r="N3459" s="129">
        <v>2.7</v>
      </c>
      <c r="O3459" s="129">
        <v>-31.963000000000001</v>
      </c>
      <c r="P3459" s="132">
        <v>-63.825000000000003</v>
      </c>
      <c r="Q3459" s="132">
        <v>0.93700000000000006</v>
      </c>
      <c r="R3459" s="132">
        <v>-59.779000000000003</v>
      </c>
      <c r="S3459" s="129">
        <v>3.5</v>
      </c>
      <c r="T3459" s="129">
        <v>-12.33</v>
      </c>
      <c r="U3459" s="129">
        <v>2.3199999999999998</v>
      </c>
      <c r="V3459" s="129">
        <v>-22</v>
      </c>
      <c r="W3459" s="129">
        <v>-24</v>
      </c>
      <c r="X3459" s="129">
        <v>2466</v>
      </c>
      <c r="Y3459" s="129" t="s">
        <v>2253</v>
      </c>
      <c r="Z3459" s="129" t="b">
        <v>1</v>
      </c>
      <c r="AA3459" s="129">
        <v>0</v>
      </c>
      <c r="AB3459" s="129" t="b">
        <v>0</v>
      </c>
      <c r="AC3459" s="129">
        <v>34</v>
      </c>
      <c r="AD3459" s="129">
        <v>3.0000000000000001E-3</v>
      </c>
      <c r="AE3459" s="129" t="s">
        <v>24</v>
      </c>
      <c r="AF3459" s="129" t="s">
        <v>3307</v>
      </c>
      <c r="AG3459" s="35" t="s">
        <v>3909</v>
      </c>
    </row>
    <row r="3460" spans="1:33" x14ac:dyDescent="0.3">
      <c r="A3460" s="129" t="s">
        <v>1384</v>
      </c>
      <c r="B3460" s="132">
        <v>4.6900000000000004</v>
      </c>
      <c r="C3460" s="132">
        <v>-0.69</v>
      </c>
      <c r="D3460" s="132">
        <v>-30.16</v>
      </c>
      <c r="E3460" s="132">
        <v>-34.72</v>
      </c>
      <c r="F3460" s="132">
        <v>-32.880000000000003</v>
      </c>
      <c r="G3460" s="129" t="s">
        <v>3146</v>
      </c>
      <c r="H3460" s="129" t="s">
        <v>3124</v>
      </c>
      <c r="I3460" s="129">
        <v>5.0609999999999999</v>
      </c>
      <c r="J3460" s="129">
        <v>-75</v>
      </c>
      <c r="K3460" s="129">
        <v>-55</v>
      </c>
      <c r="L3460" s="129" t="b">
        <v>0</v>
      </c>
      <c r="M3460" s="129">
        <v>-126.238</v>
      </c>
      <c r="N3460" s="129">
        <v>3.8679999999999999</v>
      </c>
      <c r="O3460" s="129">
        <v>-32.634</v>
      </c>
      <c r="P3460" s="132">
        <v>-77.885999999999996</v>
      </c>
      <c r="Q3460" s="132">
        <v>0.92900000000000005</v>
      </c>
      <c r="R3460" s="132">
        <v>-72.376000000000005</v>
      </c>
      <c r="S3460" s="129">
        <v>5.04</v>
      </c>
      <c r="T3460" s="129">
        <v>63.234000000000002</v>
      </c>
      <c r="U3460" s="129">
        <v>41.7</v>
      </c>
      <c r="V3460" s="129">
        <v>-19</v>
      </c>
      <c r="W3460" s="129">
        <v>-43</v>
      </c>
      <c r="X3460" s="129">
        <v>95</v>
      </c>
      <c r="Y3460" s="129" t="s">
        <v>1384</v>
      </c>
      <c r="Z3460" s="129" t="b">
        <v>1</v>
      </c>
      <c r="AA3460" s="129">
        <v>0</v>
      </c>
      <c r="AB3460" s="129" t="b">
        <v>0</v>
      </c>
      <c r="AC3460" s="129">
        <v>43</v>
      </c>
      <c r="AD3460" s="129">
        <v>2E-3</v>
      </c>
      <c r="AE3460" s="129" t="s">
        <v>3124</v>
      </c>
      <c r="AF3460" s="129" t="s">
        <v>3146</v>
      </c>
      <c r="AG3460" s="35" t="s">
        <v>3596</v>
      </c>
    </row>
    <row r="3461" spans="1:33" x14ac:dyDescent="0.3">
      <c r="A3461" s="129" t="s">
        <v>2495</v>
      </c>
      <c r="B3461" s="132">
        <v>-1.52</v>
      </c>
      <c r="C3461" s="132">
        <v>-24.9</v>
      </c>
      <c r="D3461" s="132">
        <v>-55.2</v>
      </c>
      <c r="E3461" s="132">
        <v>-60.28</v>
      </c>
      <c r="F3461" s="132">
        <v>-68.150000000000006</v>
      </c>
      <c r="G3461" s="129" t="s">
        <v>3611</v>
      </c>
      <c r="H3461" s="129" t="s">
        <v>24</v>
      </c>
      <c r="I3461" s="129">
        <v>0.47299999999999998</v>
      </c>
      <c r="J3461" s="129">
        <v>-88</v>
      </c>
      <c r="K3461" s="129">
        <v>-69</v>
      </c>
      <c r="L3461" s="129" t="b">
        <v>0</v>
      </c>
      <c r="M3461" s="129">
        <v>-196.66300000000001</v>
      </c>
      <c r="N3461" s="129">
        <v>5.7910000000000004</v>
      </c>
      <c r="O3461" s="129">
        <v>-33.957999999999998</v>
      </c>
      <c r="P3461" s="132">
        <v>-94.605000000000004</v>
      </c>
      <c r="Q3461" s="132">
        <v>0.89100000000000001</v>
      </c>
      <c r="R3461" s="132">
        <v>-84.262</v>
      </c>
      <c r="S3461" s="129">
        <v>9.02</v>
      </c>
      <c r="T3461" s="129">
        <v>-2.4409999999999998</v>
      </c>
      <c r="U3461" s="129">
        <v>9.08</v>
      </c>
      <c r="V3461" s="129">
        <v>-46</v>
      </c>
      <c r="W3461" s="129">
        <v>-57</v>
      </c>
      <c r="X3461" s="129">
        <v>244</v>
      </c>
      <c r="Y3461" s="129" t="s">
        <v>2495</v>
      </c>
      <c r="Z3461" s="129" t="b">
        <v>1</v>
      </c>
      <c r="AA3461" s="129">
        <v>0</v>
      </c>
      <c r="AB3461" s="129" t="b">
        <v>0</v>
      </c>
      <c r="AC3461" s="129">
        <v>37</v>
      </c>
      <c r="AD3461" s="129">
        <v>2E-3</v>
      </c>
      <c r="AE3461" s="129" t="s">
        <v>24</v>
      </c>
      <c r="AF3461" s="129" t="s">
        <v>3611</v>
      </c>
      <c r="AG3461" s="35" t="s">
        <v>3612</v>
      </c>
    </row>
    <row r="3462" spans="1:33" x14ac:dyDescent="0.3">
      <c r="A3462" s="129" t="s">
        <v>927</v>
      </c>
      <c r="B3462" s="132">
        <v>3.11</v>
      </c>
      <c r="C3462" s="132">
        <v>-14.66</v>
      </c>
      <c r="D3462" s="132">
        <v>-40.130000000000003</v>
      </c>
      <c r="E3462" s="132">
        <v>-47.2</v>
      </c>
      <c r="F3462" s="132">
        <v>-49.11</v>
      </c>
      <c r="G3462" s="129" t="s">
        <v>3611</v>
      </c>
      <c r="H3462" s="129" t="s">
        <v>24</v>
      </c>
      <c r="I3462" s="129">
        <v>2.6549999999999998</v>
      </c>
      <c r="J3462" s="129">
        <v>-89</v>
      </c>
      <c r="K3462" s="129">
        <v>-89</v>
      </c>
      <c r="L3462" s="129" t="b">
        <v>0</v>
      </c>
      <c r="M3462" s="129">
        <v>-174.05799999999999</v>
      </c>
      <c r="N3462" s="129">
        <v>4.867</v>
      </c>
      <c r="O3462" s="129">
        <v>-35.76</v>
      </c>
      <c r="P3462" s="132">
        <v>-88.546000000000006</v>
      </c>
      <c r="Q3462" s="132">
        <v>0.93600000000000005</v>
      </c>
      <c r="R3462" s="132">
        <v>-82.873999999999995</v>
      </c>
      <c r="S3462" s="129">
        <v>4.8499999999999996</v>
      </c>
      <c r="T3462" s="129">
        <v>28.835000000000001</v>
      </c>
      <c r="U3462" s="129">
        <v>22.18</v>
      </c>
      <c r="V3462" s="129">
        <v>-20</v>
      </c>
      <c r="W3462" s="129">
        <v>-43</v>
      </c>
      <c r="X3462" s="129">
        <v>186</v>
      </c>
      <c r="Y3462" s="129" t="s">
        <v>927</v>
      </c>
      <c r="Z3462" s="129" t="b">
        <v>1</v>
      </c>
      <c r="AA3462" s="129">
        <v>0</v>
      </c>
      <c r="AB3462" s="129" t="b">
        <v>0</v>
      </c>
      <c r="AC3462" s="129">
        <v>35</v>
      </c>
      <c r="AD3462" s="129">
        <v>2E-3</v>
      </c>
      <c r="AE3462" s="129" t="s">
        <v>24</v>
      </c>
      <c r="AF3462" s="129" t="s">
        <v>3611</v>
      </c>
      <c r="AG3462" s="35" t="s">
        <v>4855</v>
      </c>
    </row>
    <row r="3463" spans="1:33" x14ac:dyDescent="0.3">
      <c r="A3463" s="129" t="s">
        <v>719</v>
      </c>
      <c r="B3463" s="132">
        <v>-2.3199999999999998</v>
      </c>
      <c r="C3463" s="132">
        <v>-16.5</v>
      </c>
      <c r="D3463" s="132">
        <v>-33.94</v>
      </c>
      <c r="E3463" s="132">
        <v>-52.8</v>
      </c>
      <c r="F3463" s="132">
        <v>-51.63</v>
      </c>
      <c r="G3463" s="129" t="s">
        <v>841</v>
      </c>
      <c r="H3463" s="129" t="s">
        <v>3108</v>
      </c>
      <c r="I3463" s="129">
        <v>9.7319999999999993</v>
      </c>
      <c r="J3463" s="129">
        <v>-68</v>
      </c>
      <c r="K3463" s="129">
        <v>-68</v>
      </c>
      <c r="L3463" s="129" t="b">
        <v>0</v>
      </c>
      <c r="M3463" s="129">
        <v>-126.52200000000001</v>
      </c>
      <c r="N3463" s="129">
        <v>3.4249999999999998</v>
      </c>
      <c r="O3463" s="129">
        <v>-36.945</v>
      </c>
      <c r="P3463" s="132">
        <v>-82.47</v>
      </c>
      <c r="Q3463" s="132">
        <v>0.97199999999999998</v>
      </c>
      <c r="R3463" s="132">
        <v>-80.186999999999998</v>
      </c>
      <c r="S3463" s="129">
        <v>3.81</v>
      </c>
      <c r="T3463" s="129">
        <v>-31.12</v>
      </c>
      <c r="U3463" s="129">
        <v>2.5299999999999998</v>
      </c>
      <c r="V3463" s="129">
        <v>-35</v>
      </c>
      <c r="W3463" s="129">
        <v>-16</v>
      </c>
      <c r="X3463" s="129">
        <v>2074</v>
      </c>
      <c r="Y3463" s="129" t="s">
        <v>719</v>
      </c>
      <c r="Z3463" s="129" t="b">
        <v>1</v>
      </c>
      <c r="AA3463" s="129">
        <v>0</v>
      </c>
      <c r="AB3463" s="129" t="b">
        <v>0</v>
      </c>
      <c r="AC3463" s="129">
        <v>26</v>
      </c>
      <c r="AD3463" s="129">
        <v>1E-3</v>
      </c>
      <c r="AE3463" s="129" t="s">
        <v>3108</v>
      </c>
      <c r="AF3463" s="129" t="s">
        <v>841</v>
      </c>
      <c r="AG3463" s="35" t="s">
        <v>4472</v>
      </c>
    </row>
    <row r="3464" spans="1:33" x14ac:dyDescent="0.3">
      <c r="A3464" s="129" t="s">
        <v>8309</v>
      </c>
      <c r="B3464" s="132">
        <v>2.81</v>
      </c>
      <c r="C3464" s="132">
        <v>-2.86</v>
      </c>
      <c r="D3464" s="132">
        <v>-28.6</v>
      </c>
      <c r="E3464" s="132">
        <v>-47.57</v>
      </c>
      <c r="F3464" s="132">
        <v>-44.77</v>
      </c>
      <c r="G3464" s="129" t="s">
        <v>3168</v>
      </c>
      <c r="H3464" s="129" t="s">
        <v>3124</v>
      </c>
      <c r="I3464" s="129">
        <v>0.34899999999999998</v>
      </c>
      <c r="J3464" s="129">
        <v>-95</v>
      </c>
      <c r="K3464" s="129">
        <v>-95</v>
      </c>
      <c r="L3464" s="129" t="b">
        <v>0</v>
      </c>
      <c r="M3464" s="129">
        <v>-126.001</v>
      </c>
      <c r="N3464" s="129">
        <v>3.2919999999999998</v>
      </c>
      <c r="O3464" s="129">
        <v>-38.276000000000003</v>
      </c>
      <c r="P3464" s="132">
        <v>-80.415999999999997</v>
      </c>
      <c r="Q3464" s="132">
        <v>0.95</v>
      </c>
      <c r="R3464" s="132">
        <v>-76.418000000000006</v>
      </c>
      <c r="S3464" s="129">
        <v>5.31</v>
      </c>
      <c r="T3464" s="129">
        <v>47.561999999999998</v>
      </c>
      <c r="U3464" s="129">
        <v>9.51</v>
      </c>
      <c r="V3464" s="129">
        <v>-34</v>
      </c>
      <c r="W3464" s="129">
        <v>-51</v>
      </c>
      <c r="X3464" s="129">
        <v>396</v>
      </c>
      <c r="Y3464" s="129" t="s">
        <v>8309</v>
      </c>
      <c r="Z3464" s="129" t="b">
        <v>1</v>
      </c>
      <c r="AA3464" s="129">
        <v>0</v>
      </c>
      <c r="AB3464" s="129" t="b">
        <v>0</v>
      </c>
      <c r="AC3464" s="129">
        <v>40</v>
      </c>
      <c r="AD3464" s="129">
        <v>1E-3</v>
      </c>
      <c r="AE3464" s="129" t="s">
        <v>3124</v>
      </c>
      <c r="AF3464" s="129" t="s">
        <v>3168</v>
      </c>
      <c r="AG3464" s="35" t="s">
        <v>8310</v>
      </c>
    </row>
    <row r="3465" spans="1:33" x14ac:dyDescent="0.3">
      <c r="A3465" s="129" t="s">
        <v>761</v>
      </c>
      <c r="B3465" s="132">
        <v>1.01</v>
      </c>
      <c r="C3465" s="132">
        <v>-10.75</v>
      </c>
      <c r="D3465" s="132">
        <v>-23.39</v>
      </c>
      <c r="E3465" s="132">
        <v>-32.450000000000003</v>
      </c>
      <c r="F3465" s="132">
        <v>-36.83</v>
      </c>
      <c r="G3465" s="129" t="s">
        <v>3127</v>
      </c>
      <c r="H3465" s="129" t="s">
        <v>31</v>
      </c>
      <c r="I3465" s="129">
        <v>6.6669999999999998</v>
      </c>
      <c r="J3465" s="129">
        <v>-61</v>
      </c>
      <c r="K3465" s="129">
        <v>-56</v>
      </c>
      <c r="L3465" s="129" t="b">
        <v>0</v>
      </c>
      <c r="M3465" s="129">
        <v>-88.781999999999996</v>
      </c>
      <c r="N3465" s="129">
        <v>2.2650000000000001</v>
      </c>
      <c r="O3465" s="129">
        <v>-39.197000000000003</v>
      </c>
      <c r="P3465" s="132">
        <v>-65.555000000000007</v>
      </c>
      <c r="Q3465" s="132">
        <v>0.95799999999999996</v>
      </c>
      <c r="R3465" s="132">
        <v>-62.81</v>
      </c>
      <c r="S3465" s="129">
        <v>3.33</v>
      </c>
      <c r="T3465" s="129">
        <v>7.0060000000000002</v>
      </c>
      <c r="U3465" s="129">
        <v>154.53</v>
      </c>
      <c r="V3465" s="129">
        <v>-40</v>
      </c>
      <c r="W3465" s="129">
        <v>-40</v>
      </c>
      <c r="X3465" s="129">
        <v>38</v>
      </c>
      <c r="Y3465" s="129" t="s">
        <v>761</v>
      </c>
      <c r="Z3465" s="129" t="b">
        <v>1</v>
      </c>
      <c r="AA3465" s="129">
        <v>0</v>
      </c>
      <c r="AB3465" s="129" t="b">
        <v>0</v>
      </c>
      <c r="AC3465" s="129">
        <v>42</v>
      </c>
      <c r="AD3465" s="129">
        <v>1E-3</v>
      </c>
      <c r="AE3465" s="129" t="s">
        <v>31</v>
      </c>
      <c r="AF3465" s="129" t="s">
        <v>3127</v>
      </c>
      <c r="AG3465" s="35" t="s">
        <v>4034</v>
      </c>
    </row>
    <row r="3466" spans="1:33" x14ac:dyDescent="0.3">
      <c r="A3466" s="129" t="s">
        <v>7045</v>
      </c>
      <c r="B3466" s="132">
        <v>2.06</v>
      </c>
      <c r="C3466" s="132">
        <v>-8.4</v>
      </c>
      <c r="D3466" s="132">
        <v>-39.11</v>
      </c>
      <c r="E3466" s="132">
        <v>-58.11</v>
      </c>
      <c r="F3466" s="132">
        <v>-58.08</v>
      </c>
      <c r="G3466" s="129" t="s">
        <v>3146</v>
      </c>
      <c r="H3466" s="129" t="s">
        <v>3124</v>
      </c>
      <c r="I3466" s="129">
        <v>0.66700000000000004</v>
      </c>
      <c r="J3466" s="129">
        <v>-89</v>
      </c>
      <c r="K3466" s="129">
        <v>-89</v>
      </c>
      <c r="L3466" s="129" t="b">
        <v>0</v>
      </c>
      <c r="M3466" s="129">
        <v>-153.41999999999999</v>
      </c>
      <c r="N3466" s="129">
        <v>3.581</v>
      </c>
      <c r="O3466" s="129">
        <v>-42.841000000000001</v>
      </c>
      <c r="P3466" s="132">
        <v>-90.456000000000003</v>
      </c>
      <c r="Q3466" s="132">
        <v>0.96699999999999997</v>
      </c>
      <c r="R3466" s="132">
        <v>-87.466999999999999</v>
      </c>
      <c r="S3466" s="129">
        <v>6.67</v>
      </c>
      <c r="T3466" s="129">
        <v>44.046999999999997</v>
      </c>
      <c r="U3466" s="129">
        <v>10.9</v>
      </c>
      <c r="V3466" s="129">
        <v>11</v>
      </c>
      <c r="W3466" s="129">
        <v>5</v>
      </c>
      <c r="X3466" s="129">
        <v>275</v>
      </c>
      <c r="Y3466" s="129" t="s">
        <v>7045</v>
      </c>
      <c r="Z3466" s="129" t="b">
        <v>1</v>
      </c>
      <c r="AA3466" s="129">
        <v>0</v>
      </c>
      <c r="AB3466" s="129" t="b">
        <v>0</v>
      </c>
      <c r="AC3466" s="129">
        <v>35</v>
      </c>
      <c r="AD3466" s="129">
        <v>1E-3</v>
      </c>
      <c r="AE3466" s="129" t="s">
        <v>3124</v>
      </c>
      <c r="AF3466" s="129" t="s">
        <v>3146</v>
      </c>
      <c r="AG3466" s="35" t="s">
        <v>7046</v>
      </c>
    </row>
    <row r="3467" spans="1:33" x14ac:dyDescent="0.3">
      <c r="A3467" s="129" t="s">
        <v>1454</v>
      </c>
      <c r="B3467" s="132">
        <v>-0.55000000000000004</v>
      </c>
      <c r="C3467" s="132">
        <v>-18.350000000000001</v>
      </c>
      <c r="D3467" s="132">
        <v>-48.13</v>
      </c>
      <c r="E3467" s="132">
        <v>-63.18</v>
      </c>
      <c r="F3467" s="132">
        <v>-62.33</v>
      </c>
      <c r="G3467" s="129" t="s">
        <v>3114</v>
      </c>
      <c r="H3467" s="129" t="s">
        <v>31</v>
      </c>
      <c r="I3467" s="129">
        <v>1.1259999999999999</v>
      </c>
      <c r="J3467" s="129">
        <v>-88</v>
      </c>
      <c r="K3467" s="129">
        <v>-88</v>
      </c>
      <c r="L3467" s="129" t="b">
        <v>0</v>
      </c>
      <c r="M3467" s="129">
        <v>-148.702</v>
      </c>
      <c r="N3467" s="129">
        <v>2.633</v>
      </c>
      <c r="O3467" s="129">
        <v>-56.481999999999999</v>
      </c>
      <c r="P3467" s="132">
        <v>-90.766000000000005</v>
      </c>
      <c r="Q3467" s="132">
        <v>0.94299999999999995</v>
      </c>
      <c r="R3467" s="132">
        <v>-85.605999999999995</v>
      </c>
      <c r="S3467" s="129">
        <v>4.5</v>
      </c>
      <c r="T3467" s="129">
        <v>21.591999999999999</v>
      </c>
      <c r="U3467" s="129">
        <v>7.21</v>
      </c>
      <c r="V3467" s="129">
        <v>-39</v>
      </c>
      <c r="W3467" s="129">
        <v>-30</v>
      </c>
      <c r="X3467" s="129">
        <v>616</v>
      </c>
      <c r="Y3467" s="129" t="s">
        <v>1454</v>
      </c>
      <c r="Z3467" s="129" t="b">
        <v>1</v>
      </c>
      <c r="AA3467" s="129">
        <v>0</v>
      </c>
      <c r="AB3467" s="129" t="b">
        <v>0</v>
      </c>
      <c r="AC3467" s="129">
        <v>29</v>
      </c>
      <c r="AD3467" s="129">
        <v>0</v>
      </c>
      <c r="AE3467" s="129" t="s">
        <v>31</v>
      </c>
      <c r="AF3467" s="129" t="s">
        <v>3114</v>
      </c>
      <c r="AG3467" s="35" t="s">
        <v>5156</v>
      </c>
    </row>
    <row r="3468" spans="1:33" x14ac:dyDescent="0.3">
      <c r="A3468" s="129" t="s">
        <v>7045</v>
      </c>
      <c r="B3468" s="132">
        <v>-3.06</v>
      </c>
      <c r="C3468" s="132">
        <v>-13.08</v>
      </c>
      <c r="D3468" s="132">
        <v>-43.43</v>
      </c>
      <c r="E3468" s="132">
        <v>-59.2</v>
      </c>
      <c r="F3468" s="132">
        <v>-58.42</v>
      </c>
      <c r="G3468" s="129" t="s">
        <v>3146</v>
      </c>
      <c r="H3468" s="129" t="s">
        <v>3124</v>
      </c>
      <c r="I3468" s="129">
        <v>0.64800000000000002</v>
      </c>
      <c r="J3468" s="129">
        <v>-89</v>
      </c>
      <c r="K3468" s="129">
        <v>-89</v>
      </c>
      <c r="L3468" s="129" t="b">
        <v>0</v>
      </c>
      <c r="M3468" s="129">
        <v>-150.67599999999999</v>
      </c>
      <c r="N3468" s="129">
        <v>3.3460000000000001</v>
      </c>
      <c r="O3468" s="129">
        <v>-45.03</v>
      </c>
      <c r="P3468" s="132">
        <v>-90.472999999999999</v>
      </c>
      <c r="Q3468" s="132">
        <v>0.96699999999999997</v>
      </c>
      <c r="R3468" s="132">
        <v>-87.492999999999995</v>
      </c>
      <c r="S3468" s="129">
        <v>6.9</v>
      </c>
      <c r="T3468" s="129">
        <v>-26.925000000000001</v>
      </c>
      <c r="U3468" s="129">
        <v>10.77</v>
      </c>
      <c r="V3468" s="129">
        <v>-42</v>
      </c>
      <c r="W3468" s="129">
        <v>-47</v>
      </c>
      <c r="X3468" s="129">
        <v>269</v>
      </c>
      <c r="Y3468" s="129" t="s">
        <v>7045</v>
      </c>
      <c r="Z3468" s="129" t="b">
        <v>1</v>
      </c>
      <c r="AA3468" s="129">
        <v>0</v>
      </c>
      <c r="AB3468" s="129" t="b">
        <v>0</v>
      </c>
      <c r="AC3468" s="129">
        <v>35</v>
      </c>
      <c r="AD3468" s="129">
        <v>1E-3</v>
      </c>
      <c r="AE3468" s="129" t="s">
        <v>3124</v>
      </c>
      <c r="AF3468" s="129" t="s">
        <v>3146</v>
      </c>
      <c r="AG3468" s="35" t="s">
        <v>7046</v>
      </c>
    </row>
    <row r="3469" spans="1:33" x14ac:dyDescent="0.3">
      <c r="A3469" s="129" t="s">
        <v>1454</v>
      </c>
      <c r="B3469" s="132">
        <v>-0.66</v>
      </c>
      <c r="C3469" s="132">
        <v>-18.82</v>
      </c>
      <c r="D3469" s="132">
        <v>-46.34</v>
      </c>
      <c r="E3469" s="132">
        <v>-61.5</v>
      </c>
      <c r="F3469" s="132">
        <v>-62</v>
      </c>
      <c r="G3469" s="129" t="s">
        <v>3114</v>
      </c>
      <c r="H3469" s="129" t="s">
        <v>31</v>
      </c>
      <c r="I3469" s="129">
        <v>1.179</v>
      </c>
      <c r="J3469" s="129">
        <v>-88</v>
      </c>
      <c r="K3469" s="129">
        <v>-87</v>
      </c>
      <c r="L3469" s="129" t="b">
        <v>0</v>
      </c>
      <c r="M3469" s="129">
        <v>-139.30500000000001</v>
      </c>
      <c r="N3469" s="129">
        <v>2.5110000000000001</v>
      </c>
      <c r="O3469" s="129">
        <v>-55.475999999999999</v>
      </c>
      <c r="P3469" s="132">
        <v>-90.498999999999995</v>
      </c>
      <c r="Q3469" s="132">
        <v>0.94599999999999995</v>
      </c>
      <c r="R3469" s="132">
        <v>-85.644000000000005</v>
      </c>
      <c r="S3469" s="129">
        <v>4.34</v>
      </c>
      <c r="T3469" s="129">
        <v>106.70699999999999</v>
      </c>
      <c r="U3469" s="129">
        <v>7.55</v>
      </c>
      <c r="V3469" s="129">
        <v>77</v>
      </c>
      <c r="W3469" s="129">
        <v>95</v>
      </c>
      <c r="X3469" s="129">
        <v>609</v>
      </c>
      <c r="Y3469" s="129" t="s">
        <v>1454</v>
      </c>
      <c r="Z3469" s="129" t="b">
        <v>1</v>
      </c>
      <c r="AA3469" s="129">
        <v>0</v>
      </c>
      <c r="AB3469" s="129" t="b">
        <v>0</v>
      </c>
      <c r="AC3469" s="129">
        <v>29</v>
      </c>
      <c r="AD3469" s="129">
        <v>0</v>
      </c>
      <c r="AE3469" s="129" t="s">
        <v>31</v>
      </c>
      <c r="AF3469" s="129" t="s">
        <v>3114</v>
      </c>
      <c r="AG3469" s="35" t="s">
        <v>5156</v>
      </c>
    </row>
    <row r="3470" spans="1:33" x14ac:dyDescent="0.3">
      <c r="A3470" s="129" t="s">
        <v>8090</v>
      </c>
      <c r="B3470" s="132">
        <v>3.11</v>
      </c>
      <c r="C3470" s="132">
        <v>-12.42</v>
      </c>
      <c r="D3470" s="132">
        <v>-25.92</v>
      </c>
      <c r="E3470" s="132">
        <v>-29.32</v>
      </c>
      <c r="F3470" s="132">
        <v>-41.64</v>
      </c>
      <c r="G3470" s="129" t="s">
        <v>3114</v>
      </c>
      <c r="H3470" s="129" t="s">
        <v>31</v>
      </c>
      <c r="I3470" s="129">
        <v>0.253</v>
      </c>
      <c r="J3470" s="129">
        <v>-93</v>
      </c>
      <c r="K3470" s="129">
        <v>-93</v>
      </c>
      <c r="L3470" s="129" t="b">
        <v>0</v>
      </c>
      <c r="M3470" s="129">
        <v>-122.68300000000001</v>
      </c>
      <c r="N3470" s="129">
        <v>4.0289999999999999</v>
      </c>
      <c r="O3470" s="129">
        <v>-30.451000000000001</v>
      </c>
      <c r="P3470" s="132">
        <v>-78.414000000000001</v>
      </c>
      <c r="Q3470" s="132">
        <v>0.92800000000000005</v>
      </c>
      <c r="R3470" s="132">
        <v>-72.751000000000005</v>
      </c>
      <c r="S3470" s="129">
        <v>5.53</v>
      </c>
      <c r="T3470" s="129">
        <v>10.917</v>
      </c>
      <c r="U3470" s="129">
        <v>6.63</v>
      </c>
      <c r="V3470" s="129">
        <v>-64</v>
      </c>
      <c r="W3470" s="129">
        <v>-46</v>
      </c>
      <c r="X3470" s="129">
        <v>545</v>
      </c>
      <c r="Y3470" s="129" t="s">
        <v>8090</v>
      </c>
      <c r="Z3470" s="129" t="b">
        <v>1</v>
      </c>
      <c r="AA3470" s="129">
        <v>0</v>
      </c>
      <c r="AB3470" s="129" t="b">
        <v>0</v>
      </c>
      <c r="AC3470" s="129">
        <v>38</v>
      </c>
      <c r="AD3470" s="129">
        <v>3.0000000000000001E-3</v>
      </c>
      <c r="AE3470" s="129" t="s">
        <v>31</v>
      </c>
      <c r="AF3470" s="129" t="s">
        <v>3114</v>
      </c>
      <c r="AG3470" s="35" t="s">
        <v>8091</v>
      </c>
    </row>
    <row r="3471" spans="1:33" x14ac:dyDescent="0.3">
      <c r="A3471" s="129" t="s">
        <v>8299</v>
      </c>
      <c r="B3471" s="132">
        <v>1.07</v>
      </c>
      <c r="C3471" s="132">
        <v>0.5</v>
      </c>
      <c r="D3471" s="132">
        <v>-21.85</v>
      </c>
      <c r="E3471" s="132">
        <v>-32.89</v>
      </c>
      <c r="F3471" s="132">
        <v>-36.01</v>
      </c>
      <c r="G3471" s="129" t="s">
        <v>3142</v>
      </c>
      <c r="H3471" s="129" t="s">
        <v>150</v>
      </c>
      <c r="I3471" s="129">
        <v>0.22900000000000001</v>
      </c>
      <c r="J3471" s="129">
        <v>-61</v>
      </c>
      <c r="K3471" s="129">
        <v>-54</v>
      </c>
      <c r="L3471" s="129" t="b">
        <v>0</v>
      </c>
      <c r="M3471" s="129">
        <v>-114.28700000000001</v>
      </c>
      <c r="N3471" s="129">
        <v>3.7170000000000001</v>
      </c>
      <c r="O3471" s="129">
        <v>-30.748000000000001</v>
      </c>
      <c r="P3471" s="132">
        <v>-77.001999999999995</v>
      </c>
      <c r="Q3471" s="132">
        <v>0.94299999999999995</v>
      </c>
      <c r="R3471" s="132">
        <v>-72.626000000000005</v>
      </c>
      <c r="S3471" s="129">
        <v>3.77</v>
      </c>
      <c r="T3471" s="129">
        <v>33.713999999999999</v>
      </c>
      <c r="U3471" s="129">
        <v>14.16</v>
      </c>
      <c r="V3471" s="129">
        <v>-60</v>
      </c>
      <c r="W3471" s="129">
        <v>-79</v>
      </c>
      <c r="X3471" s="129">
        <v>374</v>
      </c>
      <c r="Y3471" s="129" t="s">
        <v>8299</v>
      </c>
      <c r="Z3471" s="129" t="b">
        <v>1</v>
      </c>
      <c r="AA3471" s="129">
        <v>0</v>
      </c>
      <c r="AB3471" s="129" t="b">
        <v>0</v>
      </c>
      <c r="AC3471" s="129">
        <v>32</v>
      </c>
      <c r="AD3471" s="129">
        <v>3.0000000000000001E-3</v>
      </c>
      <c r="AE3471" s="129" t="s">
        <v>150</v>
      </c>
      <c r="AF3471" s="129" t="s">
        <v>3142</v>
      </c>
      <c r="AG3471" s="35" t="s">
        <v>8300</v>
      </c>
    </row>
    <row r="3472" spans="1:33" x14ac:dyDescent="0.3">
      <c r="A3472" s="129" t="s">
        <v>927</v>
      </c>
      <c r="B3472" s="132">
        <v>-0.98</v>
      </c>
      <c r="C3472" s="132">
        <v>-15.11</v>
      </c>
      <c r="D3472" s="132">
        <v>-38.79</v>
      </c>
      <c r="E3472" s="132">
        <v>-52.78</v>
      </c>
      <c r="F3472" s="132">
        <v>-50.96</v>
      </c>
      <c r="G3472" s="129" t="s">
        <v>3611</v>
      </c>
      <c r="H3472" s="129" t="s">
        <v>24</v>
      </c>
      <c r="I3472" s="129">
        <v>2.6560000000000001</v>
      </c>
      <c r="J3472" s="129">
        <v>-89</v>
      </c>
      <c r="K3472" s="129">
        <v>-89</v>
      </c>
      <c r="L3472" s="129" t="b">
        <v>0</v>
      </c>
      <c r="M3472" s="129">
        <v>-163.29300000000001</v>
      </c>
      <c r="N3472" s="129">
        <v>5.298</v>
      </c>
      <c r="O3472" s="129">
        <v>-30.821999999999999</v>
      </c>
      <c r="P3472" s="132">
        <v>-87.59</v>
      </c>
      <c r="Q3472" s="132">
        <v>0.90400000000000003</v>
      </c>
      <c r="R3472" s="132">
        <v>-79.168999999999997</v>
      </c>
      <c r="S3472" s="129">
        <v>5.12</v>
      </c>
      <c r="T3472" s="129">
        <v>59.87</v>
      </c>
      <c r="U3472" s="129">
        <v>22.19</v>
      </c>
      <c r="V3472" s="129">
        <v>-18</v>
      </c>
      <c r="W3472" s="129">
        <v>-34</v>
      </c>
      <c r="X3472" s="129">
        <v>176</v>
      </c>
      <c r="Y3472" s="129" t="s">
        <v>927</v>
      </c>
      <c r="Z3472" s="129" t="b">
        <v>1</v>
      </c>
      <c r="AA3472" s="129">
        <v>0</v>
      </c>
      <c r="AB3472" s="129" t="b">
        <v>0</v>
      </c>
      <c r="AC3472" s="129">
        <v>35</v>
      </c>
      <c r="AD3472" s="129">
        <v>3.0000000000000001E-3</v>
      </c>
      <c r="AE3472" s="129" t="s">
        <v>24</v>
      </c>
      <c r="AF3472" s="129" t="s">
        <v>3611</v>
      </c>
      <c r="AG3472" s="35" t="s">
        <v>4855</v>
      </c>
    </row>
    <row r="3473" spans="1:33" x14ac:dyDescent="0.3">
      <c r="A3473" s="129" t="s">
        <v>2245</v>
      </c>
      <c r="B3473" s="132">
        <v>14.93</v>
      </c>
      <c r="C3473" s="132">
        <v>-7.99</v>
      </c>
      <c r="D3473" s="132">
        <v>-34</v>
      </c>
      <c r="E3473" s="132">
        <v>-65.849999999999994</v>
      </c>
      <c r="F3473" s="132">
        <v>-58.78</v>
      </c>
      <c r="G3473" s="129" t="s">
        <v>3150</v>
      </c>
      <c r="H3473" s="129" t="s">
        <v>3108</v>
      </c>
      <c r="I3473" s="129">
        <v>0.50900000000000001</v>
      </c>
      <c r="J3473" s="129">
        <v>-90</v>
      </c>
      <c r="K3473" s="129">
        <v>-85</v>
      </c>
      <c r="L3473" s="129" t="b">
        <v>0</v>
      </c>
      <c r="M3473" s="129">
        <v>-168.24600000000001</v>
      </c>
      <c r="N3473" s="129">
        <v>5.4080000000000004</v>
      </c>
      <c r="O3473" s="129">
        <v>-31.108000000000001</v>
      </c>
      <c r="P3473" s="132">
        <v>-94.738</v>
      </c>
      <c r="Q3473" s="132">
        <v>0.93799999999999994</v>
      </c>
      <c r="R3473" s="132">
        <v>-88.816999999999993</v>
      </c>
      <c r="S3473" s="129">
        <v>8.98</v>
      </c>
      <c r="T3473" s="129">
        <v>33.005000000000003</v>
      </c>
      <c r="U3473" s="129">
        <v>19.239999999999998</v>
      </c>
      <c r="V3473" s="129">
        <v>-29</v>
      </c>
      <c r="W3473" s="129">
        <v>-20</v>
      </c>
      <c r="X3473" s="129">
        <v>115</v>
      </c>
      <c r="Y3473" s="129" t="s">
        <v>2245</v>
      </c>
      <c r="Z3473" s="129" t="b">
        <v>0</v>
      </c>
      <c r="AA3473" s="129">
        <v>0</v>
      </c>
      <c r="AB3473" s="129" t="b">
        <v>0</v>
      </c>
      <c r="AC3473" s="129">
        <v>39</v>
      </c>
      <c r="AD3473" s="129">
        <v>2E-3</v>
      </c>
      <c r="AE3473" s="129" t="s">
        <v>3108</v>
      </c>
      <c r="AF3473" s="129" t="s">
        <v>3150</v>
      </c>
      <c r="AG3473" s="35" t="s">
        <v>5637</v>
      </c>
    </row>
    <row r="3474" spans="1:33" x14ac:dyDescent="0.3">
      <c r="A3474" s="129" t="s">
        <v>2253</v>
      </c>
      <c r="B3474" s="132">
        <v>-7.11</v>
      </c>
      <c r="C3474" s="132">
        <v>-15.16</v>
      </c>
      <c r="D3474" s="132">
        <v>-23.7</v>
      </c>
      <c r="E3474" s="132">
        <v>-35.26</v>
      </c>
      <c r="F3474" s="132">
        <v>-35.26</v>
      </c>
      <c r="G3474" s="129" t="s">
        <v>3307</v>
      </c>
      <c r="H3474" s="129" t="s">
        <v>24</v>
      </c>
      <c r="I3474" s="129">
        <v>3.18</v>
      </c>
      <c r="J3474" s="129">
        <v>-79</v>
      </c>
      <c r="K3474" s="129">
        <v>-77</v>
      </c>
      <c r="L3474" s="129" t="b">
        <v>0</v>
      </c>
      <c r="M3474" s="129">
        <v>-81.421000000000006</v>
      </c>
      <c r="N3474" s="129">
        <v>2.601</v>
      </c>
      <c r="O3474" s="129">
        <v>-31.3</v>
      </c>
      <c r="P3474" s="132">
        <v>-62.594999999999999</v>
      </c>
      <c r="Q3474" s="132">
        <v>0.93400000000000005</v>
      </c>
      <c r="R3474" s="132">
        <v>-58.45</v>
      </c>
      <c r="S3474" s="129">
        <v>3.54</v>
      </c>
      <c r="T3474" s="129">
        <v>-24.067</v>
      </c>
      <c r="U3474" s="129">
        <v>2.35</v>
      </c>
      <c r="V3474" s="129">
        <v>-31</v>
      </c>
      <c r="W3474" s="129">
        <v>-37</v>
      </c>
      <c r="X3474" s="129">
        <v>2406</v>
      </c>
      <c r="Y3474" s="129" t="s">
        <v>2253</v>
      </c>
      <c r="Z3474" s="129" t="b">
        <v>1</v>
      </c>
      <c r="AA3474" s="129">
        <v>0</v>
      </c>
      <c r="AB3474" s="129" t="b">
        <v>0</v>
      </c>
      <c r="AC3474" s="129">
        <v>34</v>
      </c>
      <c r="AD3474" s="129">
        <v>2E-3</v>
      </c>
      <c r="AE3474" s="129" t="s">
        <v>24</v>
      </c>
      <c r="AF3474" s="129" t="s">
        <v>3307</v>
      </c>
      <c r="AG3474" s="35" t="s">
        <v>3909</v>
      </c>
    </row>
    <row r="3475" spans="1:33" x14ac:dyDescent="0.3">
      <c r="A3475" s="129" t="s">
        <v>4504</v>
      </c>
      <c r="B3475" s="132">
        <v>-0.55000000000000004</v>
      </c>
      <c r="C3475" s="132">
        <v>-6.95</v>
      </c>
      <c r="D3475" s="132">
        <v>-21.93</v>
      </c>
      <c r="E3475" s="132">
        <v>-34.14</v>
      </c>
      <c r="F3475" s="132">
        <v>-35.56</v>
      </c>
      <c r="G3475" s="129" t="s">
        <v>3442</v>
      </c>
      <c r="H3475" s="129" t="s">
        <v>31</v>
      </c>
      <c r="I3475" s="129">
        <v>0.63200000000000001</v>
      </c>
      <c r="J3475" s="129">
        <v>-84</v>
      </c>
      <c r="K3475" s="129">
        <v>-84</v>
      </c>
      <c r="L3475" s="129" t="b">
        <v>0</v>
      </c>
      <c r="M3475" s="129">
        <v>-94.319000000000003</v>
      </c>
      <c r="N3475" s="129">
        <v>2.605</v>
      </c>
      <c r="O3475" s="129">
        <v>-36.21</v>
      </c>
      <c r="P3475" s="132">
        <v>-68.009</v>
      </c>
      <c r="Q3475" s="132">
        <v>0.94799999999999995</v>
      </c>
      <c r="R3475" s="132">
        <v>-64.494</v>
      </c>
      <c r="S3475" s="129">
        <v>3.96</v>
      </c>
      <c r="T3475" s="129">
        <v>75.927999999999997</v>
      </c>
      <c r="U3475" s="129">
        <v>8.9700000000000006</v>
      </c>
      <c r="V3475" s="129">
        <v>82</v>
      </c>
      <c r="W3475" s="129">
        <v>141</v>
      </c>
      <c r="X3475" s="129">
        <v>562</v>
      </c>
      <c r="Y3475" s="129" t="s">
        <v>4504</v>
      </c>
      <c r="Z3475" s="129" t="b">
        <v>1</v>
      </c>
      <c r="AA3475" s="129">
        <v>0</v>
      </c>
      <c r="AB3475" s="129" t="b">
        <v>0</v>
      </c>
      <c r="AC3475" s="129">
        <v>37</v>
      </c>
      <c r="AD3475" s="129">
        <v>2E-3</v>
      </c>
      <c r="AE3475" s="129" t="s">
        <v>31</v>
      </c>
      <c r="AF3475" s="129" t="s">
        <v>3442</v>
      </c>
      <c r="AG3475" s="35" t="s">
        <v>4505</v>
      </c>
    </row>
    <row r="3476" spans="1:33" x14ac:dyDescent="0.3">
      <c r="A3476" s="129" t="s">
        <v>719</v>
      </c>
      <c r="B3476" s="132">
        <v>-6.2</v>
      </c>
      <c r="C3476" s="132">
        <v>-17.89</v>
      </c>
      <c r="D3476" s="132">
        <v>-33.42</v>
      </c>
      <c r="E3476" s="132">
        <v>-50.67</v>
      </c>
      <c r="F3476" s="132">
        <v>-51.33</v>
      </c>
      <c r="G3476" s="129" t="s">
        <v>841</v>
      </c>
      <c r="H3476" s="129" t="s">
        <v>3108</v>
      </c>
      <c r="I3476" s="129">
        <v>9.8859999999999992</v>
      </c>
      <c r="J3476" s="129">
        <v>-67</v>
      </c>
      <c r="K3476" s="129">
        <v>-67</v>
      </c>
      <c r="L3476" s="129" t="b">
        <v>0</v>
      </c>
      <c r="M3476" s="129">
        <v>-123.185</v>
      </c>
      <c r="N3476" s="129">
        <v>3.24</v>
      </c>
      <c r="O3476" s="129">
        <v>-38.021999999999998</v>
      </c>
      <c r="P3476" s="132">
        <v>-82.453000000000003</v>
      </c>
      <c r="Q3476" s="132">
        <v>0.97299999999999998</v>
      </c>
      <c r="R3476" s="132">
        <v>-80.236000000000004</v>
      </c>
      <c r="S3476" s="129">
        <v>4.13</v>
      </c>
      <c r="T3476" s="129">
        <v>-18.832000000000001</v>
      </c>
      <c r="U3476" s="129">
        <v>2.57</v>
      </c>
      <c r="V3476" s="129">
        <v>-21</v>
      </c>
      <c r="W3476" s="129">
        <v>7</v>
      </c>
      <c r="X3476" s="129">
        <v>1883</v>
      </c>
      <c r="Y3476" s="129" t="s">
        <v>719</v>
      </c>
      <c r="Z3476" s="129" t="b">
        <v>1</v>
      </c>
      <c r="AA3476" s="129">
        <v>0</v>
      </c>
      <c r="AB3476" s="129" t="b">
        <v>0</v>
      </c>
      <c r="AC3476" s="129">
        <v>25</v>
      </c>
      <c r="AD3476" s="129">
        <v>1E-3</v>
      </c>
      <c r="AE3476" s="129" t="s">
        <v>3108</v>
      </c>
      <c r="AF3476" s="129" t="s">
        <v>841</v>
      </c>
      <c r="AG3476" s="35" t="s">
        <v>4472</v>
      </c>
    </row>
    <row r="3477" spans="1:33" x14ac:dyDescent="0.3">
      <c r="A3477" s="129" t="s">
        <v>8309</v>
      </c>
      <c r="B3477" s="132">
        <v>1.0900000000000001</v>
      </c>
      <c r="C3477" s="132">
        <v>-19.600000000000001</v>
      </c>
      <c r="D3477" s="132">
        <v>-31.69</v>
      </c>
      <c r="E3477" s="132">
        <v>-49.62</v>
      </c>
      <c r="F3477" s="132">
        <v>-47.42</v>
      </c>
      <c r="G3477" s="129" t="s">
        <v>3168</v>
      </c>
      <c r="H3477" s="129" t="s">
        <v>3124</v>
      </c>
      <c r="I3477" s="129">
        <v>0.34300000000000003</v>
      </c>
      <c r="J3477" s="129">
        <v>-95</v>
      </c>
      <c r="K3477" s="129">
        <v>-95</v>
      </c>
      <c r="L3477" s="129" t="b">
        <v>0</v>
      </c>
      <c r="M3477" s="129">
        <v>-116.57599999999999</v>
      </c>
      <c r="N3477" s="129">
        <v>3.0609999999999999</v>
      </c>
      <c r="O3477" s="129">
        <v>-38.085999999999999</v>
      </c>
      <c r="P3477" s="132">
        <v>-79.989000000000004</v>
      </c>
      <c r="Q3477" s="132">
        <v>0.94499999999999995</v>
      </c>
      <c r="R3477" s="132">
        <v>-75.58</v>
      </c>
      <c r="S3477" s="129">
        <v>5.86</v>
      </c>
      <c r="T3477" s="129">
        <v>3.6789999999999998</v>
      </c>
      <c r="U3477" s="129">
        <v>9.27</v>
      </c>
      <c r="V3477" s="129">
        <v>-37</v>
      </c>
      <c r="W3477" s="129">
        <v>-47</v>
      </c>
      <c r="X3477" s="129">
        <v>367</v>
      </c>
      <c r="Y3477" s="129" t="s">
        <v>8309</v>
      </c>
      <c r="Z3477" s="129" t="b">
        <v>1</v>
      </c>
      <c r="AA3477" s="129">
        <v>0</v>
      </c>
      <c r="AB3477" s="129" t="b">
        <v>0</v>
      </c>
      <c r="AC3477" s="129">
        <v>38</v>
      </c>
      <c r="AD3477" s="129">
        <v>1E-3</v>
      </c>
      <c r="AE3477" s="129" t="s">
        <v>3124</v>
      </c>
      <c r="AF3477" s="129" t="s">
        <v>3168</v>
      </c>
      <c r="AG3477" s="35" t="s">
        <v>8310</v>
      </c>
    </row>
    <row r="3478" spans="1:33" x14ac:dyDescent="0.3">
      <c r="A3478" s="129" t="s">
        <v>761</v>
      </c>
      <c r="B3478" s="132">
        <v>-4.01</v>
      </c>
      <c r="C3478" s="132">
        <v>-20.61</v>
      </c>
      <c r="D3478" s="132">
        <v>-22.64</v>
      </c>
      <c r="E3478" s="132">
        <v>-34.83</v>
      </c>
      <c r="F3478" s="132">
        <v>-36.619999999999997</v>
      </c>
      <c r="G3478" s="129" t="s">
        <v>3127</v>
      </c>
      <c r="H3478" s="129" t="s">
        <v>31</v>
      </c>
      <c r="I3478" s="129">
        <v>6.6420000000000003</v>
      </c>
      <c r="J3478" s="129">
        <v>-61</v>
      </c>
      <c r="K3478" s="129">
        <v>-57</v>
      </c>
      <c r="L3478" s="129" t="b">
        <v>0</v>
      </c>
      <c r="M3478" s="129">
        <v>-87.584999999999994</v>
      </c>
      <c r="N3478" s="129">
        <v>2.2559999999999998</v>
      </c>
      <c r="O3478" s="129">
        <v>-38.817999999999998</v>
      </c>
      <c r="P3478" s="132">
        <v>-64.84</v>
      </c>
      <c r="Q3478" s="132">
        <v>0.95799999999999996</v>
      </c>
      <c r="R3478" s="132">
        <v>-62.088000000000001</v>
      </c>
      <c r="S3478" s="129">
        <v>3.74</v>
      </c>
      <c r="T3478" s="129">
        <v>16.849</v>
      </c>
      <c r="U3478" s="129">
        <v>153.94999999999999</v>
      </c>
      <c r="V3478" s="129">
        <v>31</v>
      </c>
      <c r="W3478" s="129">
        <v>24</v>
      </c>
      <c r="X3478" s="129">
        <v>34</v>
      </c>
      <c r="Y3478" s="129" t="s">
        <v>761</v>
      </c>
      <c r="Z3478" s="129" t="b">
        <v>1</v>
      </c>
      <c r="AA3478" s="129">
        <v>0</v>
      </c>
      <c r="AB3478" s="129" t="b">
        <v>0</v>
      </c>
      <c r="AC3478" s="129">
        <v>43</v>
      </c>
      <c r="AD3478" s="129">
        <v>1E-3</v>
      </c>
      <c r="AE3478" s="129" t="s">
        <v>31</v>
      </c>
      <c r="AF3478" s="129" t="s">
        <v>3127</v>
      </c>
      <c r="AG3478" s="35" t="s">
        <v>4034</v>
      </c>
    </row>
    <row r="3479" spans="1:33" x14ac:dyDescent="0.3">
      <c r="A3479" s="129" t="s">
        <v>7045</v>
      </c>
      <c r="B3479" s="132">
        <v>-4.6100000000000003</v>
      </c>
      <c r="C3479" s="132">
        <v>-15.49</v>
      </c>
      <c r="D3479" s="132">
        <v>-41.08</v>
      </c>
      <c r="E3479" s="132">
        <v>-58.68</v>
      </c>
      <c r="F3479" s="132">
        <v>-58.67</v>
      </c>
      <c r="G3479" s="129" t="s">
        <v>3146</v>
      </c>
      <c r="H3479" s="129" t="s">
        <v>3124</v>
      </c>
      <c r="I3479" s="129">
        <v>0.66</v>
      </c>
      <c r="J3479" s="129">
        <v>-89</v>
      </c>
      <c r="K3479" s="129">
        <v>-89</v>
      </c>
      <c r="L3479" s="129" t="b">
        <v>0</v>
      </c>
      <c r="M3479" s="129">
        <v>-153.12</v>
      </c>
      <c r="N3479" s="129">
        <v>3.3330000000000002</v>
      </c>
      <c r="O3479" s="129">
        <v>-45.945999999999998</v>
      </c>
      <c r="P3479" s="132">
        <v>-90.486000000000004</v>
      </c>
      <c r="Q3479" s="132">
        <v>0.96699999999999997</v>
      </c>
      <c r="R3479" s="132">
        <v>-87.539000000000001</v>
      </c>
      <c r="S3479" s="129">
        <v>7.14</v>
      </c>
      <c r="T3479" s="129">
        <v>37.031999999999996</v>
      </c>
      <c r="U3479" s="129">
        <v>10.97</v>
      </c>
      <c r="V3479" s="129">
        <v>-16</v>
      </c>
      <c r="W3479" s="129">
        <v>-26</v>
      </c>
      <c r="X3479" s="129">
        <v>255</v>
      </c>
      <c r="Y3479" s="129" t="s">
        <v>7045</v>
      </c>
      <c r="Z3479" s="129" t="b">
        <v>1</v>
      </c>
      <c r="AA3479" s="129">
        <v>0</v>
      </c>
      <c r="AB3479" s="129" t="b">
        <v>0</v>
      </c>
      <c r="AC3479" s="129">
        <v>36</v>
      </c>
      <c r="AD3479" s="129">
        <v>1E-3</v>
      </c>
      <c r="AE3479" s="129" t="s">
        <v>3124</v>
      </c>
      <c r="AF3479" s="129" t="s">
        <v>3146</v>
      </c>
      <c r="AG3479" s="35" t="s">
        <v>7046</v>
      </c>
    </row>
    <row r="3480" spans="1:33" x14ac:dyDescent="0.3">
      <c r="A3480" s="129" t="s">
        <v>1454</v>
      </c>
      <c r="B3480" s="132">
        <v>-5.39</v>
      </c>
      <c r="C3480" s="132">
        <v>-25.62</v>
      </c>
      <c r="D3480" s="132">
        <v>-48.2</v>
      </c>
      <c r="E3480" s="132">
        <v>-63.27</v>
      </c>
      <c r="F3480" s="132">
        <v>-65.150000000000006</v>
      </c>
      <c r="G3480" s="129" t="s">
        <v>3114</v>
      </c>
      <c r="H3480" s="129" t="s">
        <v>31</v>
      </c>
      <c r="I3480" s="129">
        <v>1.1240000000000001</v>
      </c>
      <c r="J3480" s="129">
        <v>-88</v>
      </c>
      <c r="K3480" s="129">
        <v>-88</v>
      </c>
      <c r="L3480" s="129" t="b">
        <v>0</v>
      </c>
      <c r="M3480" s="129">
        <v>-146.62700000000001</v>
      </c>
      <c r="N3480" s="129">
        <v>2.7509999999999999</v>
      </c>
      <c r="O3480" s="129">
        <v>-53.301000000000002</v>
      </c>
      <c r="P3480" s="132">
        <v>-90.478999999999999</v>
      </c>
      <c r="Q3480" s="132">
        <v>0.94799999999999995</v>
      </c>
      <c r="R3480" s="132">
        <v>-85.751000000000005</v>
      </c>
      <c r="S3480" s="129">
        <v>4.2699999999999996</v>
      </c>
      <c r="T3480" s="129">
        <v>-16.271000000000001</v>
      </c>
      <c r="U3480" s="129">
        <v>7.2</v>
      </c>
      <c r="V3480" s="129">
        <v>112</v>
      </c>
      <c r="W3480" s="129">
        <v>115</v>
      </c>
      <c r="X3480" s="129">
        <v>650</v>
      </c>
      <c r="Y3480" s="129" t="s">
        <v>1454</v>
      </c>
      <c r="Z3480" s="129" t="b">
        <v>1</v>
      </c>
      <c r="AA3480" s="129">
        <v>0</v>
      </c>
      <c r="AB3480" s="129" t="b">
        <v>0</v>
      </c>
      <c r="AC3480" s="129">
        <v>29</v>
      </c>
      <c r="AD3480" s="129">
        <v>0</v>
      </c>
      <c r="AE3480" s="129" t="s">
        <v>31</v>
      </c>
      <c r="AF3480" s="129" t="s">
        <v>3114</v>
      </c>
      <c r="AG3480" s="35" t="s">
        <v>5156</v>
      </c>
    </row>
    <row r="3481" spans="1:33" x14ac:dyDescent="0.3">
      <c r="A3481" s="129" t="s">
        <v>4504</v>
      </c>
      <c r="B3481" s="132">
        <v>-4.42</v>
      </c>
      <c r="C3481" s="132">
        <v>-10.26</v>
      </c>
      <c r="D3481" s="132">
        <v>-26.98</v>
      </c>
      <c r="E3481" s="132">
        <v>-38.229999999999997</v>
      </c>
      <c r="F3481" s="132">
        <v>-33.64</v>
      </c>
      <c r="G3481" s="129" t="s">
        <v>3442</v>
      </c>
      <c r="H3481" s="129" t="s">
        <v>31</v>
      </c>
      <c r="I3481" s="129">
        <v>0.61</v>
      </c>
      <c r="J3481" s="129">
        <v>-84</v>
      </c>
      <c r="K3481" s="129">
        <v>-84</v>
      </c>
      <c r="L3481" s="129" t="b">
        <v>0</v>
      </c>
      <c r="M3481" s="129">
        <v>-91.441000000000003</v>
      </c>
      <c r="N3481" s="129">
        <v>2.6709999999999998</v>
      </c>
      <c r="O3481" s="129">
        <v>-34.231000000000002</v>
      </c>
      <c r="P3481" s="132">
        <v>-67.072000000000003</v>
      </c>
      <c r="Q3481" s="132">
        <v>0.93799999999999994</v>
      </c>
      <c r="R3481" s="132">
        <v>-62.927</v>
      </c>
      <c r="S3481" s="129">
        <v>4.3099999999999996</v>
      </c>
      <c r="T3481" s="129">
        <v>-96.411000000000001</v>
      </c>
      <c r="U3481" s="129">
        <v>8.66</v>
      </c>
      <c r="V3481" s="129">
        <v>46</v>
      </c>
      <c r="W3481" s="129">
        <v>69</v>
      </c>
      <c r="X3481" s="129">
        <v>535</v>
      </c>
      <c r="Y3481" s="129" t="s">
        <v>4504</v>
      </c>
      <c r="Z3481" s="129" t="b">
        <v>1</v>
      </c>
      <c r="AA3481" s="129">
        <v>0</v>
      </c>
      <c r="AB3481" s="129" t="b">
        <v>0</v>
      </c>
      <c r="AC3481" s="129">
        <v>34</v>
      </c>
      <c r="AD3481" s="129">
        <v>2E-3</v>
      </c>
      <c r="AE3481" s="129" t="s">
        <v>31</v>
      </c>
      <c r="AF3481" s="129" t="s">
        <v>3442</v>
      </c>
      <c r="AG3481" s="35" t="s">
        <v>4505</v>
      </c>
    </row>
    <row r="3482" spans="1:33" x14ac:dyDescent="0.3">
      <c r="A3482" s="129" t="s">
        <v>8299</v>
      </c>
      <c r="B3482" s="132">
        <v>1.81</v>
      </c>
      <c r="C3482" s="132">
        <v>2.25</v>
      </c>
      <c r="D3482" s="132">
        <v>-22.79</v>
      </c>
      <c r="E3482" s="132">
        <v>-31.47</v>
      </c>
      <c r="F3482" s="132">
        <v>-40.270000000000003</v>
      </c>
      <c r="G3482" s="129" t="s">
        <v>3142</v>
      </c>
      <c r="H3482" s="129" t="s">
        <v>150</v>
      </c>
      <c r="I3482" s="129">
        <v>0.22800000000000001</v>
      </c>
      <c r="J3482" s="129">
        <v>-61</v>
      </c>
      <c r="K3482" s="129">
        <v>-54</v>
      </c>
      <c r="L3482" s="129" t="b">
        <v>0</v>
      </c>
      <c r="M3482" s="129">
        <v>-107.84</v>
      </c>
      <c r="N3482" s="129">
        <v>3.0190000000000001</v>
      </c>
      <c r="O3482" s="129">
        <v>-35.715000000000003</v>
      </c>
      <c r="P3482" s="132">
        <v>-78.087000000000003</v>
      </c>
      <c r="Q3482" s="132">
        <v>0.95399999999999996</v>
      </c>
      <c r="R3482" s="132">
        <v>-74.466999999999999</v>
      </c>
      <c r="S3482" s="129">
        <v>3.88</v>
      </c>
      <c r="T3482" s="129">
        <v>14.628</v>
      </c>
      <c r="U3482" s="129">
        <v>14.09</v>
      </c>
      <c r="V3482" s="129">
        <v>-38</v>
      </c>
      <c r="W3482" s="129">
        <v>-72</v>
      </c>
      <c r="X3482" s="129">
        <v>365</v>
      </c>
      <c r="Y3482" s="129" t="s">
        <v>8299</v>
      </c>
      <c r="Z3482" s="129" t="b">
        <v>1</v>
      </c>
      <c r="AA3482" s="129">
        <v>0</v>
      </c>
      <c r="AB3482" s="129" t="b">
        <v>0</v>
      </c>
      <c r="AC3482" s="129">
        <v>31</v>
      </c>
      <c r="AD3482" s="129">
        <v>2E-3</v>
      </c>
      <c r="AE3482" s="129" t="s">
        <v>150</v>
      </c>
      <c r="AF3482" s="129" t="s">
        <v>3142</v>
      </c>
      <c r="AG3482" s="35" t="s">
        <v>8300</v>
      </c>
    </row>
    <row r="3483" spans="1:33" x14ac:dyDescent="0.3">
      <c r="A3483" s="129" t="s">
        <v>761</v>
      </c>
      <c r="B3483" s="132">
        <v>-3.23</v>
      </c>
      <c r="C3483" s="132">
        <v>-10.28</v>
      </c>
      <c r="D3483" s="132">
        <v>-20.079999999999998</v>
      </c>
      <c r="E3483" s="132">
        <v>-28.87</v>
      </c>
      <c r="F3483" s="132">
        <v>-30.43</v>
      </c>
      <c r="G3483" s="129" t="s">
        <v>3127</v>
      </c>
      <c r="H3483" s="129" t="s">
        <v>31</v>
      </c>
      <c r="I3483" s="129">
        <v>7.1680000000000001</v>
      </c>
      <c r="J3483" s="129">
        <v>-61</v>
      </c>
      <c r="K3483" s="129">
        <v>-55</v>
      </c>
      <c r="L3483" s="129" t="b">
        <v>0</v>
      </c>
      <c r="M3483" s="129">
        <v>-85.111000000000004</v>
      </c>
      <c r="N3483" s="129">
        <v>2.3519999999999999</v>
      </c>
      <c r="O3483" s="129">
        <v>-36.186</v>
      </c>
      <c r="P3483" s="132">
        <v>-62.942</v>
      </c>
      <c r="Q3483" s="132">
        <v>0.95</v>
      </c>
      <c r="R3483" s="132">
        <v>-59.790999999999997</v>
      </c>
      <c r="S3483" s="129">
        <v>3.82</v>
      </c>
      <c r="T3483" s="129">
        <v>12.031000000000001</v>
      </c>
      <c r="U3483" s="129">
        <v>161.12</v>
      </c>
      <c r="V3483" s="129">
        <v>-25</v>
      </c>
      <c r="W3483" s="129">
        <v>-12</v>
      </c>
      <c r="X3483" s="129">
        <v>32</v>
      </c>
      <c r="Y3483" s="129" t="s">
        <v>761</v>
      </c>
      <c r="Z3483" s="129" t="b">
        <v>1</v>
      </c>
      <c r="AA3483" s="129">
        <v>0</v>
      </c>
      <c r="AB3483" s="129" t="b">
        <v>0</v>
      </c>
      <c r="AC3483" s="129">
        <v>43</v>
      </c>
      <c r="AD3483" s="129">
        <v>2E-3</v>
      </c>
      <c r="AE3483" s="129" t="s">
        <v>31</v>
      </c>
      <c r="AF3483" s="129" t="s">
        <v>3127</v>
      </c>
      <c r="AG3483" s="35" t="s">
        <v>4034</v>
      </c>
    </row>
    <row r="3484" spans="1:33" x14ac:dyDescent="0.3">
      <c r="A3484" s="129" t="s">
        <v>2245</v>
      </c>
      <c r="B3484" s="132">
        <v>36.25</v>
      </c>
      <c r="C3484" s="132">
        <v>-20.45</v>
      </c>
      <c r="D3484" s="132">
        <v>-41.57</v>
      </c>
      <c r="E3484" s="132">
        <v>-73.489999999999995</v>
      </c>
      <c r="F3484" s="132">
        <v>-65.58</v>
      </c>
      <c r="G3484" s="129" t="s">
        <v>3150</v>
      </c>
      <c r="H3484" s="129" t="s">
        <v>3108</v>
      </c>
      <c r="I3484" s="129">
        <v>0.44400000000000001</v>
      </c>
      <c r="J3484" s="129">
        <v>-90</v>
      </c>
      <c r="K3484" s="129">
        <v>-87</v>
      </c>
      <c r="L3484" s="129" t="b">
        <v>0</v>
      </c>
      <c r="M3484" s="129">
        <v>-166.33699999999999</v>
      </c>
      <c r="N3484" s="129">
        <v>4.5839999999999996</v>
      </c>
      <c r="O3484" s="129">
        <v>-36.286000000000001</v>
      </c>
      <c r="P3484" s="132">
        <v>-95.221000000000004</v>
      </c>
      <c r="Q3484" s="132">
        <v>0.94399999999999995</v>
      </c>
      <c r="R3484" s="132">
        <v>-89.867999999999995</v>
      </c>
      <c r="S3484" s="129">
        <v>10.48</v>
      </c>
      <c r="T3484" s="129">
        <v>3.4089999999999998</v>
      </c>
      <c r="U3484" s="129">
        <v>16.8</v>
      </c>
      <c r="V3484" s="129">
        <v>-12</v>
      </c>
      <c r="W3484" s="129">
        <v>23</v>
      </c>
      <c r="X3484" s="129">
        <v>113</v>
      </c>
      <c r="Y3484" s="129" t="s">
        <v>2245</v>
      </c>
      <c r="Z3484" s="129" t="b">
        <v>1</v>
      </c>
      <c r="AA3484" s="129">
        <v>0</v>
      </c>
      <c r="AB3484" s="129" t="b">
        <v>0</v>
      </c>
      <c r="AC3484" s="129">
        <v>36</v>
      </c>
      <c r="AD3484" s="129">
        <v>1E-3</v>
      </c>
      <c r="AE3484" s="129" t="s">
        <v>3108</v>
      </c>
      <c r="AF3484" s="129" t="s">
        <v>3150</v>
      </c>
      <c r="AG3484" s="35" t="s">
        <v>5637</v>
      </c>
    </row>
    <row r="3485" spans="1:33" x14ac:dyDescent="0.3">
      <c r="A3485" s="129" t="s">
        <v>8309</v>
      </c>
      <c r="B3485" s="132">
        <v>-0.43</v>
      </c>
      <c r="C3485" s="132">
        <v>-16.14</v>
      </c>
      <c r="D3485" s="132">
        <v>-32.49</v>
      </c>
      <c r="E3485" s="132">
        <v>-55</v>
      </c>
      <c r="F3485" s="132">
        <v>-48.82</v>
      </c>
      <c r="G3485" s="129" t="s">
        <v>3168</v>
      </c>
      <c r="H3485" s="129" t="s">
        <v>3124</v>
      </c>
      <c r="I3485" s="129">
        <v>0.34300000000000003</v>
      </c>
      <c r="J3485" s="129">
        <v>-95</v>
      </c>
      <c r="K3485" s="129">
        <v>-95</v>
      </c>
      <c r="L3485" s="129" t="b">
        <v>0</v>
      </c>
      <c r="M3485" s="129">
        <v>-112.83</v>
      </c>
      <c r="N3485" s="129">
        <v>2.9449999999999998</v>
      </c>
      <c r="O3485" s="129">
        <v>-38.314999999999998</v>
      </c>
      <c r="P3485" s="132">
        <v>-79.653999999999996</v>
      </c>
      <c r="Q3485" s="132">
        <v>0.94699999999999995</v>
      </c>
      <c r="R3485" s="132">
        <v>-75.415000000000006</v>
      </c>
      <c r="S3485" s="129">
        <v>6.39</v>
      </c>
      <c r="T3485" s="129">
        <v>30.114999999999998</v>
      </c>
      <c r="U3485" s="129">
        <v>9.35</v>
      </c>
      <c r="V3485" s="129">
        <v>-33</v>
      </c>
      <c r="W3485" s="129">
        <v>-36</v>
      </c>
      <c r="X3485" s="129">
        <v>334</v>
      </c>
      <c r="Y3485" s="129" t="s">
        <v>8309</v>
      </c>
      <c r="Z3485" s="129" t="b">
        <v>1</v>
      </c>
      <c r="AA3485" s="129">
        <v>0</v>
      </c>
      <c r="AB3485" s="129" t="b">
        <v>0</v>
      </c>
      <c r="AC3485" s="129">
        <v>37</v>
      </c>
      <c r="AD3485" s="129">
        <v>1E-3</v>
      </c>
      <c r="AE3485" s="129" t="s">
        <v>3124</v>
      </c>
      <c r="AF3485" s="129" t="s">
        <v>3168</v>
      </c>
      <c r="AG3485" s="35" t="s">
        <v>8310</v>
      </c>
    </row>
    <row r="3486" spans="1:33" x14ac:dyDescent="0.3">
      <c r="A3486" s="129" t="s">
        <v>719</v>
      </c>
      <c r="B3486" s="132">
        <v>2.5499999999999998</v>
      </c>
      <c r="C3486" s="132">
        <v>-7.54</v>
      </c>
      <c r="D3486" s="132">
        <v>-27.32</v>
      </c>
      <c r="E3486" s="132">
        <v>-47.78</v>
      </c>
      <c r="F3486" s="132">
        <v>-47.97</v>
      </c>
      <c r="G3486" s="129" t="s">
        <v>841</v>
      </c>
      <c r="H3486" s="129" t="s">
        <v>3108</v>
      </c>
      <c r="I3486" s="129">
        <v>10.848000000000001</v>
      </c>
      <c r="J3486" s="129">
        <v>-65</v>
      </c>
      <c r="K3486" s="129">
        <v>-64</v>
      </c>
      <c r="L3486" s="129" t="b">
        <v>0</v>
      </c>
      <c r="M3486" s="129">
        <v>-124.542</v>
      </c>
      <c r="N3486" s="129">
        <v>3.1739999999999999</v>
      </c>
      <c r="O3486" s="129">
        <v>-39.243000000000002</v>
      </c>
      <c r="P3486" s="132">
        <v>-82.650999999999996</v>
      </c>
      <c r="Q3486" s="132">
        <v>0.97499999999999998</v>
      </c>
      <c r="R3486" s="132">
        <v>-80.593999999999994</v>
      </c>
      <c r="S3486" s="129">
        <v>3.4</v>
      </c>
      <c r="T3486" s="129">
        <v>83.332999999999998</v>
      </c>
      <c r="U3486" s="129">
        <v>2.82</v>
      </c>
      <c r="V3486" s="129">
        <v>234</v>
      </c>
      <c r="W3486" s="129">
        <v>346</v>
      </c>
      <c r="X3486" s="129">
        <v>2083</v>
      </c>
      <c r="Y3486" s="129" t="s">
        <v>719</v>
      </c>
      <c r="Z3486" s="129" t="b">
        <v>1</v>
      </c>
      <c r="AA3486" s="129">
        <v>0</v>
      </c>
      <c r="AB3486" s="129" t="b">
        <v>0</v>
      </c>
      <c r="AC3486" s="129">
        <v>26</v>
      </c>
      <c r="AD3486" s="129">
        <v>1E-3</v>
      </c>
      <c r="AE3486" s="129" t="s">
        <v>3108</v>
      </c>
      <c r="AF3486" s="129" t="s">
        <v>841</v>
      </c>
      <c r="AG3486" s="35" t="s">
        <v>4472</v>
      </c>
    </row>
    <row r="3487" spans="1:33" x14ac:dyDescent="0.3">
      <c r="A3487" s="129" t="s">
        <v>7045</v>
      </c>
      <c r="B3487" s="132">
        <v>-5.69</v>
      </c>
      <c r="C3487" s="132">
        <v>-15.22</v>
      </c>
      <c r="D3487" s="132">
        <v>-44.37</v>
      </c>
      <c r="E3487" s="132">
        <v>-57.87</v>
      </c>
      <c r="F3487" s="132">
        <v>-58.09</v>
      </c>
      <c r="G3487" s="129" t="s">
        <v>3146</v>
      </c>
      <c r="H3487" s="129" t="s">
        <v>3124</v>
      </c>
      <c r="I3487" s="129">
        <v>0.66900000000000004</v>
      </c>
      <c r="J3487" s="129">
        <v>-89</v>
      </c>
      <c r="K3487" s="129">
        <v>-89</v>
      </c>
      <c r="L3487" s="129" t="b">
        <v>0</v>
      </c>
      <c r="M3487" s="129">
        <v>-154.02199999999999</v>
      </c>
      <c r="N3487" s="129">
        <v>3.1480000000000001</v>
      </c>
      <c r="O3487" s="129">
        <v>-48.933</v>
      </c>
      <c r="P3487" s="132">
        <v>-90.375</v>
      </c>
      <c r="Q3487" s="132">
        <v>0.96599999999999997</v>
      </c>
      <c r="R3487" s="132">
        <v>-87.337999999999994</v>
      </c>
      <c r="S3487" s="129">
        <v>7.27</v>
      </c>
      <c r="T3487" s="129">
        <v>-48.273000000000003</v>
      </c>
      <c r="U3487" s="129">
        <v>11.11</v>
      </c>
      <c r="V3487" s="129">
        <v>-37</v>
      </c>
      <c r="W3487" s="129">
        <v>-24</v>
      </c>
      <c r="X3487" s="129">
        <v>247</v>
      </c>
      <c r="Y3487" s="129" t="s">
        <v>7045</v>
      </c>
      <c r="Z3487" s="129" t="b">
        <v>1</v>
      </c>
      <c r="AA3487" s="129">
        <v>0</v>
      </c>
      <c r="AB3487" s="129" t="b">
        <v>0</v>
      </c>
      <c r="AC3487" s="129">
        <v>36</v>
      </c>
      <c r="AD3487" s="129">
        <v>1E-3</v>
      </c>
      <c r="AE3487" s="129" t="s">
        <v>3124</v>
      </c>
      <c r="AF3487" s="129" t="s">
        <v>3146</v>
      </c>
      <c r="AG3487" s="35" t="s">
        <v>7046</v>
      </c>
    </row>
    <row r="3488" spans="1:33" x14ac:dyDescent="0.3">
      <c r="A3488" s="129" t="s">
        <v>1454</v>
      </c>
      <c r="B3488" s="132">
        <v>-1.17</v>
      </c>
      <c r="C3488" s="132">
        <v>-20.25</v>
      </c>
      <c r="D3488" s="132">
        <v>-47.22</v>
      </c>
      <c r="E3488" s="132">
        <v>-60.21</v>
      </c>
      <c r="F3488" s="132">
        <v>-58.72</v>
      </c>
      <c r="G3488" s="129" t="s">
        <v>3114</v>
      </c>
      <c r="H3488" s="129" t="s">
        <v>31</v>
      </c>
      <c r="I3488" s="129">
        <v>1.1870000000000001</v>
      </c>
      <c r="J3488" s="129">
        <v>-87</v>
      </c>
      <c r="K3488" s="129">
        <v>-87</v>
      </c>
      <c r="L3488" s="129" t="b">
        <v>0</v>
      </c>
      <c r="M3488" s="129">
        <v>-156.654</v>
      </c>
      <c r="N3488" s="129">
        <v>3.04</v>
      </c>
      <c r="O3488" s="129">
        <v>-51.536999999999999</v>
      </c>
      <c r="P3488" s="132">
        <v>-89.638999999999996</v>
      </c>
      <c r="Q3488" s="132">
        <v>0.94699999999999995</v>
      </c>
      <c r="R3488" s="132">
        <v>-84.891999999999996</v>
      </c>
      <c r="S3488" s="129">
        <v>4.22</v>
      </c>
      <c r="T3488" s="129">
        <v>-3.121</v>
      </c>
      <c r="U3488" s="129">
        <v>7.6</v>
      </c>
      <c r="V3488" s="129">
        <v>5</v>
      </c>
      <c r="W3488" s="129">
        <v>-3</v>
      </c>
      <c r="X3488" s="129">
        <v>624</v>
      </c>
      <c r="Y3488" s="129" t="s">
        <v>1454</v>
      </c>
      <c r="Z3488" s="129" t="b">
        <v>1</v>
      </c>
      <c r="AA3488" s="129">
        <v>0</v>
      </c>
      <c r="AB3488" s="129" t="b">
        <v>0</v>
      </c>
      <c r="AC3488" s="129">
        <v>31</v>
      </c>
      <c r="AD3488" s="129">
        <v>0</v>
      </c>
      <c r="AE3488" s="129" t="s">
        <v>31</v>
      </c>
      <c r="AF3488" s="129" t="s">
        <v>3114</v>
      </c>
      <c r="AG3488" s="35" t="s">
        <v>5156</v>
      </c>
    </row>
  </sheetData>
  <sortState xmlns:xlrd2="http://schemas.microsoft.com/office/spreadsheetml/2017/richdata2" ref="A2:AF2911">
    <sortCondition descending="1" ref="O2:O2911"/>
  </sortState>
  <conditionalFormatting sqref="J106:J104857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{D9025D36-EC99-4929-A857-A985E5FADF34}</x14:id>
        </ext>
      </extLst>
    </cfRule>
  </conditionalFormatting>
  <conditionalFormatting sqref="L106:L1048576 AA1:AA191 AA193:AA1048576 X190">
    <cfRule type="containsText" dxfId="363" priority="46" operator="containsText" text="False">
      <formula>NOT(ISERROR(SEARCH("False",L1)))</formula>
    </cfRule>
  </conditionalFormatting>
  <conditionalFormatting sqref="L16:L1048576">
    <cfRule type="containsText" dxfId="362" priority="44" operator="containsText" text="False">
      <formula>NOT(ISERROR(SEARCH("False",L16)))</formula>
    </cfRule>
  </conditionalFormatting>
  <conditionalFormatting sqref="L1:L15">
    <cfRule type="containsText" dxfId="361" priority="42" operator="containsText" text="False">
      <formula>NOT(ISERROR(SEARCH("False",L1)))</formula>
    </cfRule>
  </conditionalFormatting>
  <conditionalFormatting sqref="J1:J1048576">
    <cfRule type="dataBar" priority="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{937FEDE8-CB1A-4EE3-BF0E-F1E9508AAF6B}</x14:id>
        </ext>
      </extLst>
    </cfRule>
  </conditionalFormatting>
  <conditionalFormatting sqref="L1:L1048576">
    <cfRule type="containsText" dxfId="360" priority="40" operator="containsText" text="False">
      <formula>NOT(ISERROR(SEARCH("False",L1)))</formula>
    </cfRule>
  </conditionalFormatting>
  <conditionalFormatting sqref="W1:W1048576">
    <cfRule type="cellIs" dxfId="359" priority="35" operator="lessThan">
      <formula>1</formula>
    </cfRule>
  </conditionalFormatting>
  <conditionalFormatting sqref="I1:I104857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{07377971-6D54-4037-A7A0-C1F2CA72FFDC}</x14:id>
        </ext>
      </extLst>
    </cfRule>
  </conditionalFormatting>
  <conditionalFormatting sqref="AA1:AA15">
    <cfRule type="containsText" dxfId="358" priority="30" operator="containsText" text="False">
      <formula>NOT(ISERROR(SEARCH("False",AA1)))</formula>
    </cfRule>
  </conditionalFormatting>
  <conditionalFormatting sqref="T2:T820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{0012E539-906A-4935-86E0-F1F88BAD7FB7}</x14:id>
        </ext>
      </extLst>
    </cfRule>
  </conditionalFormatting>
  <conditionalFormatting sqref="AB106:AB238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6:AB10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238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817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{74A9B4DC-D958-4BDA-BD7F-D80D68EB923C}</x14:id>
        </ext>
      </extLst>
    </cfRule>
  </conditionalFormatting>
  <conditionalFormatting sqref="S2:S2492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{633EE193-F73D-43B1-990A-3A646A0DE958}</x14:id>
        </ext>
      </extLst>
    </cfRule>
  </conditionalFormatting>
  <conditionalFormatting sqref="V2:V2492">
    <cfRule type="cellIs" dxfId="357" priority="21" operator="lessThan">
      <formula>0</formula>
    </cfRule>
  </conditionalFormatting>
  <conditionalFormatting sqref="AB1:AB2492">
    <cfRule type="containsText" dxfId="356" priority="20" operator="containsText" text="Wahr">
      <formula>NOT(ISERROR(SEARCH("Wahr",AB1)))</formula>
    </cfRule>
  </conditionalFormatting>
  <conditionalFormatting sqref="V1:W1048576">
    <cfRule type="cellIs" dxfId="355" priority="19" operator="greaterThan">
      <formula>0</formula>
    </cfRule>
  </conditionalFormatting>
  <conditionalFormatting sqref="B1:B104857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{5094D1A6-2F87-4B8C-9D9F-630102F4179F}</x14:id>
        </ext>
      </extLst>
    </cfRule>
  </conditionalFormatting>
  <conditionalFormatting sqref="C1:C104857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{FF0910E1-D07D-410D-A5EF-B96FFC46B0A1}</x14:id>
        </ext>
      </extLst>
    </cfRule>
  </conditionalFormatting>
  <conditionalFormatting sqref="D1:D104857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{0AE3B3E7-F536-4BF7-88F5-20254F085466}</x14:id>
        </ext>
      </extLst>
    </cfRule>
  </conditionalFormatting>
  <conditionalFormatting sqref="E1:E1048576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{200BE73D-43E7-424B-B266-6D4F57E35C67}</x14:id>
        </ext>
      </extLst>
    </cfRule>
  </conditionalFormatting>
  <conditionalFormatting sqref="F1:F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{B067789E-169A-48BF-8D30-9C7BE04923DE}</x14:id>
        </ext>
      </extLst>
    </cfRule>
  </conditionalFormatting>
  <conditionalFormatting sqref="M1:M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025D36-EC99-4929-A857-A985E5FADF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J106:J1048576</xm:sqref>
        </x14:conditionalFormatting>
        <x14:conditionalFormatting xmlns:xm="http://schemas.microsoft.com/office/excel/2006/main">
          <x14:cfRule type="dataBar" id="{937FEDE8-CB1A-4EE3-BF0E-F1E9508AAF6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07377971-6D54-4037-A7A0-C1F2CA72FF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0012E539-906A-4935-86E0-F1F88BAD7F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T2:T820</xm:sqref>
        </x14:conditionalFormatting>
        <x14:conditionalFormatting xmlns:xm="http://schemas.microsoft.com/office/excel/2006/main">
          <x14:cfRule type="dataBar" id="{74A9B4DC-D958-4BDA-BD7F-D80D68EB92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A817</xm:sqref>
        </x14:conditionalFormatting>
        <x14:conditionalFormatting xmlns:xm="http://schemas.microsoft.com/office/excel/2006/main">
          <x14:cfRule type="dataBar" id="{633EE193-F73D-43B1-990A-3A646A0DE95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S2:S2492</xm:sqref>
        </x14:conditionalFormatting>
        <x14:conditionalFormatting xmlns:xm="http://schemas.microsoft.com/office/excel/2006/main">
          <x14:cfRule type="dataBar" id="{5094D1A6-2F87-4B8C-9D9F-630102F4179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FF0910E1-D07D-410D-A5EF-B96FFC46B0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0AE3B3E7-F536-4BF7-88F5-20254F0854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200BE73D-43E7-424B-B266-6D4F57E35C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B067789E-169A-48BF-8D30-9C7BE04923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>
    <tabColor rgb="FFC00000"/>
  </sheetPr>
  <dimension ref="A2:P149"/>
  <sheetViews>
    <sheetView workbookViewId="0">
      <selection activeCell="M10" sqref="M10"/>
    </sheetView>
  </sheetViews>
  <sheetFormatPr baseColWidth="10" defaultRowHeight="14.4" x14ac:dyDescent="0.3"/>
  <cols>
    <col min="2" max="2" width="8" bestFit="1" customWidth="1"/>
    <col min="4" max="4" width="19.33203125" customWidth="1"/>
    <col min="12" max="12" width="13.33203125" customWidth="1"/>
    <col min="15" max="15" width="7.88671875" style="443" customWidth="1"/>
    <col min="16" max="16" width="7.6640625" style="41" customWidth="1"/>
  </cols>
  <sheetData>
    <row r="2" spans="1:16" ht="15" thickBot="1" x14ac:dyDescent="0.35">
      <c r="B2" s="132"/>
      <c r="C2" s="132"/>
      <c r="D2" s="132"/>
      <c r="E2" s="132"/>
      <c r="F2" s="132"/>
      <c r="G2" s="132"/>
      <c r="H2" s="132"/>
      <c r="O2" s="452">
        <v>0.03</v>
      </c>
      <c r="P2" s="453">
        <f>$M$4*(1+O2)</f>
        <v>57.68</v>
      </c>
    </row>
    <row r="3" spans="1:16" ht="15" thickBot="1" x14ac:dyDescent="0.35">
      <c r="A3" s="430"/>
      <c r="B3" s="431" t="s">
        <v>7156</v>
      </c>
      <c r="C3" s="431" t="s">
        <v>3088</v>
      </c>
      <c r="D3" s="431" t="s">
        <v>7157</v>
      </c>
      <c r="E3" s="431" t="s">
        <v>7158</v>
      </c>
      <c r="F3" s="431" t="s">
        <v>7159</v>
      </c>
      <c r="G3" s="431" t="s">
        <v>7160</v>
      </c>
      <c r="H3" s="424" t="s">
        <v>7161</v>
      </c>
      <c r="O3" s="454">
        <v>3.1E-2</v>
      </c>
      <c r="P3" s="453">
        <f t="shared" ref="P3:P66" si="0">$M$4*(1+O3)</f>
        <v>57.735999999999997</v>
      </c>
    </row>
    <row r="4" spans="1:16" ht="31.5" customHeight="1" thickBot="1" x14ac:dyDescent="1.1499999999999999">
      <c r="A4" s="4"/>
      <c r="B4" s="426">
        <v>1.0750999999999999</v>
      </c>
      <c r="C4" s="427">
        <v>36000</v>
      </c>
      <c r="D4" s="428">
        <v>8.0000000000000002E-3</v>
      </c>
      <c r="E4" s="428">
        <v>0.05</v>
      </c>
      <c r="F4" s="462">
        <f>D4/E4*C4</f>
        <v>5760</v>
      </c>
      <c r="G4" s="429">
        <v>78.400000000000006</v>
      </c>
      <c r="H4" s="461">
        <f>INT(D8)*G4*(E4)</f>
        <v>286.16000000000003</v>
      </c>
      <c r="K4" s="134" t="s">
        <v>9148</v>
      </c>
      <c r="L4" s="451" t="s">
        <v>9149</v>
      </c>
      <c r="M4" s="447">
        <v>56</v>
      </c>
      <c r="O4" s="454">
        <v>3.2000000000000001E-2</v>
      </c>
      <c r="P4" s="453">
        <f t="shared" si="0"/>
        <v>57.792000000000002</v>
      </c>
    </row>
    <row r="5" spans="1:16" ht="24" customHeight="1" thickBot="1" x14ac:dyDescent="0.35">
      <c r="A5" s="2"/>
      <c r="B5" s="132"/>
      <c r="C5" s="132"/>
      <c r="D5" s="132"/>
      <c r="E5" s="132"/>
      <c r="F5" s="463">
        <f>F4/B4</f>
        <v>5357.6411496604969</v>
      </c>
      <c r="G5" s="132" t="s">
        <v>9215</v>
      </c>
      <c r="H5" s="132"/>
      <c r="K5" s="443"/>
      <c r="L5" s="445" t="s">
        <v>9150</v>
      </c>
      <c r="M5" s="448">
        <v>63.2</v>
      </c>
      <c r="O5" s="454">
        <v>3.3000000000000002E-2</v>
      </c>
      <c r="P5" s="453">
        <f t="shared" si="0"/>
        <v>57.847999999999999</v>
      </c>
    </row>
    <row r="6" spans="1:16" ht="20.399999999999999" customHeight="1" thickBot="1" x14ac:dyDescent="0.35">
      <c r="B6" s="132"/>
      <c r="C6" s="132"/>
      <c r="D6" s="132"/>
      <c r="E6" s="132"/>
      <c r="F6" s="132"/>
      <c r="G6" s="132"/>
      <c r="H6" s="132"/>
      <c r="K6" s="443"/>
      <c r="L6" s="446" t="s">
        <v>9151</v>
      </c>
      <c r="M6" s="449">
        <f>M5/M4-1</f>
        <v>0.12857142857142856</v>
      </c>
      <c r="O6" s="454">
        <v>3.4000000000000002E-2</v>
      </c>
      <c r="P6" s="453">
        <f t="shared" si="0"/>
        <v>57.904000000000003</v>
      </c>
    </row>
    <row r="7" spans="1:16" ht="15" thickBot="1" x14ac:dyDescent="0.35">
      <c r="B7" s="132"/>
      <c r="C7" s="132"/>
      <c r="D7" s="425" t="s">
        <v>7162</v>
      </c>
      <c r="E7" s="424" t="s">
        <v>7787</v>
      </c>
      <c r="F7" s="132"/>
      <c r="G7" s="132"/>
      <c r="H7" s="132"/>
      <c r="K7" s="444"/>
      <c r="L7" s="47"/>
      <c r="M7" s="429"/>
      <c r="O7" s="454">
        <v>3.5000000000000003E-2</v>
      </c>
      <c r="P7" s="453">
        <f t="shared" si="0"/>
        <v>57.959999999999994</v>
      </c>
    </row>
    <row r="8" spans="1:16" ht="24" thickBot="1" x14ac:dyDescent="0.5">
      <c r="B8" s="132"/>
      <c r="C8" s="132"/>
      <c r="D8" s="459">
        <f>F4/G4</f>
        <v>73.469387755102034</v>
      </c>
      <c r="E8" s="460">
        <f>G4*(1-E4)</f>
        <v>74.48</v>
      </c>
      <c r="F8" s="132"/>
      <c r="G8" s="132"/>
      <c r="H8" s="132"/>
      <c r="O8" s="454">
        <v>3.5999999999999997E-2</v>
      </c>
      <c r="P8" s="453">
        <f t="shared" si="0"/>
        <v>58.016000000000005</v>
      </c>
    </row>
    <row r="9" spans="1:16" x14ac:dyDescent="0.3">
      <c r="A9" s="3"/>
      <c r="B9" s="132"/>
      <c r="C9" s="132"/>
      <c r="D9" s="132"/>
      <c r="E9" s="132"/>
      <c r="F9" s="132"/>
      <c r="G9" s="132"/>
      <c r="H9" s="132"/>
      <c r="J9" s="450"/>
      <c r="O9" s="454">
        <v>3.6999999999999998E-2</v>
      </c>
      <c r="P9" s="453">
        <f t="shared" si="0"/>
        <v>58.071999999999996</v>
      </c>
    </row>
    <row r="10" spans="1:16" x14ac:dyDescent="0.3">
      <c r="A10" s="3"/>
      <c r="B10" s="1"/>
      <c r="C10" s="2"/>
      <c r="D10" s="464" t="s">
        <v>9181</v>
      </c>
      <c r="E10" s="2"/>
      <c r="F10" s="2"/>
      <c r="G10" s="2"/>
      <c r="H10" s="2"/>
      <c r="I10" s="2"/>
      <c r="O10" s="454">
        <v>3.7999999999999999E-2</v>
      </c>
      <c r="P10" s="453">
        <f t="shared" si="0"/>
        <v>58.128</v>
      </c>
    </row>
    <row r="11" spans="1:16" ht="15" thickBot="1" x14ac:dyDescent="0.35">
      <c r="A11" s="3"/>
      <c r="B11" s="1"/>
      <c r="C11" s="2"/>
      <c r="D11" s="464"/>
      <c r="E11" s="2"/>
      <c r="F11" s="2"/>
      <c r="G11" s="2"/>
      <c r="H11" s="2"/>
      <c r="I11" s="2"/>
      <c r="O11" s="454">
        <v>3.9E-2</v>
      </c>
      <c r="P11" s="453">
        <f t="shared" si="0"/>
        <v>58.183999999999997</v>
      </c>
    </row>
    <row r="12" spans="1:16" ht="15" thickBot="1" x14ac:dyDescent="0.35">
      <c r="A12" s="3"/>
      <c r="B12" s="1"/>
      <c r="C12" s="2"/>
      <c r="D12" s="464" t="s">
        <v>9180</v>
      </c>
      <c r="E12" s="2" t="s">
        <v>7162</v>
      </c>
      <c r="F12" s="2" t="s">
        <v>7159</v>
      </c>
      <c r="G12" s="2"/>
      <c r="H12" s="465" t="s">
        <v>7161</v>
      </c>
      <c r="I12" s="2"/>
      <c r="O12" s="454">
        <v>0.04</v>
      </c>
      <c r="P12" s="453">
        <f t="shared" si="0"/>
        <v>58.24</v>
      </c>
    </row>
    <row r="13" spans="1:16" ht="23.25" customHeight="1" thickBot="1" x14ac:dyDescent="0.35">
      <c r="A13" s="3"/>
      <c r="B13" s="1"/>
      <c r="C13" s="2"/>
      <c r="D13" s="466">
        <v>0.25</v>
      </c>
      <c r="E13" s="467">
        <f>INT($D$8*D13+0.5)</f>
        <v>18</v>
      </c>
      <c r="F13" s="468">
        <f>E13*$G$4</f>
        <v>1411.2</v>
      </c>
      <c r="G13" s="2"/>
      <c r="H13" s="461">
        <f>E13*$G$4*($E$4)</f>
        <v>70.56</v>
      </c>
      <c r="I13" s="2"/>
      <c r="O13" s="454">
        <v>4.1000000000000002E-2</v>
      </c>
      <c r="P13" s="453">
        <f t="shared" si="0"/>
        <v>58.295999999999992</v>
      </c>
    </row>
    <row r="14" spans="1:16" ht="21" customHeight="1" thickBot="1" x14ac:dyDescent="0.35">
      <c r="A14" s="3"/>
      <c r="B14" s="1"/>
      <c r="C14" s="2"/>
      <c r="D14" s="469">
        <v>0.5</v>
      </c>
      <c r="E14" s="467">
        <f>INT($D$8*D14+0.5)</f>
        <v>37</v>
      </c>
      <c r="F14" s="468">
        <f>E14*$G$4</f>
        <v>2900.8</v>
      </c>
      <c r="G14" s="2"/>
      <c r="H14" s="461">
        <f>E14*$G$4*($E$4)</f>
        <v>145.04000000000002</v>
      </c>
      <c r="I14" s="2"/>
      <c r="K14">
        <f>(30*57.5+30*54.5)/60</f>
        <v>56</v>
      </c>
      <c r="L14">
        <f>K14*0.95</f>
        <v>53.199999999999996</v>
      </c>
      <c r="O14" s="454">
        <v>4.2000000000000003E-2</v>
      </c>
      <c r="P14" s="453">
        <f t="shared" si="0"/>
        <v>58.352000000000004</v>
      </c>
    </row>
    <row r="15" spans="1:16" ht="17.25" customHeight="1" thickBot="1" x14ac:dyDescent="0.35">
      <c r="A15" s="3"/>
      <c r="C15" s="2"/>
      <c r="D15" s="469">
        <v>0.75</v>
      </c>
      <c r="E15" s="467">
        <f>INT($D$8*D15+0.5)</f>
        <v>55</v>
      </c>
      <c r="F15" s="468">
        <f>E15*$G$4</f>
        <v>4312</v>
      </c>
      <c r="G15" s="2"/>
      <c r="H15" s="461">
        <f>E15*$G$4*($E$4)</f>
        <v>215.60000000000002</v>
      </c>
      <c r="I15" s="2"/>
      <c r="O15" s="454">
        <v>4.2999999999999997E-2</v>
      </c>
      <c r="P15" s="453">
        <f t="shared" si="0"/>
        <v>58.407999999999994</v>
      </c>
    </row>
    <row r="16" spans="1:16" ht="20.25" customHeight="1" thickBot="1" x14ac:dyDescent="1.1499999999999999">
      <c r="A16" s="5"/>
      <c r="C16" s="2"/>
      <c r="D16" s="470">
        <v>1</v>
      </c>
      <c r="E16" s="471">
        <f>INT($D$8*D16+0.5)</f>
        <v>73</v>
      </c>
      <c r="F16" s="471">
        <f>E16*$G$4</f>
        <v>5723.2000000000007</v>
      </c>
      <c r="G16" s="2"/>
      <c r="H16" s="461">
        <f>E16*$G$4*($E$4)</f>
        <v>286.16000000000003</v>
      </c>
      <c r="I16" s="2"/>
      <c r="O16" s="454">
        <v>4.3999999999999997E-2</v>
      </c>
      <c r="P16" s="453">
        <f t="shared" si="0"/>
        <v>58.463999999999999</v>
      </c>
    </row>
    <row r="17" spans="4:16" x14ac:dyDescent="0.3">
      <c r="O17" s="454">
        <v>4.4999999999999998E-2</v>
      </c>
      <c r="P17" s="453">
        <f t="shared" si="0"/>
        <v>58.519999999999996</v>
      </c>
    </row>
    <row r="18" spans="4:16" x14ac:dyDescent="0.3">
      <c r="O18" s="454">
        <v>4.5999999999999999E-2</v>
      </c>
      <c r="P18" s="453">
        <f t="shared" si="0"/>
        <v>58.576000000000001</v>
      </c>
    </row>
    <row r="19" spans="4:16" x14ac:dyDescent="0.3">
      <c r="D19" s="1"/>
      <c r="O19" s="454">
        <v>4.7E-2</v>
      </c>
      <c r="P19" s="453">
        <f t="shared" si="0"/>
        <v>58.631999999999998</v>
      </c>
    </row>
    <row r="20" spans="4:16" x14ac:dyDescent="0.3">
      <c r="O20" s="454">
        <v>4.8000000000000001E-2</v>
      </c>
      <c r="P20" s="453">
        <f t="shared" si="0"/>
        <v>58.688000000000002</v>
      </c>
    </row>
    <row r="21" spans="4:16" x14ac:dyDescent="0.3">
      <c r="O21" s="454">
        <v>4.9000000000000002E-2</v>
      </c>
      <c r="P21" s="453">
        <f t="shared" si="0"/>
        <v>58.744</v>
      </c>
    </row>
    <row r="22" spans="4:16" x14ac:dyDescent="0.3">
      <c r="O22" s="455">
        <v>0.05</v>
      </c>
      <c r="P22" s="456">
        <f t="shared" si="0"/>
        <v>58.800000000000004</v>
      </c>
    </row>
    <row r="23" spans="4:16" x14ac:dyDescent="0.3">
      <c r="O23" s="454">
        <v>5.0999999999999997E-2</v>
      </c>
      <c r="P23" s="453">
        <f t="shared" si="0"/>
        <v>58.855999999999995</v>
      </c>
    </row>
    <row r="24" spans="4:16" x14ac:dyDescent="0.3">
      <c r="K24" t="s">
        <v>9195</v>
      </c>
      <c r="O24" s="454">
        <v>5.1999999999999998E-2</v>
      </c>
      <c r="P24" s="453">
        <f t="shared" si="0"/>
        <v>58.912000000000006</v>
      </c>
    </row>
    <row r="25" spans="4:16" x14ac:dyDescent="0.3">
      <c r="O25" s="454">
        <v>5.2999999999999999E-2</v>
      </c>
      <c r="P25" s="453">
        <f t="shared" si="0"/>
        <v>58.967999999999996</v>
      </c>
    </row>
    <row r="26" spans="4:16" x14ac:dyDescent="0.3">
      <c r="O26" s="454">
        <v>5.3999999999999999E-2</v>
      </c>
      <c r="P26" s="453">
        <f t="shared" si="0"/>
        <v>59.024000000000001</v>
      </c>
    </row>
    <row r="27" spans="4:16" x14ac:dyDescent="0.3">
      <c r="O27" s="454">
        <v>5.5E-2</v>
      </c>
      <c r="P27" s="453">
        <f t="shared" si="0"/>
        <v>59.08</v>
      </c>
    </row>
    <row r="28" spans="4:16" x14ac:dyDescent="0.3">
      <c r="O28" s="454">
        <v>5.6000000000000001E-2</v>
      </c>
      <c r="P28" s="453">
        <f t="shared" si="0"/>
        <v>59.136000000000003</v>
      </c>
    </row>
    <row r="29" spans="4:16" x14ac:dyDescent="0.3">
      <c r="O29" s="454">
        <v>5.7000000000000002E-2</v>
      </c>
      <c r="P29" s="453">
        <f t="shared" si="0"/>
        <v>59.191999999999993</v>
      </c>
    </row>
    <row r="30" spans="4:16" x14ac:dyDescent="0.3">
      <c r="O30" s="454">
        <v>5.8000000000000003E-2</v>
      </c>
      <c r="P30" s="453">
        <f t="shared" si="0"/>
        <v>59.248000000000005</v>
      </c>
    </row>
    <row r="31" spans="4:16" x14ac:dyDescent="0.3">
      <c r="O31" s="454">
        <v>5.8999999999999997E-2</v>
      </c>
      <c r="P31" s="453">
        <f t="shared" si="0"/>
        <v>59.303999999999995</v>
      </c>
    </row>
    <row r="32" spans="4:16" x14ac:dyDescent="0.3">
      <c r="O32" s="454">
        <v>0.06</v>
      </c>
      <c r="P32" s="453">
        <f t="shared" si="0"/>
        <v>59.36</v>
      </c>
    </row>
    <row r="33" spans="15:16" x14ac:dyDescent="0.3">
      <c r="O33" s="454">
        <v>6.0999999999999999E-2</v>
      </c>
      <c r="P33" s="453">
        <f t="shared" si="0"/>
        <v>59.415999999999997</v>
      </c>
    </row>
    <row r="34" spans="15:16" x14ac:dyDescent="0.3">
      <c r="O34" s="454">
        <v>6.2E-2</v>
      </c>
      <c r="P34" s="453">
        <f t="shared" si="0"/>
        <v>59.472000000000001</v>
      </c>
    </row>
    <row r="35" spans="15:16" x14ac:dyDescent="0.3">
      <c r="O35" s="454">
        <v>6.3E-2</v>
      </c>
      <c r="P35" s="453">
        <f t="shared" si="0"/>
        <v>59.527999999999999</v>
      </c>
    </row>
    <row r="36" spans="15:16" x14ac:dyDescent="0.3">
      <c r="O36" s="454">
        <v>6.4000000000000001E-2</v>
      </c>
      <c r="P36" s="453">
        <f t="shared" si="0"/>
        <v>59.584000000000003</v>
      </c>
    </row>
    <row r="37" spans="15:16" x14ac:dyDescent="0.3">
      <c r="O37" s="454">
        <v>6.5000000000000002E-2</v>
      </c>
      <c r="P37" s="453">
        <f t="shared" si="0"/>
        <v>59.64</v>
      </c>
    </row>
    <row r="38" spans="15:16" x14ac:dyDescent="0.3">
      <c r="O38" s="454">
        <v>6.6000000000000003E-2</v>
      </c>
      <c r="P38" s="453">
        <f t="shared" si="0"/>
        <v>59.696000000000005</v>
      </c>
    </row>
    <row r="39" spans="15:16" x14ac:dyDescent="0.3">
      <c r="O39" s="454">
        <v>6.7000000000000004E-2</v>
      </c>
      <c r="P39" s="453">
        <f t="shared" si="0"/>
        <v>59.751999999999995</v>
      </c>
    </row>
    <row r="40" spans="15:16" x14ac:dyDescent="0.3">
      <c r="O40" s="454">
        <v>6.8000000000000005E-2</v>
      </c>
      <c r="P40" s="453">
        <f t="shared" si="0"/>
        <v>59.808000000000007</v>
      </c>
    </row>
    <row r="41" spans="15:16" x14ac:dyDescent="0.3">
      <c r="O41" s="454">
        <v>6.9000000000000006E-2</v>
      </c>
      <c r="P41" s="453">
        <f t="shared" si="0"/>
        <v>59.863999999999997</v>
      </c>
    </row>
    <row r="42" spans="15:16" x14ac:dyDescent="0.3">
      <c r="O42" s="454">
        <v>7.0000000000000007E-2</v>
      </c>
      <c r="P42" s="453">
        <f t="shared" si="0"/>
        <v>59.92</v>
      </c>
    </row>
    <row r="43" spans="15:16" x14ac:dyDescent="0.3">
      <c r="O43" s="454">
        <v>7.0999999999999994E-2</v>
      </c>
      <c r="P43" s="453">
        <f t="shared" si="0"/>
        <v>59.975999999999999</v>
      </c>
    </row>
    <row r="44" spans="15:16" x14ac:dyDescent="0.3">
      <c r="O44" s="454">
        <v>7.1999999999999995E-2</v>
      </c>
      <c r="P44" s="453">
        <f t="shared" si="0"/>
        <v>60.032000000000004</v>
      </c>
    </row>
    <row r="45" spans="15:16" x14ac:dyDescent="0.3">
      <c r="O45" s="454">
        <v>7.2999999999999995E-2</v>
      </c>
      <c r="P45" s="453">
        <f t="shared" si="0"/>
        <v>60.087999999999994</v>
      </c>
    </row>
    <row r="46" spans="15:16" x14ac:dyDescent="0.3">
      <c r="O46" s="454">
        <v>7.3999999999999996E-2</v>
      </c>
      <c r="P46" s="453">
        <f t="shared" si="0"/>
        <v>60.144000000000005</v>
      </c>
    </row>
    <row r="47" spans="15:16" x14ac:dyDescent="0.3">
      <c r="O47" s="454">
        <v>7.4999999999999997E-2</v>
      </c>
      <c r="P47" s="453">
        <f t="shared" si="0"/>
        <v>60.199999999999996</v>
      </c>
    </row>
    <row r="48" spans="15:16" x14ac:dyDescent="0.3">
      <c r="O48" s="454">
        <v>7.5999999999999998E-2</v>
      </c>
      <c r="P48" s="453">
        <f t="shared" si="0"/>
        <v>60.256</v>
      </c>
    </row>
    <row r="49" spans="15:16" x14ac:dyDescent="0.3">
      <c r="O49" s="454">
        <v>7.6999999999999999E-2</v>
      </c>
      <c r="P49" s="453">
        <f t="shared" si="0"/>
        <v>60.311999999999998</v>
      </c>
    </row>
    <row r="50" spans="15:16" x14ac:dyDescent="0.3">
      <c r="O50" s="454">
        <v>7.8E-2</v>
      </c>
      <c r="P50" s="453">
        <f t="shared" si="0"/>
        <v>60.368000000000002</v>
      </c>
    </row>
    <row r="51" spans="15:16" x14ac:dyDescent="0.3">
      <c r="O51" s="454">
        <v>7.9000000000000001E-2</v>
      </c>
      <c r="P51" s="453">
        <f t="shared" si="0"/>
        <v>60.423999999999999</v>
      </c>
    </row>
    <row r="52" spans="15:16" x14ac:dyDescent="0.3">
      <c r="O52" s="454">
        <v>0.08</v>
      </c>
      <c r="P52" s="453">
        <f t="shared" si="0"/>
        <v>60.480000000000004</v>
      </c>
    </row>
    <row r="53" spans="15:16" x14ac:dyDescent="0.3">
      <c r="O53" s="454">
        <v>8.1000000000000003E-2</v>
      </c>
      <c r="P53" s="453">
        <f t="shared" si="0"/>
        <v>60.536000000000001</v>
      </c>
    </row>
    <row r="54" spans="15:16" x14ac:dyDescent="0.3">
      <c r="O54" s="454">
        <v>8.2000000000000003E-2</v>
      </c>
      <c r="P54" s="453">
        <f t="shared" si="0"/>
        <v>60.592000000000006</v>
      </c>
    </row>
    <row r="55" spans="15:16" x14ac:dyDescent="0.3">
      <c r="O55" s="454">
        <v>8.3000000000000004E-2</v>
      </c>
      <c r="P55" s="453">
        <f t="shared" si="0"/>
        <v>60.647999999999996</v>
      </c>
    </row>
    <row r="56" spans="15:16" x14ac:dyDescent="0.3">
      <c r="O56" s="454">
        <v>8.4000000000000005E-2</v>
      </c>
      <c r="P56" s="453">
        <f t="shared" si="0"/>
        <v>60.704000000000008</v>
      </c>
    </row>
    <row r="57" spans="15:16" x14ac:dyDescent="0.3">
      <c r="O57" s="454">
        <v>8.5000000000000006E-2</v>
      </c>
      <c r="P57" s="453">
        <f t="shared" si="0"/>
        <v>60.76</v>
      </c>
    </row>
    <row r="58" spans="15:16" x14ac:dyDescent="0.3">
      <c r="O58" s="454">
        <v>8.5999999999999993E-2</v>
      </c>
      <c r="P58" s="453">
        <f t="shared" si="0"/>
        <v>60.816000000000003</v>
      </c>
    </row>
    <row r="59" spans="15:16" x14ac:dyDescent="0.3">
      <c r="O59" s="454">
        <v>8.6999999999999994E-2</v>
      </c>
      <c r="P59" s="453">
        <f t="shared" si="0"/>
        <v>60.872</v>
      </c>
    </row>
    <row r="60" spans="15:16" x14ac:dyDescent="0.3">
      <c r="O60" s="454">
        <v>8.7999999999999995E-2</v>
      </c>
      <c r="P60" s="453">
        <f t="shared" si="0"/>
        <v>60.928000000000004</v>
      </c>
    </row>
    <row r="61" spans="15:16" x14ac:dyDescent="0.3">
      <c r="O61" s="454">
        <v>8.8999999999999996E-2</v>
      </c>
      <c r="P61" s="453">
        <f t="shared" si="0"/>
        <v>60.983999999999995</v>
      </c>
    </row>
    <row r="62" spans="15:16" x14ac:dyDescent="0.3">
      <c r="O62" s="454">
        <v>0.09</v>
      </c>
      <c r="P62" s="453">
        <f t="shared" si="0"/>
        <v>61.040000000000006</v>
      </c>
    </row>
    <row r="63" spans="15:16" x14ac:dyDescent="0.3">
      <c r="O63" s="454">
        <v>9.0999999999999998E-2</v>
      </c>
      <c r="P63" s="453">
        <f t="shared" si="0"/>
        <v>61.095999999999997</v>
      </c>
    </row>
    <row r="64" spans="15:16" x14ac:dyDescent="0.3">
      <c r="O64" s="454">
        <v>9.1999999999999998E-2</v>
      </c>
      <c r="P64" s="453">
        <f t="shared" si="0"/>
        <v>61.152000000000001</v>
      </c>
    </row>
    <row r="65" spans="15:16" x14ac:dyDescent="0.3">
      <c r="O65" s="454">
        <v>9.2999999999999999E-2</v>
      </c>
      <c r="P65" s="453">
        <f t="shared" si="0"/>
        <v>61.207999999999998</v>
      </c>
    </row>
    <row r="66" spans="15:16" x14ac:dyDescent="0.3">
      <c r="O66" s="454">
        <v>9.4E-2</v>
      </c>
      <c r="P66" s="453">
        <f t="shared" si="0"/>
        <v>61.264000000000003</v>
      </c>
    </row>
    <row r="67" spans="15:16" x14ac:dyDescent="0.3">
      <c r="O67" s="454">
        <v>9.5000000000000001E-2</v>
      </c>
      <c r="P67" s="453">
        <f t="shared" ref="P67:P130" si="1">$M$4*(1+O67)</f>
        <v>61.32</v>
      </c>
    </row>
    <row r="68" spans="15:16" x14ac:dyDescent="0.3">
      <c r="O68" s="454">
        <v>9.6000000000000002E-2</v>
      </c>
      <c r="P68" s="453">
        <f t="shared" si="1"/>
        <v>61.376000000000005</v>
      </c>
    </row>
    <row r="69" spans="15:16" x14ac:dyDescent="0.3">
      <c r="O69" s="454">
        <v>9.7000000000000003E-2</v>
      </c>
      <c r="P69" s="453">
        <f t="shared" si="1"/>
        <v>61.432000000000002</v>
      </c>
    </row>
    <row r="70" spans="15:16" x14ac:dyDescent="0.3">
      <c r="O70" s="454">
        <v>9.8000000000000004E-2</v>
      </c>
      <c r="P70" s="453">
        <f t="shared" si="1"/>
        <v>61.488000000000007</v>
      </c>
    </row>
    <row r="71" spans="15:16" x14ac:dyDescent="0.3">
      <c r="O71" s="454">
        <v>9.9000000000000005E-2</v>
      </c>
      <c r="P71" s="453">
        <f t="shared" si="1"/>
        <v>61.543999999999997</v>
      </c>
    </row>
    <row r="72" spans="15:16" x14ac:dyDescent="0.3">
      <c r="O72" s="455">
        <v>0.1</v>
      </c>
      <c r="P72" s="456">
        <f t="shared" si="1"/>
        <v>61.600000000000009</v>
      </c>
    </row>
    <row r="73" spans="15:16" x14ac:dyDescent="0.3">
      <c r="O73" s="454">
        <v>0.10100000000000001</v>
      </c>
      <c r="P73" s="453">
        <f t="shared" si="1"/>
        <v>61.655999999999999</v>
      </c>
    </row>
    <row r="74" spans="15:16" x14ac:dyDescent="0.3">
      <c r="O74" s="454">
        <v>0.10199999999999999</v>
      </c>
      <c r="P74" s="453">
        <f t="shared" si="1"/>
        <v>61.712000000000003</v>
      </c>
    </row>
    <row r="75" spans="15:16" x14ac:dyDescent="0.3">
      <c r="O75" s="454">
        <v>0.10299999999999999</v>
      </c>
      <c r="P75" s="453">
        <f t="shared" si="1"/>
        <v>61.768000000000001</v>
      </c>
    </row>
    <row r="76" spans="15:16" x14ac:dyDescent="0.3">
      <c r="O76" s="454">
        <v>0.104</v>
      </c>
      <c r="P76" s="453">
        <f t="shared" si="1"/>
        <v>61.824000000000005</v>
      </c>
    </row>
    <row r="77" spans="15:16" x14ac:dyDescent="0.3">
      <c r="O77" s="454">
        <v>0.105</v>
      </c>
      <c r="P77" s="453">
        <f t="shared" si="1"/>
        <v>61.879999999999995</v>
      </c>
    </row>
    <row r="78" spans="15:16" x14ac:dyDescent="0.3">
      <c r="O78" s="454">
        <v>0.106</v>
      </c>
      <c r="P78" s="453">
        <f t="shared" si="1"/>
        <v>61.936000000000007</v>
      </c>
    </row>
    <row r="79" spans="15:16" x14ac:dyDescent="0.3">
      <c r="O79" s="454">
        <v>0.107</v>
      </c>
      <c r="P79" s="453">
        <f t="shared" si="1"/>
        <v>61.991999999999997</v>
      </c>
    </row>
    <row r="80" spans="15:16" x14ac:dyDescent="0.3">
      <c r="O80" s="454">
        <v>0.108</v>
      </c>
      <c r="P80" s="453">
        <f t="shared" si="1"/>
        <v>62.048000000000002</v>
      </c>
    </row>
    <row r="81" spans="15:16" x14ac:dyDescent="0.3">
      <c r="O81" s="454">
        <v>0.109</v>
      </c>
      <c r="P81" s="453">
        <f t="shared" si="1"/>
        <v>62.103999999999999</v>
      </c>
    </row>
    <row r="82" spans="15:16" x14ac:dyDescent="0.3">
      <c r="O82" s="454">
        <v>0.11</v>
      </c>
      <c r="P82" s="453">
        <f t="shared" si="1"/>
        <v>62.160000000000004</v>
      </c>
    </row>
    <row r="83" spans="15:16" x14ac:dyDescent="0.3">
      <c r="O83" s="454">
        <v>0.111</v>
      </c>
      <c r="P83" s="453">
        <f t="shared" si="1"/>
        <v>62.216000000000001</v>
      </c>
    </row>
    <row r="84" spans="15:16" x14ac:dyDescent="0.3">
      <c r="O84" s="454">
        <v>0.112</v>
      </c>
      <c r="P84" s="453">
        <f t="shared" si="1"/>
        <v>62.272000000000006</v>
      </c>
    </row>
    <row r="85" spans="15:16" x14ac:dyDescent="0.3">
      <c r="O85" s="454">
        <v>0.113</v>
      </c>
      <c r="P85" s="453">
        <f t="shared" si="1"/>
        <v>62.328000000000003</v>
      </c>
    </row>
    <row r="86" spans="15:16" x14ac:dyDescent="0.3">
      <c r="O86" s="454">
        <v>0.114</v>
      </c>
      <c r="P86" s="453">
        <f t="shared" si="1"/>
        <v>62.384000000000007</v>
      </c>
    </row>
    <row r="87" spans="15:16" x14ac:dyDescent="0.3">
      <c r="O87" s="454">
        <v>0.115</v>
      </c>
      <c r="P87" s="453">
        <f t="shared" si="1"/>
        <v>62.44</v>
      </c>
    </row>
    <row r="88" spans="15:16" x14ac:dyDescent="0.3">
      <c r="O88" s="454">
        <v>0.11600000000000001</v>
      </c>
      <c r="P88" s="453">
        <f t="shared" si="1"/>
        <v>62.496000000000009</v>
      </c>
    </row>
    <row r="89" spans="15:16" x14ac:dyDescent="0.3">
      <c r="O89" s="454">
        <v>0.11700000000000001</v>
      </c>
      <c r="P89" s="453">
        <f t="shared" si="1"/>
        <v>62.552</v>
      </c>
    </row>
    <row r="90" spans="15:16" x14ac:dyDescent="0.3">
      <c r="O90" s="454">
        <v>0.11799999999999999</v>
      </c>
      <c r="P90" s="453">
        <f t="shared" si="1"/>
        <v>62.60799999999999</v>
      </c>
    </row>
    <row r="91" spans="15:16" x14ac:dyDescent="0.3">
      <c r="O91" s="454">
        <v>0.11899999999999999</v>
      </c>
      <c r="P91" s="453">
        <f t="shared" si="1"/>
        <v>62.664000000000001</v>
      </c>
    </row>
    <row r="92" spans="15:16" x14ac:dyDescent="0.3">
      <c r="O92" s="454">
        <v>0.12</v>
      </c>
      <c r="P92" s="453">
        <f t="shared" si="1"/>
        <v>62.720000000000006</v>
      </c>
    </row>
    <row r="93" spans="15:16" x14ac:dyDescent="0.3">
      <c r="O93" s="454">
        <v>0.121</v>
      </c>
      <c r="P93" s="453">
        <f t="shared" si="1"/>
        <v>62.775999999999996</v>
      </c>
    </row>
    <row r="94" spans="15:16" x14ac:dyDescent="0.3">
      <c r="O94" s="454">
        <v>0.122</v>
      </c>
      <c r="P94" s="453">
        <f t="shared" si="1"/>
        <v>62.831999999999994</v>
      </c>
    </row>
    <row r="95" spans="15:16" x14ac:dyDescent="0.3">
      <c r="O95" s="454">
        <v>0.123</v>
      </c>
      <c r="P95" s="453">
        <f t="shared" si="1"/>
        <v>62.887999999999998</v>
      </c>
    </row>
    <row r="96" spans="15:16" x14ac:dyDescent="0.3">
      <c r="O96" s="454">
        <v>0.124</v>
      </c>
      <c r="P96" s="453">
        <f t="shared" si="1"/>
        <v>62.944000000000003</v>
      </c>
    </row>
    <row r="97" spans="15:16" x14ac:dyDescent="0.3">
      <c r="O97" s="454">
        <v>0.125</v>
      </c>
      <c r="P97" s="453">
        <f t="shared" si="1"/>
        <v>63</v>
      </c>
    </row>
    <row r="98" spans="15:16" x14ac:dyDescent="0.3">
      <c r="O98" s="454">
        <v>0.126</v>
      </c>
      <c r="P98" s="453">
        <f t="shared" si="1"/>
        <v>63.055999999999997</v>
      </c>
    </row>
    <row r="99" spans="15:16" x14ac:dyDescent="0.3">
      <c r="O99" s="454">
        <v>0.127</v>
      </c>
      <c r="P99" s="453">
        <f t="shared" si="1"/>
        <v>63.112000000000002</v>
      </c>
    </row>
    <row r="100" spans="15:16" x14ac:dyDescent="0.3">
      <c r="O100" s="454">
        <v>0.128</v>
      </c>
      <c r="P100" s="453">
        <f t="shared" si="1"/>
        <v>63.168000000000006</v>
      </c>
    </row>
    <row r="101" spans="15:16" x14ac:dyDescent="0.3">
      <c r="O101" s="454">
        <v>0.129</v>
      </c>
      <c r="P101" s="453">
        <f t="shared" si="1"/>
        <v>63.224000000000004</v>
      </c>
    </row>
    <row r="102" spans="15:16" x14ac:dyDescent="0.3">
      <c r="O102" s="454">
        <v>0.13</v>
      </c>
      <c r="P102" s="453">
        <f t="shared" si="1"/>
        <v>63.279999999999994</v>
      </c>
    </row>
    <row r="103" spans="15:16" x14ac:dyDescent="0.3">
      <c r="O103" s="454">
        <v>0.13100000000000001</v>
      </c>
      <c r="P103" s="453">
        <f t="shared" si="1"/>
        <v>63.335999999999999</v>
      </c>
    </row>
    <row r="104" spans="15:16" x14ac:dyDescent="0.3">
      <c r="O104" s="454">
        <v>0.13200000000000001</v>
      </c>
      <c r="P104" s="453">
        <f t="shared" si="1"/>
        <v>63.39200000000001</v>
      </c>
    </row>
    <row r="105" spans="15:16" x14ac:dyDescent="0.3">
      <c r="O105" s="454">
        <v>0.13300000000000001</v>
      </c>
      <c r="P105" s="453">
        <f t="shared" si="1"/>
        <v>63.448</v>
      </c>
    </row>
    <row r="106" spans="15:16" x14ac:dyDescent="0.3">
      <c r="O106" s="454">
        <v>0.13400000000000001</v>
      </c>
      <c r="P106" s="453">
        <f t="shared" si="1"/>
        <v>63.503999999999991</v>
      </c>
    </row>
    <row r="107" spans="15:16" x14ac:dyDescent="0.3">
      <c r="O107" s="454">
        <v>0.13500000000000001</v>
      </c>
      <c r="P107" s="453">
        <f t="shared" si="1"/>
        <v>63.56</v>
      </c>
    </row>
    <row r="108" spans="15:16" x14ac:dyDescent="0.3">
      <c r="O108" s="454">
        <v>0.13600000000000001</v>
      </c>
      <c r="P108" s="453">
        <f t="shared" si="1"/>
        <v>63.616000000000007</v>
      </c>
    </row>
    <row r="109" spans="15:16" x14ac:dyDescent="0.3">
      <c r="O109" s="454">
        <v>0.13700000000000001</v>
      </c>
      <c r="P109" s="453">
        <f t="shared" si="1"/>
        <v>63.671999999999997</v>
      </c>
    </row>
    <row r="110" spans="15:16" x14ac:dyDescent="0.3">
      <c r="O110" s="454">
        <v>0.13800000000000001</v>
      </c>
      <c r="P110" s="453">
        <f t="shared" si="1"/>
        <v>63.727999999999994</v>
      </c>
    </row>
    <row r="111" spans="15:16" x14ac:dyDescent="0.3">
      <c r="O111" s="454">
        <v>0.13900000000000001</v>
      </c>
      <c r="P111" s="453">
        <f t="shared" si="1"/>
        <v>63.783999999999999</v>
      </c>
    </row>
    <row r="112" spans="15:16" x14ac:dyDescent="0.3">
      <c r="O112" s="454">
        <v>0.14000000000000001</v>
      </c>
      <c r="P112" s="453">
        <f t="shared" si="1"/>
        <v>63.84</v>
      </c>
    </row>
    <row r="113" spans="15:16" x14ac:dyDescent="0.3">
      <c r="O113" s="454">
        <v>0.14099999999999999</v>
      </c>
      <c r="P113" s="453">
        <f t="shared" si="1"/>
        <v>63.896000000000001</v>
      </c>
    </row>
    <row r="114" spans="15:16" x14ac:dyDescent="0.3">
      <c r="O114" s="454">
        <v>0.14199999999999999</v>
      </c>
      <c r="P114" s="453">
        <f t="shared" si="1"/>
        <v>63.951999999999998</v>
      </c>
    </row>
    <row r="115" spans="15:16" x14ac:dyDescent="0.3">
      <c r="O115" s="454">
        <v>0.14299999999999999</v>
      </c>
      <c r="P115" s="453">
        <f t="shared" si="1"/>
        <v>64.007999999999996</v>
      </c>
    </row>
    <row r="116" spans="15:16" x14ac:dyDescent="0.3">
      <c r="O116" s="454">
        <v>0.14399999999999999</v>
      </c>
      <c r="P116" s="453">
        <f t="shared" si="1"/>
        <v>64.063999999999993</v>
      </c>
    </row>
    <row r="117" spans="15:16" x14ac:dyDescent="0.3">
      <c r="O117" s="454">
        <v>0.14499999999999999</v>
      </c>
      <c r="P117" s="453">
        <f t="shared" si="1"/>
        <v>64.12</v>
      </c>
    </row>
    <row r="118" spans="15:16" x14ac:dyDescent="0.3">
      <c r="O118" s="454">
        <v>0.14599999999999999</v>
      </c>
      <c r="P118" s="453">
        <f t="shared" si="1"/>
        <v>64.175999999999988</v>
      </c>
    </row>
    <row r="119" spans="15:16" x14ac:dyDescent="0.3">
      <c r="O119" s="454">
        <v>0.14699999999999999</v>
      </c>
      <c r="P119" s="453">
        <f t="shared" si="1"/>
        <v>64.231999999999999</v>
      </c>
    </row>
    <row r="120" spans="15:16" x14ac:dyDescent="0.3">
      <c r="O120" s="454">
        <v>0.14799999999999999</v>
      </c>
      <c r="P120" s="453">
        <f t="shared" si="1"/>
        <v>64.287999999999997</v>
      </c>
    </row>
    <row r="121" spans="15:16" x14ac:dyDescent="0.3">
      <c r="O121" s="454">
        <v>0.14899999999999999</v>
      </c>
      <c r="P121" s="453">
        <f t="shared" si="1"/>
        <v>64.343999999999994</v>
      </c>
    </row>
    <row r="122" spans="15:16" x14ac:dyDescent="0.3">
      <c r="O122" s="455">
        <v>0.15</v>
      </c>
      <c r="P122" s="456">
        <f t="shared" si="1"/>
        <v>64.399999999999991</v>
      </c>
    </row>
    <row r="123" spans="15:16" x14ac:dyDescent="0.3">
      <c r="O123" s="454">
        <v>0.151</v>
      </c>
      <c r="P123" s="453">
        <f t="shared" si="1"/>
        <v>64.456000000000003</v>
      </c>
    </row>
    <row r="124" spans="15:16" x14ac:dyDescent="0.3">
      <c r="O124" s="454">
        <v>0.152</v>
      </c>
      <c r="P124" s="453">
        <f t="shared" si="1"/>
        <v>64.512</v>
      </c>
    </row>
    <row r="125" spans="15:16" x14ac:dyDescent="0.3">
      <c r="O125" s="454">
        <v>0.153</v>
      </c>
      <c r="P125" s="453">
        <f t="shared" si="1"/>
        <v>64.567999999999998</v>
      </c>
    </row>
    <row r="126" spans="15:16" x14ac:dyDescent="0.3">
      <c r="O126" s="454">
        <v>0.154</v>
      </c>
      <c r="P126" s="453">
        <f t="shared" si="1"/>
        <v>64.623999999999995</v>
      </c>
    </row>
    <row r="127" spans="15:16" x14ac:dyDescent="0.3">
      <c r="O127" s="454">
        <v>0.155</v>
      </c>
      <c r="P127" s="453">
        <f t="shared" si="1"/>
        <v>64.680000000000007</v>
      </c>
    </row>
    <row r="128" spans="15:16" x14ac:dyDescent="0.3">
      <c r="O128" s="454">
        <v>0.156</v>
      </c>
      <c r="P128" s="453">
        <f t="shared" si="1"/>
        <v>64.73599999999999</v>
      </c>
    </row>
    <row r="129" spans="15:16" x14ac:dyDescent="0.3">
      <c r="O129" s="454">
        <v>0.157</v>
      </c>
      <c r="P129" s="453">
        <f t="shared" si="1"/>
        <v>64.792000000000002</v>
      </c>
    </row>
    <row r="130" spans="15:16" x14ac:dyDescent="0.3">
      <c r="O130" s="454">
        <v>0.158</v>
      </c>
      <c r="P130" s="453">
        <f t="shared" si="1"/>
        <v>64.847999999999999</v>
      </c>
    </row>
    <row r="131" spans="15:16" x14ac:dyDescent="0.3">
      <c r="O131" s="454">
        <v>0.159</v>
      </c>
      <c r="P131" s="453">
        <f t="shared" ref="P131:P149" si="2">$M$4*(1+O131)</f>
        <v>64.903999999999996</v>
      </c>
    </row>
    <row r="132" spans="15:16" x14ac:dyDescent="0.3">
      <c r="O132" s="454">
        <v>0.16</v>
      </c>
      <c r="P132" s="453">
        <f t="shared" si="2"/>
        <v>64.959999999999994</v>
      </c>
    </row>
    <row r="133" spans="15:16" x14ac:dyDescent="0.3">
      <c r="O133" s="454">
        <v>0.161</v>
      </c>
      <c r="P133" s="453">
        <f t="shared" si="2"/>
        <v>65.016000000000005</v>
      </c>
    </row>
    <row r="134" spans="15:16" x14ac:dyDescent="0.3">
      <c r="O134" s="454">
        <v>0.16200000000000001</v>
      </c>
      <c r="P134" s="453">
        <f t="shared" si="2"/>
        <v>65.072000000000003</v>
      </c>
    </row>
    <row r="135" spans="15:16" x14ac:dyDescent="0.3">
      <c r="O135" s="454">
        <v>0.16300000000000001</v>
      </c>
      <c r="P135" s="453">
        <f t="shared" si="2"/>
        <v>65.128</v>
      </c>
    </row>
    <row r="136" spans="15:16" x14ac:dyDescent="0.3">
      <c r="O136" s="454">
        <v>0.16400000000000001</v>
      </c>
      <c r="P136" s="453">
        <f t="shared" si="2"/>
        <v>65.183999999999997</v>
      </c>
    </row>
    <row r="137" spans="15:16" x14ac:dyDescent="0.3">
      <c r="O137" s="454">
        <v>0.16500000000000001</v>
      </c>
      <c r="P137" s="453">
        <f t="shared" si="2"/>
        <v>65.240000000000009</v>
      </c>
    </row>
    <row r="138" spans="15:16" x14ac:dyDescent="0.3">
      <c r="O138" s="454">
        <v>0.16600000000000001</v>
      </c>
      <c r="P138" s="453">
        <f t="shared" si="2"/>
        <v>65.295999999999992</v>
      </c>
    </row>
    <row r="139" spans="15:16" x14ac:dyDescent="0.3">
      <c r="O139" s="454">
        <v>0.16700000000000001</v>
      </c>
      <c r="P139" s="453">
        <f t="shared" si="2"/>
        <v>65.352000000000004</v>
      </c>
    </row>
    <row r="140" spans="15:16" x14ac:dyDescent="0.3">
      <c r="O140" s="454">
        <v>0.16800000000000001</v>
      </c>
      <c r="P140" s="453">
        <f t="shared" si="2"/>
        <v>65.408000000000001</v>
      </c>
    </row>
    <row r="141" spans="15:16" x14ac:dyDescent="0.3">
      <c r="O141" s="454">
        <v>0.16900000000000001</v>
      </c>
      <c r="P141" s="453">
        <f t="shared" si="2"/>
        <v>65.463999999999999</v>
      </c>
    </row>
    <row r="142" spans="15:16" x14ac:dyDescent="0.3">
      <c r="O142" s="454">
        <v>0.17</v>
      </c>
      <c r="P142" s="453">
        <f t="shared" si="2"/>
        <v>65.52</v>
      </c>
    </row>
    <row r="143" spans="15:16" x14ac:dyDescent="0.3">
      <c r="O143" s="454">
        <v>0.17100000000000001</v>
      </c>
      <c r="P143" s="453">
        <f t="shared" si="2"/>
        <v>65.576000000000008</v>
      </c>
    </row>
    <row r="144" spans="15:16" x14ac:dyDescent="0.3">
      <c r="O144" s="454">
        <v>0.17199999999999999</v>
      </c>
      <c r="P144" s="453">
        <f t="shared" si="2"/>
        <v>65.631999999999991</v>
      </c>
    </row>
    <row r="145" spans="15:16" x14ac:dyDescent="0.3">
      <c r="O145" s="454">
        <v>0.17299999999999999</v>
      </c>
      <c r="P145" s="453">
        <f t="shared" si="2"/>
        <v>65.688000000000002</v>
      </c>
    </row>
    <row r="146" spans="15:16" x14ac:dyDescent="0.3">
      <c r="O146" s="454">
        <v>0.17399999999999999</v>
      </c>
      <c r="P146" s="453">
        <f t="shared" si="2"/>
        <v>65.744</v>
      </c>
    </row>
    <row r="147" spans="15:16" x14ac:dyDescent="0.3">
      <c r="O147" s="454">
        <v>0.17499999999999999</v>
      </c>
      <c r="P147" s="453">
        <f t="shared" si="2"/>
        <v>65.8</v>
      </c>
    </row>
    <row r="148" spans="15:16" x14ac:dyDescent="0.3">
      <c r="O148" s="454">
        <v>0.17599999999999999</v>
      </c>
      <c r="P148" s="453">
        <f t="shared" si="2"/>
        <v>65.855999999999995</v>
      </c>
    </row>
    <row r="149" spans="15:16" x14ac:dyDescent="0.3">
      <c r="O149" s="454">
        <v>0.17699999999999999</v>
      </c>
      <c r="P149" s="453">
        <f t="shared" si="2"/>
        <v>65.912000000000006</v>
      </c>
    </row>
  </sheetData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CR179"/>
  <sheetViews>
    <sheetView zoomScale="65" zoomScaleNormal="65" workbookViewId="0">
      <pane ySplit="1" topLeftCell="A2" activePane="bottomLeft" state="frozen"/>
      <selection activeCell="G42" sqref="G42"/>
      <selection pane="bottomLeft" activeCell="A3" sqref="A3"/>
    </sheetView>
  </sheetViews>
  <sheetFormatPr baseColWidth="10" defaultRowHeight="18" x14ac:dyDescent="0.35"/>
  <cols>
    <col min="3" max="3" width="14.88671875" bestFit="1" customWidth="1"/>
    <col min="4" max="4" width="12.44140625" customWidth="1"/>
    <col min="5" max="5" width="13.88671875" style="35" customWidth="1"/>
    <col min="6" max="6" width="11" style="37" customWidth="1"/>
    <col min="7" max="7" width="13.109375" bestFit="1" customWidth="1"/>
    <col min="9" max="9" width="15" bestFit="1" customWidth="1"/>
    <col min="10" max="10" width="18.88671875" customWidth="1"/>
    <col min="11" max="11" width="10.6640625" customWidth="1"/>
    <col min="12" max="12" width="10" customWidth="1"/>
    <col min="14" max="14" width="11.44140625" style="9"/>
    <col min="15" max="15" width="14" customWidth="1"/>
    <col min="17" max="17" width="11.44140625" style="35"/>
    <col min="18" max="18" width="11.5546875" style="8"/>
    <col min="19" max="19" width="11.109375" customWidth="1"/>
    <col min="20" max="20" width="16" bestFit="1" customWidth="1"/>
    <col min="21" max="21" width="14.44140625" bestFit="1" customWidth="1"/>
    <col min="22" max="22" width="9.6640625" customWidth="1"/>
    <col min="23" max="23" width="12.44140625" customWidth="1"/>
    <col min="25" max="25" width="15.33203125" customWidth="1"/>
  </cols>
  <sheetData>
    <row r="1" spans="1:31" ht="14.4" x14ac:dyDescent="0.3">
      <c r="A1" s="129"/>
      <c r="B1" s="129" t="s">
        <v>3</v>
      </c>
      <c r="C1" s="129" t="s">
        <v>2</v>
      </c>
      <c r="D1" s="129" t="s">
        <v>1</v>
      </c>
      <c r="E1" s="129" t="s">
        <v>2475</v>
      </c>
      <c r="F1" s="129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6415</v>
      </c>
      <c r="Q1" s="129" t="s">
        <v>6429</v>
      </c>
      <c r="R1" s="129" t="s">
        <v>492</v>
      </c>
      <c r="S1" s="129" t="s">
        <v>5690</v>
      </c>
      <c r="T1" s="129" t="s">
        <v>5708</v>
      </c>
      <c r="U1" s="129" t="s">
        <v>16</v>
      </c>
      <c r="V1" s="129" t="s">
        <v>4</v>
      </c>
      <c r="W1" s="129" t="s">
        <v>691</v>
      </c>
      <c r="X1" s="129" t="s">
        <v>692</v>
      </c>
      <c r="Y1" s="129" t="s">
        <v>2477</v>
      </c>
      <c r="Z1" s="129" t="s">
        <v>2794</v>
      </c>
      <c r="AA1" s="129" t="s">
        <v>17</v>
      </c>
      <c r="AB1" s="129" t="s">
        <v>18</v>
      </c>
      <c r="AC1" s="129" t="s">
        <v>19</v>
      </c>
      <c r="AD1" s="129" t="s">
        <v>514</v>
      </c>
    </row>
    <row r="2" spans="1:31" s="129" customFormat="1" ht="14.4" x14ac:dyDescent="0.3">
      <c r="A2" s="132" t="s">
        <v>738</v>
      </c>
      <c r="B2" s="132">
        <v>0.21</v>
      </c>
      <c r="C2" s="132">
        <v>4.9800000000000004</v>
      </c>
      <c r="D2" s="132">
        <v>13.96</v>
      </c>
      <c r="E2" s="132">
        <v>35.06</v>
      </c>
      <c r="F2" s="132">
        <v>25.87</v>
      </c>
      <c r="G2" s="277" t="s">
        <v>256</v>
      </c>
      <c r="H2" s="348" t="s">
        <v>36</v>
      </c>
      <c r="I2" s="132">
        <v>53.9</v>
      </c>
      <c r="J2" s="132">
        <v>-33</v>
      </c>
      <c r="K2" s="132">
        <v>0</v>
      </c>
      <c r="L2" s="132" t="b">
        <v>1</v>
      </c>
      <c r="M2" s="132">
        <v>67.590999999999994</v>
      </c>
      <c r="N2" s="132">
        <v>1.3120000000000001</v>
      </c>
      <c r="O2" s="132">
        <v>51.524000000000001</v>
      </c>
      <c r="P2" s="132">
        <v>1.27</v>
      </c>
      <c r="Q2" s="132">
        <v>58.396999999999998</v>
      </c>
      <c r="R2" s="132">
        <v>213.75</v>
      </c>
      <c r="S2" s="132">
        <v>-91</v>
      </c>
      <c r="T2" s="132">
        <v>-92</v>
      </c>
      <c r="U2" s="132">
        <v>73</v>
      </c>
      <c r="V2" s="132" t="s">
        <v>6844</v>
      </c>
      <c r="W2" s="132" t="b">
        <v>0</v>
      </c>
      <c r="X2" s="132">
        <v>0</v>
      </c>
      <c r="Y2" s="132" t="b">
        <v>1</v>
      </c>
      <c r="Z2" s="132">
        <v>59</v>
      </c>
      <c r="AA2" s="132">
        <v>1</v>
      </c>
      <c r="AB2" s="129" t="s">
        <v>3108</v>
      </c>
      <c r="AC2" s="129" t="s">
        <v>3155</v>
      </c>
      <c r="AD2" s="129" t="s">
        <v>3156</v>
      </c>
      <c r="AE2" s="129">
        <f>MATCH(A2,'US_long freshly screened'!A:A,0)</f>
        <v>1663</v>
      </c>
    </row>
    <row r="3" spans="1:31" s="129" customFormat="1" ht="14.4" x14ac:dyDescent="0.3">
      <c r="A3" s="132" t="s">
        <v>392</v>
      </c>
      <c r="B3" s="132">
        <v>-0.02</v>
      </c>
      <c r="C3" s="132">
        <v>5.7</v>
      </c>
      <c r="D3" s="132">
        <v>19.21</v>
      </c>
      <c r="E3" s="132">
        <v>40.5</v>
      </c>
      <c r="F3" s="132">
        <v>31.83</v>
      </c>
      <c r="G3" s="236" t="s">
        <v>6845</v>
      </c>
      <c r="H3" s="345" t="s">
        <v>28</v>
      </c>
      <c r="I3" s="132">
        <v>30.63</v>
      </c>
      <c r="J3" s="132">
        <v>-20</v>
      </c>
      <c r="K3" s="132">
        <v>0</v>
      </c>
      <c r="L3" s="132" t="b">
        <v>1</v>
      </c>
      <c r="M3" s="132">
        <v>89.304000000000002</v>
      </c>
      <c r="N3" s="132">
        <v>1.819</v>
      </c>
      <c r="O3" s="132">
        <v>49.101999999999997</v>
      </c>
      <c r="P3" s="132">
        <v>1.18</v>
      </c>
      <c r="Q3" s="132">
        <v>74.436999999999998</v>
      </c>
      <c r="R3" s="132">
        <v>103.02500000000001</v>
      </c>
      <c r="S3" s="132">
        <v>-92</v>
      </c>
      <c r="T3" s="132">
        <v>-93</v>
      </c>
      <c r="U3" s="132">
        <v>164</v>
      </c>
      <c r="V3" s="132" t="s">
        <v>6846</v>
      </c>
      <c r="W3" s="132" t="b">
        <v>0</v>
      </c>
      <c r="X3" s="132">
        <v>0</v>
      </c>
      <c r="Y3" s="132" t="b">
        <v>1</v>
      </c>
      <c r="Z3" s="132">
        <v>58</v>
      </c>
      <c r="AA3" s="132">
        <v>0.95699999999999996</v>
      </c>
      <c r="AB3" s="129" t="s">
        <v>3111</v>
      </c>
      <c r="AC3" s="129" t="s">
        <v>3110</v>
      </c>
      <c r="AD3" s="129" t="s">
        <v>3113</v>
      </c>
      <c r="AE3" s="129">
        <f>MATCH(A3,'US_long freshly screened'!A:A,0)</f>
        <v>706</v>
      </c>
    </row>
    <row r="4" spans="1:31" s="129" customFormat="1" ht="14.4" x14ac:dyDescent="0.3">
      <c r="A4" s="132" t="s">
        <v>358</v>
      </c>
      <c r="B4" s="132">
        <v>2.16</v>
      </c>
      <c r="C4" s="132">
        <v>5.26</v>
      </c>
      <c r="D4" s="132">
        <v>14.92</v>
      </c>
      <c r="E4" s="132">
        <v>33.64</v>
      </c>
      <c r="F4" s="132">
        <v>27.13</v>
      </c>
      <c r="G4" s="255" t="s">
        <v>177</v>
      </c>
      <c r="H4" s="347" t="s">
        <v>24</v>
      </c>
      <c r="I4" s="132">
        <v>26.35</v>
      </c>
      <c r="J4" s="132">
        <v>-17</v>
      </c>
      <c r="K4" s="132">
        <v>0</v>
      </c>
      <c r="L4" s="132" t="b">
        <v>1</v>
      </c>
      <c r="M4" s="132">
        <v>64.763000000000005</v>
      </c>
      <c r="N4" s="132">
        <v>1.3420000000000001</v>
      </c>
      <c r="O4" s="132">
        <v>48.252000000000002</v>
      </c>
      <c r="P4" s="132">
        <v>1.29</v>
      </c>
      <c r="Q4" s="132">
        <v>32.270000000000003</v>
      </c>
      <c r="R4" s="132">
        <v>148.82</v>
      </c>
      <c r="S4" s="132">
        <v>-80</v>
      </c>
      <c r="T4" s="132">
        <v>-85</v>
      </c>
      <c r="U4" s="132">
        <v>104</v>
      </c>
      <c r="V4" s="132" t="s">
        <v>6847</v>
      </c>
      <c r="W4" s="132" t="b">
        <v>0</v>
      </c>
      <c r="X4" s="132">
        <v>0</v>
      </c>
      <c r="Y4" s="132" t="b">
        <v>1</v>
      </c>
      <c r="Z4" s="132">
        <v>59</v>
      </c>
      <c r="AA4" s="132">
        <v>0.91300000000000003</v>
      </c>
      <c r="AB4" s="129" t="s">
        <v>24</v>
      </c>
      <c r="AC4" s="129" t="s">
        <v>177</v>
      </c>
      <c r="AD4" s="129" t="s">
        <v>3152</v>
      </c>
      <c r="AE4" s="129">
        <f>MATCH(A4,'US_long freshly screened'!A:A,0)</f>
        <v>87</v>
      </c>
    </row>
    <row r="5" spans="1:31" s="129" customFormat="1" ht="14.4" x14ac:dyDescent="0.3">
      <c r="A5" s="132" t="s">
        <v>780</v>
      </c>
      <c r="B5" s="132">
        <v>1.68</v>
      </c>
      <c r="C5" s="132">
        <v>7.04</v>
      </c>
      <c r="D5" s="132">
        <v>18.59</v>
      </c>
      <c r="E5" s="132">
        <v>42.87</v>
      </c>
      <c r="F5" s="132">
        <v>37.64</v>
      </c>
      <c r="G5" s="255" t="s">
        <v>6848</v>
      </c>
      <c r="H5" s="347" t="s">
        <v>31</v>
      </c>
      <c r="I5" s="132">
        <v>10.08</v>
      </c>
      <c r="J5" s="132">
        <v>-29</v>
      </c>
      <c r="K5" s="132">
        <v>0</v>
      </c>
      <c r="L5" s="132" t="b">
        <v>1</v>
      </c>
      <c r="M5" s="132">
        <v>93.090999999999994</v>
      </c>
      <c r="N5" s="132">
        <v>1.978</v>
      </c>
      <c r="O5" s="132">
        <v>47.066000000000003</v>
      </c>
      <c r="P5" s="132">
        <v>1.58</v>
      </c>
      <c r="Q5" s="132">
        <v>-18.207999999999998</v>
      </c>
      <c r="R5" s="132">
        <v>241.52500000000001</v>
      </c>
      <c r="S5" s="132">
        <v>-94</v>
      </c>
      <c r="T5" s="132">
        <v>-95</v>
      </c>
      <c r="U5" s="132">
        <v>52</v>
      </c>
      <c r="V5" s="132" t="s">
        <v>6849</v>
      </c>
      <c r="W5" s="132" t="b">
        <v>0</v>
      </c>
      <c r="X5" s="132">
        <v>0</v>
      </c>
      <c r="Y5" s="132" t="b">
        <v>1</v>
      </c>
      <c r="Z5" s="132">
        <v>60</v>
      </c>
      <c r="AA5" s="132">
        <v>0.87</v>
      </c>
      <c r="AB5" s="129" t="s">
        <v>3108</v>
      </c>
      <c r="AC5" s="129" t="s">
        <v>3162</v>
      </c>
      <c r="AD5" s="129" t="s">
        <v>4540</v>
      </c>
      <c r="AE5" s="129">
        <f>MATCH(A5,'US_long freshly screened'!A:A,0)</f>
        <v>2471</v>
      </c>
    </row>
    <row r="6" spans="1:31" s="35" customFormat="1" ht="14.4" x14ac:dyDescent="0.3">
      <c r="A6" s="132" t="s">
        <v>1005</v>
      </c>
      <c r="B6" s="132">
        <v>-1.46</v>
      </c>
      <c r="C6" s="132">
        <v>1.63</v>
      </c>
      <c r="D6" s="132">
        <v>17.829999999999998</v>
      </c>
      <c r="E6" s="132">
        <v>44.43</v>
      </c>
      <c r="F6" s="132">
        <v>30.33</v>
      </c>
      <c r="G6" s="255" t="s">
        <v>209</v>
      </c>
      <c r="H6" s="347" t="s">
        <v>44</v>
      </c>
      <c r="I6" s="132">
        <v>86.93</v>
      </c>
      <c r="J6" s="132">
        <v>-40</v>
      </c>
      <c r="K6" s="132">
        <v>-1</v>
      </c>
      <c r="L6" s="132" t="b">
        <v>1</v>
      </c>
      <c r="M6" s="132">
        <v>86.15</v>
      </c>
      <c r="N6" s="132">
        <v>1.984</v>
      </c>
      <c r="O6" s="132">
        <v>43.429000000000002</v>
      </c>
      <c r="P6" s="132">
        <v>1.53</v>
      </c>
      <c r="Q6" s="132">
        <v>-70.31</v>
      </c>
      <c r="R6" s="132">
        <v>328.66500000000002</v>
      </c>
      <c r="S6" s="132">
        <v>-90</v>
      </c>
      <c r="T6" s="132">
        <v>-92</v>
      </c>
      <c r="U6" s="132">
        <v>39</v>
      </c>
      <c r="V6" s="132" t="s">
        <v>6850</v>
      </c>
      <c r="W6" s="132" t="b">
        <v>0</v>
      </c>
      <c r="X6" s="132">
        <v>0</v>
      </c>
      <c r="Y6" s="132" t="b">
        <v>1</v>
      </c>
      <c r="Z6" s="132">
        <v>57</v>
      </c>
      <c r="AA6" s="132">
        <v>0.82599999999999996</v>
      </c>
      <c r="AB6" s="129" t="s">
        <v>3124</v>
      </c>
      <c r="AC6" s="129" t="s">
        <v>3123</v>
      </c>
      <c r="AD6" s="129" t="s">
        <v>3555</v>
      </c>
      <c r="AE6" s="129">
        <f>MATCH(A6,'US_long freshly screened'!A:A,0)</f>
        <v>1267</v>
      </c>
    </row>
    <row r="7" spans="1:31" s="35" customFormat="1" ht="14.4" x14ac:dyDescent="0.3">
      <c r="A7" s="132" t="s">
        <v>155</v>
      </c>
      <c r="B7" s="132">
        <v>-0.92</v>
      </c>
      <c r="C7" s="132">
        <v>4.26</v>
      </c>
      <c r="D7" s="132">
        <v>19.329999999999998</v>
      </c>
      <c r="E7" s="132">
        <v>40.36</v>
      </c>
      <c r="F7" s="132">
        <v>31.89</v>
      </c>
      <c r="G7" s="256" t="s">
        <v>56</v>
      </c>
      <c r="H7" s="349" t="s">
        <v>24</v>
      </c>
      <c r="I7" s="132">
        <v>37.96</v>
      </c>
      <c r="J7" s="132">
        <v>-21</v>
      </c>
      <c r="K7" s="132">
        <v>-1</v>
      </c>
      <c r="L7" s="132" t="b">
        <v>1</v>
      </c>
      <c r="M7" s="132">
        <v>91.951999999999998</v>
      </c>
      <c r="N7" s="132">
        <v>2.2989999999999999</v>
      </c>
      <c r="O7" s="132">
        <v>40.003999999999998</v>
      </c>
      <c r="P7" s="132">
        <v>1.54</v>
      </c>
      <c r="Q7" s="132">
        <v>47.552999999999997</v>
      </c>
      <c r="R7" s="132">
        <v>94.08</v>
      </c>
      <c r="S7" s="132">
        <v>-90</v>
      </c>
      <c r="T7" s="132">
        <v>-90</v>
      </c>
      <c r="U7" s="132">
        <v>137</v>
      </c>
      <c r="V7" s="132" t="s">
        <v>6851</v>
      </c>
      <c r="W7" s="132" t="b">
        <v>0</v>
      </c>
      <c r="X7" s="132">
        <v>0</v>
      </c>
      <c r="Y7" s="132" t="b">
        <v>1</v>
      </c>
      <c r="Z7" s="132">
        <v>52</v>
      </c>
      <c r="AA7" s="132">
        <v>0.78300000000000003</v>
      </c>
      <c r="AB7" s="129" t="s">
        <v>24</v>
      </c>
      <c r="AC7" s="129" t="s">
        <v>3221</v>
      </c>
      <c r="AD7" s="129" t="s">
        <v>3248</v>
      </c>
      <c r="AE7" s="129">
        <f>MATCH(A7,'US_long freshly screened'!A:A,0)</f>
        <v>1204</v>
      </c>
    </row>
    <row r="8" spans="1:31" s="35" customFormat="1" ht="14.4" x14ac:dyDescent="0.3">
      <c r="A8" s="132" t="s">
        <v>265</v>
      </c>
      <c r="B8" s="132">
        <v>-0.66</v>
      </c>
      <c r="C8" s="132">
        <v>4.99</v>
      </c>
      <c r="D8" s="132">
        <v>16.7</v>
      </c>
      <c r="E8" s="132">
        <v>37.9</v>
      </c>
      <c r="F8" s="132">
        <v>29.59</v>
      </c>
      <c r="G8" s="246" t="s">
        <v>6852</v>
      </c>
      <c r="H8" s="349" t="s">
        <v>28</v>
      </c>
      <c r="I8" s="132">
        <v>573.14</v>
      </c>
      <c r="J8" s="132">
        <v>-24</v>
      </c>
      <c r="K8" s="132">
        <v>-1</v>
      </c>
      <c r="L8" s="132" t="b">
        <v>1</v>
      </c>
      <c r="M8" s="132">
        <v>69.073999999999998</v>
      </c>
      <c r="N8" s="132">
        <v>1.8720000000000001</v>
      </c>
      <c r="O8" s="132">
        <v>36.901000000000003</v>
      </c>
      <c r="P8" s="132">
        <v>1.26</v>
      </c>
      <c r="Q8" s="132">
        <v>27.190999999999999</v>
      </c>
      <c r="R8" s="132">
        <v>198.98</v>
      </c>
      <c r="S8" s="132">
        <v>-77</v>
      </c>
      <c r="T8" s="132">
        <v>-77</v>
      </c>
      <c r="U8" s="132">
        <v>79</v>
      </c>
      <c r="V8" s="132" t="s">
        <v>6853</v>
      </c>
      <c r="W8" s="132" t="b">
        <v>0</v>
      </c>
      <c r="X8" s="132">
        <v>0</v>
      </c>
      <c r="Y8" s="132" t="b">
        <v>1</v>
      </c>
      <c r="Z8" s="132">
        <v>60</v>
      </c>
      <c r="AA8" s="132">
        <v>0.73899999999999999</v>
      </c>
      <c r="AB8" s="129" t="s">
        <v>3111</v>
      </c>
      <c r="AC8" s="129" t="s">
        <v>3148</v>
      </c>
      <c r="AD8" s="129" t="s">
        <v>3300</v>
      </c>
      <c r="AE8" s="129">
        <f>MATCH(A8,'US_long freshly screened'!A:A,0)</f>
        <v>593</v>
      </c>
    </row>
    <row r="9" spans="1:31" s="35" customFormat="1" ht="14.4" x14ac:dyDescent="0.3">
      <c r="A9" s="132" t="s">
        <v>1877</v>
      </c>
      <c r="B9" s="132">
        <v>0.59</v>
      </c>
      <c r="C9" s="132">
        <v>8.5</v>
      </c>
      <c r="D9" s="132">
        <v>21.55</v>
      </c>
      <c r="E9" s="132">
        <v>48.57</v>
      </c>
      <c r="F9" s="132">
        <v>42.83</v>
      </c>
      <c r="G9" s="216" t="s">
        <v>23</v>
      </c>
      <c r="H9" s="346" t="s">
        <v>24</v>
      </c>
      <c r="I9" s="132">
        <v>5.66</v>
      </c>
      <c r="J9" s="132">
        <v>-20</v>
      </c>
      <c r="K9" s="132">
        <v>0</v>
      </c>
      <c r="L9" s="132" t="b">
        <v>1</v>
      </c>
      <c r="M9" s="132">
        <v>100.922</v>
      </c>
      <c r="N9" s="132">
        <v>2.8119999999999998</v>
      </c>
      <c r="O9" s="132">
        <v>35.890999999999998</v>
      </c>
      <c r="P9" s="132">
        <v>2.48</v>
      </c>
      <c r="Q9" s="132">
        <v>84.387</v>
      </c>
      <c r="R9" s="132">
        <v>123.86</v>
      </c>
      <c r="S9" s="132">
        <v>-82</v>
      </c>
      <c r="T9" s="132">
        <v>-83</v>
      </c>
      <c r="U9" s="132">
        <v>65</v>
      </c>
      <c r="V9" s="132" t="s">
        <v>6854</v>
      </c>
      <c r="W9" s="132" t="b">
        <v>0</v>
      </c>
      <c r="X9" s="132">
        <v>0</v>
      </c>
      <c r="Y9" s="132" t="b">
        <v>1</v>
      </c>
      <c r="Z9" s="132">
        <v>58</v>
      </c>
      <c r="AA9" s="132">
        <v>0.69599999999999995</v>
      </c>
      <c r="AB9" s="129" t="s">
        <v>24</v>
      </c>
      <c r="AC9" s="129" t="s">
        <v>3221</v>
      </c>
      <c r="AD9" s="129" t="s">
        <v>3222</v>
      </c>
      <c r="AE9" s="129">
        <f>MATCH(A9,'US_long freshly screened'!A:A,0)</f>
        <v>160</v>
      </c>
    </row>
    <row r="10" spans="1:31" s="35" customFormat="1" ht="14.4" x14ac:dyDescent="0.3">
      <c r="A10" s="132" t="s">
        <v>316</v>
      </c>
      <c r="B10" s="132">
        <v>-1.17</v>
      </c>
      <c r="C10" s="132">
        <v>3.27</v>
      </c>
      <c r="D10" s="132">
        <v>23.35</v>
      </c>
      <c r="E10" s="132">
        <v>46</v>
      </c>
      <c r="F10" s="132">
        <v>38.03</v>
      </c>
      <c r="G10" s="291" t="s">
        <v>47</v>
      </c>
      <c r="H10" s="352" t="s">
        <v>48</v>
      </c>
      <c r="I10" s="132">
        <v>58.69</v>
      </c>
      <c r="J10" s="132">
        <v>-26</v>
      </c>
      <c r="K10" s="132">
        <v>-2</v>
      </c>
      <c r="L10" s="132" t="b">
        <v>1</v>
      </c>
      <c r="M10" s="132">
        <v>104.79</v>
      </c>
      <c r="N10" s="132">
        <v>2.9430000000000001</v>
      </c>
      <c r="O10" s="132">
        <v>35.612000000000002</v>
      </c>
      <c r="P10" s="132">
        <v>1.77</v>
      </c>
      <c r="Q10" s="132">
        <v>-15.930999999999999</v>
      </c>
      <c r="R10" s="132">
        <v>85.25</v>
      </c>
      <c r="S10" s="132">
        <v>-79</v>
      </c>
      <c r="T10" s="132">
        <v>-85</v>
      </c>
      <c r="U10" s="132">
        <v>132</v>
      </c>
      <c r="V10" s="132" t="s">
        <v>6855</v>
      </c>
      <c r="W10" s="132" t="b">
        <v>0</v>
      </c>
      <c r="X10" s="132">
        <v>0</v>
      </c>
      <c r="Y10" s="132" t="b">
        <v>1</v>
      </c>
      <c r="Z10" s="132">
        <v>55</v>
      </c>
      <c r="AA10" s="132">
        <v>0.65200000000000002</v>
      </c>
      <c r="AB10" s="129" t="s">
        <v>24</v>
      </c>
      <c r="AC10" s="129" t="s">
        <v>47</v>
      </c>
      <c r="AD10" s="129" t="s">
        <v>3243</v>
      </c>
      <c r="AE10" s="129">
        <f>MATCH(A10,'US_long freshly screened'!A:A,0)</f>
        <v>1610</v>
      </c>
    </row>
    <row r="11" spans="1:31" s="35" customFormat="1" ht="14.4" x14ac:dyDescent="0.3">
      <c r="A11" s="132" t="s">
        <v>1557</v>
      </c>
      <c r="B11" s="132">
        <v>0.71</v>
      </c>
      <c r="C11" s="132">
        <v>10.86</v>
      </c>
      <c r="D11" s="132">
        <v>42.46</v>
      </c>
      <c r="E11" s="132">
        <v>111.92</v>
      </c>
      <c r="F11" s="132">
        <v>78.709999999999994</v>
      </c>
      <c r="G11" s="255" t="s">
        <v>35</v>
      </c>
      <c r="H11" s="347" t="s">
        <v>36</v>
      </c>
      <c r="I11" s="132">
        <v>7.39</v>
      </c>
      <c r="J11" s="132">
        <v>-32</v>
      </c>
      <c r="K11" s="132">
        <v>0</v>
      </c>
      <c r="L11" s="132" t="b">
        <v>1</v>
      </c>
      <c r="M11" s="132">
        <v>187.667</v>
      </c>
      <c r="N11" s="132">
        <v>5.3840000000000003</v>
      </c>
      <c r="O11" s="132">
        <v>34.859000000000002</v>
      </c>
      <c r="P11" s="132">
        <v>2.69</v>
      </c>
      <c r="Q11" s="132">
        <v>15.872</v>
      </c>
      <c r="R11" s="132">
        <v>260.572</v>
      </c>
      <c r="S11" s="132">
        <v>-93</v>
      </c>
      <c r="T11" s="132">
        <v>-94</v>
      </c>
      <c r="U11" s="132">
        <v>28</v>
      </c>
      <c r="V11" s="132" t="s">
        <v>6856</v>
      </c>
      <c r="W11" s="132" t="b">
        <v>0</v>
      </c>
      <c r="X11" s="132">
        <v>0</v>
      </c>
      <c r="Y11" s="132" t="b">
        <v>1</v>
      </c>
      <c r="Z11" s="132">
        <v>55</v>
      </c>
      <c r="AA11" s="132">
        <v>0.60899999999999999</v>
      </c>
      <c r="AB11" s="129" t="s">
        <v>3108</v>
      </c>
      <c r="AC11" s="129" t="s">
        <v>3189</v>
      </c>
      <c r="AD11" s="129" t="s">
        <v>3202</v>
      </c>
      <c r="AE11" s="129">
        <f>MATCH(A11,'US_long freshly screened'!A:A,0)</f>
        <v>1847</v>
      </c>
    </row>
    <row r="12" spans="1:31" s="35" customFormat="1" ht="14.4" x14ac:dyDescent="0.3">
      <c r="A12" s="132" t="s">
        <v>560</v>
      </c>
      <c r="B12" s="132">
        <v>-1.44</v>
      </c>
      <c r="C12" s="132">
        <v>4.54</v>
      </c>
      <c r="D12" s="132">
        <v>29.13</v>
      </c>
      <c r="E12" s="132">
        <v>62.22</v>
      </c>
      <c r="F12" s="132">
        <v>49.37</v>
      </c>
      <c r="G12" s="204" t="s">
        <v>47</v>
      </c>
      <c r="H12" s="345" t="s">
        <v>48</v>
      </c>
      <c r="I12" s="132">
        <v>9.23</v>
      </c>
      <c r="J12" s="132">
        <v>-24</v>
      </c>
      <c r="K12" s="132">
        <v>-1</v>
      </c>
      <c r="L12" s="132" t="b">
        <v>1</v>
      </c>
      <c r="M12" s="132">
        <v>133.47800000000001</v>
      </c>
      <c r="N12" s="132">
        <v>3.859</v>
      </c>
      <c r="O12" s="132">
        <v>34.587000000000003</v>
      </c>
      <c r="P12" s="132">
        <v>1.79</v>
      </c>
      <c r="Q12" s="132">
        <v>39.969000000000001</v>
      </c>
      <c r="R12" s="132">
        <v>267.85000000000002</v>
      </c>
      <c r="S12" s="132">
        <v>-96</v>
      </c>
      <c r="T12" s="132">
        <v>-97</v>
      </c>
      <c r="U12" s="132">
        <v>41</v>
      </c>
      <c r="V12" s="132" t="s">
        <v>6857</v>
      </c>
      <c r="W12" s="132" t="b">
        <v>0</v>
      </c>
      <c r="X12" s="132">
        <v>0</v>
      </c>
      <c r="Y12" s="132" t="b">
        <v>1</v>
      </c>
      <c r="Z12" s="132">
        <v>60</v>
      </c>
      <c r="AA12" s="132">
        <v>0.56499999999999995</v>
      </c>
      <c r="AB12" s="129" t="s">
        <v>24</v>
      </c>
      <c r="AC12" s="129" t="s">
        <v>47</v>
      </c>
      <c r="AD12" s="129" t="s">
        <v>3379</v>
      </c>
      <c r="AE12" s="129">
        <f>MATCH(A12,'US_long freshly screened'!A:A,0)</f>
        <v>1971</v>
      </c>
    </row>
    <row r="13" spans="1:31" s="35" customFormat="1" ht="14.4" x14ac:dyDescent="0.3">
      <c r="A13" s="132" t="s">
        <v>1091</v>
      </c>
      <c r="B13" s="132">
        <v>-1.22</v>
      </c>
      <c r="C13" s="132">
        <v>1.26</v>
      </c>
      <c r="D13" s="132">
        <v>14.55</v>
      </c>
      <c r="E13" s="132">
        <v>23.81</v>
      </c>
      <c r="F13" s="132">
        <v>22.4</v>
      </c>
      <c r="G13" s="298" t="s">
        <v>169</v>
      </c>
      <c r="H13" s="352" t="s">
        <v>24</v>
      </c>
      <c r="I13" s="132">
        <v>84.83</v>
      </c>
      <c r="J13" s="132">
        <v>-17</v>
      </c>
      <c r="K13" s="132">
        <v>-2</v>
      </c>
      <c r="L13" s="132" t="b">
        <v>1</v>
      </c>
      <c r="M13" s="132">
        <v>71.116</v>
      </c>
      <c r="N13" s="132">
        <v>2.121</v>
      </c>
      <c r="O13" s="132">
        <v>33.534999999999997</v>
      </c>
      <c r="P13" s="132">
        <v>0.95</v>
      </c>
      <c r="Q13" s="132">
        <v>6.391</v>
      </c>
      <c r="R13" s="132">
        <v>210.547</v>
      </c>
      <c r="S13" s="132">
        <v>-84</v>
      </c>
      <c r="T13" s="132">
        <v>-84</v>
      </c>
      <c r="U13" s="132">
        <v>100</v>
      </c>
      <c r="V13" s="132" t="s">
        <v>6858</v>
      </c>
      <c r="W13" s="132" t="b">
        <v>0</v>
      </c>
      <c r="X13" s="132">
        <v>0</v>
      </c>
      <c r="Y13" s="132" t="b">
        <v>1</v>
      </c>
      <c r="Z13" s="132">
        <v>55</v>
      </c>
      <c r="AA13" s="132">
        <v>0.52200000000000002</v>
      </c>
      <c r="AB13" s="129" t="s">
        <v>245</v>
      </c>
      <c r="AC13" s="129" t="s">
        <v>3163</v>
      </c>
      <c r="AD13" s="129" t="s">
        <v>3164</v>
      </c>
      <c r="AE13" s="132">
        <f>MATCH(A13,'US_long freshly screened'!A:A,0)</f>
        <v>1257</v>
      </c>
    </row>
    <row r="14" spans="1:31" s="35" customFormat="1" ht="14.4" x14ac:dyDescent="0.3">
      <c r="A14" s="132" t="s">
        <v>1253</v>
      </c>
      <c r="B14" s="132">
        <v>0.81</v>
      </c>
      <c r="C14" s="132">
        <v>5.16</v>
      </c>
      <c r="D14" s="132">
        <v>9.9600000000000009</v>
      </c>
      <c r="E14" s="132">
        <v>37.61</v>
      </c>
      <c r="F14" s="132">
        <v>30.67</v>
      </c>
      <c r="G14" s="132" t="s">
        <v>6845</v>
      </c>
      <c r="H14" s="132" t="s">
        <v>28</v>
      </c>
      <c r="I14" s="132">
        <v>53.16</v>
      </c>
      <c r="J14" s="132">
        <v>-19</v>
      </c>
      <c r="K14" s="132">
        <v>0</v>
      </c>
      <c r="L14" s="132" t="b">
        <v>1</v>
      </c>
      <c r="M14" s="132">
        <v>78.947999999999993</v>
      </c>
      <c r="N14" s="132">
        <v>2.427</v>
      </c>
      <c r="O14" s="132">
        <v>32.524000000000001</v>
      </c>
      <c r="P14" s="132">
        <v>1.19</v>
      </c>
      <c r="Q14" s="132">
        <v>106.07599999999999</v>
      </c>
      <c r="R14" s="132">
        <v>232</v>
      </c>
      <c r="S14" s="132">
        <v>-87</v>
      </c>
      <c r="T14" s="132">
        <v>-90</v>
      </c>
      <c r="U14" s="132">
        <v>72</v>
      </c>
      <c r="V14" s="132" t="s">
        <v>6859</v>
      </c>
      <c r="W14" s="132" t="b">
        <v>0</v>
      </c>
      <c r="X14" s="132">
        <v>0</v>
      </c>
      <c r="Y14" s="132" t="b">
        <v>1</v>
      </c>
      <c r="Z14" s="132">
        <v>60</v>
      </c>
      <c r="AA14" s="132">
        <v>0.47799999999999998</v>
      </c>
      <c r="AB14" s="129" t="s">
        <v>3111</v>
      </c>
      <c r="AC14" s="129" t="s">
        <v>3110</v>
      </c>
      <c r="AD14" s="129" t="s">
        <v>3173</v>
      </c>
      <c r="AE14" s="129"/>
    </row>
    <row r="15" spans="1:31" s="35" customFormat="1" ht="14.4" x14ac:dyDescent="0.3">
      <c r="A15" s="132" t="s">
        <v>74</v>
      </c>
      <c r="B15" s="132">
        <v>3.74</v>
      </c>
      <c r="C15" s="132">
        <v>9.31</v>
      </c>
      <c r="D15" s="132">
        <v>34.270000000000003</v>
      </c>
      <c r="E15" s="132">
        <v>48.53</v>
      </c>
      <c r="F15" s="132">
        <v>41.82</v>
      </c>
      <c r="G15" s="132" t="s">
        <v>56</v>
      </c>
      <c r="H15" s="132" t="s">
        <v>24</v>
      </c>
      <c r="I15" s="132">
        <v>129.71</v>
      </c>
      <c r="J15" s="132">
        <v>-19</v>
      </c>
      <c r="K15" s="132">
        <v>0</v>
      </c>
      <c r="L15" s="132" t="b">
        <v>1</v>
      </c>
      <c r="M15" s="132">
        <v>108.354</v>
      </c>
      <c r="N15" s="132">
        <v>3.3759999999999999</v>
      </c>
      <c r="O15" s="132">
        <v>32.093000000000004</v>
      </c>
      <c r="P15" s="132">
        <v>1.58</v>
      </c>
      <c r="Q15" s="132">
        <v>66.656000000000006</v>
      </c>
      <c r="R15" s="132">
        <v>324.36</v>
      </c>
      <c r="S15" s="132">
        <v>-84</v>
      </c>
      <c r="T15" s="132">
        <v>-85</v>
      </c>
      <c r="U15" s="132">
        <v>38</v>
      </c>
      <c r="V15" s="132" t="s">
        <v>6860</v>
      </c>
      <c r="W15" s="132" t="b">
        <v>0</v>
      </c>
      <c r="X15" s="132">
        <v>0</v>
      </c>
      <c r="Y15" s="132" t="b">
        <v>1</v>
      </c>
      <c r="Z15" s="132">
        <v>60</v>
      </c>
      <c r="AA15" s="132">
        <v>0.435</v>
      </c>
      <c r="AB15" s="129" t="s">
        <v>24</v>
      </c>
      <c r="AC15" s="129" t="s">
        <v>3221</v>
      </c>
      <c r="AD15" s="129" t="s">
        <v>3532</v>
      </c>
      <c r="AE15" s="129"/>
    </row>
    <row r="16" spans="1:31" s="35" customFormat="1" ht="14.4" x14ac:dyDescent="0.3">
      <c r="A16" s="132" t="s">
        <v>69</v>
      </c>
      <c r="B16" s="132">
        <v>4</v>
      </c>
      <c r="C16" s="132">
        <v>17.989999999999998</v>
      </c>
      <c r="D16" s="132">
        <v>60.81</v>
      </c>
      <c r="E16" s="132">
        <v>112.51</v>
      </c>
      <c r="F16" s="132">
        <v>99.02</v>
      </c>
      <c r="G16" s="132" t="s">
        <v>70</v>
      </c>
      <c r="H16" s="132" t="s">
        <v>24</v>
      </c>
      <c r="I16" s="132">
        <v>32.44</v>
      </c>
      <c r="J16" s="132">
        <v>-41</v>
      </c>
      <c r="K16" s="132">
        <v>0</v>
      </c>
      <c r="L16" s="132" t="b">
        <v>1</v>
      </c>
      <c r="M16" s="132">
        <v>237.083</v>
      </c>
      <c r="N16" s="132">
        <v>7.5529999999999999</v>
      </c>
      <c r="O16" s="132">
        <v>31.390999999999998</v>
      </c>
      <c r="P16" s="132">
        <v>4.6100000000000003</v>
      </c>
      <c r="Q16" s="132">
        <v>-10.475</v>
      </c>
      <c r="R16" s="132">
        <v>84.94</v>
      </c>
      <c r="S16" s="132">
        <v>-48</v>
      </c>
      <c r="T16" s="132">
        <v>-53</v>
      </c>
      <c r="U16" s="132">
        <v>51</v>
      </c>
      <c r="V16" s="132" t="s">
        <v>6861</v>
      </c>
      <c r="W16" s="132" t="b">
        <v>0</v>
      </c>
      <c r="X16" s="132">
        <v>0</v>
      </c>
      <c r="Y16" s="132" t="b">
        <v>1</v>
      </c>
      <c r="Z16" s="132">
        <v>57</v>
      </c>
      <c r="AA16" s="132">
        <v>0.39100000000000001</v>
      </c>
      <c r="AB16" s="129" t="s">
        <v>31</v>
      </c>
      <c r="AC16" s="129" t="s">
        <v>3221</v>
      </c>
      <c r="AD16" s="129" t="s">
        <v>3449</v>
      </c>
      <c r="AE16" s="129"/>
    </row>
    <row r="17" spans="1:31" s="35" customFormat="1" ht="14.4" x14ac:dyDescent="0.3">
      <c r="A17" s="132" t="s">
        <v>216</v>
      </c>
      <c r="B17" s="132">
        <v>-1.1000000000000001</v>
      </c>
      <c r="C17" s="132">
        <v>2.65</v>
      </c>
      <c r="D17" s="132">
        <v>10.82</v>
      </c>
      <c r="E17" s="132">
        <v>29.02</v>
      </c>
      <c r="F17" s="132">
        <v>25.15</v>
      </c>
      <c r="G17" s="132" t="s">
        <v>39</v>
      </c>
      <c r="H17" s="132" t="s">
        <v>24</v>
      </c>
      <c r="I17" s="132">
        <v>43.67</v>
      </c>
      <c r="J17" s="132">
        <v>-27</v>
      </c>
      <c r="K17" s="132">
        <v>-3</v>
      </c>
      <c r="L17" s="132" t="b">
        <v>1</v>
      </c>
      <c r="M17" s="132">
        <v>73.55</v>
      </c>
      <c r="N17" s="132">
        <v>2.399</v>
      </c>
      <c r="O17" s="132">
        <v>30.655999999999999</v>
      </c>
      <c r="P17" s="132">
        <v>1.41</v>
      </c>
      <c r="Q17" s="132">
        <v>-5.569</v>
      </c>
      <c r="R17" s="132">
        <v>76.290000000000006</v>
      </c>
      <c r="S17" s="132">
        <v>-84</v>
      </c>
      <c r="T17" s="132">
        <v>-88</v>
      </c>
      <c r="U17" s="132">
        <v>185</v>
      </c>
      <c r="V17" s="132" t="s">
        <v>6862</v>
      </c>
      <c r="W17" s="132" t="b">
        <v>0</v>
      </c>
      <c r="X17" s="132">
        <v>0</v>
      </c>
      <c r="Y17" s="132" t="b">
        <v>1</v>
      </c>
      <c r="Z17" s="132">
        <v>52</v>
      </c>
      <c r="AA17" s="132">
        <v>0.34799999999999998</v>
      </c>
      <c r="AB17" s="129" t="s">
        <v>3108</v>
      </c>
      <c r="AC17" s="129" t="s">
        <v>3137</v>
      </c>
      <c r="AD17" s="129" t="s">
        <v>3138</v>
      </c>
      <c r="AE17" s="129"/>
    </row>
    <row r="18" spans="1:31" s="35" customFormat="1" ht="14.4" x14ac:dyDescent="0.3">
      <c r="A18" s="132" t="s">
        <v>558</v>
      </c>
      <c r="B18" s="132">
        <v>4.96</v>
      </c>
      <c r="C18" s="132">
        <v>21.71</v>
      </c>
      <c r="D18" s="132">
        <v>48.77</v>
      </c>
      <c r="E18" s="132">
        <v>89.38</v>
      </c>
      <c r="F18" s="132">
        <v>71.930000000000007</v>
      </c>
      <c r="G18" s="132" t="s">
        <v>39</v>
      </c>
      <c r="H18" s="132" t="s">
        <v>24</v>
      </c>
      <c r="I18" s="132">
        <v>12.1</v>
      </c>
      <c r="J18" s="132">
        <v>-25</v>
      </c>
      <c r="K18" s="132">
        <v>0</v>
      </c>
      <c r="L18" s="132" t="b">
        <v>1</v>
      </c>
      <c r="M18" s="132">
        <v>153.06800000000001</v>
      </c>
      <c r="N18" s="132">
        <v>6.5179999999999998</v>
      </c>
      <c r="O18" s="132">
        <v>23.484999999999999</v>
      </c>
      <c r="P18" s="132">
        <v>2.2999999999999998</v>
      </c>
      <c r="Q18" s="132">
        <v>24.62</v>
      </c>
      <c r="R18" s="132">
        <v>60.09</v>
      </c>
      <c r="S18" s="132">
        <v>-83</v>
      </c>
      <c r="T18" s="132">
        <v>-85</v>
      </c>
      <c r="U18" s="132">
        <v>144</v>
      </c>
      <c r="V18" s="132" t="s">
        <v>6863</v>
      </c>
      <c r="W18" s="132" t="b">
        <v>0</v>
      </c>
      <c r="X18" s="132">
        <v>0</v>
      </c>
      <c r="Y18" s="132" t="b">
        <v>1</v>
      </c>
      <c r="Z18" s="132">
        <v>65</v>
      </c>
      <c r="AA18" s="132">
        <v>0.30399999999999999</v>
      </c>
      <c r="AB18" s="129" t="s">
        <v>3108</v>
      </c>
      <c r="AC18" s="129" t="s">
        <v>3190</v>
      </c>
      <c r="AD18" s="129" t="s">
        <v>3191</v>
      </c>
      <c r="AE18" s="129"/>
    </row>
    <row r="19" spans="1:31" s="35" customFormat="1" ht="14.4" x14ac:dyDescent="0.3">
      <c r="A19" s="132" t="s">
        <v>131</v>
      </c>
      <c r="B19" s="132">
        <v>-2.56</v>
      </c>
      <c r="C19" s="132">
        <v>-3.05</v>
      </c>
      <c r="D19" s="132">
        <v>18.350000000000001</v>
      </c>
      <c r="E19" s="132">
        <v>36.75</v>
      </c>
      <c r="F19" s="132">
        <v>27.57</v>
      </c>
      <c r="G19" s="132" t="s">
        <v>81</v>
      </c>
      <c r="H19" s="132" t="s">
        <v>24</v>
      </c>
      <c r="I19" s="132">
        <v>27.36</v>
      </c>
      <c r="J19" s="132">
        <v>-20</v>
      </c>
      <c r="K19" s="132">
        <v>-4</v>
      </c>
      <c r="L19" s="132" t="b">
        <v>1</v>
      </c>
      <c r="M19" s="132">
        <v>91.606999999999999</v>
      </c>
      <c r="N19" s="132">
        <v>3.9220000000000002</v>
      </c>
      <c r="O19" s="132">
        <v>23.355</v>
      </c>
      <c r="P19" s="132">
        <v>1.77</v>
      </c>
      <c r="Q19" s="132">
        <v>57.695999999999998</v>
      </c>
      <c r="R19" s="132">
        <v>66.680000000000007</v>
      </c>
      <c r="S19" s="132">
        <v>-83</v>
      </c>
      <c r="T19" s="132">
        <v>-86</v>
      </c>
      <c r="U19" s="132">
        <v>169</v>
      </c>
      <c r="V19" s="132" t="s">
        <v>6864</v>
      </c>
      <c r="W19" s="132" t="b">
        <v>0</v>
      </c>
      <c r="X19" s="132">
        <v>0</v>
      </c>
      <c r="Y19" s="132" t="b">
        <v>1</v>
      </c>
      <c r="Z19" s="132">
        <v>64</v>
      </c>
      <c r="AA19" s="132">
        <v>0.26100000000000001</v>
      </c>
      <c r="AB19" s="129" t="s">
        <v>24</v>
      </c>
      <c r="AC19" s="129" t="s">
        <v>3184</v>
      </c>
      <c r="AD19" s="129" t="s">
        <v>3380</v>
      </c>
      <c r="AE19" s="129"/>
    </row>
    <row r="20" spans="1:31" s="129" customFormat="1" ht="14.4" x14ac:dyDescent="0.3">
      <c r="A20" s="132" t="s">
        <v>3016</v>
      </c>
      <c r="B20" s="132">
        <v>3.21</v>
      </c>
      <c r="C20" s="132">
        <v>31.57</v>
      </c>
      <c r="D20" s="132">
        <v>159.25</v>
      </c>
      <c r="E20" s="132">
        <v>380.66</v>
      </c>
      <c r="F20" s="132">
        <v>320.77</v>
      </c>
      <c r="G20" s="132" t="s">
        <v>111</v>
      </c>
      <c r="H20" s="132" t="s">
        <v>44</v>
      </c>
      <c r="I20" s="132">
        <v>2.1</v>
      </c>
      <c r="J20" s="132">
        <v>-81</v>
      </c>
      <c r="K20" s="132">
        <v>-2</v>
      </c>
      <c r="L20" s="132" t="b">
        <v>0</v>
      </c>
      <c r="M20" s="132">
        <v>788.20699999999999</v>
      </c>
      <c r="N20" s="132">
        <v>34.082000000000001</v>
      </c>
      <c r="O20" s="132">
        <v>23.126999999999999</v>
      </c>
      <c r="P20" s="132">
        <v>5.75</v>
      </c>
      <c r="Q20" s="132">
        <v>-19.811</v>
      </c>
      <c r="R20" s="132">
        <v>26.34</v>
      </c>
      <c r="S20" s="132">
        <v>-89</v>
      </c>
      <c r="T20" s="132">
        <v>-92</v>
      </c>
      <c r="U20" s="132">
        <v>132</v>
      </c>
      <c r="V20" s="132" t="s">
        <v>6865</v>
      </c>
      <c r="W20" s="132" t="b">
        <v>0</v>
      </c>
      <c r="X20" s="132">
        <v>0</v>
      </c>
      <c r="Y20" s="132" t="b">
        <v>1</v>
      </c>
      <c r="Z20" s="132">
        <v>52</v>
      </c>
      <c r="AA20" s="132">
        <v>0.217</v>
      </c>
      <c r="AB20" s="129" t="s">
        <v>3124</v>
      </c>
      <c r="AC20" s="129" t="s">
        <v>3146</v>
      </c>
      <c r="AD20" s="129" t="s">
        <v>3408</v>
      </c>
      <c r="AE20" s="132">
        <f>MATCH(A20,'US_long freshly screened'!A:A,0)</f>
        <v>280</v>
      </c>
    </row>
    <row r="21" spans="1:31" s="129" customFormat="1" ht="14.4" x14ac:dyDescent="0.3">
      <c r="A21" s="132" t="s">
        <v>1242</v>
      </c>
      <c r="B21" s="132">
        <v>0</v>
      </c>
      <c r="C21" s="132">
        <v>10.17</v>
      </c>
      <c r="D21" s="132">
        <v>9.9</v>
      </c>
      <c r="E21" s="132">
        <v>34.130000000000003</v>
      </c>
      <c r="F21" s="132">
        <v>26.65</v>
      </c>
      <c r="G21" s="132" t="s">
        <v>6845</v>
      </c>
      <c r="H21" s="132" t="s">
        <v>28</v>
      </c>
      <c r="I21" s="132">
        <v>45.63</v>
      </c>
      <c r="J21" s="132">
        <v>-30</v>
      </c>
      <c r="K21" s="132">
        <v>0</v>
      </c>
      <c r="L21" s="132" t="b">
        <v>1</v>
      </c>
      <c r="M21" s="132">
        <v>61.779000000000003</v>
      </c>
      <c r="N21" s="132">
        <v>2.7469999999999999</v>
      </c>
      <c r="O21" s="132">
        <v>22.491</v>
      </c>
      <c r="P21" s="132">
        <v>1.53</v>
      </c>
      <c r="Q21" s="132">
        <v>-15.513999999999999</v>
      </c>
      <c r="R21" s="132">
        <v>173.01</v>
      </c>
      <c r="S21" s="132">
        <v>-90</v>
      </c>
      <c r="T21" s="132">
        <v>-92</v>
      </c>
      <c r="U21" s="132">
        <v>75</v>
      </c>
      <c r="V21" s="132" t="s">
        <v>6866</v>
      </c>
      <c r="W21" s="132" t="b">
        <v>0</v>
      </c>
      <c r="X21" s="132">
        <v>0</v>
      </c>
      <c r="Y21" s="132" t="b">
        <v>1</v>
      </c>
      <c r="Z21" s="132">
        <v>54</v>
      </c>
      <c r="AA21" s="132">
        <v>0.17399999999999999</v>
      </c>
      <c r="AB21" s="129" t="s">
        <v>3111</v>
      </c>
      <c r="AC21" s="129" t="s">
        <v>3110</v>
      </c>
      <c r="AD21" s="129" t="s">
        <v>3118</v>
      </c>
      <c r="AE21" s="132">
        <f>MATCH(A21,'US_long freshly screened'!A:A,0)</f>
        <v>1037</v>
      </c>
    </row>
    <row r="22" spans="1:31" s="129" customFormat="1" ht="14.25" customHeight="1" x14ac:dyDescent="0.3">
      <c r="A22" s="132" t="s">
        <v>774</v>
      </c>
      <c r="B22" s="132">
        <v>-0.28999999999999998</v>
      </c>
      <c r="C22" s="132">
        <v>-0.77</v>
      </c>
      <c r="D22" s="132">
        <v>2.44</v>
      </c>
      <c r="E22" s="132">
        <v>15.16</v>
      </c>
      <c r="F22" s="132">
        <v>9.42</v>
      </c>
      <c r="G22" s="132" t="s">
        <v>162</v>
      </c>
      <c r="H22" s="132" t="s">
        <v>28</v>
      </c>
      <c r="I22" s="132">
        <v>571.58000000000004</v>
      </c>
      <c r="J22" s="132">
        <v>-21</v>
      </c>
      <c r="K22" s="132">
        <v>-4</v>
      </c>
      <c r="L22" s="132" t="b">
        <v>1</v>
      </c>
      <c r="M22" s="132">
        <v>33.79</v>
      </c>
      <c r="N22" s="132">
        <v>1.54</v>
      </c>
      <c r="O22" s="132">
        <v>21.940999999999999</v>
      </c>
      <c r="P22" s="132">
        <v>1.3</v>
      </c>
      <c r="Q22" s="132">
        <v>35.963000000000001</v>
      </c>
      <c r="R22" s="132">
        <v>278.26499999999999</v>
      </c>
      <c r="S22" s="132">
        <v>-92</v>
      </c>
      <c r="T22" s="132">
        <v>-91</v>
      </c>
      <c r="U22" s="132">
        <v>55</v>
      </c>
      <c r="V22" s="132" t="s">
        <v>775</v>
      </c>
      <c r="W22" s="132" t="b">
        <v>0</v>
      </c>
      <c r="X22" s="132">
        <v>0</v>
      </c>
      <c r="Y22" s="132" t="b">
        <v>1</v>
      </c>
      <c r="Z22" s="132">
        <v>56</v>
      </c>
      <c r="AA22" s="132">
        <v>0.13</v>
      </c>
      <c r="AB22" s="129" t="s">
        <v>3108</v>
      </c>
      <c r="AC22" s="129" t="s">
        <v>3162</v>
      </c>
      <c r="AD22" s="129" t="s">
        <v>775</v>
      </c>
      <c r="AE22" s="132">
        <f>MATCH(A22,'US_long freshly screened'!A:A,0)</f>
        <v>2420</v>
      </c>
    </row>
    <row r="23" spans="1:31" s="129" customFormat="1" ht="14.4" x14ac:dyDescent="0.3">
      <c r="A23" s="132" t="s">
        <v>423</v>
      </c>
      <c r="B23" s="132">
        <v>6.69</v>
      </c>
      <c r="C23" s="132">
        <v>17.510000000000002</v>
      </c>
      <c r="D23" s="132">
        <v>38.799999999999997</v>
      </c>
      <c r="E23" s="132">
        <v>60.24</v>
      </c>
      <c r="F23" s="132">
        <v>57.38</v>
      </c>
      <c r="G23" s="132" t="s">
        <v>6867</v>
      </c>
      <c r="H23" s="132" t="s">
        <v>245</v>
      </c>
      <c r="I23" s="132">
        <v>15.51</v>
      </c>
      <c r="J23" s="132">
        <v>-34</v>
      </c>
      <c r="K23" s="132">
        <v>0</v>
      </c>
      <c r="L23" s="132" t="b">
        <v>1</v>
      </c>
      <c r="M23" s="132">
        <v>110.373</v>
      </c>
      <c r="N23" s="132">
        <v>6.681</v>
      </c>
      <c r="O23" s="132">
        <v>16.52</v>
      </c>
      <c r="P23" s="132">
        <v>2.8</v>
      </c>
      <c r="Q23" s="132">
        <v>10.39</v>
      </c>
      <c r="R23" s="132">
        <v>72.22</v>
      </c>
      <c r="S23" s="132">
        <v>-80</v>
      </c>
      <c r="T23" s="132">
        <v>-86</v>
      </c>
      <c r="U23" s="132">
        <v>98</v>
      </c>
      <c r="V23" s="132" t="s">
        <v>6868</v>
      </c>
      <c r="W23" s="132" t="b">
        <v>0</v>
      </c>
      <c r="X23" s="132">
        <v>0</v>
      </c>
      <c r="Y23" s="132" t="b">
        <v>1</v>
      </c>
      <c r="Z23" s="132">
        <v>60</v>
      </c>
      <c r="AA23" s="132">
        <v>4.2999999999999997E-2</v>
      </c>
      <c r="AB23" s="129" t="s">
        <v>245</v>
      </c>
      <c r="AC23" s="129" t="s">
        <v>3121</v>
      </c>
      <c r="AD23" s="129" t="s">
        <v>3122</v>
      </c>
      <c r="AE23" s="132">
        <f>MATCH(A23,'US_long freshly screened'!A:A,0)</f>
        <v>31</v>
      </c>
    </row>
    <row r="24" spans="1:31" s="129" customFormat="1" ht="14.4" x14ac:dyDescent="0.3">
      <c r="A24" s="132"/>
      <c r="B24" s="132" t="e">
        <v>#N/A</v>
      </c>
      <c r="C24" s="132"/>
      <c r="D24" s="132"/>
      <c r="E24" s="132"/>
      <c r="F24" s="132">
        <v>60</v>
      </c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>
        <v>0</v>
      </c>
      <c r="Y24" s="132" t="b">
        <v>1</v>
      </c>
      <c r="Z24" s="132">
        <v>60</v>
      </c>
      <c r="AA24" s="132">
        <v>0.185</v>
      </c>
      <c r="AE24" s="132" t="e">
        <f>MATCH(A24,'US_long freshly screened'!A:A,0)</f>
        <v>#N/A</v>
      </c>
    </row>
    <row r="25" spans="1:31" s="129" customFormat="1" ht="14.4" x14ac:dyDescent="0.3">
      <c r="A25" s="32"/>
      <c r="B25" s="32" t="e">
        <v>#N/A</v>
      </c>
      <c r="C25" s="32"/>
      <c r="D25" s="32"/>
      <c r="E25" s="57"/>
      <c r="F25" s="58">
        <v>58</v>
      </c>
      <c r="G25" s="40"/>
      <c r="H25" s="40"/>
      <c r="I25" s="40"/>
      <c r="J25" s="32"/>
      <c r="K25" s="32"/>
      <c r="L25" s="53"/>
      <c r="M25" s="32"/>
      <c r="N25" s="32"/>
      <c r="O25" s="46"/>
      <c r="P25" s="46"/>
      <c r="Q25" s="59"/>
      <c r="R25" s="59"/>
      <c r="S25" s="32"/>
      <c r="T25" s="32"/>
      <c r="U25" s="46"/>
      <c r="V25" s="130"/>
      <c r="W25" s="32"/>
      <c r="X25" s="73">
        <v>0</v>
      </c>
      <c r="Y25" s="32" t="b">
        <v>1</v>
      </c>
      <c r="Z25" s="32">
        <v>58</v>
      </c>
      <c r="AA25" s="32">
        <v>0.14799999999999999</v>
      </c>
      <c r="AB25" s="32"/>
      <c r="AC25" s="32"/>
      <c r="AD25" s="59"/>
      <c r="AE25" s="132" t="e">
        <f>MATCH(A25,'US_long freshly screened'!A:A,0)</f>
        <v>#N/A</v>
      </c>
    </row>
    <row r="26" spans="1:31" s="129" customFormat="1" ht="14.4" x14ac:dyDescent="0.3">
      <c r="B26" s="129" t="e">
        <v>#N/A</v>
      </c>
      <c r="F26" s="129">
        <v>58</v>
      </c>
      <c r="X26" s="129">
        <v>0</v>
      </c>
      <c r="Y26" s="129" t="b">
        <v>1</v>
      </c>
      <c r="Z26" s="129">
        <v>58</v>
      </c>
      <c r="AA26" s="129">
        <v>0.111</v>
      </c>
      <c r="AE26" s="132" t="e">
        <f>MATCH(A26,'US_long freshly screened'!A:A,0)</f>
        <v>#N/A</v>
      </c>
    </row>
    <row r="27" spans="1:31" s="129" customFormat="1" ht="14.4" x14ac:dyDescent="0.3">
      <c r="B27" s="129" t="e">
        <v>#N/A</v>
      </c>
      <c r="F27" s="129">
        <v>54</v>
      </c>
      <c r="X27" s="129">
        <v>0</v>
      </c>
      <c r="Y27" s="129" t="b">
        <v>1</v>
      </c>
      <c r="Z27" s="129">
        <v>54</v>
      </c>
      <c r="AA27" s="129">
        <v>7.3999999999999996E-2</v>
      </c>
      <c r="AE27" s="132" t="e">
        <f>MATCH(A27,'US_long freshly screened'!A:A,0)</f>
        <v>#N/A</v>
      </c>
    </row>
    <row r="28" spans="1:31" s="129" customFormat="1" ht="14.4" x14ac:dyDescent="0.3">
      <c r="B28" s="129" t="e">
        <v>#N/A</v>
      </c>
      <c r="F28" s="129">
        <v>56</v>
      </c>
      <c r="X28" s="129">
        <v>0</v>
      </c>
      <c r="Y28" s="129" t="b">
        <v>1</v>
      </c>
      <c r="Z28" s="129">
        <v>56</v>
      </c>
      <c r="AA28" s="129">
        <v>3.6999999999999998E-2</v>
      </c>
      <c r="AE28" s="132" t="e">
        <f>MATCH(A28,'US_long freshly screened'!A:A,0)</f>
        <v>#N/A</v>
      </c>
    </row>
    <row r="29" spans="1:31" s="129" customFormat="1" ht="14.4" x14ac:dyDescent="0.3"/>
    <row r="30" spans="1:31" ht="14.4" x14ac:dyDescent="0.3">
      <c r="A30" s="129"/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</row>
    <row r="31" spans="1:31" ht="14.4" x14ac:dyDescent="0.3">
      <c r="A31" s="129"/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D31" s="35"/>
    </row>
    <row r="32" spans="1:31" ht="15" thickBot="1" x14ac:dyDescent="0.35">
      <c r="A32" s="129"/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D32" s="35"/>
    </row>
    <row r="33" spans="1:96" s="36" customFormat="1" ht="14.4" x14ac:dyDescent="0.3">
      <c r="A33" s="134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40"/>
      <c r="S33" s="67"/>
      <c r="T33" s="132"/>
      <c r="U33" s="132"/>
      <c r="V33" s="9"/>
      <c r="W33" s="132"/>
      <c r="X33" s="132"/>
      <c r="Y33" s="132"/>
      <c r="Z33" s="132"/>
      <c r="AA33" s="132"/>
      <c r="AB33" s="132"/>
      <c r="AC33" s="132"/>
      <c r="AD33" s="35"/>
      <c r="AE33" s="1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  <c r="CF33" s="32"/>
      <c r="CG33" s="32"/>
      <c r="CH33" s="32"/>
      <c r="CI33" s="32"/>
      <c r="CJ33" s="32"/>
      <c r="CK33" s="32"/>
      <c r="CL33" s="32"/>
      <c r="CM33" s="32"/>
      <c r="CN33" s="32"/>
      <c r="CO33" s="32"/>
      <c r="CP33" s="32"/>
      <c r="CQ33" s="32"/>
      <c r="CR33" s="32"/>
    </row>
    <row r="34" spans="1:96" s="119" customFormat="1" ht="14.4" x14ac:dyDescent="0.3">
      <c r="A34" s="133"/>
      <c r="B34" s="135"/>
      <c r="C34" s="135"/>
      <c r="D34" s="135"/>
      <c r="E34" s="135"/>
      <c r="F34" s="137"/>
      <c r="G34" s="135"/>
      <c r="H34" s="135"/>
      <c r="I34" s="135"/>
      <c r="J34" s="135"/>
      <c r="K34" s="135"/>
      <c r="L34" s="135"/>
      <c r="M34" s="135"/>
      <c r="N34" s="135"/>
      <c r="O34" s="138"/>
      <c r="P34" s="138"/>
      <c r="Q34" s="139"/>
      <c r="R34" s="139"/>
      <c r="S34" s="141"/>
      <c r="T34" s="142"/>
      <c r="U34" s="142"/>
      <c r="V34" s="120"/>
      <c r="W34" s="118"/>
      <c r="X34" s="118"/>
      <c r="Y34" s="118"/>
      <c r="Z34" s="118"/>
      <c r="AA34" s="118"/>
      <c r="AB34" s="118"/>
      <c r="AC34" s="118"/>
      <c r="AD34" s="24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  <c r="BK34" s="118"/>
      <c r="BL34" s="118"/>
      <c r="BM34" s="118"/>
      <c r="BN34" s="118"/>
      <c r="BO34" s="118"/>
      <c r="BP34" s="118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8"/>
      <c r="CD34" s="118"/>
      <c r="CE34" s="118"/>
      <c r="CF34" s="118"/>
      <c r="CG34" s="118"/>
      <c r="CH34" s="118"/>
      <c r="CI34" s="118"/>
      <c r="CJ34" s="118"/>
      <c r="CK34" s="118"/>
      <c r="CL34" s="118"/>
      <c r="CM34" s="118"/>
      <c r="CN34" s="118"/>
      <c r="CO34" s="118"/>
      <c r="CP34" s="118"/>
      <c r="CQ34" s="118"/>
      <c r="CR34" s="118"/>
    </row>
    <row r="35" spans="1:96" s="53" customFormat="1" ht="14.4" x14ac:dyDescent="0.3">
      <c r="A35" s="56"/>
      <c r="B35" s="32"/>
      <c r="C35" s="32"/>
      <c r="D35" s="32"/>
      <c r="E35" s="57"/>
      <c r="F35" s="58"/>
      <c r="G35" s="40"/>
      <c r="H35" s="40"/>
      <c r="I35" s="40"/>
      <c r="J35" s="32"/>
      <c r="K35" s="32"/>
      <c r="M35" s="32"/>
      <c r="N35" s="32"/>
      <c r="O35" s="46"/>
      <c r="P35" s="46"/>
      <c r="Q35" s="59"/>
      <c r="R35" s="59"/>
      <c r="S35" s="44"/>
      <c r="T35" s="32"/>
      <c r="U35" s="46"/>
      <c r="V35" s="99"/>
      <c r="W35" s="32"/>
      <c r="X35" s="73"/>
      <c r="Y35" s="32"/>
      <c r="Z35" s="32"/>
      <c r="AA35" s="118"/>
      <c r="AB35" s="32"/>
      <c r="AC35" s="32"/>
      <c r="AD35" s="59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 s="32"/>
      <c r="CP35" s="32"/>
      <c r="CQ35" s="32"/>
      <c r="CR35" s="32"/>
    </row>
    <row r="36" spans="1:96" s="59" customFormat="1" ht="14.4" x14ac:dyDescent="0.3">
      <c r="D36" s="32"/>
      <c r="E36" s="54"/>
      <c r="F36" s="58"/>
      <c r="G36" s="40"/>
      <c r="H36" s="40"/>
      <c r="I36" s="40"/>
      <c r="J36" s="32"/>
      <c r="M36" s="32"/>
      <c r="O36" s="46"/>
      <c r="P36" s="46"/>
      <c r="S36" s="87"/>
      <c r="T36" s="32"/>
      <c r="U36" s="46"/>
      <c r="V36" s="99"/>
      <c r="W36" s="32"/>
      <c r="X36" s="73"/>
      <c r="Y36" s="32"/>
      <c r="Z36" s="32"/>
      <c r="AA36" s="118"/>
      <c r="AB36" s="32"/>
      <c r="AC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</row>
    <row r="37" spans="1:96" s="22" customFormat="1" ht="14.4" x14ac:dyDescent="0.3">
      <c r="A37" s="59"/>
      <c r="D37" s="121"/>
      <c r="E37" s="122"/>
      <c r="F37" s="123"/>
      <c r="G37" s="124"/>
      <c r="H37" s="124"/>
      <c r="I37" s="124"/>
      <c r="J37" s="121"/>
      <c r="M37" s="121"/>
      <c r="O37" s="125"/>
      <c r="P37" s="125"/>
      <c r="Q37" s="59"/>
      <c r="R37" s="59"/>
      <c r="S37" s="126"/>
      <c r="T37" s="121"/>
      <c r="U37" s="125"/>
      <c r="V37" s="127"/>
      <c r="W37" s="121"/>
      <c r="X37" s="128"/>
      <c r="Y37" s="121"/>
      <c r="Z37" s="121"/>
      <c r="AA37" s="118"/>
      <c r="AB37" s="121"/>
      <c r="AC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1"/>
      <c r="CF37" s="121"/>
      <c r="CG37" s="121"/>
      <c r="CH37" s="121"/>
      <c r="CI37" s="121"/>
      <c r="CJ37" s="121"/>
      <c r="CK37" s="121"/>
      <c r="CL37" s="121"/>
      <c r="CM37" s="121"/>
      <c r="CN37" s="121"/>
      <c r="CO37" s="121"/>
      <c r="CP37" s="121"/>
      <c r="CQ37" s="121"/>
      <c r="CR37" s="121"/>
    </row>
    <row r="38" spans="1:96" ht="14.4" x14ac:dyDescent="0.3">
      <c r="A38" s="59"/>
      <c r="B38" s="59"/>
      <c r="C38" s="59"/>
      <c r="D38" s="32"/>
      <c r="E38" s="54"/>
      <c r="F38" s="58"/>
      <c r="G38" s="40"/>
      <c r="H38" s="40"/>
      <c r="I38" s="40"/>
      <c r="J38" s="32"/>
      <c r="K38" s="59"/>
      <c r="M38" s="32"/>
      <c r="N38" s="59"/>
      <c r="O38" s="46"/>
      <c r="P38" s="46"/>
      <c r="Q38" s="59"/>
      <c r="R38" s="59"/>
      <c r="S38" s="87"/>
      <c r="T38" s="33"/>
      <c r="U38" s="46"/>
      <c r="V38" s="99"/>
      <c r="W38" s="32"/>
      <c r="X38" s="73"/>
      <c r="Y38" s="32"/>
      <c r="Z38" s="32"/>
      <c r="AA38" s="32"/>
      <c r="AB38" s="32"/>
      <c r="AC38" s="32"/>
      <c r="AD38" s="35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</row>
    <row r="39" spans="1:96" ht="14.4" x14ac:dyDescent="0.3">
      <c r="A39" s="53"/>
      <c r="B39" s="59"/>
      <c r="C39" s="59"/>
      <c r="D39" s="32"/>
      <c r="E39" s="54"/>
      <c r="F39" s="58"/>
      <c r="G39" s="40"/>
      <c r="H39" s="40"/>
      <c r="I39" s="40"/>
      <c r="J39" s="32"/>
      <c r="K39" s="59"/>
      <c r="M39" s="32"/>
      <c r="N39" s="59"/>
      <c r="O39" s="46"/>
      <c r="P39" s="46"/>
      <c r="Q39" s="59"/>
      <c r="R39" s="59"/>
      <c r="S39" s="87"/>
      <c r="T39" s="33"/>
      <c r="U39" s="46"/>
      <c r="V39" s="99"/>
      <c r="W39" s="32"/>
      <c r="X39" s="73"/>
      <c r="Y39" s="32"/>
      <c r="Z39" s="32"/>
      <c r="AA39" s="32"/>
      <c r="AB39" s="32"/>
      <c r="AC39" s="32"/>
      <c r="AD39" s="35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</row>
    <row r="40" spans="1:96" ht="14.4" x14ac:dyDescent="0.3">
      <c r="A40" s="59"/>
      <c r="B40" s="59"/>
      <c r="C40" s="59"/>
      <c r="D40" s="32"/>
      <c r="E40" s="54"/>
      <c r="F40" s="58"/>
      <c r="G40" s="40"/>
      <c r="H40" s="40"/>
      <c r="I40" s="40"/>
      <c r="J40" s="32"/>
      <c r="K40" s="59"/>
      <c r="M40" s="32"/>
      <c r="N40" s="59"/>
      <c r="O40" s="46"/>
      <c r="P40" s="46"/>
      <c r="Q40" s="59"/>
      <c r="R40" s="59"/>
      <c r="S40" s="87"/>
      <c r="T40" s="33"/>
      <c r="U40" s="46"/>
      <c r="V40" s="99"/>
      <c r="W40" s="32"/>
      <c r="X40" s="73"/>
      <c r="Y40" s="32"/>
      <c r="Z40" s="32"/>
      <c r="AA40" s="32"/>
      <c r="AB40" s="32"/>
      <c r="AC40" s="32"/>
      <c r="AD40" s="35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</row>
    <row r="41" spans="1:96" ht="14.4" x14ac:dyDescent="0.3">
      <c r="A41" s="59"/>
      <c r="B41" s="32"/>
      <c r="C41" s="32"/>
      <c r="D41" s="32"/>
      <c r="E41" s="57"/>
      <c r="F41" s="58"/>
      <c r="G41" s="40"/>
      <c r="H41" s="40"/>
      <c r="I41" s="40"/>
      <c r="J41" s="32"/>
      <c r="K41" s="32"/>
      <c r="M41" s="32"/>
      <c r="N41" s="32"/>
      <c r="O41" s="46"/>
      <c r="P41" s="46"/>
      <c r="Q41" s="59"/>
      <c r="R41" s="59"/>
      <c r="S41" s="87"/>
      <c r="T41" s="33"/>
      <c r="U41" s="46"/>
      <c r="V41" s="99"/>
      <c r="W41" s="32"/>
      <c r="X41" s="73"/>
      <c r="Y41" s="32"/>
      <c r="Z41" s="32"/>
      <c r="AA41" s="32"/>
      <c r="AB41" s="32"/>
      <c r="AC41" s="32"/>
      <c r="AD41" s="35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</row>
    <row r="42" spans="1:96" ht="14.4" x14ac:dyDescent="0.3">
      <c r="A42" s="59"/>
      <c r="B42" s="59"/>
      <c r="C42" s="59"/>
      <c r="D42" s="32"/>
      <c r="E42" s="54"/>
      <c r="F42" s="58"/>
      <c r="G42" s="40"/>
      <c r="H42" s="40"/>
      <c r="I42" s="40"/>
      <c r="J42" s="32"/>
      <c r="K42" s="59"/>
      <c r="M42" s="32"/>
      <c r="N42" s="59"/>
      <c r="O42" s="46"/>
      <c r="P42" s="46"/>
      <c r="Q42" s="59"/>
      <c r="R42" s="59"/>
      <c r="S42" s="87"/>
      <c r="T42" s="33"/>
      <c r="U42" s="46"/>
      <c r="V42" s="99"/>
      <c r="W42" s="32"/>
      <c r="X42" s="73"/>
      <c r="Y42" s="32"/>
      <c r="Z42" s="32"/>
      <c r="AA42" s="32"/>
      <c r="AB42" s="32"/>
      <c r="AC42" s="32"/>
      <c r="AD42" s="35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</row>
    <row r="43" spans="1:96" ht="14.4" x14ac:dyDescent="0.3">
      <c r="A43" s="32"/>
      <c r="B43" s="59"/>
      <c r="C43" s="59"/>
      <c r="D43" s="32"/>
      <c r="E43" s="54"/>
      <c r="F43" s="58"/>
      <c r="G43" s="40"/>
      <c r="H43" s="40"/>
      <c r="I43" s="40"/>
      <c r="J43" s="32"/>
      <c r="K43" s="59"/>
      <c r="M43" s="32"/>
      <c r="N43" s="59"/>
      <c r="O43" s="46"/>
      <c r="P43" s="46"/>
      <c r="Q43" s="32"/>
      <c r="R43" s="32"/>
      <c r="S43" s="87"/>
      <c r="T43" s="33"/>
      <c r="U43" s="46"/>
      <c r="V43" s="99"/>
      <c r="W43" s="32"/>
      <c r="X43" s="73"/>
      <c r="Y43" s="32"/>
      <c r="Z43" s="32"/>
      <c r="AA43" s="32"/>
      <c r="AB43" s="32"/>
      <c r="AC43" s="32"/>
      <c r="AD43" s="35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</row>
    <row r="44" spans="1:96" ht="14.4" x14ac:dyDescent="0.3">
      <c r="A44" s="32"/>
      <c r="B44" s="59"/>
      <c r="C44" s="59"/>
      <c r="D44" s="32"/>
      <c r="E44" s="54"/>
      <c r="F44" s="58"/>
      <c r="G44" s="40"/>
      <c r="H44" s="40"/>
      <c r="I44" s="40"/>
      <c r="J44" s="32"/>
      <c r="K44" s="59"/>
      <c r="M44" s="32"/>
      <c r="N44" s="59"/>
      <c r="O44" s="46"/>
      <c r="P44" s="46"/>
      <c r="Q44" s="32"/>
      <c r="R44" s="32"/>
      <c r="S44" s="87"/>
      <c r="T44" s="33"/>
      <c r="U44" s="46"/>
      <c r="V44" s="99"/>
      <c r="W44" s="32"/>
      <c r="X44" s="73"/>
      <c r="Y44" s="32"/>
      <c r="Z44" s="32"/>
      <c r="AA44" s="32"/>
      <c r="AB44" s="32"/>
      <c r="AC44" s="32"/>
      <c r="AD44" s="35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</row>
    <row r="45" spans="1:96" ht="14.4" x14ac:dyDescent="0.3">
      <c r="A45" s="59"/>
      <c r="B45" s="59"/>
      <c r="C45" s="59"/>
      <c r="D45" s="32"/>
      <c r="E45" s="54"/>
      <c r="F45" s="58"/>
      <c r="G45" s="40"/>
      <c r="H45" s="40"/>
      <c r="I45" s="40"/>
      <c r="J45" s="32"/>
      <c r="K45" s="59"/>
      <c r="M45" s="32"/>
      <c r="N45" s="59"/>
      <c r="O45" s="46"/>
      <c r="P45" s="46"/>
      <c r="Q45" s="59"/>
      <c r="R45" s="59"/>
      <c r="S45" s="87"/>
      <c r="T45" s="33"/>
      <c r="U45" s="46"/>
      <c r="V45" s="99"/>
      <c r="W45" s="32"/>
      <c r="X45" s="73"/>
      <c r="Y45" s="32"/>
      <c r="Z45" s="32"/>
      <c r="AA45" s="32"/>
      <c r="AB45" s="32"/>
      <c r="AC45" s="32"/>
      <c r="AD45" s="35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</row>
    <row r="46" spans="1:96" s="82" customFormat="1" ht="15" thickBot="1" x14ac:dyDescent="0.35">
      <c r="A46" s="59"/>
      <c r="D46" s="32"/>
      <c r="E46" s="83"/>
      <c r="F46" s="58"/>
      <c r="G46" s="40"/>
      <c r="H46" s="40"/>
      <c r="I46" s="40"/>
      <c r="J46" s="32"/>
      <c r="M46" s="32"/>
      <c r="O46" s="84"/>
      <c r="P46" s="84"/>
      <c r="Q46" s="59"/>
      <c r="R46" s="59"/>
      <c r="S46" s="88"/>
      <c r="T46" s="85"/>
      <c r="U46" s="46"/>
      <c r="V46" s="100"/>
      <c r="W46" s="85"/>
      <c r="X46" s="73"/>
      <c r="Y46" s="85"/>
      <c r="Z46" s="85"/>
      <c r="AA46" s="85"/>
      <c r="AB46" s="85"/>
      <c r="AC46" s="85"/>
      <c r="AD46" s="35"/>
      <c r="AE46" s="85"/>
      <c r="AF46" s="85"/>
      <c r="AG46" s="85"/>
      <c r="AH46" s="85"/>
      <c r="AI46" s="85"/>
      <c r="AJ46" s="85"/>
      <c r="AK46" s="85"/>
      <c r="AL46" s="85"/>
      <c r="AM46" s="85"/>
      <c r="AN46" s="85"/>
      <c r="AO46" s="85"/>
      <c r="AP46" s="85"/>
      <c r="AQ46" s="85"/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/>
      <c r="BE46" s="85"/>
      <c r="BF46" s="85"/>
      <c r="BG46" s="85"/>
      <c r="BH46" s="85"/>
      <c r="BI46" s="85"/>
      <c r="BJ46" s="85"/>
      <c r="BK46" s="85"/>
      <c r="BL46" s="85"/>
      <c r="BM46" s="85"/>
      <c r="BN46" s="85"/>
      <c r="BO46" s="85"/>
      <c r="BP46" s="85"/>
      <c r="BQ46" s="85"/>
      <c r="BR46" s="85"/>
      <c r="BS46" s="85"/>
      <c r="BT46" s="85"/>
      <c r="BU46" s="85"/>
      <c r="BV46" s="85"/>
      <c r="BW46" s="85"/>
      <c r="BX46" s="85"/>
      <c r="BY46" s="85"/>
      <c r="BZ46" s="85"/>
      <c r="CA46" s="85"/>
      <c r="CB46" s="85"/>
      <c r="CC46" s="85"/>
      <c r="CD46" s="85"/>
      <c r="CE46" s="85"/>
      <c r="CF46" s="85"/>
      <c r="CG46" s="85"/>
      <c r="CH46" s="85"/>
      <c r="CI46" s="85"/>
      <c r="CJ46" s="85"/>
      <c r="CK46" s="85"/>
      <c r="CL46" s="85"/>
      <c r="CM46" s="85"/>
      <c r="CN46" s="85"/>
      <c r="CO46" s="85"/>
      <c r="CP46" s="85"/>
      <c r="CQ46" s="85"/>
      <c r="CR46" s="85"/>
    </row>
    <row r="47" spans="1:96" ht="15" thickTop="1" x14ac:dyDescent="0.3">
      <c r="A47" s="59"/>
      <c r="B47" s="59"/>
      <c r="C47" s="59"/>
      <c r="D47" s="32"/>
      <c r="E47" s="54"/>
      <c r="F47" s="58"/>
      <c r="G47" s="40"/>
      <c r="H47" s="40"/>
      <c r="I47" s="40"/>
      <c r="J47" s="32"/>
      <c r="K47" s="59"/>
      <c r="L47" s="35"/>
      <c r="M47" s="32"/>
      <c r="N47" s="59"/>
      <c r="O47" s="46"/>
      <c r="P47" s="46"/>
      <c r="Q47" s="59"/>
      <c r="R47" s="59"/>
      <c r="S47" s="87"/>
      <c r="T47" s="33"/>
      <c r="U47" s="46"/>
      <c r="V47" s="99"/>
      <c r="X47" s="73"/>
      <c r="AD47" s="35"/>
    </row>
    <row r="48" spans="1:96" ht="14.4" x14ac:dyDescent="0.3">
      <c r="A48" s="59"/>
      <c r="B48" s="59"/>
      <c r="C48" s="59"/>
      <c r="D48" s="32"/>
      <c r="E48" s="54"/>
      <c r="F48" s="58"/>
      <c r="G48" s="40"/>
      <c r="H48" s="40"/>
      <c r="I48" s="40"/>
      <c r="J48" s="32"/>
      <c r="K48" s="59"/>
      <c r="L48" s="35"/>
      <c r="M48" s="32"/>
      <c r="N48" s="59"/>
      <c r="O48" s="46"/>
      <c r="P48" s="46"/>
      <c r="Q48" s="59"/>
      <c r="R48" s="59"/>
      <c r="S48" s="87"/>
      <c r="T48" s="33"/>
      <c r="U48" s="46"/>
      <c r="V48" s="99"/>
      <c r="X48" s="73"/>
      <c r="AD48" s="35"/>
    </row>
    <row r="49" spans="1:96" ht="14.4" x14ac:dyDescent="0.3">
      <c r="A49" s="59"/>
      <c r="B49" s="59"/>
      <c r="C49" s="59"/>
      <c r="D49" s="32"/>
      <c r="E49" s="54"/>
      <c r="F49" s="58"/>
      <c r="G49" s="40"/>
      <c r="H49" s="40"/>
      <c r="I49" s="40"/>
      <c r="J49" s="32"/>
      <c r="K49" s="59"/>
      <c r="L49" s="35"/>
      <c r="M49" s="32"/>
      <c r="N49" s="59"/>
      <c r="O49" s="46"/>
      <c r="P49" s="46"/>
      <c r="Q49" s="59"/>
      <c r="R49" s="59"/>
      <c r="S49" s="87"/>
      <c r="T49" s="33"/>
      <c r="U49" s="46"/>
      <c r="V49" s="99"/>
      <c r="X49" s="73"/>
      <c r="AD49" s="35"/>
    </row>
    <row r="50" spans="1:96" ht="14.4" x14ac:dyDescent="0.3">
      <c r="A50" s="59"/>
      <c r="B50" s="59"/>
      <c r="C50" s="59"/>
      <c r="D50" s="32"/>
      <c r="E50" s="54"/>
      <c r="F50" s="58"/>
      <c r="G50" s="40"/>
      <c r="H50" s="40"/>
      <c r="I50" s="40"/>
      <c r="J50" s="32"/>
      <c r="K50" s="59"/>
      <c r="L50" s="35"/>
      <c r="M50" s="32"/>
      <c r="N50" s="59"/>
      <c r="O50" s="46"/>
      <c r="P50" s="46"/>
      <c r="Q50" s="59"/>
      <c r="R50" s="59"/>
      <c r="S50" s="87"/>
      <c r="T50" s="33"/>
      <c r="U50" s="46"/>
      <c r="V50" s="99"/>
      <c r="X50" s="73"/>
      <c r="AD50" s="35"/>
    </row>
    <row r="51" spans="1:96" ht="14.4" x14ac:dyDescent="0.3">
      <c r="A51" s="32"/>
      <c r="B51" s="59"/>
      <c r="C51" s="59"/>
      <c r="D51" s="32"/>
      <c r="E51" s="54"/>
      <c r="F51" s="58"/>
      <c r="G51" s="40"/>
      <c r="H51" s="40"/>
      <c r="I51" s="40"/>
      <c r="J51" s="32"/>
      <c r="K51" s="59"/>
      <c r="L51" s="35"/>
      <c r="M51" s="32"/>
      <c r="N51" s="59"/>
      <c r="O51" s="46"/>
      <c r="P51" s="46"/>
      <c r="Q51" s="32"/>
      <c r="R51" s="32"/>
      <c r="S51" s="87"/>
      <c r="T51" s="33"/>
      <c r="U51" s="46"/>
      <c r="V51" s="99"/>
      <c r="X51" s="73"/>
      <c r="AD51" s="35"/>
    </row>
    <row r="52" spans="1:96" ht="14.4" x14ac:dyDescent="0.3">
      <c r="A52" s="32"/>
      <c r="B52" s="59"/>
      <c r="C52" s="59"/>
      <c r="D52" s="32"/>
      <c r="E52" s="54"/>
      <c r="F52" s="58"/>
      <c r="G52" s="40"/>
      <c r="H52" s="40"/>
      <c r="I52" s="40"/>
      <c r="J52" s="32"/>
      <c r="K52" s="59"/>
      <c r="L52" s="35"/>
      <c r="M52" s="32"/>
      <c r="N52" s="59"/>
      <c r="O52" s="46"/>
      <c r="P52" s="46"/>
      <c r="Q52" s="32"/>
      <c r="R52" s="32"/>
      <c r="S52" s="87"/>
      <c r="T52" s="33"/>
      <c r="U52" s="46"/>
      <c r="V52" s="99"/>
      <c r="X52" s="73"/>
      <c r="AD52" s="35"/>
    </row>
    <row r="53" spans="1:96" ht="14.4" x14ac:dyDescent="0.3">
      <c r="A53" s="59"/>
      <c r="B53" s="59"/>
      <c r="C53" s="59"/>
      <c r="D53" s="32"/>
      <c r="E53" s="54"/>
      <c r="F53" s="58"/>
      <c r="G53" s="40"/>
      <c r="H53" s="40"/>
      <c r="I53" s="40"/>
      <c r="J53" s="32"/>
      <c r="K53" s="59"/>
      <c r="L53" s="35"/>
      <c r="M53" s="32"/>
      <c r="N53" s="59"/>
      <c r="O53" s="46"/>
      <c r="P53" s="46"/>
      <c r="Q53" s="59"/>
      <c r="R53" s="59"/>
      <c r="S53" s="87"/>
      <c r="T53" s="33"/>
      <c r="U53" s="46"/>
      <c r="V53" s="99"/>
      <c r="X53" s="73"/>
      <c r="AD53" s="35"/>
    </row>
    <row r="54" spans="1:96" s="47" customFormat="1" ht="15" thickBot="1" x14ac:dyDescent="0.35">
      <c r="A54" s="59"/>
      <c r="B54" s="59"/>
      <c r="C54" s="59"/>
      <c r="D54" s="32"/>
      <c r="E54" s="54"/>
      <c r="F54" s="58"/>
      <c r="G54" s="40"/>
      <c r="H54" s="40"/>
      <c r="I54" s="40"/>
      <c r="J54" s="32"/>
      <c r="K54" s="59"/>
      <c r="L54" s="59"/>
      <c r="M54" s="32"/>
      <c r="N54" s="59"/>
      <c r="O54" s="46"/>
      <c r="P54" s="46"/>
      <c r="Q54" s="59"/>
      <c r="R54" s="59"/>
      <c r="S54" s="46"/>
      <c r="T54" s="32"/>
      <c r="U54" s="46"/>
      <c r="V54" s="130"/>
      <c r="W54" s="59"/>
      <c r="X54" s="73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</row>
    <row r="55" spans="1:96" s="47" customFormat="1" ht="15" thickBot="1" x14ac:dyDescent="0.35">
      <c r="D55" s="94"/>
      <c r="E55" s="48"/>
      <c r="F55" s="92"/>
      <c r="G55" s="93"/>
      <c r="H55" s="93"/>
      <c r="I55" s="93"/>
      <c r="J55" s="94"/>
      <c r="M55" s="94"/>
      <c r="O55" s="50"/>
      <c r="P55" s="50"/>
      <c r="S55" s="95"/>
      <c r="T55" s="94"/>
      <c r="U55" s="50"/>
      <c r="V55" s="101"/>
      <c r="X55" s="51"/>
    </row>
    <row r="56" spans="1:96" ht="14.4" x14ac:dyDescent="0.3">
      <c r="A56" s="56"/>
      <c r="B56" s="59"/>
      <c r="C56" s="59"/>
      <c r="D56" s="32"/>
      <c r="E56" s="54"/>
      <c r="F56" s="60"/>
      <c r="G56" s="59"/>
      <c r="H56" s="40"/>
      <c r="I56" s="40"/>
      <c r="J56" s="59"/>
      <c r="K56" s="59"/>
      <c r="L56" s="57"/>
      <c r="M56" s="32"/>
      <c r="N56" s="59"/>
      <c r="O56" s="46"/>
      <c r="P56" s="46"/>
      <c r="Q56" s="102"/>
      <c r="R56" s="75"/>
      <c r="S56" s="89"/>
      <c r="T56" s="33"/>
      <c r="U56" s="46"/>
      <c r="V56" s="68"/>
      <c r="AD56" s="35"/>
    </row>
    <row r="57" spans="1:96" ht="14.4" x14ac:dyDescent="0.3">
      <c r="A57" s="56"/>
      <c r="B57" s="59"/>
      <c r="C57" s="59"/>
      <c r="D57" s="32"/>
      <c r="E57" s="59"/>
      <c r="F57" s="60"/>
      <c r="G57" s="59"/>
      <c r="H57" s="40"/>
      <c r="I57" s="40"/>
      <c r="J57" s="59"/>
      <c r="K57" s="59"/>
      <c r="L57" s="57"/>
      <c r="M57" s="32"/>
      <c r="N57" s="59"/>
      <c r="O57" s="46"/>
      <c r="P57" s="46"/>
      <c r="Q57" s="102"/>
      <c r="R57" s="75"/>
      <c r="S57" s="89"/>
      <c r="T57" s="33"/>
      <c r="U57" s="46"/>
      <c r="V57" s="68"/>
      <c r="AD57" s="35"/>
    </row>
    <row r="58" spans="1:96" ht="14.4" x14ac:dyDescent="0.3">
      <c r="A58" s="56"/>
      <c r="B58" s="59"/>
      <c r="C58" s="59"/>
      <c r="D58" s="32"/>
      <c r="E58" s="59"/>
      <c r="F58" s="60"/>
      <c r="G58" s="59"/>
      <c r="H58" s="40"/>
      <c r="I58" s="40"/>
      <c r="J58" s="59"/>
      <c r="K58" s="59"/>
      <c r="L58" s="57"/>
      <c r="M58" s="32"/>
      <c r="N58" s="59"/>
      <c r="O58" s="46"/>
      <c r="P58" s="46"/>
      <c r="Q58" s="102"/>
      <c r="R58" s="75"/>
      <c r="S58" s="89"/>
      <c r="T58" s="33"/>
      <c r="U58" s="46"/>
      <c r="V58" s="68"/>
      <c r="AD58" s="35"/>
    </row>
    <row r="59" spans="1:96" ht="14.4" x14ac:dyDescent="0.3">
      <c r="A59" s="56"/>
      <c r="B59" s="59"/>
      <c r="C59" s="59"/>
      <c r="D59" s="32"/>
      <c r="E59" s="59"/>
      <c r="F59" s="60"/>
      <c r="G59" s="59"/>
      <c r="H59" s="40"/>
      <c r="I59" s="40"/>
      <c r="J59" s="59"/>
      <c r="K59" s="59"/>
      <c r="L59" s="57"/>
      <c r="M59" s="32"/>
      <c r="N59" s="59"/>
      <c r="O59" s="46"/>
      <c r="P59" s="46"/>
      <c r="Q59" s="102"/>
      <c r="R59" s="75"/>
      <c r="S59" s="89"/>
      <c r="T59" s="33"/>
      <c r="U59" s="46"/>
      <c r="V59" s="68"/>
      <c r="AD59" s="35"/>
    </row>
    <row r="60" spans="1:96" ht="14.4" x14ac:dyDescent="0.3">
      <c r="A60" s="56"/>
      <c r="B60" s="59"/>
      <c r="C60" s="59"/>
      <c r="D60" s="32"/>
      <c r="E60" s="59"/>
      <c r="F60" s="60"/>
      <c r="G60" s="59"/>
      <c r="H60" s="40"/>
      <c r="I60" s="40"/>
      <c r="J60" s="59"/>
      <c r="K60" s="59"/>
      <c r="L60" s="57"/>
      <c r="M60" s="32"/>
      <c r="N60" s="59"/>
      <c r="O60" s="46"/>
      <c r="P60" s="46"/>
      <c r="Q60" s="102"/>
      <c r="R60" s="75"/>
      <c r="S60" s="89"/>
      <c r="T60" s="33"/>
      <c r="U60" s="46"/>
      <c r="V60" s="68"/>
      <c r="AD60" s="35"/>
    </row>
    <row r="61" spans="1:96" ht="14.4" x14ac:dyDescent="0.3">
      <c r="A61" s="56"/>
      <c r="B61" s="59"/>
      <c r="C61" s="59"/>
      <c r="D61" s="32"/>
      <c r="E61" s="59"/>
      <c r="F61" s="60"/>
      <c r="G61" s="59"/>
      <c r="H61" s="40"/>
      <c r="I61" s="40"/>
      <c r="J61" s="59"/>
      <c r="K61" s="59"/>
      <c r="L61" s="57"/>
      <c r="M61" s="32"/>
      <c r="N61" s="59"/>
      <c r="O61" s="46"/>
      <c r="P61" s="46"/>
      <c r="Q61" s="102"/>
      <c r="R61" s="75"/>
      <c r="S61" s="89"/>
      <c r="T61" s="33"/>
      <c r="U61" s="46"/>
      <c r="V61" s="68"/>
      <c r="AD61" s="35"/>
    </row>
    <row r="62" spans="1:96" ht="14.4" x14ac:dyDescent="0.3">
      <c r="A62" s="56"/>
      <c r="B62" s="59"/>
      <c r="C62" s="59"/>
      <c r="D62" s="32"/>
      <c r="E62" s="59"/>
      <c r="F62" s="60"/>
      <c r="G62" s="59"/>
      <c r="H62" s="40"/>
      <c r="I62" s="40"/>
      <c r="J62" s="59"/>
      <c r="K62" s="59"/>
      <c r="L62" s="57"/>
      <c r="M62" s="32"/>
      <c r="N62" s="59"/>
      <c r="O62" s="46"/>
      <c r="P62" s="46"/>
      <c r="Q62" s="102"/>
      <c r="R62" s="75"/>
      <c r="S62" s="89"/>
      <c r="T62" s="33"/>
      <c r="U62" s="46"/>
      <c r="V62" s="68"/>
      <c r="W62" s="32"/>
      <c r="X62" s="32"/>
      <c r="Y62" s="32"/>
      <c r="Z62" s="32"/>
      <c r="AA62" s="32"/>
      <c r="AB62" s="32"/>
      <c r="AC62" s="32"/>
      <c r="AD62" s="35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</row>
    <row r="63" spans="1:96" ht="14.4" x14ac:dyDescent="0.3">
      <c r="A63" s="56"/>
      <c r="B63" s="53"/>
      <c r="C63" s="53"/>
      <c r="D63" s="32"/>
      <c r="E63" s="54"/>
      <c r="F63" s="60"/>
      <c r="G63" s="53"/>
      <c r="H63" s="40"/>
      <c r="I63" s="40"/>
      <c r="J63" s="53"/>
      <c r="K63" s="59"/>
      <c r="L63" s="57"/>
      <c r="M63" s="32"/>
      <c r="N63" s="59"/>
      <c r="O63" s="46"/>
      <c r="P63" s="46"/>
      <c r="Q63" s="102"/>
      <c r="R63" s="75"/>
      <c r="S63" s="89"/>
      <c r="T63" s="33"/>
      <c r="U63" s="46"/>
      <c r="V63" s="68"/>
      <c r="W63" s="32"/>
      <c r="X63" s="32"/>
      <c r="Y63" s="32"/>
      <c r="Z63" s="32"/>
      <c r="AA63" s="32"/>
      <c r="AB63" s="32"/>
      <c r="AC63" s="32"/>
      <c r="AD63" s="35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</row>
    <row r="64" spans="1:96" ht="14.4" x14ac:dyDescent="0.3">
      <c r="A64" s="56"/>
      <c r="B64" s="59"/>
      <c r="C64" s="59"/>
      <c r="D64" s="32"/>
      <c r="E64" s="59"/>
      <c r="F64" s="60"/>
      <c r="G64" s="59"/>
      <c r="H64" s="40"/>
      <c r="I64" s="40"/>
      <c r="J64" s="59"/>
      <c r="K64" s="59"/>
      <c r="L64" s="57"/>
      <c r="M64" s="32"/>
      <c r="N64" s="59"/>
      <c r="O64" s="46"/>
      <c r="P64" s="46"/>
      <c r="Q64" s="102"/>
      <c r="R64" s="75"/>
      <c r="S64" s="89"/>
      <c r="T64" s="33"/>
      <c r="U64" s="46"/>
      <c r="V64" s="68"/>
      <c r="W64" s="32"/>
      <c r="X64" s="32"/>
      <c r="Y64" s="32"/>
      <c r="Z64" s="32"/>
      <c r="AA64" s="32"/>
      <c r="AB64" s="32"/>
      <c r="AC64" s="32"/>
      <c r="AD64" s="35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</row>
    <row r="65" spans="1:96" ht="14.4" x14ac:dyDescent="0.3">
      <c r="A65" s="56"/>
      <c r="B65" s="59"/>
      <c r="C65" s="59"/>
      <c r="D65" s="32"/>
      <c r="E65" s="59"/>
      <c r="F65" s="60"/>
      <c r="G65" s="59"/>
      <c r="H65" s="40"/>
      <c r="I65" s="40"/>
      <c r="J65" s="59"/>
      <c r="K65" s="59"/>
      <c r="L65" s="57"/>
      <c r="M65" s="32"/>
      <c r="N65" s="59"/>
      <c r="O65" s="46"/>
      <c r="P65" s="46"/>
      <c r="Q65" s="102"/>
      <c r="R65" s="75"/>
      <c r="S65" s="89"/>
      <c r="T65" s="33"/>
      <c r="U65" s="46"/>
      <c r="V65" s="68"/>
      <c r="W65" s="32"/>
      <c r="X65" s="32"/>
      <c r="Y65" s="32"/>
      <c r="Z65" s="32"/>
      <c r="AA65" s="32"/>
      <c r="AB65" s="32"/>
      <c r="AC65" s="32"/>
      <c r="AD65" s="35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</row>
    <row r="66" spans="1:96" ht="14.4" x14ac:dyDescent="0.3">
      <c r="A66" s="56"/>
      <c r="B66" s="59"/>
      <c r="C66" s="59"/>
      <c r="D66" s="32"/>
      <c r="E66" s="59"/>
      <c r="F66" s="60"/>
      <c r="G66" s="59"/>
      <c r="H66" s="40"/>
      <c r="I66" s="40"/>
      <c r="J66" s="59"/>
      <c r="K66" s="59"/>
      <c r="L66" s="57"/>
      <c r="M66" s="32"/>
      <c r="N66" s="59"/>
      <c r="O66" s="46"/>
      <c r="P66" s="46"/>
      <c r="Q66" s="102"/>
      <c r="R66" s="75"/>
      <c r="S66" s="89"/>
      <c r="T66" s="33"/>
      <c r="U66" s="46"/>
      <c r="V66" s="68"/>
      <c r="W66" s="32"/>
      <c r="X66" s="32"/>
      <c r="Y66" s="32"/>
      <c r="Z66" s="32"/>
      <c r="AA66" s="32"/>
      <c r="AB66" s="32"/>
      <c r="AC66" s="32"/>
      <c r="AD66" s="35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</row>
    <row r="67" spans="1:96" ht="14.4" x14ac:dyDescent="0.3">
      <c r="A67" s="56"/>
      <c r="B67" s="59"/>
      <c r="C67" s="59"/>
      <c r="D67" s="32"/>
      <c r="E67" s="59"/>
      <c r="F67" s="60"/>
      <c r="G67" s="32"/>
      <c r="H67" s="40"/>
      <c r="I67" s="40"/>
      <c r="J67" s="32"/>
      <c r="K67" s="59"/>
      <c r="L67" s="57"/>
      <c r="M67" s="32"/>
      <c r="N67" s="59"/>
      <c r="O67" s="46"/>
      <c r="P67" s="46"/>
      <c r="Q67" s="102"/>
      <c r="R67" s="75"/>
      <c r="S67" s="89"/>
      <c r="T67" s="33"/>
      <c r="U67" s="46"/>
      <c r="V67" s="68"/>
      <c r="W67" s="32"/>
      <c r="X67" s="32"/>
      <c r="Y67" s="32"/>
      <c r="Z67" s="32"/>
      <c r="AA67" s="32"/>
      <c r="AB67" s="32"/>
      <c r="AC67" s="32"/>
      <c r="AD67" s="35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32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</row>
    <row r="68" spans="1:96" ht="14.4" x14ac:dyDescent="0.3">
      <c r="A68" s="56"/>
      <c r="B68" s="59"/>
      <c r="C68" s="59"/>
      <c r="D68" s="32"/>
      <c r="E68" s="59"/>
      <c r="F68" s="60"/>
      <c r="G68" s="32"/>
      <c r="H68" s="40"/>
      <c r="I68" s="40"/>
      <c r="J68" s="32"/>
      <c r="K68" s="59"/>
      <c r="L68" s="57"/>
      <c r="M68" s="32"/>
      <c r="N68" s="59"/>
      <c r="O68" s="46"/>
      <c r="P68" s="46"/>
      <c r="Q68" s="102"/>
      <c r="R68" s="75"/>
      <c r="S68" s="89"/>
      <c r="T68" s="33"/>
      <c r="U68" s="46"/>
      <c r="V68" s="68"/>
      <c r="W68" s="32"/>
      <c r="X68" s="32"/>
      <c r="Y68" s="32"/>
      <c r="Z68" s="32"/>
      <c r="AA68" s="32"/>
      <c r="AB68" s="32"/>
      <c r="AC68" s="32"/>
      <c r="AD68" s="35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  <c r="BC68" s="32"/>
      <c r="BD68" s="32"/>
      <c r="BE68" s="32"/>
      <c r="BF68" s="32"/>
      <c r="BG68" s="32"/>
      <c r="BH68" s="32"/>
      <c r="BI68" s="32"/>
      <c r="BJ68" s="32"/>
      <c r="BK68" s="32"/>
      <c r="BL68" s="32"/>
      <c r="BM68" s="32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</row>
    <row r="69" spans="1:96" ht="14.4" x14ac:dyDescent="0.3">
      <c r="A69" s="56"/>
      <c r="B69" s="59"/>
      <c r="C69" s="59"/>
      <c r="D69" s="32"/>
      <c r="E69" s="59"/>
      <c r="F69" s="60"/>
      <c r="G69" s="32"/>
      <c r="H69" s="40"/>
      <c r="I69" s="40"/>
      <c r="J69" s="32"/>
      <c r="K69" s="59"/>
      <c r="L69" s="57"/>
      <c r="M69" s="32"/>
      <c r="N69" s="59"/>
      <c r="O69" s="46"/>
      <c r="P69" s="46"/>
      <c r="Q69" s="102"/>
      <c r="R69" s="75"/>
      <c r="S69" s="89"/>
      <c r="T69" s="33"/>
      <c r="U69" s="46"/>
      <c r="V69" s="68"/>
      <c r="W69" s="32"/>
      <c r="X69" s="32"/>
      <c r="Y69" s="32"/>
      <c r="Z69" s="32"/>
      <c r="AA69" s="32"/>
      <c r="AB69" s="32"/>
      <c r="AC69" s="32"/>
      <c r="AD69" s="35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</row>
    <row r="70" spans="1:96" ht="14.4" x14ac:dyDescent="0.3">
      <c r="A70" s="56"/>
      <c r="B70" s="59"/>
      <c r="C70" s="59"/>
      <c r="D70" s="32"/>
      <c r="E70" s="59"/>
      <c r="F70" s="60"/>
      <c r="G70" s="32"/>
      <c r="H70" s="40"/>
      <c r="I70" s="40"/>
      <c r="J70" s="32"/>
      <c r="K70" s="59"/>
      <c r="L70" s="57"/>
      <c r="M70" s="32"/>
      <c r="N70" s="59"/>
      <c r="O70" s="46"/>
      <c r="P70" s="46"/>
      <c r="Q70" s="102"/>
      <c r="R70" s="75"/>
      <c r="S70" s="89"/>
      <c r="T70" s="33"/>
      <c r="U70" s="46"/>
      <c r="V70" s="68"/>
      <c r="W70" s="32"/>
      <c r="X70" s="32"/>
      <c r="Y70" s="32"/>
      <c r="Z70" s="32"/>
      <c r="AA70" s="32"/>
      <c r="AB70" s="32"/>
      <c r="AC70" s="32"/>
      <c r="AD70" s="35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</row>
    <row r="71" spans="1:96" ht="14.4" x14ac:dyDescent="0.3">
      <c r="A71" s="56"/>
      <c r="B71" s="59"/>
      <c r="C71" s="59"/>
      <c r="D71" s="32"/>
      <c r="E71" s="59"/>
      <c r="F71" s="60"/>
      <c r="G71" s="32"/>
      <c r="H71" s="40"/>
      <c r="I71" s="40"/>
      <c r="J71" s="32"/>
      <c r="K71" s="59"/>
      <c r="L71" s="57"/>
      <c r="M71" s="32"/>
      <c r="N71" s="59"/>
      <c r="O71" s="46"/>
      <c r="P71" s="46"/>
      <c r="Q71" s="102"/>
      <c r="R71" s="75"/>
      <c r="S71" s="89"/>
      <c r="T71" s="33"/>
      <c r="U71" s="46"/>
      <c r="V71" s="68"/>
      <c r="W71" s="32"/>
      <c r="X71" s="32"/>
      <c r="Y71" s="32"/>
      <c r="Z71" s="32"/>
      <c r="AA71" s="32"/>
      <c r="AB71" s="32"/>
      <c r="AC71" s="32"/>
      <c r="AD71" s="35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  <c r="CF71" s="32"/>
      <c r="CG71" s="32"/>
      <c r="CH71" s="32"/>
      <c r="CI71" s="32"/>
      <c r="CJ71" s="32"/>
      <c r="CK71" s="32"/>
      <c r="CL71" s="32"/>
      <c r="CM71" s="32"/>
      <c r="CN71" s="32"/>
      <c r="CO71" s="32"/>
      <c r="CP71" s="32"/>
      <c r="CQ71" s="32"/>
      <c r="CR71" s="32"/>
    </row>
    <row r="72" spans="1:96" ht="14.4" x14ac:dyDescent="0.3">
      <c r="A72" s="56"/>
      <c r="B72" s="59"/>
      <c r="C72" s="59"/>
      <c r="D72" s="32"/>
      <c r="E72" s="59"/>
      <c r="F72" s="60"/>
      <c r="G72" s="32"/>
      <c r="H72" s="40"/>
      <c r="I72" s="40"/>
      <c r="J72" s="32"/>
      <c r="K72" s="59"/>
      <c r="L72" s="57"/>
      <c r="M72" s="32"/>
      <c r="N72" s="59"/>
      <c r="O72" s="46"/>
      <c r="P72" s="46"/>
      <c r="Q72" s="102"/>
      <c r="R72" s="75"/>
      <c r="S72" s="89"/>
      <c r="T72" s="33"/>
      <c r="U72" s="46"/>
      <c r="V72" s="68"/>
      <c r="W72" s="32"/>
      <c r="X72" s="32"/>
      <c r="Y72" s="32"/>
      <c r="Z72" s="32"/>
      <c r="AA72" s="32"/>
      <c r="AB72" s="32"/>
      <c r="AC72" s="32"/>
      <c r="AD72" s="35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2"/>
      <c r="CP72" s="32"/>
      <c r="CQ72" s="32"/>
      <c r="CR72" s="32"/>
    </row>
    <row r="73" spans="1:96" ht="14.4" x14ac:dyDescent="0.3">
      <c r="A73" s="56"/>
      <c r="B73" s="59"/>
      <c r="C73" s="59"/>
      <c r="D73" s="32"/>
      <c r="E73" s="59"/>
      <c r="F73" s="60"/>
      <c r="G73" s="32"/>
      <c r="H73" s="40"/>
      <c r="I73" s="40"/>
      <c r="J73" s="32"/>
      <c r="K73" s="59"/>
      <c r="L73" s="57"/>
      <c r="M73" s="32"/>
      <c r="N73" s="59"/>
      <c r="O73" s="46"/>
      <c r="P73" s="46"/>
      <c r="Q73" s="102"/>
      <c r="R73" s="75"/>
      <c r="S73" s="89"/>
      <c r="T73" s="33"/>
      <c r="U73" s="46"/>
      <c r="V73" s="68"/>
      <c r="W73" s="32"/>
      <c r="X73" s="32"/>
      <c r="Y73" s="32"/>
      <c r="Z73" s="32"/>
      <c r="AA73" s="32"/>
      <c r="AB73" s="32"/>
      <c r="AC73" s="32"/>
      <c r="AD73" s="35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2"/>
    </row>
    <row r="74" spans="1:96" ht="14.4" x14ac:dyDescent="0.3">
      <c r="A74" s="56"/>
      <c r="B74" s="59"/>
      <c r="C74" s="59"/>
      <c r="D74" s="32"/>
      <c r="E74" s="59"/>
      <c r="F74" s="60"/>
      <c r="G74" s="32"/>
      <c r="H74" s="40"/>
      <c r="I74" s="40"/>
      <c r="J74" s="32"/>
      <c r="K74" s="59"/>
      <c r="L74" s="57"/>
      <c r="M74" s="32"/>
      <c r="N74" s="59"/>
      <c r="O74" s="46"/>
      <c r="P74" s="46"/>
      <c r="Q74" s="102"/>
      <c r="R74" s="75"/>
      <c r="S74" s="89"/>
      <c r="T74" s="33"/>
      <c r="U74" s="46"/>
      <c r="V74" s="68"/>
      <c r="W74" s="32"/>
      <c r="X74" s="32"/>
      <c r="Y74" s="32"/>
      <c r="Z74" s="32"/>
      <c r="AA74" s="32"/>
      <c r="AB74" s="32"/>
      <c r="AC74" s="32"/>
      <c r="AD74" s="35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2"/>
      <c r="CP74" s="32"/>
      <c r="CQ74" s="32"/>
      <c r="CR74" s="32"/>
    </row>
    <row r="75" spans="1:96" ht="14.4" x14ac:dyDescent="0.3">
      <c r="A75" s="56"/>
      <c r="B75" s="59"/>
      <c r="C75" s="59"/>
      <c r="D75" s="32"/>
      <c r="E75" s="59"/>
      <c r="F75" s="60"/>
      <c r="G75" s="32"/>
      <c r="H75" s="40"/>
      <c r="I75" s="40"/>
      <c r="J75" s="32"/>
      <c r="K75" s="59"/>
      <c r="L75" s="57"/>
      <c r="M75" s="32"/>
      <c r="N75" s="59"/>
      <c r="O75" s="46"/>
      <c r="P75" s="46"/>
      <c r="Q75" s="102"/>
      <c r="R75" s="75"/>
      <c r="S75" s="89"/>
      <c r="T75" s="33"/>
      <c r="U75" s="46"/>
      <c r="V75" s="68"/>
      <c r="W75" s="32"/>
      <c r="X75" s="32"/>
      <c r="Y75" s="32"/>
      <c r="Z75" s="32"/>
      <c r="AA75" s="32"/>
      <c r="AB75" s="32"/>
      <c r="AC75" s="32"/>
      <c r="AD75" s="35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  <c r="CF75" s="32"/>
      <c r="CG75" s="32"/>
      <c r="CH75" s="32"/>
      <c r="CI75" s="32"/>
      <c r="CJ75" s="32"/>
      <c r="CK75" s="32"/>
      <c r="CL75" s="32"/>
      <c r="CM75" s="32"/>
      <c r="CN75" s="32"/>
      <c r="CO75" s="32"/>
      <c r="CP75" s="32"/>
      <c r="CQ75" s="32"/>
      <c r="CR75" s="32"/>
    </row>
    <row r="76" spans="1:96" s="47" customFormat="1" ht="15" thickBot="1" x14ac:dyDescent="0.35">
      <c r="A76" s="91"/>
      <c r="D76" s="32"/>
      <c r="F76" s="49"/>
      <c r="G76" s="94"/>
      <c r="H76" s="93"/>
      <c r="I76" s="93"/>
      <c r="J76" s="94"/>
      <c r="L76" s="97"/>
      <c r="M76" s="94"/>
      <c r="O76" s="50"/>
      <c r="P76" s="50"/>
      <c r="Q76" s="103"/>
      <c r="R76" s="90"/>
      <c r="S76" s="98"/>
      <c r="T76" s="94"/>
      <c r="U76" s="50"/>
      <c r="V76" s="96"/>
      <c r="W76" s="94"/>
      <c r="X76" s="94"/>
      <c r="Y76" s="94"/>
      <c r="Z76" s="94"/>
      <c r="AA76" s="94"/>
      <c r="AB76" s="94"/>
      <c r="AC76" s="94"/>
      <c r="AD76" s="35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  <c r="AX76" s="94"/>
      <c r="AY76" s="94"/>
      <c r="AZ76" s="94"/>
      <c r="BA76" s="94"/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F76" s="94"/>
      <c r="CG76" s="94"/>
      <c r="CH76" s="94"/>
      <c r="CI76" s="94"/>
      <c r="CJ76" s="94"/>
      <c r="CK76" s="94"/>
      <c r="CL76" s="94"/>
      <c r="CM76" s="94"/>
      <c r="CN76" s="94"/>
      <c r="CO76" s="94"/>
      <c r="CP76" s="94"/>
      <c r="CQ76" s="94"/>
      <c r="CR76" s="94"/>
    </row>
    <row r="77" spans="1:96" ht="14.4" x14ac:dyDescent="0.3">
      <c r="A77" s="56"/>
      <c r="B77" s="59"/>
      <c r="C77" s="59"/>
      <c r="D77" s="59"/>
      <c r="E77" s="59"/>
      <c r="F77" s="60"/>
      <c r="G77" s="32"/>
      <c r="H77" s="40"/>
      <c r="I77" s="40"/>
      <c r="J77" s="32"/>
      <c r="K77" s="59"/>
      <c r="L77" s="57"/>
      <c r="M77" s="32"/>
      <c r="N77" s="59"/>
      <c r="O77" s="46"/>
      <c r="P77" s="46"/>
      <c r="Q77" s="73"/>
      <c r="R77" s="75"/>
      <c r="S77" s="89"/>
      <c r="T77" s="33"/>
      <c r="U77" s="46"/>
      <c r="V77" s="68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  <c r="CM77" s="32"/>
      <c r="CN77" s="32"/>
      <c r="CO77" s="32"/>
      <c r="CP77" s="32"/>
      <c r="CQ77" s="32"/>
      <c r="CR77" s="32"/>
    </row>
    <row r="78" spans="1:96" ht="14.4" x14ac:dyDescent="0.3">
      <c r="A78" s="56"/>
      <c r="B78" s="59"/>
      <c r="C78" s="59"/>
      <c r="D78" s="59"/>
      <c r="E78" s="59"/>
      <c r="F78" s="60"/>
      <c r="G78" s="32"/>
      <c r="H78" s="40"/>
      <c r="I78" s="40"/>
      <c r="J78" s="32"/>
      <c r="K78" s="59"/>
      <c r="L78" s="57"/>
      <c r="M78" s="32"/>
      <c r="N78" s="59"/>
      <c r="O78" s="46"/>
      <c r="P78" s="46"/>
      <c r="Q78" s="73"/>
      <c r="R78" s="75"/>
      <c r="S78" s="89"/>
      <c r="T78" s="33"/>
      <c r="U78" s="46"/>
      <c r="V78" s="68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  <c r="CG78" s="32"/>
      <c r="CH78" s="32"/>
      <c r="CI78" s="32"/>
      <c r="CJ78" s="32"/>
      <c r="CK78" s="32"/>
      <c r="CL78" s="32"/>
      <c r="CM78" s="32"/>
      <c r="CN78" s="32"/>
      <c r="CO78" s="32"/>
      <c r="CP78" s="32"/>
      <c r="CQ78" s="32"/>
      <c r="CR78" s="32"/>
    </row>
    <row r="79" spans="1:96" ht="14.4" x14ac:dyDescent="0.3">
      <c r="A79" s="56"/>
      <c r="B79" s="59"/>
      <c r="C79" s="59"/>
      <c r="D79" s="59"/>
      <c r="E79" s="59"/>
      <c r="F79" s="60"/>
      <c r="G79" s="32"/>
      <c r="H79" s="40"/>
      <c r="I79" s="40"/>
      <c r="J79" s="32"/>
      <c r="K79" s="59"/>
      <c r="L79" s="57"/>
      <c r="M79" s="32"/>
      <c r="N79" s="59"/>
      <c r="O79" s="46"/>
      <c r="P79" s="46"/>
      <c r="Q79" s="73"/>
      <c r="R79" s="75"/>
      <c r="S79" s="89"/>
      <c r="T79" s="33"/>
      <c r="U79" s="46"/>
      <c r="V79" s="68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  <c r="CF79" s="32"/>
      <c r="CG79" s="32"/>
      <c r="CH79" s="32"/>
      <c r="CI79" s="32"/>
      <c r="CJ79" s="32"/>
      <c r="CK79" s="32"/>
      <c r="CL79" s="32"/>
      <c r="CM79" s="32"/>
      <c r="CN79" s="32"/>
      <c r="CO79" s="32"/>
      <c r="CP79" s="32"/>
      <c r="CQ79" s="32"/>
      <c r="CR79" s="32"/>
    </row>
    <row r="80" spans="1:96" ht="14.4" x14ac:dyDescent="0.3">
      <c r="A80" s="56"/>
      <c r="B80" s="59"/>
      <c r="C80" s="59"/>
      <c r="D80" s="59"/>
      <c r="E80" s="59"/>
      <c r="F80" s="60"/>
      <c r="G80" s="32"/>
      <c r="H80" s="40"/>
      <c r="I80" s="40"/>
      <c r="J80" s="32"/>
      <c r="K80" s="59"/>
      <c r="L80" s="57"/>
      <c r="M80" s="32"/>
      <c r="N80" s="59"/>
      <c r="O80" s="46"/>
      <c r="P80" s="46"/>
      <c r="Q80" s="73"/>
      <c r="R80" s="75"/>
      <c r="S80" s="89"/>
      <c r="T80" s="33"/>
      <c r="U80" s="46"/>
      <c r="V80" s="68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  <c r="CF80" s="32"/>
      <c r="CG80" s="32"/>
      <c r="CH80" s="32"/>
      <c r="CI80" s="32"/>
      <c r="CJ80" s="32"/>
      <c r="CK80" s="32"/>
      <c r="CL80" s="32"/>
      <c r="CM80" s="32"/>
      <c r="CN80" s="32"/>
      <c r="CO80" s="32"/>
      <c r="CP80" s="32"/>
      <c r="CQ80" s="32"/>
      <c r="CR80" s="32"/>
    </row>
    <row r="81" spans="1:96" ht="14.4" x14ac:dyDescent="0.3">
      <c r="A81" s="56"/>
      <c r="B81" s="59"/>
      <c r="C81" s="59"/>
      <c r="D81" s="59"/>
      <c r="E81" s="59"/>
      <c r="F81" s="60"/>
      <c r="G81" s="32"/>
      <c r="H81" s="40"/>
      <c r="I81" s="40"/>
      <c r="J81" s="32"/>
      <c r="K81" s="59"/>
      <c r="L81" s="57"/>
      <c r="M81" s="32"/>
      <c r="N81" s="59"/>
      <c r="O81" s="46"/>
      <c r="P81" s="46"/>
      <c r="Q81" s="73"/>
      <c r="R81" s="75"/>
      <c r="S81" s="89"/>
      <c r="T81" s="33"/>
      <c r="U81" s="46"/>
      <c r="V81" s="68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  <c r="CK81" s="32"/>
      <c r="CL81" s="32"/>
      <c r="CM81" s="32"/>
      <c r="CN81" s="32"/>
      <c r="CO81" s="32"/>
      <c r="CP81" s="32"/>
      <c r="CQ81" s="32"/>
      <c r="CR81" s="32"/>
    </row>
    <row r="82" spans="1:96" ht="14.4" x14ac:dyDescent="0.3">
      <c r="A82" s="56"/>
      <c r="B82" s="59"/>
      <c r="C82" s="59"/>
      <c r="D82" s="59"/>
      <c r="E82" s="59"/>
      <c r="F82" s="60"/>
      <c r="G82" s="32"/>
      <c r="H82" s="40"/>
      <c r="I82" s="40"/>
      <c r="J82" s="32"/>
      <c r="K82" s="59"/>
      <c r="L82" s="57"/>
      <c r="M82" s="32"/>
      <c r="N82" s="59"/>
      <c r="O82" s="46"/>
      <c r="P82" s="46"/>
      <c r="Q82" s="73"/>
      <c r="R82" s="75"/>
      <c r="S82" s="89"/>
      <c r="T82" s="33"/>
      <c r="U82" s="46"/>
      <c r="V82" s="68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</row>
    <row r="83" spans="1:96" ht="14.4" x14ac:dyDescent="0.3">
      <c r="A83" s="56"/>
      <c r="B83" s="59"/>
      <c r="C83" s="59"/>
      <c r="D83" s="59"/>
      <c r="E83" s="59"/>
      <c r="F83" s="60"/>
      <c r="G83" s="32"/>
      <c r="H83" s="40"/>
      <c r="I83" s="40"/>
      <c r="J83" s="32"/>
      <c r="K83" s="59"/>
      <c r="L83" s="57"/>
      <c r="M83" s="32"/>
      <c r="N83" s="59"/>
      <c r="O83" s="46"/>
      <c r="P83" s="46"/>
      <c r="Q83" s="73"/>
      <c r="R83" s="75"/>
      <c r="S83" s="89"/>
      <c r="T83" s="33"/>
      <c r="U83" s="46"/>
      <c r="V83" s="68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2"/>
      <c r="CR83" s="32"/>
    </row>
    <row r="84" spans="1:96" ht="14.4" x14ac:dyDescent="0.3">
      <c r="A84" s="59"/>
      <c r="B84" s="59"/>
      <c r="C84" s="59"/>
      <c r="D84" s="59"/>
      <c r="E84" s="59"/>
      <c r="F84" s="60"/>
      <c r="G84" s="59"/>
      <c r="H84" s="59"/>
      <c r="I84" s="59"/>
      <c r="J84" s="59"/>
      <c r="K84" s="59"/>
      <c r="L84" s="54"/>
      <c r="M84" s="59"/>
      <c r="N84" s="59"/>
      <c r="O84" s="46"/>
      <c r="P84" s="46"/>
      <c r="Q84" s="46"/>
      <c r="R84" s="46"/>
      <c r="S84" s="46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</row>
    <row r="85" spans="1:96" ht="14.4" x14ac:dyDescent="0.3">
      <c r="A85" s="59"/>
      <c r="B85" s="59"/>
      <c r="C85" s="59"/>
      <c r="D85" s="59"/>
      <c r="E85" s="59"/>
      <c r="F85" s="60"/>
      <c r="G85" s="59"/>
      <c r="H85" s="59"/>
      <c r="I85" s="59"/>
      <c r="J85" s="59"/>
      <c r="K85" s="59"/>
      <c r="L85" s="54"/>
      <c r="M85" s="59"/>
      <c r="N85" s="59"/>
      <c r="O85" s="46"/>
      <c r="P85" s="46"/>
      <c r="Q85" s="46"/>
      <c r="R85" s="46"/>
      <c r="S85" s="46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</row>
    <row r="86" spans="1:96" ht="14.4" x14ac:dyDescent="0.3">
      <c r="A86" s="59"/>
      <c r="B86" s="59"/>
      <c r="C86" s="59"/>
      <c r="D86" s="59"/>
      <c r="E86" s="59"/>
      <c r="F86" s="60"/>
      <c r="G86" s="59"/>
      <c r="H86" s="59"/>
      <c r="I86" s="59"/>
      <c r="J86" s="59"/>
      <c r="K86" s="59"/>
      <c r="L86" s="54"/>
      <c r="M86" s="59"/>
      <c r="N86" s="59"/>
      <c r="O86" s="46"/>
      <c r="P86" s="46"/>
      <c r="Q86" s="46"/>
      <c r="R86" s="46"/>
      <c r="S86" s="46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32"/>
      <c r="BE86" s="32"/>
      <c r="BF86" s="32"/>
      <c r="BG86" s="32"/>
      <c r="BH86" s="32"/>
      <c r="BI86" s="32"/>
      <c r="BJ86" s="32"/>
      <c r="BK86" s="32"/>
      <c r="BL86" s="32"/>
      <c r="BM86" s="32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  <c r="CF86" s="32"/>
      <c r="CG86" s="32"/>
      <c r="CH86" s="32"/>
      <c r="CI86" s="32"/>
      <c r="CJ86" s="32"/>
      <c r="CK86" s="32"/>
      <c r="CL86" s="32"/>
      <c r="CM86" s="32"/>
      <c r="CN86" s="32"/>
      <c r="CO86" s="32"/>
      <c r="CP86" s="32"/>
      <c r="CQ86" s="32"/>
      <c r="CR86" s="32"/>
    </row>
    <row r="87" spans="1:96" ht="14.4" x14ac:dyDescent="0.3">
      <c r="A87" s="53"/>
      <c r="B87" s="53"/>
      <c r="C87" s="53"/>
      <c r="D87" s="53"/>
      <c r="E87" s="54"/>
      <c r="F87" s="55"/>
      <c r="G87" s="53"/>
      <c r="H87" s="53"/>
      <c r="I87" s="53"/>
      <c r="J87" s="53"/>
      <c r="K87" s="53"/>
      <c r="L87" s="61"/>
      <c r="M87" s="53"/>
      <c r="N87" s="59"/>
      <c r="O87" s="46"/>
      <c r="P87" s="46"/>
      <c r="Q87" s="46"/>
      <c r="R87" s="46"/>
      <c r="S87" s="46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  <c r="CF87" s="32"/>
      <c r="CG87" s="32"/>
      <c r="CH87" s="32"/>
      <c r="CI87" s="32"/>
      <c r="CJ87" s="32"/>
      <c r="CK87" s="32"/>
      <c r="CL87" s="32"/>
      <c r="CM87" s="32"/>
      <c r="CN87" s="32"/>
      <c r="CO87" s="32"/>
      <c r="CP87" s="32"/>
      <c r="CQ87" s="32"/>
      <c r="CR87" s="32"/>
    </row>
    <row r="88" spans="1:96" ht="14.4" x14ac:dyDescent="0.3">
      <c r="A88" s="59"/>
      <c r="B88" s="59"/>
      <c r="C88" s="59"/>
      <c r="D88" s="59"/>
      <c r="E88" s="59"/>
      <c r="F88" s="60"/>
      <c r="G88" s="59"/>
      <c r="H88" s="59"/>
      <c r="I88" s="59"/>
      <c r="J88" s="59"/>
      <c r="K88" s="59"/>
      <c r="L88" s="54"/>
      <c r="M88" s="59"/>
      <c r="N88" s="59"/>
      <c r="O88" s="46"/>
      <c r="P88" s="46"/>
      <c r="Q88" s="46"/>
      <c r="R88" s="46"/>
      <c r="S88" s="46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</row>
    <row r="89" spans="1:96" ht="14.4" x14ac:dyDescent="0.3">
      <c r="A89" s="59"/>
      <c r="B89" s="59"/>
      <c r="C89" s="59"/>
      <c r="D89" s="59"/>
      <c r="E89" s="59"/>
      <c r="F89" s="60"/>
      <c r="G89" s="59"/>
      <c r="H89" s="59"/>
      <c r="I89" s="59"/>
      <c r="J89" s="59"/>
      <c r="K89" s="59"/>
      <c r="L89" s="59"/>
      <c r="M89" s="59"/>
      <c r="N89" s="59"/>
      <c r="O89" s="46"/>
      <c r="P89" s="46"/>
      <c r="Q89" s="46"/>
      <c r="R89" s="46"/>
      <c r="S89" s="46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</row>
    <row r="90" spans="1:96" ht="14.4" x14ac:dyDescent="0.3">
      <c r="A90" s="59"/>
      <c r="B90" s="59"/>
      <c r="C90" s="59"/>
      <c r="D90" s="59"/>
      <c r="E90" s="59"/>
      <c r="F90" s="60"/>
      <c r="G90" s="59"/>
      <c r="H90" s="59"/>
      <c r="I90" s="59"/>
      <c r="J90" s="59"/>
      <c r="K90" s="59"/>
      <c r="L90" s="59"/>
      <c r="M90" s="59"/>
      <c r="N90" s="59"/>
      <c r="O90" s="46"/>
      <c r="P90" s="46"/>
      <c r="Q90" s="46"/>
      <c r="R90" s="46"/>
      <c r="S90" s="46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  <c r="AY90" s="32"/>
      <c r="AZ90" s="32"/>
      <c r="BA90" s="32"/>
      <c r="BB90" s="32"/>
      <c r="BC90" s="32"/>
      <c r="BD90" s="32"/>
      <c r="BE90" s="32"/>
      <c r="BF90" s="32"/>
      <c r="BG90" s="32"/>
      <c r="BH90" s="32"/>
      <c r="BI90" s="32"/>
      <c r="BJ90" s="32"/>
      <c r="BK90" s="32"/>
      <c r="BL90" s="32"/>
      <c r="BM90" s="32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  <c r="CF90" s="32"/>
      <c r="CG90" s="32"/>
      <c r="CH90" s="32"/>
      <c r="CI90" s="32"/>
      <c r="CJ90" s="32"/>
      <c r="CK90" s="32"/>
      <c r="CL90" s="32"/>
      <c r="CM90" s="32"/>
      <c r="CN90" s="32"/>
      <c r="CO90" s="32"/>
      <c r="CP90" s="32"/>
      <c r="CQ90" s="32"/>
      <c r="CR90" s="32"/>
    </row>
    <row r="91" spans="1:96" ht="14.4" x14ac:dyDescent="0.3">
      <c r="A91" s="32"/>
      <c r="B91" s="32"/>
      <c r="C91" s="32"/>
      <c r="D91" s="32"/>
      <c r="E91" s="57"/>
      <c r="F91" s="58"/>
      <c r="G91" s="32"/>
      <c r="H91" s="32"/>
      <c r="I91" s="32"/>
      <c r="J91" s="32"/>
      <c r="K91" s="32"/>
      <c r="L91" s="57"/>
      <c r="M91" s="32"/>
      <c r="N91" s="59"/>
      <c r="O91" s="46"/>
      <c r="P91" s="46"/>
      <c r="Q91" s="46"/>
      <c r="R91" s="46"/>
      <c r="S91" s="46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  <c r="CF91" s="32"/>
      <c r="CG91" s="32"/>
      <c r="CH91" s="32"/>
      <c r="CI91" s="32"/>
      <c r="CJ91" s="32"/>
      <c r="CK91" s="32"/>
      <c r="CL91" s="32"/>
      <c r="CM91" s="32"/>
      <c r="CN91" s="32"/>
      <c r="CO91" s="32"/>
      <c r="CP91" s="32"/>
      <c r="CQ91" s="32"/>
      <c r="CR91" s="32"/>
    </row>
    <row r="92" spans="1:96" ht="14.4" x14ac:dyDescent="0.3">
      <c r="A92" s="32"/>
      <c r="B92" s="32"/>
      <c r="C92" s="32"/>
      <c r="D92" s="32"/>
      <c r="E92" s="57"/>
      <c r="F92" s="58"/>
      <c r="G92" s="32"/>
      <c r="H92" s="32"/>
      <c r="I92" s="32"/>
      <c r="J92" s="32"/>
      <c r="K92" s="32"/>
      <c r="L92" s="57"/>
      <c r="M92" s="32"/>
      <c r="N92" s="59"/>
      <c r="O92" s="46"/>
      <c r="P92" s="46"/>
      <c r="Q92" s="46"/>
      <c r="R92" s="46"/>
      <c r="S92" s="46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2"/>
      <c r="CR92" s="32"/>
    </row>
    <row r="93" spans="1:96" ht="14.4" x14ac:dyDescent="0.3">
      <c r="A93" s="59"/>
      <c r="B93" s="59"/>
      <c r="C93" s="59"/>
      <c r="D93" s="59"/>
      <c r="E93" s="54"/>
      <c r="F93" s="60"/>
      <c r="G93" s="59"/>
      <c r="H93" s="59"/>
      <c r="I93" s="59"/>
      <c r="J93" s="59"/>
      <c r="K93" s="59"/>
      <c r="L93" s="54"/>
      <c r="M93" s="59"/>
      <c r="N93" s="59"/>
      <c r="O93" s="46"/>
      <c r="P93" s="46"/>
      <c r="Q93" s="46"/>
      <c r="R93" s="46"/>
      <c r="S93" s="46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  <c r="CF93" s="32"/>
      <c r="CG93" s="32"/>
      <c r="CH93" s="32"/>
      <c r="CI93" s="32"/>
      <c r="CJ93" s="32"/>
      <c r="CK93" s="32"/>
      <c r="CL93" s="32"/>
      <c r="CM93" s="32"/>
      <c r="CN93" s="32"/>
      <c r="CO93" s="32"/>
      <c r="CP93" s="32"/>
      <c r="CQ93" s="32"/>
      <c r="CR93" s="32"/>
    </row>
    <row r="94" spans="1:96" ht="14.4" x14ac:dyDescent="0.3">
      <c r="A94" s="59"/>
      <c r="B94" s="59"/>
      <c r="C94" s="59"/>
      <c r="D94" s="59"/>
      <c r="E94" s="54"/>
      <c r="F94" s="60"/>
      <c r="G94" s="59"/>
      <c r="H94" s="59"/>
      <c r="I94" s="59"/>
      <c r="J94" s="59"/>
      <c r="K94" s="59"/>
      <c r="L94" s="54"/>
      <c r="M94" s="59"/>
      <c r="N94" s="59"/>
      <c r="O94" s="46"/>
      <c r="P94" s="46"/>
      <c r="Q94" s="46"/>
      <c r="R94" s="46"/>
      <c r="S94" s="46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32"/>
      <c r="BE94" s="32"/>
      <c r="BF94" s="32"/>
      <c r="BG94" s="32"/>
      <c r="BH94" s="32"/>
      <c r="BI94" s="32"/>
      <c r="BJ94" s="32"/>
      <c r="BK94" s="32"/>
      <c r="BL94" s="32"/>
      <c r="BM94" s="32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  <c r="CF94" s="32"/>
      <c r="CG94" s="32"/>
      <c r="CH94" s="32"/>
      <c r="CI94" s="32"/>
      <c r="CJ94" s="32"/>
      <c r="CK94" s="32"/>
      <c r="CL94" s="32"/>
      <c r="CM94" s="32"/>
      <c r="CN94" s="32"/>
      <c r="CO94" s="32"/>
      <c r="CP94" s="32"/>
      <c r="CQ94" s="32"/>
      <c r="CR94" s="32"/>
    </row>
    <row r="95" spans="1:96" ht="14.4" x14ac:dyDescent="0.3">
      <c r="A95" s="59"/>
      <c r="B95" s="59"/>
      <c r="C95" s="59"/>
      <c r="D95" s="59"/>
      <c r="E95" s="54"/>
      <c r="F95" s="60"/>
      <c r="G95" s="59"/>
      <c r="H95" s="59"/>
      <c r="I95" s="59"/>
      <c r="J95" s="59"/>
      <c r="K95" s="59"/>
      <c r="L95" s="54"/>
      <c r="M95" s="59"/>
      <c r="N95" s="59"/>
      <c r="O95" s="46"/>
      <c r="P95" s="46"/>
      <c r="Q95" s="46"/>
      <c r="R95" s="46"/>
      <c r="S95" s="46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  <c r="AY95" s="32"/>
      <c r="AZ95" s="32"/>
      <c r="BA95" s="32"/>
      <c r="BB95" s="32"/>
      <c r="BC95" s="32"/>
      <c r="BD95" s="32"/>
      <c r="BE95" s="32"/>
      <c r="BF95" s="32"/>
      <c r="BG95" s="32"/>
      <c r="BH95" s="32"/>
      <c r="BI95" s="32"/>
      <c r="BJ95" s="32"/>
      <c r="BK95" s="32"/>
      <c r="BL95" s="32"/>
      <c r="BM95" s="32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  <c r="CF95" s="32"/>
      <c r="CG95" s="32"/>
      <c r="CH95" s="32"/>
      <c r="CI95" s="32"/>
      <c r="CJ95" s="32"/>
      <c r="CK95" s="32"/>
      <c r="CL95" s="32"/>
      <c r="CM95" s="32"/>
      <c r="CN95" s="32"/>
      <c r="CO95" s="32"/>
      <c r="CP95" s="32"/>
      <c r="CQ95" s="32"/>
      <c r="CR95" s="32"/>
    </row>
    <row r="96" spans="1:96" x14ac:dyDescent="0.35">
      <c r="A96" s="59"/>
      <c r="B96" s="59"/>
      <c r="C96" s="59"/>
      <c r="D96" s="59"/>
      <c r="E96" s="54"/>
      <c r="F96" s="60"/>
      <c r="G96" s="59"/>
      <c r="H96" s="59"/>
      <c r="I96" s="59"/>
      <c r="J96" s="59"/>
      <c r="K96" s="59"/>
      <c r="L96" s="54"/>
      <c r="M96" s="59"/>
      <c r="N96" s="59"/>
      <c r="O96" s="46"/>
      <c r="P96" s="46"/>
      <c r="Q96" s="46"/>
      <c r="R96" s="72"/>
      <c r="S96" s="59"/>
      <c r="T96" s="59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  <c r="CF96" s="32"/>
      <c r="CG96" s="32"/>
      <c r="CH96" s="32"/>
      <c r="CI96" s="32"/>
      <c r="CJ96" s="32"/>
      <c r="CK96" s="32"/>
      <c r="CL96" s="32"/>
      <c r="CM96" s="32"/>
      <c r="CN96" s="32"/>
      <c r="CO96" s="32"/>
      <c r="CP96" s="32"/>
      <c r="CQ96" s="32"/>
      <c r="CR96" s="32"/>
    </row>
    <row r="97" spans="1:96" x14ac:dyDescent="0.35">
      <c r="A97" s="59"/>
      <c r="B97" s="59"/>
      <c r="C97" s="59"/>
      <c r="D97" s="59"/>
      <c r="E97" s="54"/>
      <c r="F97" s="60"/>
      <c r="G97" s="59"/>
      <c r="H97" s="59"/>
      <c r="I97" s="59"/>
      <c r="J97" s="59"/>
      <c r="K97" s="59"/>
      <c r="L97" s="54"/>
      <c r="M97" s="59"/>
      <c r="N97" s="59"/>
      <c r="O97" s="46"/>
      <c r="P97" s="46"/>
      <c r="Q97" s="46"/>
      <c r="R97" s="72"/>
      <c r="S97" s="46"/>
      <c r="T97" s="73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</row>
    <row r="98" spans="1:96" x14ac:dyDescent="0.35">
      <c r="A98" s="59"/>
      <c r="B98" s="53"/>
      <c r="C98" s="53"/>
      <c r="D98" s="53"/>
      <c r="E98" s="54"/>
      <c r="F98" s="55"/>
      <c r="G98" s="53"/>
      <c r="H98" s="53"/>
      <c r="I98" s="53"/>
      <c r="J98" s="53"/>
      <c r="K98" s="53"/>
      <c r="L98" s="53"/>
      <c r="M98" s="53"/>
      <c r="N98" s="59"/>
      <c r="O98" s="46"/>
      <c r="P98" s="46"/>
      <c r="Q98" s="46"/>
      <c r="R98" s="72"/>
      <c r="S98" s="59"/>
      <c r="T98" s="59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  <c r="CG98" s="32"/>
      <c r="CH98" s="32"/>
      <c r="CI98" s="32"/>
      <c r="CJ98" s="32"/>
      <c r="CK98" s="32"/>
      <c r="CL98" s="32"/>
      <c r="CM98" s="32"/>
      <c r="CN98" s="32"/>
      <c r="CO98" s="32"/>
      <c r="CP98" s="32"/>
      <c r="CQ98" s="32"/>
      <c r="CR98" s="32"/>
    </row>
    <row r="99" spans="1:96" x14ac:dyDescent="0.35">
      <c r="A99" s="32"/>
      <c r="B99" s="32"/>
      <c r="C99" s="32"/>
      <c r="D99" s="32"/>
      <c r="E99" s="57"/>
      <c r="F99" s="58"/>
      <c r="G99" s="32"/>
      <c r="H99" s="32"/>
      <c r="I99" s="32"/>
      <c r="J99" s="32"/>
      <c r="K99" s="32"/>
      <c r="L99" s="57"/>
      <c r="M99" s="32"/>
      <c r="N99" s="59"/>
      <c r="O99" s="46"/>
      <c r="P99" s="46"/>
      <c r="Q99" s="46"/>
      <c r="R99" s="72"/>
      <c r="S99" s="59"/>
      <c r="T99" s="59"/>
      <c r="U99" s="59"/>
    </row>
    <row r="100" spans="1:96" x14ac:dyDescent="0.35">
      <c r="A100" s="32"/>
      <c r="B100" s="32"/>
      <c r="C100" s="32"/>
      <c r="D100" s="32"/>
      <c r="E100" s="57"/>
      <c r="F100" s="58"/>
      <c r="G100" s="32"/>
      <c r="H100" s="32"/>
      <c r="I100" s="32"/>
      <c r="J100" s="32"/>
      <c r="K100" s="32"/>
      <c r="L100" s="57"/>
      <c r="M100" s="32"/>
      <c r="N100" s="59"/>
      <c r="O100" s="46"/>
      <c r="P100" s="46"/>
      <c r="Q100" s="46"/>
      <c r="R100" s="72"/>
      <c r="S100" s="59"/>
      <c r="T100" s="59"/>
      <c r="U100" s="59"/>
    </row>
    <row r="101" spans="1:96" x14ac:dyDescent="0.35">
      <c r="A101" s="59"/>
      <c r="B101" s="59"/>
      <c r="C101" s="59"/>
      <c r="D101" s="59"/>
      <c r="E101" s="54"/>
      <c r="F101" s="60"/>
      <c r="G101" s="59"/>
      <c r="H101" s="59"/>
      <c r="I101" s="59"/>
      <c r="J101" s="59"/>
      <c r="K101" s="59"/>
      <c r="L101" s="54"/>
      <c r="M101" s="59"/>
      <c r="N101" s="59"/>
      <c r="O101" s="59"/>
      <c r="P101" s="59"/>
      <c r="Q101" s="59"/>
      <c r="R101" s="72"/>
      <c r="S101" s="59"/>
      <c r="T101" s="59"/>
      <c r="U101" s="59"/>
    </row>
    <row r="102" spans="1:96" x14ac:dyDescent="0.35">
      <c r="A102" s="59"/>
      <c r="B102" s="59"/>
      <c r="C102" s="59"/>
      <c r="D102" s="59"/>
      <c r="E102" s="54"/>
      <c r="F102" s="60"/>
      <c r="G102" s="59"/>
      <c r="H102" s="59"/>
      <c r="I102" s="59"/>
      <c r="J102" s="59"/>
      <c r="K102" s="59"/>
      <c r="L102" s="54"/>
      <c r="M102" s="59"/>
      <c r="N102" s="59"/>
      <c r="O102" s="59"/>
      <c r="P102" s="59"/>
      <c r="Q102" s="59"/>
      <c r="R102" s="72"/>
      <c r="S102" s="59"/>
      <c r="T102" s="59"/>
      <c r="U102" s="59"/>
    </row>
    <row r="103" spans="1:96" ht="18.600000000000001" thickBot="1" x14ac:dyDescent="0.4">
      <c r="A103" s="59"/>
      <c r="B103" s="59"/>
      <c r="C103" s="59"/>
      <c r="D103" s="59"/>
      <c r="E103" s="54"/>
      <c r="F103" s="60"/>
      <c r="G103" s="59"/>
      <c r="H103" s="59"/>
      <c r="I103" s="59"/>
      <c r="J103" s="59"/>
      <c r="K103" s="59"/>
      <c r="L103" s="54"/>
      <c r="M103" s="59"/>
      <c r="N103" s="59"/>
      <c r="O103" s="59"/>
      <c r="P103" s="59"/>
      <c r="Q103" s="59"/>
      <c r="R103" s="72"/>
      <c r="S103" s="59"/>
      <c r="T103" s="59"/>
      <c r="U103" s="59"/>
    </row>
    <row r="104" spans="1:96" s="36" customFormat="1" ht="14.4" x14ac:dyDescent="0.3">
      <c r="A104" s="78"/>
      <c r="B104" s="76"/>
      <c r="C104" s="76"/>
      <c r="D104" s="76"/>
      <c r="E104" s="76"/>
      <c r="F104" s="77"/>
      <c r="G104" s="76"/>
      <c r="H104" s="76"/>
      <c r="I104" s="76"/>
      <c r="J104" s="76"/>
      <c r="K104" s="76"/>
      <c r="L104" s="76"/>
      <c r="M104" s="76"/>
      <c r="N104" s="76"/>
      <c r="O104" s="79"/>
      <c r="P104" s="79"/>
      <c r="Q104" s="76"/>
      <c r="R104" s="80"/>
      <c r="S104" s="86"/>
      <c r="T104" s="81"/>
      <c r="U104" s="81"/>
      <c r="V104" s="44"/>
      <c r="W104" s="32"/>
      <c r="X104" s="32"/>
      <c r="Y104" s="32"/>
      <c r="Z104" s="32"/>
      <c r="AA104" s="32"/>
      <c r="AB104" s="32"/>
      <c r="AC104" s="32"/>
      <c r="AD104" s="129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2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2"/>
      <c r="CQ104" s="32"/>
      <c r="CR104" s="32"/>
    </row>
    <row r="105" spans="1:96" s="129" customFormat="1" ht="14.4" x14ac:dyDescent="0.3">
      <c r="A105" s="56"/>
      <c r="B105" s="59"/>
      <c r="C105" s="59"/>
      <c r="D105" s="32"/>
      <c r="E105" s="54"/>
      <c r="F105" s="58"/>
      <c r="G105" s="40"/>
      <c r="H105" s="40"/>
      <c r="I105" s="40"/>
      <c r="J105" s="32"/>
      <c r="K105" s="59"/>
      <c r="M105" s="32"/>
      <c r="N105" s="59"/>
      <c r="O105" s="46"/>
      <c r="P105" s="46"/>
      <c r="R105" s="75"/>
      <c r="S105" s="87"/>
      <c r="T105" s="33"/>
      <c r="U105" s="46"/>
      <c r="V105" s="99"/>
      <c r="W105" s="32"/>
      <c r="X105" s="73"/>
      <c r="Y105" s="32"/>
      <c r="Z105" s="32"/>
      <c r="AA105" s="32"/>
      <c r="AB105" s="32"/>
      <c r="AC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</row>
    <row r="106" spans="1:96" s="129" customFormat="1" ht="14.4" x14ac:dyDescent="0.3">
      <c r="B106" s="59"/>
      <c r="C106" s="59"/>
      <c r="D106" s="32"/>
      <c r="E106" s="54"/>
      <c r="F106" s="58"/>
      <c r="G106" s="40"/>
      <c r="H106" s="40"/>
      <c r="I106" s="40"/>
      <c r="J106" s="32"/>
      <c r="K106" s="59"/>
      <c r="M106" s="32"/>
      <c r="N106" s="59"/>
      <c r="O106" s="46"/>
      <c r="P106" s="46"/>
      <c r="Q106" s="102"/>
      <c r="R106" s="75"/>
      <c r="S106" s="87"/>
      <c r="T106" s="33"/>
      <c r="U106" s="46"/>
      <c r="V106" s="99"/>
      <c r="X106" s="73"/>
    </row>
    <row r="107" spans="1:96" s="129" customFormat="1" ht="14.4" x14ac:dyDescent="0.3">
      <c r="B107" s="59"/>
      <c r="C107" s="59"/>
      <c r="D107" s="32"/>
      <c r="E107" s="54"/>
      <c r="F107" s="58"/>
      <c r="G107" s="40"/>
      <c r="H107" s="40"/>
      <c r="I107" s="40"/>
      <c r="J107" s="32"/>
      <c r="K107" s="59"/>
      <c r="M107" s="32"/>
      <c r="N107" s="59"/>
      <c r="O107" s="46"/>
      <c r="P107" s="46"/>
      <c r="Q107" s="102"/>
      <c r="R107" s="75"/>
      <c r="S107" s="87"/>
      <c r="T107" s="33"/>
      <c r="U107" s="46"/>
      <c r="V107" s="99"/>
      <c r="X107" s="73"/>
    </row>
    <row r="108" spans="1:96" s="47" customFormat="1" ht="15" thickBot="1" x14ac:dyDescent="0.35">
      <c r="A108" s="129"/>
      <c r="D108" s="32"/>
      <c r="E108" s="48"/>
      <c r="F108" s="92"/>
      <c r="G108" s="93"/>
      <c r="H108" s="93"/>
      <c r="I108" s="93"/>
      <c r="J108" s="94"/>
      <c r="M108" s="32"/>
      <c r="O108" s="50"/>
      <c r="P108" s="50"/>
      <c r="Q108" s="103"/>
      <c r="R108" s="90"/>
      <c r="S108" s="95"/>
      <c r="T108" s="94"/>
      <c r="U108" s="46"/>
      <c r="V108" s="101"/>
      <c r="X108" s="73"/>
      <c r="AD108" s="129"/>
    </row>
    <row r="109" spans="1:96" s="129" customFormat="1" ht="14.4" x14ac:dyDescent="0.3">
      <c r="A109" s="56"/>
      <c r="B109" s="59"/>
      <c r="C109" s="59"/>
      <c r="D109" s="32"/>
      <c r="E109" s="59"/>
      <c r="F109" s="60"/>
      <c r="G109" s="32"/>
      <c r="H109" s="40"/>
      <c r="I109" s="40"/>
      <c r="J109" s="32"/>
      <c r="K109" s="59"/>
      <c r="L109" s="57"/>
      <c r="M109" s="32"/>
      <c r="N109" s="59"/>
      <c r="O109" s="46"/>
      <c r="P109" s="46"/>
      <c r="Q109" s="102"/>
      <c r="R109" s="75"/>
      <c r="S109" s="89"/>
      <c r="T109" s="33"/>
      <c r="U109" s="46"/>
      <c r="V109" s="68"/>
      <c r="W109" s="32"/>
      <c r="X109" s="32"/>
      <c r="Y109" s="32"/>
      <c r="Z109" s="32"/>
      <c r="AA109" s="32"/>
      <c r="AB109" s="32"/>
      <c r="AC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  <c r="AY109" s="32"/>
      <c r="AZ109" s="32"/>
      <c r="BA109" s="32"/>
      <c r="BB109" s="32"/>
      <c r="BC109" s="32"/>
      <c r="BD109" s="32"/>
      <c r="BE109" s="32"/>
      <c r="BF109" s="32"/>
      <c r="BG109" s="32"/>
      <c r="BH109" s="32"/>
      <c r="BI109" s="32"/>
      <c r="BJ109" s="32"/>
      <c r="BK109" s="32"/>
      <c r="BL109" s="32"/>
      <c r="BM109" s="32"/>
      <c r="BN109" s="32"/>
      <c r="BO109" s="32"/>
      <c r="BP109" s="32"/>
      <c r="BQ109" s="32"/>
      <c r="BR109" s="32"/>
      <c r="BS109" s="32"/>
      <c r="BT109" s="32"/>
      <c r="BU109" s="32"/>
      <c r="BV109" s="32"/>
      <c r="BW109" s="32"/>
      <c r="BX109" s="32"/>
      <c r="BY109" s="32"/>
      <c r="BZ109" s="32"/>
      <c r="CA109" s="32"/>
      <c r="CB109" s="32"/>
      <c r="CC109" s="32"/>
      <c r="CD109" s="32"/>
      <c r="CE109" s="32"/>
      <c r="CF109" s="32"/>
      <c r="CG109" s="32"/>
      <c r="CH109" s="32"/>
      <c r="CI109" s="32"/>
      <c r="CJ109" s="32"/>
      <c r="CK109" s="32"/>
      <c r="CL109" s="32"/>
      <c r="CM109" s="32"/>
      <c r="CN109" s="32"/>
      <c r="CO109" s="32"/>
      <c r="CP109" s="32"/>
      <c r="CQ109" s="32"/>
      <c r="CR109" s="32"/>
    </row>
    <row r="110" spans="1:96" s="129" customFormat="1" ht="14.4" x14ac:dyDescent="0.3">
      <c r="A110" s="56"/>
      <c r="B110" s="59"/>
      <c r="C110" s="59"/>
      <c r="D110" s="32"/>
      <c r="E110" s="59"/>
      <c r="F110" s="60"/>
      <c r="G110" s="32"/>
      <c r="H110" s="40"/>
      <c r="I110" s="40"/>
      <c r="J110" s="32"/>
      <c r="K110" s="59"/>
      <c r="L110" s="57"/>
      <c r="M110" s="32"/>
      <c r="N110" s="59"/>
      <c r="O110" s="46"/>
      <c r="P110" s="46"/>
      <c r="Q110" s="102"/>
      <c r="R110" s="75"/>
      <c r="S110" s="89"/>
      <c r="T110" s="33"/>
      <c r="U110" s="46"/>
      <c r="V110" s="68"/>
      <c r="W110" s="32"/>
      <c r="X110" s="32"/>
      <c r="Y110" s="32"/>
      <c r="Z110" s="32"/>
      <c r="AA110" s="32"/>
      <c r="AB110" s="32"/>
      <c r="AC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  <c r="BU110" s="32"/>
      <c r="BV110" s="32"/>
      <c r="BW110" s="32"/>
      <c r="BX110" s="32"/>
      <c r="BY110" s="32"/>
      <c r="BZ110" s="32"/>
      <c r="CA110" s="32"/>
      <c r="CB110" s="32"/>
      <c r="CC110" s="32"/>
      <c r="CD110" s="32"/>
      <c r="CE110" s="32"/>
      <c r="CF110" s="32"/>
      <c r="CG110" s="32"/>
      <c r="CH110" s="32"/>
      <c r="CI110" s="32"/>
      <c r="CJ110" s="32"/>
      <c r="CK110" s="32"/>
      <c r="CL110" s="32"/>
      <c r="CM110" s="32"/>
      <c r="CN110" s="32"/>
      <c r="CO110" s="32"/>
      <c r="CP110" s="32"/>
      <c r="CQ110" s="32"/>
      <c r="CR110" s="32"/>
    </row>
    <row r="111" spans="1:96" s="47" customFormat="1" ht="15" thickBot="1" x14ac:dyDescent="0.35">
      <c r="A111" s="91"/>
      <c r="D111" s="32"/>
      <c r="F111" s="49"/>
      <c r="G111" s="94"/>
      <c r="H111" s="93"/>
      <c r="I111" s="93"/>
      <c r="J111" s="94"/>
      <c r="L111" s="97"/>
      <c r="M111" s="94"/>
      <c r="O111" s="50"/>
      <c r="P111" s="50"/>
      <c r="Q111" s="103"/>
      <c r="R111" s="90"/>
      <c r="S111" s="98"/>
      <c r="T111" s="94"/>
      <c r="U111" s="50"/>
      <c r="V111" s="96"/>
      <c r="W111" s="94"/>
      <c r="X111" s="94"/>
      <c r="Y111" s="94"/>
      <c r="Z111" s="94"/>
      <c r="AA111" s="94"/>
      <c r="AB111" s="94"/>
      <c r="AC111" s="94"/>
      <c r="AD111" s="129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  <c r="AX111" s="94"/>
      <c r="AY111" s="94"/>
      <c r="AZ111" s="94"/>
      <c r="BA111" s="94"/>
      <c r="BB111" s="94"/>
      <c r="BC111" s="94"/>
      <c r="BD111" s="94"/>
      <c r="BE111" s="94"/>
      <c r="BF111" s="94"/>
      <c r="BG111" s="94"/>
      <c r="BH111" s="94"/>
      <c r="BI111" s="94"/>
      <c r="BJ111" s="94"/>
      <c r="BK111" s="94"/>
      <c r="BL111" s="94"/>
      <c r="BM111" s="94"/>
      <c r="BN111" s="94"/>
      <c r="BO111" s="94"/>
      <c r="BP111" s="94"/>
      <c r="BQ111" s="94"/>
      <c r="BR111" s="94"/>
      <c r="BS111" s="94"/>
      <c r="BT111" s="94"/>
      <c r="BU111" s="94"/>
      <c r="BV111" s="94"/>
      <c r="BW111" s="94"/>
      <c r="BX111" s="94"/>
      <c r="BY111" s="94"/>
      <c r="BZ111" s="94"/>
      <c r="CA111" s="94"/>
      <c r="CB111" s="94"/>
      <c r="CC111" s="94"/>
      <c r="CD111" s="94"/>
      <c r="CE111" s="94"/>
      <c r="CF111" s="94"/>
      <c r="CG111" s="94"/>
      <c r="CH111" s="94"/>
      <c r="CI111" s="94"/>
      <c r="CJ111" s="94"/>
      <c r="CK111" s="94"/>
      <c r="CL111" s="94"/>
      <c r="CM111" s="94"/>
      <c r="CN111" s="94"/>
      <c r="CO111" s="94"/>
      <c r="CP111" s="94"/>
      <c r="CQ111" s="94"/>
      <c r="CR111" s="94"/>
    </row>
    <row r="112" spans="1:96" x14ac:dyDescent="0.35">
      <c r="A112" s="59"/>
      <c r="B112" s="59"/>
      <c r="C112" s="59"/>
      <c r="D112" s="59"/>
      <c r="E112" s="59"/>
      <c r="F112" s="60"/>
      <c r="G112" s="59"/>
      <c r="H112" s="59"/>
      <c r="I112" s="59"/>
      <c r="J112" s="59"/>
      <c r="K112" s="59"/>
      <c r="L112" s="54"/>
      <c r="M112" s="59"/>
      <c r="N112" s="59"/>
      <c r="O112" s="59"/>
      <c r="P112" s="59"/>
      <c r="Q112" s="59"/>
      <c r="R112" s="72"/>
      <c r="S112" s="59"/>
      <c r="T112" s="59"/>
      <c r="U112" s="59"/>
    </row>
    <row r="113" spans="1:21" x14ac:dyDescent="0.35">
      <c r="A113" s="59"/>
      <c r="B113" s="59"/>
      <c r="C113" s="59"/>
      <c r="D113" s="59"/>
      <c r="E113" s="59"/>
      <c r="F113" s="60"/>
      <c r="G113" s="59"/>
      <c r="H113" s="59"/>
      <c r="I113" s="59"/>
      <c r="J113" s="59"/>
      <c r="K113" s="59"/>
      <c r="L113" s="54"/>
      <c r="M113" s="59"/>
      <c r="N113" s="59"/>
      <c r="O113" s="59"/>
      <c r="P113" s="59"/>
      <c r="Q113" s="59"/>
      <c r="R113" s="72"/>
      <c r="S113" s="59"/>
      <c r="T113" s="59"/>
      <c r="U113" s="59"/>
    </row>
    <row r="114" spans="1:21" x14ac:dyDescent="0.35">
      <c r="A114" s="59"/>
      <c r="B114" s="59"/>
      <c r="C114" s="59"/>
      <c r="D114" s="59"/>
      <c r="E114" s="59"/>
      <c r="F114" s="60"/>
      <c r="G114" s="59"/>
      <c r="H114" s="59"/>
      <c r="I114" s="59"/>
      <c r="J114" s="59"/>
      <c r="K114" s="59"/>
      <c r="L114" s="54"/>
      <c r="M114" s="59"/>
      <c r="N114" s="59"/>
      <c r="O114" s="59"/>
      <c r="P114" s="59"/>
      <c r="Q114" s="59"/>
      <c r="R114" s="72"/>
      <c r="S114" s="59"/>
      <c r="T114" s="59"/>
      <c r="U114" s="59"/>
    </row>
    <row r="115" spans="1:21" x14ac:dyDescent="0.35">
      <c r="A115" s="59"/>
      <c r="B115" s="59"/>
      <c r="C115" s="59"/>
      <c r="D115" s="59"/>
      <c r="E115" s="59"/>
      <c r="F115" s="60"/>
      <c r="G115" s="59"/>
      <c r="H115" s="59"/>
      <c r="I115" s="59"/>
      <c r="J115" s="59"/>
      <c r="K115" s="59"/>
      <c r="L115" s="54"/>
      <c r="M115" s="59"/>
      <c r="N115" s="59"/>
      <c r="O115" s="59"/>
      <c r="P115" s="59"/>
      <c r="Q115" s="59"/>
      <c r="R115" s="72"/>
      <c r="S115" s="59"/>
      <c r="T115" s="59"/>
      <c r="U115" s="59"/>
    </row>
    <row r="116" spans="1:21" x14ac:dyDescent="0.35">
      <c r="A116" s="59"/>
      <c r="B116" s="59"/>
      <c r="C116" s="59"/>
      <c r="D116" s="59"/>
      <c r="E116" s="59"/>
      <c r="F116" s="60"/>
      <c r="G116" s="59"/>
      <c r="H116" s="59"/>
      <c r="I116" s="59"/>
      <c r="J116" s="59"/>
      <c r="K116" s="59"/>
      <c r="L116" s="54"/>
      <c r="M116" s="59"/>
      <c r="N116" s="59"/>
      <c r="O116" s="59"/>
      <c r="P116" s="59"/>
      <c r="Q116" s="59"/>
      <c r="R116" s="72"/>
      <c r="S116" s="59"/>
      <c r="T116" s="59"/>
      <c r="U116" s="59"/>
    </row>
    <row r="117" spans="1:21" x14ac:dyDescent="0.35">
      <c r="A117" s="59"/>
      <c r="B117" s="59"/>
      <c r="C117" s="59"/>
      <c r="D117" s="59"/>
      <c r="E117" s="59"/>
      <c r="F117" s="60"/>
      <c r="G117" s="59"/>
      <c r="H117" s="59"/>
      <c r="I117" s="59"/>
      <c r="J117" s="59"/>
      <c r="K117" s="59"/>
      <c r="L117" s="54"/>
      <c r="M117" s="59"/>
      <c r="N117" s="59"/>
      <c r="O117" s="59"/>
      <c r="P117" s="59"/>
      <c r="Q117" s="59"/>
      <c r="R117" s="72"/>
      <c r="S117" s="59"/>
      <c r="T117" s="59"/>
      <c r="U117" s="59"/>
    </row>
    <row r="118" spans="1:21" x14ac:dyDescent="0.35">
      <c r="A118" s="59"/>
      <c r="B118" s="59"/>
      <c r="C118" s="59"/>
      <c r="D118" s="59"/>
      <c r="E118" s="59"/>
      <c r="F118" s="60"/>
      <c r="G118" s="59"/>
      <c r="H118" s="59"/>
      <c r="I118" s="59"/>
      <c r="J118" s="59"/>
      <c r="K118" s="59"/>
      <c r="L118" s="54"/>
      <c r="M118" s="59"/>
      <c r="N118" s="59"/>
      <c r="O118" s="59"/>
      <c r="P118" s="59"/>
      <c r="Q118" s="59"/>
      <c r="R118" s="72"/>
      <c r="S118" s="59"/>
      <c r="T118" s="59"/>
      <c r="U118" s="59"/>
    </row>
    <row r="119" spans="1:21" x14ac:dyDescent="0.35">
      <c r="A119" s="53"/>
      <c r="B119" s="53"/>
      <c r="C119" s="53"/>
      <c r="D119" s="53"/>
      <c r="E119" s="54"/>
      <c r="F119" s="55"/>
      <c r="G119" s="53"/>
      <c r="H119" s="53"/>
      <c r="I119" s="53"/>
      <c r="J119" s="53"/>
      <c r="K119" s="53"/>
      <c r="L119" s="61"/>
      <c r="M119" s="53"/>
      <c r="N119" s="59"/>
      <c r="O119" s="59"/>
      <c r="P119" s="59"/>
      <c r="Q119" s="59"/>
      <c r="R119" s="72"/>
      <c r="S119" s="59"/>
      <c r="T119" s="59"/>
      <c r="U119" s="59"/>
    </row>
    <row r="120" spans="1:21" x14ac:dyDescent="0.35">
      <c r="A120" s="59"/>
      <c r="B120" s="59"/>
      <c r="C120" s="59"/>
      <c r="D120" s="59"/>
      <c r="E120" s="59"/>
      <c r="F120" s="60"/>
      <c r="G120" s="59"/>
      <c r="H120" s="59"/>
      <c r="I120" s="59"/>
      <c r="J120" s="59"/>
      <c r="K120" s="59"/>
      <c r="L120" s="54"/>
      <c r="M120" s="59"/>
      <c r="N120" s="59"/>
      <c r="O120" s="59"/>
      <c r="P120" s="59"/>
      <c r="Q120" s="59"/>
      <c r="R120" s="72"/>
      <c r="S120" s="59"/>
      <c r="T120" s="59"/>
      <c r="U120" s="59"/>
    </row>
    <row r="121" spans="1:21" x14ac:dyDescent="0.35">
      <c r="A121" s="32"/>
      <c r="B121" s="32"/>
      <c r="C121" s="32"/>
      <c r="D121" s="32"/>
      <c r="E121" s="57"/>
      <c r="F121" s="58"/>
      <c r="G121" s="32"/>
      <c r="H121" s="32"/>
      <c r="I121" s="32"/>
      <c r="J121" s="32"/>
      <c r="K121" s="32"/>
      <c r="L121" s="57"/>
      <c r="M121" s="32"/>
      <c r="N121" s="59"/>
      <c r="O121" s="59"/>
      <c r="P121" s="59"/>
      <c r="Q121" s="59"/>
      <c r="R121" s="72"/>
      <c r="S121" s="59"/>
      <c r="T121" s="59"/>
      <c r="U121" s="59"/>
    </row>
    <row r="122" spans="1:21" x14ac:dyDescent="0.35">
      <c r="A122" s="32"/>
      <c r="B122" s="32"/>
      <c r="C122" s="32"/>
      <c r="D122" s="32"/>
      <c r="E122" s="57"/>
      <c r="F122" s="58"/>
      <c r="G122" s="32"/>
      <c r="H122" s="32"/>
      <c r="I122" s="32"/>
      <c r="J122" s="32"/>
      <c r="K122" s="32"/>
      <c r="L122" s="57"/>
      <c r="M122" s="32"/>
      <c r="N122" s="59"/>
      <c r="O122" s="59"/>
      <c r="P122" s="59"/>
      <c r="Q122" s="59"/>
      <c r="R122" s="72"/>
      <c r="S122" s="59"/>
      <c r="T122" s="59"/>
      <c r="U122" s="59"/>
    </row>
    <row r="123" spans="1:21" x14ac:dyDescent="0.35">
      <c r="A123" s="59"/>
      <c r="B123" s="59"/>
      <c r="C123" s="59"/>
      <c r="D123" s="59"/>
      <c r="E123" s="54"/>
      <c r="F123" s="60"/>
      <c r="G123" s="59"/>
      <c r="H123" s="59"/>
      <c r="I123" s="59"/>
      <c r="J123" s="59"/>
      <c r="K123" s="59"/>
      <c r="L123" s="54"/>
      <c r="M123" s="59"/>
      <c r="N123" s="59"/>
      <c r="O123" s="59"/>
      <c r="P123" s="59"/>
      <c r="Q123" s="59"/>
      <c r="R123" s="72"/>
      <c r="S123" s="59"/>
      <c r="T123" s="59"/>
      <c r="U123" s="59"/>
    </row>
    <row r="124" spans="1:21" x14ac:dyDescent="0.35">
      <c r="A124" s="59"/>
      <c r="B124" s="59"/>
      <c r="C124" s="59"/>
      <c r="D124" s="59"/>
      <c r="E124" s="54"/>
      <c r="F124" s="60"/>
      <c r="G124" s="59"/>
      <c r="H124" s="59"/>
      <c r="I124" s="59"/>
      <c r="J124" s="59"/>
      <c r="K124" s="59"/>
      <c r="L124" s="54"/>
      <c r="M124" s="59"/>
      <c r="N124" s="59"/>
      <c r="O124" s="59"/>
      <c r="P124" s="59"/>
      <c r="Q124" s="59"/>
      <c r="R124" s="72"/>
      <c r="S124" s="59"/>
      <c r="T124" s="59"/>
      <c r="U124" s="59"/>
    </row>
    <row r="125" spans="1:21" x14ac:dyDescent="0.35">
      <c r="A125" s="59"/>
      <c r="B125" s="59"/>
      <c r="C125" s="59"/>
      <c r="D125" s="59"/>
      <c r="E125" s="59"/>
      <c r="F125" s="60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72"/>
      <c r="S125" s="59"/>
      <c r="T125" s="59"/>
      <c r="U125" s="59"/>
    </row>
    <row r="126" spans="1:21" x14ac:dyDescent="0.35">
      <c r="A126" s="59"/>
      <c r="B126" s="59"/>
      <c r="C126" s="59"/>
      <c r="D126" s="59"/>
      <c r="E126" s="59"/>
      <c r="F126" s="60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72"/>
      <c r="S126" s="59"/>
      <c r="T126" s="59"/>
      <c r="U126" s="59"/>
    </row>
    <row r="127" spans="1:21" x14ac:dyDescent="0.35">
      <c r="A127" s="59"/>
      <c r="B127" s="59"/>
      <c r="C127" s="59"/>
      <c r="D127" s="59"/>
      <c r="E127" s="59"/>
      <c r="F127" s="60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72"/>
      <c r="S127" s="59"/>
      <c r="T127" s="59"/>
      <c r="U127" s="59"/>
    </row>
    <row r="128" spans="1:21" x14ac:dyDescent="0.35">
      <c r="A128" s="59"/>
      <c r="B128" s="59"/>
      <c r="C128" s="59"/>
      <c r="D128" s="59"/>
      <c r="E128" s="59"/>
      <c r="F128" s="60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72"/>
      <c r="S128" s="59"/>
      <c r="T128" s="59"/>
      <c r="U128" s="59"/>
    </row>
    <row r="129" spans="1:21" x14ac:dyDescent="0.35">
      <c r="A129" s="59"/>
      <c r="B129" s="59"/>
      <c r="C129" s="59"/>
      <c r="D129" s="59"/>
      <c r="E129" s="59"/>
      <c r="F129" s="60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72"/>
      <c r="S129" s="59"/>
      <c r="T129" s="59"/>
      <c r="U129" s="59"/>
    </row>
    <row r="130" spans="1:21" x14ac:dyDescent="0.35">
      <c r="A130" s="59"/>
      <c r="B130" s="59"/>
      <c r="C130" s="59"/>
      <c r="D130" s="59"/>
      <c r="E130" s="59"/>
      <c r="F130" s="60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72"/>
      <c r="S130" s="59"/>
      <c r="T130" s="59"/>
      <c r="U130" s="59"/>
    </row>
    <row r="131" spans="1:21" x14ac:dyDescent="0.35">
      <c r="A131" s="59"/>
      <c r="B131" s="59"/>
      <c r="C131" s="59"/>
      <c r="D131" s="59"/>
      <c r="E131" s="59"/>
      <c r="F131" s="60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72"/>
      <c r="S131" s="59"/>
      <c r="T131" s="59"/>
      <c r="U131" s="59"/>
    </row>
    <row r="132" spans="1:21" x14ac:dyDescent="0.35">
      <c r="A132" s="59"/>
      <c r="B132" s="59"/>
      <c r="C132" s="59"/>
      <c r="D132" s="59"/>
      <c r="E132" s="59"/>
      <c r="F132" s="60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72"/>
      <c r="S132" s="59"/>
      <c r="T132" s="59"/>
      <c r="U132" s="59"/>
    </row>
    <row r="133" spans="1:21" x14ac:dyDescent="0.35">
      <c r="A133" s="59"/>
      <c r="B133" s="59"/>
      <c r="C133" s="59"/>
      <c r="D133" s="59"/>
      <c r="E133" s="59"/>
      <c r="F133" s="60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72"/>
      <c r="S133" s="59"/>
      <c r="T133" s="59"/>
      <c r="U133" s="59"/>
    </row>
    <row r="134" spans="1:21" x14ac:dyDescent="0.35">
      <c r="A134" s="59"/>
      <c r="B134" s="59"/>
      <c r="C134" s="59"/>
      <c r="D134" s="59"/>
      <c r="E134" s="59"/>
      <c r="F134" s="60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72"/>
      <c r="S134" s="59"/>
      <c r="T134" s="59"/>
      <c r="U134" s="59"/>
    </row>
    <row r="135" spans="1:21" x14ac:dyDescent="0.35">
      <c r="A135" s="59"/>
      <c r="B135" s="59"/>
      <c r="C135" s="59"/>
      <c r="D135" s="59"/>
      <c r="E135" s="59"/>
      <c r="F135" s="60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72"/>
      <c r="S135" s="59"/>
      <c r="T135" s="59"/>
      <c r="U135" s="59"/>
    </row>
    <row r="136" spans="1:21" x14ac:dyDescent="0.35">
      <c r="A136" s="59"/>
      <c r="B136" s="59"/>
      <c r="C136" s="59"/>
      <c r="D136" s="59"/>
      <c r="E136" s="59"/>
      <c r="F136" s="60"/>
      <c r="G136" s="59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72"/>
      <c r="S136" s="59"/>
      <c r="T136" s="59"/>
      <c r="U136" s="59"/>
    </row>
    <row r="137" spans="1:21" x14ac:dyDescent="0.35">
      <c r="A137" s="59"/>
      <c r="B137" s="59"/>
      <c r="C137" s="59"/>
      <c r="D137" s="59"/>
      <c r="E137" s="59"/>
      <c r="F137" s="60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72"/>
      <c r="S137" s="59"/>
      <c r="T137" s="59"/>
      <c r="U137" s="59"/>
    </row>
    <row r="138" spans="1:21" x14ac:dyDescent="0.35">
      <c r="A138" s="59"/>
      <c r="B138" s="59"/>
      <c r="C138" s="59"/>
      <c r="D138" s="59"/>
      <c r="E138" s="59"/>
      <c r="F138" s="60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72"/>
      <c r="S138" s="59"/>
      <c r="T138" s="59"/>
      <c r="U138" s="59"/>
    </row>
    <row r="139" spans="1:21" x14ac:dyDescent="0.35">
      <c r="A139" s="59"/>
      <c r="B139" s="59"/>
      <c r="C139" s="59"/>
      <c r="D139" s="59"/>
      <c r="E139" s="59"/>
      <c r="F139" s="60"/>
      <c r="G139" s="59"/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72"/>
      <c r="S139" s="59"/>
      <c r="T139" s="59"/>
      <c r="U139" s="59"/>
    </row>
    <row r="140" spans="1:21" x14ac:dyDescent="0.35">
      <c r="A140" s="59"/>
      <c r="B140" s="59"/>
      <c r="C140" s="59"/>
      <c r="D140" s="59"/>
      <c r="E140" s="59"/>
      <c r="F140" s="60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72"/>
      <c r="S140" s="59"/>
      <c r="T140" s="59"/>
      <c r="U140" s="59"/>
    </row>
    <row r="141" spans="1:21" x14ac:dyDescent="0.35">
      <c r="A141" s="59"/>
      <c r="B141" s="59"/>
      <c r="C141" s="59"/>
      <c r="D141" s="59"/>
      <c r="E141" s="59"/>
      <c r="F141" s="60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72"/>
      <c r="S141" s="59"/>
      <c r="T141" s="59"/>
      <c r="U141" s="59"/>
    </row>
    <row r="142" spans="1:21" x14ac:dyDescent="0.35">
      <c r="A142" s="59"/>
      <c r="B142" s="59"/>
      <c r="C142" s="59"/>
      <c r="D142" s="59"/>
      <c r="E142" s="59"/>
      <c r="F142" s="60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72"/>
      <c r="S142" s="59"/>
      <c r="T142" s="59"/>
      <c r="U142" s="59"/>
    </row>
    <row r="143" spans="1:21" x14ac:dyDescent="0.35">
      <c r="A143" s="59"/>
      <c r="B143" s="59"/>
      <c r="C143" s="59"/>
      <c r="D143" s="59"/>
      <c r="E143" s="59"/>
      <c r="F143" s="60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72"/>
      <c r="S143" s="59"/>
      <c r="T143" s="59"/>
      <c r="U143" s="59"/>
    </row>
    <row r="144" spans="1:21" x14ac:dyDescent="0.35">
      <c r="A144" s="59"/>
      <c r="B144" s="59"/>
      <c r="C144" s="59"/>
      <c r="D144" s="59"/>
      <c r="E144" s="59"/>
      <c r="F144" s="60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72"/>
      <c r="S144" s="59"/>
      <c r="T144" s="59"/>
      <c r="U144" s="59"/>
    </row>
    <row r="145" spans="1:21" x14ac:dyDescent="0.35">
      <c r="A145" s="59"/>
      <c r="B145" s="59"/>
      <c r="C145" s="59"/>
      <c r="D145" s="59"/>
      <c r="E145" s="59"/>
      <c r="F145" s="60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72"/>
      <c r="S145" s="59"/>
      <c r="T145" s="59"/>
      <c r="U145" s="59"/>
    </row>
    <row r="146" spans="1:21" x14ac:dyDescent="0.35">
      <c r="A146" s="59"/>
      <c r="B146" s="59"/>
      <c r="C146" s="59"/>
      <c r="D146" s="59"/>
      <c r="E146" s="59"/>
      <c r="F146" s="60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72"/>
      <c r="S146" s="59"/>
      <c r="T146" s="59"/>
      <c r="U146" s="59"/>
    </row>
    <row r="147" spans="1:21" x14ac:dyDescent="0.35">
      <c r="A147" s="59"/>
      <c r="B147" s="59"/>
      <c r="C147" s="59"/>
      <c r="D147" s="59"/>
      <c r="E147" s="59"/>
      <c r="F147" s="60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72"/>
      <c r="S147" s="59"/>
      <c r="T147" s="59"/>
      <c r="U147" s="59"/>
    </row>
    <row r="148" spans="1:21" x14ac:dyDescent="0.35">
      <c r="A148" s="59"/>
      <c r="B148" s="59"/>
      <c r="C148" s="59"/>
      <c r="D148" s="59"/>
      <c r="E148" s="59"/>
      <c r="F148" s="60"/>
      <c r="G148" s="59"/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72"/>
      <c r="S148" s="59"/>
      <c r="T148" s="59"/>
      <c r="U148" s="59"/>
    </row>
    <row r="149" spans="1:21" x14ac:dyDescent="0.35">
      <c r="A149" s="59"/>
      <c r="B149" s="59"/>
      <c r="C149" s="59"/>
      <c r="D149" s="59"/>
      <c r="E149" s="59"/>
      <c r="F149" s="60"/>
      <c r="G149" s="59"/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72"/>
      <c r="S149" s="59"/>
      <c r="T149" s="59"/>
      <c r="U149" s="59"/>
    </row>
    <row r="150" spans="1:21" x14ac:dyDescent="0.35">
      <c r="A150" s="59"/>
      <c r="B150" s="59"/>
      <c r="C150" s="59"/>
      <c r="D150" s="59"/>
      <c r="E150" s="59"/>
      <c r="F150" s="60"/>
      <c r="G150" s="59"/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72"/>
      <c r="S150" s="59"/>
      <c r="T150" s="59"/>
      <c r="U150" s="59"/>
    </row>
    <row r="151" spans="1:21" x14ac:dyDescent="0.35">
      <c r="A151" s="59"/>
      <c r="B151" s="59"/>
      <c r="C151" s="59"/>
      <c r="D151" s="59"/>
      <c r="E151" s="59"/>
      <c r="F151" s="60"/>
      <c r="G151" s="59"/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72"/>
      <c r="S151" s="59"/>
      <c r="T151" s="59"/>
      <c r="U151" s="59"/>
    </row>
    <row r="152" spans="1:21" x14ac:dyDescent="0.35">
      <c r="A152" s="59"/>
      <c r="B152" s="59"/>
      <c r="C152" s="59"/>
      <c r="D152" s="59"/>
      <c r="E152" s="59"/>
      <c r="F152" s="60"/>
      <c r="G152" s="59"/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72"/>
      <c r="S152" s="59"/>
      <c r="T152" s="59"/>
      <c r="U152" s="59"/>
    </row>
    <row r="153" spans="1:21" x14ac:dyDescent="0.35">
      <c r="A153" s="59"/>
      <c r="B153" s="59"/>
      <c r="C153" s="59"/>
      <c r="D153" s="59"/>
      <c r="E153" s="59"/>
      <c r="F153" s="60"/>
      <c r="G153" s="59"/>
      <c r="H153" s="59"/>
      <c r="I153" s="59"/>
      <c r="J153" s="59"/>
      <c r="K153" s="59"/>
      <c r="L153" s="59"/>
      <c r="M153" s="59"/>
      <c r="N153" s="59"/>
      <c r="O153" s="59"/>
      <c r="P153" s="59"/>
      <c r="Q153" s="59"/>
      <c r="R153" s="72"/>
      <c r="S153" s="59"/>
      <c r="T153" s="59"/>
      <c r="U153" s="59"/>
    </row>
    <row r="154" spans="1:21" x14ac:dyDescent="0.35">
      <c r="A154" s="59"/>
      <c r="B154" s="59"/>
      <c r="C154" s="59"/>
      <c r="D154" s="59"/>
      <c r="E154" s="59"/>
      <c r="F154" s="60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72"/>
      <c r="S154" s="59"/>
      <c r="T154" s="59"/>
      <c r="U154" s="59"/>
    </row>
    <row r="155" spans="1:21" x14ac:dyDescent="0.35">
      <c r="A155" s="59"/>
      <c r="B155" s="59"/>
      <c r="C155" s="59"/>
      <c r="D155" s="59"/>
      <c r="E155" s="59"/>
      <c r="F155" s="60"/>
      <c r="G155" s="59"/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72"/>
      <c r="S155" s="59"/>
      <c r="T155" s="59"/>
      <c r="U155" s="59"/>
    </row>
    <row r="156" spans="1:21" x14ac:dyDescent="0.35">
      <c r="A156" s="59"/>
      <c r="B156" s="59"/>
      <c r="C156" s="59"/>
      <c r="D156" s="59"/>
      <c r="E156" s="59"/>
      <c r="F156" s="60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72"/>
      <c r="S156" s="59"/>
      <c r="T156" s="59"/>
      <c r="U156" s="59"/>
    </row>
    <row r="157" spans="1:21" x14ac:dyDescent="0.35">
      <c r="A157" s="59"/>
      <c r="B157" s="59"/>
      <c r="C157" s="59"/>
      <c r="D157" s="59"/>
      <c r="E157" s="59"/>
      <c r="F157" s="60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72"/>
      <c r="S157" s="59"/>
      <c r="T157" s="59"/>
      <c r="U157" s="59"/>
    </row>
    <row r="158" spans="1:21" x14ac:dyDescent="0.35">
      <c r="A158" s="59"/>
      <c r="B158" s="59"/>
      <c r="C158" s="59"/>
      <c r="D158" s="59"/>
      <c r="E158" s="59"/>
      <c r="F158" s="60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72"/>
      <c r="S158" s="59"/>
      <c r="T158" s="59"/>
      <c r="U158" s="59"/>
    </row>
    <row r="159" spans="1:21" x14ac:dyDescent="0.35">
      <c r="A159" s="59"/>
      <c r="B159" s="59"/>
      <c r="C159" s="59"/>
      <c r="D159" s="59"/>
      <c r="E159" s="59"/>
      <c r="F159" s="60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72"/>
      <c r="S159" s="59"/>
      <c r="T159" s="59"/>
      <c r="U159" s="59"/>
    </row>
    <row r="160" spans="1:21" x14ac:dyDescent="0.35">
      <c r="A160" s="59"/>
      <c r="B160" s="59"/>
      <c r="C160" s="59"/>
      <c r="D160" s="59"/>
      <c r="E160" s="59"/>
      <c r="F160" s="60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72"/>
      <c r="S160" s="59"/>
      <c r="T160" s="59"/>
      <c r="U160" s="59"/>
    </row>
    <row r="161" spans="1:21" x14ac:dyDescent="0.35">
      <c r="A161" s="59"/>
      <c r="B161" s="59"/>
      <c r="C161" s="59"/>
      <c r="D161" s="59"/>
      <c r="E161" s="59"/>
      <c r="F161" s="60"/>
      <c r="G161" s="59"/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72"/>
      <c r="S161" s="59"/>
      <c r="T161" s="59"/>
      <c r="U161" s="59"/>
    </row>
    <row r="162" spans="1:21" x14ac:dyDescent="0.35">
      <c r="A162" s="59"/>
      <c r="B162" s="59"/>
      <c r="C162" s="59"/>
      <c r="D162" s="59"/>
      <c r="E162" s="59"/>
      <c r="F162" s="60"/>
      <c r="G162" s="59"/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72"/>
      <c r="S162" s="59"/>
      <c r="T162" s="59"/>
      <c r="U162" s="59"/>
    </row>
    <row r="163" spans="1:21" x14ac:dyDescent="0.35">
      <c r="A163" s="59"/>
      <c r="B163" s="59"/>
      <c r="C163" s="59"/>
      <c r="D163" s="59"/>
      <c r="E163" s="59"/>
      <c r="F163" s="60"/>
      <c r="G163" s="59"/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72"/>
      <c r="S163" s="59"/>
      <c r="T163" s="59"/>
      <c r="U163" s="59"/>
    </row>
    <row r="164" spans="1:21" x14ac:dyDescent="0.35">
      <c r="A164" s="59"/>
      <c r="B164" s="59"/>
      <c r="C164" s="59"/>
      <c r="D164" s="59"/>
      <c r="E164" s="59"/>
      <c r="F164" s="60"/>
      <c r="G164" s="59"/>
      <c r="H164" s="59"/>
      <c r="I164" s="59"/>
      <c r="J164" s="59"/>
      <c r="K164" s="59"/>
      <c r="L164" s="59"/>
      <c r="M164" s="59"/>
      <c r="N164" s="59"/>
      <c r="O164" s="59"/>
      <c r="P164" s="59"/>
      <c r="Q164" s="59"/>
      <c r="R164" s="72"/>
      <c r="S164" s="59"/>
      <c r="T164" s="59"/>
      <c r="U164" s="59"/>
    </row>
    <row r="165" spans="1:21" x14ac:dyDescent="0.35">
      <c r="A165" s="59"/>
      <c r="B165" s="59"/>
      <c r="C165" s="59"/>
      <c r="D165" s="59"/>
      <c r="E165" s="59"/>
      <c r="F165" s="60"/>
      <c r="G165" s="59"/>
      <c r="H165" s="59"/>
      <c r="I165" s="59"/>
      <c r="J165" s="59"/>
      <c r="K165" s="59"/>
      <c r="L165" s="59"/>
      <c r="M165" s="59"/>
      <c r="N165" s="59"/>
      <c r="O165" s="59"/>
      <c r="P165" s="59"/>
      <c r="Q165" s="59"/>
      <c r="R165" s="72"/>
      <c r="S165" s="59"/>
      <c r="T165" s="59"/>
      <c r="U165" s="59"/>
    </row>
    <row r="166" spans="1:21" x14ac:dyDescent="0.35">
      <c r="A166" s="59"/>
      <c r="B166" s="59"/>
      <c r="C166" s="59"/>
      <c r="D166" s="59"/>
      <c r="E166" s="59"/>
      <c r="F166" s="60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72"/>
      <c r="S166" s="59"/>
      <c r="T166" s="59"/>
      <c r="U166" s="59"/>
    </row>
    <row r="167" spans="1:21" x14ac:dyDescent="0.35">
      <c r="A167" s="59"/>
      <c r="B167" s="59"/>
      <c r="C167" s="59"/>
      <c r="D167" s="59"/>
      <c r="E167" s="59"/>
      <c r="F167" s="60"/>
      <c r="G167" s="59"/>
      <c r="H167" s="59"/>
      <c r="I167" s="59"/>
      <c r="J167" s="59"/>
      <c r="K167" s="59"/>
      <c r="L167" s="59"/>
      <c r="M167" s="59"/>
      <c r="N167" s="59"/>
      <c r="O167" s="59"/>
      <c r="P167" s="59"/>
      <c r="Q167" s="59"/>
      <c r="R167" s="72"/>
      <c r="S167" s="59"/>
      <c r="T167" s="59"/>
      <c r="U167" s="59"/>
    </row>
    <row r="168" spans="1:21" x14ac:dyDescent="0.35">
      <c r="A168" s="59"/>
      <c r="B168" s="59"/>
      <c r="C168" s="59"/>
      <c r="D168" s="59"/>
      <c r="E168" s="59"/>
      <c r="F168" s="60"/>
      <c r="G168" s="59"/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72"/>
      <c r="S168" s="59"/>
      <c r="T168" s="59"/>
      <c r="U168" s="59"/>
    </row>
    <row r="169" spans="1:21" x14ac:dyDescent="0.35">
      <c r="A169" s="59"/>
      <c r="B169" s="59"/>
      <c r="C169" s="59"/>
      <c r="D169" s="59"/>
      <c r="E169" s="59"/>
      <c r="F169" s="60"/>
      <c r="G169" s="59"/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72"/>
      <c r="S169" s="59"/>
      <c r="T169" s="59"/>
      <c r="U169" s="59"/>
    </row>
    <row r="170" spans="1:21" x14ac:dyDescent="0.35">
      <c r="A170" s="59"/>
      <c r="B170" s="59"/>
      <c r="C170" s="59"/>
      <c r="D170" s="59"/>
      <c r="E170" s="59"/>
      <c r="F170" s="60"/>
      <c r="G170" s="59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72"/>
      <c r="S170" s="59"/>
      <c r="T170" s="59"/>
      <c r="U170" s="59"/>
    </row>
    <row r="171" spans="1:21" x14ac:dyDescent="0.35">
      <c r="A171" s="59"/>
      <c r="B171" s="59"/>
      <c r="C171" s="59"/>
      <c r="D171" s="59"/>
      <c r="E171" s="59"/>
      <c r="F171" s="60"/>
      <c r="G171" s="59"/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72"/>
      <c r="S171" s="59"/>
      <c r="T171" s="59"/>
      <c r="U171" s="59"/>
    </row>
    <row r="172" spans="1:21" x14ac:dyDescent="0.35">
      <c r="A172" s="59"/>
      <c r="B172" s="59"/>
      <c r="C172" s="59"/>
      <c r="D172" s="59"/>
      <c r="E172" s="59"/>
      <c r="F172" s="60"/>
      <c r="G172" s="59"/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72"/>
      <c r="S172" s="59"/>
      <c r="T172" s="59"/>
      <c r="U172" s="59"/>
    </row>
    <row r="173" spans="1:21" x14ac:dyDescent="0.35">
      <c r="A173" s="59"/>
      <c r="B173" s="59"/>
      <c r="C173" s="59"/>
      <c r="D173" s="59"/>
      <c r="E173" s="59"/>
      <c r="F173" s="60"/>
      <c r="G173" s="59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72"/>
      <c r="S173" s="59"/>
      <c r="T173" s="59"/>
      <c r="U173" s="59"/>
    </row>
    <row r="174" spans="1:21" x14ac:dyDescent="0.35">
      <c r="A174" s="59"/>
      <c r="B174" s="59"/>
      <c r="C174" s="59"/>
      <c r="D174" s="59"/>
      <c r="E174" s="59"/>
      <c r="F174" s="60"/>
      <c r="G174" s="59"/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72"/>
      <c r="S174" s="59"/>
      <c r="T174" s="59"/>
      <c r="U174" s="59"/>
    </row>
    <row r="175" spans="1:21" x14ac:dyDescent="0.35">
      <c r="A175" s="59"/>
      <c r="B175" s="59"/>
      <c r="C175" s="59"/>
      <c r="D175" s="59"/>
      <c r="E175" s="59"/>
      <c r="F175" s="60"/>
      <c r="G175" s="59"/>
      <c r="H175" s="59"/>
      <c r="I175" s="59"/>
      <c r="J175" s="59"/>
      <c r="K175" s="59"/>
      <c r="L175" s="59"/>
      <c r="M175" s="59"/>
      <c r="N175" s="59"/>
      <c r="O175" s="59"/>
      <c r="P175" s="59"/>
      <c r="Q175" s="59"/>
      <c r="R175" s="72"/>
      <c r="S175" s="59"/>
      <c r="T175" s="59"/>
      <c r="U175" s="59"/>
    </row>
    <row r="176" spans="1:21" x14ac:dyDescent="0.35">
      <c r="A176" s="59"/>
      <c r="B176" s="59"/>
      <c r="C176" s="59"/>
      <c r="D176" s="59"/>
      <c r="E176" s="59"/>
      <c r="F176" s="60"/>
      <c r="G176" s="59"/>
      <c r="H176" s="59"/>
      <c r="I176" s="59"/>
      <c r="J176" s="59"/>
      <c r="K176" s="59"/>
      <c r="L176" s="59"/>
      <c r="M176" s="59"/>
      <c r="N176" s="59"/>
      <c r="O176" s="59"/>
      <c r="P176" s="59"/>
      <c r="Q176" s="59"/>
      <c r="R176" s="72"/>
      <c r="S176" s="59"/>
      <c r="T176" s="59"/>
      <c r="U176" s="59"/>
    </row>
    <row r="177" spans="1:21" x14ac:dyDescent="0.35">
      <c r="A177" s="59"/>
      <c r="B177" s="59"/>
      <c r="C177" s="59"/>
      <c r="D177" s="59"/>
      <c r="E177" s="59"/>
      <c r="F177" s="60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72"/>
      <c r="S177" s="59"/>
      <c r="T177" s="59"/>
      <c r="U177" s="59"/>
    </row>
    <row r="178" spans="1:21" x14ac:dyDescent="0.35">
      <c r="A178" s="59"/>
      <c r="B178" s="59"/>
      <c r="C178" s="59"/>
      <c r="D178" s="59"/>
      <c r="E178" s="59"/>
      <c r="F178" s="60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72"/>
      <c r="S178" s="59"/>
      <c r="T178" s="59"/>
      <c r="U178" s="59"/>
    </row>
    <row r="179" spans="1:21" x14ac:dyDescent="0.35">
      <c r="A179" s="59"/>
      <c r="B179" s="59"/>
      <c r="C179" s="59"/>
      <c r="D179" s="59"/>
      <c r="E179" s="59"/>
      <c r="F179" s="60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72"/>
      <c r="S179" s="59"/>
      <c r="T179" s="59"/>
      <c r="U179" s="59"/>
    </row>
  </sheetData>
  <sortState xmlns:xlrd2="http://schemas.microsoft.com/office/spreadsheetml/2017/richdata2" ref="A2:AE179">
    <sortCondition descending="1" ref="Z2:Z179"/>
  </sortState>
  <phoneticPr fontId="25" type="noConversion"/>
  <conditionalFormatting sqref="J65:J66 J84:J97 J125:J1048576 J57:J62">
    <cfRule type="dataBar" priority="5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{30E49D72-6815-4747-A1D9-4168FD6ECAE5}</x14:id>
        </ext>
      </extLst>
    </cfRule>
  </conditionalFormatting>
  <conditionalFormatting sqref="J33">
    <cfRule type="dataBar" priority="5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{F22A9436-1C78-4BEC-945E-A8EBDEDC2633}</x14:id>
        </ext>
      </extLst>
    </cfRule>
  </conditionalFormatting>
  <conditionalFormatting sqref="M33">
    <cfRule type="dataBar" priority="5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{6C0E94D8-446E-4FEE-9B4E-D71BF3F40165}</x14:id>
        </ext>
      </extLst>
    </cfRule>
  </conditionalFormatting>
  <conditionalFormatting sqref="N33">
    <cfRule type="dataBar" priority="5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{A4F5E7FE-2606-4A8B-91EE-4F782DD6F7C2}</x14:id>
        </ext>
      </extLst>
    </cfRule>
    <cfRule type="cellIs" dxfId="354" priority="528" operator="lessThan">
      <formula>0</formula>
    </cfRule>
    <cfRule type="cellIs" dxfId="353" priority="529" operator="lessThan">
      <formula>-30.5</formula>
    </cfRule>
  </conditionalFormatting>
  <conditionalFormatting sqref="K33 K42:K46 K56:K83">
    <cfRule type="containsText" dxfId="352" priority="526" operator="containsText" text="False">
      <formula>NOT(ISERROR(SEARCH("False",K33)))</formula>
    </cfRule>
  </conditionalFormatting>
  <conditionalFormatting sqref="O33">
    <cfRule type="dataBar" priority="5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{194E0385-2270-49CE-86E7-9FFF49E0BE96}</x14:id>
        </ext>
      </extLst>
    </cfRule>
  </conditionalFormatting>
  <conditionalFormatting sqref="J34:J46">
    <cfRule type="dataBar" priority="5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{34FDE140-DAA6-4499-B38E-42BEE14ACAA4}</x14:id>
        </ext>
      </extLst>
    </cfRule>
  </conditionalFormatting>
  <conditionalFormatting sqref="N34">
    <cfRule type="dataBar" priority="5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{ABF4BC39-DDEA-48BC-9E01-C9740012E708}</x14:id>
        </ext>
      </extLst>
    </cfRule>
    <cfRule type="cellIs" dxfId="351" priority="518" operator="lessThan">
      <formula>0</formula>
    </cfRule>
    <cfRule type="cellIs" dxfId="350" priority="519" operator="lessThan">
      <formula>-30.5</formula>
    </cfRule>
  </conditionalFormatting>
  <conditionalFormatting sqref="K34">
    <cfRule type="containsText" dxfId="349" priority="516" operator="containsText" text="False">
      <formula>NOT(ISERROR(SEARCH("False",K34)))</formula>
    </cfRule>
  </conditionalFormatting>
  <conditionalFormatting sqref="N35">
    <cfRule type="dataBar" priority="4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{4608DE11-76B0-4ED7-9BA3-5893981A58CF}</x14:id>
        </ext>
      </extLst>
    </cfRule>
    <cfRule type="cellIs" dxfId="348" priority="489" operator="lessThan">
      <formula>0</formula>
    </cfRule>
    <cfRule type="cellIs" dxfId="347" priority="490" operator="lessThan">
      <formula>-30.5</formula>
    </cfRule>
  </conditionalFormatting>
  <conditionalFormatting sqref="K35">
    <cfRule type="containsText" dxfId="346" priority="487" operator="containsText" text="False">
      <formula>NOT(ISERROR(SEARCH("False",K35)))</formula>
    </cfRule>
  </conditionalFormatting>
  <conditionalFormatting sqref="E31">
    <cfRule type="dataBar" priority="4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{B551CB0C-59E4-4D5F-B826-92A8BBEB50FA}</x14:id>
        </ext>
      </extLst>
    </cfRule>
  </conditionalFormatting>
  <conditionalFormatting sqref="E33">
    <cfRule type="dataBar" priority="4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{778DAC01-4195-4977-B33F-A1269DC31694}</x14:id>
        </ext>
      </extLst>
    </cfRule>
  </conditionalFormatting>
  <conditionalFormatting sqref="E35">
    <cfRule type="dataBar" priority="4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{23E65CD1-D626-4998-9CC8-829A702B716C}</x14:id>
        </ext>
      </extLst>
    </cfRule>
  </conditionalFormatting>
  <conditionalFormatting sqref="J63">
    <cfRule type="dataBar" priority="4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{D9593F4A-C5D6-4508-BB46-5497EB4A3B02}</x14:id>
        </ext>
      </extLst>
    </cfRule>
  </conditionalFormatting>
  <conditionalFormatting sqref="M63">
    <cfRule type="dataBar" priority="4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{6DF156E6-6F9A-4EDF-BBAC-BCC66B349634}</x14:id>
        </ext>
      </extLst>
    </cfRule>
  </conditionalFormatting>
  <conditionalFormatting sqref="E63">
    <cfRule type="dataBar" priority="4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{D2587331-93FF-43A7-9C2E-68EF696414AF}</x14:id>
        </ext>
      </extLst>
    </cfRule>
  </conditionalFormatting>
  <conditionalFormatting sqref="R57">
    <cfRule type="dataBar" priority="4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{67C01BCF-CA7C-4050-AA4A-4E7853A0144D}</x14:id>
        </ext>
      </extLst>
    </cfRule>
  </conditionalFormatting>
  <conditionalFormatting sqref="R57">
    <cfRule type="dataBar" priority="4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{27426CF2-9D29-43ED-B4F1-4A5D4A3F278E}</x14:id>
        </ext>
      </extLst>
    </cfRule>
  </conditionalFormatting>
  <conditionalFormatting sqref="R58">
    <cfRule type="dataBar" priority="4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{D6F76286-B9F5-4D9F-941C-E7459CED1599}</x14:id>
        </ext>
      </extLst>
    </cfRule>
  </conditionalFormatting>
  <conditionalFormatting sqref="R58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{9ACA50C8-5F78-428F-8FDA-7E75ECBF467D}</x14:id>
        </ext>
      </extLst>
    </cfRule>
  </conditionalFormatting>
  <conditionalFormatting sqref="R59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{F8097D68-FB9F-4563-A2F5-2C808DE91421}</x14:id>
        </ext>
      </extLst>
    </cfRule>
  </conditionalFormatting>
  <conditionalFormatting sqref="R59">
    <cfRule type="dataBar" priority="4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{7A6DF3AA-5D1E-470A-ADDD-2C3059F9CB46}</x14:id>
        </ext>
      </extLst>
    </cfRule>
  </conditionalFormatting>
  <conditionalFormatting sqref="R61">
    <cfRule type="dataBar" priority="4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{2980F314-1D8E-4870-B454-CBD3841F71BC}</x14:id>
        </ext>
      </extLst>
    </cfRule>
  </conditionalFormatting>
  <conditionalFormatting sqref="R61">
    <cfRule type="dataBar" priority="4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{847C5101-B92E-485D-B4B8-15874667EA0E}</x14:id>
        </ext>
      </extLst>
    </cfRule>
  </conditionalFormatting>
  <conditionalFormatting sqref="R60">
    <cfRule type="dataBar" priority="4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{94C6DE72-1C60-4CA1-B454-68A0140B8CD9}</x14:id>
        </ext>
      </extLst>
    </cfRule>
  </conditionalFormatting>
  <conditionalFormatting sqref="R60">
    <cfRule type="dataBar" priority="4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{BEDFB693-CC08-400C-BCC8-62D403DFB2FD}</x14:id>
        </ext>
      </extLst>
    </cfRule>
  </conditionalFormatting>
  <conditionalFormatting sqref="R62">
    <cfRule type="dataBar" priority="4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{C05C68D0-B8B3-4C36-AD9E-E6AC7BBA7216}</x14:id>
        </ext>
      </extLst>
    </cfRule>
  </conditionalFormatting>
  <conditionalFormatting sqref="R62">
    <cfRule type="dataBar" priority="4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{72935BE3-C8D7-4B68-984B-569664DADF25}</x14:id>
        </ext>
      </extLst>
    </cfRule>
  </conditionalFormatting>
  <conditionalFormatting sqref="R63">
    <cfRule type="dataBar" priority="4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{D1E54FAB-C3BC-402E-A3DE-665202BC3D6E}</x14:id>
        </ext>
      </extLst>
    </cfRule>
  </conditionalFormatting>
  <conditionalFormatting sqref="R63">
    <cfRule type="dataBar" priority="4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{865E8EE8-C304-4E51-9515-A3B81636552C}</x14:id>
        </ext>
      </extLst>
    </cfRule>
  </conditionalFormatting>
  <conditionalFormatting sqref="R64">
    <cfRule type="dataBar" priority="4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{192766CB-6FBE-402B-9E10-39730C917153}</x14:id>
        </ext>
      </extLst>
    </cfRule>
  </conditionalFormatting>
  <conditionalFormatting sqref="R64">
    <cfRule type="dataBar" priority="4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{9F1C7F43-0584-48D6-BC64-8E4844CCE7A0}</x14:id>
        </ext>
      </extLst>
    </cfRule>
  </conditionalFormatting>
  <conditionalFormatting sqref="R65">
    <cfRule type="dataBar" priority="4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{E4B888B2-73A6-4066-ABA1-8940E585BCF3}</x14:id>
        </ext>
      </extLst>
    </cfRule>
  </conditionalFormatting>
  <conditionalFormatting sqref="R65">
    <cfRule type="dataBar" priority="4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{26EC50AE-3704-4AE9-AD57-66067A536C40}</x14:id>
        </ext>
      </extLst>
    </cfRule>
  </conditionalFormatting>
  <conditionalFormatting sqref="R66">
    <cfRule type="dataBar" priority="4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{D2806B11-CC5C-44AE-ADB7-8635341DF581}</x14:id>
        </ext>
      </extLst>
    </cfRule>
  </conditionalFormatting>
  <conditionalFormatting sqref="R66">
    <cfRule type="dataBar" priority="4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{320E48EE-CB60-4A0D-B6A0-6086EC44F897}</x14:id>
        </ext>
      </extLst>
    </cfRule>
  </conditionalFormatting>
  <conditionalFormatting sqref="R67">
    <cfRule type="dataBar" priority="4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{1CBF99ED-8F58-4E91-8F6C-4E5F7EE2E092}</x14:id>
        </ext>
      </extLst>
    </cfRule>
  </conditionalFormatting>
  <conditionalFormatting sqref="R67">
    <cfRule type="dataBar" priority="4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{BA7A110F-4B23-4E02-BEEC-9E16172197FE}</x14:id>
        </ext>
      </extLst>
    </cfRule>
  </conditionalFormatting>
  <conditionalFormatting sqref="R68:R83">
    <cfRule type="dataBar" priority="4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{93CB1B00-1BAC-45B2-BD36-67DB4F994777}</x14:id>
        </ext>
      </extLst>
    </cfRule>
  </conditionalFormatting>
  <conditionalFormatting sqref="R68:R83">
    <cfRule type="dataBar" priority="4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{0A98159A-6D6B-4F7D-BC3C-0948D3AA543C}</x14:id>
        </ext>
      </extLst>
    </cfRule>
  </conditionalFormatting>
  <conditionalFormatting sqref="P34:P46 P56:P100">
    <cfRule type="cellIs" dxfId="345" priority="426" operator="lessThan">
      <formula>0</formula>
    </cfRule>
  </conditionalFormatting>
  <conditionalFormatting sqref="M65:M83 R56:R83 M34:M63">
    <cfRule type="containsText" dxfId="344" priority="425" operator="containsText" text="SELL">
      <formula>NOT(ISERROR(SEARCH("SELL",M34)))</formula>
    </cfRule>
  </conditionalFormatting>
  <conditionalFormatting sqref="Q56:Q100">
    <cfRule type="cellIs" dxfId="343" priority="423" operator="equal">
      <formula>0</formula>
    </cfRule>
    <cfRule type="cellIs" dxfId="342" priority="424" operator="lessThan">
      <formula>0</formula>
    </cfRule>
  </conditionalFormatting>
  <conditionalFormatting sqref="J67">
    <cfRule type="dataBar" priority="4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{AE4DD5DB-E4F9-401F-8FFC-E0952B49846C}</x14:id>
        </ext>
      </extLst>
    </cfRule>
  </conditionalFormatting>
  <conditionalFormatting sqref="M67">
    <cfRule type="dataBar" priority="4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{457F8398-4741-498F-9ED2-3A2B86F65449}</x14:id>
        </ext>
      </extLst>
    </cfRule>
  </conditionalFormatting>
  <conditionalFormatting sqref="J68:J83">
    <cfRule type="dataBar" priority="4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{D6A52DD4-8127-42F8-B25A-8215ABBA2603}</x14:id>
        </ext>
      </extLst>
    </cfRule>
  </conditionalFormatting>
  <conditionalFormatting sqref="M68:M83">
    <cfRule type="dataBar" priority="4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{EB4C50E1-26B5-4462-9CFE-DB93D13ED798}</x14:id>
        </ext>
      </extLst>
    </cfRule>
  </conditionalFormatting>
  <conditionalFormatting sqref="J64">
    <cfRule type="dataBar" priority="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{09A7B0B8-B4AD-44BF-A021-40C2113AAA35}</x14:id>
        </ext>
      </extLst>
    </cfRule>
  </conditionalFormatting>
  <conditionalFormatting sqref="M64">
    <cfRule type="dataBar" priority="4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{2CD0DE3F-52EB-4317-A8E0-72A99EE5D650}</x14:id>
        </ext>
      </extLst>
    </cfRule>
  </conditionalFormatting>
  <conditionalFormatting sqref="M64">
    <cfRule type="containsText" dxfId="341" priority="403" operator="containsText" text="SELL">
      <formula>NOT(ISERROR(SEARCH("SELL",M64)))</formula>
    </cfRule>
  </conditionalFormatting>
  <conditionalFormatting sqref="J87">
    <cfRule type="dataBar" priority="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{41EEC3C7-B301-4BA0-A542-EE2E7E028893}</x14:id>
        </ext>
      </extLst>
    </cfRule>
  </conditionalFormatting>
  <conditionalFormatting sqref="M87">
    <cfRule type="dataBar" priority="3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{3DBBE7DE-7E00-4831-A9C3-38D393AD409D}</x14:id>
        </ext>
      </extLst>
    </cfRule>
  </conditionalFormatting>
  <conditionalFormatting sqref="K87">
    <cfRule type="containsText" dxfId="340" priority="374" operator="containsText" text="False">
      <formula>NOT(ISERROR(SEARCH("False",K87)))</formula>
    </cfRule>
  </conditionalFormatting>
  <conditionalFormatting sqref="E87">
    <cfRule type="dataBar" priority="3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{75E9D323-01C3-4870-A991-06CF713F9CFB}</x14:id>
        </ext>
      </extLst>
    </cfRule>
  </conditionalFormatting>
  <conditionalFormatting sqref="R85">
    <cfRule type="dataBar" priority="3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{28B696A3-F19E-430D-8085-023387DC7E42}</x14:id>
        </ext>
      </extLst>
    </cfRule>
  </conditionalFormatting>
  <conditionalFormatting sqref="R85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{19F9C8BF-3E6B-4D2F-AA21-0905233EB774}</x14:id>
        </ext>
      </extLst>
    </cfRule>
  </conditionalFormatting>
  <conditionalFormatting sqref="R84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{0561658C-D999-4D8F-92FA-6363C4DB2353}</x14:id>
        </ext>
      </extLst>
    </cfRule>
  </conditionalFormatting>
  <conditionalFormatting sqref="R84">
    <cfRule type="dataBar" priority="3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{D95848C5-E30B-477D-9613-5FBFCC604D98}</x14:id>
        </ext>
      </extLst>
    </cfRule>
  </conditionalFormatting>
  <conditionalFormatting sqref="R86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{3EA9582D-A490-4A73-BD61-A91EE495C4FB}</x14:id>
        </ext>
      </extLst>
    </cfRule>
  </conditionalFormatting>
  <conditionalFormatting sqref="R86">
    <cfRule type="dataBar" priority="3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{4ADCE5B8-8186-4FF5-B225-9EC89E0BB639}</x14:id>
        </ext>
      </extLst>
    </cfRule>
  </conditionalFormatting>
  <conditionalFormatting sqref="R87">
    <cfRule type="dataBar" priority="3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{E7A10FB2-A64E-46A6-9876-8841249702D9}</x14:id>
        </ext>
      </extLst>
    </cfRule>
  </conditionalFormatting>
  <conditionalFormatting sqref="R87">
    <cfRule type="dataBar" priority="3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{EE5E1C08-2115-4F47-B3D2-037CCB22818A}</x14:id>
        </ext>
      </extLst>
    </cfRule>
  </conditionalFormatting>
  <conditionalFormatting sqref="R88">
    <cfRule type="dataBar" priority="3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{F01D46D4-F7CD-411F-84D2-7AF2194ACD04}</x14:id>
        </ext>
      </extLst>
    </cfRule>
  </conditionalFormatting>
  <conditionalFormatting sqref="R88">
    <cfRule type="dataBar" priority="3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{6D6A394E-F026-47BA-B54E-49CA16909680}</x14:id>
        </ext>
      </extLst>
    </cfRule>
  </conditionalFormatting>
  <conditionalFormatting sqref="R89">
    <cfRule type="dataBar" priority="3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{34DCE7B4-70FA-4759-AFBB-B132A71E5B6F}</x14:id>
        </ext>
      </extLst>
    </cfRule>
  </conditionalFormatting>
  <conditionalFormatting sqref="R89">
    <cfRule type="dataBar" priority="3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{401CF0CC-C6A7-4431-A7D0-75824D6662D9}</x14:id>
        </ext>
      </extLst>
    </cfRule>
  </conditionalFormatting>
  <conditionalFormatting sqref="R90">
    <cfRule type="dataBar" priority="3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{7F13690B-B347-46E4-B7CC-5CEEF1FA2873}</x14:id>
        </ext>
      </extLst>
    </cfRule>
  </conditionalFormatting>
  <conditionalFormatting sqref="R90">
    <cfRule type="dataBar" priority="3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{DAA6245D-8E13-4E46-BA2D-FD51FFEBB8F3}</x14:id>
        </ext>
      </extLst>
    </cfRule>
  </conditionalFormatting>
  <conditionalFormatting sqref="R91">
    <cfRule type="dataBar" priority="3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{EFF1F237-67E8-490E-8A69-276789DF3D1B}</x14:id>
        </ext>
      </extLst>
    </cfRule>
  </conditionalFormatting>
  <conditionalFormatting sqref="R91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{D98F0D3E-DBD0-439A-A363-9C70D77B8951}</x14:id>
        </ext>
      </extLst>
    </cfRule>
  </conditionalFormatting>
  <conditionalFormatting sqref="R92">
    <cfRule type="dataBar" priority="3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{6957A06E-16D2-4F0F-8DCA-F68EC564A980}</x14:id>
        </ext>
      </extLst>
    </cfRule>
  </conditionalFormatting>
  <conditionalFormatting sqref="R92">
    <cfRule type="dataBar" priority="3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{81463764-C535-4039-98AD-AB6303BD6D9C}</x14:id>
        </ext>
      </extLst>
    </cfRule>
  </conditionalFormatting>
  <conditionalFormatting sqref="R93">
    <cfRule type="dataBar" priority="3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{9B04F9CA-71EA-40BC-9C70-BBB61368BFA4}</x14:id>
        </ext>
      </extLst>
    </cfRule>
  </conditionalFormatting>
  <conditionalFormatting sqref="R93">
    <cfRule type="dataBar" priority="3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{F85558FE-9034-49B9-A496-B2C6BF90E916}</x14:id>
        </ext>
      </extLst>
    </cfRule>
  </conditionalFormatting>
  <conditionalFormatting sqref="R94">
    <cfRule type="dataBar" priority="3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{2D25D993-54CE-4653-BCEA-05D738158812}</x14:id>
        </ext>
      </extLst>
    </cfRule>
  </conditionalFormatting>
  <conditionalFormatting sqref="R94">
    <cfRule type="dataBar" priority="3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{EB7D485E-6772-4FAA-BC6B-92FBCD7D2809}</x14:id>
        </ext>
      </extLst>
    </cfRule>
  </conditionalFormatting>
  <conditionalFormatting sqref="R95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{164D1C01-5B48-4ED9-94B3-8DFC6E15D39A}</x14:id>
        </ext>
      </extLst>
    </cfRule>
  </conditionalFormatting>
  <conditionalFormatting sqref="R95">
    <cfRule type="dataBar" priority="3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{D3A4ECD9-2E22-4A9C-B5E8-ABC1CA9FBD2F}</x14:id>
        </ext>
      </extLst>
    </cfRule>
  </conditionalFormatting>
  <conditionalFormatting sqref="S97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{5BB8F53D-46AD-4F61-9285-114E99AF5BEE}</x14:id>
        </ext>
      </extLst>
    </cfRule>
  </conditionalFormatting>
  <conditionalFormatting sqref="S97">
    <cfRule type="dataBar" priority="3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{5484E1F3-77CB-46D9-8CB8-10CECA16749D}</x14:id>
        </ext>
      </extLst>
    </cfRule>
  </conditionalFormatting>
  <conditionalFormatting sqref="M84:M87 M89:M90">
    <cfRule type="containsText" dxfId="339" priority="334" operator="containsText" text="SELL">
      <formula>NOT(ISERROR(SEARCH("SELL",M84)))</formula>
    </cfRule>
  </conditionalFormatting>
  <conditionalFormatting sqref="J93:J97">
    <cfRule type="dataBar" priority="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{8C59C6CE-1835-4404-B405-245387FB2143}</x14:id>
        </ext>
      </extLst>
    </cfRule>
  </conditionalFormatting>
  <conditionalFormatting sqref="M93:M97">
    <cfRule type="dataBar" priority="3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{3DC3F315-C80E-40A7-9107-D0AD484D2F19}</x14:id>
        </ext>
      </extLst>
    </cfRule>
  </conditionalFormatting>
  <conditionalFormatting sqref="K93:K97">
    <cfRule type="containsText" dxfId="338" priority="331" operator="containsText" text="False">
      <formula>NOT(ISERROR(SEARCH("False",K93)))</formula>
    </cfRule>
  </conditionalFormatting>
  <conditionalFormatting sqref="J91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{E9EC7208-1E4A-4C24-AD93-2466CEF6B09B}</x14:id>
        </ext>
      </extLst>
    </cfRule>
  </conditionalFormatting>
  <conditionalFormatting sqref="M91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{2A56ED50-9F28-44B8-821D-88B4187DC32F}</x14:id>
        </ext>
      </extLst>
    </cfRule>
  </conditionalFormatting>
  <conditionalFormatting sqref="K91">
    <cfRule type="containsText" dxfId="337" priority="328" operator="containsText" text="False">
      <formula>NOT(ISERROR(SEARCH("False",K91)))</formula>
    </cfRule>
  </conditionalFormatting>
  <conditionalFormatting sqref="J92">
    <cfRule type="dataBar" priority="3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{D95F726A-6A87-4BAD-9600-42C91909D72A}</x14:id>
        </ext>
      </extLst>
    </cfRule>
  </conditionalFormatting>
  <conditionalFormatting sqref="M92">
    <cfRule type="dataBar" priority="3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{EDA4778F-3C67-4DDB-ABB1-A6B1C53DCA57}</x14:id>
        </ext>
      </extLst>
    </cfRule>
  </conditionalFormatting>
  <conditionalFormatting sqref="K92">
    <cfRule type="containsText" dxfId="336" priority="325" operator="containsText" text="False">
      <formula>NOT(ISERROR(SEARCH("False",K92)))</formula>
    </cfRule>
  </conditionalFormatting>
  <conditionalFormatting sqref="E91 E93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{949DD492-7E39-4E11-A936-44E28DD447E1}</x14:id>
        </ext>
      </extLst>
    </cfRule>
  </conditionalFormatting>
  <conditionalFormatting sqref="E92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{C2F92B3D-49F1-4530-BD38-2B8943918322}</x14:id>
        </ext>
      </extLst>
    </cfRule>
  </conditionalFormatting>
  <conditionalFormatting sqref="M91:M97">
    <cfRule type="containsText" dxfId="335" priority="322" operator="containsText" text="SELL">
      <formula>NOT(ISERROR(SEARCH("SELL",M91)))</formula>
    </cfRule>
  </conditionalFormatting>
  <conditionalFormatting sqref="J88">
    <cfRule type="dataBar" priority="3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{4D0EF455-C9C0-44E7-BB5A-3407A0FFB379}</x14:id>
        </ext>
      </extLst>
    </cfRule>
  </conditionalFormatting>
  <conditionalFormatting sqref="M88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{8E14319A-753C-45BC-9D92-C0B33EFCFC99}</x14:id>
        </ext>
      </extLst>
    </cfRule>
  </conditionalFormatting>
  <conditionalFormatting sqref="K88">
    <cfRule type="containsText" dxfId="334" priority="319" operator="containsText" text="False">
      <formula>NOT(ISERROR(SEARCH("False",K88)))</formula>
    </cfRule>
  </conditionalFormatting>
  <conditionalFormatting sqref="M88">
    <cfRule type="containsText" dxfId="333" priority="318" operator="containsText" text="SELL">
      <formula>NOT(ISERROR(SEARCH("SELL",M88)))</formula>
    </cfRule>
  </conditionalFormatting>
  <conditionalFormatting sqref="J101:J103 J112:J118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{B34CBC82-C8B9-4DAD-8974-BC5CD5D5DA48}</x14:id>
        </ext>
      </extLst>
    </cfRule>
  </conditionalFormatting>
  <conditionalFormatting sqref="M101:M103 M112:M118">
    <cfRule type="dataBar" priority="3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{5AD9812B-73E1-4137-B211-986AAF63CD3C}</x14:id>
        </ext>
      </extLst>
    </cfRule>
  </conditionalFormatting>
  <conditionalFormatting sqref="K101:K103 K112:K118">
    <cfRule type="containsText" dxfId="332" priority="313" operator="containsText" text="False">
      <formula>NOT(ISERROR(SEARCH("False",K101)))</formula>
    </cfRule>
  </conditionalFormatting>
  <conditionalFormatting sqref="J98">
    <cfRule type="dataBar" priority="3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{4765354D-B255-417F-9763-A7D6C6ABD0C2}</x14:id>
        </ext>
      </extLst>
    </cfRule>
  </conditionalFormatting>
  <conditionalFormatting sqref="M98">
    <cfRule type="dataBar" priority="3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{86E68B87-9682-45A9-A181-2203DBD1DD26}</x14:id>
        </ext>
      </extLst>
    </cfRule>
  </conditionalFormatting>
  <conditionalFormatting sqref="K98">
    <cfRule type="containsText" dxfId="331" priority="310" operator="containsText" text="False">
      <formula>NOT(ISERROR(SEARCH("False",K98)))</formula>
    </cfRule>
  </conditionalFormatting>
  <conditionalFormatting sqref="J99"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{65BBDA31-498E-4FA0-ACE3-D0968A07B82F}</x14:id>
        </ext>
      </extLst>
    </cfRule>
  </conditionalFormatting>
  <conditionalFormatting sqref="M99">
    <cfRule type="dataBar" priority="3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{D95C883A-3BED-4A17-9A4E-51A26EB2575C}</x14:id>
        </ext>
      </extLst>
    </cfRule>
  </conditionalFormatting>
  <conditionalFormatting sqref="K99">
    <cfRule type="containsText" dxfId="330" priority="307" operator="containsText" text="False">
      <formula>NOT(ISERROR(SEARCH("False",K99)))</formula>
    </cfRule>
  </conditionalFormatting>
  <conditionalFormatting sqref="J100">
    <cfRule type="dataBar" priority="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{18A5CE74-C2BA-4B15-8966-3ECE628E68AE}</x14:id>
        </ext>
      </extLst>
    </cfRule>
  </conditionalFormatting>
  <conditionalFormatting sqref="M100">
    <cfRule type="dataBar" priority="3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{DEDB86CA-25E8-4070-9B77-B735E218FC18}</x14:id>
        </ext>
      </extLst>
    </cfRule>
  </conditionalFormatting>
  <conditionalFormatting sqref="K100">
    <cfRule type="containsText" dxfId="329" priority="304" operator="containsText" text="False">
      <formula>NOT(ISERROR(SEARCH("False",K100)))</formula>
    </cfRule>
  </conditionalFormatting>
  <conditionalFormatting sqref="E99 E101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{14B576D3-6724-4577-94D7-7D34325F00DA}</x14:id>
        </ext>
      </extLst>
    </cfRule>
  </conditionalFormatting>
  <conditionalFormatting sqref="E98">
    <cfRule type="dataBar" priority="3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{872DDA8F-B6F3-4068-BE9E-2D9B209ED8C7}</x14:id>
        </ext>
      </extLst>
    </cfRule>
  </conditionalFormatting>
  <conditionalFormatting sqref="E100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{06728559-9FD3-430A-A3E3-03A9FAB01691}</x14:id>
        </ext>
      </extLst>
    </cfRule>
  </conditionalFormatting>
  <conditionalFormatting sqref="J119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{E50C393F-6418-49FF-BF3B-F64279C8DEA2}</x14:id>
        </ext>
      </extLst>
    </cfRule>
  </conditionalFormatting>
  <conditionalFormatting sqref="M119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{3608FC75-616A-47B5-BD55-8A9278F4AFB2}</x14:id>
        </ext>
      </extLst>
    </cfRule>
  </conditionalFormatting>
  <conditionalFormatting sqref="K119">
    <cfRule type="containsText" dxfId="328" priority="298" operator="containsText" text="False">
      <formula>NOT(ISERROR(SEARCH("False",K119)))</formula>
    </cfRule>
  </conditionalFormatting>
  <conditionalFormatting sqref="E119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{67EC725B-4722-4E15-B617-25C4E31471FF}</x14:id>
        </ext>
      </extLst>
    </cfRule>
  </conditionalFormatting>
  <conditionalFormatting sqref="M99:M103 M112:M119">
    <cfRule type="containsText" dxfId="327" priority="296" operator="containsText" text="SELL">
      <formula>NOT(ISERROR(SEARCH("SELL",M99)))</formula>
    </cfRule>
  </conditionalFormatting>
  <conditionalFormatting sqref="J120">
    <cfRule type="dataBar" priority="2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{29EA50AF-FDB5-4F65-BD40-15C3363B884D}</x14:id>
        </ext>
      </extLst>
    </cfRule>
  </conditionalFormatting>
  <conditionalFormatting sqref="M120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{78791908-7F3F-4AAD-AB7F-7A50BE5B1C6E}</x14:id>
        </ext>
      </extLst>
    </cfRule>
  </conditionalFormatting>
  <conditionalFormatting sqref="K120">
    <cfRule type="containsText" dxfId="326" priority="293" operator="containsText" text="False">
      <formula>NOT(ISERROR(SEARCH("False",K120)))</formula>
    </cfRule>
  </conditionalFormatting>
  <conditionalFormatting sqref="M120">
    <cfRule type="containsText" dxfId="325" priority="292" operator="containsText" text="SELL">
      <formula>NOT(ISERROR(SEARCH("SELL",M120)))</formula>
    </cfRule>
  </conditionalFormatting>
  <conditionalFormatting sqref="J123:J124">
    <cfRule type="dataBar" priority="2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{BD673E6B-4DA4-42BB-8D30-1B4BF7490821}</x14:id>
        </ext>
      </extLst>
    </cfRule>
  </conditionalFormatting>
  <conditionalFormatting sqref="M123:M124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{48A91F6E-CFBB-4050-A312-206AFFA48BE7}</x14:id>
        </ext>
      </extLst>
    </cfRule>
  </conditionalFormatting>
  <conditionalFormatting sqref="K123:K124">
    <cfRule type="containsText" dxfId="324" priority="289" operator="containsText" text="False">
      <formula>NOT(ISERROR(SEARCH("False",K123)))</formula>
    </cfRule>
  </conditionalFormatting>
  <conditionalFormatting sqref="J121:J124">
    <cfRule type="dataBar" priority="2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{C56DAFD5-2E82-471C-A2FC-FEBEB389B58D}</x14:id>
        </ext>
      </extLst>
    </cfRule>
  </conditionalFormatting>
  <conditionalFormatting sqref="M121:M124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{0B1A6242-7248-4955-89CB-7B8DAEF67F9A}</x14:id>
        </ext>
      </extLst>
    </cfRule>
  </conditionalFormatting>
  <conditionalFormatting sqref="K121:K124">
    <cfRule type="containsText" dxfId="323" priority="286" operator="containsText" text="False">
      <formula>NOT(ISERROR(SEARCH("False",K121)))</formula>
    </cfRule>
  </conditionalFormatting>
  <conditionalFormatting sqref="M121:M124">
    <cfRule type="containsText" dxfId="322" priority="285" operator="containsText" text="SELL">
      <formula>NOT(ISERROR(SEARCH("SELL",M121)))</formula>
    </cfRule>
  </conditionalFormatting>
  <conditionalFormatting sqref="J121">
    <cfRule type="dataBar" priority="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{640D5BD0-FE66-4B0B-80A9-E2E9DAF74F7B}</x14:id>
        </ext>
      </extLst>
    </cfRule>
  </conditionalFormatting>
  <conditionalFormatting sqref="M121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{1C24177F-36A9-40EC-9DAC-3CE2B7BD6695}</x14:id>
        </ext>
      </extLst>
    </cfRule>
  </conditionalFormatting>
  <conditionalFormatting sqref="K121">
    <cfRule type="containsText" dxfId="321" priority="282" operator="containsText" text="False">
      <formula>NOT(ISERROR(SEARCH("False",K121)))</formula>
    </cfRule>
  </conditionalFormatting>
  <conditionalFormatting sqref="J122">
    <cfRule type="dataBar" priority="2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{1D5173CC-53F4-46B0-9BB5-8A08F86096BB}</x14:id>
        </ext>
      </extLst>
    </cfRule>
  </conditionalFormatting>
  <conditionalFormatting sqref="M122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{AB97A9E6-9004-481B-B8AE-87A1209EC07F}</x14:id>
        </ext>
      </extLst>
    </cfRule>
  </conditionalFormatting>
  <conditionalFormatting sqref="K122">
    <cfRule type="containsText" dxfId="320" priority="279" operator="containsText" text="False">
      <formula>NOT(ISERROR(SEARCH("False",K122)))</formula>
    </cfRule>
  </conditionalFormatting>
  <conditionalFormatting sqref="E123 E121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{FD38881D-E212-413C-8E53-B7EB1D118235}</x14:id>
        </ext>
      </extLst>
    </cfRule>
  </conditionalFormatting>
  <conditionalFormatting sqref="E122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{FA31BFEB-93FA-48D9-A01B-473EC32A79BD}</x14:id>
        </ext>
      </extLst>
    </cfRule>
  </conditionalFormatting>
  <conditionalFormatting sqref="M121:M124">
    <cfRule type="containsText" dxfId="319" priority="276" operator="containsText" text="SELL">
      <formula>NOT(ISERROR(SEARCH("SELL",M121)))</formula>
    </cfRule>
  </conditionalFormatting>
  <conditionalFormatting sqref="J56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{5E9E5A89-0F7E-41C9-A327-878B2C2BEA8E}</x14:id>
        </ext>
      </extLst>
    </cfRule>
  </conditionalFormatting>
  <conditionalFormatting sqref="N56:N83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{1B3E1121-190A-4A45-83DE-A76B38ECCE8E}</x14:id>
        </ext>
      </extLst>
    </cfRule>
    <cfRule type="cellIs" dxfId="318" priority="272" operator="lessThan">
      <formula>0</formula>
    </cfRule>
    <cfRule type="cellIs" dxfId="317" priority="273" operator="lessThan">
      <formula>-30.5</formula>
    </cfRule>
  </conditionalFormatting>
  <conditionalFormatting sqref="K41">
    <cfRule type="containsText" dxfId="316" priority="264" operator="containsText" text="False">
      <formula>NOT(ISERROR(SEARCH("False",K41)))</formula>
    </cfRule>
  </conditionalFormatting>
  <conditionalFormatting sqref="K42">
    <cfRule type="containsText" dxfId="315" priority="258" operator="containsText" text="False">
      <formula>NOT(ISERROR(SEARCH("False",K42)))</formula>
    </cfRule>
  </conditionalFormatting>
  <conditionalFormatting sqref="E43 E41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{20E90B69-FE22-42EB-AD17-746457BA2F91}</x14:id>
        </ext>
      </extLst>
    </cfRule>
  </conditionalFormatting>
  <conditionalFormatting sqref="E42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{0E75A6F3-1737-4476-AFDF-5FAF0C80BF22}</x14:id>
        </ext>
      </extLst>
    </cfRule>
  </conditionalFormatting>
  <conditionalFormatting sqref="K41">
    <cfRule type="containsText" dxfId="314" priority="243" operator="containsText" text="False">
      <formula>NOT(ISERROR(SEARCH("False",K41)))</formula>
    </cfRule>
  </conditionalFormatting>
  <conditionalFormatting sqref="E42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{97C2926E-A0D1-4C7D-9DD0-8F08D71389DE}</x14:id>
        </ext>
      </extLst>
    </cfRule>
  </conditionalFormatting>
  <conditionalFormatting sqref="E41">
    <cfRule type="dataBar" priority="2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{0DB05EE0-0741-4C13-8CD6-16536049647A}</x14:id>
        </ext>
      </extLst>
    </cfRule>
  </conditionalFormatting>
  <conditionalFormatting sqref="N42:N46">
    <cfRule type="dataBar" priority="2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{173BA9C1-0D3F-4D7D-B62B-1B97FE9116D1}</x14:id>
        </ext>
      </extLst>
    </cfRule>
  </conditionalFormatting>
  <conditionalFormatting sqref="N41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{9D0479E8-BBEB-4A47-B602-82EF11C44263}</x14:id>
        </ext>
      </extLst>
    </cfRule>
  </conditionalFormatting>
  <conditionalFormatting sqref="N41:N46">
    <cfRule type="containsText" dxfId="313" priority="238" operator="containsText" text="SELL">
      <formula>NOT(ISERROR(SEARCH("SELL",N41)))</formula>
    </cfRule>
  </conditionalFormatting>
  <conditionalFormatting sqref="O1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ntainsText" dxfId="312" priority="236" operator="containsText" text="False">
      <formula>NOT(ISERROR(SEARCH("False",L1)))</formula>
    </cfRule>
  </conditionalFormatting>
  <conditionalFormatting sqref="J1">
    <cfRule type="dataBar" priority="2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{0750E9C5-FA3B-4773-BB98-D2B02727E6B6}</x14:id>
        </ext>
      </extLst>
    </cfRule>
  </conditionalFormatting>
  <conditionalFormatting sqref="L1">
    <cfRule type="containsText" dxfId="311" priority="234" operator="containsText" text="False">
      <formula>NOT(ISERROR(SEARCH("False",L1)))</formula>
    </cfRule>
  </conditionalFormatting>
  <conditionalFormatting sqref="O1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{4801C33E-8C41-4832-8604-C23F2BA5C8E5}</x14:id>
        </ext>
      </extLst>
    </cfRule>
  </conditionalFormatting>
  <conditionalFormatting sqref="T1">
    <cfRule type="cellIs" dxfId="310" priority="229" operator="lessThan">
      <formula>1</formula>
    </cfRule>
  </conditionalFormatting>
  <conditionalFormatting sqref="I1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{D8F2959F-698D-472B-A5FB-277D6B8BA46F}</x14:id>
        </ext>
      </extLst>
    </cfRule>
  </conditionalFormatting>
  <conditionalFormatting sqref="X1">
    <cfRule type="containsText" dxfId="309" priority="227" operator="containsText" text="False">
      <formula>NOT(ISERROR(SEARCH("False",X1)))</formula>
    </cfRule>
  </conditionalFormatting>
  <conditionalFormatting sqref="X1">
    <cfRule type="containsText" dxfId="308" priority="226" operator="containsText" text="False">
      <formula>NOT(ISERROR(SEARCH("False",X1)))</formula>
    </cfRule>
  </conditionalFormatting>
  <conditionalFormatting sqref="O6:O12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12">
    <cfRule type="containsText" dxfId="307" priority="165" operator="containsText" text="False">
      <formula>NOT(ISERROR(SEARCH("False",L6)))</formula>
    </cfRule>
  </conditionalFormatting>
  <conditionalFormatting sqref="J6:J19">
    <cfRule type="dataBar" priority="1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{3CD2F913-639B-462F-9D1A-615647F1D26E}</x14:id>
        </ext>
      </extLst>
    </cfRule>
  </conditionalFormatting>
  <conditionalFormatting sqref="L6:L19">
    <cfRule type="containsText" dxfId="306" priority="163" operator="containsText" text="False">
      <formula>NOT(ISERROR(SEARCH("False",L6)))</formula>
    </cfRule>
  </conditionalFormatting>
  <conditionalFormatting sqref="O6:O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19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9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6:T19">
    <cfRule type="cellIs" dxfId="305" priority="158" operator="lessThan">
      <formula>1</formula>
    </cfRule>
  </conditionalFormatting>
  <conditionalFormatting sqref="I6:I19">
    <cfRule type="dataBar" priority="1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{A72A23B6-B9D2-4092-A372-B27D45DC545E}</x14:id>
        </ext>
      </extLst>
    </cfRule>
  </conditionalFormatting>
  <conditionalFormatting sqref="X6:X12">
    <cfRule type="containsText" dxfId="304" priority="156" operator="containsText" text="False">
      <formula>NOT(ISERROR(SEARCH("False",X6)))</formula>
    </cfRule>
  </conditionalFormatting>
  <conditionalFormatting sqref="X6:X19">
    <cfRule type="containsText" dxfId="303" priority="155" operator="containsText" text="False">
      <formula>NOT(ISERROR(SEARCH("False",X6)))</formula>
    </cfRule>
  </conditionalFormatting>
  <conditionalFormatting sqref="O13:O1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19">
    <cfRule type="containsText" dxfId="302" priority="153" operator="containsText" text="False">
      <formula>NOT(ISERROR(SEARCH("False",L13)))</formula>
    </cfRule>
  </conditionalFormatting>
  <conditionalFormatting sqref="X13:X19">
    <cfRule type="containsText" dxfId="301" priority="152" operator="containsText" text="False">
      <formula>NOT(ISERROR(SEARCH("False",X13)))</formula>
    </cfRule>
  </conditionalFormatting>
  <conditionalFormatting sqref="N84:N103 N36:N40 N112:N1048576">
    <cfRule type="dataBar" priority="5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{FC83CD6A-DAF3-4CE4-B8BF-C4CE23686756}</x14:id>
        </ext>
      </extLst>
    </cfRule>
    <cfRule type="cellIs" dxfId="300" priority="600" operator="lessThan">
      <formula>0</formula>
    </cfRule>
    <cfRule type="cellIs" dxfId="299" priority="601" operator="lessThan">
      <formula>-30.5</formula>
    </cfRule>
  </conditionalFormatting>
  <conditionalFormatting sqref="R56:R83">
    <cfRule type="dataBar" priority="6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{8DBBBE6C-F781-40AA-AB16-F09AF9401D1C}</x14:id>
        </ext>
      </extLst>
    </cfRule>
  </conditionalFormatting>
  <conditionalFormatting sqref="P47:P55">
    <cfRule type="cellIs" dxfId="298" priority="145" operator="lessThan">
      <formula>0</formula>
    </cfRule>
  </conditionalFormatting>
  <conditionalFormatting sqref="O2:O4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ntainsText" dxfId="297" priority="86" operator="containsText" text="False">
      <formula>NOT(ISERROR(SEARCH("False",L2)))</formula>
    </cfRule>
  </conditionalFormatting>
  <conditionalFormatting sqref="J2:J5">
    <cfRule type="dataBar" priority="8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{CA2FCDEC-1E72-4C80-A80D-D37E8A847C92}</x14:id>
        </ext>
      </extLst>
    </cfRule>
  </conditionalFormatting>
  <conditionalFormatting sqref="L2:L5">
    <cfRule type="containsText" dxfId="296" priority="84" operator="containsText" text="False">
      <formula>NOT(ISERROR(SEARCH("False",L2)))</formula>
    </cfRule>
  </conditionalFormatting>
  <conditionalFormatting sqref="O2:O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5">
    <cfRule type="cellIs" dxfId="295" priority="80" operator="lessThan">
      <formula>1</formula>
    </cfRule>
  </conditionalFormatting>
  <conditionalFormatting sqref="I2:I5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{786398AC-4652-4E61-AD4E-E337FDC3AF60}</x14:id>
        </ext>
      </extLst>
    </cfRule>
  </conditionalFormatting>
  <conditionalFormatting sqref="X2:X4">
    <cfRule type="containsText" dxfId="294" priority="78" operator="containsText" text="False">
      <formula>NOT(ISERROR(SEARCH("False",X2)))</formula>
    </cfRule>
  </conditionalFormatting>
  <conditionalFormatting sqref="X2:X5">
    <cfRule type="containsText" dxfId="293" priority="77" operator="containsText" text="False">
      <formula>NOT(ISERROR(SEARCH("False",X2)))</formula>
    </cfRule>
  </conditionalFormatting>
  <conditionalFormatting sqref="O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ntainsText" dxfId="292" priority="74" operator="containsText" text="False">
      <formula>NOT(ISERROR(SEARCH("False",L5)))</formula>
    </cfRule>
  </conditionalFormatting>
  <conditionalFormatting sqref="X5">
    <cfRule type="containsText" dxfId="291" priority="73" operator="containsText" text="False">
      <formula>NOT(ISERROR(SEARCH("False",X5)))</formula>
    </cfRule>
  </conditionalFormatting>
  <conditionalFormatting sqref="O20:O2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29">
    <cfRule type="containsText" dxfId="290" priority="71" operator="containsText" text="False">
      <formula>NOT(ISERROR(SEARCH("False",L20)))</formula>
    </cfRule>
  </conditionalFormatting>
  <conditionalFormatting sqref="J20:J29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{30EB6AEC-AEB8-4298-A5FE-A4474A5E2BF7}</x14:id>
        </ext>
      </extLst>
    </cfRule>
  </conditionalFormatting>
  <conditionalFormatting sqref="L20:L29">
    <cfRule type="containsText" dxfId="289" priority="69" operator="containsText" text="False">
      <formula>NOT(ISERROR(SEARCH("False",L20)))</formula>
    </cfRule>
  </conditionalFormatting>
  <conditionalFormatting sqref="O20:O2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2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29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29">
    <cfRule type="cellIs" dxfId="288" priority="65" operator="lessThan">
      <formula>1</formula>
    </cfRule>
  </conditionalFormatting>
  <conditionalFormatting sqref="I20:I29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{E99C48D1-53D3-4B28-AF25-14A37679F529}</x14:id>
        </ext>
      </extLst>
    </cfRule>
  </conditionalFormatting>
  <conditionalFormatting sqref="X20:X29">
    <cfRule type="containsText" dxfId="287" priority="63" operator="containsText" text="False">
      <formula>NOT(ISERROR(SEARCH("False",X20)))</formula>
    </cfRule>
  </conditionalFormatting>
  <conditionalFormatting sqref="X20:X29">
    <cfRule type="containsText" dxfId="286" priority="62" operator="containsText" text="False">
      <formula>NOT(ISERROR(SEARCH("False",X20)))</formula>
    </cfRule>
  </conditionalFormatting>
  <conditionalFormatting sqref="Q20:Q29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{8EE979B2-475F-4AB5-A465-39A141CB5114}</x14:id>
        </ext>
      </extLst>
    </cfRule>
  </conditionalFormatting>
  <conditionalFormatting sqref="J104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{8A2C5D29-8A42-4C82-991D-DC2E62D2DB16}</x14:id>
        </ext>
      </extLst>
    </cfRule>
  </conditionalFormatting>
  <conditionalFormatting sqref="M104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{3C58F6BC-F797-4345-8E83-9EF988031747}</x14:id>
        </ext>
      </extLst>
    </cfRule>
  </conditionalFormatting>
  <conditionalFormatting sqref="N104">
    <cfRule type="dataBar" priority="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{71853A94-5C89-4041-BE93-5053AD999F50}</x14:id>
        </ext>
      </extLst>
    </cfRule>
    <cfRule type="cellIs" dxfId="285" priority="57" operator="lessThan">
      <formula>0</formula>
    </cfRule>
    <cfRule type="cellIs" dxfId="284" priority="58" operator="lessThan">
      <formula>-30.5</formula>
    </cfRule>
  </conditionalFormatting>
  <conditionalFormatting sqref="K109:K111 K104">
    <cfRule type="containsText" dxfId="283" priority="55" operator="containsText" text="False">
      <formula>NOT(ISERROR(SEARCH("False",K104)))</formula>
    </cfRule>
  </conditionalFormatting>
  <conditionalFormatting sqref="O104">
    <cfRule type="dataBar" priority="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{B3552DF5-51CF-4679-9CA8-AAAD880A0EA5}</x14:id>
        </ext>
      </extLst>
    </cfRule>
  </conditionalFormatting>
  <conditionalFormatting sqref="E104">
    <cfRule type="dataBar" priority="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{DD08892F-FC9D-4E58-A3AE-07C435F17BBB}</x14:id>
        </ext>
      </extLst>
    </cfRule>
  </conditionalFormatting>
  <conditionalFormatting sqref="AD104:AD1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05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{3AFEDFEA-C1CB-4161-AD2B-7619354908AF}</x14:id>
        </ext>
      </extLst>
    </cfRule>
  </conditionalFormatting>
  <conditionalFormatting sqref="R105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{CAD5CF04-8536-4C4F-BF9C-261FDF7AE838}</x14:id>
        </ext>
      </extLst>
    </cfRule>
  </conditionalFormatting>
  <conditionalFormatting sqref="R105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{6A9B2F48-8A2A-43DB-8E7E-19EB85A17012}</x14:id>
        </ext>
      </extLst>
    </cfRule>
  </conditionalFormatting>
  <conditionalFormatting sqref="P109:P111 P105">
    <cfRule type="cellIs" dxfId="282" priority="45" operator="lessThan">
      <formula>0</formula>
    </cfRule>
  </conditionalFormatting>
  <conditionalFormatting sqref="R109:R111 R105 M105:M111">
    <cfRule type="containsText" dxfId="281" priority="44" operator="containsText" text="SELL">
      <formula>NOT(ISERROR(SEARCH("SELL",M105)))</formula>
    </cfRule>
  </conditionalFormatting>
  <conditionalFormatting sqref="N105">
    <cfRule type="dataBar" priority="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{7220E078-BB37-457A-B9B2-BCEE4CBA1267}</x14:id>
        </ext>
      </extLst>
    </cfRule>
    <cfRule type="cellIs" dxfId="280" priority="50" operator="lessThan">
      <formula>0</formula>
    </cfRule>
    <cfRule type="cellIs" dxfId="279" priority="51" operator="lessThan">
      <formula>-30.5</formula>
    </cfRule>
  </conditionalFormatting>
  <conditionalFormatting sqref="J106:J108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{309D7428-0039-4118-A2BC-8148CBCEAC3B}</x14:id>
        </ext>
      </extLst>
    </cfRule>
  </conditionalFormatting>
  <conditionalFormatting sqref="R106:R108">
    <cfRule type="dataBar" priority="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{07CDDF32-5095-4AFD-B0B7-9E87C9A4FBAD}</x14:id>
        </ext>
      </extLst>
    </cfRule>
  </conditionalFormatting>
  <conditionalFormatting sqref="R106:R108">
    <cfRule type="dataBar" priority="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{9E441CD5-CB82-4331-92E7-81DCCF712D76}</x14:id>
        </ext>
      </extLst>
    </cfRule>
  </conditionalFormatting>
  <conditionalFormatting sqref="P106:P108">
    <cfRule type="cellIs" dxfId="278" priority="37" operator="lessThan">
      <formula>0</formula>
    </cfRule>
  </conditionalFormatting>
  <conditionalFormatting sqref="R106:R108">
    <cfRule type="containsText" dxfId="277" priority="36" operator="containsText" text="SELL">
      <formula>NOT(ISERROR(SEARCH("SELL",R106)))</formula>
    </cfRule>
  </conditionalFormatting>
  <conditionalFormatting sqref="Q106:Q108">
    <cfRule type="cellIs" dxfId="276" priority="34" operator="equal">
      <formula>0</formula>
    </cfRule>
    <cfRule type="cellIs" dxfId="275" priority="35" operator="lessThan">
      <formula>0</formula>
    </cfRule>
  </conditionalFormatting>
  <conditionalFormatting sqref="N106:N108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{D06FE20C-C138-495C-B24D-EDD1B997ECE2}</x14:id>
        </ext>
      </extLst>
    </cfRule>
    <cfRule type="cellIs" dxfId="274" priority="42" operator="lessThan">
      <formula>0</formula>
    </cfRule>
    <cfRule type="cellIs" dxfId="273" priority="43" operator="lessThan">
      <formula>-30.5</formula>
    </cfRule>
  </conditionalFormatting>
  <conditionalFormatting sqref="R109:R11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{46A4A181-C58C-4A2F-95B2-C89BA0A1C77D}</x14:id>
        </ext>
      </extLst>
    </cfRule>
  </conditionalFormatting>
  <conditionalFormatting sqref="R109:R111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{689B5076-379F-4832-AD00-3F324785B704}</x14:id>
        </ext>
      </extLst>
    </cfRule>
  </conditionalFormatting>
  <conditionalFormatting sqref="Q109:Q111">
    <cfRule type="cellIs" dxfId="272" priority="29" operator="equal">
      <formula>0</formula>
    </cfRule>
    <cfRule type="cellIs" dxfId="271" priority="30" operator="lessThan">
      <formula>0</formula>
    </cfRule>
  </conditionalFormatting>
  <conditionalFormatting sqref="J109:J111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{3E45B407-CC3A-4623-835E-9E8FA57227E7}</x14:id>
        </ext>
      </extLst>
    </cfRule>
  </conditionalFormatting>
  <conditionalFormatting sqref="M109:M111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{9689F62A-1A3A-4763-88E3-72078029E72F}</x14:id>
        </ext>
      </extLst>
    </cfRule>
  </conditionalFormatting>
  <conditionalFormatting sqref="N109:N111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{02745689-4D50-4D4D-BF0F-D0ACC275117C}</x14:id>
        </ext>
      </extLst>
    </cfRule>
    <cfRule type="cellIs" dxfId="270" priority="25" operator="lessThan">
      <formula>0</formula>
    </cfRule>
    <cfRule type="cellIs" dxfId="269" priority="26" operator="lessThan">
      <formula>-30.5</formula>
    </cfRule>
  </conditionalFormatting>
  <conditionalFormatting sqref="R109:R111">
    <cfRule type="dataBar" priority="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{33DDB1B7-8896-4C2D-981E-061C207BDC06}</x14:id>
        </ext>
      </extLst>
    </cfRule>
  </conditionalFormatting>
  <conditionalFormatting sqref="Y6:Y1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:Y1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3:Y1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4:R38 R40:R49 R51:R55">
    <cfRule type="containsText" dxfId="268" priority="12" operator="containsText" text="SELL">
      <formula>NOT(ISERROR(SEARCH("SELL",R34)))</formula>
    </cfRule>
    <cfRule type="containsText" dxfId="267" priority="13" operator="containsText" text="SELL">
      <formula>NOT(ISERROR(SEARCH("SELL",R34)))</formula>
    </cfRule>
  </conditionalFormatting>
  <conditionalFormatting sqref="R39">
    <cfRule type="containsText" dxfId="266" priority="10" operator="containsText" text="SELL">
      <formula>NOT(ISERROR(SEARCH("SELL",R39)))</formula>
    </cfRule>
    <cfRule type="containsText" dxfId="265" priority="11" operator="containsText" text="SELL">
      <formula>NOT(ISERROR(SEARCH("SELL",R39)))</formula>
    </cfRule>
  </conditionalFormatting>
  <conditionalFormatting sqref="R50">
    <cfRule type="containsText" dxfId="264" priority="8" operator="containsText" text="SELL">
      <formula>NOT(ISERROR(SEARCH("SELL",R50)))</formula>
    </cfRule>
    <cfRule type="containsText" dxfId="263" priority="9" operator="containsText" text="SELL">
      <formula>NOT(ISERROR(SEARCH("SELL",R50)))</formula>
    </cfRule>
  </conditionalFormatting>
  <conditionalFormatting sqref="J47:J55">
    <cfRule type="dataBar" priority="6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{3E584BA7-0A24-4F5C-83C8-7CFEC5311163}</x14:id>
        </ext>
      </extLst>
    </cfRule>
  </conditionalFormatting>
  <conditionalFormatting sqref="N47:N55">
    <cfRule type="dataBar" priority="6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{E58A263B-DC16-46CC-9D97-031336A9053C}</x14:id>
        </ext>
      </extLst>
    </cfRule>
    <cfRule type="cellIs" dxfId="262" priority="669" operator="lessThan">
      <formula>0</formula>
    </cfRule>
    <cfRule type="cellIs" dxfId="261" priority="670" operator="lessThan">
      <formula>-30.5</formula>
    </cfRule>
  </conditionalFormatting>
  <conditionalFormatting sqref="AD1:AD76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3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5">
    <cfRule type="containsText" dxfId="260" priority="6" operator="containsText" text="True">
      <formula>NOT(ISERROR(SEARCH("True",V2)))</formula>
    </cfRule>
  </conditionalFormatting>
  <conditionalFormatting sqref="Q29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{7C7FF270-F9B2-45DA-9E48-69C15836BD70}</x14:id>
        </ext>
      </extLst>
    </cfRule>
  </conditionalFormatting>
  <conditionalFormatting sqref="Y2:Y3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30">
    <cfRule type="expression" dxfId="259" priority="3">
      <formula>"$AE$30&lt;=200"</formula>
    </cfRule>
  </conditionalFormatting>
  <conditionalFormatting sqref="Q2:Q3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{64E383CB-B885-45B1-9ED5-0F8CCA28A3A3}</x14:id>
        </ext>
      </extLst>
    </cfRule>
  </conditionalFormatting>
  <conditionalFormatting sqref="P2:P3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{E215BDEB-130B-46DF-86A0-EC7174011F63}</x14:id>
        </ext>
      </extLst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E49D72-6815-4747-A1D9-4168FD6ECA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J65:J66 J84:J97 J125:J1048576 J57:J62</xm:sqref>
        </x14:conditionalFormatting>
        <x14:conditionalFormatting xmlns:xm="http://schemas.microsoft.com/office/excel/2006/main">
          <x14:cfRule type="dataBar" id="{F22A9436-1C78-4BEC-945E-A8EBDEDC26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J33</xm:sqref>
        </x14:conditionalFormatting>
        <x14:conditionalFormatting xmlns:xm="http://schemas.microsoft.com/office/excel/2006/main">
          <x14:cfRule type="dataBar" id="{6C0E94D8-446E-4FEE-9B4E-D71BF3F401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M33</xm:sqref>
        </x14:conditionalFormatting>
        <x14:conditionalFormatting xmlns:xm="http://schemas.microsoft.com/office/excel/2006/main">
          <x14:cfRule type="dataBar" id="{A4F5E7FE-2606-4A8B-91EE-4F782DD6F7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N33</xm:sqref>
        </x14:conditionalFormatting>
        <x14:conditionalFormatting xmlns:xm="http://schemas.microsoft.com/office/excel/2006/main">
          <x14:cfRule type="dataBar" id="{194E0385-2270-49CE-86E7-9FFF49E0BE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O33</xm:sqref>
        </x14:conditionalFormatting>
        <x14:conditionalFormatting xmlns:xm="http://schemas.microsoft.com/office/excel/2006/main">
          <x14:cfRule type="dataBar" id="{34FDE140-DAA6-4499-B38E-42BEE14ACA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J34:J46</xm:sqref>
        </x14:conditionalFormatting>
        <x14:conditionalFormatting xmlns:xm="http://schemas.microsoft.com/office/excel/2006/main">
          <x14:cfRule type="dataBar" id="{ABF4BC39-DDEA-48BC-9E01-C9740012E70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N34</xm:sqref>
        </x14:conditionalFormatting>
        <x14:conditionalFormatting xmlns:xm="http://schemas.microsoft.com/office/excel/2006/main">
          <x14:cfRule type="dataBar" id="{4608DE11-76B0-4ED7-9BA3-5893981A58C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B551CB0C-59E4-4D5F-B826-92A8BBEB50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E31</xm:sqref>
        </x14:conditionalFormatting>
        <x14:conditionalFormatting xmlns:xm="http://schemas.microsoft.com/office/excel/2006/main">
          <x14:cfRule type="dataBar" id="{778DAC01-4195-4977-B33F-A1269DC3169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E33</xm:sqref>
        </x14:conditionalFormatting>
        <x14:conditionalFormatting xmlns:xm="http://schemas.microsoft.com/office/excel/2006/main">
          <x14:cfRule type="dataBar" id="{23E65CD1-D626-4998-9CC8-829A702B71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D9593F4A-C5D6-4508-BB46-5497EB4A3B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J63</xm:sqref>
        </x14:conditionalFormatting>
        <x14:conditionalFormatting xmlns:xm="http://schemas.microsoft.com/office/excel/2006/main">
          <x14:cfRule type="dataBar" id="{6DF156E6-6F9A-4EDF-BBAC-BCC66B3496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M63</xm:sqref>
        </x14:conditionalFormatting>
        <x14:conditionalFormatting xmlns:xm="http://schemas.microsoft.com/office/excel/2006/main">
          <x14:cfRule type="dataBar" id="{D2587331-93FF-43A7-9C2E-68EF696414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E63</xm:sqref>
        </x14:conditionalFormatting>
        <x14:conditionalFormatting xmlns:xm="http://schemas.microsoft.com/office/excel/2006/main">
          <x14:cfRule type="dataBar" id="{67C01BCF-CA7C-4050-AA4A-4E7853A014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27426CF2-9D29-43ED-B4F1-4A5D4A3F27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D6F76286-B9F5-4D9F-941C-E7459CED15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9ACA50C8-5F78-428F-8FDA-7E75ECBF46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F8097D68-FB9F-4563-A2F5-2C808DE914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7A6DF3AA-5D1E-470A-ADDD-2C3059F9CB4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2980F314-1D8E-4870-B454-CBD3841F71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</xm:sqref>
        </x14:conditionalFormatting>
        <x14:conditionalFormatting xmlns:xm="http://schemas.microsoft.com/office/excel/2006/main">
          <x14:cfRule type="dataBar" id="{847C5101-B92E-485D-B4B8-15874667EA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</xm:sqref>
        </x14:conditionalFormatting>
        <x14:conditionalFormatting xmlns:xm="http://schemas.microsoft.com/office/excel/2006/main">
          <x14:cfRule type="dataBar" id="{94C6DE72-1C60-4CA1-B454-68A0140B8C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BEDFB693-CC08-400C-BCC8-62D403DFB2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C05C68D0-B8B3-4C36-AD9E-E6AC7BBA72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R62</xm:sqref>
        </x14:conditionalFormatting>
        <x14:conditionalFormatting xmlns:xm="http://schemas.microsoft.com/office/excel/2006/main">
          <x14:cfRule type="dataBar" id="{72935BE3-C8D7-4B68-984B-569664DADF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R62</xm:sqref>
        </x14:conditionalFormatting>
        <x14:conditionalFormatting xmlns:xm="http://schemas.microsoft.com/office/excel/2006/main">
          <x14:cfRule type="dataBar" id="{D1E54FAB-C3BC-402E-A3DE-665202BC3D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865E8EE8-C304-4E51-9515-A3B8163655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R63</xm:sqref>
        </x14:conditionalFormatting>
        <x14:conditionalFormatting xmlns:xm="http://schemas.microsoft.com/office/excel/2006/main">
          <x14:cfRule type="dataBar" id="{192766CB-6FBE-402B-9E10-39730C9171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R64</xm:sqref>
        </x14:conditionalFormatting>
        <x14:conditionalFormatting xmlns:xm="http://schemas.microsoft.com/office/excel/2006/main">
          <x14:cfRule type="dataBar" id="{9F1C7F43-0584-48D6-BC64-8E4844CCE7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R64</xm:sqref>
        </x14:conditionalFormatting>
        <x14:conditionalFormatting xmlns:xm="http://schemas.microsoft.com/office/excel/2006/main">
          <x14:cfRule type="dataBar" id="{E4B888B2-73A6-4066-ABA1-8940E585BC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R65</xm:sqref>
        </x14:conditionalFormatting>
        <x14:conditionalFormatting xmlns:xm="http://schemas.microsoft.com/office/excel/2006/main">
          <x14:cfRule type="dataBar" id="{26EC50AE-3704-4AE9-AD57-66067A536C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R65</xm:sqref>
        </x14:conditionalFormatting>
        <x14:conditionalFormatting xmlns:xm="http://schemas.microsoft.com/office/excel/2006/main">
          <x14:cfRule type="dataBar" id="{D2806B11-CC5C-44AE-ADB7-8635341DF5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R66</xm:sqref>
        </x14:conditionalFormatting>
        <x14:conditionalFormatting xmlns:xm="http://schemas.microsoft.com/office/excel/2006/main">
          <x14:cfRule type="dataBar" id="{320E48EE-CB60-4A0D-B6A0-6086EC44F8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R66</xm:sqref>
        </x14:conditionalFormatting>
        <x14:conditionalFormatting xmlns:xm="http://schemas.microsoft.com/office/excel/2006/main">
          <x14:cfRule type="dataBar" id="{1CBF99ED-8F58-4E91-8F6C-4E5F7EE2E0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R67</xm:sqref>
        </x14:conditionalFormatting>
        <x14:conditionalFormatting xmlns:xm="http://schemas.microsoft.com/office/excel/2006/main">
          <x14:cfRule type="dataBar" id="{BA7A110F-4B23-4E02-BEEC-9E16172197F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R67</xm:sqref>
        </x14:conditionalFormatting>
        <x14:conditionalFormatting xmlns:xm="http://schemas.microsoft.com/office/excel/2006/main">
          <x14:cfRule type="dataBar" id="{93CB1B00-1BAC-45B2-BD36-67DB4F9947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R68:R83</xm:sqref>
        </x14:conditionalFormatting>
        <x14:conditionalFormatting xmlns:xm="http://schemas.microsoft.com/office/excel/2006/main">
          <x14:cfRule type="dataBar" id="{0A98159A-6D6B-4F7D-BC3C-0948D3AA54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R68:R83</xm:sqref>
        </x14:conditionalFormatting>
        <x14:conditionalFormatting xmlns:xm="http://schemas.microsoft.com/office/excel/2006/main">
          <x14:cfRule type="dataBar" id="{AE4DD5DB-E4F9-401F-8FFC-E0952B498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J67</xm:sqref>
        </x14:conditionalFormatting>
        <x14:conditionalFormatting xmlns:xm="http://schemas.microsoft.com/office/excel/2006/main">
          <x14:cfRule type="dataBar" id="{457F8398-4741-498F-9ED2-3A2B86F654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M67</xm:sqref>
        </x14:conditionalFormatting>
        <x14:conditionalFormatting xmlns:xm="http://schemas.microsoft.com/office/excel/2006/main">
          <x14:cfRule type="dataBar" id="{D6A52DD4-8127-42F8-B25A-8215ABBA26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J68:J83</xm:sqref>
        </x14:conditionalFormatting>
        <x14:conditionalFormatting xmlns:xm="http://schemas.microsoft.com/office/excel/2006/main">
          <x14:cfRule type="dataBar" id="{EB4C50E1-26B5-4462-9CFE-DB93D13ED7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M68:M83</xm:sqref>
        </x14:conditionalFormatting>
        <x14:conditionalFormatting xmlns:xm="http://schemas.microsoft.com/office/excel/2006/main">
          <x14:cfRule type="dataBar" id="{09A7B0B8-B4AD-44BF-A021-40C2113AAA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J64</xm:sqref>
        </x14:conditionalFormatting>
        <x14:conditionalFormatting xmlns:xm="http://schemas.microsoft.com/office/excel/2006/main">
          <x14:cfRule type="dataBar" id="{2CD0DE3F-52EB-4317-A8E0-72A99EE5D6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M64</xm:sqref>
        </x14:conditionalFormatting>
        <x14:conditionalFormatting xmlns:xm="http://schemas.microsoft.com/office/excel/2006/main">
          <x14:cfRule type="dataBar" id="{41EEC3C7-B301-4BA0-A542-EE2E7E0288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3DBBE7DE-7E00-4831-A9C3-38D393AD40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M87</xm:sqref>
        </x14:conditionalFormatting>
        <x14:conditionalFormatting xmlns:xm="http://schemas.microsoft.com/office/excel/2006/main">
          <x14:cfRule type="dataBar" id="{75E9D323-01C3-4870-A991-06CF713F9CF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E87</xm:sqref>
        </x14:conditionalFormatting>
        <x14:conditionalFormatting xmlns:xm="http://schemas.microsoft.com/office/excel/2006/main">
          <x14:cfRule type="dataBar" id="{28B696A3-F19E-430D-8085-023387DC7E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19F9C8BF-3E6B-4D2F-AA21-0905233EB7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0561658C-D999-4D8F-92FA-6363C4DB23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D95848C5-E30B-477D-9613-5FBFCC604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3EA9582D-A490-4A73-BD61-A91EE495C4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4ADCE5B8-8186-4FF5-B225-9EC89E0BB6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E7A10FB2-A64E-46A6-9876-8841249702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EE5E1C08-2115-4F47-B3D2-037CCB228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F01D46D4-F7CD-411F-84D2-7AF2194ACD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6D6A394E-F026-47BA-B54E-49CA169096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34DCE7B4-70FA-4759-AFBB-B132A71E5B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401CF0CC-C6A7-4431-A7D0-75824D6662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7F13690B-B347-46E4-B7CC-5CEEF1FA28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DAA6245D-8E13-4E46-BA2D-FD51FFEBB8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EFF1F237-67E8-490E-8A69-276789DF3D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R91</xm:sqref>
        </x14:conditionalFormatting>
        <x14:conditionalFormatting xmlns:xm="http://schemas.microsoft.com/office/excel/2006/main">
          <x14:cfRule type="dataBar" id="{D98F0D3E-DBD0-439A-A363-9C70D77B89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R91</xm:sqref>
        </x14:conditionalFormatting>
        <x14:conditionalFormatting xmlns:xm="http://schemas.microsoft.com/office/excel/2006/main">
          <x14:cfRule type="dataBar" id="{6957A06E-16D2-4F0F-8DCA-F68EC564A9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R92</xm:sqref>
        </x14:conditionalFormatting>
        <x14:conditionalFormatting xmlns:xm="http://schemas.microsoft.com/office/excel/2006/main">
          <x14:cfRule type="dataBar" id="{81463764-C535-4039-98AD-AB6303BD6D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R92</xm:sqref>
        </x14:conditionalFormatting>
        <x14:conditionalFormatting xmlns:xm="http://schemas.microsoft.com/office/excel/2006/main">
          <x14:cfRule type="dataBar" id="{9B04F9CA-71EA-40BC-9C70-BBB61368BF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R93</xm:sqref>
        </x14:conditionalFormatting>
        <x14:conditionalFormatting xmlns:xm="http://schemas.microsoft.com/office/excel/2006/main">
          <x14:cfRule type="dataBar" id="{F85558FE-9034-49B9-A496-B2C6BF90E9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R93</xm:sqref>
        </x14:conditionalFormatting>
        <x14:conditionalFormatting xmlns:xm="http://schemas.microsoft.com/office/excel/2006/main">
          <x14:cfRule type="dataBar" id="{2D25D993-54CE-4653-BCEA-05D7381588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R94</xm:sqref>
        </x14:conditionalFormatting>
        <x14:conditionalFormatting xmlns:xm="http://schemas.microsoft.com/office/excel/2006/main">
          <x14:cfRule type="dataBar" id="{EB7D485E-6772-4FAA-BC6B-92FBCD7D280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R94</xm:sqref>
        </x14:conditionalFormatting>
        <x14:conditionalFormatting xmlns:xm="http://schemas.microsoft.com/office/excel/2006/main">
          <x14:cfRule type="dataBar" id="{164D1C01-5B48-4ED9-94B3-8DFC6E15D3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R95</xm:sqref>
        </x14:conditionalFormatting>
        <x14:conditionalFormatting xmlns:xm="http://schemas.microsoft.com/office/excel/2006/main">
          <x14:cfRule type="dataBar" id="{D3A4ECD9-2E22-4A9C-B5E8-ABC1CA9FBD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R95</xm:sqref>
        </x14:conditionalFormatting>
        <x14:conditionalFormatting xmlns:xm="http://schemas.microsoft.com/office/excel/2006/main">
          <x14:cfRule type="dataBar" id="{5BB8F53D-46AD-4F61-9285-114E99AF5B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S97</xm:sqref>
        </x14:conditionalFormatting>
        <x14:conditionalFormatting xmlns:xm="http://schemas.microsoft.com/office/excel/2006/main">
          <x14:cfRule type="dataBar" id="{5484E1F3-77CB-46D9-8CB8-10CECA1674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S97</xm:sqref>
        </x14:conditionalFormatting>
        <x14:conditionalFormatting xmlns:xm="http://schemas.microsoft.com/office/excel/2006/main">
          <x14:cfRule type="dataBar" id="{8C59C6CE-1835-4404-B405-245387FB21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J93:J97</xm:sqref>
        </x14:conditionalFormatting>
        <x14:conditionalFormatting xmlns:xm="http://schemas.microsoft.com/office/excel/2006/main">
          <x14:cfRule type="dataBar" id="{3DC3F315-C80E-40A7-9107-D0AD484D2F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M93:M97</xm:sqref>
        </x14:conditionalFormatting>
        <x14:conditionalFormatting xmlns:xm="http://schemas.microsoft.com/office/excel/2006/main">
          <x14:cfRule type="dataBar" id="{E9EC7208-1E4A-4C24-AD93-2466CEF6B0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J91</xm:sqref>
        </x14:conditionalFormatting>
        <x14:conditionalFormatting xmlns:xm="http://schemas.microsoft.com/office/excel/2006/main">
          <x14:cfRule type="dataBar" id="{2A56ED50-9F28-44B8-821D-88B4187DC3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M91</xm:sqref>
        </x14:conditionalFormatting>
        <x14:conditionalFormatting xmlns:xm="http://schemas.microsoft.com/office/excel/2006/main">
          <x14:cfRule type="dataBar" id="{D95F726A-6A87-4BAD-9600-42C91909D7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J92</xm:sqref>
        </x14:conditionalFormatting>
        <x14:conditionalFormatting xmlns:xm="http://schemas.microsoft.com/office/excel/2006/main">
          <x14:cfRule type="dataBar" id="{EDA4778F-3C67-4DDB-ABB1-A6B1C53DCA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M92</xm:sqref>
        </x14:conditionalFormatting>
        <x14:conditionalFormatting xmlns:xm="http://schemas.microsoft.com/office/excel/2006/main">
          <x14:cfRule type="dataBar" id="{949DD492-7E39-4E11-A936-44E28DD447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E91 E93</xm:sqref>
        </x14:conditionalFormatting>
        <x14:conditionalFormatting xmlns:xm="http://schemas.microsoft.com/office/excel/2006/main">
          <x14:cfRule type="dataBar" id="{C2F92B3D-49F1-4530-BD38-2B89439183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E92</xm:sqref>
        </x14:conditionalFormatting>
        <x14:conditionalFormatting xmlns:xm="http://schemas.microsoft.com/office/excel/2006/main">
          <x14:cfRule type="dataBar" id="{4D0EF455-C9C0-44E7-BB5A-3407A0FFB3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J88</xm:sqref>
        </x14:conditionalFormatting>
        <x14:conditionalFormatting xmlns:xm="http://schemas.microsoft.com/office/excel/2006/main">
          <x14:cfRule type="dataBar" id="{8E14319A-753C-45BC-9D92-C0B33EFCFC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M88</xm:sqref>
        </x14:conditionalFormatting>
        <x14:conditionalFormatting xmlns:xm="http://schemas.microsoft.com/office/excel/2006/main">
          <x14:cfRule type="dataBar" id="{B34CBC82-C8B9-4DAD-8974-BC5CD5D5DA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J101:J103 J112:J118</xm:sqref>
        </x14:conditionalFormatting>
        <x14:conditionalFormatting xmlns:xm="http://schemas.microsoft.com/office/excel/2006/main">
          <x14:cfRule type="dataBar" id="{5AD9812B-73E1-4137-B211-986AAF63CD3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M101:M103 M112:M118</xm:sqref>
        </x14:conditionalFormatting>
        <x14:conditionalFormatting xmlns:xm="http://schemas.microsoft.com/office/excel/2006/main">
          <x14:cfRule type="dataBar" id="{4765354D-B255-417F-9763-A7D6C6ABD0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J98</xm:sqref>
        </x14:conditionalFormatting>
        <x14:conditionalFormatting xmlns:xm="http://schemas.microsoft.com/office/excel/2006/main">
          <x14:cfRule type="dataBar" id="{86E68B87-9682-45A9-A181-2203DBD1DD2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M98</xm:sqref>
        </x14:conditionalFormatting>
        <x14:conditionalFormatting xmlns:xm="http://schemas.microsoft.com/office/excel/2006/main">
          <x14:cfRule type="dataBar" id="{65BBDA31-498E-4FA0-ACE3-D0968A07B8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J99</xm:sqref>
        </x14:conditionalFormatting>
        <x14:conditionalFormatting xmlns:xm="http://schemas.microsoft.com/office/excel/2006/main">
          <x14:cfRule type="dataBar" id="{D95C883A-3BED-4A17-9A4E-51A26EB257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M99</xm:sqref>
        </x14:conditionalFormatting>
        <x14:conditionalFormatting xmlns:xm="http://schemas.microsoft.com/office/excel/2006/main">
          <x14:cfRule type="dataBar" id="{18A5CE74-C2BA-4B15-8966-3ECE628E68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J100</xm:sqref>
        </x14:conditionalFormatting>
        <x14:conditionalFormatting xmlns:xm="http://schemas.microsoft.com/office/excel/2006/main">
          <x14:cfRule type="dataBar" id="{DEDB86CA-25E8-4070-9B77-B735E218FC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M100</xm:sqref>
        </x14:conditionalFormatting>
        <x14:conditionalFormatting xmlns:xm="http://schemas.microsoft.com/office/excel/2006/main">
          <x14:cfRule type="dataBar" id="{14B576D3-6724-4577-94D7-7D34325F0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E99 E101</xm:sqref>
        </x14:conditionalFormatting>
        <x14:conditionalFormatting xmlns:xm="http://schemas.microsoft.com/office/excel/2006/main">
          <x14:cfRule type="dataBar" id="{872DDA8F-B6F3-4068-BE9E-2D9B209ED8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E98</xm:sqref>
        </x14:conditionalFormatting>
        <x14:conditionalFormatting xmlns:xm="http://schemas.microsoft.com/office/excel/2006/main">
          <x14:cfRule type="dataBar" id="{06728559-9FD3-430A-A3E3-03A9FAB016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E100</xm:sqref>
        </x14:conditionalFormatting>
        <x14:conditionalFormatting xmlns:xm="http://schemas.microsoft.com/office/excel/2006/main">
          <x14:cfRule type="dataBar" id="{E50C393F-6418-49FF-BF3B-F64279C8DE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J119</xm:sqref>
        </x14:conditionalFormatting>
        <x14:conditionalFormatting xmlns:xm="http://schemas.microsoft.com/office/excel/2006/main">
          <x14:cfRule type="dataBar" id="{3608FC75-616A-47B5-BD55-8A9278F4AFB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M119</xm:sqref>
        </x14:conditionalFormatting>
        <x14:conditionalFormatting xmlns:xm="http://schemas.microsoft.com/office/excel/2006/main">
          <x14:cfRule type="dataBar" id="{67EC725B-4722-4E15-B617-25C4E31471F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E119</xm:sqref>
        </x14:conditionalFormatting>
        <x14:conditionalFormatting xmlns:xm="http://schemas.microsoft.com/office/excel/2006/main">
          <x14:cfRule type="dataBar" id="{29EA50AF-FDB5-4F65-BD40-15C3363B88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J120</xm:sqref>
        </x14:conditionalFormatting>
        <x14:conditionalFormatting xmlns:xm="http://schemas.microsoft.com/office/excel/2006/main">
          <x14:cfRule type="dataBar" id="{78791908-7F3F-4AAD-AB7F-7A50BE5B1C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M120</xm:sqref>
        </x14:conditionalFormatting>
        <x14:conditionalFormatting xmlns:xm="http://schemas.microsoft.com/office/excel/2006/main">
          <x14:cfRule type="dataBar" id="{BD673E6B-4DA4-42BB-8D30-1B4BF74908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J123:J124</xm:sqref>
        </x14:conditionalFormatting>
        <x14:conditionalFormatting xmlns:xm="http://schemas.microsoft.com/office/excel/2006/main">
          <x14:cfRule type="dataBar" id="{48A91F6E-CFBB-4050-A312-206AFFA48B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M123:M124</xm:sqref>
        </x14:conditionalFormatting>
        <x14:conditionalFormatting xmlns:xm="http://schemas.microsoft.com/office/excel/2006/main">
          <x14:cfRule type="dataBar" id="{C56DAFD5-2E82-471C-A2FC-FEBEB389B5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J121:J124</xm:sqref>
        </x14:conditionalFormatting>
        <x14:conditionalFormatting xmlns:xm="http://schemas.microsoft.com/office/excel/2006/main">
          <x14:cfRule type="dataBar" id="{0B1A6242-7248-4955-89CB-7B8DAEF67F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M121:M124</xm:sqref>
        </x14:conditionalFormatting>
        <x14:conditionalFormatting xmlns:xm="http://schemas.microsoft.com/office/excel/2006/main">
          <x14:cfRule type="dataBar" id="{640D5BD0-FE66-4B0B-80A9-E2E9DAF74F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J121</xm:sqref>
        </x14:conditionalFormatting>
        <x14:conditionalFormatting xmlns:xm="http://schemas.microsoft.com/office/excel/2006/main">
          <x14:cfRule type="dataBar" id="{1C24177F-36A9-40EC-9DAC-3CE2B7BD669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M121</xm:sqref>
        </x14:conditionalFormatting>
        <x14:conditionalFormatting xmlns:xm="http://schemas.microsoft.com/office/excel/2006/main">
          <x14:cfRule type="dataBar" id="{1D5173CC-53F4-46B0-9BB5-8A08F86096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J122</xm:sqref>
        </x14:conditionalFormatting>
        <x14:conditionalFormatting xmlns:xm="http://schemas.microsoft.com/office/excel/2006/main">
          <x14:cfRule type="dataBar" id="{AB97A9E6-9004-481B-B8AE-87A1209EC0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M122</xm:sqref>
        </x14:conditionalFormatting>
        <x14:conditionalFormatting xmlns:xm="http://schemas.microsoft.com/office/excel/2006/main">
          <x14:cfRule type="dataBar" id="{FD38881D-E212-413C-8E53-B7EB1D1182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E123 E121</xm:sqref>
        </x14:conditionalFormatting>
        <x14:conditionalFormatting xmlns:xm="http://schemas.microsoft.com/office/excel/2006/main">
          <x14:cfRule type="dataBar" id="{FA31BFEB-93FA-48D9-A01B-473EC32A79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E122</xm:sqref>
        </x14:conditionalFormatting>
        <x14:conditionalFormatting xmlns:xm="http://schemas.microsoft.com/office/excel/2006/main">
          <x14:cfRule type="dataBar" id="{5E9E5A89-0F7E-41C9-A327-878B2C2BEA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J56</xm:sqref>
        </x14:conditionalFormatting>
        <x14:conditionalFormatting xmlns:xm="http://schemas.microsoft.com/office/excel/2006/main">
          <x14:cfRule type="dataBar" id="{1B3E1121-190A-4A45-83DE-A76B38ECCE8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N56:N83</xm:sqref>
        </x14:conditionalFormatting>
        <x14:conditionalFormatting xmlns:xm="http://schemas.microsoft.com/office/excel/2006/main">
          <x14:cfRule type="dataBar" id="{20E90B69-FE22-42EB-AD17-746457BA2F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E43 E41</xm:sqref>
        </x14:conditionalFormatting>
        <x14:conditionalFormatting xmlns:xm="http://schemas.microsoft.com/office/excel/2006/main">
          <x14:cfRule type="dataBar" id="{0E75A6F3-1737-4476-AFDF-5FAF0C80BF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97C2926E-A0D1-4C7D-9DD0-8F08D71389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E42</xm:sqref>
        </x14:conditionalFormatting>
        <x14:conditionalFormatting xmlns:xm="http://schemas.microsoft.com/office/excel/2006/main">
          <x14:cfRule type="dataBar" id="{0DB05EE0-0741-4C13-8CD6-16536049647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E41</xm:sqref>
        </x14:conditionalFormatting>
        <x14:conditionalFormatting xmlns:xm="http://schemas.microsoft.com/office/excel/2006/main">
          <x14:cfRule type="dataBar" id="{173BA9C1-0D3F-4D7D-B62B-1B97FE9116D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N42:N46</xm:sqref>
        </x14:conditionalFormatting>
        <x14:conditionalFormatting xmlns:xm="http://schemas.microsoft.com/office/excel/2006/main">
          <x14:cfRule type="dataBar" id="{9D0479E8-BBEB-4A47-B602-82EF11C442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N41</xm:sqref>
        </x14:conditionalFormatting>
        <x14:conditionalFormatting xmlns:xm="http://schemas.microsoft.com/office/excel/2006/main">
          <x14:cfRule type="dataBar" id="{0750E9C5-FA3B-4773-BB98-D2B02727E6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4801C33E-8C41-4832-8604-C23F2BA5C8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D8F2959F-698D-472B-A5FB-277D6B8BA4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3CD2F913-639B-462F-9D1A-615647F1D26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J6:J19</xm:sqref>
        </x14:conditionalFormatting>
        <x14:conditionalFormatting xmlns:xm="http://schemas.microsoft.com/office/excel/2006/main">
          <x14:cfRule type="dataBar" id="{A72A23B6-B9D2-4092-A372-B27D45DC545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I6:I19</xm:sqref>
        </x14:conditionalFormatting>
        <x14:conditionalFormatting xmlns:xm="http://schemas.microsoft.com/office/excel/2006/main">
          <x14:cfRule type="dataBar" id="{FC83CD6A-DAF3-4CE4-B8BF-C4CE236867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N84:N103 N36:N40 N112:N1048576</xm:sqref>
        </x14:conditionalFormatting>
        <x14:conditionalFormatting xmlns:xm="http://schemas.microsoft.com/office/excel/2006/main">
          <x14:cfRule type="dataBar" id="{8DBBBE6C-F781-40AA-AB16-F09AF9401D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R56:R83</xm:sqref>
        </x14:conditionalFormatting>
        <x14:conditionalFormatting xmlns:xm="http://schemas.microsoft.com/office/excel/2006/main">
          <x14:cfRule type="dataBar" id="{CA2FCDEC-1E72-4C80-A80D-D37E8A847C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J2:J5</xm:sqref>
        </x14:conditionalFormatting>
        <x14:conditionalFormatting xmlns:xm="http://schemas.microsoft.com/office/excel/2006/main">
          <x14:cfRule type="dataBar" id="{786398AC-4652-4E61-AD4E-E337FDC3AF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I2:I5</xm:sqref>
        </x14:conditionalFormatting>
        <x14:conditionalFormatting xmlns:xm="http://schemas.microsoft.com/office/excel/2006/main">
          <x14:cfRule type="dataBar" id="{30EB6AEC-AEB8-4298-A5FE-A4474A5E2BF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J20:J29</xm:sqref>
        </x14:conditionalFormatting>
        <x14:conditionalFormatting xmlns:xm="http://schemas.microsoft.com/office/excel/2006/main">
          <x14:cfRule type="dataBar" id="{E99C48D1-53D3-4B28-AF25-14A37679F5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I20:I29</xm:sqref>
        </x14:conditionalFormatting>
        <x14:conditionalFormatting xmlns:xm="http://schemas.microsoft.com/office/excel/2006/main">
          <x14:cfRule type="dataBar" id="{8EE979B2-475F-4AB5-A465-39A141CB51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Q20:Q29</xm:sqref>
        </x14:conditionalFormatting>
        <x14:conditionalFormatting xmlns:xm="http://schemas.microsoft.com/office/excel/2006/main">
          <x14:cfRule type="dataBar" id="{8A2C5D29-8A42-4C82-991D-DC2E62D2DB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3C58F6BC-F797-4345-8E83-9EF9880317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M104</xm:sqref>
        </x14:conditionalFormatting>
        <x14:conditionalFormatting xmlns:xm="http://schemas.microsoft.com/office/excel/2006/main">
          <x14:cfRule type="dataBar" id="{71853A94-5C89-4041-BE93-5053AD999F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N104</xm:sqref>
        </x14:conditionalFormatting>
        <x14:conditionalFormatting xmlns:xm="http://schemas.microsoft.com/office/excel/2006/main">
          <x14:cfRule type="dataBar" id="{B3552DF5-51CF-4679-9CA8-AAAD880A0E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O104</xm:sqref>
        </x14:conditionalFormatting>
        <x14:conditionalFormatting xmlns:xm="http://schemas.microsoft.com/office/excel/2006/main">
          <x14:cfRule type="dataBar" id="{DD08892F-FC9D-4E58-A3AE-07C435F17BB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E104</xm:sqref>
        </x14:conditionalFormatting>
        <x14:conditionalFormatting xmlns:xm="http://schemas.microsoft.com/office/excel/2006/main">
          <x14:cfRule type="dataBar" id="{3AFEDFEA-C1CB-4161-AD2B-7619354908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</xm:sqref>
        </x14:conditionalFormatting>
        <x14:conditionalFormatting xmlns:xm="http://schemas.microsoft.com/office/excel/2006/main">
          <x14:cfRule type="dataBar" id="{CAD5CF04-8536-4C4F-BF9C-261FDF7AE8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R105</xm:sqref>
        </x14:conditionalFormatting>
        <x14:conditionalFormatting xmlns:xm="http://schemas.microsoft.com/office/excel/2006/main">
          <x14:cfRule type="dataBar" id="{6A9B2F48-8A2A-43DB-8E7E-19EB85A170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R105</xm:sqref>
        </x14:conditionalFormatting>
        <x14:conditionalFormatting xmlns:xm="http://schemas.microsoft.com/office/excel/2006/main">
          <x14:cfRule type="dataBar" id="{7220E078-BB37-457A-B9B2-BCEE4CBA12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N105</xm:sqref>
        </x14:conditionalFormatting>
        <x14:conditionalFormatting xmlns:xm="http://schemas.microsoft.com/office/excel/2006/main">
          <x14:cfRule type="dataBar" id="{309D7428-0039-4118-A2BC-8148CBCEAC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J106:J108</xm:sqref>
        </x14:conditionalFormatting>
        <x14:conditionalFormatting xmlns:xm="http://schemas.microsoft.com/office/excel/2006/main">
          <x14:cfRule type="dataBar" id="{07CDDF32-5095-4AFD-B0B7-9E87C9A4FB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R106:R108</xm:sqref>
        </x14:conditionalFormatting>
        <x14:conditionalFormatting xmlns:xm="http://schemas.microsoft.com/office/excel/2006/main">
          <x14:cfRule type="dataBar" id="{9E441CD5-CB82-4331-92E7-81DCCF712D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R106:R108</xm:sqref>
        </x14:conditionalFormatting>
        <x14:conditionalFormatting xmlns:xm="http://schemas.microsoft.com/office/excel/2006/main">
          <x14:cfRule type="dataBar" id="{D06FE20C-C138-495C-B24D-EDD1B997EC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N106:N108</xm:sqref>
        </x14:conditionalFormatting>
        <x14:conditionalFormatting xmlns:xm="http://schemas.microsoft.com/office/excel/2006/main">
          <x14:cfRule type="dataBar" id="{46A4A181-C58C-4A2F-95B2-C89BA0A1C7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R109:R111</xm:sqref>
        </x14:conditionalFormatting>
        <x14:conditionalFormatting xmlns:xm="http://schemas.microsoft.com/office/excel/2006/main">
          <x14:cfRule type="dataBar" id="{689B5076-379F-4832-AD00-3F324785B7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R109:R111</xm:sqref>
        </x14:conditionalFormatting>
        <x14:conditionalFormatting xmlns:xm="http://schemas.microsoft.com/office/excel/2006/main">
          <x14:cfRule type="dataBar" id="{3E45B407-CC3A-4623-835E-9E8FA57227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J109:J111</xm:sqref>
        </x14:conditionalFormatting>
        <x14:conditionalFormatting xmlns:xm="http://schemas.microsoft.com/office/excel/2006/main">
          <x14:cfRule type="dataBar" id="{9689F62A-1A3A-4763-88E3-72078029E7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M109:M111</xm:sqref>
        </x14:conditionalFormatting>
        <x14:conditionalFormatting xmlns:xm="http://schemas.microsoft.com/office/excel/2006/main">
          <x14:cfRule type="dataBar" id="{02745689-4D50-4D4D-BF0F-D0ACC27511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N109:N111</xm:sqref>
        </x14:conditionalFormatting>
        <x14:conditionalFormatting xmlns:xm="http://schemas.microsoft.com/office/excel/2006/main">
          <x14:cfRule type="dataBar" id="{33DDB1B7-8896-4C2D-981E-061C207BDC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R109:R111</xm:sqref>
        </x14:conditionalFormatting>
        <x14:conditionalFormatting xmlns:xm="http://schemas.microsoft.com/office/excel/2006/main">
          <x14:cfRule type="dataBar" id="{3E584BA7-0A24-4F5C-83C8-7CFEC53111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J47:J55</xm:sqref>
        </x14:conditionalFormatting>
        <x14:conditionalFormatting xmlns:xm="http://schemas.microsoft.com/office/excel/2006/main">
          <x14:cfRule type="dataBar" id="{E58A263B-DC16-46CC-9D97-031336A905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N47:N55</xm:sqref>
        </x14:conditionalFormatting>
        <x14:conditionalFormatting xmlns:xm="http://schemas.microsoft.com/office/excel/2006/main">
          <x14:cfRule type="dataBar" id="{7C7FF270-F9B2-45DA-9E48-69C15836BD7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Q29</xm:sqref>
        </x14:conditionalFormatting>
        <x14:conditionalFormatting xmlns:xm="http://schemas.microsoft.com/office/excel/2006/main">
          <x14:cfRule type="dataBar" id="{64E383CB-B885-45B1-9ED5-0F8CCA28A3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Q2:Q30</xm:sqref>
        </x14:conditionalFormatting>
        <x14:conditionalFormatting xmlns:xm="http://schemas.microsoft.com/office/excel/2006/main">
          <x14:cfRule type="dataBar" id="{E215BDEB-130B-46DF-86A0-EC7174011F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55C99-D15D-4177-BEC6-9665EB014FB9}">
  <sheetPr codeName="Tabelle11">
    <pageSetUpPr fitToPage="1"/>
  </sheetPr>
  <dimension ref="A1:AL3685"/>
  <sheetViews>
    <sheetView zoomScale="70" zoomScaleNormal="70" workbookViewId="0">
      <pane ySplit="1" topLeftCell="A2" activePane="bottomLeft" state="frozen"/>
      <selection activeCell="A36" sqref="A36"/>
      <selection pane="bottomLeft" activeCell="C16" sqref="C16"/>
    </sheetView>
  </sheetViews>
  <sheetFormatPr baseColWidth="10" defaultColWidth="11.5546875" defaultRowHeight="14.4" x14ac:dyDescent="0.3"/>
  <cols>
    <col min="1" max="1" width="18.33203125" style="33" customWidth="1"/>
    <col min="2" max="2" width="4.109375" style="129" customWidth="1"/>
    <col min="3" max="4" width="9.6640625" style="129" customWidth="1"/>
    <col min="5" max="5" width="9.6640625" style="35" customWidth="1"/>
    <col min="6" max="6" width="9.6640625" style="129" customWidth="1"/>
    <col min="7" max="15" width="9.6640625" style="35" customWidth="1"/>
    <col min="16" max="18" width="9.6640625" style="132" customWidth="1"/>
    <col min="19" max="38" width="9.6640625" style="35" customWidth="1"/>
    <col min="39" max="16384" width="11.5546875" style="35"/>
  </cols>
  <sheetData>
    <row r="1" spans="1:38" x14ac:dyDescent="0.3">
      <c r="A1" s="457">
        <v>45454.396226851852</v>
      </c>
      <c r="B1" s="132" t="s">
        <v>7761</v>
      </c>
      <c r="C1" s="132" t="s">
        <v>7762</v>
      </c>
      <c r="D1" s="132" t="s">
        <v>7763</v>
      </c>
      <c r="E1" s="132" t="s">
        <v>2794</v>
      </c>
      <c r="F1" s="132" t="s">
        <v>7764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514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7701</v>
      </c>
      <c r="Q1" s="132" t="s">
        <v>7702</v>
      </c>
      <c r="R1" s="132" t="s">
        <v>7703</v>
      </c>
      <c r="S1" s="132" t="s">
        <v>6415</v>
      </c>
      <c r="T1" s="132" t="s">
        <v>6429</v>
      </c>
      <c r="U1" s="132" t="s">
        <v>492</v>
      </c>
      <c r="V1" s="132" t="s">
        <v>5690</v>
      </c>
      <c r="W1" s="132" t="s">
        <v>5708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2477</v>
      </c>
      <c r="AC1" s="132" t="s">
        <v>2794</v>
      </c>
      <c r="AD1" s="132" t="s">
        <v>17</v>
      </c>
      <c r="AE1" s="132" t="s">
        <v>18</v>
      </c>
      <c r="AF1" s="132" t="s">
        <v>19</v>
      </c>
      <c r="AG1" s="132" t="s">
        <v>514</v>
      </c>
      <c r="AH1" s="423" t="s">
        <v>7761</v>
      </c>
      <c r="AI1" s="423" t="s">
        <v>7762</v>
      </c>
      <c r="AJ1" s="132"/>
      <c r="AK1" s="35" t="s">
        <v>7763</v>
      </c>
      <c r="AL1" s="35" t="s">
        <v>7764</v>
      </c>
    </row>
    <row r="2" spans="1:38" x14ac:dyDescent="0.3">
      <c r="A2" s="33" t="s">
        <v>257</v>
      </c>
      <c r="B2" s="132">
        <v>99</v>
      </c>
      <c r="C2" s="132">
        <v>99</v>
      </c>
      <c r="D2" s="132">
        <v>40</v>
      </c>
      <c r="E2" s="132">
        <v>61</v>
      </c>
      <c r="F2" s="132" t="e">
        <v>#N/A</v>
      </c>
      <c r="G2" s="238" t="s">
        <v>3158</v>
      </c>
      <c r="H2" s="352" t="s">
        <v>245</v>
      </c>
      <c r="I2" s="132">
        <v>30.669</v>
      </c>
      <c r="J2" s="132">
        <v>-33</v>
      </c>
      <c r="K2" s="132" t="s">
        <v>3159</v>
      </c>
      <c r="L2" s="132" t="b">
        <v>1</v>
      </c>
      <c r="M2" s="132">
        <v>347.964</v>
      </c>
      <c r="N2" s="132">
        <v>12.823</v>
      </c>
      <c r="O2" s="132">
        <v>27.135999999999999</v>
      </c>
      <c r="P2" s="132">
        <v>726.25</v>
      </c>
      <c r="Q2" s="132">
        <v>0.89500000000000002</v>
      </c>
      <c r="R2" s="132">
        <v>650.04399999999998</v>
      </c>
      <c r="S2" s="132">
        <v>6.75</v>
      </c>
      <c r="T2" s="419">
        <v>53.612000000000002</v>
      </c>
      <c r="U2" s="132">
        <v>88.265000000000001</v>
      </c>
      <c r="V2" s="132">
        <v>-27</v>
      </c>
      <c r="W2" s="132">
        <v>-37</v>
      </c>
      <c r="X2" s="132">
        <v>33</v>
      </c>
      <c r="Y2" s="132" t="s">
        <v>257</v>
      </c>
      <c r="Z2" s="132" t="b">
        <v>0</v>
      </c>
      <c r="AA2" s="132">
        <v>0</v>
      </c>
      <c r="AB2" s="132" t="b">
        <v>1</v>
      </c>
      <c r="AC2" s="132">
        <v>61</v>
      </c>
      <c r="AD2" s="132">
        <v>0.98899999999999999</v>
      </c>
      <c r="AE2" s="132" t="s">
        <v>245</v>
      </c>
      <c r="AF2" s="132" t="s">
        <v>3158</v>
      </c>
      <c r="AG2" s="132" t="s">
        <v>3159</v>
      </c>
      <c r="AH2" s="132">
        <v>99</v>
      </c>
      <c r="AI2" s="132">
        <v>99</v>
      </c>
      <c r="AJ2" s="132" t="s">
        <v>2839</v>
      </c>
      <c r="AK2" s="35">
        <f>MATCH(A2,'US_long freshly screened'!A:A,0)-1</f>
        <v>40</v>
      </c>
      <c r="AL2" s="35" t="e">
        <f>MATCH(A2,'US_long actual position'!A:A,0)-1</f>
        <v>#N/A</v>
      </c>
    </row>
    <row r="3" spans="1:38" x14ac:dyDescent="0.3">
      <c r="A3" s="33" t="s">
        <v>206</v>
      </c>
      <c r="B3" s="132">
        <v>96</v>
      </c>
      <c r="C3" s="132">
        <v>96</v>
      </c>
      <c r="D3" s="132">
        <v>198</v>
      </c>
      <c r="E3" s="132">
        <v>61</v>
      </c>
      <c r="F3" s="132" t="e">
        <v>#N/A</v>
      </c>
      <c r="G3" s="239" t="s">
        <v>54</v>
      </c>
      <c r="H3" s="348" t="s">
        <v>24</v>
      </c>
      <c r="I3" s="132">
        <v>17.847999999999999</v>
      </c>
      <c r="J3" s="132">
        <v>-27</v>
      </c>
      <c r="K3" s="132" t="s">
        <v>4007</v>
      </c>
      <c r="L3" s="132" t="b">
        <v>1</v>
      </c>
      <c r="M3" s="132">
        <v>159.94</v>
      </c>
      <c r="N3" s="132">
        <v>8.9090000000000007</v>
      </c>
      <c r="O3" s="132">
        <v>17.952999999999999</v>
      </c>
      <c r="P3" s="132">
        <v>219.62</v>
      </c>
      <c r="Q3" s="132">
        <v>0.77600000000000002</v>
      </c>
      <c r="R3" s="132">
        <v>170.39599999999999</v>
      </c>
      <c r="S3" s="132">
        <v>2.72</v>
      </c>
      <c r="T3" s="419">
        <v>31.065999999999999</v>
      </c>
      <c r="U3" s="132">
        <v>379.21</v>
      </c>
      <c r="V3" s="132">
        <v>-67</v>
      </c>
      <c r="W3" s="132">
        <v>-46</v>
      </c>
      <c r="X3" s="132">
        <v>19</v>
      </c>
      <c r="Y3" s="132" t="s">
        <v>206</v>
      </c>
      <c r="Z3" s="132" t="b">
        <v>0</v>
      </c>
      <c r="AA3" s="132">
        <v>0</v>
      </c>
      <c r="AB3" s="132" t="b">
        <v>1</v>
      </c>
      <c r="AC3" s="132">
        <v>61</v>
      </c>
      <c r="AD3" s="132">
        <v>0.94299999999999995</v>
      </c>
      <c r="AE3" s="132" t="s">
        <v>24</v>
      </c>
      <c r="AF3" s="132" t="s">
        <v>54</v>
      </c>
      <c r="AG3" s="132" t="s">
        <v>4007</v>
      </c>
      <c r="AH3" s="132">
        <v>96</v>
      </c>
      <c r="AI3" s="132">
        <v>96</v>
      </c>
      <c r="AJ3" s="132" t="s">
        <v>54</v>
      </c>
      <c r="AK3" s="132">
        <f>MATCH(A3,'US_long freshly screened'!A:A,0)-1</f>
        <v>198</v>
      </c>
      <c r="AL3" s="132" t="e">
        <f>MATCH(A3,'US_long actual position'!A:A,0)-1</f>
        <v>#N/A</v>
      </c>
    </row>
    <row r="4" spans="1:38" x14ac:dyDescent="0.3">
      <c r="A4" s="33" t="s">
        <v>55</v>
      </c>
      <c r="B4" s="132">
        <v>80</v>
      </c>
      <c r="C4" s="132">
        <v>94</v>
      </c>
      <c r="D4" s="132">
        <v>55</v>
      </c>
      <c r="E4" s="132">
        <v>59</v>
      </c>
      <c r="F4" s="132" t="e">
        <v>#N/A</v>
      </c>
      <c r="G4" s="270" t="s">
        <v>3180</v>
      </c>
      <c r="H4" s="346" t="s">
        <v>31</v>
      </c>
      <c r="I4" s="132">
        <v>178.066</v>
      </c>
      <c r="J4" s="132">
        <v>-47</v>
      </c>
      <c r="K4" s="132" t="s">
        <v>3181</v>
      </c>
      <c r="L4" s="132" t="b">
        <v>1</v>
      </c>
      <c r="M4" s="132">
        <v>143.964</v>
      </c>
      <c r="N4" s="132">
        <v>5.63</v>
      </c>
      <c r="O4" s="132">
        <v>25.573</v>
      </c>
      <c r="P4" s="132">
        <v>198.21199999999999</v>
      </c>
      <c r="Q4" s="132">
        <v>0.86899999999999999</v>
      </c>
      <c r="R4" s="132">
        <v>172.15799999999999</v>
      </c>
      <c r="S4" s="132">
        <v>2.35</v>
      </c>
      <c r="T4" s="419">
        <v>19.709</v>
      </c>
      <c r="U4" s="132">
        <v>162.67500000000001</v>
      </c>
      <c r="V4" s="132">
        <v>-33</v>
      </c>
      <c r="W4" s="132">
        <v>-35</v>
      </c>
      <c r="X4" s="132">
        <v>52</v>
      </c>
      <c r="Y4" s="132" t="s">
        <v>55</v>
      </c>
      <c r="Z4" s="132" t="b">
        <v>0</v>
      </c>
      <c r="AA4" s="132">
        <v>0</v>
      </c>
      <c r="AB4" s="132" t="b">
        <v>1</v>
      </c>
      <c r="AC4" s="132">
        <v>59</v>
      </c>
      <c r="AD4" s="132">
        <v>0.98399999999999999</v>
      </c>
      <c r="AE4" s="132" t="s">
        <v>31</v>
      </c>
      <c r="AF4" s="132" t="s">
        <v>3180</v>
      </c>
      <c r="AG4" s="132" t="s">
        <v>3181</v>
      </c>
      <c r="AH4" s="132">
        <v>80</v>
      </c>
      <c r="AI4" s="132">
        <v>94</v>
      </c>
      <c r="AJ4" s="132" t="s">
        <v>56</v>
      </c>
      <c r="AK4" s="132">
        <f>MATCH(A4,'US_long freshly screened'!A:A,0)-1</f>
        <v>55</v>
      </c>
      <c r="AL4" s="132" t="e">
        <f>MATCH(A4,'US_long actual position'!A:A,0)-1</f>
        <v>#N/A</v>
      </c>
    </row>
    <row r="5" spans="1:38" x14ac:dyDescent="0.3">
      <c r="A5" s="33" t="s">
        <v>3023</v>
      </c>
      <c r="B5" s="132">
        <v>45</v>
      </c>
      <c r="C5" s="132">
        <v>86</v>
      </c>
      <c r="D5" s="132">
        <v>141</v>
      </c>
      <c r="E5" s="132">
        <v>59</v>
      </c>
      <c r="F5" s="132" t="e">
        <v>#N/A</v>
      </c>
      <c r="G5" s="214" t="s">
        <v>3193</v>
      </c>
      <c r="H5" s="347" t="s">
        <v>3111</v>
      </c>
      <c r="I5" s="132">
        <v>0.54500000000000004</v>
      </c>
      <c r="J5" s="132">
        <v>-37</v>
      </c>
      <c r="K5" s="132" t="s">
        <v>7168</v>
      </c>
      <c r="L5" s="132" t="b">
        <v>1</v>
      </c>
      <c r="M5" s="132">
        <v>50.427</v>
      </c>
      <c r="N5" s="132">
        <v>2.5110000000000001</v>
      </c>
      <c r="O5" s="132">
        <v>20.085000000000001</v>
      </c>
      <c r="P5" s="132">
        <v>58.746000000000002</v>
      </c>
      <c r="Q5" s="132">
        <v>0.83699999999999997</v>
      </c>
      <c r="R5" s="132">
        <v>49.173999999999999</v>
      </c>
      <c r="S5" s="132">
        <v>1.65</v>
      </c>
      <c r="T5" s="419">
        <v>66.837000000000003</v>
      </c>
      <c r="U5" s="132">
        <v>42.63</v>
      </c>
      <c r="V5" s="132">
        <v>-81</v>
      </c>
      <c r="W5" s="132">
        <v>-80</v>
      </c>
      <c r="X5" s="132">
        <v>284</v>
      </c>
      <c r="Y5" s="132" t="s">
        <v>3023</v>
      </c>
      <c r="Z5" s="132" t="b">
        <v>0</v>
      </c>
      <c r="AA5" s="132">
        <v>0</v>
      </c>
      <c r="AB5" s="132" t="b">
        <v>1</v>
      </c>
      <c r="AC5" s="132">
        <v>59</v>
      </c>
      <c r="AD5" s="132">
        <v>0.96</v>
      </c>
      <c r="AE5" s="132" t="s">
        <v>3111</v>
      </c>
      <c r="AF5" s="132" t="s">
        <v>3193</v>
      </c>
      <c r="AG5" s="132" t="s">
        <v>7168</v>
      </c>
      <c r="AH5" s="132">
        <v>45</v>
      </c>
      <c r="AI5" s="132">
        <v>86</v>
      </c>
      <c r="AJ5" s="132" t="s">
        <v>137</v>
      </c>
      <c r="AK5" s="132">
        <f>MATCH(A5,'US_long freshly screened'!A:A,0)-1</f>
        <v>141</v>
      </c>
      <c r="AL5" s="132" t="e">
        <f>MATCH(A5,'US_long actual position'!A:A,0)-1</f>
        <v>#N/A</v>
      </c>
    </row>
    <row r="6" spans="1:38" x14ac:dyDescent="0.3">
      <c r="A6" s="33" t="s">
        <v>786</v>
      </c>
      <c r="B6" s="132">
        <v>96</v>
      </c>
      <c r="C6" s="132">
        <v>75</v>
      </c>
      <c r="D6" s="132">
        <v>166</v>
      </c>
      <c r="E6" s="132">
        <v>59</v>
      </c>
      <c r="F6" s="132" t="e">
        <v>#N/A</v>
      </c>
      <c r="G6" s="216" t="s">
        <v>3221</v>
      </c>
      <c r="H6" s="348" t="s">
        <v>24</v>
      </c>
      <c r="I6" s="132">
        <v>47.713000000000001</v>
      </c>
      <c r="J6" s="132">
        <v>-43</v>
      </c>
      <c r="K6" s="132" t="s">
        <v>4606</v>
      </c>
      <c r="L6" s="132" t="b">
        <v>1</v>
      </c>
      <c r="M6" s="132">
        <v>75.061999999999998</v>
      </c>
      <c r="N6" s="132">
        <v>3.895</v>
      </c>
      <c r="O6" s="132">
        <v>19.271999999999998</v>
      </c>
      <c r="P6" s="132">
        <v>87.036000000000001</v>
      </c>
      <c r="Q6" s="132">
        <v>0.83299999999999996</v>
      </c>
      <c r="R6" s="132">
        <v>72.481999999999999</v>
      </c>
      <c r="S6" s="132">
        <v>2.23</v>
      </c>
      <c r="T6" s="419">
        <v>55.411000000000001</v>
      </c>
      <c r="U6" s="132">
        <v>70.825000000000003</v>
      </c>
      <c r="V6" s="132">
        <v>-52</v>
      </c>
      <c r="W6" s="132">
        <v>-65</v>
      </c>
      <c r="X6" s="132">
        <v>126</v>
      </c>
      <c r="Y6" s="132" t="s">
        <v>786</v>
      </c>
      <c r="Z6" s="132" t="b">
        <v>0</v>
      </c>
      <c r="AA6" s="132">
        <v>0</v>
      </c>
      <c r="AB6" s="132" t="b">
        <v>1</v>
      </c>
      <c r="AC6" s="132">
        <v>59</v>
      </c>
      <c r="AD6" s="132">
        <v>0.95199999999999996</v>
      </c>
      <c r="AE6" s="132" t="s">
        <v>24</v>
      </c>
      <c r="AF6" s="132" t="s">
        <v>3221</v>
      </c>
      <c r="AG6" s="132" t="s">
        <v>4606</v>
      </c>
      <c r="AH6" s="132">
        <v>96</v>
      </c>
      <c r="AI6" s="132">
        <v>75</v>
      </c>
      <c r="AJ6" s="132" t="s">
        <v>54</v>
      </c>
      <c r="AK6" s="132">
        <f>MATCH(A6,'US_long freshly screened'!A:A,0)-1</f>
        <v>166</v>
      </c>
      <c r="AL6" s="132" t="e">
        <f>MATCH(A6,'US_long actual position'!A:A,0)-1</f>
        <v>#N/A</v>
      </c>
    </row>
    <row r="7" spans="1:38" x14ac:dyDescent="0.3">
      <c r="A7" s="33" t="s">
        <v>2023</v>
      </c>
      <c r="B7" s="132">
        <v>75</v>
      </c>
      <c r="C7" s="132">
        <v>90</v>
      </c>
      <c r="D7" s="132">
        <v>4</v>
      </c>
      <c r="E7" s="132">
        <v>58</v>
      </c>
      <c r="F7" s="132" t="e">
        <v>#N/A</v>
      </c>
      <c r="G7" s="321" t="s">
        <v>3276</v>
      </c>
      <c r="H7" s="354" t="s">
        <v>3140</v>
      </c>
      <c r="I7" s="132">
        <v>3.677</v>
      </c>
      <c r="J7" s="132">
        <v>-38</v>
      </c>
      <c r="K7" s="132" t="s">
        <v>4662</v>
      </c>
      <c r="L7" s="132" t="b">
        <v>1</v>
      </c>
      <c r="M7" s="132">
        <v>143.15899999999999</v>
      </c>
      <c r="N7" s="132">
        <v>4.05</v>
      </c>
      <c r="O7" s="132">
        <v>35.347000000000001</v>
      </c>
      <c r="P7" s="132">
        <v>210.46899999999999</v>
      </c>
      <c r="Q7" s="132">
        <v>0.95499999999999996</v>
      </c>
      <c r="R7" s="132">
        <v>200.89699999999999</v>
      </c>
      <c r="S7" s="132">
        <v>1.95</v>
      </c>
      <c r="T7" s="419">
        <v>-18.001999999999999</v>
      </c>
      <c r="U7" s="132">
        <v>22.83</v>
      </c>
      <c r="V7" s="132">
        <v>-30</v>
      </c>
      <c r="W7" s="132">
        <v>-48</v>
      </c>
      <c r="X7" s="132">
        <v>450</v>
      </c>
      <c r="Y7" s="132" t="s">
        <v>2023</v>
      </c>
      <c r="Z7" s="132" t="b">
        <v>0</v>
      </c>
      <c r="AA7" s="132">
        <v>0</v>
      </c>
      <c r="AB7" s="132" t="b">
        <v>1</v>
      </c>
      <c r="AC7" s="132">
        <v>58</v>
      </c>
      <c r="AD7" s="132">
        <v>0.999</v>
      </c>
      <c r="AE7" s="132" t="s">
        <v>3140</v>
      </c>
      <c r="AF7" s="132" t="s">
        <v>3276</v>
      </c>
      <c r="AG7" s="132" t="s">
        <v>4662</v>
      </c>
      <c r="AH7" s="132">
        <v>75</v>
      </c>
      <c r="AI7" s="132">
        <v>90</v>
      </c>
      <c r="AJ7" s="132" t="s">
        <v>2831</v>
      </c>
      <c r="AK7" s="132">
        <f>MATCH(A7,'US_long freshly screened'!A:A,0)-1</f>
        <v>4</v>
      </c>
      <c r="AL7" s="132" t="e">
        <f>MATCH(A7,'US_long actual position'!A:A,0)-1</f>
        <v>#N/A</v>
      </c>
    </row>
    <row r="8" spans="1:38" x14ac:dyDescent="0.3">
      <c r="A8" s="33" t="s">
        <v>3019</v>
      </c>
      <c r="B8" s="132">
        <v>45</v>
      </c>
      <c r="C8" s="132">
        <v>84</v>
      </c>
      <c r="D8" s="132">
        <v>120</v>
      </c>
      <c r="E8" s="132">
        <v>58</v>
      </c>
      <c r="F8" s="132" t="e">
        <v>#N/A</v>
      </c>
      <c r="G8" s="319" t="s">
        <v>3160</v>
      </c>
      <c r="H8" s="347" t="s">
        <v>3111</v>
      </c>
      <c r="I8" s="132">
        <v>0.63600000000000001</v>
      </c>
      <c r="J8" s="132">
        <v>-41</v>
      </c>
      <c r="K8" s="132" t="s">
        <v>7169</v>
      </c>
      <c r="L8" s="132" t="b">
        <v>1</v>
      </c>
      <c r="M8" s="132">
        <v>43.125</v>
      </c>
      <c r="N8" s="132">
        <v>2.0510000000000002</v>
      </c>
      <c r="O8" s="132">
        <v>21.029</v>
      </c>
      <c r="P8" s="132">
        <v>49.271999999999998</v>
      </c>
      <c r="Q8" s="132">
        <v>0.85099999999999998</v>
      </c>
      <c r="R8" s="132">
        <v>41.947000000000003</v>
      </c>
      <c r="S8" s="132">
        <v>1.38</v>
      </c>
      <c r="T8" s="419">
        <v>78.644999999999996</v>
      </c>
      <c r="U8" s="132">
        <v>47.85</v>
      </c>
      <c r="V8" s="132">
        <v>-56</v>
      </c>
      <c r="W8" s="132">
        <v>-56</v>
      </c>
      <c r="X8" s="132">
        <v>302</v>
      </c>
      <c r="Y8" s="132" t="s">
        <v>3019</v>
      </c>
      <c r="Z8" s="132" t="b">
        <v>0</v>
      </c>
      <c r="AA8" s="132">
        <v>0</v>
      </c>
      <c r="AB8" s="132" t="b">
        <v>1</v>
      </c>
      <c r="AC8" s="132">
        <v>58</v>
      </c>
      <c r="AD8" s="132">
        <v>0.96599999999999997</v>
      </c>
      <c r="AE8" s="132" t="s">
        <v>3111</v>
      </c>
      <c r="AF8" s="132" t="s">
        <v>3160</v>
      </c>
      <c r="AG8" s="132" t="s">
        <v>7169</v>
      </c>
      <c r="AH8" s="132">
        <v>45</v>
      </c>
      <c r="AI8" s="132">
        <v>84</v>
      </c>
      <c r="AJ8" s="132" t="s">
        <v>137</v>
      </c>
      <c r="AK8" s="132">
        <f>MATCH(A8,'US_long freshly screened'!A:A,0)-1</f>
        <v>120</v>
      </c>
      <c r="AL8" s="132" t="e">
        <f>MATCH(A8,'US_long actual position'!A:A,0)-1</f>
        <v>#N/A</v>
      </c>
    </row>
    <row r="9" spans="1:38" x14ac:dyDescent="0.3">
      <c r="A9" s="33" t="s">
        <v>303</v>
      </c>
      <c r="B9" s="132">
        <v>66</v>
      </c>
      <c r="C9" s="132">
        <v>84</v>
      </c>
      <c r="D9" s="132">
        <v>148</v>
      </c>
      <c r="E9" s="132">
        <v>58</v>
      </c>
      <c r="F9" s="132" t="e">
        <v>#N/A</v>
      </c>
      <c r="G9" s="207" t="s">
        <v>3455</v>
      </c>
      <c r="H9" s="346" t="s">
        <v>31</v>
      </c>
      <c r="I9" s="132">
        <v>2172.1660000000002</v>
      </c>
      <c r="J9" s="132">
        <v>-44</v>
      </c>
      <c r="K9" s="132" t="s">
        <v>4701</v>
      </c>
      <c r="L9" s="132" t="b">
        <v>1</v>
      </c>
      <c r="M9" s="132">
        <v>75.983999999999995</v>
      </c>
      <c r="N9" s="132">
        <v>3.84</v>
      </c>
      <c r="O9" s="132">
        <v>19.79</v>
      </c>
      <c r="P9" s="132">
        <v>97.48</v>
      </c>
      <c r="Q9" s="132">
        <v>0.85599999999999998</v>
      </c>
      <c r="R9" s="132">
        <v>83.444999999999993</v>
      </c>
      <c r="S9" s="132">
        <v>1.85</v>
      </c>
      <c r="T9" s="419">
        <v>19.45</v>
      </c>
      <c r="U9" s="132">
        <v>175.09</v>
      </c>
      <c r="V9" s="132">
        <v>-32</v>
      </c>
      <c r="W9" s="132">
        <v>-35</v>
      </c>
      <c r="X9" s="132">
        <v>61</v>
      </c>
      <c r="Y9" s="132" t="s">
        <v>303</v>
      </c>
      <c r="Z9" s="132" t="b">
        <v>0</v>
      </c>
      <c r="AA9" s="132">
        <v>0</v>
      </c>
      <c r="AB9" s="132" t="b">
        <v>1</v>
      </c>
      <c r="AC9" s="132">
        <v>58</v>
      </c>
      <c r="AD9" s="132">
        <v>0.95799999999999996</v>
      </c>
      <c r="AE9" s="132" t="s">
        <v>31</v>
      </c>
      <c r="AF9" s="132" t="s">
        <v>3455</v>
      </c>
      <c r="AG9" s="132" t="s">
        <v>4701</v>
      </c>
      <c r="AH9" s="132">
        <v>66</v>
      </c>
      <c r="AI9" s="132">
        <v>84</v>
      </c>
      <c r="AJ9" s="132" t="s">
        <v>98</v>
      </c>
      <c r="AK9" s="132">
        <f>MATCH(A9,'US_long freshly screened'!A:A,0)-1</f>
        <v>148</v>
      </c>
      <c r="AL9" s="132" t="e">
        <f>MATCH(A9,'US_long actual position'!A:A,0)-1</f>
        <v>#N/A</v>
      </c>
    </row>
    <row r="10" spans="1:38" x14ac:dyDescent="0.3">
      <c r="A10" s="33" t="s">
        <v>305</v>
      </c>
      <c r="B10" s="132">
        <v>66</v>
      </c>
      <c r="C10" s="132">
        <v>84</v>
      </c>
      <c r="D10" s="132">
        <v>149</v>
      </c>
      <c r="E10" s="132">
        <v>58</v>
      </c>
      <c r="F10" s="132" t="e">
        <v>#N/A</v>
      </c>
      <c r="G10" s="207" t="s">
        <v>3455</v>
      </c>
      <c r="H10" s="346" t="s">
        <v>31</v>
      </c>
      <c r="I10" s="132">
        <v>2173.4459999999999</v>
      </c>
      <c r="J10" s="132">
        <v>-45</v>
      </c>
      <c r="K10" s="132" t="s">
        <v>4694</v>
      </c>
      <c r="L10" s="132" t="b">
        <v>1</v>
      </c>
      <c r="M10" s="132">
        <v>76.075999999999993</v>
      </c>
      <c r="N10" s="132">
        <v>3.847</v>
      </c>
      <c r="O10" s="132">
        <v>19.774000000000001</v>
      </c>
      <c r="P10" s="132">
        <v>98.120999999999995</v>
      </c>
      <c r="Q10" s="132">
        <v>0.85599999999999998</v>
      </c>
      <c r="R10" s="132">
        <v>83.962000000000003</v>
      </c>
      <c r="S10" s="132">
        <v>1.81</v>
      </c>
      <c r="T10" s="419">
        <v>23.457000000000001</v>
      </c>
      <c r="U10" s="132">
        <v>176.7</v>
      </c>
      <c r="V10" s="132">
        <v>-28</v>
      </c>
      <c r="W10" s="132">
        <v>-33</v>
      </c>
      <c r="X10" s="132">
        <v>62</v>
      </c>
      <c r="Y10" s="132" t="s">
        <v>305</v>
      </c>
      <c r="Z10" s="132" t="b">
        <v>0</v>
      </c>
      <c r="AA10" s="132">
        <v>0</v>
      </c>
      <c r="AB10" s="132" t="b">
        <v>1</v>
      </c>
      <c r="AC10" s="132">
        <v>58</v>
      </c>
      <c r="AD10" s="132">
        <v>0.95699999999999996</v>
      </c>
      <c r="AE10" s="132" t="s">
        <v>31</v>
      </c>
      <c r="AF10" s="132" t="s">
        <v>3455</v>
      </c>
      <c r="AG10" s="132" t="s">
        <v>4694</v>
      </c>
      <c r="AH10" s="132">
        <v>66</v>
      </c>
      <c r="AI10" s="132">
        <v>84</v>
      </c>
      <c r="AJ10" s="132" t="s">
        <v>98</v>
      </c>
      <c r="AK10" s="132">
        <f>MATCH(A10,'US_long freshly screened'!A:A,0)-1</f>
        <v>149</v>
      </c>
      <c r="AL10" s="132" t="e">
        <f>MATCH(A10,'US_long actual position'!A:A,0)-1</f>
        <v>#N/A</v>
      </c>
    </row>
    <row r="11" spans="1:38" x14ac:dyDescent="0.3">
      <c r="A11" s="33" t="s">
        <v>747</v>
      </c>
      <c r="B11" s="132">
        <v>87</v>
      </c>
      <c r="C11" s="132">
        <v>92</v>
      </c>
      <c r="D11" s="132">
        <v>156</v>
      </c>
      <c r="E11" s="132">
        <v>58</v>
      </c>
      <c r="F11" s="132" t="e">
        <v>#N/A</v>
      </c>
      <c r="G11" s="267" t="s">
        <v>3155</v>
      </c>
      <c r="H11" s="349" t="s">
        <v>3108</v>
      </c>
      <c r="I11" s="132">
        <v>33.622999999999998</v>
      </c>
      <c r="J11" s="132">
        <v>-62</v>
      </c>
      <c r="K11" s="132" t="s">
        <v>4468</v>
      </c>
      <c r="L11" s="132" t="b">
        <v>1</v>
      </c>
      <c r="M11" s="132">
        <v>106.649</v>
      </c>
      <c r="N11" s="132">
        <v>5.4640000000000004</v>
      </c>
      <c r="O11" s="132">
        <v>19.518999999999998</v>
      </c>
      <c r="P11" s="132">
        <v>130.62200000000001</v>
      </c>
      <c r="Q11" s="132">
        <v>0.82799999999999996</v>
      </c>
      <c r="R11" s="132">
        <v>108.105</v>
      </c>
      <c r="S11" s="132">
        <v>2.77</v>
      </c>
      <c r="T11" s="419">
        <v>16.794</v>
      </c>
      <c r="U11" s="132">
        <v>51.64</v>
      </c>
      <c r="V11" s="132">
        <v>-63</v>
      </c>
      <c r="W11" s="132">
        <v>-65</v>
      </c>
      <c r="X11" s="132">
        <v>139</v>
      </c>
      <c r="Y11" s="132" t="s">
        <v>747</v>
      </c>
      <c r="Z11" s="132" t="b">
        <v>0</v>
      </c>
      <c r="AA11" s="132">
        <v>0</v>
      </c>
      <c r="AB11" s="132" t="b">
        <v>1</v>
      </c>
      <c r="AC11" s="132">
        <v>58</v>
      </c>
      <c r="AD11" s="132">
        <v>0.95499999999999996</v>
      </c>
      <c r="AE11" s="132" t="s">
        <v>3108</v>
      </c>
      <c r="AF11" s="132" t="s">
        <v>3155</v>
      </c>
      <c r="AG11" s="132" t="s">
        <v>4468</v>
      </c>
      <c r="AH11" s="132">
        <v>87</v>
      </c>
      <c r="AI11" s="132">
        <v>92</v>
      </c>
      <c r="AJ11" s="132" t="s">
        <v>52</v>
      </c>
      <c r="AK11" s="132">
        <f>MATCH(A11,'US_long freshly screened'!A:A,0)-1</f>
        <v>156</v>
      </c>
      <c r="AL11" s="132" t="e">
        <f>MATCH(A11,'US_long actual position'!A:A,0)-1</f>
        <v>#N/A</v>
      </c>
    </row>
    <row r="12" spans="1:38" x14ac:dyDescent="0.3">
      <c r="A12" s="33" t="s">
        <v>5758</v>
      </c>
      <c r="B12" s="132">
        <v>60</v>
      </c>
      <c r="C12" s="132">
        <v>99</v>
      </c>
      <c r="D12" s="132">
        <v>26</v>
      </c>
      <c r="E12" s="132">
        <v>57</v>
      </c>
      <c r="F12" s="132" t="e">
        <v>#N/A</v>
      </c>
      <c r="G12" s="250" t="s">
        <v>326</v>
      </c>
      <c r="H12" s="354" t="s">
        <v>3140</v>
      </c>
      <c r="I12" s="132">
        <v>1.736</v>
      </c>
      <c r="J12" s="132">
        <v>-80</v>
      </c>
      <c r="K12" s="132" t="s">
        <v>6011</v>
      </c>
      <c r="L12" s="132" t="b">
        <v>1</v>
      </c>
      <c r="M12" s="132">
        <v>500.68700000000001</v>
      </c>
      <c r="N12" s="132">
        <v>17.475000000000001</v>
      </c>
      <c r="O12" s="132">
        <v>28.652000000000001</v>
      </c>
      <c r="P12" s="132">
        <v>1465.654</v>
      </c>
      <c r="Q12" s="132">
        <v>0.95699999999999996</v>
      </c>
      <c r="R12" s="132">
        <v>1402.0909999999999</v>
      </c>
      <c r="S12" s="132">
        <v>5.4</v>
      </c>
      <c r="T12" s="419">
        <v>-29.698</v>
      </c>
      <c r="U12" s="132">
        <v>41.17</v>
      </c>
      <c r="V12" s="132">
        <v>97</v>
      </c>
      <c r="W12" s="132">
        <v>83</v>
      </c>
      <c r="X12" s="132">
        <v>89</v>
      </c>
      <c r="Y12" s="132" t="s">
        <v>5758</v>
      </c>
      <c r="Z12" s="132" t="b">
        <v>0</v>
      </c>
      <c r="AA12" s="132">
        <v>0</v>
      </c>
      <c r="AB12" s="132" t="b">
        <v>1</v>
      </c>
      <c r="AC12" s="132">
        <v>57</v>
      </c>
      <c r="AD12" s="132">
        <v>0.99299999999999999</v>
      </c>
      <c r="AE12" s="132" t="s">
        <v>3140</v>
      </c>
      <c r="AF12" s="132" t="s">
        <v>326</v>
      </c>
      <c r="AG12" s="132" t="s">
        <v>6011</v>
      </c>
      <c r="AH12" s="132">
        <v>60</v>
      </c>
      <c r="AI12" s="132">
        <v>99</v>
      </c>
      <c r="AJ12" s="132" t="s">
        <v>453</v>
      </c>
      <c r="AK12" s="132">
        <f>MATCH(A12,'US_long freshly screened'!A:A,0)-1</f>
        <v>26</v>
      </c>
      <c r="AL12" s="132" t="e">
        <f>MATCH(A12,'US_long actual position'!A:A,0)-1</f>
        <v>#N/A</v>
      </c>
    </row>
    <row r="13" spans="1:38" x14ac:dyDescent="0.3">
      <c r="A13" s="33" t="s">
        <v>1642</v>
      </c>
      <c r="B13" s="132">
        <v>45</v>
      </c>
      <c r="C13" s="132">
        <v>92</v>
      </c>
      <c r="D13" s="132">
        <v>27</v>
      </c>
      <c r="E13" s="132">
        <v>57</v>
      </c>
      <c r="F13" s="132" t="e">
        <v>#N/A</v>
      </c>
      <c r="G13" s="214" t="s">
        <v>3193</v>
      </c>
      <c r="H13" s="347" t="s">
        <v>3111</v>
      </c>
      <c r="I13" s="132">
        <v>3.1549999999999998</v>
      </c>
      <c r="J13" s="132">
        <v>-46</v>
      </c>
      <c r="K13" s="132" t="s">
        <v>4055</v>
      </c>
      <c r="L13" s="132" t="b">
        <v>1</v>
      </c>
      <c r="M13" s="132">
        <v>149.559</v>
      </c>
      <c r="N13" s="132">
        <v>5.258</v>
      </c>
      <c r="O13" s="132">
        <v>28.446999999999999</v>
      </c>
      <c r="P13" s="132">
        <v>217.09800000000001</v>
      </c>
      <c r="Q13" s="132">
        <v>0.90600000000000003</v>
      </c>
      <c r="R13" s="132">
        <v>196.72900000000001</v>
      </c>
      <c r="S13" s="132">
        <v>2.72</v>
      </c>
      <c r="T13" s="419">
        <v>-66.435000000000002</v>
      </c>
      <c r="U13" s="132">
        <v>48.76</v>
      </c>
      <c r="V13" s="132">
        <v>-12</v>
      </c>
      <c r="W13" s="132">
        <v>-24</v>
      </c>
      <c r="X13" s="132">
        <v>150</v>
      </c>
      <c r="Y13" s="132" t="s">
        <v>1642</v>
      </c>
      <c r="Z13" s="132" t="b">
        <v>0</v>
      </c>
      <c r="AA13" s="132">
        <v>0</v>
      </c>
      <c r="AB13" s="132" t="b">
        <v>1</v>
      </c>
      <c r="AC13" s="132">
        <v>57</v>
      </c>
      <c r="AD13" s="132">
        <v>0.99199999999999999</v>
      </c>
      <c r="AE13" s="132" t="s">
        <v>3111</v>
      </c>
      <c r="AF13" s="132" t="s">
        <v>3193</v>
      </c>
      <c r="AG13" s="132" t="s">
        <v>4055</v>
      </c>
      <c r="AH13" s="132">
        <v>45</v>
      </c>
      <c r="AI13" s="132">
        <v>92</v>
      </c>
      <c r="AJ13" s="132" t="s">
        <v>137</v>
      </c>
      <c r="AK13" s="132">
        <f>MATCH(A13,'US_long freshly screened'!A:A,0)-1</f>
        <v>27</v>
      </c>
      <c r="AL13" s="132" t="e">
        <f>MATCH(A13,'US_long actual position'!A:A,0)-1</f>
        <v>#N/A</v>
      </c>
    </row>
    <row r="14" spans="1:38" x14ac:dyDescent="0.3">
      <c r="A14" s="33" t="s">
        <v>5784</v>
      </c>
      <c r="B14" s="132">
        <v>46</v>
      </c>
      <c r="C14" s="132">
        <v>94</v>
      </c>
      <c r="D14" s="132">
        <v>41</v>
      </c>
      <c r="E14" s="132">
        <v>57</v>
      </c>
      <c r="F14" s="132" t="e">
        <v>#N/A</v>
      </c>
      <c r="G14" s="210" t="s">
        <v>3142</v>
      </c>
      <c r="H14" s="349" t="s">
        <v>3108</v>
      </c>
      <c r="I14" s="132">
        <v>1.204</v>
      </c>
      <c r="J14" s="132">
        <v>-34</v>
      </c>
      <c r="K14" s="132" t="s">
        <v>5785</v>
      </c>
      <c r="L14" s="132" t="b">
        <v>1</v>
      </c>
      <c r="M14" s="132">
        <v>162.565</v>
      </c>
      <c r="N14" s="132">
        <v>6.0110000000000001</v>
      </c>
      <c r="O14" s="132">
        <v>27.044</v>
      </c>
      <c r="P14" s="132">
        <v>245.97300000000001</v>
      </c>
      <c r="Q14" s="132">
        <v>0.89800000000000002</v>
      </c>
      <c r="R14" s="132">
        <v>220.86099999999999</v>
      </c>
      <c r="S14" s="132">
        <v>2.9</v>
      </c>
      <c r="T14" s="419">
        <v>-56.475999999999999</v>
      </c>
      <c r="U14" s="132">
        <v>174.03</v>
      </c>
      <c r="V14" s="132">
        <v>-32</v>
      </c>
      <c r="W14" s="132">
        <v>-20</v>
      </c>
      <c r="X14" s="132">
        <v>39</v>
      </c>
      <c r="Y14" s="132" t="s">
        <v>5784</v>
      </c>
      <c r="Z14" s="132" t="b">
        <v>0</v>
      </c>
      <c r="AA14" s="132">
        <v>0</v>
      </c>
      <c r="AB14" s="132" t="b">
        <v>1</v>
      </c>
      <c r="AC14" s="132">
        <v>57</v>
      </c>
      <c r="AD14" s="132">
        <v>0.98799999999999999</v>
      </c>
      <c r="AE14" s="132" t="s">
        <v>3108</v>
      </c>
      <c r="AF14" s="132" t="s">
        <v>3142</v>
      </c>
      <c r="AG14" s="132" t="s">
        <v>5785</v>
      </c>
      <c r="AH14" s="132">
        <v>46</v>
      </c>
      <c r="AI14" s="132">
        <v>94</v>
      </c>
      <c r="AJ14" s="132" t="s">
        <v>33</v>
      </c>
      <c r="AK14" s="132">
        <f>MATCH(A14,'US_long freshly screened'!A:A,0)-1</f>
        <v>41</v>
      </c>
      <c r="AL14" s="132" t="e">
        <f>MATCH(A14,'US_long actual position'!A:A,0)-1</f>
        <v>#N/A</v>
      </c>
    </row>
    <row r="15" spans="1:38" x14ac:dyDescent="0.3">
      <c r="A15" s="33" t="s">
        <v>203</v>
      </c>
      <c r="B15" s="132">
        <v>25</v>
      </c>
      <c r="C15" s="132">
        <v>87</v>
      </c>
      <c r="D15" s="132">
        <v>57</v>
      </c>
      <c r="E15" s="132">
        <v>57</v>
      </c>
      <c r="F15" s="132" t="e">
        <v>#N/A</v>
      </c>
      <c r="G15" s="220" t="s">
        <v>3370</v>
      </c>
      <c r="H15" s="349" t="s">
        <v>3108</v>
      </c>
      <c r="I15" s="132">
        <v>32.600999999999999</v>
      </c>
      <c r="J15" s="132">
        <v>-46</v>
      </c>
      <c r="K15" s="132" t="s">
        <v>4451</v>
      </c>
      <c r="L15" s="132" t="b">
        <v>1</v>
      </c>
      <c r="M15" s="132">
        <v>89.094999999999999</v>
      </c>
      <c r="N15" s="132">
        <v>3.5009999999999999</v>
      </c>
      <c r="O15" s="132">
        <v>25.446000000000002</v>
      </c>
      <c r="P15" s="132">
        <v>113.349</v>
      </c>
      <c r="Q15" s="132">
        <v>0.88800000000000001</v>
      </c>
      <c r="R15" s="132">
        <v>100.658</v>
      </c>
      <c r="S15" s="132">
        <v>2.37</v>
      </c>
      <c r="T15" s="419">
        <v>6.68</v>
      </c>
      <c r="U15" s="132">
        <v>50.52</v>
      </c>
      <c r="V15" s="132">
        <v>-56</v>
      </c>
      <c r="W15" s="132">
        <v>-57</v>
      </c>
      <c r="X15" s="132">
        <v>167</v>
      </c>
      <c r="Y15" s="132" t="s">
        <v>203</v>
      </c>
      <c r="Z15" s="132" t="b">
        <v>0</v>
      </c>
      <c r="AA15" s="132">
        <v>0</v>
      </c>
      <c r="AB15" s="132" t="b">
        <v>1</v>
      </c>
      <c r="AC15" s="132">
        <v>57</v>
      </c>
      <c r="AD15" s="132">
        <v>0.98399999999999999</v>
      </c>
      <c r="AE15" s="132" t="s">
        <v>3108</v>
      </c>
      <c r="AF15" s="132" t="s">
        <v>3370</v>
      </c>
      <c r="AG15" s="132" t="s">
        <v>4451</v>
      </c>
      <c r="AH15" s="132">
        <v>25</v>
      </c>
      <c r="AI15" s="132">
        <v>87</v>
      </c>
      <c r="AJ15" s="132" t="s">
        <v>133</v>
      </c>
      <c r="AK15" s="132">
        <f>MATCH(A15,'US_long freshly screened'!A:A,0)-1</f>
        <v>57</v>
      </c>
      <c r="AL15" s="132" t="e">
        <f>MATCH(A15,'US_long actual position'!A:A,0)-1</f>
        <v>#N/A</v>
      </c>
    </row>
    <row r="16" spans="1:38" x14ac:dyDescent="0.3">
      <c r="A16" s="33" t="s">
        <v>1372</v>
      </c>
      <c r="B16" s="132">
        <v>56</v>
      </c>
      <c r="C16" s="132">
        <v>99</v>
      </c>
      <c r="D16" s="132">
        <v>70</v>
      </c>
      <c r="E16" s="132">
        <v>57</v>
      </c>
      <c r="F16" s="132" t="e">
        <v>#N/A</v>
      </c>
      <c r="G16" s="230" t="s">
        <v>3280</v>
      </c>
      <c r="H16" s="347" t="s">
        <v>3111</v>
      </c>
      <c r="I16" s="132">
        <v>6.867</v>
      </c>
      <c r="J16" s="132">
        <v>-55</v>
      </c>
      <c r="K16" s="132" t="s">
        <v>3767</v>
      </c>
      <c r="L16" s="132" t="b">
        <v>1</v>
      </c>
      <c r="M16" s="132">
        <v>207.74100000000001</v>
      </c>
      <c r="N16" s="132">
        <v>8.57</v>
      </c>
      <c r="O16" s="132">
        <v>24.241</v>
      </c>
      <c r="P16" s="132">
        <v>424.32100000000003</v>
      </c>
      <c r="Q16" s="132">
        <v>0.876</v>
      </c>
      <c r="R16" s="132">
        <v>371.82900000000001</v>
      </c>
      <c r="S16" s="132">
        <v>6.46</v>
      </c>
      <c r="T16" s="419">
        <v>64.905000000000001</v>
      </c>
      <c r="U16" s="132">
        <v>33.055</v>
      </c>
      <c r="V16" s="132">
        <v>-27</v>
      </c>
      <c r="W16" s="132">
        <v>-27</v>
      </c>
      <c r="X16" s="132">
        <v>93</v>
      </c>
      <c r="Y16" s="132" t="s">
        <v>1372</v>
      </c>
      <c r="Z16" s="132" t="b">
        <v>0</v>
      </c>
      <c r="AA16" s="132">
        <v>0</v>
      </c>
      <c r="AB16" s="132" t="b">
        <v>1</v>
      </c>
      <c r="AC16" s="132">
        <v>57</v>
      </c>
      <c r="AD16" s="132">
        <v>0.98</v>
      </c>
      <c r="AE16" s="132" t="s">
        <v>3111</v>
      </c>
      <c r="AF16" s="132" t="s">
        <v>3280</v>
      </c>
      <c r="AG16" s="132" t="s">
        <v>3767</v>
      </c>
      <c r="AH16" s="132">
        <v>56</v>
      </c>
      <c r="AI16" s="132">
        <v>99</v>
      </c>
      <c r="AJ16" s="132" t="s">
        <v>2828</v>
      </c>
      <c r="AK16" s="132">
        <f>MATCH(A16,'US_long freshly screened'!A:A,0)-1</f>
        <v>70</v>
      </c>
      <c r="AL16" s="132" t="e">
        <f>MATCH(A16,'US_long actual position'!A:A,0)-1</f>
        <v>#N/A</v>
      </c>
    </row>
    <row r="17" spans="1:38" x14ac:dyDescent="0.3">
      <c r="A17" s="33" t="s">
        <v>1751</v>
      </c>
      <c r="B17" s="132">
        <v>63</v>
      </c>
      <c r="C17" s="132">
        <v>96</v>
      </c>
      <c r="D17" s="132">
        <v>93</v>
      </c>
      <c r="E17" s="132">
        <v>57</v>
      </c>
      <c r="F17" s="132" t="e">
        <v>#N/A</v>
      </c>
      <c r="G17" s="324" t="s">
        <v>3759</v>
      </c>
      <c r="H17" s="354" t="s">
        <v>3140</v>
      </c>
      <c r="I17" s="132">
        <v>7.649</v>
      </c>
      <c r="J17" s="132">
        <v>-34</v>
      </c>
      <c r="K17" s="132" t="s">
        <v>3760</v>
      </c>
      <c r="L17" s="132" t="b">
        <v>1</v>
      </c>
      <c r="M17" s="132">
        <v>139.959</v>
      </c>
      <c r="N17" s="132">
        <v>6.1310000000000002</v>
      </c>
      <c r="O17" s="132">
        <v>22.829000000000001</v>
      </c>
      <c r="P17" s="132">
        <v>195.018</v>
      </c>
      <c r="Q17" s="132">
        <v>0.88100000000000001</v>
      </c>
      <c r="R17" s="132">
        <v>171.71899999999999</v>
      </c>
      <c r="S17" s="132">
        <v>2.34</v>
      </c>
      <c r="T17" s="419">
        <v>-50.603999999999999</v>
      </c>
      <c r="U17" s="132">
        <v>76.13</v>
      </c>
      <c r="V17" s="132">
        <v>0</v>
      </c>
      <c r="W17" s="132">
        <v>-11</v>
      </c>
      <c r="X17" s="132">
        <v>112</v>
      </c>
      <c r="Y17" s="132" t="s">
        <v>1751</v>
      </c>
      <c r="Z17" s="132" t="b">
        <v>0</v>
      </c>
      <c r="AA17" s="132">
        <v>0</v>
      </c>
      <c r="AB17" s="132" t="b">
        <v>1</v>
      </c>
      <c r="AC17" s="132">
        <v>57</v>
      </c>
      <c r="AD17" s="132">
        <v>0.97299999999999998</v>
      </c>
      <c r="AE17" s="132" t="s">
        <v>3140</v>
      </c>
      <c r="AF17" s="132" t="s">
        <v>3759</v>
      </c>
      <c r="AG17" s="132" t="s">
        <v>3760</v>
      </c>
      <c r="AH17" s="132">
        <v>63</v>
      </c>
      <c r="AI17" s="132">
        <v>96</v>
      </c>
      <c r="AJ17" s="132" t="s">
        <v>412</v>
      </c>
      <c r="AK17" s="132">
        <f>MATCH(A17,'US_long freshly screened'!A:A,0)-1</f>
        <v>93</v>
      </c>
      <c r="AL17" s="132" t="e">
        <f>MATCH(A17,'US_long actual position'!A:A,0)-1</f>
        <v>#N/A</v>
      </c>
    </row>
    <row r="18" spans="1:38" x14ac:dyDescent="0.3">
      <c r="A18" s="33" t="s">
        <v>1499</v>
      </c>
      <c r="B18" s="132">
        <v>61</v>
      </c>
      <c r="C18" s="132">
        <v>88</v>
      </c>
      <c r="D18" s="132">
        <v>139</v>
      </c>
      <c r="E18" s="132">
        <v>57</v>
      </c>
      <c r="F18" s="132" t="e">
        <v>#N/A</v>
      </c>
      <c r="G18" s="272" t="s">
        <v>3107</v>
      </c>
      <c r="H18" s="349" t="s">
        <v>3108</v>
      </c>
      <c r="I18" s="132">
        <v>3.9460000000000002</v>
      </c>
      <c r="J18" s="132">
        <v>-61</v>
      </c>
      <c r="K18" s="132" t="s">
        <v>5186</v>
      </c>
      <c r="L18" s="132" t="b">
        <v>1</v>
      </c>
      <c r="M18" s="132">
        <v>135.02199999999999</v>
      </c>
      <c r="N18" s="132">
        <v>6.6870000000000003</v>
      </c>
      <c r="O18" s="132">
        <v>20.190999999999999</v>
      </c>
      <c r="P18" s="132">
        <v>161.05799999999999</v>
      </c>
      <c r="Q18" s="132">
        <v>0.86899999999999999</v>
      </c>
      <c r="R18" s="132">
        <v>140.006</v>
      </c>
      <c r="S18" s="132">
        <v>3.08</v>
      </c>
      <c r="T18" s="419">
        <v>45.302999999999997</v>
      </c>
      <c r="U18" s="132">
        <v>129.82</v>
      </c>
      <c r="V18" s="132">
        <v>-31</v>
      </c>
      <c r="W18" s="132">
        <v>-35</v>
      </c>
      <c r="X18" s="132">
        <v>50</v>
      </c>
      <c r="Y18" s="132" t="s">
        <v>1499</v>
      </c>
      <c r="Z18" s="132" t="b">
        <v>0</v>
      </c>
      <c r="AA18" s="132">
        <v>0</v>
      </c>
      <c r="AB18" s="132" t="b">
        <v>1</v>
      </c>
      <c r="AC18" s="132">
        <v>57</v>
      </c>
      <c r="AD18" s="132">
        <v>0.96</v>
      </c>
      <c r="AE18" s="132" t="s">
        <v>3108</v>
      </c>
      <c r="AF18" s="132" t="s">
        <v>3107</v>
      </c>
      <c r="AG18" s="132" t="s">
        <v>5186</v>
      </c>
      <c r="AH18" s="132">
        <v>61</v>
      </c>
      <c r="AI18" s="132">
        <v>88</v>
      </c>
      <c r="AJ18" s="132" t="s">
        <v>276</v>
      </c>
      <c r="AK18" s="132">
        <f>MATCH(A18,'US_long freshly screened'!A:A,0)-1</f>
        <v>139</v>
      </c>
      <c r="AL18" s="132" t="e">
        <f>MATCH(A18,'US_long actual position'!A:A,0)-1</f>
        <v>#N/A</v>
      </c>
    </row>
    <row r="19" spans="1:38" x14ac:dyDescent="0.3">
      <c r="A19" s="33" t="s">
        <v>74</v>
      </c>
      <c r="B19" s="132">
        <v>80</v>
      </c>
      <c r="C19" s="132">
        <v>90</v>
      </c>
      <c r="D19" s="132">
        <v>187</v>
      </c>
      <c r="E19" s="132">
        <v>57</v>
      </c>
      <c r="F19" s="132">
        <v>14</v>
      </c>
      <c r="G19" s="216" t="s">
        <v>3221</v>
      </c>
      <c r="H19" s="348" t="s">
        <v>24</v>
      </c>
      <c r="I19" s="132">
        <v>129.161</v>
      </c>
      <c r="J19" s="132">
        <v>-28</v>
      </c>
      <c r="K19" s="132" t="s">
        <v>3532</v>
      </c>
      <c r="L19" s="132" t="b">
        <v>1</v>
      </c>
      <c r="M19" s="132">
        <v>63.966000000000001</v>
      </c>
      <c r="N19" s="132">
        <v>3.49</v>
      </c>
      <c r="O19" s="132">
        <v>18.326000000000001</v>
      </c>
      <c r="P19" s="132">
        <v>68.057000000000002</v>
      </c>
      <c r="Q19" s="132">
        <v>0.80900000000000005</v>
      </c>
      <c r="R19" s="132">
        <v>55.045999999999999</v>
      </c>
      <c r="S19" s="132">
        <v>2.92</v>
      </c>
      <c r="T19" s="419">
        <v>86.659000000000006</v>
      </c>
      <c r="U19" s="132">
        <v>322.99</v>
      </c>
      <c r="V19" s="132">
        <v>-40</v>
      </c>
      <c r="W19" s="132">
        <v>-34</v>
      </c>
      <c r="X19" s="132">
        <v>21</v>
      </c>
      <c r="Y19" s="132" t="s">
        <v>74</v>
      </c>
      <c r="Z19" s="132" t="b">
        <v>1</v>
      </c>
      <c r="AA19" s="132">
        <v>0</v>
      </c>
      <c r="AB19" s="132" t="b">
        <v>1</v>
      </c>
      <c r="AC19" s="132">
        <v>57</v>
      </c>
      <c r="AD19" s="132">
        <v>0.94599999999999995</v>
      </c>
      <c r="AE19" s="132" t="s">
        <v>24</v>
      </c>
      <c r="AF19" s="132" t="s">
        <v>3221</v>
      </c>
      <c r="AG19" s="132" t="s">
        <v>3532</v>
      </c>
      <c r="AH19" s="132">
        <v>80</v>
      </c>
      <c r="AI19" s="132">
        <v>90</v>
      </c>
      <c r="AJ19" s="132" t="s">
        <v>56</v>
      </c>
      <c r="AK19" s="132">
        <f>MATCH(A19,'US_long freshly screened'!A:A,0)-1</f>
        <v>187</v>
      </c>
      <c r="AL19" s="132">
        <f>MATCH(A19,'US_long actual position'!A:A,0)-1</f>
        <v>14</v>
      </c>
    </row>
    <row r="20" spans="1:38" x14ac:dyDescent="0.3">
      <c r="A20" s="33" t="s">
        <v>5806</v>
      </c>
      <c r="B20" s="132">
        <v>21</v>
      </c>
      <c r="C20" s="132">
        <v>74</v>
      </c>
      <c r="D20" s="132">
        <v>213</v>
      </c>
      <c r="E20" s="132">
        <v>57</v>
      </c>
      <c r="F20" s="132" t="e">
        <v>#N/A</v>
      </c>
      <c r="G20" s="289" t="s">
        <v>3340</v>
      </c>
      <c r="H20" s="346" t="s">
        <v>31</v>
      </c>
      <c r="I20" s="132">
        <v>62.247999999999998</v>
      </c>
      <c r="J20" s="132">
        <v>-28</v>
      </c>
      <c r="K20" s="132" t="s">
        <v>5807</v>
      </c>
      <c r="L20" s="132" t="b">
        <v>1</v>
      </c>
      <c r="M20" s="132">
        <v>34.884</v>
      </c>
      <c r="N20" s="132">
        <v>1.9910000000000001</v>
      </c>
      <c r="O20" s="132">
        <v>17.52</v>
      </c>
      <c r="P20" s="132">
        <v>38.029000000000003</v>
      </c>
      <c r="Q20" s="132">
        <v>0.81100000000000005</v>
      </c>
      <c r="R20" s="132">
        <v>30.827000000000002</v>
      </c>
      <c r="S20" s="132">
        <v>1.3</v>
      </c>
      <c r="T20" s="419">
        <v>44.543999999999997</v>
      </c>
      <c r="U20" s="132">
        <v>373.22</v>
      </c>
      <c r="V20" s="132">
        <v>-56</v>
      </c>
      <c r="W20" s="132">
        <v>-62</v>
      </c>
      <c r="X20" s="132">
        <v>41</v>
      </c>
      <c r="Y20" s="132" t="s">
        <v>5806</v>
      </c>
      <c r="Z20" s="132" t="b">
        <v>0</v>
      </c>
      <c r="AA20" s="132">
        <v>0</v>
      </c>
      <c r="AB20" s="132" t="b">
        <v>1</v>
      </c>
      <c r="AC20" s="132">
        <v>57</v>
      </c>
      <c r="AD20" s="132">
        <v>0.93899999999999995</v>
      </c>
      <c r="AE20" s="132" t="s">
        <v>31</v>
      </c>
      <c r="AF20" s="132" t="s">
        <v>3340</v>
      </c>
      <c r="AG20" s="132" t="s">
        <v>5807</v>
      </c>
      <c r="AH20" s="132">
        <v>21</v>
      </c>
      <c r="AI20" s="132">
        <v>74</v>
      </c>
      <c r="AJ20" s="132" t="s">
        <v>436</v>
      </c>
      <c r="AK20" s="132">
        <f>MATCH(A20,'US_long freshly screened'!A:A,0)-1</f>
        <v>213</v>
      </c>
      <c r="AL20" s="132" t="e">
        <f>MATCH(A20,'US_long actual position'!A:A,0)-1</f>
        <v>#N/A</v>
      </c>
    </row>
    <row r="21" spans="1:38" x14ac:dyDescent="0.3">
      <c r="A21" s="33" t="s">
        <v>1010</v>
      </c>
      <c r="B21" s="132">
        <v>90</v>
      </c>
      <c r="C21" s="132">
        <v>91</v>
      </c>
      <c r="D21" s="132">
        <v>22</v>
      </c>
      <c r="E21" s="132">
        <v>56</v>
      </c>
      <c r="F21" s="132" t="e">
        <v>#N/A</v>
      </c>
      <c r="G21" s="230" t="s">
        <v>3280</v>
      </c>
      <c r="H21" s="347" t="s">
        <v>3111</v>
      </c>
      <c r="I21" s="132">
        <v>41.064999999999998</v>
      </c>
      <c r="J21" s="132">
        <v>-50</v>
      </c>
      <c r="K21" s="132" t="s">
        <v>4946</v>
      </c>
      <c r="L21" s="132" t="b">
        <v>1</v>
      </c>
      <c r="M21" s="132">
        <v>128.56399999999999</v>
      </c>
      <c r="N21" s="132">
        <v>4.3630000000000004</v>
      </c>
      <c r="O21" s="132">
        <v>29.47</v>
      </c>
      <c r="P21" s="132">
        <v>182.69</v>
      </c>
      <c r="Q21" s="132">
        <v>0.91500000000000004</v>
      </c>
      <c r="R21" s="132">
        <v>167.07300000000001</v>
      </c>
      <c r="S21" s="132">
        <v>1.84</v>
      </c>
      <c r="T21" s="419">
        <v>-19.724</v>
      </c>
      <c r="U21" s="132">
        <v>11.03</v>
      </c>
      <c r="V21" s="132">
        <v>-19</v>
      </c>
      <c r="W21" s="132">
        <v>-27</v>
      </c>
      <c r="X21" s="132">
        <v>986</v>
      </c>
      <c r="Y21" s="132" t="s">
        <v>1010</v>
      </c>
      <c r="Z21" s="132" t="b">
        <v>0</v>
      </c>
      <c r="AA21" s="132">
        <v>0</v>
      </c>
      <c r="AB21" s="132" t="b">
        <v>1</v>
      </c>
      <c r="AC21" s="132">
        <v>56</v>
      </c>
      <c r="AD21" s="132">
        <v>0.99399999999999999</v>
      </c>
      <c r="AE21" s="132" t="s">
        <v>3111</v>
      </c>
      <c r="AF21" s="132" t="s">
        <v>3280</v>
      </c>
      <c r="AG21" s="132" t="s">
        <v>4946</v>
      </c>
      <c r="AH21" s="132">
        <v>90</v>
      </c>
      <c r="AI21" s="132">
        <v>91</v>
      </c>
      <c r="AJ21" s="132" t="s">
        <v>2829</v>
      </c>
      <c r="AK21" s="132">
        <f>MATCH(A21,'US_long freshly screened'!A:A,0)-1</f>
        <v>22</v>
      </c>
      <c r="AL21" s="132" t="e">
        <f>MATCH(A21,'US_long actual position'!A:A,0)-1</f>
        <v>#N/A</v>
      </c>
    </row>
    <row r="22" spans="1:38" x14ac:dyDescent="0.3">
      <c r="A22" s="33" t="s">
        <v>1308</v>
      </c>
      <c r="B22" s="132">
        <v>94</v>
      </c>
      <c r="C22" s="132">
        <v>90</v>
      </c>
      <c r="D22" s="132">
        <v>33</v>
      </c>
      <c r="E22" s="132">
        <v>56</v>
      </c>
      <c r="F22" s="132" t="e">
        <v>#N/A</v>
      </c>
      <c r="G22" s="308" t="s">
        <v>3888</v>
      </c>
      <c r="H22" s="351" t="s">
        <v>48</v>
      </c>
      <c r="I22" s="132">
        <v>32.707000000000001</v>
      </c>
      <c r="J22" s="132">
        <v>-57</v>
      </c>
      <c r="K22" s="132" t="s">
        <v>5061</v>
      </c>
      <c r="L22" s="132" t="b">
        <v>1</v>
      </c>
      <c r="M22" s="132">
        <v>126.85299999999999</v>
      </c>
      <c r="N22" s="132">
        <v>4.5659999999999998</v>
      </c>
      <c r="O22" s="132">
        <v>27.783999999999999</v>
      </c>
      <c r="P22" s="132">
        <v>195.20599999999999</v>
      </c>
      <c r="Q22" s="132">
        <v>0.89300000000000002</v>
      </c>
      <c r="R22" s="132">
        <v>174.30799999999999</v>
      </c>
      <c r="S22" s="132">
        <v>3.26</v>
      </c>
      <c r="T22" s="419">
        <v>67.722999999999999</v>
      </c>
      <c r="U22" s="132">
        <v>65.239999999999995</v>
      </c>
      <c r="V22" s="132">
        <v>-12</v>
      </c>
      <c r="W22" s="132">
        <v>-4</v>
      </c>
      <c r="X22" s="132">
        <v>94</v>
      </c>
      <c r="Y22" s="132" t="s">
        <v>1308</v>
      </c>
      <c r="Z22" s="132" t="b">
        <v>0</v>
      </c>
      <c r="AA22" s="132">
        <v>0</v>
      </c>
      <c r="AB22" s="132" t="b">
        <v>1</v>
      </c>
      <c r="AC22" s="132">
        <v>56</v>
      </c>
      <c r="AD22" s="132">
        <v>0.99099999999999999</v>
      </c>
      <c r="AE22" s="132" t="s">
        <v>48</v>
      </c>
      <c r="AF22" s="132" t="s">
        <v>3888</v>
      </c>
      <c r="AG22" s="132" t="s">
        <v>5061</v>
      </c>
      <c r="AH22" s="132">
        <v>94</v>
      </c>
      <c r="AI22" s="132">
        <v>90</v>
      </c>
      <c r="AJ22" s="132" t="s">
        <v>1168</v>
      </c>
      <c r="AK22" s="132">
        <f>MATCH(A22,'US_long freshly screened'!A:A,0)-1</f>
        <v>33</v>
      </c>
      <c r="AL22" s="132" t="e">
        <f>MATCH(A22,'US_long actual position'!A:A,0)-1</f>
        <v>#N/A</v>
      </c>
    </row>
    <row r="23" spans="1:38" x14ac:dyDescent="0.3">
      <c r="A23" s="33" t="s">
        <v>3040</v>
      </c>
      <c r="B23" s="132">
        <v>83</v>
      </c>
      <c r="C23" s="132">
        <v>87</v>
      </c>
      <c r="D23" s="132">
        <v>71</v>
      </c>
      <c r="E23" s="132">
        <v>56</v>
      </c>
      <c r="F23" s="132" t="e">
        <v>#N/A</v>
      </c>
      <c r="G23" s="243" t="s">
        <v>3262</v>
      </c>
      <c r="H23" s="347" t="s">
        <v>3111</v>
      </c>
      <c r="I23" s="132">
        <v>52.83</v>
      </c>
      <c r="J23" s="132">
        <v>-35</v>
      </c>
      <c r="K23" s="132" t="s">
        <v>4777</v>
      </c>
      <c r="L23" s="132" t="b">
        <v>1</v>
      </c>
      <c r="M23" s="132">
        <v>80.215999999999994</v>
      </c>
      <c r="N23" s="132">
        <v>3.3109999999999999</v>
      </c>
      <c r="O23" s="132">
        <v>24.225000000000001</v>
      </c>
      <c r="P23" s="132">
        <v>88.995999999999995</v>
      </c>
      <c r="Q23" s="132">
        <v>0.88900000000000001</v>
      </c>
      <c r="R23" s="132">
        <v>79.102000000000004</v>
      </c>
      <c r="S23" s="132">
        <v>2.17</v>
      </c>
      <c r="T23" s="419">
        <v>63.234999999999999</v>
      </c>
      <c r="U23" s="132">
        <v>125.46</v>
      </c>
      <c r="V23" s="132">
        <v>-27</v>
      </c>
      <c r="W23" s="132">
        <v>-24</v>
      </c>
      <c r="X23" s="132">
        <v>73</v>
      </c>
      <c r="Y23" s="132" t="s">
        <v>3040</v>
      </c>
      <c r="Z23" s="132" t="b">
        <v>0</v>
      </c>
      <c r="AA23" s="132">
        <v>0</v>
      </c>
      <c r="AB23" s="132" t="b">
        <v>1</v>
      </c>
      <c r="AC23" s="132">
        <v>56</v>
      </c>
      <c r="AD23" s="132">
        <v>0.98</v>
      </c>
      <c r="AE23" s="132" t="s">
        <v>3111</v>
      </c>
      <c r="AF23" s="132" t="s">
        <v>3262</v>
      </c>
      <c r="AG23" s="132" t="s">
        <v>4777</v>
      </c>
      <c r="AH23" s="132">
        <v>83</v>
      </c>
      <c r="AI23" s="132">
        <v>87</v>
      </c>
      <c r="AJ23" s="132" t="s">
        <v>27</v>
      </c>
      <c r="AK23" s="132">
        <f>MATCH(A23,'US_long freshly screened'!A:A,0)-1</f>
        <v>71</v>
      </c>
      <c r="AL23" s="132" t="e">
        <f>MATCH(A23,'US_long actual position'!A:A,0)-1</f>
        <v>#N/A</v>
      </c>
    </row>
    <row r="24" spans="1:38" x14ac:dyDescent="0.3">
      <c r="A24" s="33" t="s">
        <v>1303</v>
      </c>
      <c r="B24" s="132">
        <v>13</v>
      </c>
      <c r="C24" s="132">
        <v>94</v>
      </c>
      <c r="D24" s="132">
        <v>107</v>
      </c>
      <c r="E24" s="132">
        <v>56</v>
      </c>
      <c r="F24" s="132" t="e">
        <v>#N/A</v>
      </c>
      <c r="G24" s="210" t="s">
        <v>3142</v>
      </c>
      <c r="H24" s="349" t="s">
        <v>3108</v>
      </c>
      <c r="I24" s="132">
        <v>41.938000000000002</v>
      </c>
      <c r="J24" s="132">
        <v>-91</v>
      </c>
      <c r="K24" s="132" t="s">
        <v>5442</v>
      </c>
      <c r="L24" s="132" t="b">
        <v>1</v>
      </c>
      <c r="M24" s="132">
        <v>197.023</v>
      </c>
      <c r="N24" s="132">
        <v>8.9740000000000002</v>
      </c>
      <c r="O24" s="132">
        <v>21.954000000000001</v>
      </c>
      <c r="P24" s="132">
        <v>278.73500000000001</v>
      </c>
      <c r="Q24" s="132">
        <v>0.86299999999999999</v>
      </c>
      <c r="R24" s="132">
        <v>240.625</v>
      </c>
      <c r="S24" s="132">
        <v>3.08</v>
      </c>
      <c r="T24" s="419">
        <v>24.437000000000001</v>
      </c>
      <c r="U24" s="132">
        <v>73.02</v>
      </c>
      <c r="V24" s="132">
        <v>-46</v>
      </c>
      <c r="W24" s="132">
        <v>-61</v>
      </c>
      <c r="X24" s="132">
        <v>88</v>
      </c>
      <c r="Y24" s="132" t="s">
        <v>1303</v>
      </c>
      <c r="Z24" s="132" t="b">
        <v>0</v>
      </c>
      <c r="AA24" s="132">
        <v>0</v>
      </c>
      <c r="AB24" s="132" t="b">
        <v>1</v>
      </c>
      <c r="AC24" s="132">
        <v>56</v>
      </c>
      <c r="AD24" s="132">
        <v>0.96899999999999997</v>
      </c>
      <c r="AE24" s="132" t="s">
        <v>3108</v>
      </c>
      <c r="AF24" s="132" t="s">
        <v>3142</v>
      </c>
      <c r="AG24" s="132" t="s">
        <v>5442</v>
      </c>
      <c r="AH24" s="132">
        <v>13</v>
      </c>
      <c r="AI24" s="132">
        <v>94</v>
      </c>
      <c r="AJ24" s="132" t="s">
        <v>65</v>
      </c>
      <c r="AK24" s="132">
        <f>MATCH(A24,'US_long freshly screened'!A:A,0)-1</f>
        <v>107</v>
      </c>
      <c r="AL24" s="132" t="e">
        <f>MATCH(A24,'US_long actual position'!A:A,0)-1</f>
        <v>#N/A</v>
      </c>
    </row>
    <row r="25" spans="1:38" x14ac:dyDescent="0.3">
      <c r="A25" s="33" t="s">
        <v>264</v>
      </c>
      <c r="B25" s="132">
        <v>91</v>
      </c>
      <c r="C25" s="132">
        <v>91</v>
      </c>
      <c r="D25" s="132">
        <v>162</v>
      </c>
      <c r="E25" s="132">
        <v>56</v>
      </c>
      <c r="F25" s="132" t="e">
        <v>#N/A</v>
      </c>
      <c r="G25" s="285" t="s">
        <v>153</v>
      </c>
      <c r="H25" s="348" t="s">
        <v>24</v>
      </c>
      <c r="I25" s="132">
        <v>19.456</v>
      </c>
      <c r="J25" s="132">
        <v>-35</v>
      </c>
      <c r="K25" s="132" t="s">
        <v>3464</v>
      </c>
      <c r="L25" s="132" t="b">
        <v>1</v>
      </c>
      <c r="M25" s="132">
        <v>70.777000000000001</v>
      </c>
      <c r="N25" s="132">
        <v>3.6429999999999998</v>
      </c>
      <c r="O25" s="132">
        <v>19.431000000000001</v>
      </c>
      <c r="P25" s="132">
        <v>80.664000000000001</v>
      </c>
      <c r="Q25" s="132">
        <v>0.83199999999999996</v>
      </c>
      <c r="R25" s="132">
        <v>67.134</v>
      </c>
      <c r="S25" s="132">
        <v>2.06</v>
      </c>
      <c r="T25" s="419">
        <v>-1.5409999999999999</v>
      </c>
      <c r="U25" s="132">
        <v>408.72</v>
      </c>
      <c r="V25" s="132">
        <v>-10</v>
      </c>
      <c r="W25" s="132">
        <v>-7</v>
      </c>
      <c r="X25" s="132">
        <v>23</v>
      </c>
      <c r="Y25" s="132" t="s">
        <v>264</v>
      </c>
      <c r="Z25" s="132" t="b">
        <v>0</v>
      </c>
      <c r="AA25" s="132">
        <v>0</v>
      </c>
      <c r="AB25" s="132" t="b">
        <v>1</v>
      </c>
      <c r="AC25" s="132">
        <v>56</v>
      </c>
      <c r="AD25" s="132">
        <v>0.95399999999999996</v>
      </c>
      <c r="AE25" s="132" t="s">
        <v>24</v>
      </c>
      <c r="AF25" s="132" t="s">
        <v>153</v>
      </c>
      <c r="AG25" s="132" t="s">
        <v>3464</v>
      </c>
      <c r="AH25" s="132">
        <v>91</v>
      </c>
      <c r="AI25" s="132">
        <v>91</v>
      </c>
      <c r="AJ25" s="132" t="s">
        <v>23</v>
      </c>
      <c r="AK25" s="132">
        <f>MATCH(A25,'US_long freshly screened'!A:A,0)-1</f>
        <v>162</v>
      </c>
      <c r="AL25" s="132" t="e">
        <f>MATCH(A25,'US_long actual position'!A:A,0)-1</f>
        <v>#N/A</v>
      </c>
    </row>
    <row r="26" spans="1:38" x14ac:dyDescent="0.3">
      <c r="A26" s="33" t="s">
        <v>1119</v>
      </c>
      <c r="B26" s="132">
        <v>24</v>
      </c>
      <c r="C26" s="132">
        <v>75</v>
      </c>
      <c r="D26" s="132">
        <v>13</v>
      </c>
      <c r="E26" s="132">
        <v>55</v>
      </c>
      <c r="F26" s="132" t="e">
        <v>#N/A</v>
      </c>
      <c r="G26" s="314" t="s">
        <v>3651</v>
      </c>
      <c r="H26" s="354" t="s">
        <v>3140</v>
      </c>
      <c r="I26" s="132">
        <v>36.569000000000003</v>
      </c>
      <c r="J26" s="132">
        <v>-28</v>
      </c>
      <c r="K26" s="132" t="s">
        <v>5373</v>
      </c>
      <c r="L26" s="132" t="b">
        <v>1</v>
      </c>
      <c r="M26" s="132">
        <v>74.537999999999997</v>
      </c>
      <c r="N26" s="132">
        <v>2.3889999999999998</v>
      </c>
      <c r="O26" s="132">
        <v>31.204000000000001</v>
      </c>
      <c r="P26" s="132">
        <v>91.179000000000002</v>
      </c>
      <c r="Q26" s="132">
        <v>0.93200000000000005</v>
      </c>
      <c r="R26" s="132">
        <v>85.001999999999995</v>
      </c>
      <c r="S26" s="132">
        <v>1.67</v>
      </c>
      <c r="T26" s="419">
        <v>43.991999999999997</v>
      </c>
      <c r="U26" s="132">
        <v>73.42</v>
      </c>
      <c r="V26" s="132">
        <v>-45</v>
      </c>
      <c r="W26" s="132">
        <v>-47</v>
      </c>
      <c r="X26" s="132">
        <v>162</v>
      </c>
      <c r="Y26" s="132" t="s">
        <v>1119</v>
      </c>
      <c r="Z26" s="132" t="b">
        <v>0</v>
      </c>
      <c r="AA26" s="132">
        <v>0</v>
      </c>
      <c r="AB26" s="132" t="b">
        <v>1</v>
      </c>
      <c r="AC26" s="132">
        <v>55</v>
      </c>
      <c r="AD26" s="132">
        <v>0.997</v>
      </c>
      <c r="AE26" s="132" t="s">
        <v>3140</v>
      </c>
      <c r="AF26" s="132" t="s">
        <v>3651</v>
      </c>
      <c r="AG26" s="132" t="s">
        <v>5373</v>
      </c>
      <c r="AH26" s="132">
        <v>24</v>
      </c>
      <c r="AI26" s="132">
        <v>75</v>
      </c>
      <c r="AJ26" s="132" t="s">
        <v>2852</v>
      </c>
      <c r="AK26" s="132">
        <f>MATCH(A26,'US_long freshly screened'!A:A,0)-1</f>
        <v>13</v>
      </c>
      <c r="AL26" s="132" t="e">
        <f>MATCH(A26,'US_long actual position'!A:A,0)-1</f>
        <v>#N/A</v>
      </c>
    </row>
    <row r="27" spans="1:38" x14ac:dyDescent="0.3">
      <c r="A27" s="33" t="s">
        <v>6775</v>
      </c>
      <c r="B27" s="132">
        <v>40</v>
      </c>
      <c r="C27" s="132">
        <v>94</v>
      </c>
      <c r="D27" s="132">
        <v>28</v>
      </c>
      <c r="E27" s="132">
        <v>55</v>
      </c>
      <c r="F27" s="132" t="e">
        <v>#N/A</v>
      </c>
      <c r="G27" s="290" t="s">
        <v>3705</v>
      </c>
      <c r="H27" s="350" t="s">
        <v>115</v>
      </c>
      <c r="I27" s="132">
        <v>0.312</v>
      </c>
      <c r="J27" s="132">
        <v>-77</v>
      </c>
      <c r="K27" s="132" t="s">
        <v>8528</v>
      </c>
      <c r="L27" s="132" t="b">
        <v>1</v>
      </c>
      <c r="M27" s="132">
        <v>228.9</v>
      </c>
      <c r="N27" s="132">
        <v>8.0589999999999993</v>
      </c>
      <c r="O27" s="132">
        <v>28.404</v>
      </c>
      <c r="P27" s="132">
        <v>514.14099999999996</v>
      </c>
      <c r="Q27" s="132">
        <v>0.88400000000000001</v>
      </c>
      <c r="R27" s="132">
        <v>454.36</v>
      </c>
      <c r="S27" s="132">
        <v>4.13</v>
      </c>
      <c r="T27" s="419">
        <v>134.63900000000001</v>
      </c>
      <c r="U27" s="132">
        <v>9.89</v>
      </c>
      <c r="V27" s="132">
        <v>59</v>
      </c>
      <c r="W27" s="132">
        <v>37</v>
      </c>
      <c r="X27" s="132">
        <v>489</v>
      </c>
      <c r="Y27" s="132" t="s">
        <v>6775</v>
      </c>
      <c r="Z27" s="132" t="b">
        <v>0</v>
      </c>
      <c r="AA27" s="132">
        <v>0</v>
      </c>
      <c r="AB27" s="132" t="b">
        <v>1</v>
      </c>
      <c r="AC27" s="132">
        <v>55</v>
      </c>
      <c r="AD27" s="132">
        <v>0.99199999999999999</v>
      </c>
      <c r="AE27" s="132" t="s">
        <v>115</v>
      </c>
      <c r="AF27" s="132" t="s">
        <v>3705</v>
      </c>
      <c r="AG27" s="132" t="s">
        <v>8528</v>
      </c>
      <c r="AH27" s="132">
        <v>40</v>
      </c>
      <c r="AI27" s="132">
        <v>94</v>
      </c>
      <c r="AJ27" s="132" t="s">
        <v>121</v>
      </c>
      <c r="AK27" s="132">
        <f>MATCH(A27,'US_long freshly screened'!A:A,0)-1</f>
        <v>28</v>
      </c>
      <c r="AL27" s="132" t="e">
        <f>MATCH(A27,'US_long actual position'!A:A,0)-1</f>
        <v>#N/A</v>
      </c>
    </row>
    <row r="28" spans="1:38" x14ac:dyDescent="0.3">
      <c r="A28" s="33" t="s">
        <v>1202</v>
      </c>
      <c r="B28" s="132"/>
      <c r="C28" s="132"/>
      <c r="D28" s="132">
        <v>59</v>
      </c>
      <c r="E28" s="132">
        <v>55</v>
      </c>
      <c r="F28" s="132" t="e">
        <v>#N/A</v>
      </c>
      <c r="G28" s="211" t="s">
        <v>3385</v>
      </c>
      <c r="H28" s="348" t="s">
        <v>24</v>
      </c>
      <c r="I28" s="132">
        <v>112.08199999999999</v>
      </c>
      <c r="J28" s="132">
        <v>-21</v>
      </c>
      <c r="K28" s="132" t="s">
        <v>5232</v>
      </c>
      <c r="L28" s="132" t="b">
        <v>1</v>
      </c>
      <c r="M28" s="132">
        <v>30.276</v>
      </c>
      <c r="N28" s="132">
        <v>1.2050000000000001</v>
      </c>
      <c r="O28" s="132">
        <v>25.119</v>
      </c>
      <c r="P28" s="132">
        <v>33.767000000000003</v>
      </c>
      <c r="Q28" s="132">
        <v>0.89400000000000002</v>
      </c>
      <c r="R28" s="132">
        <v>30.184999999999999</v>
      </c>
      <c r="S28" s="132">
        <v>1.26</v>
      </c>
      <c r="T28" s="419">
        <v>-50.976999999999997</v>
      </c>
      <c r="U28" s="132">
        <v>467.13</v>
      </c>
      <c r="V28" s="132">
        <v>-33</v>
      </c>
      <c r="W28" s="132">
        <v>-17</v>
      </c>
      <c r="X28" s="132">
        <v>33</v>
      </c>
      <c r="Y28" s="132" t="s">
        <v>1202</v>
      </c>
      <c r="Z28" s="132" t="b">
        <v>0</v>
      </c>
      <c r="AA28" s="132">
        <v>0</v>
      </c>
      <c r="AB28" s="132" t="b">
        <v>1</v>
      </c>
      <c r="AC28" s="132">
        <v>55</v>
      </c>
      <c r="AD28" s="132">
        <v>0.98299999999999998</v>
      </c>
      <c r="AE28" s="132" t="s">
        <v>24</v>
      </c>
      <c r="AF28" s="132" t="s">
        <v>3385</v>
      </c>
      <c r="AG28" s="132" t="s">
        <v>5232</v>
      </c>
      <c r="AH28" s="132"/>
      <c r="AI28" s="132"/>
      <c r="AJ28" s="132"/>
      <c r="AK28" s="132">
        <f>MATCH(A28,'US_long freshly screened'!A:A,0)-1</f>
        <v>59</v>
      </c>
      <c r="AL28" s="132" t="e">
        <f>MATCH(A28,'US_long actual position'!A:A,0)-1</f>
        <v>#N/A</v>
      </c>
    </row>
    <row r="29" spans="1:38" x14ac:dyDescent="0.3">
      <c r="A29" s="33" t="s">
        <v>1688</v>
      </c>
      <c r="B29" s="132">
        <v>45</v>
      </c>
      <c r="C29" s="132">
        <v>70</v>
      </c>
      <c r="D29" s="132">
        <v>89</v>
      </c>
      <c r="E29" s="132">
        <v>55</v>
      </c>
      <c r="F29" s="132" t="e">
        <v>#N/A</v>
      </c>
      <c r="G29" s="323" t="s">
        <v>3250</v>
      </c>
      <c r="H29" s="347" t="s">
        <v>3111</v>
      </c>
      <c r="I29" s="132">
        <v>1.2390000000000001</v>
      </c>
      <c r="J29" s="132">
        <v>-27</v>
      </c>
      <c r="K29" s="132" t="s">
        <v>3781</v>
      </c>
      <c r="L29" s="132" t="b">
        <v>1</v>
      </c>
      <c r="M29" s="132">
        <v>33.814999999999998</v>
      </c>
      <c r="N29" s="132">
        <v>1.468</v>
      </c>
      <c r="O29" s="132">
        <v>23.038</v>
      </c>
      <c r="P29" s="132">
        <v>36.555</v>
      </c>
      <c r="Q29" s="132">
        <v>0.88</v>
      </c>
      <c r="R29" s="132">
        <v>32.173000000000002</v>
      </c>
      <c r="S29" s="132">
        <v>1.01</v>
      </c>
      <c r="T29" s="419">
        <v>13.615</v>
      </c>
      <c r="U29" s="132">
        <v>43.65</v>
      </c>
      <c r="V29" s="132">
        <v>0</v>
      </c>
      <c r="W29" s="132">
        <v>-11</v>
      </c>
      <c r="X29" s="132">
        <v>453</v>
      </c>
      <c r="Y29" s="132" t="s">
        <v>1688</v>
      </c>
      <c r="Z29" s="132" t="b">
        <v>0</v>
      </c>
      <c r="AA29" s="132">
        <v>0</v>
      </c>
      <c r="AB29" s="132" t="b">
        <v>1</v>
      </c>
      <c r="AC29" s="132">
        <v>55</v>
      </c>
      <c r="AD29" s="132">
        <v>0.97499999999999998</v>
      </c>
      <c r="AE29" s="132" t="s">
        <v>3111</v>
      </c>
      <c r="AF29" s="132" t="s">
        <v>3250</v>
      </c>
      <c r="AG29" s="132" t="s">
        <v>3781</v>
      </c>
      <c r="AH29" s="132">
        <v>45</v>
      </c>
      <c r="AI29" s="132">
        <v>70</v>
      </c>
      <c r="AJ29" s="132" t="s">
        <v>137</v>
      </c>
      <c r="AK29" s="132">
        <f>MATCH(A29,'US_long freshly screened'!A:A,0)-1</f>
        <v>89</v>
      </c>
      <c r="AL29" s="132" t="e">
        <f>MATCH(A29,'US_long actual position'!A:A,0)-1</f>
        <v>#N/A</v>
      </c>
    </row>
    <row r="30" spans="1:38" x14ac:dyDescent="0.3">
      <c r="A30" s="33" t="s">
        <v>298</v>
      </c>
      <c r="B30" s="132">
        <v>90</v>
      </c>
      <c r="C30" s="132">
        <v>88</v>
      </c>
      <c r="D30" s="132">
        <v>94</v>
      </c>
      <c r="E30" s="132">
        <v>55</v>
      </c>
      <c r="F30" s="132" t="e">
        <v>#N/A</v>
      </c>
      <c r="G30" s="230" t="s">
        <v>3280</v>
      </c>
      <c r="H30" s="347" t="s">
        <v>3111</v>
      </c>
      <c r="I30" s="132">
        <v>57.014000000000003</v>
      </c>
      <c r="J30" s="132">
        <v>-47</v>
      </c>
      <c r="K30" s="132" t="s">
        <v>4994</v>
      </c>
      <c r="L30" s="132" t="b">
        <v>1</v>
      </c>
      <c r="M30" s="132">
        <v>90.760999999999996</v>
      </c>
      <c r="N30" s="132">
        <v>3.9849999999999999</v>
      </c>
      <c r="O30" s="132">
        <v>22.774000000000001</v>
      </c>
      <c r="P30" s="132">
        <v>130.39500000000001</v>
      </c>
      <c r="Q30" s="132">
        <v>0.86099999999999999</v>
      </c>
      <c r="R30" s="132">
        <v>112.28</v>
      </c>
      <c r="S30" s="132">
        <v>1.62</v>
      </c>
      <c r="T30" s="419">
        <v>-83.274000000000001</v>
      </c>
      <c r="U30" s="132">
        <v>17.434999999999999</v>
      </c>
      <c r="V30" s="132">
        <v>-32</v>
      </c>
      <c r="W30" s="132">
        <v>-46</v>
      </c>
      <c r="X30" s="132">
        <v>708</v>
      </c>
      <c r="Y30" s="132" t="s">
        <v>298</v>
      </c>
      <c r="Z30" s="132" t="b">
        <v>0</v>
      </c>
      <c r="AA30" s="132">
        <v>0</v>
      </c>
      <c r="AB30" s="132" t="b">
        <v>1</v>
      </c>
      <c r="AC30" s="132">
        <v>55</v>
      </c>
      <c r="AD30" s="132">
        <v>0.97299999999999998</v>
      </c>
      <c r="AE30" s="132" t="s">
        <v>3111</v>
      </c>
      <c r="AF30" s="132" t="s">
        <v>3280</v>
      </c>
      <c r="AG30" s="132" t="s">
        <v>4994</v>
      </c>
      <c r="AH30" s="132">
        <v>90</v>
      </c>
      <c r="AI30" s="132">
        <v>88</v>
      </c>
      <c r="AJ30" s="132" t="s">
        <v>2829</v>
      </c>
      <c r="AK30" s="132">
        <f>MATCH(A30,'US_long freshly screened'!A:A,0)-1</f>
        <v>94</v>
      </c>
      <c r="AL30" s="132" t="e">
        <f>MATCH(A30,'US_long actual position'!A:A,0)-1</f>
        <v>#N/A</v>
      </c>
    </row>
    <row r="31" spans="1:38" x14ac:dyDescent="0.3">
      <c r="A31" s="33" t="s">
        <v>1665</v>
      </c>
      <c r="B31" s="132">
        <v>52</v>
      </c>
      <c r="C31" s="132">
        <v>82</v>
      </c>
      <c r="D31" s="132">
        <v>127</v>
      </c>
      <c r="E31" s="132">
        <v>55</v>
      </c>
      <c r="F31" s="132" t="e">
        <v>#N/A</v>
      </c>
      <c r="G31" s="268" t="s">
        <v>3150</v>
      </c>
      <c r="H31" s="349" t="s">
        <v>3108</v>
      </c>
      <c r="I31" s="132">
        <v>4.5720000000000001</v>
      </c>
      <c r="J31" s="132">
        <v>-42</v>
      </c>
      <c r="K31" s="132" t="s">
        <v>4454</v>
      </c>
      <c r="L31" s="132" t="b">
        <v>1</v>
      </c>
      <c r="M31" s="132">
        <v>68.739999999999995</v>
      </c>
      <c r="N31" s="132">
        <v>3.3170000000000002</v>
      </c>
      <c r="O31" s="132">
        <v>20.727</v>
      </c>
      <c r="P31" s="132">
        <v>85.019000000000005</v>
      </c>
      <c r="Q31" s="132">
        <v>0.86799999999999999</v>
      </c>
      <c r="R31" s="132">
        <v>73.811000000000007</v>
      </c>
      <c r="S31" s="132">
        <v>1.93</v>
      </c>
      <c r="T31" s="419">
        <v>10.186</v>
      </c>
      <c r="U31" s="132">
        <v>101.9</v>
      </c>
      <c r="V31" s="132">
        <v>-1</v>
      </c>
      <c r="W31" s="132">
        <v>-21</v>
      </c>
      <c r="X31" s="132">
        <v>101</v>
      </c>
      <c r="Y31" s="132" t="s">
        <v>1665</v>
      </c>
      <c r="Z31" s="132" t="b">
        <v>0</v>
      </c>
      <c r="AA31" s="132">
        <v>0</v>
      </c>
      <c r="AB31" s="132" t="b">
        <v>1</v>
      </c>
      <c r="AC31" s="132">
        <v>55</v>
      </c>
      <c r="AD31" s="132">
        <v>0.96399999999999997</v>
      </c>
      <c r="AE31" s="132" t="s">
        <v>3108</v>
      </c>
      <c r="AF31" s="132" t="s">
        <v>3150</v>
      </c>
      <c r="AG31" s="132" t="s">
        <v>4454</v>
      </c>
      <c r="AH31" s="132">
        <v>52</v>
      </c>
      <c r="AI31" s="132">
        <v>82</v>
      </c>
      <c r="AJ31" s="132" t="s">
        <v>117</v>
      </c>
      <c r="AK31" s="132">
        <f>MATCH(A31,'US_long freshly screened'!A:A,0)-1</f>
        <v>127</v>
      </c>
      <c r="AL31" s="132" t="e">
        <f>MATCH(A31,'US_long actual position'!A:A,0)-1</f>
        <v>#N/A</v>
      </c>
    </row>
    <row r="32" spans="1:38" x14ac:dyDescent="0.3">
      <c r="A32" s="33" t="s">
        <v>1118</v>
      </c>
      <c r="B32" s="132">
        <v>16</v>
      </c>
      <c r="C32" s="132">
        <v>96</v>
      </c>
      <c r="D32" s="132">
        <v>132</v>
      </c>
      <c r="E32" s="132">
        <v>55</v>
      </c>
      <c r="F32" s="132" t="e">
        <v>#N/A</v>
      </c>
      <c r="G32" s="232" t="s">
        <v>3231</v>
      </c>
      <c r="H32" s="345" t="s">
        <v>3124</v>
      </c>
      <c r="I32" s="132">
        <v>13.909000000000001</v>
      </c>
      <c r="J32" s="132">
        <v>-78</v>
      </c>
      <c r="K32" s="132" t="s">
        <v>3266</v>
      </c>
      <c r="L32" s="132" t="b">
        <v>1</v>
      </c>
      <c r="M32" s="132">
        <v>151.68199999999999</v>
      </c>
      <c r="N32" s="132">
        <v>7.4109999999999996</v>
      </c>
      <c r="O32" s="132">
        <v>20.468</v>
      </c>
      <c r="P32" s="132">
        <v>209.95400000000001</v>
      </c>
      <c r="Q32" s="132">
        <v>0.84</v>
      </c>
      <c r="R32" s="132">
        <v>176.429</v>
      </c>
      <c r="S32" s="132">
        <v>3.13</v>
      </c>
      <c r="T32" s="419">
        <v>13.433</v>
      </c>
      <c r="U32" s="132">
        <v>111.66</v>
      </c>
      <c r="V32" s="132">
        <v>35</v>
      </c>
      <c r="W32" s="132">
        <v>16</v>
      </c>
      <c r="X32" s="132">
        <v>57</v>
      </c>
      <c r="Y32" s="132" t="s">
        <v>1118</v>
      </c>
      <c r="Z32" s="132" t="b">
        <v>0</v>
      </c>
      <c r="AA32" s="132">
        <v>0</v>
      </c>
      <c r="AB32" s="132" t="b">
        <v>1</v>
      </c>
      <c r="AC32" s="132">
        <v>55</v>
      </c>
      <c r="AD32" s="132">
        <v>0.96199999999999997</v>
      </c>
      <c r="AE32" s="132" t="s">
        <v>3124</v>
      </c>
      <c r="AF32" s="132" t="s">
        <v>3231</v>
      </c>
      <c r="AG32" s="132" t="s">
        <v>3266</v>
      </c>
      <c r="AH32" s="132">
        <v>16</v>
      </c>
      <c r="AI32" s="132">
        <v>96</v>
      </c>
      <c r="AJ32" s="132" t="s">
        <v>43</v>
      </c>
      <c r="AK32" s="132">
        <f>MATCH(A32,'US_long freshly screened'!A:A,0)-1</f>
        <v>132</v>
      </c>
      <c r="AL32" s="132" t="e">
        <f>MATCH(A32,'US_long actual position'!A:A,0)-1</f>
        <v>#N/A</v>
      </c>
    </row>
    <row r="33" spans="1:38" x14ac:dyDescent="0.3">
      <c r="A33" s="33" t="s">
        <v>1877</v>
      </c>
      <c r="B33" s="132">
        <v>80</v>
      </c>
      <c r="C33" s="132">
        <v>93</v>
      </c>
      <c r="D33" s="132">
        <v>159</v>
      </c>
      <c r="E33" s="132">
        <v>55</v>
      </c>
      <c r="F33" s="132">
        <v>8</v>
      </c>
      <c r="G33" s="216" t="s">
        <v>3221</v>
      </c>
      <c r="H33" s="348" t="s">
        <v>24</v>
      </c>
      <c r="I33" s="132">
        <v>6.12</v>
      </c>
      <c r="J33" s="132">
        <v>-38</v>
      </c>
      <c r="K33" s="132" t="s">
        <v>3222</v>
      </c>
      <c r="L33" s="132" t="b">
        <v>1</v>
      </c>
      <c r="M33" s="132">
        <v>88.659000000000006</v>
      </c>
      <c r="N33" s="132">
        <v>4.5570000000000004</v>
      </c>
      <c r="O33" s="132">
        <v>19.457000000000001</v>
      </c>
      <c r="P33" s="132">
        <v>106.551</v>
      </c>
      <c r="Q33" s="132">
        <v>0.84399999999999997</v>
      </c>
      <c r="R33" s="132">
        <v>89.878</v>
      </c>
      <c r="S33" s="132">
        <v>2.63</v>
      </c>
      <c r="T33" s="419">
        <v>-9.1959999999999997</v>
      </c>
      <c r="U33" s="132">
        <v>132.38999999999999</v>
      </c>
      <c r="V33" s="132">
        <v>-21</v>
      </c>
      <c r="W33" s="132">
        <v>-36</v>
      </c>
      <c r="X33" s="132">
        <v>57</v>
      </c>
      <c r="Y33" s="132" t="s">
        <v>1877</v>
      </c>
      <c r="Z33" s="132" t="b">
        <v>0</v>
      </c>
      <c r="AA33" s="132">
        <v>0</v>
      </c>
      <c r="AB33" s="132" t="b">
        <v>1</v>
      </c>
      <c r="AC33" s="132">
        <v>55</v>
      </c>
      <c r="AD33" s="132">
        <v>0.95399999999999996</v>
      </c>
      <c r="AE33" s="132" t="s">
        <v>24</v>
      </c>
      <c r="AF33" s="132" t="s">
        <v>3221</v>
      </c>
      <c r="AG33" s="132" t="s">
        <v>3222</v>
      </c>
      <c r="AH33" s="132">
        <v>80</v>
      </c>
      <c r="AI33" s="132">
        <v>93</v>
      </c>
      <c r="AJ33" s="132" t="s">
        <v>56</v>
      </c>
      <c r="AK33" s="132">
        <f>MATCH(A33,'US_long freshly screened'!A:A,0)-1</f>
        <v>159</v>
      </c>
      <c r="AL33" s="132">
        <f>MATCH(A33,'US_long actual position'!A:A,0)-1</f>
        <v>8</v>
      </c>
    </row>
    <row r="34" spans="1:38" x14ac:dyDescent="0.3">
      <c r="A34" s="33" t="s">
        <v>1019</v>
      </c>
      <c r="B34" s="132">
        <v>74</v>
      </c>
      <c r="C34" s="132">
        <v>79</v>
      </c>
      <c r="D34" s="132">
        <v>175</v>
      </c>
      <c r="E34" s="132">
        <v>55</v>
      </c>
      <c r="F34" s="132" t="e">
        <v>#N/A</v>
      </c>
      <c r="G34" s="253"/>
      <c r="H34" s="253"/>
      <c r="I34" s="132">
        <v>49.262999999999998</v>
      </c>
      <c r="J34" s="132">
        <v>-39</v>
      </c>
      <c r="K34" s="132" t="s">
        <v>5418</v>
      </c>
      <c r="L34" s="132" t="b">
        <v>1</v>
      </c>
      <c r="M34" s="132">
        <v>62.918999999999997</v>
      </c>
      <c r="N34" s="132">
        <v>3.3370000000000002</v>
      </c>
      <c r="O34" s="132">
        <v>18.855</v>
      </c>
      <c r="P34" s="132">
        <v>77.954999999999998</v>
      </c>
      <c r="Q34" s="132">
        <v>0.81399999999999995</v>
      </c>
      <c r="R34" s="132">
        <v>63.448999999999998</v>
      </c>
      <c r="S34" s="132">
        <v>2.52</v>
      </c>
      <c r="T34" s="419">
        <v>11.975</v>
      </c>
      <c r="U34" s="132">
        <v>38.104999999999997</v>
      </c>
      <c r="V34" s="132">
        <v>-65</v>
      </c>
      <c r="W34" s="132">
        <v>-58</v>
      </c>
      <c r="X34" s="132">
        <v>208</v>
      </c>
      <c r="Y34" s="132" t="s">
        <v>1019</v>
      </c>
      <c r="Z34" s="132" t="b">
        <v>0</v>
      </c>
      <c r="AA34" s="132">
        <v>0</v>
      </c>
      <c r="AB34" s="132" t="b">
        <v>0</v>
      </c>
      <c r="AC34" s="132">
        <v>55</v>
      </c>
      <c r="AD34" s="132">
        <v>0.95</v>
      </c>
      <c r="AE34" s="132"/>
      <c r="AF34" s="132"/>
      <c r="AG34" s="132" t="s">
        <v>5418</v>
      </c>
      <c r="AH34" s="132">
        <v>74</v>
      </c>
      <c r="AI34" s="132">
        <v>79</v>
      </c>
      <c r="AJ34" s="132" t="s">
        <v>278</v>
      </c>
      <c r="AK34" s="132">
        <f>MATCH(A34,'US_long freshly screened'!A:A,0)-1</f>
        <v>175</v>
      </c>
      <c r="AL34" s="132" t="e">
        <f>MATCH(A34,'US_long actual position'!A:A,0)-1</f>
        <v>#N/A</v>
      </c>
    </row>
    <row r="35" spans="1:38" x14ac:dyDescent="0.3">
      <c r="A35" s="33" t="s">
        <v>3043</v>
      </c>
      <c r="B35" s="132">
        <v>95</v>
      </c>
      <c r="C35" s="132">
        <v>92</v>
      </c>
      <c r="D35" s="132">
        <v>218</v>
      </c>
      <c r="E35" s="132">
        <v>55</v>
      </c>
      <c r="F35" s="132" t="e">
        <v>#N/A</v>
      </c>
      <c r="G35" s="235" t="s">
        <v>3301</v>
      </c>
      <c r="H35" s="349" t="s">
        <v>3108</v>
      </c>
      <c r="I35" s="132">
        <v>0.93100000000000005</v>
      </c>
      <c r="J35" s="132">
        <v>-55</v>
      </c>
      <c r="K35" s="132" t="s">
        <v>5771</v>
      </c>
      <c r="L35" s="132" t="b">
        <v>1</v>
      </c>
      <c r="M35" s="132">
        <v>67.358999999999995</v>
      </c>
      <c r="N35" s="132">
        <v>3.8730000000000002</v>
      </c>
      <c r="O35" s="132">
        <v>17.391999999999999</v>
      </c>
      <c r="P35" s="132">
        <v>79.141999999999996</v>
      </c>
      <c r="Q35" s="132">
        <v>0.79700000000000004</v>
      </c>
      <c r="R35" s="132">
        <v>63.070999999999998</v>
      </c>
      <c r="S35" s="132">
        <v>2.39</v>
      </c>
      <c r="T35" s="419">
        <v>7.6790000000000003</v>
      </c>
      <c r="U35" s="132">
        <v>21.78</v>
      </c>
      <c r="V35" s="132">
        <v>-45</v>
      </c>
      <c r="W35" s="132">
        <v>-57</v>
      </c>
      <c r="X35" s="132">
        <v>383</v>
      </c>
      <c r="Y35" s="132" t="s">
        <v>3043</v>
      </c>
      <c r="Z35" s="132" t="b">
        <v>0</v>
      </c>
      <c r="AA35" s="132">
        <v>0</v>
      </c>
      <c r="AB35" s="132" t="b">
        <v>1</v>
      </c>
      <c r="AC35" s="132">
        <v>55</v>
      </c>
      <c r="AD35" s="132">
        <v>0.93700000000000006</v>
      </c>
      <c r="AE35" s="132" t="s">
        <v>3108</v>
      </c>
      <c r="AF35" s="132" t="s">
        <v>3301</v>
      </c>
      <c r="AG35" s="132" t="s">
        <v>5771</v>
      </c>
      <c r="AH35" s="132">
        <v>95</v>
      </c>
      <c r="AI35" s="132">
        <v>92</v>
      </c>
      <c r="AJ35" s="132" t="s">
        <v>504</v>
      </c>
      <c r="AK35" s="132">
        <f>MATCH(A35,'US_long freshly screened'!A:A,0)-1</f>
        <v>218</v>
      </c>
      <c r="AL35" s="132" t="e">
        <f>MATCH(A35,'US_long actual position'!A:A,0)-1</f>
        <v>#N/A</v>
      </c>
    </row>
    <row r="36" spans="1:38" x14ac:dyDescent="0.3">
      <c r="A36" s="33" t="s">
        <v>467</v>
      </c>
      <c r="B36" s="132">
        <v>31</v>
      </c>
      <c r="C36" s="132">
        <v>82</v>
      </c>
      <c r="D36" s="132">
        <v>14</v>
      </c>
      <c r="E36" s="132">
        <v>54</v>
      </c>
      <c r="F36" s="132" t="e">
        <v>#N/A</v>
      </c>
      <c r="G36" s="231" t="s">
        <v>3127</v>
      </c>
      <c r="H36" s="346" t="s">
        <v>31</v>
      </c>
      <c r="I36" s="132">
        <v>11.154</v>
      </c>
      <c r="J36" s="132">
        <v>-37</v>
      </c>
      <c r="K36" s="132" t="s">
        <v>4530</v>
      </c>
      <c r="L36" s="132" t="b">
        <v>1</v>
      </c>
      <c r="M36" s="132">
        <v>83.094999999999999</v>
      </c>
      <c r="N36" s="132">
        <v>2.6709999999999998</v>
      </c>
      <c r="O36" s="132">
        <v>31.106000000000002</v>
      </c>
      <c r="P36" s="132">
        <v>107.49</v>
      </c>
      <c r="Q36" s="132">
        <v>0.93799999999999994</v>
      </c>
      <c r="R36" s="132">
        <v>100.791</v>
      </c>
      <c r="S36" s="132">
        <v>1.63</v>
      </c>
      <c r="T36" s="419">
        <v>83.305999999999997</v>
      </c>
      <c r="U36" s="132">
        <v>130.61000000000001</v>
      </c>
      <c r="V36" s="132">
        <v>-20</v>
      </c>
      <c r="W36" s="132">
        <v>-24</v>
      </c>
      <c r="X36" s="132">
        <v>94</v>
      </c>
      <c r="Y36" s="132" t="s">
        <v>467</v>
      </c>
      <c r="Z36" s="132" t="b">
        <v>0</v>
      </c>
      <c r="AA36" s="132">
        <v>0</v>
      </c>
      <c r="AB36" s="132" t="b">
        <v>1</v>
      </c>
      <c r="AC36" s="132">
        <v>54</v>
      </c>
      <c r="AD36" s="132">
        <v>0.996</v>
      </c>
      <c r="AE36" s="132" t="s">
        <v>31</v>
      </c>
      <c r="AF36" s="132" t="s">
        <v>3127</v>
      </c>
      <c r="AG36" s="132" t="s">
        <v>4530</v>
      </c>
      <c r="AH36" s="132">
        <v>31</v>
      </c>
      <c r="AI36" s="132">
        <v>82</v>
      </c>
      <c r="AJ36" s="132" t="s">
        <v>109</v>
      </c>
      <c r="AK36" s="132">
        <f>MATCH(A36,'US_long freshly screened'!A:A,0)-1</f>
        <v>14</v>
      </c>
      <c r="AL36" s="132" t="e">
        <f>MATCH(A36,'US_long actual position'!A:A,0)-1</f>
        <v>#N/A</v>
      </c>
    </row>
    <row r="37" spans="1:38" x14ac:dyDescent="0.3">
      <c r="A37" s="33" t="s">
        <v>1445</v>
      </c>
      <c r="B37" s="132">
        <v>95</v>
      </c>
      <c r="C37" s="132">
        <v>91</v>
      </c>
      <c r="D37" s="132">
        <v>17</v>
      </c>
      <c r="E37" s="132">
        <v>54</v>
      </c>
      <c r="F37" s="132" t="e">
        <v>#N/A</v>
      </c>
      <c r="G37" s="235" t="s">
        <v>3301</v>
      </c>
      <c r="H37" s="349" t="s">
        <v>3108</v>
      </c>
      <c r="I37" s="132">
        <v>6.9720000000000004</v>
      </c>
      <c r="J37" s="132">
        <v>-36</v>
      </c>
      <c r="K37" s="132" t="s">
        <v>5212</v>
      </c>
      <c r="L37" s="132" t="b">
        <v>1</v>
      </c>
      <c r="M37" s="132">
        <v>138.60900000000001</v>
      </c>
      <c r="N37" s="132">
        <v>4.6130000000000004</v>
      </c>
      <c r="O37" s="132">
        <v>30.047000000000001</v>
      </c>
      <c r="P37" s="132">
        <v>193.935</v>
      </c>
      <c r="Q37" s="132">
        <v>0.94</v>
      </c>
      <c r="R37" s="132">
        <v>182.37200000000001</v>
      </c>
      <c r="S37" s="132">
        <v>2.11</v>
      </c>
      <c r="T37" s="419">
        <v>38.829000000000001</v>
      </c>
      <c r="U37" s="132">
        <v>119.59</v>
      </c>
      <c r="V37" s="132">
        <v>-37</v>
      </c>
      <c r="W37" s="132">
        <v>-40</v>
      </c>
      <c r="X37" s="132">
        <v>79</v>
      </c>
      <c r="Y37" s="132" t="s">
        <v>1445</v>
      </c>
      <c r="Z37" s="132" t="b">
        <v>0</v>
      </c>
      <c r="AA37" s="132">
        <v>0</v>
      </c>
      <c r="AB37" s="132" t="b">
        <v>1</v>
      </c>
      <c r="AC37" s="132">
        <v>54</v>
      </c>
      <c r="AD37" s="132">
        <v>0.995</v>
      </c>
      <c r="AE37" s="132" t="s">
        <v>3108</v>
      </c>
      <c r="AF37" s="132" t="s">
        <v>3301</v>
      </c>
      <c r="AG37" s="132" t="s">
        <v>5212</v>
      </c>
      <c r="AH37" s="132">
        <v>95</v>
      </c>
      <c r="AI37" s="132">
        <v>91</v>
      </c>
      <c r="AJ37" s="132" t="s">
        <v>504</v>
      </c>
      <c r="AK37" s="132">
        <f>MATCH(A37,'US_long freshly screened'!A:A,0)-1</f>
        <v>17</v>
      </c>
      <c r="AL37" s="132" t="e">
        <f>MATCH(A37,'US_long actual position'!A:A,0)-1</f>
        <v>#N/A</v>
      </c>
    </row>
    <row r="38" spans="1:38" x14ac:dyDescent="0.3">
      <c r="A38" s="33" t="s">
        <v>423</v>
      </c>
      <c r="B38" s="132">
        <v>99</v>
      </c>
      <c r="C38" s="132">
        <v>97</v>
      </c>
      <c r="D38" s="132">
        <v>30</v>
      </c>
      <c r="E38" s="132">
        <v>54</v>
      </c>
      <c r="F38" s="132">
        <v>22</v>
      </c>
      <c r="G38" s="298" t="s">
        <v>3121</v>
      </c>
      <c r="H38" s="352" t="s">
        <v>245</v>
      </c>
      <c r="I38" s="132">
        <v>16.675999999999998</v>
      </c>
      <c r="J38" s="132">
        <v>-34</v>
      </c>
      <c r="K38" s="132" t="s">
        <v>3122</v>
      </c>
      <c r="L38" s="132" t="b">
        <v>1</v>
      </c>
      <c r="M38" s="132">
        <v>163.417</v>
      </c>
      <c r="N38" s="132">
        <v>5.8339999999999996</v>
      </c>
      <c r="O38" s="132">
        <v>28.010999999999999</v>
      </c>
      <c r="P38" s="132">
        <v>267.82900000000001</v>
      </c>
      <c r="Q38" s="132">
        <v>0.89400000000000002</v>
      </c>
      <c r="R38" s="132">
        <v>239.32300000000001</v>
      </c>
      <c r="S38" s="132">
        <v>4.4800000000000004</v>
      </c>
      <c r="T38" s="419">
        <v>58.618000000000002</v>
      </c>
      <c r="U38" s="132">
        <v>79.989999999999995</v>
      </c>
      <c r="V38" s="132">
        <v>-22</v>
      </c>
      <c r="W38" s="132">
        <v>-21</v>
      </c>
      <c r="X38" s="132">
        <v>55</v>
      </c>
      <c r="Y38" s="132" t="s">
        <v>423</v>
      </c>
      <c r="Z38" s="132" t="b">
        <v>0</v>
      </c>
      <c r="AA38" s="132">
        <v>0</v>
      </c>
      <c r="AB38" s="132" t="b">
        <v>1</v>
      </c>
      <c r="AC38" s="132">
        <v>54</v>
      </c>
      <c r="AD38" s="132">
        <v>0.99199999999999999</v>
      </c>
      <c r="AE38" s="132" t="s">
        <v>245</v>
      </c>
      <c r="AF38" s="132" t="s">
        <v>3121</v>
      </c>
      <c r="AG38" s="132" t="s">
        <v>3122</v>
      </c>
      <c r="AH38" s="132">
        <v>99</v>
      </c>
      <c r="AI38" s="132">
        <v>97</v>
      </c>
      <c r="AJ38" s="132" t="s">
        <v>2839</v>
      </c>
      <c r="AK38" s="132">
        <f>MATCH(A38,'US_long freshly screened'!A:A,0)-1</f>
        <v>30</v>
      </c>
      <c r="AL38" s="132">
        <f>MATCH(A38,'US_long actual position'!A:A,0)-1</f>
        <v>22</v>
      </c>
    </row>
    <row r="39" spans="1:38" x14ac:dyDescent="0.3">
      <c r="A39" s="33" t="s">
        <v>2001</v>
      </c>
      <c r="B39" s="132">
        <v>83</v>
      </c>
      <c r="C39" s="132">
        <v>85</v>
      </c>
      <c r="D39" s="132">
        <v>34</v>
      </c>
      <c r="E39" s="132">
        <v>54</v>
      </c>
      <c r="F39" s="132" t="e">
        <v>#N/A</v>
      </c>
      <c r="G39" s="243" t="s">
        <v>3262</v>
      </c>
      <c r="H39" s="347" t="s">
        <v>3111</v>
      </c>
      <c r="I39" s="132">
        <v>3.8130000000000002</v>
      </c>
      <c r="J39" s="132">
        <v>-57</v>
      </c>
      <c r="K39" s="132" t="s">
        <v>5207</v>
      </c>
      <c r="L39" s="132" t="b">
        <v>1</v>
      </c>
      <c r="M39" s="132">
        <v>110.06699999999999</v>
      </c>
      <c r="N39" s="132">
        <v>3.968</v>
      </c>
      <c r="O39" s="132">
        <v>27.739000000000001</v>
      </c>
      <c r="P39" s="132">
        <v>153.78100000000001</v>
      </c>
      <c r="Q39" s="132">
        <v>0.89500000000000002</v>
      </c>
      <c r="R39" s="132">
        <v>137.70400000000001</v>
      </c>
      <c r="S39" s="132">
        <v>3.87</v>
      </c>
      <c r="T39" s="419">
        <v>240.78399999999999</v>
      </c>
      <c r="U39" s="132">
        <v>24.27</v>
      </c>
      <c r="V39" s="132">
        <v>222</v>
      </c>
      <c r="W39" s="132">
        <v>332</v>
      </c>
      <c r="X39" s="132">
        <v>213</v>
      </c>
      <c r="Y39" s="132" t="s">
        <v>2001</v>
      </c>
      <c r="Z39" s="132" t="b">
        <v>0</v>
      </c>
      <c r="AA39" s="132">
        <v>0</v>
      </c>
      <c r="AB39" s="132" t="b">
        <v>1</v>
      </c>
      <c r="AC39" s="132">
        <v>54</v>
      </c>
      <c r="AD39" s="132">
        <v>0.99</v>
      </c>
      <c r="AE39" s="132" t="s">
        <v>3111</v>
      </c>
      <c r="AF39" s="132" t="s">
        <v>3262</v>
      </c>
      <c r="AG39" s="132" t="s">
        <v>5207</v>
      </c>
      <c r="AH39" s="132">
        <v>83</v>
      </c>
      <c r="AI39" s="132">
        <v>85</v>
      </c>
      <c r="AJ39" s="132" t="s">
        <v>27</v>
      </c>
      <c r="AK39" s="132">
        <f>MATCH(A39,'US_long freshly screened'!A:A,0)-1</f>
        <v>34</v>
      </c>
      <c r="AL39" s="132" t="e">
        <f>MATCH(A39,'US_long actual position'!A:A,0)-1</f>
        <v>#N/A</v>
      </c>
    </row>
    <row r="40" spans="1:38" x14ac:dyDescent="0.3">
      <c r="A40" s="33" t="s">
        <v>5801</v>
      </c>
      <c r="B40" s="132">
        <v>45</v>
      </c>
      <c r="C40" s="132">
        <v>81</v>
      </c>
      <c r="D40" s="132">
        <v>42</v>
      </c>
      <c r="E40" s="132">
        <v>54</v>
      </c>
      <c r="F40" s="132" t="e">
        <v>#N/A</v>
      </c>
      <c r="G40" s="208" t="s">
        <v>3236</v>
      </c>
      <c r="H40" s="347" t="s">
        <v>3111</v>
      </c>
      <c r="I40" s="132">
        <v>0.90200000000000002</v>
      </c>
      <c r="J40" s="132">
        <v>-23</v>
      </c>
      <c r="K40" s="132" t="s">
        <v>5805</v>
      </c>
      <c r="L40" s="132" t="b">
        <v>1</v>
      </c>
      <c r="M40" s="132">
        <v>49.655000000000001</v>
      </c>
      <c r="N40" s="132">
        <v>1.8360000000000001</v>
      </c>
      <c r="O40" s="132">
        <v>27.039000000000001</v>
      </c>
      <c r="P40" s="132">
        <v>58.723999999999997</v>
      </c>
      <c r="Q40" s="132">
        <v>0.90900000000000003</v>
      </c>
      <c r="R40" s="132">
        <v>53.350999999999999</v>
      </c>
      <c r="S40" s="132">
        <v>1.33</v>
      </c>
      <c r="T40" s="419">
        <v>-97.251999999999995</v>
      </c>
      <c r="U40" s="132">
        <v>17.760000000000002</v>
      </c>
      <c r="V40" s="132">
        <v>-9</v>
      </c>
      <c r="W40" s="132">
        <v>-29</v>
      </c>
      <c r="X40" s="132">
        <v>845</v>
      </c>
      <c r="Y40" s="132" t="s">
        <v>5801</v>
      </c>
      <c r="Z40" s="132" t="b">
        <v>0</v>
      </c>
      <c r="AA40" s="132">
        <v>0</v>
      </c>
      <c r="AB40" s="132" t="b">
        <v>1</v>
      </c>
      <c r="AC40" s="132">
        <v>54</v>
      </c>
      <c r="AD40" s="132">
        <v>0.98799999999999999</v>
      </c>
      <c r="AE40" s="132" t="s">
        <v>3111</v>
      </c>
      <c r="AF40" s="132" t="s">
        <v>3236</v>
      </c>
      <c r="AG40" s="132" t="s">
        <v>5805</v>
      </c>
      <c r="AH40" s="132">
        <v>45</v>
      </c>
      <c r="AI40" s="132">
        <v>81</v>
      </c>
      <c r="AJ40" s="132" t="s">
        <v>137</v>
      </c>
      <c r="AK40" s="132">
        <f>MATCH(A40,'US_long freshly screened'!A:A,0)-1</f>
        <v>42</v>
      </c>
      <c r="AL40" s="132" t="e">
        <f>MATCH(A40,'US_long actual position'!A:A,0)-1</f>
        <v>#N/A</v>
      </c>
    </row>
    <row r="41" spans="1:38" x14ac:dyDescent="0.3">
      <c r="A41" s="33" t="s">
        <v>1325</v>
      </c>
      <c r="B41" s="132">
        <v>58</v>
      </c>
      <c r="C41" s="132">
        <v>76</v>
      </c>
      <c r="D41" s="132">
        <v>45</v>
      </c>
      <c r="E41" s="132">
        <v>54</v>
      </c>
      <c r="F41" s="132" t="e">
        <v>#N/A</v>
      </c>
      <c r="G41" s="298" t="s">
        <v>3121</v>
      </c>
      <c r="H41" s="352" t="s">
        <v>245</v>
      </c>
      <c r="I41" s="132">
        <v>158.00399999999999</v>
      </c>
      <c r="J41" s="132">
        <v>-47</v>
      </c>
      <c r="K41" s="132" t="s">
        <v>4804</v>
      </c>
      <c r="L41" s="132" t="b">
        <v>1</v>
      </c>
      <c r="M41" s="132">
        <v>107.062</v>
      </c>
      <c r="N41" s="132">
        <v>4.0250000000000004</v>
      </c>
      <c r="O41" s="132">
        <v>26.6</v>
      </c>
      <c r="P41" s="132">
        <v>160.03200000000001</v>
      </c>
      <c r="Q41" s="132">
        <v>0.92300000000000004</v>
      </c>
      <c r="R41" s="132">
        <v>147.77099999999999</v>
      </c>
      <c r="S41" s="132">
        <v>2.06</v>
      </c>
      <c r="T41" s="419">
        <v>95.111999999999995</v>
      </c>
      <c r="U41" s="132">
        <v>76.900000000000006</v>
      </c>
      <c r="V41" s="132">
        <v>-38</v>
      </c>
      <c r="W41" s="132">
        <v>-35</v>
      </c>
      <c r="X41" s="132">
        <v>125</v>
      </c>
      <c r="Y41" s="132" t="s">
        <v>1325</v>
      </c>
      <c r="Z41" s="132" t="b">
        <v>0</v>
      </c>
      <c r="AA41" s="132">
        <v>0</v>
      </c>
      <c r="AB41" s="132" t="b">
        <v>1</v>
      </c>
      <c r="AC41" s="132">
        <v>54</v>
      </c>
      <c r="AD41" s="132">
        <v>0.98699999999999999</v>
      </c>
      <c r="AE41" s="132" t="s">
        <v>245</v>
      </c>
      <c r="AF41" s="132" t="s">
        <v>3121</v>
      </c>
      <c r="AG41" s="132" t="s">
        <v>4804</v>
      </c>
      <c r="AH41" s="132">
        <v>58</v>
      </c>
      <c r="AI41" s="132">
        <v>76</v>
      </c>
      <c r="AJ41" s="132" t="s">
        <v>2842</v>
      </c>
      <c r="AK41" s="132">
        <f>MATCH(A41,'US_long freshly screened'!A:A,0)-1</f>
        <v>45</v>
      </c>
      <c r="AL41" s="132" t="e">
        <f>MATCH(A41,'US_long actual position'!A:A,0)-1</f>
        <v>#N/A</v>
      </c>
    </row>
    <row r="42" spans="1:38" x14ac:dyDescent="0.3">
      <c r="A42" s="33" t="s">
        <v>648</v>
      </c>
      <c r="B42" s="132">
        <v>80</v>
      </c>
      <c r="C42" s="132">
        <v>86</v>
      </c>
      <c r="D42" s="132">
        <v>47</v>
      </c>
      <c r="E42" s="132">
        <v>54</v>
      </c>
      <c r="F42" s="132" t="e">
        <v>#N/A</v>
      </c>
      <c r="G42" s="216" t="s">
        <v>3221</v>
      </c>
      <c r="H42" s="348" t="s">
        <v>24</v>
      </c>
      <c r="I42" s="132">
        <v>10.441000000000001</v>
      </c>
      <c r="J42" s="132">
        <v>-23</v>
      </c>
      <c r="K42" s="132" t="s">
        <v>3437</v>
      </c>
      <c r="L42" s="132" t="b">
        <v>1</v>
      </c>
      <c r="M42" s="132">
        <v>62.725000000000001</v>
      </c>
      <c r="N42" s="132">
        <v>2.3639999999999999</v>
      </c>
      <c r="O42" s="132">
        <v>26.53</v>
      </c>
      <c r="P42" s="132">
        <v>73.295000000000002</v>
      </c>
      <c r="Q42" s="132">
        <v>0.90900000000000003</v>
      </c>
      <c r="R42" s="132">
        <v>66.590999999999994</v>
      </c>
      <c r="S42" s="132">
        <v>1.68</v>
      </c>
      <c r="T42" s="419">
        <v>23.105</v>
      </c>
      <c r="U42" s="132">
        <v>272.61</v>
      </c>
      <c r="V42" s="132">
        <v>-7</v>
      </c>
      <c r="W42" s="132">
        <v>-9</v>
      </c>
      <c r="X42" s="132">
        <v>43</v>
      </c>
      <c r="Y42" s="132" t="s">
        <v>648</v>
      </c>
      <c r="Z42" s="132" t="b">
        <v>0</v>
      </c>
      <c r="AA42" s="132">
        <v>0</v>
      </c>
      <c r="AB42" s="132" t="b">
        <v>1</v>
      </c>
      <c r="AC42" s="132">
        <v>54</v>
      </c>
      <c r="AD42" s="132">
        <v>0.98699999999999999</v>
      </c>
      <c r="AE42" s="132" t="s">
        <v>24</v>
      </c>
      <c r="AF42" s="132" t="s">
        <v>3221</v>
      </c>
      <c r="AG42" s="132" t="s">
        <v>3437</v>
      </c>
      <c r="AH42" s="132">
        <v>80</v>
      </c>
      <c r="AI42" s="132">
        <v>86</v>
      </c>
      <c r="AJ42" s="132" t="s">
        <v>56</v>
      </c>
      <c r="AK42" s="132">
        <f>MATCH(A42,'US_long freshly screened'!A:A,0)-1</f>
        <v>47</v>
      </c>
      <c r="AL42" s="132" t="e">
        <f>MATCH(A42,'US_long actual position'!A:A,0)-1</f>
        <v>#N/A</v>
      </c>
    </row>
    <row r="43" spans="1:38" x14ac:dyDescent="0.3">
      <c r="A43" s="33" t="s">
        <v>1383</v>
      </c>
      <c r="B43" s="132">
        <v>94</v>
      </c>
      <c r="C43" s="132">
        <v>89</v>
      </c>
      <c r="D43" s="132">
        <v>51</v>
      </c>
      <c r="E43" s="132">
        <v>54</v>
      </c>
      <c r="F43" s="132" t="e">
        <v>#N/A</v>
      </c>
      <c r="G43" s="253"/>
      <c r="H43" s="253"/>
      <c r="I43" s="132">
        <v>6.4740000000000002</v>
      </c>
      <c r="J43" s="132">
        <v>-44</v>
      </c>
      <c r="K43" s="132" t="s">
        <v>5244</v>
      </c>
      <c r="L43" s="132" t="b">
        <v>1</v>
      </c>
      <c r="M43" s="132">
        <v>113.411</v>
      </c>
      <c r="N43" s="132">
        <v>4.3369999999999997</v>
      </c>
      <c r="O43" s="132">
        <v>26.148</v>
      </c>
      <c r="P43" s="132">
        <v>164.04400000000001</v>
      </c>
      <c r="Q43" s="132">
        <v>0.89800000000000002</v>
      </c>
      <c r="R43" s="132">
        <v>147.33500000000001</v>
      </c>
      <c r="S43" s="132">
        <v>3.12</v>
      </c>
      <c r="T43" s="419">
        <v>37.758000000000003</v>
      </c>
      <c r="U43" s="132">
        <v>16.149999999999999</v>
      </c>
      <c r="V43" s="132">
        <v>-7</v>
      </c>
      <c r="W43" s="132">
        <v>-17</v>
      </c>
      <c r="X43" s="132">
        <v>397</v>
      </c>
      <c r="Y43" s="132" t="s">
        <v>1383</v>
      </c>
      <c r="Z43" s="132" t="b">
        <v>0</v>
      </c>
      <c r="AA43" s="132">
        <v>0</v>
      </c>
      <c r="AB43" s="132" t="b">
        <v>1</v>
      </c>
      <c r="AC43" s="132">
        <v>54</v>
      </c>
      <c r="AD43" s="132">
        <v>0.98599999999999999</v>
      </c>
      <c r="AE43" s="132"/>
      <c r="AF43" s="132"/>
      <c r="AG43" s="132" t="s">
        <v>5244</v>
      </c>
      <c r="AH43" s="132">
        <v>94</v>
      </c>
      <c r="AI43" s="132">
        <v>89</v>
      </c>
      <c r="AJ43" s="132" t="s">
        <v>1168</v>
      </c>
      <c r="AK43" s="132">
        <f>MATCH(A43,'US_long freshly screened'!A:A,0)-1</f>
        <v>51</v>
      </c>
      <c r="AL43" s="132" t="e">
        <f>MATCH(A43,'US_long actual position'!A:A,0)-1</f>
        <v>#N/A</v>
      </c>
    </row>
    <row r="44" spans="1:38" x14ac:dyDescent="0.3">
      <c r="A44" s="33" t="s">
        <v>2222</v>
      </c>
      <c r="B44" s="132">
        <v>94</v>
      </c>
      <c r="C44" s="132">
        <v>87</v>
      </c>
      <c r="D44" s="132">
        <v>61</v>
      </c>
      <c r="E44" s="132">
        <v>54</v>
      </c>
      <c r="F44" s="132" t="e">
        <v>#N/A</v>
      </c>
      <c r="G44" s="308" t="s">
        <v>3888</v>
      </c>
      <c r="H44" s="351" t="s">
        <v>48</v>
      </c>
      <c r="I44" s="132">
        <v>1.472</v>
      </c>
      <c r="J44" s="132">
        <v>-74</v>
      </c>
      <c r="K44" s="132" t="s">
        <v>5064</v>
      </c>
      <c r="L44" s="132" t="b">
        <v>1</v>
      </c>
      <c r="M44" s="132">
        <v>102.65300000000001</v>
      </c>
      <c r="N44" s="132">
        <v>4.1429999999999998</v>
      </c>
      <c r="O44" s="132">
        <v>24.777999999999999</v>
      </c>
      <c r="P44" s="132">
        <v>146.49299999999999</v>
      </c>
      <c r="Q44" s="132">
        <v>0.89900000000000002</v>
      </c>
      <c r="R44" s="132">
        <v>131.637</v>
      </c>
      <c r="S44" s="132">
        <v>4.08</v>
      </c>
      <c r="T44" s="419">
        <v>53.936999999999998</v>
      </c>
      <c r="U44" s="132">
        <v>6.82</v>
      </c>
      <c r="V44" s="132">
        <v>-60</v>
      </c>
      <c r="W44" s="132">
        <v>-44</v>
      </c>
      <c r="X44" s="132">
        <v>719</v>
      </c>
      <c r="Y44" s="132" t="s">
        <v>2222</v>
      </c>
      <c r="Z44" s="132" t="b">
        <v>0</v>
      </c>
      <c r="AA44" s="132">
        <v>0</v>
      </c>
      <c r="AB44" s="132" t="b">
        <v>1</v>
      </c>
      <c r="AC44" s="132">
        <v>54</v>
      </c>
      <c r="AD44" s="132">
        <v>0.98299999999999998</v>
      </c>
      <c r="AE44" s="132" t="s">
        <v>48</v>
      </c>
      <c r="AF44" s="132" t="s">
        <v>3888</v>
      </c>
      <c r="AG44" s="132" t="s">
        <v>5064</v>
      </c>
      <c r="AH44" s="132">
        <v>94</v>
      </c>
      <c r="AI44" s="132">
        <v>87</v>
      </c>
      <c r="AJ44" s="132" t="s">
        <v>1168</v>
      </c>
      <c r="AK44" s="132">
        <f>MATCH(A44,'US_long freshly screened'!A:A,0)-1</f>
        <v>61</v>
      </c>
      <c r="AL44" s="132" t="e">
        <f>MATCH(A44,'US_long actual position'!A:A,0)-1</f>
        <v>#N/A</v>
      </c>
    </row>
    <row r="45" spans="1:38" x14ac:dyDescent="0.3">
      <c r="A45" s="33" t="s">
        <v>1373</v>
      </c>
      <c r="B45" s="132">
        <v>56</v>
      </c>
      <c r="C45" s="132">
        <v>99</v>
      </c>
      <c r="D45" s="132">
        <v>69</v>
      </c>
      <c r="E45" s="132">
        <v>54</v>
      </c>
      <c r="F45" s="132" t="e">
        <v>#N/A</v>
      </c>
      <c r="G45" s="230" t="s">
        <v>3280</v>
      </c>
      <c r="H45" s="347" t="s">
        <v>3111</v>
      </c>
      <c r="I45" s="132">
        <v>5.2539999999999996</v>
      </c>
      <c r="J45" s="132">
        <v>-58</v>
      </c>
      <c r="K45" s="132" t="s">
        <v>3629</v>
      </c>
      <c r="L45" s="132" t="b">
        <v>1</v>
      </c>
      <c r="M45" s="132">
        <v>267.55799999999999</v>
      </c>
      <c r="N45" s="132">
        <v>10.977</v>
      </c>
      <c r="O45" s="132">
        <v>24.375</v>
      </c>
      <c r="P45" s="132">
        <v>575.51800000000003</v>
      </c>
      <c r="Q45" s="132">
        <v>0.85699999999999998</v>
      </c>
      <c r="R45" s="132">
        <v>493.18200000000002</v>
      </c>
      <c r="S45" s="132">
        <v>6.2</v>
      </c>
      <c r="T45" s="419">
        <v>64.858000000000004</v>
      </c>
      <c r="U45" s="132">
        <v>59.46</v>
      </c>
      <c r="V45" s="132">
        <v>-9</v>
      </c>
      <c r="W45" s="132">
        <v>-12</v>
      </c>
      <c r="X45" s="132">
        <v>54</v>
      </c>
      <c r="Y45" s="132" t="s">
        <v>1373</v>
      </c>
      <c r="Z45" s="132" t="b">
        <v>0</v>
      </c>
      <c r="AA45" s="132">
        <v>0</v>
      </c>
      <c r="AB45" s="132" t="b">
        <v>1</v>
      </c>
      <c r="AC45" s="132">
        <v>54</v>
      </c>
      <c r="AD45" s="132">
        <v>0.98</v>
      </c>
      <c r="AE45" s="132" t="s">
        <v>3111</v>
      </c>
      <c r="AF45" s="132" t="s">
        <v>3280</v>
      </c>
      <c r="AG45" s="132" t="s">
        <v>3629</v>
      </c>
      <c r="AH45" s="132">
        <v>56</v>
      </c>
      <c r="AI45" s="132">
        <v>99</v>
      </c>
      <c r="AJ45" s="132" t="s">
        <v>2828</v>
      </c>
      <c r="AK45" s="132">
        <f>MATCH(A45,'US_long freshly screened'!A:A,0)-1</f>
        <v>69</v>
      </c>
      <c r="AL45" s="132" t="e">
        <f>MATCH(A45,'US_long actual position'!A:A,0)-1</f>
        <v>#N/A</v>
      </c>
    </row>
    <row r="46" spans="1:38" x14ac:dyDescent="0.3">
      <c r="A46" s="33" t="s">
        <v>337</v>
      </c>
      <c r="B46" s="132">
        <v>88</v>
      </c>
      <c r="C46" s="132">
        <v>77</v>
      </c>
      <c r="D46" s="132">
        <v>72</v>
      </c>
      <c r="E46" s="132">
        <v>54</v>
      </c>
      <c r="F46" s="132" t="e">
        <v>#N/A</v>
      </c>
      <c r="G46" s="275" t="s">
        <v>3382</v>
      </c>
      <c r="H46" s="352" t="s">
        <v>245</v>
      </c>
      <c r="I46" s="132">
        <v>50.542000000000002</v>
      </c>
      <c r="J46" s="132">
        <v>-25</v>
      </c>
      <c r="K46" s="132" t="s">
        <v>5313</v>
      </c>
      <c r="L46" s="132" t="b">
        <v>1</v>
      </c>
      <c r="M46" s="132">
        <v>52.944000000000003</v>
      </c>
      <c r="N46" s="132">
        <v>2.1930000000000001</v>
      </c>
      <c r="O46" s="132">
        <v>24.146000000000001</v>
      </c>
      <c r="P46" s="132">
        <v>62.869</v>
      </c>
      <c r="Q46" s="132">
        <v>0.88400000000000001</v>
      </c>
      <c r="R46" s="132">
        <v>55.585999999999999</v>
      </c>
      <c r="S46" s="132">
        <v>1.74</v>
      </c>
      <c r="T46" s="419">
        <v>106.56</v>
      </c>
      <c r="U46" s="132">
        <v>41.47</v>
      </c>
      <c r="V46" s="132">
        <v>-9</v>
      </c>
      <c r="W46" s="132">
        <v>-14</v>
      </c>
      <c r="X46" s="132">
        <v>276</v>
      </c>
      <c r="Y46" s="132" t="s">
        <v>337</v>
      </c>
      <c r="Z46" s="132" t="b">
        <v>0</v>
      </c>
      <c r="AA46" s="132">
        <v>0</v>
      </c>
      <c r="AB46" s="132" t="b">
        <v>1</v>
      </c>
      <c r="AC46" s="132">
        <v>54</v>
      </c>
      <c r="AD46" s="132">
        <v>0.98</v>
      </c>
      <c r="AE46" s="132" t="s">
        <v>245</v>
      </c>
      <c r="AF46" s="132" t="s">
        <v>3382</v>
      </c>
      <c r="AG46" s="132" t="s">
        <v>5313</v>
      </c>
      <c r="AH46" s="132">
        <v>88</v>
      </c>
      <c r="AI46" s="132">
        <v>77</v>
      </c>
      <c r="AJ46" s="132" t="s">
        <v>200</v>
      </c>
      <c r="AK46" s="132">
        <f>MATCH(A46,'US_long freshly screened'!A:A,0)-1</f>
        <v>72</v>
      </c>
      <c r="AL46" s="132" t="e">
        <f>MATCH(A46,'US_long actual position'!A:A,0)-1</f>
        <v>#N/A</v>
      </c>
    </row>
    <row r="47" spans="1:38" x14ac:dyDescent="0.3">
      <c r="A47" s="33" t="s">
        <v>1167</v>
      </c>
      <c r="B47" s="132">
        <v>94</v>
      </c>
      <c r="C47" s="132">
        <v>93</v>
      </c>
      <c r="D47" s="132">
        <v>74</v>
      </c>
      <c r="E47" s="132">
        <v>54</v>
      </c>
      <c r="F47" s="132" t="e">
        <v>#N/A</v>
      </c>
      <c r="G47" s="253"/>
      <c r="H47" s="253"/>
      <c r="I47" s="132">
        <v>9.32</v>
      </c>
      <c r="J47" s="132">
        <v>-69</v>
      </c>
      <c r="K47" s="132" t="s">
        <v>4920</v>
      </c>
      <c r="L47" s="132" t="b">
        <v>1</v>
      </c>
      <c r="M47" s="132">
        <v>151.74299999999999</v>
      </c>
      <c r="N47" s="132">
        <v>6.3170000000000002</v>
      </c>
      <c r="O47" s="132">
        <v>24.021999999999998</v>
      </c>
      <c r="P47" s="132">
        <v>270.64</v>
      </c>
      <c r="Q47" s="132">
        <v>0.90500000000000003</v>
      </c>
      <c r="R47" s="132">
        <v>244.86099999999999</v>
      </c>
      <c r="S47" s="132">
        <v>3.63</v>
      </c>
      <c r="T47" s="132">
        <v>49.36</v>
      </c>
      <c r="U47" s="132">
        <v>7.5350000000000001</v>
      </c>
      <c r="V47" s="132">
        <v>-5</v>
      </c>
      <c r="W47" s="132">
        <v>-7</v>
      </c>
      <c r="X47" s="132">
        <v>731</v>
      </c>
      <c r="Y47" s="132" t="s">
        <v>1167</v>
      </c>
      <c r="Z47" s="132" t="b">
        <v>0</v>
      </c>
      <c r="AA47" s="132">
        <v>0</v>
      </c>
      <c r="AB47" s="132" t="b">
        <v>1</v>
      </c>
      <c r="AC47" s="132">
        <v>54</v>
      </c>
      <c r="AD47" s="132">
        <v>0.97899999999999998</v>
      </c>
      <c r="AE47" s="132"/>
      <c r="AF47" s="132"/>
      <c r="AG47" s="132" t="s">
        <v>4920</v>
      </c>
      <c r="AH47" s="132">
        <v>94</v>
      </c>
      <c r="AI47" s="132">
        <v>93</v>
      </c>
      <c r="AJ47" s="132" t="s">
        <v>1168</v>
      </c>
      <c r="AK47" s="132">
        <f>MATCH(A47,'US_long freshly screened'!A:A,0)-1</f>
        <v>74</v>
      </c>
      <c r="AL47" s="132" t="e">
        <f>MATCH(A47,'US_long actual position'!A:A,0)-1</f>
        <v>#N/A</v>
      </c>
    </row>
    <row r="48" spans="1:38" x14ac:dyDescent="0.3">
      <c r="A48" s="33" t="s">
        <v>868</v>
      </c>
      <c r="B48" s="132">
        <v>90</v>
      </c>
      <c r="C48" s="132">
        <v>86</v>
      </c>
      <c r="D48" s="132">
        <v>92</v>
      </c>
      <c r="E48" s="132">
        <v>54</v>
      </c>
      <c r="F48" s="132" t="e">
        <v>#N/A</v>
      </c>
      <c r="G48" s="230" t="s">
        <v>3280</v>
      </c>
      <c r="H48" s="347" t="s">
        <v>3111</v>
      </c>
      <c r="I48" s="132">
        <v>79.296000000000006</v>
      </c>
      <c r="J48" s="132">
        <v>-46</v>
      </c>
      <c r="K48" s="132" t="s">
        <v>4719</v>
      </c>
      <c r="L48" s="132" t="b">
        <v>1</v>
      </c>
      <c r="M48" s="132">
        <v>85.578999999999994</v>
      </c>
      <c r="N48" s="132">
        <v>3.746</v>
      </c>
      <c r="O48" s="132">
        <v>22.843</v>
      </c>
      <c r="P48" s="132">
        <v>111.863</v>
      </c>
      <c r="Q48" s="132">
        <v>0.86299999999999999</v>
      </c>
      <c r="R48" s="132">
        <v>96.558999999999997</v>
      </c>
      <c r="S48" s="132">
        <v>1.78</v>
      </c>
      <c r="T48" s="419">
        <v>-61.658999999999999</v>
      </c>
      <c r="U48" s="132">
        <v>5.0149999999999997</v>
      </c>
      <c r="V48" s="132">
        <v>-15</v>
      </c>
      <c r="W48" s="132">
        <v>-23</v>
      </c>
      <c r="X48" s="132">
        <v>2242</v>
      </c>
      <c r="Y48" s="132" t="s">
        <v>868</v>
      </c>
      <c r="Z48" s="132" t="b">
        <v>0</v>
      </c>
      <c r="AA48" s="132">
        <v>0</v>
      </c>
      <c r="AB48" s="132" t="b">
        <v>1</v>
      </c>
      <c r="AC48" s="132">
        <v>54</v>
      </c>
      <c r="AD48" s="132">
        <v>0.97399999999999998</v>
      </c>
      <c r="AE48" s="132" t="s">
        <v>3111</v>
      </c>
      <c r="AF48" s="132" t="s">
        <v>3280</v>
      </c>
      <c r="AG48" s="132" t="s">
        <v>4719</v>
      </c>
      <c r="AH48" s="132">
        <v>90</v>
      </c>
      <c r="AI48" s="132">
        <v>86</v>
      </c>
      <c r="AJ48" s="132" t="s">
        <v>2829</v>
      </c>
      <c r="AK48" s="132">
        <f>MATCH(A48,'US_long freshly screened'!A:A,0)-1</f>
        <v>92</v>
      </c>
      <c r="AL48" s="132" t="e">
        <f>MATCH(A48,'US_long actual position'!A:A,0)-1</f>
        <v>#N/A</v>
      </c>
    </row>
    <row r="49" spans="1:38" x14ac:dyDescent="0.3">
      <c r="A49" s="33" t="s">
        <v>1261</v>
      </c>
      <c r="B49" s="132"/>
      <c r="C49" s="132"/>
      <c r="D49" s="132">
        <v>115</v>
      </c>
      <c r="E49" s="132">
        <v>54</v>
      </c>
      <c r="F49" s="132" t="e">
        <v>#N/A</v>
      </c>
      <c r="G49" s="204" t="s">
        <v>3146</v>
      </c>
      <c r="H49" s="345" t="s">
        <v>3124</v>
      </c>
      <c r="I49" s="132">
        <v>250.482</v>
      </c>
      <c r="J49" s="132">
        <v>-25</v>
      </c>
      <c r="K49" s="132" t="s">
        <v>5128</v>
      </c>
      <c r="L49" s="132" t="b">
        <v>1</v>
      </c>
      <c r="M49" s="132">
        <v>67.010999999999996</v>
      </c>
      <c r="N49" s="132">
        <v>3.1019999999999999</v>
      </c>
      <c r="O49" s="132">
        <v>21.602</v>
      </c>
      <c r="P49" s="132">
        <v>87.474999999999994</v>
      </c>
      <c r="Q49" s="132">
        <v>0.879</v>
      </c>
      <c r="R49" s="132">
        <v>76.873000000000005</v>
      </c>
      <c r="S49" s="132">
        <v>1.2</v>
      </c>
      <c r="T49" s="419">
        <v>27.055</v>
      </c>
      <c r="U49" s="132">
        <v>80.28</v>
      </c>
      <c r="V49" s="132">
        <v>-36</v>
      </c>
      <c r="W49" s="132">
        <v>-48</v>
      </c>
      <c r="X49" s="132">
        <v>208</v>
      </c>
      <c r="Y49" s="132" t="s">
        <v>1261</v>
      </c>
      <c r="Z49" s="132" t="b">
        <v>0</v>
      </c>
      <c r="AA49" s="132">
        <v>0</v>
      </c>
      <c r="AB49" s="132" t="b">
        <v>1</v>
      </c>
      <c r="AC49" s="132">
        <v>54</v>
      </c>
      <c r="AD49" s="132">
        <v>0.96699999999999997</v>
      </c>
      <c r="AE49" s="132" t="s">
        <v>3124</v>
      </c>
      <c r="AF49" s="132" t="s">
        <v>3146</v>
      </c>
      <c r="AG49" s="132" t="s">
        <v>5128</v>
      </c>
      <c r="AH49" s="132"/>
      <c r="AI49" s="132"/>
      <c r="AJ49" s="132"/>
      <c r="AK49" s="132">
        <f>MATCH(A49,'US_long freshly screened'!A:A,0)-1</f>
        <v>115</v>
      </c>
      <c r="AL49" s="132" t="e">
        <f>MATCH(A49,'US_long actual position'!A:A,0)-1</f>
        <v>#N/A</v>
      </c>
    </row>
    <row r="50" spans="1:38" x14ac:dyDescent="0.3">
      <c r="A50" s="33" t="s">
        <v>401</v>
      </c>
      <c r="B50" s="132">
        <v>93</v>
      </c>
      <c r="C50" s="132">
        <v>89</v>
      </c>
      <c r="D50" s="132">
        <v>172</v>
      </c>
      <c r="E50" s="132">
        <v>54</v>
      </c>
      <c r="F50" s="132" t="e">
        <v>#N/A</v>
      </c>
      <c r="G50" s="256" t="s">
        <v>3190</v>
      </c>
      <c r="H50" s="349" t="s">
        <v>3108</v>
      </c>
      <c r="I50" s="132">
        <v>39.692999999999998</v>
      </c>
      <c r="J50" s="132">
        <v>-81</v>
      </c>
      <c r="K50" s="132" t="s">
        <v>5592</v>
      </c>
      <c r="L50" s="132" t="b">
        <v>1</v>
      </c>
      <c r="M50" s="132">
        <v>161.91</v>
      </c>
      <c r="N50" s="132">
        <v>8.5739999999999998</v>
      </c>
      <c r="O50" s="132">
        <v>18.884</v>
      </c>
      <c r="P50" s="132">
        <v>232.71600000000001</v>
      </c>
      <c r="Q50" s="132">
        <v>0.80200000000000005</v>
      </c>
      <c r="R50" s="132">
        <v>186.673</v>
      </c>
      <c r="S50" s="132">
        <v>2.95</v>
      </c>
      <c r="T50" s="419">
        <v>54.962000000000003</v>
      </c>
      <c r="U50" s="132">
        <v>22.2</v>
      </c>
      <c r="V50" s="132">
        <v>-48</v>
      </c>
      <c r="W50" s="132">
        <v>-67</v>
      </c>
      <c r="X50" s="132">
        <v>305</v>
      </c>
      <c r="Y50" s="132" t="s">
        <v>401</v>
      </c>
      <c r="Z50" s="132" t="b">
        <v>0</v>
      </c>
      <c r="AA50" s="132">
        <v>0</v>
      </c>
      <c r="AB50" s="132" t="b">
        <v>1</v>
      </c>
      <c r="AC50" s="132">
        <v>54</v>
      </c>
      <c r="AD50" s="132">
        <v>0.95099999999999996</v>
      </c>
      <c r="AE50" s="132" t="s">
        <v>3108</v>
      </c>
      <c r="AF50" s="132" t="s">
        <v>3190</v>
      </c>
      <c r="AG50" s="132" t="s">
        <v>5592</v>
      </c>
      <c r="AH50" s="132">
        <v>93</v>
      </c>
      <c r="AI50" s="132">
        <v>89</v>
      </c>
      <c r="AJ50" s="132" t="s">
        <v>79</v>
      </c>
      <c r="AK50" s="132">
        <f>MATCH(A50,'US_long freshly screened'!A:A,0)-1</f>
        <v>172</v>
      </c>
      <c r="AL50" s="132" t="e">
        <f>MATCH(A50,'US_long actual position'!A:A,0)-1</f>
        <v>#N/A</v>
      </c>
    </row>
    <row r="51" spans="1:38" x14ac:dyDescent="0.3">
      <c r="A51" s="33" t="s">
        <v>822</v>
      </c>
      <c r="B51" s="132">
        <v>62</v>
      </c>
      <c r="C51" s="132">
        <v>78</v>
      </c>
      <c r="D51" s="132">
        <v>186</v>
      </c>
      <c r="E51" s="132">
        <v>54</v>
      </c>
      <c r="F51" s="132" t="e">
        <v>#N/A</v>
      </c>
      <c r="G51" s="204" t="s">
        <v>3146</v>
      </c>
      <c r="H51" s="345" t="s">
        <v>3124</v>
      </c>
      <c r="I51" s="132">
        <v>12.212</v>
      </c>
      <c r="J51" s="132">
        <v>-27</v>
      </c>
      <c r="K51" s="132" t="s">
        <v>5420</v>
      </c>
      <c r="L51" s="132" t="b">
        <v>1</v>
      </c>
      <c r="M51" s="132">
        <v>73.47</v>
      </c>
      <c r="N51" s="132">
        <v>4.0049999999999999</v>
      </c>
      <c r="O51" s="132">
        <v>18.346</v>
      </c>
      <c r="P51" s="132">
        <v>90.82</v>
      </c>
      <c r="Q51" s="132">
        <v>0.83099999999999996</v>
      </c>
      <c r="R51" s="132">
        <v>75.492000000000004</v>
      </c>
      <c r="S51" s="132">
        <v>2.25</v>
      </c>
      <c r="T51" s="419">
        <v>4.0439999999999996</v>
      </c>
      <c r="U51" s="132">
        <v>275.25</v>
      </c>
      <c r="V51" s="132">
        <v>23</v>
      </c>
      <c r="W51" s="132">
        <v>33</v>
      </c>
      <c r="X51" s="132">
        <v>32</v>
      </c>
      <c r="Y51" s="132" t="s">
        <v>822</v>
      </c>
      <c r="Z51" s="132" t="b">
        <v>0</v>
      </c>
      <c r="AA51" s="132">
        <v>0</v>
      </c>
      <c r="AB51" s="132" t="b">
        <v>1</v>
      </c>
      <c r="AC51" s="132">
        <v>54</v>
      </c>
      <c r="AD51" s="132">
        <v>0.94699999999999995</v>
      </c>
      <c r="AE51" s="132" t="s">
        <v>3124</v>
      </c>
      <c r="AF51" s="132" t="s">
        <v>3146</v>
      </c>
      <c r="AG51" s="132" t="s">
        <v>5420</v>
      </c>
      <c r="AH51" s="132">
        <v>62</v>
      </c>
      <c r="AI51" s="132">
        <v>78</v>
      </c>
      <c r="AJ51" s="132" t="s">
        <v>111</v>
      </c>
      <c r="AK51" s="132">
        <f>MATCH(A51,'US_long freshly screened'!A:A,0)-1</f>
        <v>186</v>
      </c>
      <c r="AL51" s="132" t="e">
        <f>MATCH(A51,'US_long actual position'!A:A,0)-1</f>
        <v>#N/A</v>
      </c>
    </row>
    <row r="52" spans="1:38" x14ac:dyDescent="0.3">
      <c r="A52" s="33" t="s">
        <v>1418</v>
      </c>
      <c r="B52" s="132">
        <v>70</v>
      </c>
      <c r="C52" s="132">
        <v>97</v>
      </c>
      <c r="D52" s="132">
        <v>3</v>
      </c>
      <c r="E52" s="132">
        <v>53</v>
      </c>
      <c r="F52" s="132" t="e">
        <v>#N/A</v>
      </c>
      <c r="G52" s="258" t="s">
        <v>3116</v>
      </c>
      <c r="H52" s="348" t="s">
        <v>24</v>
      </c>
      <c r="I52" s="132">
        <v>8.6809999999999992</v>
      </c>
      <c r="J52" s="132">
        <v>-51</v>
      </c>
      <c r="K52" s="132" t="s">
        <v>3117</v>
      </c>
      <c r="L52" s="132" t="b">
        <v>1</v>
      </c>
      <c r="M52" s="132">
        <v>156.14400000000001</v>
      </c>
      <c r="N52" s="132">
        <v>4.2359999999999998</v>
      </c>
      <c r="O52" s="132">
        <v>36.86</v>
      </c>
      <c r="P52" s="132">
        <v>250.75</v>
      </c>
      <c r="Q52" s="132">
        <v>0.94599999999999995</v>
      </c>
      <c r="R52" s="132">
        <v>237.261</v>
      </c>
      <c r="S52" s="132">
        <v>4.18</v>
      </c>
      <c r="T52" s="419">
        <v>84.14</v>
      </c>
      <c r="U52" s="132">
        <v>84.94</v>
      </c>
      <c r="V52" s="132">
        <v>-26</v>
      </c>
      <c r="W52" s="132">
        <v>-3</v>
      </c>
      <c r="X52" s="132">
        <v>56</v>
      </c>
      <c r="Y52" s="132" t="s">
        <v>1418</v>
      </c>
      <c r="Z52" s="132" t="b">
        <v>0</v>
      </c>
      <c r="AA52" s="132">
        <v>0</v>
      </c>
      <c r="AB52" s="132" t="b">
        <v>1</v>
      </c>
      <c r="AC52" s="132">
        <v>53</v>
      </c>
      <c r="AD52" s="132">
        <v>0.999</v>
      </c>
      <c r="AE52" s="132" t="s">
        <v>24</v>
      </c>
      <c r="AF52" s="132" t="s">
        <v>3116</v>
      </c>
      <c r="AG52" s="132" t="s">
        <v>3117</v>
      </c>
      <c r="AH52" s="132">
        <v>70</v>
      </c>
      <c r="AI52" s="132">
        <v>97</v>
      </c>
      <c r="AJ52" s="132" t="s">
        <v>92</v>
      </c>
      <c r="AK52" s="132">
        <f>MATCH(A52,'US_long freshly screened'!A:A,0)-1</f>
        <v>3</v>
      </c>
      <c r="AL52" s="132" t="e">
        <f>MATCH(A52,'US_long actual position'!A:A,0)-1</f>
        <v>#N/A</v>
      </c>
    </row>
    <row r="53" spans="1:38" x14ac:dyDescent="0.3">
      <c r="A53" s="33" t="s">
        <v>1272</v>
      </c>
      <c r="B53" s="132">
        <v>90</v>
      </c>
      <c r="C53" s="132">
        <v>89</v>
      </c>
      <c r="D53" s="132">
        <v>7</v>
      </c>
      <c r="E53" s="132">
        <v>53</v>
      </c>
      <c r="F53" s="132" t="e">
        <v>#N/A</v>
      </c>
      <c r="G53" s="230" t="s">
        <v>3280</v>
      </c>
      <c r="H53" s="347" t="s">
        <v>3111</v>
      </c>
      <c r="I53" s="132">
        <v>33.639000000000003</v>
      </c>
      <c r="J53" s="132">
        <v>-44</v>
      </c>
      <c r="K53" s="132" t="s">
        <v>5014</v>
      </c>
      <c r="L53" s="132" t="b">
        <v>1</v>
      </c>
      <c r="M53" s="132">
        <v>133.429</v>
      </c>
      <c r="N53" s="132">
        <v>4.0179999999999998</v>
      </c>
      <c r="O53" s="132">
        <v>33.209000000000003</v>
      </c>
      <c r="P53" s="132">
        <v>202.773</v>
      </c>
      <c r="Q53" s="132">
        <v>0.93200000000000005</v>
      </c>
      <c r="R53" s="132">
        <v>188.92500000000001</v>
      </c>
      <c r="S53" s="132">
        <v>1.9</v>
      </c>
      <c r="T53" s="419">
        <v>-52.219000000000001</v>
      </c>
      <c r="U53" s="132">
        <v>8.08</v>
      </c>
      <c r="V53" s="132">
        <v>-45</v>
      </c>
      <c r="W53" s="132">
        <v>-39</v>
      </c>
      <c r="X53" s="132">
        <v>1305</v>
      </c>
      <c r="Y53" s="132" t="s">
        <v>1272</v>
      </c>
      <c r="Z53" s="132" t="b">
        <v>0</v>
      </c>
      <c r="AA53" s="132">
        <v>0</v>
      </c>
      <c r="AB53" s="132" t="b">
        <v>1</v>
      </c>
      <c r="AC53" s="132">
        <v>53</v>
      </c>
      <c r="AD53" s="132">
        <v>0.998</v>
      </c>
      <c r="AE53" s="132" t="s">
        <v>3111</v>
      </c>
      <c r="AF53" s="132" t="s">
        <v>3280</v>
      </c>
      <c r="AG53" s="132" t="s">
        <v>5014</v>
      </c>
      <c r="AH53" s="132">
        <v>90</v>
      </c>
      <c r="AI53" s="132">
        <v>89</v>
      </c>
      <c r="AJ53" s="132" t="s">
        <v>2829</v>
      </c>
      <c r="AK53" s="132">
        <f>MATCH(A53,'US_long freshly screened'!A:A,0)-1</f>
        <v>7</v>
      </c>
      <c r="AL53" s="132" t="e">
        <f>MATCH(A53,'US_long actual position'!A:A,0)-1</f>
        <v>#N/A</v>
      </c>
    </row>
    <row r="54" spans="1:38" x14ac:dyDescent="0.3">
      <c r="A54" s="33" t="s">
        <v>1034</v>
      </c>
      <c r="B54" s="132">
        <v>22</v>
      </c>
      <c r="C54" s="132">
        <v>90</v>
      </c>
      <c r="D54" s="132">
        <v>9</v>
      </c>
      <c r="E54" s="132">
        <v>53</v>
      </c>
      <c r="F54" s="132" t="e">
        <v>#N/A</v>
      </c>
      <c r="G54" s="234" t="s">
        <v>3215</v>
      </c>
      <c r="H54" s="349" t="s">
        <v>3108</v>
      </c>
      <c r="I54" s="132">
        <v>9.3859999999999992</v>
      </c>
      <c r="J54" s="132">
        <v>-58</v>
      </c>
      <c r="K54" s="132" t="s">
        <v>3740</v>
      </c>
      <c r="L54" s="132" t="b">
        <v>0</v>
      </c>
      <c r="M54" s="132">
        <v>106.08199999999999</v>
      </c>
      <c r="N54" s="132">
        <v>3.2749999999999999</v>
      </c>
      <c r="O54" s="132">
        <v>32.390999999999998</v>
      </c>
      <c r="P54" s="132">
        <v>135.851</v>
      </c>
      <c r="Q54" s="132">
        <v>0.94</v>
      </c>
      <c r="R54" s="132">
        <v>127.727</v>
      </c>
      <c r="S54" s="132">
        <v>2.2200000000000002</v>
      </c>
      <c r="T54" s="419">
        <v>9.5459999999999994</v>
      </c>
      <c r="U54" s="132">
        <v>23.58</v>
      </c>
      <c r="V54" s="132">
        <v>-18</v>
      </c>
      <c r="W54" s="132">
        <v>-22</v>
      </c>
      <c r="X54" s="132">
        <v>381</v>
      </c>
      <c r="Y54" s="132" t="s">
        <v>1034</v>
      </c>
      <c r="Z54" s="132" t="b">
        <v>0</v>
      </c>
      <c r="AA54" s="132">
        <v>0</v>
      </c>
      <c r="AB54" s="132" t="b">
        <v>1</v>
      </c>
      <c r="AC54" s="132">
        <v>53</v>
      </c>
      <c r="AD54" s="132">
        <v>0.998</v>
      </c>
      <c r="AE54" s="132" t="s">
        <v>3108</v>
      </c>
      <c r="AF54" s="132" t="s">
        <v>3215</v>
      </c>
      <c r="AG54" s="132" t="s">
        <v>3740</v>
      </c>
      <c r="AH54" s="132">
        <v>22</v>
      </c>
      <c r="AI54" s="132">
        <v>90</v>
      </c>
      <c r="AJ54" s="132" t="s">
        <v>408</v>
      </c>
      <c r="AK54" s="132">
        <f>MATCH(A54,'US_long freshly screened'!A:A,0)-1</f>
        <v>9</v>
      </c>
      <c r="AL54" s="132" t="e">
        <f>MATCH(A54,'US_long actual position'!A:A,0)-1</f>
        <v>#N/A</v>
      </c>
    </row>
    <row r="55" spans="1:38" x14ac:dyDescent="0.3">
      <c r="A55" s="33" t="s">
        <v>1357</v>
      </c>
      <c r="B55" s="132">
        <v>88</v>
      </c>
      <c r="C55" s="132">
        <v>82</v>
      </c>
      <c r="D55" s="132">
        <v>12</v>
      </c>
      <c r="E55" s="132">
        <v>53</v>
      </c>
      <c r="F55" s="132" t="e">
        <v>#N/A</v>
      </c>
      <c r="G55" s="290" t="s">
        <v>3705</v>
      </c>
      <c r="H55" s="352" t="s">
        <v>245</v>
      </c>
      <c r="I55" s="132">
        <v>6.694</v>
      </c>
      <c r="J55" s="132">
        <v>-25</v>
      </c>
      <c r="K55" s="132" t="s">
        <v>5403</v>
      </c>
      <c r="L55" s="132" t="b">
        <v>1</v>
      </c>
      <c r="M55" s="132">
        <v>71.873000000000005</v>
      </c>
      <c r="N55" s="132">
        <v>2.2850000000000001</v>
      </c>
      <c r="O55" s="132">
        <v>31.451000000000001</v>
      </c>
      <c r="P55" s="132">
        <v>89.879000000000005</v>
      </c>
      <c r="Q55" s="132">
        <v>0.92400000000000004</v>
      </c>
      <c r="R55" s="132">
        <v>83.006</v>
      </c>
      <c r="S55" s="132">
        <v>1.45</v>
      </c>
      <c r="T55" s="419">
        <v>63.012999999999998</v>
      </c>
      <c r="U55" s="132">
        <v>68.930000000000007</v>
      </c>
      <c r="V55" s="132">
        <v>-17</v>
      </c>
      <c r="W55" s="132">
        <v>-24</v>
      </c>
      <c r="X55" s="132">
        <v>200</v>
      </c>
      <c r="Y55" s="132" t="s">
        <v>1357</v>
      </c>
      <c r="Z55" s="132" t="b">
        <v>0</v>
      </c>
      <c r="AA55" s="132">
        <v>0</v>
      </c>
      <c r="AB55" s="132" t="b">
        <v>1</v>
      </c>
      <c r="AC55" s="132">
        <v>53</v>
      </c>
      <c r="AD55" s="132">
        <v>0.997</v>
      </c>
      <c r="AE55" s="132" t="s">
        <v>245</v>
      </c>
      <c r="AF55" s="132" t="s">
        <v>3705</v>
      </c>
      <c r="AG55" s="132" t="s">
        <v>5403</v>
      </c>
      <c r="AH55" s="132">
        <v>88</v>
      </c>
      <c r="AI55" s="132">
        <v>82</v>
      </c>
      <c r="AJ55" s="132" t="s">
        <v>200</v>
      </c>
      <c r="AK55" s="132">
        <f>MATCH(A55,'US_long freshly screened'!A:A,0)-1</f>
        <v>12</v>
      </c>
      <c r="AL55" s="132" t="e">
        <f>MATCH(A55,'US_long actual position'!A:A,0)-1</f>
        <v>#N/A</v>
      </c>
    </row>
    <row r="56" spans="1:38" x14ac:dyDescent="0.3">
      <c r="A56" s="33" t="s">
        <v>6962</v>
      </c>
      <c r="B56" s="132">
        <v>96</v>
      </c>
      <c r="C56" s="132">
        <v>92</v>
      </c>
      <c r="D56" s="132">
        <v>43</v>
      </c>
      <c r="E56" s="132">
        <v>53</v>
      </c>
      <c r="F56" s="132" t="e">
        <v>#N/A</v>
      </c>
      <c r="G56" s="239" t="s">
        <v>54</v>
      </c>
      <c r="H56" s="349" t="s">
        <v>3108</v>
      </c>
      <c r="I56" s="132">
        <v>1.0349999999999999</v>
      </c>
      <c r="J56" s="132">
        <v>-42</v>
      </c>
      <c r="K56" s="132" t="s">
        <v>6963</v>
      </c>
      <c r="L56" s="132" t="b">
        <v>1</v>
      </c>
      <c r="M56" s="132">
        <v>169.41300000000001</v>
      </c>
      <c r="N56" s="132">
        <v>6.2969999999999997</v>
      </c>
      <c r="O56" s="132">
        <v>26.905000000000001</v>
      </c>
      <c r="P56" s="132">
        <v>275.19799999999998</v>
      </c>
      <c r="Q56" s="132">
        <v>0.92900000000000005</v>
      </c>
      <c r="R56" s="132">
        <v>255.53299999999999</v>
      </c>
      <c r="S56" s="132">
        <v>3.28</v>
      </c>
      <c r="T56" s="419">
        <v>45.658999999999999</v>
      </c>
      <c r="U56" s="132">
        <v>77.510000000000005</v>
      </c>
      <c r="V56" s="132">
        <v>76</v>
      </c>
      <c r="W56" s="132">
        <v>188</v>
      </c>
      <c r="X56" s="132">
        <v>78</v>
      </c>
      <c r="Y56" s="132" t="s">
        <v>6962</v>
      </c>
      <c r="Z56" s="132" t="b">
        <v>0</v>
      </c>
      <c r="AA56" s="132">
        <v>0</v>
      </c>
      <c r="AB56" s="132" t="b">
        <v>1</v>
      </c>
      <c r="AC56" s="132">
        <v>53</v>
      </c>
      <c r="AD56" s="132">
        <v>0.98799999999999999</v>
      </c>
      <c r="AE56" s="132" t="s">
        <v>3108</v>
      </c>
      <c r="AF56" s="132" t="s">
        <v>54</v>
      </c>
      <c r="AG56" s="132" t="s">
        <v>6963</v>
      </c>
      <c r="AH56" s="132">
        <v>96</v>
      </c>
      <c r="AI56" s="132">
        <v>92</v>
      </c>
      <c r="AJ56" s="132" t="s">
        <v>54</v>
      </c>
      <c r="AK56" s="132">
        <f>MATCH(A56,'US_long freshly screened'!A:A,0)-1</f>
        <v>43</v>
      </c>
      <c r="AL56" s="132" t="e">
        <f>MATCH(A56,'US_long actual position'!A:A,0)-1</f>
        <v>#N/A</v>
      </c>
    </row>
    <row r="57" spans="1:38" x14ac:dyDescent="0.3">
      <c r="A57" s="33" t="s">
        <v>7810</v>
      </c>
      <c r="B57" s="132">
        <v>66</v>
      </c>
      <c r="C57" s="132">
        <v>72</v>
      </c>
      <c r="D57" s="132">
        <v>58</v>
      </c>
      <c r="E57" s="132">
        <v>53</v>
      </c>
      <c r="F57" s="132" t="e">
        <v>#N/A</v>
      </c>
      <c r="G57" s="231" t="s">
        <v>3127</v>
      </c>
      <c r="H57" s="346" t="s">
        <v>31</v>
      </c>
      <c r="I57" s="132">
        <v>0.41499999999999998</v>
      </c>
      <c r="J57" s="132">
        <v>-69</v>
      </c>
      <c r="K57" s="132" t="s">
        <v>8549</v>
      </c>
      <c r="L57" s="132" t="b">
        <v>1</v>
      </c>
      <c r="M57" s="132">
        <v>92.652000000000001</v>
      </c>
      <c r="N57" s="132">
        <v>3.6779999999999999</v>
      </c>
      <c r="O57" s="132">
        <v>25.189</v>
      </c>
      <c r="P57" s="132">
        <v>127.348</v>
      </c>
      <c r="Q57" s="132">
        <v>0.90400000000000003</v>
      </c>
      <c r="R57" s="132">
        <v>115.083</v>
      </c>
      <c r="S57" s="132">
        <v>3.26</v>
      </c>
      <c r="T57" s="419">
        <v>-66.031000000000006</v>
      </c>
      <c r="U57" s="132">
        <v>12.56</v>
      </c>
      <c r="V57" s="132">
        <v>-1</v>
      </c>
      <c r="W57" s="132">
        <v>12</v>
      </c>
      <c r="X57" s="132">
        <v>489</v>
      </c>
      <c r="Y57" s="132" t="s">
        <v>7810</v>
      </c>
      <c r="Z57" s="132" t="b">
        <v>0</v>
      </c>
      <c r="AA57" s="132">
        <v>0</v>
      </c>
      <c r="AB57" s="132" t="b">
        <v>1</v>
      </c>
      <c r="AC57" s="132">
        <v>53</v>
      </c>
      <c r="AD57" s="132">
        <v>0.98399999999999999</v>
      </c>
      <c r="AE57" s="132" t="s">
        <v>31</v>
      </c>
      <c r="AF57" s="132" t="s">
        <v>3127</v>
      </c>
      <c r="AG57" s="132" t="s">
        <v>8549</v>
      </c>
      <c r="AH57" s="132">
        <v>66</v>
      </c>
      <c r="AI57" s="132">
        <v>72</v>
      </c>
      <c r="AJ57" s="132" t="s">
        <v>98</v>
      </c>
      <c r="AK57" s="132">
        <f>MATCH(A57,'US_long freshly screened'!A:A,0)-1</f>
        <v>58</v>
      </c>
      <c r="AL57" s="132" t="e">
        <f>MATCH(A57,'US_long actual position'!A:A,0)-1</f>
        <v>#N/A</v>
      </c>
    </row>
    <row r="58" spans="1:38" x14ac:dyDescent="0.3">
      <c r="A58" s="33" t="s">
        <v>354</v>
      </c>
      <c r="B58" s="132">
        <v>58</v>
      </c>
      <c r="C58" s="132">
        <v>88</v>
      </c>
      <c r="D58" s="132">
        <v>62</v>
      </c>
      <c r="E58" s="132">
        <v>53</v>
      </c>
      <c r="F58" s="132" t="e">
        <v>#N/A</v>
      </c>
      <c r="G58" s="260" t="s">
        <v>3225</v>
      </c>
      <c r="H58" s="347" t="s">
        <v>3111</v>
      </c>
      <c r="I58" s="132">
        <v>13.221</v>
      </c>
      <c r="J58" s="132">
        <v>-37</v>
      </c>
      <c r="K58" s="132" t="s">
        <v>3877</v>
      </c>
      <c r="L58" s="132" t="b">
        <v>1</v>
      </c>
      <c r="M58" s="132">
        <v>64.492000000000004</v>
      </c>
      <c r="N58" s="132">
        <v>2.6110000000000002</v>
      </c>
      <c r="O58" s="132">
        <v>24.7</v>
      </c>
      <c r="P58" s="132">
        <v>77.042000000000002</v>
      </c>
      <c r="Q58" s="132">
        <v>0.89600000000000002</v>
      </c>
      <c r="R58" s="132">
        <v>69.024000000000001</v>
      </c>
      <c r="S58" s="132">
        <v>1.82</v>
      </c>
      <c r="T58" s="419">
        <v>66.055999999999997</v>
      </c>
      <c r="U58" s="132">
        <v>40.65</v>
      </c>
      <c r="V58" s="132">
        <v>1</v>
      </c>
      <c r="W58" s="132">
        <v>4</v>
      </c>
      <c r="X58" s="132">
        <v>269</v>
      </c>
      <c r="Y58" s="132" t="s">
        <v>354</v>
      </c>
      <c r="Z58" s="132" t="b">
        <v>0</v>
      </c>
      <c r="AA58" s="132">
        <v>0</v>
      </c>
      <c r="AB58" s="132" t="b">
        <v>1</v>
      </c>
      <c r="AC58" s="132">
        <v>53</v>
      </c>
      <c r="AD58" s="132">
        <v>0.98199999999999998</v>
      </c>
      <c r="AE58" s="132" t="s">
        <v>3111</v>
      </c>
      <c r="AF58" s="132" t="s">
        <v>3225</v>
      </c>
      <c r="AG58" s="132" t="s">
        <v>3877</v>
      </c>
      <c r="AH58" s="132">
        <v>58</v>
      </c>
      <c r="AI58" s="132">
        <v>88</v>
      </c>
      <c r="AJ58" s="132" t="s">
        <v>2837</v>
      </c>
      <c r="AK58" s="132">
        <f>MATCH(A58,'US_long freshly screened'!A:A,0)-1</f>
        <v>62</v>
      </c>
      <c r="AL58" s="132" t="e">
        <f>MATCH(A58,'US_long actual position'!A:A,0)-1</f>
        <v>#N/A</v>
      </c>
    </row>
    <row r="59" spans="1:38" x14ac:dyDescent="0.3">
      <c r="A59" s="33" t="s">
        <v>985</v>
      </c>
      <c r="B59" s="132">
        <v>67</v>
      </c>
      <c r="C59" s="132">
        <v>78</v>
      </c>
      <c r="D59" s="132">
        <v>63</v>
      </c>
      <c r="E59" s="132">
        <v>53</v>
      </c>
      <c r="F59" s="132" t="e">
        <v>#N/A</v>
      </c>
      <c r="G59" s="235" t="s">
        <v>3301</v>
      </c>
      <c r="H59" s="348" t="s">
        <v>24</v>
      </c>
      <c r="I59" s="132">
        <v>80.751000000000005</v>
      </c>
      <c r="J59" s="132">
        <v>-20</v>
      </c>
      <c r="K59" s="132" t="s">
        <v>3697</v>
      </c>
      <c r="L59" s="132" t="b">
        <v>1</v>
      </c>
      <c r="M59" s="132">
        <v>32.064</v>
      </c>
      <c r="N59" s="132">
        <v>1.3049999999999999</v>
      </c>
      <c r="O59" s="132">
        <v>24.574999999999999</v>
      </c>
      <c r="P59" s="132">
        <v>35.012</v>
      </c>
      <c r="Q59" s="132">
        <v>0.89100000000000001</v>
      </c>
      <c r="R59" s="132">
        <v>31.196999999999999</v>
      </c>
      <c r="S59" s="132">
        <v>1.28</v>
      </c>
      <c r="T59" s="419">
        <v>-128.19800000000001</v>
      </c>
      <c r="U59" s="132">
        <v>294.32</v>
      </c>
      <c r="V59" s="132">
        <v>-15</v>
      </c>
      <c r="W59" s="132">
        <v>-26</v>
      </c>
      <c r="X59" s="132">
        <v>53</v>
      </c>
      <c r="Y59" s="132" t="s">
        <v>985</v>
      </c>
      <c r="Z59" s="132" t="b">
        <v>0</v>
      </c>
      <c r="AA59" s="132">
        <v>0</v>
      </c>
      <c r="AB59" s="132" t="b">
        <v>1</v>
      </c>
      <c r="AC59" s="132">
        <v>53</v>
      </c>
      <c r="AD59" s="132">
        <v>0.98199999999999998</v>
      </c>
      <c r="AE59" s="132" t="s">
        <v>24</v>
      </c>
      <c r="AF59" s="132" t="s">
        <v>3301</v>
      </c>
      <c r="AG59" s="132" t="s">
        <v>3697</v>
      </c>
      <c r="AH59" s="132">
        <v>67</v>
      </c>
      <c r="AI59" s="132">
        <v>78</v>
      </c>
      <c r="AJ59" s="132" t="s">
        <v>81</v>
      </c>
      <c r="AK59" s="132">
        <f>MATCH(A59,'US_long freshly screened'!A:A,0)-1</f>
        <v>63</v>
      </c>
      <c r="AL59" s="132" t="e">
        <f>MATCH(A59,'US_long actual position'!A:A,0)-1</f>
        <v>#N/A</v>
      </c>
    </row>
    <row r="60" spans="1:38" x14ac:dyDescent="0.3">
      <c r="A60" s="33" t="s">
        <v>3028</v>
      </c>
      <c r="B60" s="132">
        <v>14</v>
      </c>
      <c r="C60" s="132">
        <v>92</v>
      </c>
      <c r="D60" s="132">
        <v>84</v>
      </c>
      <c r="E60" s="132">
        <v>53</v>
      </c>
      <c r="F60" s="132" t="e">
        <v>#N/A</v>
      </c>
      <c r="G60" s="224" t="s">
        <v>3209</v>
      </c>
      <c r="H60" s="349" t="s">
        <v>3108</v>
      </c>
      <c r="I60" s="132">
        <v>0.67</v>
      </c>
      <c r="J60" s="132">
        <v>-55</v>
      </c>
      <c r="K60" s="132" t="s">
        <v>7174</v>
      </c>
      <c r="L60" s="132" t="b">
        <v>1</v>
      </c>
      <c r="M60" s="132">
        <v>115.496</v>
      </c>
      <c r="N60" s="132">
        <v>4.9189999999999996</v>
      </c>
      <c r="O60" s="132">
        <v>23.48</v>
      </c>
      <c r="P60" s="132">
        <v>152.11500000000001</v>
      </c>
      <c r="Q60" s="132">
        <v>0.88500000000000001</v>
      </c>
      <c r="R60" s="132">
        <v>134.62799999999999</v>
      </c>
      <c r="S60" s="132">
        <v>2.74</v>
      </c>
      <c r="T60" s="132">
        <v>73.649000000000001</v>
      </c>
      <c r="U60" s="132">
        <v>58.38</v>
      </c>
      <c r="V60" s="132">
        <v>-31</v>
      </c>
      <c r="W60" s="132">
        <v>-35</v>
      </c>
      <c r="X60" s="132">
        <v>124</v>
      </c>
      <c r="Y60" s="132" t="s">
        <v>3028</v>
      </c>
      <c r="Z60" s="132" t="b">
        <v>0</v>
      </c>
      <c r="AA60" s="132">
        <v>0</v>
      </c>
      <c r="AB60" s="132" t="b">
        <v>1</v>
      </c>
      <c r="AC60" s="132">
        <v>53</v>
      </c>
      <c r="AD60" s="132">
        <v>0.97599999999999998</v>
      </c>
      <c r="AE60" s="132" t="s">
        <v>3108</v>
      </c>
      <c r="AF60" s="132" t="s">
        <v>3209</v>
      </c>
      <c r="AG60" s="132" t="s">
        <v>7174</v>
      </c>
      <c r="AH60" s="132">
        <v>14</v>
      </c>
      <c r="AI60" s="132">
        <v>92</v>
      </c>
      <c r="AJ60" s="132" t="s">
        <v>365</v>
      </c>
      <c r="AK60" s="132">
        <f>MATCH(A60,'US_long freshly screened'!A:A,0)-1</f>
        <v>84</v>
      </c>
      <c r="AL60" s="132" t="e">
        <f>MATCH(A60,'US_long actual position'!A:A,0)-1</f>
        <v>#N/A</v>
      </c>
    </row>
    <row r="61" spans="1:38" x14ac:dyDescent="0.3">
      <c r="A61" s="33" t="s">
        <v>1369</v>
      </c>
      <c r="B61" s="132">
        <v>80</v>
      </c>
      <c r="C61" s="132">
        <v>82</v>
      </c>
      <c r="D61" s="132">
        <v>99</v>
      </c>
      <c r="E61" s="132">
        <v>53</v>
      </c>
      <c r="F61" s="132" t="e">
        <v>#N/A</v>
      </c>
      <c r="G61" s="221" t="s">
        <v>3133</v>
      </c>
      <c r="H61" s="348" t="s">
        <v>24</v>
      </c>
      <c r="I61" s="132">
        <v>6.3010000000000002</v>
      </c>
      <c r="J61" s="132">
        <v>-45</v>
      </c>
      <c r="K61" s="132" t="s">
        <v>4199</v>
      </c>
      <c r="L61" s="132" t="b">
        <v>1</v>
      </c>
      <c r="M61" s="132">
        <v>55.811999999999998</v>
      </c>
      <c r="N61" s="132">
        <v>2.4929999999999999</v>
      </c>
      <c r="O61" s="132">
        <v>22.382999999999999</v>
      </c>
      <c r="P61" s="132">
        <v>63.542000000000002</v>
      </c>
      <c r="Q61" s="132">
        <v>0.86499999999999999</v>
      </c>
      <c r="R61" s="132">
        <v>54.957999999999998</v>
      </c>
      <c r="S61" s="132">
        <v>1.84</v>
      </c>
      <c r="T61" s="419">
        <v>65.766999999999996</v>
      </c>
      <c r="U61" s="132">
        <v>47.86</v>
      </c>
      <c r="V61" s="132">
        <v>-51</v>
      </c>
      <c r="W61" s="132">
        <v>-59</v>
      </c>
      <c r="X61" s="132">
        <v>226</v>
      </c>
      <c r="Y61" s="132" t="s">
        <v>1369</v>
      </c>
      <c r="Z61" s="132" t="b">
        <v>0</v>
      </c>
      <c r="AA61" s="132">
        <v>0</v>
      </c>
      <c r="AB61" s="132" t="b">
        <v>1</v>
      </c>
      <c r="AC61" s="132">
        <v>53</v>
      </c>
      <c r="AD61" s="132">
        <v>0.97199999999999998</v>
      </c>
      <c r="AE61" s="132" t="s">
        <v>24</v>
      </c>
      <c r="AF61" s="132" t="s">
        <v>3133</v>
      </c>
      <c r="AG61" s="132" t="s">
        <v>4199</v>
      </c>
      <c r="AH61" s="132">
        <v>80</v>
      </c>
      <c r="AI61" s="132">
        <v>82</v>
      </c>
      <c r="AJ61" s="132" t="s">
        <v>56</v>
      </c>
      <c r="AK61" s="132">
        <f>MATCH(A61,'US_long freshly screened'!A:A,0)-1</f>
        <v>99</v>
      </c>
      <c r="AL61" s="132" t="e">
        <f>MATCH(A61,'US_long actual position'!A:A,0)-1</f>
        <v>#N/A</v>
      </c>
    </row>
    <row r="62" spans="1:38" x14ac:dyDescent="0.3">
      <c r="A62" s="33" t="s">
        <v>5835</v>
      </c>
      <c r="B62" s="132">
        <v>67</v>
      </c>
      <c r="C62" s="132">
        <v>91</v>
      </c>
      <c r="D62" s="132">
        <v>116</v>
      </c>
      <c r="E62" s="132">
        <v>53</v>
      </c>
      <c r="F62" s="132" t="e">
        <v>#N/A</v>
      </c>
      <c r="G62" s="296" t="s">
        <v>3135</v>
      </c>
      <c r="H62" s="348" t="s">
        <v>24</v>
      </c>
      <c r="I62" s="132">
        <v>0.51100000000000001</v>
      </c>
      <c r="J62" s="132">
        <v>-76</v>
      </c>
      <c r="K62" s="132" t="s">
        <v>7802</v>
      </c>
      <c r="L62" s="132" t="b">
        <v>1</v>
      </c>
      <c r="M62" s="132">
        <v>130.49600000000001</v>
      </c>
      <c r="N62" s="132">
        <v>6.1619999999999999</v>
      </c>
      <c r="O62" s="132">
        <v>21.178999999999998</v>
      </c>
      <c r="P62" s="132">
        <v>184.85</v>
      </c>
      <c r="Q62" s="132">
        <v>0.85599999999999998</v>
      </c>
      <c r="R62" s="132">
        <v>158.268</v>
      </c>
      <c r="S62" s="132">
        <v>3</v>
      </c>
      <c r="T62" s="419">
        <v>49.161000000000001</v>
      </c>
      <c r="U62" s="132">
        <v>11.53</v>
      </c>
      <c r="V62" s="132">
        <v>50</v>
      </c>
      <c r="W62" s="132">
        <v>15</v>
      </c>
      <c r="X62" s="132">
        <v>578</v>
      </c>
      <c r="Y62" s="132" t="s">
        <v>5835</v>
      </c>
      <c r="Z62" s="132" t="b">
        <v>0</v>
      </c>
      <c r="AA62" s="132">
        <v>0</v>
      </c>
      <c r="AB62" s="132" t="b">
        <v>1</v>
      </c>
      <c r="AC62" s="132">
        <v>53</v>
      </c>
      <c r="AD62" s="132">
        <v>0.96699999999999997</v>
      </c>
      <c r="AE62" s="132" t="s">
        <v>24</v>
      </c>
      <c r="AF62" s="132" t="s">
        <v>3135</v>
      </c>
      <c r="AG62" s="132" t="s">
        <v>7802</v>
      </c>
      <c r="AH62" s="132">
        <v>67</v>
      </c>
      <c r="AI62" s="132">
        <v>91</v>
      </c>
      <c r="AJ62" s="132" t="s">
        <v>60</v>
      </c>
      <c r="AK62" s="132">
        <f>MATCH(A62,'US_long freshly screened'!A:A,0)-1</f>
        <v>116</v>
      </c>
      <c r="AL62" s="132" t="e">
        <f>MATCH(A62,'US_long actual position'!A:A,0)-1</f>
        <v>#N/A</v>
      </c>
    </row>
    <row r="63" spans="1:38" x14ac:dyDescent="0.3">
      <c r="A63" s="33" t="s">
        <v>1552</v>
      </c>
      <c r="B63" s="132">
        <v>98</v>
      </c>
      <c r="C63" s="132">
        <v>93</v>
      </c>
      <c r="D63" s="132">
        <v>119</v>
      </c>
      <c r="E63" s="132">
        <v>53</v>
      </c>
      <c r="F63" s="132" t="e">
        <v>#N/A</v>
      </c>
      <c r="G63" s="263" t="s">
        <v>3184</v>
      </c>
      <c r="H63" s="348" t="s">
        <v>24</v>
      </c>
      <c r="I63" s="132">
        <v>1.48</v>
      </c>
      <c r="J63" s="132">
        <v>-61</v>
      </c>
      <c r="K63" s="132" t="s">
        <v>5165</v>
      </c>
      <c r="L63" s="132" t="b">
        <v>1</v>
      </c>
      <c r="M63" s="132">
        <v>146.17699999999999</v>
      </c>
      <c r="N63" s="132">
        <v>6.9329999999999998</v>
      </c>
      <c r="O63" s="132">
        <v>21.085000000000001</v>
      </c>
      <c r="P63" s="132">
        <v>221.816</v>
      </c>
      <c r="Q63" s="132">
        <v>0.82299999999999995</v>
      </c>
      <c r="R63" s="132">
        <v>182.66</v>
      </c>
      <c r="S63" s="132">
        <v>3.25</v>
      </c>
      <c r="T63" s="419">
        <v>35.423000000000002</v>
      </c>
      <c r="U63" s="132">
        <v>92.08</v>
      </c>
      <c r="V63" s="132">
        <v>-10</v>
      </c>
      <c r="W63" s="132">
        <v>-13</v>
      </c>
      <c r="X63" s="132">
        <v>66</v>
      </c>
      <c r="Y63" s="132" t="s">
        <v>1552</v>
      </c>
      <c r="Z63" s="132" t="b">
        <v>0</v>
      </c>
      <c r="AA63" s="132">
        <v>0</v>
      </c>
      <c r="AB63" s="132" t="b">
        <v>0</v>
      </c>
      <c r="AC63" s="132">
        <v>53</v>
      </c>
      <c r="AD63" s="132">
        <v>0.96599999999999997</v>
      </c>
      <c r="AE63" s="132" t="s">
        <v>24</v>
      </c>
      <c r="AF63" s="132" t="s">
        <v>3184</v>
      </c>
      <c r="AG63" s="132" t="s">
        <v>5165</v>
      </c>
      <c r="AH63" s="132">
        <v>98</v>
      </c>
      <c r="AI63" s="132">
        <v>93</v>
      </c>
      <c r="AJ63" s="132" t="s">
        <v>1269</v>
      </c>
      <c r="AK63" s="132">
        <f>MATCH(A63,'US_long freshly screened'!A:A,0)-1</f>
        <v>119</v>
      </c>
      <c r="AL63" s="132" t="e">
        <f>MATCH(A63,'US_long actual position'!A:A,0)-1</f>
        <v>#N/A</v>
      </c>
    </row>
    <row r="64" spans="1:38" x14ac:dyDescent="0.3">
      <c r="A64" s="33" t="s">
        <v>1092</v>
      </c>
      <c r="B64" s="132">
        <v>91</v>
      </c>
      <c r="C64" s="132">
        <v>86</v>
      </c>
      <c r="D64" s="132">
        <v>121</v>
      </c>
      <c r="E64" s="132">
        <v>53</v>
      </c>
      <c r="F64" s="132" t="e">
        <v>#N/A</v>
      </c>
      <c r="G64" s="297" t="s">
        <v>3131</v>
      </c>
      <c r="H64" s="347" t="s">
        <v>3111</v>
      </c>
      <c r="I64" s="132">
        <v>13.518000000000001</v>
      </c>
      <c r="J64" s="132">
        <v>-30</v>
      </c>
      <c r="K64" s="132" t="s">
        <v>3546</v>
      </c>
      <c r="L64" s="132" t="b">
        <v>1</v>
      </c>
      <c r="M64" s="132">
        <v>62.298000000000002</v>
      </c>
      <c r="N64" s="132">
        <v>2.9769999999999999</v>
      </c>
      <c r="O64" s="132">
        <v>20.925999999999998</v>
      </c>
      <c r="P64" s="132">
        <v>77.622</v>
      </c>
      <c r="Q64" s="132">
        <v>0.85699999999999998</v>
      </c>
      <c r="R64" s="132">
        <v>66.498000000000005</v>
      </c>
      <c r="S64" s="132">
        <v>1.65</v>
      </c>
      <c r="T64" s="419">
        <v>9.7789999999999999</v>
      </c>
      <c r="U64" s="132">
        <v>204.46</v>
      </c>
      <c r="V64" s="132">
        <v>-44</v>
      </c>
      <c r="W64" s="132">
        <v>-58</v>
      </c>
      <c r="X64" s="132">
        <v>59</v>
      </c>
      <c r="Y64" s="132" t="s">
        <v>1092</v>
      </c>
      <c r="Z64" s="132" t="b">
        <v>0</v>
      </c>
      <c r="AA64" s="132">
        <v>0</v>
      </c>
      <c r="AB64" s="132" t="b">
        <v>1</v>
      </c>
      <c r="AC64" s="132">
        <v>53</v>
      </c>
      <c r="AD64" s="132">
        <v>0.96499999999999997</v>
      </c>
      <c r="AE64" s="132" t="s">
        <v>3111</v>
      </c>
      <c r="AF64" s="132" t="s">
        <v>3131</v>
      </c>
      <c r="AG64" s="132" t="s">
        <v>3546</v>
      </c>
      <c r="AH64" s="132">
        <v>91</v>
      </c>
      <c r="AI64" s="132">
        <v>86</v>
      </c>
      <c r="AJ64" s="132" t="s">
        <v>2846</v>
      </c>
      <c r="AK64" s="132">
        <f>MATCH(A64,'US_long freshly screened'!A:A,0)-1</f>
        <v>121</v>
      </c>
      <c r="AL64" s="132" t="e">
        <f>MATCH(A64,'US_long actual position'!A:A,0)-1</f>
        <v>#N/A</v>
      </c>
    </row>
    <row r="65" spans="1:38" x14ac:dyDescent="0.3">
      <c r="A65" s="33" t="s">
        <v>570</v>
      </c>
      <c r="B65" s="132">
        <v>67</v>
      </c>
      <c r="C65" s="132">
        <v>88</v>
      </c>
      <c r="D65" s="132">
        <v>136</v>
      </c>
      <c r="E65" s="132">
        <v>53</v>
      </c>
      <c r="F65" s="132" t="e">
        <v>#N/A</v>
      </c>
      <c r="G65" s="216" t="s">
        <v>3221</v>
      </c>
      <c r="H65" s="350" t="s">
        <v>115</v>
      </c>
      <c r="I65" s="132">
        <v>11.15</v>
      </c>
      <c r="J65" s="132">
        <v>-38</v>
      </c>
      <c r="K65" s="132" t="s">
        <v>4197</v>
      </c>
      <c r="L65" s="132" t="b">
        <v>1</v>
      </c>
      <c r="M65" s="132">
        <v>94.960999999999999</v>
      </c>
      <c r="N65" s="132">
        <v>4.673</v>
      </c>
      <c r="O65" s="132">
        <v>20.321000000000002</v>
      </c>
      <c r="P65" s="132">
        <v>127.438</v>
      </c>
      <c r="Q65" s="132">
        <v>0.86699999999999999</v>
      </c>
      <c r="R65" s="132">
        <v>110.44799999999999</v>
      </c>
      <c r="S65" s="132">
        <v>1.73</v>
      </c>
      <c r="T65" s="419">
        <v>25.881</v>
      </c>
      <c r="U65" s="132">
        <v>183.03</v>
      </c>
      <c r="V65" s="132">
        <v>-10</v>
      </c>
      <c r="W65" s="132">
        <v>-34</v>
      </c>
      <c r="X65" s="132">
        <v>63</v>
      </c>
      <c r="Y65" s="132" t="s">
        <v>570</v>
      </c>
      <c r="Z65" s="132" t="b">
        <v>0</v>
      </c>
      <c r="AA65" s="132">
        <v>0</v>
      </c>
      <c r="AB65" s="132" t="b">
        <v>1</v>
      </c>
      <c r="AC65" s="132">
        <v>53</v>
      </c>
      <c r="AD65" s="132">
        <v>0.96099999999999997</v>
      </c>
      <c r="AE65" s="132" t="s">
        <v>115</v>
      </c>
      <c r="AF65" s="132" t="s">
        <v>3221</v>
      </c>
      <c r="AG65" s="132" t="s">
        <v>4197</v>
      </c>
      <c r="AH65" s="132">
        <v>67</v>
      </c>
      <c r="AI65" s="132">
        <v>88</v>
      </c>
      <c r="AJ65" s="132" t="s">
        <v>81</v>
      </c>
      <c r="AK65" s="132">
        <f>MATCH(A65,'US_long freshly screened'!A:A,0)-1</f>
        <v>136</v>
      </c>
      <c r="AL65" s="132" t="e">
        <f>MATCH(A65,'US_long actual position'!A:A,0)-1</f>
        <v>#N/A</v>
      </c>
    </row>
    <row r="66" spans="1:38" x14ac:dyDescent="0.3">
      <c r="A66" s="457" t="s">
        <v>2067</v>
      </c>
      <c r="B66" s="132">
        <v>27</v>
      </c>
      <c r="C66" s="132">
        <v>93</v>
      </c>
      <c r="D66" s="132">
        <v>151</v>
      </c>
      <c r="E66" s="132">
        <v>53</v>
      </c>
      <c r="F66" s="132" t="e">
        <v>#N/A</v>
      </c>
      <c r="G66" s="300" t="s">
        <v>3238</v>
      </c>
      <c r="H66" s="348" t="s">
        <v>24</v>
      </c>
      <c r="I66" s="132">
        <v>1.571</v>
      </c>
      <c r="J66" s="132">
        <v>-67</v>
      </c>
      <c r="K66" s="132" t="s">
        <v>4060</v>
      </c>
      <c r="L66" s="132" t="b">
        <v>1</v>
      </c>
      <c r="M66" s="132">
        <v>142.16499999999999</v>
      </c>
      <c r="N66" s="132">
        <v>7.2190000000000003</v>
      </c>
      <c r="O66" s="132">
        <v>19.692</v>
      </c>
      <c r="P66" s="132">
        <v>233.69300000000001</v>
      </c>
      <c r="Q66" s="132">
        <v>0.83199999999999996</v>
      </c>
      <c r="R66" s="132">
        <v>194.38300000000001</v>
      </c>
      <c r="S66" s="132">
        <v>3.59</v>
      </c>
      <c r="T66" s="419">
        <v>39.110999999999997</v>
      </c>
      <c r="U66" s="132">
        <v>13.54</v>
      </c>
      <c r="V66" s="132">
        <v>-28</v>
      </c>
      <c r="W66" s="132">
        <v>-14</v>
      </c>
      <c r="X66" s="132">
        <v>411</v>
      </c>
      <c r="Y66" s="132" t="s">
        <v>2067</v>
      </c>
      <c r="Z66" s="132" t="b">
        <v>0</v>
      </c>
      <c r="AA66" s="132">
        <v>0</v>
      </c>
      <c r="AB66" s="132" t="b">
        <v>1</v>
      </c>
      <c r="AC66" s="132">
        <v>53</v>
      </c>
      <c r="AD66" s="132">
        <v>0.95699999999999996</v>
      </c>
      <c r="AE66" s="132" t="s">
        <v>24</v>
      </c>
      <c r="AF66" s="132" t="s">
        <v>3238</v>
      </c>
      <c r="AG66" s="132" t="s">
        <v>4060</v>
      </c>
      <c r="AH66" s="132">
        <v>27</v>
      </c>
      <c r="AI66" s="132">
        <v>93</v>
      </c>
      <c r="AJ66" s="132" t="s">
        <v>153</v>
      </c>
      <c r="AK66" s="132">
        <f>MATCH(A66,'US_long freshly screened'!A:A,0)-1</f>
        <v>151</v>
      </c>
      <c r="AL66" s="132" t="e">
        <f>MATCH(A66,'US_long actual position'!A:A,0)-1</f>
        <v>#N/A</v>
      </c>
    </row>
    <row r="67" spans="1:38" x14ac:dyDescent="0.3">
      <c r="A67" s="33" t="s">
        <v>2071</v>
      </c>
      <c r="B67" s="132">
        <v>27</v>
      </c>
      <c r="C67" s="132">
        <v>78</v>
      </c>
      <c r="D67" s="132">
        <v>163</v>
      </c>
      <c r="E67" s="132">
        <v>53</v>
      </c>
      <c r="F67" s="132" t="e">
        <v>#N/A</v>
      </c>
      <c r="G67" s="300" t="s">
        <v>3238</v>
      </c>
      <c r="H67" s="348" t="s">
        <v>24</v>
      </c>
      <c r="I67" s="132">
        <v>4.0179999999999998</v>
      </c>
      <c r="J67" s="132">
        <v>-54</v>
      </c>
      <c r="K67" s="132" t="s">
        <v>4618</v>
      </c>
      <c r="L67" s="132" t="b">
        <v>1</v>
      </c>
      <c r="M67" s="132">
        <v>56.402000000000001</v>
      </c>
      <c r="N67" s="132">
        <v>2.907</v>
      </c>
      <c r="O67" s="132">
        <v>19.399999999999999</v>
      </c>
      <c r="P67" s="132">
        <v>63.945999999999998</v>
      </c>
      <c r="Q67" s="132">
        <v>0.82699999999999996</v>
      </c>
      <c r="R67" s="132">
        <v>52.905999999999999</v>
      </c>
      <c r="S67" s="132">
        <v>2.02</v>
      </c>
      <c r="T67" s="419">
        <v>-3.3719999999999999</v>
      </c>
      <c r="U67" s="132">
        <v>44.03</v>
      </c>
      <c r="V67" s="132">
        <v>0</v>
      </c>
      <c r="W67" s="132">
        <v>-16</v>
      </c>
      <c r="X67" s="132">
        <v>224</v>
      </c>
      <c r="Y67" s="132" t="s">
        <v>2071</v>
      </c>
      <c r="Z67" s="132" t="b">
        <v>0</v>
      </c>
      <c r="AA67" s="132">
        <v>0</v>
      </c>
      <c r="AB67" s="132" t="b">
        <v>1</v>
      </c>
      <c r="AC67" s="132">
        <v>53</v>
      </c>
      <c r="AD67" s="132">
        <v>0.95299999999999996</v>
      </c>
      <c r="AE67" s="132" t="s">
        <v>24</v>
      </c>
      <c r="AF67" s="132" t="s">
        <v>3238</v>
      </c>
      <c r="AG67" s="132" t="s">
        <v>4618</v>
      </c>
      <c r="AH67" s="132">
        <v>27</v>
      </c>
      <c r="AI67" s="132">
        <v>78</v>
      </c>
      <c r="AJ67" s="132" t="s">
        <v>153</v>
      </c>
      <c r="AK67" s="132">
        <f>MATCH(A67,'US_long freshly screened'!A:A,0)-1</f>
        <v>163</v>
      </c>
      <c r="AL67" s="132" t="e">
        <f>MATCH(A67,'US_long actual position'!A:A,0)-1</f>
        <v>#N/A</v>
      </c>
    </row>
    <row r="68" spans="1:38" x14ac:dyDescent="0.3">
      <c r="A68" s="33" t="s">
        <v>476</v>
      </c>
      <c r="B68" s="132"/>
      <c r="C68" s="132"/>
      <c r="D68" s="132">
        <v>168</v>
      </c>
      <c r="E68" s="132">
        <v>53</v>
      </c>
      <c r="F68" s="132" t="e">
        <v>#N/A</v>
      </c>
      <c r="G68" s="300" t="s">
        <v>3238</v>
      </c>
      <c r="H68" s="348" t="s">
        <v>24</v>
      </c>
      <c r="I68" s="132">
        <v>33.386000000000003</v>
      </c>
      <c r="J68" s="132">
        <v>-42</v>
      </c>
      <c r="K68" s="132" t="s">
        <v>5400</v>
      </c>
      <c r="L68" s="132" t="b">
        <v>1</v>
      </c>
      <c r="M68" s="132">
        <v>60.676000000000002</v>
      </c>
      <c r="N68" s="132">
        <v>3.1520000000000001</v>
      </c>
      <c r="O68" s="132">
        <v>19.25</v>
      </c>
      <c r="P68" s="132">
        <v>66.896000000000001</v>
      </c>
      <c r="Q68" s="132">
        <v>0.82899999999999996</v>
      </c>
      <c r="R68" s="132">
        <v>55.484999999999999</v>
      </c>
      <c r="S68" s="132">
        <v>1.62</v>
      </c>
      <c r="T68" s="419">
        <v>-11.608000000000001</v>
      </c>
      <c r="U68" s="132">
        <v>79.86</v>
      </c>
      <c r="V68" s="132">
        <v>-54</v>
      </c>
      <c r="W68" s="132">
        <v>-56</v>
      </c>
      <c r="X68" s="132">
        <v>154</v>
      </c>
      <c r="Y68" s="132" t="s">
        <v>476</v>
      </c>
      <c r="Z68" s="132" t="b">
        <v>0</v>
      </c>
      <c r="AA68" s="132">
        <v>0</v>
      </c>
      <c r="AB68" s="132" t="b">
        <v>1</v>
      </c>
      <c r="AC68" s="132">
        <v>53</v>
      </c>
      <c r="AD68" s="132">
        <v>0.95199999999999996</v>
      </c>
      <c r="AE68" s="132" t="s">
        <v>24</v>
      </c>
      <c r="AF68" s="132" t="s">
        <v>3238</v>
      </c>
      <c r="AG68" s="132" t="s">
        <v>5400</v>
      </c>
      <c r="AH68" s="132"/>
      <c r="AI68" s="132"/>
      <c r="AJ68" s="132"/>
      <c r="AK68" s="132">
        <f>MATCH(A68,'US_long freshly screened'!A:A,0)-1</f>
        <v>168</v>
      </c>
      <c r="AL68" s="132" t="e">
        <f>MATCH(A68,'US_long actual position'!A:A,0)-1</f>
        <v>#N/A</v>
      </c>
    </row>
    <row r="69" spans="1:38" x14ac:dyDescent="0.3">
      <c r="A69" s="33" t="s">
        <v>1690</v>
      </c>
      <c r="B69" s="132">
        <v>73</v>
      </c>
      <c r="C69" s="132">
        <v>70</v>
      </c>
      <c r="D69" s="132">
        <v>170</v>
      </c>
      <c r="E69" s="132">
        <v>53</v>
      </c>
      <c r="F69" s="132" t="e">
        <v>#N/A</v>
      </c>
      <c r="G69" s="223" t="s">
        <v>223</v>
      </c>
      <c r="H69" s="346" t="s">
        <v>31</v>
      </c>
      <c r="I69" s="132">
        <v>4.8979999999999997</v>
      </c>
      <c r="J69" s="132">
        <v>-28</v>
      </c>
      <c r="K69" s="132" t="s">
        <v>5294</v>
      </c>
      <c r="L69" s="132" t="b">
        <v>1</v>
      </c>
      <c r="M69" s="132">
        <v>53.787999999999997</v>
      </c>
      <c r="N69" s="132">
        <v>2.819</v>
      </c>
      <c r="O69" s="132">
        <v>19.081</v>
      </c>
      <c r="P69" s="132">
        <v>63.662999999999997</v>
      </c>
      <c r="Q69" s="132">
        <v>0.84399999999999997</v>
      </c>
      <c r="R69" s="132">
        <v>53.713000000000001</v>
      </c>
      <c r="S69" s="132">
        <v>2.04</v>
      </c>
      <c r="T69" s="132">
        <v>68.858999999999995</v>
      </c>
      <c r="U69" s="132">
        <v>54.19</v>
      </c>
      <c r="V69" s="132">
        <v>-29</v>
      </c>
      <c r="W69" s="132">
        <v>-32</v>
      </c>
      <c r="X69" s="132">
        <v>181</v>
      </c>
      <c r="Y69" s="132" t="s">
        <v>1690</v>
      </c>
      <c r="Z69" s="132" t="b">
        <v>0</v>
      </c>
      <c r="AA69" s="132">
        <v>0</v>
      </c>
      <c r="AB69" s="132" t="b">
        <v>1</v>
      </c>
      <c r="AC69" s="132">
        <v>53</v>
      </c>
      <c r="AD69" s="132">
        <v>0.95099999999999996</v>
      </c>
      <c r="AE69" s="132" t="s">
        <v>31</v>
      </c>
      <c r="AF69" s="132" t="s">
        <v>223</v>
      </c>
      <c r="AG69" s="132" t="s">
        <v>5294</v>
      </c>
      <c r="AH69" s="132">
        <v>73</v>
      </c>
      <c r="AI69" s="132">
        <v>70</v>
      </c>
      <c r="AJ69" s="132" t="s">
        <v>260</v>
      </c>
      <c r="AK69" s="132">
        <f>MATCH(A69,'US_long freshly screened'!A:A,0)-1</f>
        <v>170</v>
      </c>
      <c r="AL69" s="132" t="e">
        <f>MATCH(A69,'US_long actual position'!A:A,0)-1</f>
        <v>#N/A</v>
      </c>
    </row>
    <row r="70" spans="1:38" x14ac:dyDescent="0.3">
      <c r="A70" s="33" t="s">
        <v>388</v>
      </c>
      <c r="B70" s="132">
        <v>63</v>
      </c>
      <c r="C70" s="132">
        <v>80</v>
      </c>
      <c r="D70" s="132">
        <v>176</v>
      </c>
      <c r="E70" s="132">
        <v>53</v>
      </c>
      <c r="F70" s="132" t="e">
        <v>#N/A</v>
      </c>
      <c r="G70" s="217" t="s">
        <v>3812</v>
      </c>
      <c r="H70" s="349" t="s">
        <v>3108</v>
      </c>
      <c r="I70" s="132">
        <v>12.154</v>
      </c>
      <c r="J70" s="132">
        <v>-24</v>
      </c>
      <c r="K70" s="132" t="s">
        <v>4854</v>
      </c>
      <c r="L70" s="132" t="b">
        <v>1</v>
      </c>
      <c r="M70" s="132">
        <v>49.847999999999999</v>
      </c>
      <c r="N70" s="132">
        <v>2.6619999999999999</v>
      </c>
      <c r="O70" s="132">
        <v>18.728999999999999</v>
      </c>
      <c r="P70" s="132">
        <v>55.066000000000003</v>
      </c>
      <c r="Q70" s="132">
        <v>0.82199999999999995</v>
      </c>
      <c r="R70" s="132">
        <v>45.268999999999998</v>
      </c>
      <c r="S70" s="132">
        <v>2.1</v>
      </c>
      <c r="T70" s="419">
        <v>-4.3479999999999999</v>
      </c>
      <c r="U70" s="132">
        <v>328.33</v>
      </c>
      <c r="V70" s="132">
        <v>24</v>
      </c>
      <c r="W70" s="132">
        <v>23</v>
      </c>
      <c r="X70" s="132">
        <v>28</v>
      </c>
      <c r="Y70" s="132" t="s">
        <v>388</v>
      </c>
      <c r="Z70" s="132" t="b">
        <v>0</v>
      </c>
      <c r="AA70" s="132">
        <v>0</v>
      </c>
      <c r="AB70" s="132" t="b">
        <v>1</v>
      </c>
      <c r="AC70" s="132">
        <v>53</v>
      </c>
      <c r="AD70" s="132">
        <v>0.95</v>
      </c>
      <c r="AE70" s="132" t="s">
        <v>3108</v>
      </c>
      <c r="AF70" s="132" t="s">
        <v>3812</v>
      </c>
      <c r="AG70" s="132" t="s">
        <v>4854</v>
      </c>
      <c r="AH70" s="132">
        <v>63</v>
      </c>
      <c r="AI70" s="132">
        <v>80</v>
      </c>
      <c r="AJ70" s="132" t="s">
        <v>412</v>
      </c>
      <c r="AK70" s="132">
        <f>MATCH(A70,'US_long freshly screened'!A:A,0)-1</f>
        <v>176</v>
      </c>
      <c r="AL70" s="132" t="e">
        <f>MATCH(A70,'US_long actual position'!A:A,0)-1</f>
        <v>#N/A</v>
      </c>
    </row>
    <row r="71" spans="1:38" x14ac:dyDescent="0.3">
      <c r="A71" s="33" t="s">
        <v>1547</v>
      </c>
      <c r="B71" s="132"/>
      <c r="C71" s="132"/>
      <c r="D71" s="132">
        <v>193</v>
      </c>
      <c r="E71" s="132">
        <v>53</v>
      </c>
      <c r="F71" s="132" t="e">
        <v>#N/A</v>
      </c>
      <c r="G71" s="229" t="s">
        <v>202</v>
      </c>
      <c r="H71" s="349" t="s">
        <v>3108</v>
      </c>
      <c r="I71" s="132">
        <v>3.7490000000000001</v>
      </c>
      <c r="J71" s="132">
        <v>-88</v>
      </c>
      <c r="K71" s="132" t="s">
        <v>5177</v>
      </c>
      <c r="L71" s="132" t="b">
        <v>0</v>
      </c>
      <c r="M71" s="132">
        <v>506.42</v>
      </c>
      <c r="N71" s="132">
        <v>27.91</v>
      </c>
      <c r="O71" s="132">
        <v>18.145</v>
      </c>
      <c r="P71" s="132">
        <v>1361.396</v>
      </c>
      <c r="Q71" s="132">
        <v>0.78400000000000003</v>
      </c>
      <c r="R71" s="132">
        <v>1067.124</v>
      </c>
      <c r="S71" s="132">
        <v>7.62</v>
      </c>
      <c r="T71" s="419">
        <v>11.67</v>
      </c>
      <c r="U71" s="132">
        <v>32.6</v>
      </c>
      <c r="V71" s="132">
        <v>-50</v>
      </c>
      <c r="W71" s="132">
        <v>-60</v>
      </c>
      <c r="X71" s="132">
        <v>80</v>
      </c>
      <c r="Y71" s="132" t="s">
        <v>1547</v>
      </c>
      <c r="Z71" s="132" t="b">
        <v>0</v>
      </c>
      <c r="AA71" s="132">
        <v>0</v>
      </c>
      <c r="AB71" s="132" t="b">
        <v>1</v>
      </c>
      <c r="AC71" s="132">
        <v>53</v>
      </c>
      <c r="AD71" s="132">
        <v>0.94499999999999995</v>
      </c>
      <c r="AE71" s="132" t="s">
        <v>3108</v>
      </c>
      <c r="AF71" s="132" t="s">
        <v>202</v>
      </c>
      <c r="AG71" s="132" t="s">
        <v>5177</v>
      </c>
      <c r="AH71" s="132"/>
      <c r="AI71" s="132"/>
      <c r="AJ71" s="132"/>
      <c r="AK71" s="132">
        <f>MATCH(A71,'US_long freshly screened'!A:A,0)-1</f>
        <v>193</v>
      </c>
      <c r="AL71" s="132" t="e">
        <f>MATCH(A71,'US_long actual position'!A:A,0)-1</f>
        <v>#N/A</v>
      </c>
    </row>
    <row r="72" spans="1:38" x14ac:dyDescent="0.3">
      <c r="A72" s="33" t="s">
        <v>633</v>
      </c>
      <c r="B72" s="132"/>
      <c r="C72" s="132"/>
      <c r="D72" s="132">
        <v>197</v>
      </c>
      <c r="E72" s="132">
        <v>53</v>
      </c>
      <c r="F72" s="132" t="e">
        <v>#N/A</v>
      </c>
      <c r="G72" s="223" t="s">
        <v>223</v>
      </c>
      <c r="H72" s="346" t="s">
        <v>31</v>
      </c>
      <c r="I72" s="132">
        <v>7.109</v>
      </c>
      <c r="J72" s="132">
        <v>-33</v>
      </c>
      <c r="K72" s="132" t="s">
        <v>5364</v>
      </c>
      <c r="L72" s="132" t="b">
        <v>1</v>
      </c>
      <c r="M72" s="132">
        <v>45.837000000000003</v>
      </c>
      <c r="N72" s="132">
        <v>2.5499999999999998</v>
      </c>
      <c r="O72" s="132">
        <v>17.974</v>
      </c>
      <c r="P72" s="132">
        <v>51.906999999999996</v>
      </c>
      <c r="Q72" s="132">
        <v>0.80900000000000005</v>
      </c>
      <c r="R72" s="132">
        <v>42.015000000000001</v>
      </c>
      <c r="S72" s="132">
        <v>1.88</v>
      </c>
      <c r="T72" s="419">
        <v>44.002000000000002</v>
      </c>
      <c r="U72" s="132">
        <v>132.79</v>
      </c>
      <c r="V72" s="132">
        <v>18</v>
      </c>
      <c r="W72" s="132">
        <v>-1</v>
      </c>
      <c r="X72" s="132">
        <v>80</v>
      </c>
      <c r="Y72" s="132" t="s">
        <v>633</v>
      </c>
      <c r="Z72" s="132" t="b">
        <v>0</v>
      </c>
      <c r="AA72" s="132">
        <v>0</v>
      </c>
      <c r="AB72" s="132" t="b">
        <v>1</v>
      </c>
      <c r="AC72" s="132">
        <v>53</v>
      </c>
      <c r="AD72" s="132">
        <v>0.94299999999999995</v>
      </c>
      <c r="AE72" s="132" t="s">
        <v>31</v>
      </c>
      <c r="AF72" s="132" t="s">
        <v>223</v>
      </c>
      <c r="AG72" s="132" t="s">
        <v>5364</v>
      </c>
      <c r="AH72" s="132"/>
      <c r="AI72" s="132"/>
      <c r="AJ72" s="132"/>
      <c r="AK72" s="132">
        <f>MATCH(A72,'US_long freshly screened'!A:A,0)-1</f>
        <v>197</v>
      </c>
      <c r="AL72" s="132" t="e">
        <f>MATCH(A72,'US_long actual position'!A:A,0)-1</f>
        <v>#N/A</v>
      </c>
    </row>
    <row r="73" spans="1:38" x14ac:dyDescent="0.3">
      <c r="A73" s="33" t="s">
        <v>2769</v>
      </c>
      <c r="B73" s="132">
        <v>27</v>
      </c>
      <c r="C73" s="132">
        <v>95</v>
      </c>
      <c r="D73" s="132">
        <v>208</v>
      </c>
      <c r="E73" s="132">
        <v>53</v>
      </c>
      <c r="F73" s="132" t="e">
        <v>#N/A</v>
      </c>
      <c r="G73" s="273" t="s">
        <v>3453</v>
      </c>
      <c r="H73" s="349" t="s">
        <v>3108</v>
      </c>
      <c r="I73" s="132">
        <v>1.4159999999999999</v>
      </c>
      <c r="J73" s="132">
        <v>-54</v>
      </c>
      <c r="K73" s="132" t="s">
        <v>4288</v>
      </c>
      <c r="L73" s="132" t="b">
        <v>1</v>
      </c>
      <c r="M73" s="132">
        <v>119.64400000000001</v>
      </c>
      <c r="N73" s="132">
        <v>6.7880000000000003</v>
      </c>
      <c r="O73" s="132">
        <v>17.626000000000001</v>
      </c>
      <c r="P73" s="132">
        <v>186.14500000000001</v>
      </c>
      <c r="Q73" s="132">
        <v>0.82899999999999996</v>
      </c>
      <c r="R73" s="132">
        <v>154.24600000000001</v>
      </c>
      <c r="S73" s="132">
        <v>4.5</v>
      </c>
      <c r="T73" s="419">
        <v>34.201999999999998</v>
      </c>
      <c r="U73" s="132">
        <v>27.28</v>
      </c>
      <c r="V73" s="132">
        <v>-12</v>
      </c>
      <c r="W73" s="132">
        <v>16</v>
      </c>
      <c r="X73" s="132">
        <v>162</v>
      </c>
      <c r="Y73" s="132" t="s">
        <v>2769</v>
      </c>
      <c r="Z73" s="132" t="b">
        <v>0</v>
      </c>
      <c r="AA73" s="132">
        <v>0</v>
      </c>
      <c r="AB73" s="132" t="b">
        <v>1</v>
      </c>
      <c r="AC73" s="132">
        <v>53</v>
      </c>
      <c r="AD73" s="132">
        <v>0.94</v>
      </c>
      <c r="AE73" s="132" t="s">
        <v>3108</v>
      </c>
      <c r="AF73" s="132" t="s">
        <v>3453</v>
      </c>
      <c r="AG73" s="132" t="s">
        <v>4288</v>
      </c>
      <c r="AH73" s="132">
        <v>27</v>
      </c>
      <c r="AI73" s="132">
        <v>95</v>
      </c>
      <c r="AJ73" s="132" t="s">
        <v>280</v>
      </c>
      <c r="AK73" s="132">
        <f>MATCH(A73,'US_long freshly screened'!A:A,0)-1</f>
        <v>208</v>
      </c>
      <c r="AL73" s="132" t="e">
        <f>MATCH(A73,'US_long actual position'!A:A,0)-1</f>
        <v>#N/A</v>
      </c>
    </row>
    <row r="74" spans="1:38" x14ac:dyDescent="0.3">
      <c r="A74" s="33" t="s">
        <v>2484</v>
      </c>
      <c r="B74" s="132">
        <v>98</v>
      </c>
      <c r="C74" s="132">
        <v>97</v>
      </c>
      <c r="D74" s="132">
        <v>219</v>
      </c>
      <c r="E74" s="132">
        <v>53</v>
      </c>
      <c r="F74" s="132" t="e">
        <v>#N/A</v>
      </c>
      <c r="G74" s="295" t="s">
        <v>1269</v>
      </c>
      <c r="H74" s="348" t="s">
        <v>24</v>
      </c>
      <c r="I74" s="132">
        <v>1.464</v>
      </c>
      <c r="J74" s="132">
        <v>-82</v>
      </c>
      <c r="K74" s="132" t="s">
        <v>3856</v>
      </c>
      <c r="L74" s="132" t="b">
        <v>1</v>
      </c>
      <c r="M74" s="132">
        <v>216.06200000000001</v>
      </c>
      <c r="N74" s="132">
        <v>12.473000000000001</v>
      </c>
      <c r="O74" s="132">
        <v>17.321999999999999</v>
      </c>
      <c r="P74" s="132">
        <v>468.57</v>
      </c>
      <c r="Q74" s="132">
        <v>0.75900000000000001</v>
      </c>
      <c r="R74" s="132">
        <v>355.67599999999999</v>
      </c>
      <c r="S74" s="132">
        <v>5.44</v>
      </c>
      <c r="T74" s="419">
        <v>-2.3279999999999998</v>
      </c>
      <c r="U74" s="132">
        <v>15.79</v>
      </c>
      <c r="V74" s="132">
        <v>-22</v>
      </c>
      <c r="W74" s="132">
        <v>-38</v>
      </c>
      <c r="X74" s="132">
        <v>232</v>
      </c>
      <c r="Y74" s="132" t="s">
        <v>2484</v>
      </c>
      <c r="Z74" s="132" t="b">
        <v>0</v>
      </c>
      <c r="AA74" s="132">
        <v>0</v>
      </c>
      <c r="AB74" s="132" t="b">
        <v>0</v>
      </c>
      <c r="AC74" s="132">
        <v>53</v>
      </c>
      <c r="AD74" s="132">
        <v>0.93700000000000006</v>
      </c>
      <c r="AE74" s="132" t="s">
        <v>24</v>
      </c>
      <c r="AF74" s="132" t="s">
        <v>1269</v>
      </c>
      <c r="AG74" s="132" t="s">
        <v>3856</v>
      </c>
      <c r="AH74" s="132">
        <v>98</v>
      </c>
      <c r="AI74" s="132">
        <v>97</v>
      </c>
      <c r="AJ74" s="132" t="s">
        <v>1269</v>
      </c>
      <c r="AK74" s="132">
        <f>MATCH(A74,'US_long freshly screened'!A:A,0)-1</f>
        <v>219</v>
      </c>
      <c r="AL74" s="132" t="e">
        <f>MATCH(A74,'US_long actual position'!A:A,0)-1</f>
        <v>#N/A</v>
      </c>
    </row>
    <row r="75" spans="1:38" x14ac:dyDescent="0.3">
      <c r="A75" s="33" t="s">
        <v>1405</v>
      </c>
      <c r="B75" s="132">
        <v>96</v>
      </c>
      <c r="C75" s="132">
        <v>92</v>
      </c>
      <c r="D75" s="132">
        <v>8</v>
      </c>
      <c r="E75" s="132">
        <v>52</v>
      </c>
      <c r="F75" s="132" t="e">
        <v>#N/A</v>
      </c>
      <c r="G75" s="276" t="s">
        <v>3579</v>
      </c>
      <c r="H75" s="348" t="s">
        <v>24</v>
      </c>
      <c r="I75" s="132">
        <v>2.8479999999999999</v>
      </c>
      <c r="J75" s="132">
        <v>-60</v>
      </c>
      <c r="K75" s="132" t="s">
        <v>4243</v>
      </c>
      <c r="L75" s="132" t="b">
        <v>1</v>
      </c>
      <c r="M75" s="132">
        <v>142.41200000000001</v>
      </c>
      <c r="N75" s="132">
        <v>4.3819999999999997</v>
      </c>
      <c r="O75" s="132">
        <v>32.502000000000002</v>
      </c>
      <c r="P75" s="132">
        <v>186.02199999999999</v>
      </c>
      <c r="Q75" s="132">
        <v>0.94299999999999995</v>
      </c>
      <c r="R75" s="132">
        <v>175.49100000000001</v>
      </c>
      <c r="S75" s="132">
        <v>2.91</v>
      </c>
      <c r="T75" s="419">
        <v>45.886000000000003</v>
      </c>
      <c r="U75" s="132">
        <v>53.09</v>
      </c>
      <c r="V75" s="132">
        <v>-28</v>
      </c>
      <c r="W75" s="132">
        <v>-29</v>
      </c>
      <c r="X75" s="132">
        <v>129</v>
      </c>
      <c r="Y75" s="132" t="s">
        <v>1405</v>
      </c>
      <c r="Z75" s="132" t="b">
        <v>0</v>
      </c>
      <c r="AA75" s="132">
        <v>0</v>
      </c>
      <c r="AB75" s="132" t="b">
        <v>1</v>
      </c>
      <c r="AC75" s="132">
        <v>52</v>
      </c>
      <c r="AD75" s="132">
        <v>0.998</v>
      </c>
      <c r="AE75" s="132" t="s">
        <v>24</v>
      </c>
      <c r="AF75" s="132" t="s">
        <v>3579</v>
      </c>
      <c r="AG75" s="132" t="s">
        <v>4243</v>
      </c>
      <c r="AH75" s="132">
        <v>96</v>
      </c>
      <c r="AI75" s="132">
        <v>92</v>
      </c>
      <c r="AJ75" s="132" t="s">
        <v>54</v>
      </c>
      <c r="AK75" s="132">
        <f>MATCH(A75,'US_long freshly screened'!A:A,0)-1</f>
        <v>8</v>
      </c>
      <c r="AL75" s="132" t="e">
        <f>MATCH(A75,'US_long actual position'!A:A,0)-1</f>
        <v>#N/A</v>
      </c>
    </row>
    <row r="76" spans="1:38" x14ac:dyDescent="0.3">
      <c r="A76" s="33" t="s">
        <v>733</v>
      </c>
      <c r="B76" s="132">
        <v>40</v>
      </c>
      <c r="C76" s="132">
        <v>89</v>
      </c>
      <c r="D76" s="132">
        <v>11</v>
      </c>
      <c r="E76" s="132">
        <v>52</v>
      </c>
      <c r="F76" s="132" t="e">
        <v>#N/A</v>
      </c>
      <c r="G76" s="290" t="s">
        <v>3705</v>
      </c>
      <c r="H76" s="350" t="s">
        <v>115</v>
      </c>
      <c r="I76" s="132">
        <v>10.95</v>
      </c>
      <c r="J76" s="132">
        <v>-58</v>
      </c>
      <c r="K76" s="132" t="s">
        <v>5587</v>
      </c>
      <c r="L76" s="132" t="b">
        <v>1</v>
      </c>
      <c r="M76" s="132">
        <v>161.01400000000001</v>
      </c>
      <c r="N76" s="132">
        <v>5.0010000000000003</v>
      </c>
      <c r="O76" s="132">
        <v>32.198999999999998</v>
      </c>
      <c r="P76" s="132">
        <v>254.99799999999999</v>
      </c>
      <c r="Q76" s="132">
        <v>0.91700000000000004</v>
      </c>
      <c r="R76" s="132">
        <v>233.79</v>
      </c>
      <c r="S76" s="132">
        <v>3.2</v>
      </c>
      <c r="T76" s="419">
        <v>107.298</v>
      </c>
      <c r="U76" s="132">
        <v>35.229999999999997</v>
      </c>
      <c r="V76" s="132">
        <v>-18</v>
      </c>
      <c r="W76" s="132">
        <v>-29</v>
      </c>
      <c r="X76" s="132">
        <v>177</v>
      </c>
      <c r="Y76" s="132" t="s">
        <v>733</v>
      </c>
      <c r="Z76" s="132" t="b">
        <v>0</v>
      </c>
      <c r="AA76" s="132">
        <v>0</v>
      </c>
      <c r="AB76" s="132" t="b">
        <v>1</v>
      </c>
      <c r="AC76" s="132">
        <v>52</v>
      </c>
      <c r="AD76" s="132">
        <v>0.997</v>
      </c>
      <c r="AE76" s="132" t="s">
        <v>115</v>
      </c>
      <c r="AF76" s="132" t="s">
        <v>3705</v>
      </c>
      <c r="AG76" s="132" t="s">
        <v>5587</v>
      </c>
      <c r="AH76" s="132">
        <v>40</v>
      </c>
      <c r="AI76" s="132">
        <v>89</v>
      </c>
      <c r="AJ76" s="132" t="s">
        <v>121</v>
      </c>
      <c r="AK76" s="132">
        <f>MATCH(A76,'US_long freshly screened'!A:A,0)-1</f>
        <v>11</v>
      </c>
      <c r="AL76" s="132" t="e">
        <f>MATCH(A76,'US_long actual position'!A:A,0)-1</f>
        <v>#N/A</v>
      </c>
    </row>
    <row r="77" spans="1:38" x14ac:dyDescent="0.3">
      <c r="A77" s="33" t="s">
        <v>1076</v>
      </c>
      <c r="B77" s="132">
        <v>50</v>
      </c>
      <c r="C77" s="132">
        <v>92</v>
      </c>
      <c r="D77" s="132">
        <v>37</v>
      </c>
      <c r="E77" s="132">
        <v>52</v>
      </c>
      <c r="F77" s="132" t="e">
        <v>#N/A</v>
      </c>
      <c r="G77" s="231" t="s">
        <v>3127</v>
      </c>
      <c r="H77" s="346" t="s">
        <v>31</v>
      </c>
      <c r="I77" s="132">
        <v>20.238</v>
      </c>
      <c r="J77" s="132">
        <v>-30</v>
      </c>
      <c r="K77" s="132" t="s">
        <v>3463</v>
      </c>
      <c r="L77" s="132" t="b">
        <v>1</v>
      </c>
      <c r="M77" s="132">
        <v>75.361999999999995</v>
      </c>
      <c r="N77" s="132">
        <v>2.7290000000000001</v>
      </c>
      <c r="O77" s="132">
        <v>27.62</v>
      </c>
      <c r="P77" s="132">
        <v>91.346000000000004</v>
      </c>
      <c r="Q77" s="132">
        <v>0.92200000000000004</v>
      </c>
      <c r="R77" s="132">
        <v>84.185000000000002</v>
      </c>
      <c r="S77" s="132">
        <v>1.77</v>
      </c>
      <c r="T77" s="419">
        <v>107.718</v>
      </c>
      <c r="U77" s="132">
        <v>142.06899999999999</v>
      </c>
      <c r="V77" s="132">
        <v>18</v>
      </c>
      <c r="W77" s="132">
        <v>41</v>
      </c>
      <c r="X77" s="132">
        <v>79</v>
      </c>
      <c r="Y77" s="132" t="s">
        <v>1076</v>
      </c>
      <c r="Z77" s="132" t="b">
        <v>0</v>
      </c>
      <c r="AA77" s="132">
        <v>0</v>
      </c>
      <c r="AB77" s="132" t="b">
        <v>1</v>
      </c>
      <c r="AC77" s="132">
        <v>52</v>
      </c>
      <c r="AD77" s="132">
        <v>0.99</v>
      </c>
      <c r="AE77" s="132" t="s">
        <v>31</v>
      </c>
      <c r="AF77" s="132" t="s">
        <v>3127</v>
      </c>
      <c r="AG77" s="132" t="s">
        <v>3463</v>
      </c>
      <c r="AH77" s="132">
        <v>50</v>
      </c>
      <c r="AI77" s="132">
        <v>92</v>
      </c>
      <c r="AJ77" s="132" t="s">
        <v>2825</v>
      </c>
      <c r="AK77" s="132">
        <f>MATCH(A77,'US_long freshly screened'!A:A,0)-1</f>
        <v>37</v>
      </c>
      <c r="AL77" s="132" t="e">
        <f>MATCH(A77,'US_long actual position'!A:A,0)-1</f>
        <v>#N/A</v>
      </c>
    </row>
    <row r="78" spans="1:38" x14ac:dyDescent="0.3">
      <c r="A78" s="33" t="s">
        <v>168</v>
      </c>
      <c r="B78" s="132">
        <v>96</v>
      </c>
      <c r="C78" s="132">
        <v>80</v>
      </c>
      <c r="D78" s="132">
        <v>77</v>
      </c>
      <c r="E78" s="132">
        <v>52</v>
      </c>
      <c r="F78" s="132" t="e">
        <v>#N/A</v>
      </c>
      <c r="G78" s="291" t="s">
        <v>3163</v>
      </c>
      <c r="H78" s="348" t="s">
        <v>24</v>
      </c>
      <c r="I78" s="132">
        <v>11.632</v>
      </c>
      <c r="J78" s="132">
        <v>-29</v>
      </c>
      <c r="K78" s="132" t="s">
        <v>4622</v>
      </c>
      <c r="L78" s="132" t="b">
        <v>1</v>
      </c>
      <c r="M78" s="132">
        <v>61.137999999999998</v>
      </c>
      <c r="N78" s="132">
        <v>2.5569999999999999</v>
      </c>
      <c r="O78" s="132">
        <v>23.913</v>
      </c>
      <c r="P78" s="132">
        <v>68.551000000000002</v>
      </c>
      <c r="Q78" s="132">
        <v>0.88900000000000001</v>
      </c>
      <c r="R78" s="132">
        <v>60.911000000000001</v>
      </c>
      <c r="S78" s="132">
        <v>2.17</v>
      </c>
      <c r="T78" s="419">
        <v>37.801000000000002</v>
      </c>
      <c r="U78" s="132">
        <v>215.67</v>
      </c>
      <c r="V78" s="132">
        <v>33</v>
      </c>
      <c r="W78" s="132">
        <v>28</v>
      </c>
      <c r="X78" s="132">
        <v>42</v>
      </c>
      <c r="Y78" s="132" t="s">
        <v>168</v>
      </c>
      <c r="Z78" s="132" t="b">
        <v>0</v>
      </c>
      <c r="AA78" s="132">
        <v>0</v>
      </c>
      <c r="AB78" s="132" t="b">
        <v>1</v>
      </c>
      <c r="AC78" s="132">
        <v>52</v>
      </c>
      <c r="AD78" s="132">
        <v>0.97799999999999998</v>
      </c>
      <c r="AE78" s="132" t="s">
        <v>24</v>
      </c>
      <c r="AF78" s="132" t="s">
        <v>3163</v>
      </c>
      <c r="AG78" s="132" t="s">
        <v>4622</v>
      </c>
      <c r="AH78" s="132">
        <v>96</v>
      </c>
      <c r="AI78" s="132">
        <v>80</v>
      </c>
      <c r="AJ78" s="132" t="s">
        <v>169</v>
      </c>
      <c r="AK78" s="132">
        <f>MATCH(A78,'US_long freshly screened'!A:A,0)-1</f>
        <v>77</v>
      </c>
      <c r="AL78" s="132" t="e">
        <f>MATCH(A78,'US_long actual position'!A:A,0)-1</f>
        <v>#N/A</v>
      </c>
    </row>
    <row r="79" spans="1:38" x14ac:dyDescent="0.3">
      <c r="A79" s="33" t="s">
        <v>2998</v>
      </c>
      <c r="B79" s="132">
        <v>66</v>
      </c>
      <c r="C79" s="132">
        <v>99</v>
      </c>
      <c r="D79" s="132">
        <v>102</v>
      </c>
      <c r="E79" s="132">
        <v>52</v>
      </c>
      <c r="F79" s="132" t="e">
        <v>#N/A</v>
      </c>
      <c r="G79" s="207" t="s">
        <v>3455</v>
      </c>
      <c r="H79" s="346" t="s">
        <v>31</v>
      </c>
      <c r="I79" s="132">
        <v>0.752</v>
      </c>
      <c r="J79" s="132">
        <v>-91</v>
      </c>
      <c r="K79" s="132" t="s">
        <v>7170</v>
      </c>
      <c r="L79" s="132" t="b">
        <v>0</v>
      </c>
      <c r="M79" s="132">
        <v>206.24</v>
      </c>
      <c r="N79" s="132">
        <v>9.2390000000000008</v>
      </c>
      <c r="O79" s="132">
        <v>22.321999999999999</v>
      </c>
      <c r="P79" s="132">
        <v>295.42200000000003</v>
      </c>
      <c r="Q79" s="132">
        <v>0.87</v>
      </c>
      <c r="R79" s="132">
        <v>257.07400000000001</v>
      </c>
      <c r="S79" s="132">
        <v>5.85</v>
      </c>
      <c r="T79" s="419">
        <v>-61.533999999999999</v>
      </c>
      <c r="U79" s="132">
        <v>21.67</v>
      </c>
      <c r="V79" s="132">
        <v>-16</v>
      </c>
      <c r="W79" s="132">
        <v>-30</v>
      </c>
      <c r="X79" s="132">
        <v>157</v>
      </c>
      <c r="Y79" s="132" t="s">
        <v>2998</v>
      </c>
      <c r="Z79" s="132" t="b">
        <v>0</v>
      </c>
      <c r="AA79" s="132">
        <v>0</v>
      </c>
      <c r="AB79" s="132" t="b">
        <v>1</v>
      </c>
      <c r="AC79" s="132">
        <v>52</v>
      </c>
      <c r="AD79" s="132">
        <v>0.97099999999999997</v>
      </c>
      <c r="AE79" s="132" t="s">
        <v>31</v>
      </c>
      <c r="AF79" s="132" t="s">
        <v>3455</v>
      </c>
      <c r="AG79" s="132" t="s">
        <v>7170</v>
      </c>
      <c r="AH79" s="132">
        <v>66</v>
      </c>
      <c r="AI79" s="132">
        <v>99</v>
      </c>
      <c r="AJ79" s="132" t="s">
        <v>98</v>
      </c>
      <c r="AK79" s="132">
        <f>MATCH(A79,'US_long freshly screened'!A:A,0)-1</f>
        <v>102</v>
      </c>
      <c r="AL79" s="132" t="e">
        <f>MATCH(A79,'US_long actual position'!A:A,0)-1</f>
        <v>#N/A</v>
      </c>
    </row>
    <row r="80" spans="1:38" x14ac:dyDescent="0.3">
      <c r="A80" s="33" t="s">
        <v>1846</v>
      </c>
      <c r="B80" s="132">
        <v>56</v>
      </c>
      <c r="C80" s="132">
        <v>98</v>
      </c>
      <c r="D80" s="132">
        <v>104</v>
      </c>
      <c r="E80" s="132">
        <v>52</v>
      </c>
      <c r="F80" s="132" t="e">
        <v>#N/A</v>
      </c>
      <c r="G80" s="230" t="s">
        <v>3280</v>
      </c>
      <c r="H80" s="347" t="s">
        <v>3111</v>
      </c>
      <c r="I80" s="132">
        <v>2.8180000000000001</v>
      </c>
      <c r="J80" s="132">
        <v>-53</v>
      </c>
      <c r="K80" s="132" t="s">
        <v>4224</v>
      </c>
      <c r="L80" s="132" t="b">
        <v>1</v>
      </c>
      <c r="M80" s="132">
        <v>249.94900000000001</v>
      </c>
      <c r="N80" s="132">
        <v>11.287000000000001</v>
      </c>
      <c r="O80" s="132">
        <v>22.145</v>
      </c>
      <c r="P80" s="132">
        <v>548.26</v>
      </c>
      <c r="Q80" s="132">
        <v>0.83499999999999996</v>
      </c>
      <c r="R80" s="132">
        <v>457.55700000000002</v>
      </c>
      <c r="S80" s="132">
        <v>6.99</v>
      </c>
      <c r="T80" s="419">
        <v>11.613</v>
      </c>
      <c r="U80" s="132">
        <v>9.86</v>
      </c>
      <c r="V80" s="132">
        <v>-10</v>
      </c>
      <c r="W80" s="132">
        <v>-24</v>
      </c>
      <c r="X80" s="132">
        <v>290</v>
      </c>
      <c r="Y80" s="132" t="s">
        <v>1846</v>
      </c>
      <c r="Z80" s="132" t="b">
        <v>0</v>
      </c>
      <c r="AA80" s="132">
        <v>0</v>
      </c>
      <c r="AB80" s="132" t="b">
        <v>1</v>
      </c>
      <c r="AC80" s="132">
        <v>52</v>
      </c>
      <c r="AD80" s="132">
        <v>0.97</v>
      </c>
      <c r="AE80" s="132" t="s">
        <v>3111</v>
      </c>
      <c r="AF80" s="132" t="s">
        <v>3280</v>
      </c>
      <c r="AG80" s="132" t="s">
        <v>4224</v>
      </c>
      <c r="AH80" s="132">
        <v>56</v>
      </c>
      <c r="AI80" s="132">
        <v>98</v>
      </c>
      <c r="AJ80" s="132" t="s">
        <v>2828</v>
      </c>
      <c r="AK80" s="132">
        <f>MATCH(A80,'US_long freshly screened'!A:A,0)-1</f>
        <v>104</v>
      </c>
      <c r="AL80" s="132" t="e">
        <f>MATCH(A80,'US_long actual position'!A:A,0)-1</f>
        <v>#N/A</v>
      </c>
    </row>
    <row r="81" spans="1:38" x14ac:dyDescent="0.3">
      <c r="A81" s="33" t="s">
        <v>956</v>
      </c>
      <c r="B81" s="132"/>
      <c r="C81" s="132"/>
      <c r="D81" s="132">
        <v>110</v>
      </c>
      <c r="E81" s="132">
        <v>52</v>
      </c>
      <c r="F81" s="132" t="e">
        <v>#N/A</v>
      </c>
      <c r="G81" s="298" t="s">
        <v>3121</v>
      </c>
      <c r="H81" s="352" t="s">
        <v>245</v>
      </c>
      <c r="I81" s="132">
        <v>8.6750000000000007</v>
      </c>
      <c r="J81" s="132">
        <v>-34</v>
      </c>
      <c r="K81" s="132" t="s">
        <v>5512</v>
      </c>
      <c r="L81" s="132" t="b">
        <v>1</v>
      </c>
      <c r="M81" s="132">
        <v>39.058999999999997</v>
      </c>
      <c r="N81" s="132">
        <v>1.7829999999999999</v>
      </c>
      <c r="O81" s="132">
        <v>21.905999999999999</v>
      </c>
      <c r="P81" s="132">
        <v>44.847000000000001</v>
      </c>
      <c r="Q81" s="132">
        <v>0.86699999999999999</v>
      </c>
      <c r="R81" s="132">
        <v>38.872999999999998</v>
      </c>
      <c r="S81" s="132">
        <v>1.7</v>
      </c>
      <c r="T81" s="419">
        <v>8.5359999999999996</v>
      </c>
      <c r="U81" s="132">
        <v>75.8</v>
      </c>
      <c r="V81" s="132">
        <v>-47</v>
      </c>
      <c r="W81" s="132">
        <v>-33</v>
      </c>
      <c r="X81" s="132">
        <v>155</v>
      </c>
      <c r="Y81" s="132" t="s">
        <v>956</v>
      </c>
      <c r="Z81" s="132" t="b">
        <v>0</v>
      </c>
      <c r="AA81" s="132">
        <v>0</v>
      </c>
      <c r="AB81" s="132" t="b">
        <v>1</v>
      </c>
      <c r="AC81" s="132">
        <v>52</v>
      </c>
      <c r="AD81" s="132">
        <v>0.96899999999999997</v>
      </c>
      <c r="AE81" s="132" t="s">
        <v>245</v>
      </c>
      <c r="AF81" s="132" t="s">
        <v>3121</v>
      </c>
      <c r="AG81" s="132" t="s">
        <v>5512</v>
      </c>
      <c r="AH81" s="132"/>
      <c r="AI81" s="132"/>
      <c r="AJ81" s="132"/>
      <c r="AK81" s="132">
        <f>MATCH(A81,'US_long freshly screened'!A:A,0)-1</f>
        <v>110</v>
      </c>
      <c r="AL81" s="132" t="e">
        <f>MATCH(A81,'US_long actual position'!A:A,0)-1</f>
        <v>#N/A</v>
      </c>
    </row>
    <row r="82" spans="1:38" x14ac:dyDescent="0.3">
      <c r="A82" s="33" t="s">
        <v>51</v>
      </c>
      <c r="B82" s="132">
        <v>87</v>
      </c>
      <c r="C82" s="132">
        <v>88</v>
      </c>
      <c r="D82" s="132">
        <v>152</v>
      </c>
      <c r="E82" s="132">
        <v>52</v>
      </c>
      <c r="F82" s="132" t="e">
        <v>#N/A</v>
      </c>
      <c r="G82" s="235" t="s">
        <v>3301</v>
      </c>
      <c r="H82" s="349" t="s">
        <v>3108</v>
      </c>
      <c r="I82" s="132">
        <v>40.445</v>
      </c>
      <c r="J82" s="132">
        <v>-68</v>
      </c>
      <c r="K82" s="132" t="s">
        <v>3663</v>
      </c>
      <c r="L82" s="132" t="b">
        <v>1</v>
      </c>
      <c r="M82" s="132">
        <v>65.710999999999999</v>
      </c>
      <c r="N82" s="132">
        <v>3.3380000000000001</v>
      </c>
      <c r="O82" s="132">
        <v>19.686</v>
      </c>
      <c r="P82" s="132">
        <v>86.831999999999994</v>
      </c>
      <c r="Q82" s="132">
        <v>0.84699999999999998</v>
      </c>
      <c r="R82" s="132">
        <v>73.578000000000003</v>
      </c>
      <c r="S82" s="132">
        <v>2.27</v>
      </c>
      <c r="T82" s="419">
        <v>22.661999999999999</v>
      </c>
      <c r="U82" s="132">
        <v>155.37</v>
      </c>
      <c r="V82" s="132">
        <v>-44</v>
      </c>
      <c r="W82" s="132">
        <v>-54</v>
      </c>
      <c r="X82" s="132">
        <v>56</v>
      </c>
      <c r="Y82" s="132" t="s">
        <v>51</v>
      </c>
      <c r="Z82" s="132" t="b">
        <v>0</v>
      </c>
      <c r="AA82" s="132">
        <v>0</v>
      </c>
      <c r="AB82" s="132" t="b">
        <v>1</v>
      </c>
      <c r="AC82" s="132">
        <v>52</v>
      </c>
      <c r="AD82" s="132">
        <v>0.95599999999999996</v>
      </c>
      <c r="AE82" s="132" t="s">
        <v>3108</v>
      </c>
      <c r="AF82" s="132" t="s">
        <v>3301</v>
      </c>
      <c r="AG82" s="132" t="s">
        <v>3663</v>
      </c>
      <c r="AH82" s="132">
        <v>87</v>
      </c>
      <c r="AI82" s="132">
        <v>88</v>
      </c>
      <c r="AJ82" s="132" t="s">
        <v>52</v>
      </c>
      <c r="AK82" s="132">
        <f>MATCH(A82,'US_long freshly screened'!A:A,0)-1</f>
        <v>152</v>
      </c>
      <c r="AL82" s="132" t="e">
        <f>MATCH(A82,'US_long actual position'!A:A,0)-1</f>
        <v>#N/A</v>
      </c>
    </row>
    <row r="83" spans="1:38" x14ac:dyDescent="0.3">
      <c r="A83" s="33" t="s">
        <v>2404</v>
      </c>
      <c r="B83" s="132">
        <v>21</v>
      </c>
      <c r="C83" s="132">
        <v>98</v>
      </c>
      <c r="D83" s="132">
        <v>173</v>
      </c>
      <c r="E83" s="132">
        <v>52</v>
      </c>
      <c r="F83" s="132" t="e">
        <v>#N/A</v>
      </c>
      <c r="G83" s="216" t="s">
        <v>3221</v>
      </c>
      <c r="H83" s="346" t="s">
        <v>31</v>
      </c>
      <c r="I83" s="132">
        <v>4.1539999999999999</v>
      </c>
      <c r="J83" s="132">
        <v>-65</v>
      </c>
      <c r="K83" s="132" t="s">
        <v>3351</v>
      </c>
      <c r="L83" s="132" t="b">
        <v>1</v>
      </c>
      <c r="M83" s="132">
        <v>192.59299999999999</v>
      </c>
      <c r="N83" s="132">
        <v>10.201000000000001</v>
      </c>
      <c r="O83" s="132">
        <v>18.881</v>
      </c>
      <c r="P83" s="132">
        <v>307.48</v>
      </c>
      <c r="Q83" s="132">
        <v>0.83899999999999997</v>
      </c>
      <c r="R83" s="132">
        <v>257.98099999999999</v>
      </c>
      <c r="S83" s="132">
        <v>4.76</v>
      </c>
      <c r="T83" s="419">
        <v>-20.227</v>
      </c>
      <c r="U83" s="132">
        <v>148.47999999999999</v>
      </c>
      <c r="V83" s="132">
        <v>3</v>
      </c>
      <c r="W83" s="132">
        <v>10</v>
      </c>
      <c r="X83" s="132">
        <v>28</v>
      </c>
      <c r="Y83" s="132" t="s">
        <v>2404</v>
      </c>
      <c r="Z83" s="132" t="b">
        <v>0</v>
      </c>
      <c r="AA83" s="132">
        <v>0</v>
      </c>
      <c r="AB83" s="132" t="b">
        <v>0</v>
      </c>
      <c r="AC83" s="132">
        <v>52</v>
      </c>
      <c r="AD83" s="132">
        <v>0.95</v>
      </c>
      <c r="AE83" s="132" t="s">
        <v>31</v>
      </c>
      <c r="AF83" s="132" t="s">
        <v>3221</v>
      </c>
      <c r="AG83" s="132" t="s">
        <v>3351</v>
      </c>
      <c r="AH83" s="132">
        <v>21</v>
      </c>
      <c r="AI83" s="132">
        <v>98</v>
      </c>
      <c r="AJ83" s="132" t="s">
        <v>436</v>
      </c>
      <c r="AK83" s="132">
        <f>MATCH(A83,'US_long freshly screened'!A:A,0)-1</f>
        <v>173</v>
      </c>
      <c r="AL83" s="132" t="e">
        <f>MATCH(A83,'US_long actual position'!A:A,0)-1</f>
        <v>#N/A</v>
      </c>
    </row>
    <row r="84" spans="1:38" x14ac:dyDescent="0.3">
      <c r="A84" s="33" t="s">
        <v>849</v>
      </c>
      <c r="B84" s="132">
        <v>99</v>
      </c>
      <c r="C84" s="132">
        <v>90</v>
      </c>
      <c r="D84" s="132">
        <v>174</v>
      </c>
      <c r="E84" s="132">
        <v>52</v>
      </c>
      <c r="F84" s="132" t="e">
        <v>#N/A</v>
      </c>
      <c r="G84" s="226" t="s">
        <v>3562</v>
      </c>
      <c r="H84" s="351" t="s">
        <v>48</v>
      </c>
      <c r="I84" s="132">
        <v>71.701999999999998</v>
      </c>
      <c r="J84" s="132">
        <v>-52</v>
      </c>
      <c r="K84" s="132" t="s">
        <v>4628</v>
      </c>
      <c r="L84" s="132" t="b">
        <v>1</v>
      </c>
      <c r="M84" s="132">
        <v>110.194</v>
      </c>
      <c r="N84" s="132">
        <v>5.8419999999999996</v>
      </c>
      <c r="O84" s="132">
        <v>18.864000000000001</v>
      </c>
      <c r="P84" s="132">
        <v>164.52500000000001</v>
      </c>
      <c r="Q84" s="132">
        <v>0.81</v>
      </c>
      <c r="R84" s="132">
        <v>133.249</v>
      </c>
      <c r="S84" s="132">
        <v>3.48</v>
      </c>
      <c r="T84" s="132">
        <v>37.097000000000001</v>
      </c>
      <c r="U84" s="132">
        <v>49.914999999999999</v>
      </c>
      <c r="V84" s="132">
        <v>-47</v>
      </c>
      <c r="W84" s="132">
        <v>-52</v>
      </c>
      <c r="X84" s="132">
        <v>115</v>
      </c>
      <c r="Y84" s="132" t="s">
        <v>849</v>
      </c>
      <c r="Z84" s="132" t="b">
        <v>0</v>
      </c>
      <c r="AA84" s="132">
        <v>0</v>
      </c>
      <c r="AB84" s="132" t="b">
        <v>1</v>
      </c>
      <c r="AC84" s="132">
        <v>52</v>
      </c>
      <c r="AD84" s="132">
        <v>0.95</v>
      </c>
      <c r="AE84" s="132" t="s">
        <v>48</v>
      </c>
      <c r="AF84" s="132" t="s">
        <v>3562</v>
      </c>
      <c r="AG84" s="132" t="s">
        <v>4628</v>
      </c>
      <c r="AH84" s="132">
        <v>99</v>
      </c>
      <c r="AI84" s="132">
        <v>90</v>
      </c>
      <c r="AJ84" s="132" t="s">
        <v>507</v>
      </c>
      <c r="AK84" s="132">
        <f>MATCH(A84,'US_long freshly screened'!A:A,0)-1</f>
        <v>174</v>
      </c>
      <c r="AL84" s="132" t="e">
        <f>MATCH(A84,'US_long actual position'!A:A,0)-1</f>
        <v>#N/A</v>
      </c>
    </row>
    <row r="85" spans="1:38" x14ac:dyDescent="0.3">
      <c r="A85" s="33" t="s">
        <v>1294</v>
      </c>
      <c r="B85" s="132">
        <v>94</v>
      </c>
      <c r="C85" s="132">
        <v>72</v>
      </c>
      <c r="D85" s="132">
        <v>195</v>
      </c>
      <c r="E85" s="132">
        <v>52</v>
      </c>
      <c r="F85" s="132" t="e">
        <v>#N/A</v>
      </c>
      <c r="G85" s="308" t="s">
        <v>3888</v>
      </c>
      <c r="H85" s="351" t="s">
        <v>48</v>
      </c>
      <c r="I85" s="132">
        <v>47.44</v>
      </c>
      <c r="J85" s="132">
        <v>-65</v>
      </c>
      <c r="K85" s="132" t="s">
        <v>1295</v>
      </c>
      <c r="L85" s="132" t="b">
        <v>1</v>
      </c>
      <c r="M85" s="132">
        <v>90.983999999999995</v>
      </c>
      <c r="N85" s="132">
        <v>5.032</v>
      </c>
      <c r="O85" s="132">
        <v>18.081</v>
      </c>
      <c r="P85" s="132">
        <v>132.636</v>
      </c>
      <c r="Q85" s="132">
        <v>0.81899999999999995</v>
      </c>
      <c r="R85" s="132">
        <v>108.6</v>
      </c>
      <c r="S85" s="132">
        <v>3.03</v>
      </c>
      <c r="T85" s="419">
        <v>62.555</v>
      </c>
      <c r="U85" s="132">
        <v>41.14</v>
      </c>
      <c r="V85" s="132">
        <v>-46</v>
      </c>
      <c r="W85" s="132">
        <v>-48</v>
      </c>
      <c r="X85" s="132">
        <v>160</v>
      </c>
      <c r="Y85" s="132" t="s">
        <v>1294</v>
      </c>
      <c r="Z85" s="132" t="b">
        <v>0</v>
      </c>
      <c r="AA85" s="132">
        <v>0</v>
      </c>
      <c r="AB85" s="132" t="b">
        <v>0</v>
      </c>
      <c r="AC85" s="132">
        <v>52</v>
      </c>
      <c r="AD85" s="132">
        <v>0.94399999999999995</v>
      </c>
      <c r="AE85" s="132" t="s">
        <v>48</v>
      </c>
      <c r="AF85" s="132" t="s">
        <v>3888</v>
      </c>
      <c r="AG85" s="132" t="s">
        <v>1295</v>
      </c>
      <c r="AH85" s="132">
        <v>94</v>
      </c>
      <c r="AI85" s="132">
        <v>72</v>
      </c>
      <c r="AJ85" s="132" t="s">
        <v>1168</v>
      </c>
      <c r="AK85" s="132">
        <f>MATCH(A85,'US_long freshly screened'!A:A,0)-1</f>
        <v>195</v>
      </c>
      <c r="AL85" s="132" t="e">
        <f>MATCH(A85,'US_long actual position'!A:A,0)-1</f>
        <v>#N/A</v>
      </c>
    </row>
    <row r="86" spans="1:38" x14ac:dyDescent="0.3">
      <c r="A86" s="33" t="s">
        <v>1884</v>
      </c>
      <c r="B86" s="132">
        <v>35</v>
      </c>
      <c r="C86" s="132">
        <v>71</v>
      </c>
      <c r="D86" s="132">
        <v>205</v>
      </c>
      <c r="E86" s="132">
        <v>52</v>
      </c>
      <c r="F86" s="132" t="e">
        <v>#N/A</v>
      </c>
      <c r="G86" s="332" t="s">
        <v>3516</v>
      </c>
      <c r="H86" s="353" t="s">
        <v>3205</v>
      </c>
      <c r="I86" s="132">
        <v>1.742</v>
      </c>
      <c r="J86" s="132">
        <v>-60</v>
      </c>
      <c r="K86" s="132" t="s">
        <v>5332</v>
      </c>
      <c r="L86" s="132" t="b">
        <v>1</v>
      </c>
      <c r="M86" s="132">
        <v>96.03</v>
      </c>
      <c r="N86" s="132">
        <v>5.4119999999999999</v>
      </c>
      <c r="O86" s="132">
        <v>17.745000000000001</v>
      </c>
      <c r="P86" s="132">
        <v>147.57900000000001</v>
      </c>
      <c r="Q86" s="132">
        <v>0.83899999999999997</v>
      </c>
      <c r="R86" s="132">
        <v>123.75</v>
      </c>
      <c r="S86" s="132">
        <v>2.73</v>
      </c>
      <c r="T86" s="419">
        <v>-20.713000000000001</v>
      </c>
      <c r="U86" s="132">
        <v>8.83</v>
      </c>
      <c r="V86" s="132">
        <v>-21</v>
      </c>
      <c r="W86" s="132">
        <v>-27</v>
      </c>
      <c r="X86" s="132">
        <v>828</v>
      </c>
      <c r="Y86" s="132" t="s">
        <v>1884</v>
      </c>
      <c r="Z86" s="132" t="b">
        <v>0</v>
      </c>
      <c r="AA86" s="132">
        <v>0</v>
      </c>
      <c r="AB86" s="132" t="b">
        <v>1</v>
      </c>
      <c r="AC86" s="132">
        <v>52</v>
      </c>
      <c r="AD86" s="132">
        <v>0.94099999999999995</v>
      </c>
      <c r="AE86" s="132" t="s">
        <v>3205</v>
      </c>
      <c r="AF86" s="132" t="s">
        <v>3516</v>
      </c>
      <c r="AG86" s="132" t="s">
        <v>5332</v>
      </c>
      <c r="AH86" s="132">
        <v>35</v>
      </c>
      <c r="AI86" s="132">
        <v>71</v>
      </c>
      <c r="AJ86" s="132" t="s">
        <v>259</v>
      </c>
      <c r="AK86" s="132">
        <f>MATCH(A86,'US_long freshly screened'!A:A,0)-1</f>
        <v>205</v>
      </c>
      <c r="AL86" s="132" t="e">
        <f>MATCH(A86,'US_long actual position'!A:A,0)-1</f>
        <v>#N/A</v>
      </c>
    </row>
    <row r="87" spans="1:38" x14ac:dyDescent="0.3">
      <c r="A87" s="33" t="s">
        <v>7245</v>
      </c>
      <c r="B87" s="132"/>
      <c r="C87" s="132"/>
      <c r="D87" s="132">
        <v>215</v>
      </c>
      <c r="E87" s="132">
        <v>52</v>
      </c>
      <c r="F87" s="132" t="e">
        <v>#N/A</v>
      </c>
      <c r="G87" s="284" t="s">
        <v>3623</v>
      </c>
      <c r="H87" s="346" t="s">
        <v>31</v>
      </c>
      <c r="I87" s="132">
        <v>0.89900000000000002</v>
      </c>
      <c r="J87" s="132">
        <v>-98</v>
      </c>
      <c r="K87" s="132" t="s">
        <v>7246</v>
      </c>
      <c r="L87" s="132" t="b">
        <v>1</v>
      </c>
      <c r="M87" s="132">
        <v>240.18899999999999</v>
      </c>
      <c r="N87" s="132">
        <v>13.759</v>
      </c>
      <c r="O87" s="132">
        <v>17.457000000000001</v>
      </c>
      <c r="P87" s="132">
        <v>428.61</v>
      </c>
      <c r="Q87" s="132">
        <v>0.79500000000000004</v>
      </c>
      <c r="R87" s="132">
        <v>340.71199999999999</v>
      </c>
      <c r="S87" s="132">
        <v>7.84</v>
      </c>
      <c r="T87" s="419">
        <v>-61.338999999999999</v>
      </c>
      <c r="U87" s="132">
        <v>83.35</v>
      </c>
      <c r="V87" s="132">
        <v>-30</v>
      </c>
      <c r="W87" s="132">
        <v>-26</v>
      </c>
      <c r="X87" s="132">
        <v>30</v>
      </c>
      <c r="Y87" s="132" t="s">
        <v>7245</v>
      </c>
      <c r="Z87" s="132" t="b">
        <v>0</v>
      </c>
      <c r="AA87" s="132">
        <v>0</v>
      </c>
      <c r="AB87" s="132" t="b">
        <v>1</v>
      </c>
      <c r="AC87" s="132">
        <v>52</v>
      </c>
      <c r="AD87" s="132">
        <v>0.93799999999999994</v>
      </c>
      <c r="AE87" s="132" t="s">
        <v>31</v>
      </c>
      <c r="AF87" s="132" t="s">
        <v>3623</v>
      </c>
      <c r="AG87" s="132" t="s">
        <v>7246</v>
      </c>
      <c r="AH87" s="132"/>
      <c r="AI87" s="132"/>
      <c r="AJ87" s="132"/>
      <c r="AK87" s="132">
        <f>MATCH(A87,'US_long freshly screened'!A:A,0)-1</f>
        <v>215</v>
      </c>
      <c r="AL87" s="132" t="e">
        <f>MATCH(A87,'US_long actual position'!A:A,0)-1</f>
        <v>#N/A</v>
      </c>
    </row>
    <row r="88" spans="1:38" x14ac:dyDescent="0.3">
      <c r="A88" s="33" t="s">
        <v>642</v>
      </c>
      <c r="B88" s="132">
        <v>37</v>
      </c>
      <c r="C88" s="132">
        <v>95</v>
      </c>
      <c r="D88" s="132">
        <v>220</v>
      </c>
      <c r="E88" s="132">
        <v>52</v>
      </c>
      <c r="F88" s="132" t="e">
        <v>#N/A</v>
      </c>
      <c r="G88" s="236" t="s">
        <v>3123</v>
      </c>
      <c r="H88" s="345" t="s">
        <v>3124</v>
      </c>
      <c r="I88" s="132">
        <v>13.457000000000001</v>
      </c>
      <c r="J88" s="132">
        <v>-59</v>
      </c>
      <c r="K88" s="132" t="s">
        <v>3323</v>
      </c>
      <c r="L88" s="132" t="b">
        <v>1</v>
      </c>
      <c r="M88" s="132">
        <v>146.71799999999999</v>
      </c>
      <c r="N88" s="132">
        <v>8.4730000000000008</v>
      </c>
      <c r="O88" s="132">
        <v>17.315000000000001</v>
      </c>
      <c r="P88" s="132">
        <v>202.006</v>
      </c>
      <c r="Q88" s="132">
        <v>0.82899999999999996</v>
      </c>
      <c r="R88" s="132">
        <v>167.52099999999999</v>
      </c>
      <c r="S88" s="132">
        <v>2.48</v>
      </c>
      <c r="T88" s="419">
        <v>117.791</v>
      </c>
      <c r="U88" s="132">
        <v>137.76</v>
      </c>
      <c r="V88" s="132">
        <v>7</v>
      </c>
      <c r="W88" s="132">
        <v>-9</v>
      </c>
      <c r="X88" s="132">
        <v>58</v>
      </c>
      <c r="Y88" s="132" t="s">
        <v>642</v>
      </c>
      <c r="Z88" s="132" t="b">
        <v>0</v>
      </c>
      <c r="AA88" s="132">
        <v>0</v>
      </c>
      <c r="AB88" s="132" t="b">
        <v>1</v>
      </c>
      <c r="AC88" s="132">
        <v>52</v>
      </c>
      <c r="AD88" s="132">
        <v>0.93700000000000006</v>
      </c>
      <c r="AE88" s="132" t="s">
        <v>3124</v>
      </c>
      <c r="AF88" s="132" t="s">
        <v>3123</v>
      </c>
      <c r="AG88" s="132" t="s">
        <v>3323</v>
      </c>
      <c r="AH88" s="132">
        <v>37</v>
      </c>
      <c r="AI88" s="132">
        <v>95</v>
      </c>
      <c r="AJ88" s="132" t="s">
        <v>209</v>
      </c>
      <c r="AK88" s="132">
        <f>MATCH(A88,'US_long freshly screened'!A:A,0)-1</f>
        <v>220</v>
      </c>
      <c r="AL88" s="132" t="e">
        <f>MATCH(A88,'US_long actual position'!A:A,0)-1</f>
        <v>#N/A</v>
      </c>
    </row>
    <row r="89" spans="1:38" x14ac:dyDescent="0.3">
      <c r="A89" s="33" t="s">
        <v>1639</v>
      </c>
      <c r="B89" s="132"/>
      <c r="C89" s="132"/>
      <c r="D89" s="132">
        <v>5</v>
      </c>
      <c r="E89" s="132">
        <v>51</v>
      </c>
      <c r="F89" s="132" t="e">
        <v>#N/A</v>
      </c>
      <c r="G89" s="290" t="s">
        <v>3705</v>
      </c>
      <c r="H89" s="350" t="s">
        <v>115</v>
      </c>
      <c r="I89" s="132">
        <v>3.512</v>
      </c>
      <c r="J89" s="132">
        <v>-66</v>
      </c>
      <c r="K89" s="132" t="s">
        <v>5653</v>
      </c>
      <c r="L89" s="132" t="b">
        <v>1</v>
      </c>
      <c r="M89" s="132">
        <v>138.29</v>
      </c>
      <c r="N89" s="132">
        <v>4.1100000000000003</v>
      </c>
      <c r="O89" s="132">
        <v>33.651000000000003</v>
      </c>
      <c r="P89" s="132">
        <v>217.19499999999999</v>
      </c>
      <c r="Q89" s="132">
        <v>0.95</v>
      </c>
      <c r="R89" s="132">
        <v>206.43799999999999</v>
      </c>
      <c r="S89" s="132">
        <v>3.21</v>
      </c>
      <c r="T89" s="419">
        <v>82.837000000000003</v>
      </c>
      <c r="U89" s="132">
        <v>12.02</v>
      </c>
      <c r="V89" s="132">
        <v>-6</v>
      </c>
      <c r="W89" s="132">
        <v>-11</v>
      </c>
      <c r="X89" s="132">
        <v>517</v>
      </c>
      <c r="Y89" s="132" t="s">
        <v>1639</v>
      </c>
      <c r="Z89" s="132" t="b">
        <v>0</v>
      </c>
      <c r="AA89" s="132">
        <v>0</v>
      </c>
      <c r="AB89" s="132" t="b">
        <v>0</v>
      </c>
      <c r="AC89" s="132">
        <v>51</v>
      </c>
      <c r="AD89" s="132">
        <v>0.999</v>
      </c>
      <c r="AE89" s="132" t="s">
        <v>115</v>
      </c>
      <c r="AF89" s="132" t="s">
        <v>3705</v>
      </c>
      <c r="AG89" s="132" t="s">
        <v>5653</v>
      </c>
      <c r="AH89" s="132"/>
      <c r="AI89" s="132"/>
      <c r="AJ89" s="132"/>
      <c r="AK89" s="132">
        <f>MATCH(A89,'US_long freshly screened'!A:A,0)-1</f>
        <v>5</v>
      </c>
      <c r="AL89" s="132" t="e">
        <f>MATCH(A89,'US_long actual position'!A:A,0)-1</f>
        <v>#N/A</v>
      </c>
    </row>
    <row r="90" spans="1:38" x14ac:dyDescent="0.3">
      <c r="A90" s="33" t="s">
        <v>2972</v>
      </c>
      <c r="B90" s="132">
        <v>37</v>
      </c>
      <c r="C90" s="132">
        <v>95</v>
      </c>
      <c r="D90" s="132">
        <v>10</v>
      </c>
      <c r="E90" s="132">
        <v>51</v>
      </c>
      <c r="F90" s="132" t="e">
        <v>#N/A</v>
      </c>
      <c r="G90" s="241" t="s">
        <v>3747</v>
      </c>
      <c r="H90" s="345" t="s">
        <v>3124</v>
      </c>
      <c r="I90" s="132">
        <v>0.68700000000000006</v>
      </c>
      <c r="J90" s="132">
        <v>-86</v>
      </c>
      <c r="K90" s="132" t="s">
        <v>7164</v>
      </c>
      <c r="L90" s="132" t="b">
        <v>1</v>
      </c>
      <c r="M90" s="132">
        <v>136.61699999999999</v>
      </c>
      <c r="N90" s="132">
        <v>4.226</v>
      </c>
      <c r="O90" s="132">
        <v>32.328000000000003</v>
      </c>
      <c r="P90" s="132">
        <v>187.80199999999999</v>
      </c>
      <c r="Q90" s="132">
        <v>0.91900000000000004</v>
      </c>
      <c r="R90" s="132">
        <v>172.673</v>
      </c>
      <c r="S90" s="132">
        <v>3.36</v>
      </c>
      <c r="T90" s="419">
        <v>16.931000000000001</v>
      </c>
      <c r="U90" s="132">
        <v>22.86</v>
      </c>
      <c r="V90" s="132">
        <v>9</v>
      </c>
      <c r="W90" s="132">
        <v>-10</v>
      </c>
      <c r="X90" s="132">
        <v>260</v>
      </c>
      <c r="Y90" s="132" t="s">
        <v>2972</v>
      </c>
      <c r="Z90" s="132" t="b">
        <v>0</v>
      </c>
      <c r="AA90" s="132">
        <v>0</v>
      </c>
      <c r="AB90" s="132" t="b">
        <v>1</v>
      </c>
      <c r="AC90" s="132">
        <v>51</v>
      </c>
      <c r="AD90" s="132">
        <v>0.997</v>
      </c>
      <c r="AE90" s="132" t="s">
        <v>3124</v>
      </c>
      <c r="AF90" s="132" t="s">
        <v>3747</v>
      </c>
      <c r="AG90" s="132" t="s">
        <v>7164</v>
      </c>
      <c r="AH90" s="132">
        <v>37</v>
      </c>
      <c r="AI90" s="132">
        <v>95</v>
      </c>
      <c r="AJ90" s="132" t="s">
        <v>209</v>
      </c>
      <c r="AK90" s="132">
        <f>MATCH(A90,'US_long freshly screened'!A:A,0)-1</f>
        <v>10</v>
      </c>
      <c r="AL90" s="132" t="e">
        <f>MATCH(A90,'US_long actual position'!A:A,0)-1</f>
        <v>#N/A</v>
      </c>
    </row>
    <row r="91" spans="1:38" x14ac:dyDescent="0.3">
      <c r="A91" s="33" t="s">
        <v>1875</v>
      </c>
      <c r="B91" s="132">
        <v>80</v>
      </c>
      <c r="C91" s="132">
        <v>83</v>
      </c>
      <c r="D91" s="132">
        <v>23</v>
      </c>
      <c r="E91" s="132">
        <v>51</v>
      </c>
      <c r="F91" s="132" t="e">
        <v>#N/A</v>
      </c>
      <c r="G91" s="216" t="s">
        <v>3221</v>
      </c>
      <c r="H91" s="346" t="s">
        <v>31</v>
      </c>
      <c r="I91" s="132">
        <v>2.0859999999999999</v>
      </c>
      <c r="J91" s="132">
        <v>-43</v>
      </c>
      <c r="K91" s="132" t="s">
        <v>4286</v>
      </c>
      <c r="L91" s="132" t="b">
        <v>1</v>
      </c>
      <c r="M91" s="132">
        <v>57.500999999999998</v>
      </c>
      <c r="N91" s="132">
        <v>1.962</v>
      </c>
      <c r="O91" s="132">
        <v>29.302</v>
      </c>
      <c r="P91" s="132">
        <v>66.831999999999994</v>
      </c>
      <c r="Q91" s="132">
        <v>0.92200000000000004</v>
      </c>
      <c r="R91" s="132">
        <v>61.603000000000002</v>
      </c>
      <c r="S91" s="132">
        <v>2.0099999999999998</v>
      </c>
      <c r="T91" s="419">
        <v>11.824999999999999</v>
      </c>
      <c r="U91" s="132">
        <v>37.96</v>
      </c>
      <c r="V91" s="132">
        <v>-15</v>
      </c>
      <c r="W91" s="132">
        <v>-9</v>
      </c>
      <c r="X91" s="132">
        <v>262</v>
      </c>
      <c r="Y91" s="132" t="s">
        <v>1875</v>
      </c>
      <c r="Z91" s="132" t="b">
        <v>0</v>
      </c>
      <c r="AA91" s="132">
        <v>0</v>
      </c>
      <c r="AB91" s="132" t="b">
        <v>1</v>
      </c>
      <c r="AC91" s="132">
        <v>51</v>
      </c>
      <c r="AD91" s="132">
        <v>0.99399999999999999</v>
      </c>
      <c r="AE91" s="132" t="s">
        <v>31</v>
      </c>
      <c r="AF91" s="132" t="s">
        <v>3221</v>
      </c>
      <c r="AG91" s="132" t="s">
        <v>4286</v>
      </c>
      <c r="AH91" s="132">
        <v>80</v>
      </c>
      <c r="AI91" s="132">
        <v>83</v>
      </c>
      <c r="AJ91" s="132" t="s">
        <v>56</v>
      </c>
      <c r="AK91" s="132">
        <f>MATCH(A91,'US_long freshly screened'!A:A,0)-1</f>
        <v>23</v>
      </c>
      <c r="AL91" s="132" t="e">
        <f>MATCH(A91,'US_long actual position'!A:A,0)-1</f>
        <v>#N/A</v>
      </c>
    </row>
    <row r="92" spans="1:38" x14ac:dyDescent="0.3">
      <c r="A92" s="33" t="s">
        <v>1942</v>
      </c>
      <c r="B92" s="132">
        <v>45</v>
      </c>
      <c r="C92" s="132">
        <v>97</v>
      </c>
      <c r="D92" s="132">
        <v>25</v>
      </c>
      <c r="E92" s="132">
        <v>51</v>
      </c>
      <c r="F92" s="132" t="e">
        <v>#N/A</v>
      </c>
      <c r="G92" s="297" t="s">
        <v>3131</v>
      </c>
      <c r="H92" s="347" t="s">
        <v>3111</v>
      </c>
      <c r="I92" s="132">
        <v>5.5979999999999999</v>
      </c>
      <c r="J92" s="132">
        <v>-49</v>
      </c>
      <c r="K92" s="132" t="s">
        <v>3746</v>
      </c>
      <c r="L92" s="132" t="b">
        <v>1</v>
      </c>
      <c r="M92" s="132">
        <v>144.32599999999999</v>
      </c>
      <c r="N92" s="132">
        <v>4.9909999999999997</v>
      </c>
      <c r="O92" s="132">
        <v>28.919</v>
      </c>
      <c r="P92" s="132">
        <v>214.333</v>
      </c>
      <c r="Q92" s="132">
        <v>0.90200000000000002</v>
      </c>
      <c r="R92" s="132">
        <v>193.23400000000001</v>
      </c>
      <c r="S92" s="132">
        <v>2.81</v>
      </c>
      <c r="T92" s="132">
        <v>12.101000000000001</v>
      </c>
      <c r="U92" s="132">
        <v>73.400000000000006</v>
      </c>
      <c r="V92" s="132">
        <v>15</v>
      </c>
      <c r="W92" s="132">
        <v>3</v>
      </c>
      <c r="X92" s="132">
        <v>96</v>
      </c>
      <c r="Y92" s="132" t="s">
        <v>1942</v>
      </c>
      <c r="Z92" s="132" t="b">
        <v>0</v>
      </c>
      <c r="AA92" s="132">
        <v>0</v>
      </c>
      <c r="AB92" s="132" t="b">
        <v>1</v>
      </c>
      <c r="AC92" s="132">
        <v>51</v>
      </c>
      <c r="AD92" s="132">
        <v>0.99299999999999999</v>
      </c>
      <c r="AE92" s="132" t="s">
        <v>3111</v>
      </c>
      <c r="AF92" s="132" t="s">
        <v>3131</v>
      </c>
      <c r="AG92" s="132" t="s">
        <v>3746</v>
      </c>
      <c r="AH92" s="132">
        <v>45</v>
      </c>
      <c r="AI92" s="132">
        <v>97</v>
      </c>
      <c r="AJ92" s="132" t="s">
        <v>137</v>
      </c>
      <c r="AK92" s="132">
        <f>MATCH(A92,'US_long freshly screened'!A:A,0)-1</f>
        <v>25</v>
      </c>
      <c r="AL92" s="132" t="e">
        <f>MATCH(A92,'US_long actual position'!A:A,0)-1</f>
        <v>#N/A</v>
      </c>
    </row>
    <row r="93" spans="1:38" x14ac:dyDescent="0.3">
      <c r="A93" s="33" t="s">
        <v>1270</v>
      </c>
      <c r="B93" s="132">
        <v>98</v>
      </c>
      <c r="C93" s="132">
        <v>90</v>
      </c>
      <c r="D93" s="132">
        <v>38</v>
      </c>
      <c r="E93" s="132">
        <v>51</v>
      </c>
      <c r="F93" s="132" t="e">
        <v>#N/A</v>
      </c>
      <c r="G93" s="295" t="s">
        <v>1269</v>
      </c>
      <c r="H93" s="348" t="s">
        <v>24</v>
      </c>
      <c r="I93" s="132">
        <v>7.3929999999999998</v>
      </c>
      <c r="J93" s="132">
        <v>-75</v>
      </c>
      <c r="K93" s="132" t="s">
        <v>4861</v>
      </c>
      <c r="L93" s="132" t="b">
        <v>1</v>
      </c>
      <c r="M93" s="132">
        <v>151.178</v>
      </c>
      <c r="N93" s="132">
        <v>5.4850000000000003</v>
      </c>
      <c r="O93" s="132">
        <v>27.56</v>
      </c>
      <c r="P93" s="132">
        <v>275.36700000000002</v>
      </c>
      <c r="Q93" s="132">
        <v>0.91700000000000004</v>
      </c>
      <c r="R93" s="132">
        <v>252.62799999999999</v>
      </c>
      <c r="S93" s="132">
        <v>3.94</v>
      </c>
      <c r="T93" s="419">
        <v>16.039000000000001</v>
      </c>
      <c r="U93" s="132">
        <v>41.17</v>
      </c>
      <c r="V93" s="132">
        <v>-46</v>
      </c>
      <c r="W93" s="132">
        <v>-53</v>
      </c>
      <c r="X93" s="132">
        <v>123</v>
      </c>
      <c r="Y93" s="132" t="s">
        <v>1270</v>
      </c>
      <c r="Z93" s="132" t="b">
        <v>0</v>
      </c>
      <c r="AA93" s="132">
        <v>0</v>
      </c>
      <c r="AB93" s="132" t="b">
        <v>1</v>
      </c>
      <c r="AC93" s="132">
        <v>51</v>
      </c>
      <c r="AD93" s="132">
        <v>0.98899999999999999</v>
      </c>
      <c r="AE93" s="132" t="s">
        <v>24</v>
      </c>
      <c r="AF93" s="132" t="s">
        <v>1269</v>
      </c>
      <c r="AG93" s="132" t="s">
        <v>4861</v>
      </c>
      <c r="AH93" s="132">
        <v>98</v>
      </c>
      <c r="AI93" s="132">
        <v>90</v>
      </c>
      <c r="AJ93" s="132" t="s">
        <v>1269</v>
      </c>
      <c r="AK93" s="132">
        <f>MATCH(A93,'US_long freshly screened'!A:A,0)-1</f>
        <v>38</v>
      </c>
      <c r="AL93" s="132" t="e">
        <f>MATCH(A93,'US_long actual position'!A:A,0)-1</f>
        <v>#N/A</v>
      </c>
    </row>
    <row r="94" spans="1:38" x14ac:dyDescent="0.3">
      <c r="A94" s="33" t="s">
        <v>80</v>
      </c>
      <c r="B94" s="132">
        <v>67</v>
      </c>
      <c r="C94" s="132">
        <v>84</v>
      </c>
      <c r="D94" s="132">
        <v>49</v>
      </c>
      <c r="E94" s="132">
        <v>51</v>
      </c>
      <c r="F94" s="132" t="e">
        <v>#N/A</v>
      </c>
      <c r="G94" s="211" t="s">
        <v>3385</v>
      </c>
      <c r="H94" s="348" t="s">
        <v>24</v>
      </c>
      <c r="I94" s="132">
        <v>74.563999999999993</v>
      </c>
      <c r="J94" s="132">
        <v>-26</v>
      </c>
      <c r="K94" s="132" t="s">
        <v>3386</v>
      </c>
      <c r="L94" s="132" t="b">
        <v>1</v>
      </c>
      <c r="M94" s="132">
        <v>48.853000000000002</v>
      </c>
      <c r="N94" s="132">
        <v>1.8660000000000001</v>
      </c>
      <c r="O94" s="132">
        <v>26.181000000000001</v>
      </c>
      <c r="P94" s="132">
        <v>54.268000000000001</v>
      </c>
      <c r="Q94" s="132">
        <v>0.90800000000000003</v>
      </c>
      <c r="R94" s="132">
        <v>49.259</v>
      </c>
      <c r="S94" s="132">
        <v>2.17</v>
      </c>
      <c r="T94" s="419">
        <v>-16.105</v>
      </c>
      <c r="U94" s="132">
        <v>1305.44</v>
      </c>
      <c r="V94" s="132">
        <v>4</v>
      </c>
      <c r="W94" s="132">
        <v>-5</v>
      </c>
      <c r="X94" s="132">
        <v>7</v>
      </c>
      <c r="Y94" s="132" t="s">
        <v>80</v>
      </c>
      <c r="Z94" s="132" t="b">
        <v>0</v>
      </c>
      <c r="AA94" s="132">
        <v>0</v>
      </c>
      <c r="AB94" s="132" t="b">
        <v>1</v>
      </c>
      <c r="AC94" s="132">
        <v>51</v>
      </c>
      <c r="AD94" s="132">
        <v>0.98599999999999999</v>
      </c>
      <c r="AE94" s="132" t="s">
        <v>24</v>
      </c>
      <c r="AF94" s="132" t="s">
        <v>3385</v>
      </c>
      <c r="AG94" s="132" t="s">
        <v>3386</v>
      </c>
      <c r="AH94" s="132">
        <v>67</v>
      </c>
      <c r="AI94" s="132">
        <v>84</v>
      </c>
      <c r="AJ94" s="132" t="s">
        <v>81</v>
      </c>
      <c r="AK94" s="132">
        <f>MATCH(A94,'US_long freshly screened'!A:A,0)-1</f>
        <v>49</v>
      </c>
      <c r="AL94" s="132" t="e">
        <f>MATCH(A94,'US_long actual position'!A:A,0)-1</f>
        <v>#N/A</v>
      </c>
    </row>
    <row r="95" spans="1:38" x14ac:dyDescent="0.3">
      <c r="A95" s="33" t="s">
        <v>953</v>
      </c>
      <c r="B95" s="132">
        <v>88</v>
      </c>
      <c r="C95" s="132">
        <v>73</v>
      </c>
      <c r="D95" s="132">
        <v>53</v>
      </c>
      <c r="E95" s="132">
        <v>51</v>
      </c>
      <c r="F95" s="132" t="e">
        <v>#N/A</v>
      </c>
      <c r="G95" s="275" t="s">
        <v>3382</v>
      </c>
      <c r="H95" s="352" t="s">
        <v>245</v>
      </c>
      <c r="I95" s="132">
        <v>43.988</v>
      </c>
      <c r="J95" s="132">
        <v>-28</v>
      </c>
      <c r="K95" s="132" t="s">
        <v>4989</v>
      </c>
      <c r="L95" s="132" t="b">
        <v>1</v>
      </c>
      <c r="M95" s="132">
        <v>43.414000000000001</v>
      </c>
      <c r="N95" s="132">
        <v>1.6759999999999999</v>
      </c>
      <c r="O95" s="132">
        <v>25.905999999999999</v>
      </c>
      <c r="P95" s="132">
        <v>49.802</v>
      </c>
      <c r="Q95" s="132">
        <v>0.90200000000000002</v>
      </c>
      <c r="R95" s="132">
        <v>44.901000000000003</v>
      </c>
      <c r="S95" s="132">
        <v>1.35</v>
      </c>
      <c r="T95" s="132">
        <v>74.738</v>
      </c>
      <c r="U95" s="132">
        <v>19.82</v>
      </c>
      <c r="V95" s="132">
        <v>-30</v>
      </c>
      <c r="W95" s="132">
        <v>-29</v>
      </c>
      <c r="X95" s="132">
        <v>747</v>
      </c>
      <c r="Y95" s="132" t="s">
        <v>953</v>
      </c>
      <c r="Z95" s="132" t="b">
        <v>0</v>
      </c>
      <c r="AA95" s="132">
        <v>0</v>
      </c>
      <c r="AB95" s="132" t="b">
        <v>1</v>
      </c>
      <c r="AC95" s="132">
        <v>51</v>
      </c>
      <c r="AD95" s="132">
        <v>0.98499999999999999</v>
      </c>
      <c r="AE95" s="132" t="s">
        <v>245</v>
      </c>
      <c r="AF95" s="132" t="s">
        <v>3382</v>
      </c>
      <c r="AG95" s="132" t="s">
        <v>4989</v>
      </c>
      <c r="AH95" s="132">
        <v>88</v>
      </c>
      <c r="AI95" s="132">
        <v>73</v>
      </c>
      <c r="AJ95" s="132" t="s">
        <v>200</v>
      </c>
      <c r="AK95" s="132">
        <f>MATCH(A95,'US_long freshly screened'!A:A,0)-1</f>
        <v>53</v>
      </c>
      <c r="AL95" s="132" t="e">
        <f>MATCH(A95,'US_long actual position'!A:A,0)-1</f>
        <v>#N/A</v>
      </c>
    </row>
    <row r="96" spans="1:38" x14ac:dyDescent="0.3">
      <c r="A96" s="33" t="s">
        <v>2060</v>
      </c>
      <c r="B96" s="132"/>
      <c r="C96" s="132"/>
      <c r="D96" s="132">
        <v>56</v>
      </c>
      <c r="E96" s="132">
        <v>51</v>
      </c>
      <c r="F96" s="132" t="e">
        <v>#N/A</v>
      </c>
      <c r="G96" s="290" t="s">
        <v>3705</v>
      </c>
      <c r="H96" s="350" t="s">
        <v>115</v>
      </c>
      <c r="I96" s="132">
        <v>5.1920000000000002</v>
      </c>
      <c r="J96" s="132">
        <v>-39</v>
      </c>
      <c r="K96" s="132" t="s">
        <v>5613</v>
      </c>
      <c r="L96" s="132" t="b">
        <v>1</v>
      </c>
      <c r="M96" s="132">
        <v>53.448</v>
      </c>
      <c r="N96" s="132">
        <v>2.0910000000000002</v>
      </c>
      <c r="O96" s="132">
        <v>25.558</v>
      </c>
      <c r="P96" s="132">
        <v>62.435000000000002</v>
      </c>
      <c r="Q96" s="132">
        <v>0.89200000000000002</v>
      </c>
      <c r="R96" s="132">
        <v>55.710999999999999</v>
      </c>
      <c r="S96" s="132">
        <v>1.54</v>
      </c>
      <c r="T96" s="419">
        <v>20.751999999999999</v>
      </c>
      <c r="U96" s="132">
        <v>56.28</v>
      </c>
      <c r="V96" s="132">
        <v>-25</v>
      </c>
      <c r="W96" s="132">
        <v>-32</v>
      </c>
      <c r="X96" s="132">
        <v>230</v>
      </c>
      <c r="Y96" s="132" t="s">
        <v>2060</v>
      </c>
      <c r="Z96" s="132" t="b">
        <v>0</v>
      </c>
      <c r="AA96" s="132">
        <v>0</v>
      </c>
      <c r="AB96" s="132" t="b">
        <v>1</v>
      </c>
      <c r="AC96" s="132">
        <v>51</v>
      </c>
      <c r="AD96" s="132">
        <v>0.98399999999999999</v>
      </c>
      <c r="AE96" s="132" t="s">
        <v>115</v>
      </c>
      <c r="AF96" s="132" t="s">
        <v>3705</v>
      </c>
      <c r="AG96" s="132" t="s">
        <v>5613</v>
      </c>
      <c r="AH96" s="132"/>
      <c r="AI96" s="132"/>
      <c r="AJ96" s="132"/>
      <c r="AK96" s="132">
        <f>MATCH(A96,'US_long freshly screened'!A:A,0)-1</f>
        <v>56</v>
      </c>
      <c r="AL96" s="132" t="e">
        <f>MATCH(A96,'US_long actual position'!A:A,0)-1</f>
        <v>#N/A</v>
      </c>
    </row>
    <row r="97" spans="1:38" x14ac:dyDescent="0.3">
      <c r="A97" s="33" t="s">
        <v>1469</v>
      </c>
      <c r="B97" s="132">
        <v>56</v>
      </c>
      <c r="C97" s="132">
        <v>96</v>
      </c>
      <c r="D97" s="132">
        <v>66</v>
      </c>
      <c r="E97" s="132">
        <v>51</v>
      </c>
      <c r="F97" s="132" t="e">
        <v>#N/A</v>
      </c>
      <c r="G97" s="225" t="s">
        <v>3114</v>
      </c>
      <c r="H97" s="346" t="s">
        <v>31</v>
      </c>
      <c r="I97" s="132">
        <v>3.6680000000000001</v>
      </c>
      <c r="J97" s="132">
        <v>-86</v>
      </c>
      <c r="K97" s="132" t="s">
        <v>3550</v>
      </c>
      <c r="L97" s="132" t="b">
        <v>1</v>
      </c>
      <c r="M97" s="132">
        <v>129.57400000000001</v>
      </c>
      <c r="N97" s="132">
        <v>5.2889999999999997</v>
      </c>
      <c r="O97" s="132">
        <v>24.498000000000001</v>
      </c>
      <c r="P97" s="132">
        <v>187.76400000000001</v>
      </c>
      <c r="Q97" s="132">
        <v>0.89100000000000001</v>
      </c>
      <c r="R97" s="132">
        <v>167.352</v>
      </c>
      <c r="S97" s="132">
        <v>2.4</v>
      </c>
      <c r="T97" s="419">
        <v>-7.5129999999999999</v>
      </c>
      <c r="U97" s="132">
        <v>61.03</v>
      </c>
      <c r="V97" s="132">
        <v>-8</v>
      </c>
      <c r="W97" s="132">
        <v>-27</v>
      </c>
      <c r="X97" s="132">
        <v>136</v>
      </c>
      <c r="Y97" s="132" t="s">
        <v>1469</v>
      </c>
      <c r="Z97" s="132" t="b">
        <v>0</v>
      </c>
      <c r="AA97" s="132">
        <v>0</v>
      </c>
      <c r="AB97" s="132" t="b">
        <v>1</v>
      </c>
      <c r="AC97" s="132">
        <v>51</v>
      </c>
      <c r="AD97" s="132">
        <v>0.98099999999999998</v>
      </c>
      <c r="AE97" s="132" t="s">
        <v>31</v>
      </c>
      <c r="AF97" s="132" t="s">
        <v>3114</v>
      </c>
      <c r="AG97" s="132" t="s">
        <v>3550</v>
      </c>
      <c r="AH97" s="132">
        <v>56</v>
      </c>
      <c r="AI97" s="132">
        <v>96</v>
      </c>
      <c r="AJ97" s="132" t="s">
        <v>2833</v>
      </c>
      <c r="AK97" s="132">
        <f>MATCH(A97,'US_long freshly screened'!A:A,0)-1</f>
        <v>66</v>
      </c>
      <c r="AL97" s="132" t="e">
        <f>MATCH(A97,'US_long actual position'!A:A,0)-1</f>
        <v>#N/A</v>
      </c>
    </row>
    <row r="98" spans="1:38" x14ac:dyDescent="0.3">
      <c r="A98" s="33" t="s">
        <v>1492</v>
      </c>
      <c r="B98" s="132">
        <v>25</v>
      </c>
      <c r="C98" s="132">
        <v>95</v>
      </c>
      <c r="D98" s="132">
        <v>82</v>
      </c>
      <c r="E98" s="132">
        <v>51</v>
      </c>
      <c r="F98" s="132" t="e">
        <v>#N/A</v>
      </c>
      <c r="G98" s="220" t="s">
        <v>3370</v>
      </c>
      <c r="H98" s="349" t="s">
        <v>3108</v>
      </c>
      <c r="I98" s="132">
        <v>3.157</v>
      </c>
      <c r="J98" s="132">
        <v>-76</v>
      </c>
      <c r="K98" s="132" t="s">
        <v>3371</v>
      </c>
      <c r="L98" s="132" t="b">
        <v>1</v>
      </c>
      <c r="M98" s="132">
        <v>93.718000000000004</v>
      </c>
      <c r="N98" s="132">
        <v>3.972</v>
      </c>
      <c r="O98" s="132">
        <v>23.591999999999999</v>
      </c>
      <c r="P98" s="132">
        <v>108.157</v>
      </c>
      <c r="Q98" s="132">
        <v>0.876</v>
      </c>
      <c r="R98" s="132">
        <v>94.775999999999996</v>
      </c>
      <c r="S98" s="132">
        <v>4.17</v>
      </c>
      <c r="T98" s="419">
        <v>-81.126000000000005</v>
      </c>
      <c r="U98" s="132">
        <v>76.02</v>
      </c>
      <c r="V98" s="132">
        <v>-6</v>
      </c>
      <c r="W98" s="132">
        <v>34</v>
      </c>
      <c r="X98" s="132">
        <v>63</v>
      </c>
      <c r="Y98" s="132" t="s">
        <v>1492</v>
      </c>
      <c r="Z98" s="132" t="b">
        <v>0</v>
      </c>
      <c r="AA98" s="132">
        <v>0</v>
      </c>
      <c r="AB98" s="132" t="b">
        <v>1</v>
      </c>
      <c r="AC98" s="132">
        <v>51</v>
      </c>
      <c r="AD98" s="132">
        <v>0.97699999999999998</v>
      </c>
      <c r="AE98" s="132" t="s">
        <v>3108</v>
      </c>
      <c r="AF98" s="132" t="s">
        <v>3370</v>
      </c>
      <c r="AG98" s="132" t="s">
        <v>3371</v>
      </c>
      <c r="AH98" s="132">
        <v>25</v>
      </c>
      <c r="AI98" s="132">
        <v>95</v>
      </c>
      <c r="AJ98" s="132" t="s">
        <v>133</v>
      </c>
      <c r="AK98" s="132">
        <f>MATCH(A98,'US_long freshly screened'!A:A,0)-1</f>
        <v>82</v>
      </c>
      <c r="AL98" s="132" t="e">
        <f>MATCH(A98,'US_long actual position'!A:A,0)-1</f>
        <v>#N/A</v>
      </c>
    </row>
    <row r="99" spans="1:38" x14ac:dyDescent="0.3">
      <c r="A99" s="33" t="s">
        <v>2456</v>
      </c>
      <c r="B99" s="132"/>
      <c r="C99" s="132"/>
      <c r="D99" s="132">
        <v>83</v>
      </c>
      <c r="E99" s="132">
        <v>51</v>
      </c>
      <c r="F99" s="132" t="e">
        <v>#N/A</v>
      </c>
      <c r="G99" s="300" t="s">
        <v>3238</v>
      </c>
      <c r="H99" s="348" t="s">
        <v>24</v>
      </c>
      <c r="I99" s="132">
        <v>3.2069999999999999</v>
      </c>
      <c r="J99" s="132">
        <v>-50</v>
      </c>
      <c r="K99" s="132" t="s">
        <v>4405</v>
      </c>
      <c r="L99" s="132" t="b">
        <v>1</v>
      </c>
      <c r="M99" s="132">
        <v>58.78</v>
      </c>
      <c r="N99" s="132">
        <v>2.4940000000000002</v>
      </c>
      <c r="O99" s="132">
        <v>23.57</v>
      </c>
      <c r="P99" s="132">
        <v>68.78</v>
      </c>
      <c r="Q99" s="132">
        <v>0.88500000000000001</v>
      </c>
      <c r="R99" s="132">
        <v>60.901000000000003</v>
      </c>
      <c r="S99" s="132">
        <v>1.7</v>
      </c>
      <c r="T99" s="419">
        <v>-31.908999999999999</v>
      </c>
      <c r="U99" s="132">
        <v>75.69</v>
      </c>
      <c r="V99" s="132">
        <v>-28</v>
      </c>
      <c r="W99" s="132">
        <v>-25</v>
      </c>
      <c r="X99" s="132">
        <v>155</v>
      </c>
      <c r="Y99" s="132" t="s">
        <v>2456</v>
      </c>
      <c r="Z99" s="132" t="b">
        <v>0</v>
      </c>
      <c r="AA99" s="132">
        <v>0</v>
      </c>
      <c r="AB99" s="132" t="b">
        <v>1</v>
      </c>
      <c r="AC99" s="132">
        <v>51</v>
      </c>
      <c r="AD99" s="132">
        <v>0.97599999999999998</v>
      </c>
      <c r="AE99" s="132" t="s">
        <v>24</v>
      </c>
      <c r="AF99" s="132" t="s">
        <v>3238</v>
      </c>
      <c r="AG99" s="132" t="s">
        <v>4405</v>
      </c>
      <c r="AH99" s="132"/>
      <c r="AI99" s="132"/>
      <c r="AJ99" s="132"/>
      <c r="AK99" s="132">
        <f>MATCH(A99,'US_long freshly screened'!A:A,0)-1</f>
        <v>83</v>
      </c>
      <c r="AL99" s="132" t="e">
        <f>MATCH(A99,'US_long actual position'!A:A,0)-1</f>
        <v>#N/A</v>
      </c>
    </row>
    <row r="100" spans="1:38" x14ac:dyDescent="0.3">
      <c r="A100" s="33" t="s">
        <v>69</v>
      </c>
      <c r="B100" s="132">
        <v>35</v>
      </c>
      <c r="C100" s="132">
        <v>99</v>
      </c>
      <c r="D100" s="132">
        <v>85</v>
      </c>
      <c r="E100" s="132">
        <v>51</v>
      </c>
      <c r="F100" s="132">
        <v>15</v>
      </c>
      <c r="G100" s="216" t="s">
        <v>3221</v>
      </c>
      <c r="H100" s="346" t="s">
        <v>31</v>
      </c>
      <c r="I100" s="132">
        <v>34.180999999999997</v>
      </c>
      <c r="J100" s="132">
        <v>-71</v>
      </c>
      <c r="K100" s="132" t="s">
        <v>3449</v>
      </c>
      <c r="L100" s="132" t="b">
        <v>1</v>
      </c>
      <c r="M100" s="132">
        <v>191.22200000000001</v>
      </c>
      <c r="N100" s="132">
        <v>8.1479999999999997</v>
      </c>
      <c r="O100" s="132">
        <v>23.47</v>
      </c>
      <c r="P100" s="132">
        <v>287.84800000000001</v>
      </c>
      <c r="Q100" s="132">
        <v>0.86499999999999999</v>
      </c>
      <c r="R100" s="132">
        <v>248.94300000000001</v>
      </c>
      <c r="S100" s="132">
        <v>6.26</v>
      </c>
      <c r="T100" s="419">
        <v>63.457999999999998</v>
      </c>
      <c r="U100" s="132">
        <v>91.31</v>
      </c>
      <c r="V100" s="132">
        <v>-37</v>
      </c>
      <c r="W100" s="132">
        <v>-18</v>
      </c>
      <c r="X100" s="132">
        <v>34</v>
      </c>
      <c r="Y100" s="132" t="s">
        <v>69</v>
      </c>
      <c r="Z100" s="132" t="b">
        <v>0</v>
      </c>
      <c r="AA100" s="132">
        <v>0</v>
      </c>
      <c r="AB100" s="132" t="b">
        <v>1</v>
      </c>
      <c r="AC100" s="132">
        <v>51</v>
      </c>
      <c r="AD100" s="132">
        <v>0.97599999999999998</v>
      </c>
      <c r="AE100" s="132" t="s">
        <v>31</v>
      </c>
      <c r="AF100" s="132" t="s">
        <v>3221</v>
      </c>
      <c r="AG100" s="132" t="s">
        <v>3449</v>
      </c>
      <c r="AH100" s="132">
        <v>35</v>
      </c>
      <c r="AI100" s="132">
        <v>99</v>
      </c>
      <c r="AJ100" s="132" t="s">
        <v>70</v>
      </c>
      <c r="AK100" s="132">
        <f>MATCH(A100,'US_long freshly screened'!A:A,0)-1</f>
        <v>85</v>
      </c>
      <c r="AL100" s="132">
        <f>MATCH(A100,'US_long actual position'!A:A,0)-1</f>
        <v>15</v>
      </c>
    </row>
    <row r="101" spans="1:38" x14ac:dyDescent="0.3">
      <c r="A101" s="33" t="s">
        <v>1930</v>
      </c>
      <c r="B101" s="132"/>
      <c r="C101" s="132"/>
      <c r="D101" s="132">
        <v>88</v>
      </c>
      <c r="E101" s="132">
        <v>51</v>
      </c>
      <c r="F101" s="132" t="e">
        <v>#N/A</v>
      </c>
      <c r="G101" s="301" t="s">
        <v>3207</v>
      </c>
      <c r="H101" s="347" t="s">
        <v>3111</v>
      </c>
      <c r="I101" s="132">
        <v>3.17</v>
      </c>
      <c r="J101" s="132">
        <v>-29</v>
      </c>
      <c r="K101" s="132" t="s">
        <v>5171</v>
      </c>
      <c r="L101" s="132" t="b">
        <v>1</v>
      </c>
      <c r="M101" s="132">
        <v>48.526000000000003</v>
      </c>
      <c r="N101" s="132">
        <v>2.1040000000000001</v>
      </c>
      <c r="O101" s="132">
        <v>23.06</v>
      </c>
      <c r="P101" s="132">
        <v>56.79</v>
      </c>
      <c r="Q101" s="132">
        <v>0.88500000000000001</v>
      </c>
      <c r="R101" s="132">
        <v>50.249000000000002</v>
      </c>
      <c r="S101" s="132">
        <v>2.13</v>
      </c>
      <c r="T101" s="419">
        <v>-79.706999999999994</v>
      </c>
      <c r="U101" s="132">
        <v>50.09</v>
      </c>
      <c r="V101" s="132">
        <v>12</v>
      </c>
      <c r="W101" s="132">
        <v>19</v>
      </c>
      <c r="X101" s="132">
        <v>187</v>
      </c>
      <c r="Y101" s="132" t="s">
        <v>1930</v>
      </c>
      <c r="Z101" s="132" t="b">
        <v>0</v>
      </c>
      <c r="AA101" s="132">
        <v>0</v>
      </c>
      <c r="AB101" s="132" t="b">
        <v>1</v>
      </c>
      <c r="AC101" s="132">
        <v>51</v>
      </c>
      <c r="AD101" s="132">
        <v>0.97499999999999998</v>
      </c>
      <c r="AE101" s="132" t="s">
        <v>3111</v>
      </c>
      <c r="AF101" s="132" t="s">
        <v>3207</v>
      </c>
      <c r="AG101" s="132" t="s">
        <v>5171</v>
      </c>
      <c r="AH101" s="132"/>
      <c r="AI101" s="132"/>
      <c r="AJ101" s="132"/>
      <c r="AK101" s="132">
        <f>MATCH(A101,'US_long freshly screened'!A:A,0)-1</f>
        <v>88</v>
      </c>
      <c r="AL101" s="132" t="e">
        <f>MATCH(A101,'US_long actual position'!A:A,0)-1</f>
        <v>#N/A</v>
      </c>
    </row>
    <row r="102" spans="1:38" x14ac:dyDescent="0.3">
      <c r="A102" s="33" t="s">
        <v>1448</v>
      </c>
      <c r="B102" s="132">
        <v>77</v>
      </c>
      <c r="C102" s="132">
        <v>89</v>
      </c>
      <c r="D102" s="132">
        <v>95</v>
      </c>
      <c r="E102" s="132">
        <v>51</v>
      </c>
      <c r="F102" s="132" t="e">
        <v>#N/A</v>
      </c>
      <c r="G102" s="208" t="s">
        <v>3236</v>
      </c>
      <c r="H102" s="347" t="s">
        <v>3111</v>
      </c>
      <c r="I102" s="132">
        <v>5.2480000000000002</v>
      </c>
      <c r="J102" s="132">
        <v>-30</v>
      </c>
      <c r="K102" s="132" t="s">
        <v>3556</v>
      </c>
      <c r="L102" s="132" t="b">
        <v>1</v>
      </c>
      <c r="M102" s="132">
        <v>55.35</v>
      </c>
      <c r="N102" s="132">
        <v>2.4350000000000001</v>
      </c>
      <c r="O102" s="132">
        <v>22.727</v>
      </c>
      <c r="P102" s="132">
        <v>62.975999999999999</v>
      </c>
      <c r="Q102" s="132">
        <v>0.875</v>
      </c>
      <c r="R102" s="132">
        <v>55.124000000000002</v>
      </c>
      <c r="S102" s="132">
        <v>2.33</v>
      </c>
      <c r="T102" s="419">
        <v>-38.098999999999997</v>
      </c>
      <c r="U102" s="132">
        <v>81.09</v>
      </c>
      <c r="V102" s="132">
        <v>58</v>
      </c>
      <c r="W102" s="132">
        <v>43</v>
      </c>
      <c r="X102" s="132">
        <v>105</v>
      </c>
      <c r="Y102" s="132" t="s">
        <v>1448</v>
      </c>
      <c r="Z102" s="132" t="b">
        <v>0</v>
      </c>
      <c r="AA102" s="132">
        <v>0</v>
      </c>
      <c r="AB102" s="132" t="b">
        <v>1</v>
      </c>
      <c r="AC102" s="132">
        <v>51</v>
      </c>
      <c r="AD102" s="132">
        <v>0.97299999999999998</v>
      </c>
      <c r="AE102" s="132" t="s">
        <v>3111</v>
      </c>
      <c r="AF102" s="132" t="s">
        <v>3236</v>
      </c>
      <c r="AG102" s="132" t="s">
        <v>3556</v>
      </c>
      <c r="AH102" s="132">
        <v>77</v>
      </c>
      <c r="AI102" s="132">
        <v>89</v>
      </c>
      <c r="AJ102" s="132" t="s">
        <v>731</v>
      </c>
      <c r="AK102" s="132">
        <f>MATCH(A102,'US_long freshly screened'!A:A,0)-1</f>
        <v>95</v>
      </c>
      <c r="AL102" s="132" t="e">
        <f>MATCH(A102,'US_long actual position'!A:A,0)-1</f>
        <v>#N/A</v>
      </c>
    </row>
    <row r="103" spans="1:38" x14ac:dyDescent="0.3">
      <c r="A103" s="33" t="s">
        <v>1612</v>
      </c>
      <c r="B103" s="132">
        <v>51</v>
      </c>
      <c r="C103" s="132">
        <v>97</v>
      </c>
      <c r="D103" s="132">
        <v>108</v>
      </c>
      <c r="E103" s="132">
        <v>51</v>
      </c>
      <c r="F103" s="132" t="e">
        <v>#N/A</v>
      </c>
      <c r="G103" s="227" t="s">
        <v>88</v>
      </c>
      <c r="H103" s="346" t="s">
        <v>31</v>
      </c>
      <c r="I103" s="132">
        <v>2.0670000000000002</v>
      </c>
      <c r="J103" s="132">
        <v>-85</v>
      </c>
      <c r="K103" s="132" t="s">
        <v>5080</v>
      </c>
      <c r="L103" s="132" t="b">
        <v>1</v>
      </c>
      <c r="M103" s="132">
        <v>311.35199999999998</v>
      </c>
      <c r="N103" s="132">
        <v>14.199</v>
      </c>
      <c r="O103" s="132">
        <v>21.927</v>
      </c>
      <c r="P103" s="132">
        <v>762.07600000000002</v>
      </c>
      <c r="Q103" s="132">
        <v>0.83599999999999997</v>
      </c>
      <c r="R103" s="132">
        <v>637.226</v>
      </c>
      <c r="S103" s="132">
        <v>9.9600000000000009</v>
      </c>
      <c r="T103" s="419">
        <v>24.815000000000001</v>
      </c>
      <c r="U103" s="132">
        <v>31.97</v>
      </c>
      <c r="V103" s="132">
        <v>5</v>
      </c>
      <c r="W103" s="132">
        <v>72</v>
      </c>
      <c r="X103" s="132">
        <v>62</v>
      </c>
      <c r="Y103" s="132" t="s">
        <v>1612</v>
      </c>
      <c r="Z103" s="132" t="b">
        <v>0</v>
      </c>
      <c r="AA103" s="132">
        <v>0</v>
      </c>
      <c r="AB103" s="132" t="b">
        <v>0</v>
      </c>
      <c r="AC103" s="132">
        <v>51</v>
      </c>
      <c r="AD103" s="132">
        <v>0.96899999999999997</v>
      </c>
      <c r="AE103" s="132" t="s">
        <v>31</v>
      </c>
      <c r="AF103" s="132" t="s">
        <v>88</v>
      </c>
      <c r="AG103" s="132" t="s">
        <v>5080</v>
      </c>
      <c r="AH103" s="132">
        <v>51</v>
      </c>
      <c r="AI103" s="132">
        <v>97</v>
      </c>
      <c r="AJ103" s="132" t="s">
        <v>88</v>
      </c>
      <c r="AK103" s="132">
        <f>MATCH(A103,'US_long freshly screened'!A:A,0)-1</f>
        <v>108</v>
      </c>
      <c r="AL103" s="132" t="e">
        <f>MATCH(A103,'US_long actual position'!A:A,0)-1</f>
        <v>#N/A</v>
      </c>
    </row>
    <row r="104" spans="1:38" x14ac:dyDescent="0.3">
      <c r="A104" s="33" t="s">
        <v>1416</v>
      </c>
      <c r="B104" s="132">
        <v>40</v>
      </c>
      <c r="C104" s="132">
        <v>78</v>
      </c>
      <c r="D104" s="132">
        <v>113</v>
      </c>
      <c r="E104" s="132">
        <v>51</v>
      </c>
      <c r="F104" s="132" t="e">
        <v>#N/A</v>
      </c>
      <c r="G104" s="290" t="s">
        <v>3705</v>
      </c>
      <c r="H104" s="350" t="s">
        <v>115</v>
      </c>
      <c r="I104" s="132">
        <v>4.01</v>
      </c>
      <c r="J104" s="132">
        <v>-38</v>
      </c>
      <c r="K104" s="132" t="s">
        <v>5594</v>
      </c>
      <c r="L104" s="132" t="b">
        <v>1</v>
      </c>
      <c r="M104" s="132">
        <v>73.864999999999995</v>
      </c>
      <c r="N104" s="132">
        <v>3.3940000000000001</v>
      </c>
      <c r="O104" s="132">
        <v>21.760999999999999</v>
      </c>
      <c r="P104" s="132">
        <v>93.638000000000005</v>
      </c>
      <c r="Q104" s="132">
        <v>0.85799999999999998</v>
      </c>
      <c r="R104" s="132">
        <v>80.367999999999995</v>
      </c>
      <c r="S104" s="132">
        <v>2.15</v>
      </c>
      <c r="T104" s="419">
        <v>140.64400000000001</v>
      </c>
      <c r="U104" s="132">
        <v>26.17</v>
      </c>
      <c r="V104" s="132">
        <v>-32</v>
      </c>
      <c r="W104" s="132">
        <v>-28</v>
      </c>
      <c r="X104" s="132">
        <v>356</v>
      </c>
      <c r="Y104" s="132" t="s">
        <v>1416</v>
      </c>
      <c r="Z104" s="132" t="b">
        <v>0</v>
      </c>
      <c r="AA104" s="132">
        <v>0</v>
      </c>
      <c r="AB104" s="132" t="b">
        <v>1</v>
      </c>
      <c r="AC104" s="132">
        <v>51</v>
      </c>
      <c r="AD104" s="132">
        <v>0.96799999999999997</v>
      </c>
      <c r="AE104" s="132" t="s">
        <v>115</v>
      </c>
      <c r="AF104" s="132" t="s">
        <v>3705</v>
      </c>
      <c r="AG104" s="132" t="s">
        <v>5594</v>
      </c>
      <c r="AH104" s="132">
        <v>40</v>
      </c>
      <c r="AI104" s="132">
        <v>78</v>
      </c>
      <c r="AJ104" s="132" t="s">
        <v>121</v>
      </c>
      <c r="AK104" s="132">
        <f>MATCH(A104,'US_long freshly screened'!A:A,0)-1</f>
        <v>113</v>
      </c>
      <c r="AL104" s="132" t="e">
        <f>MATCH(A104,'US_long actual position'!A:A,0)-1</f>
        <v>#N/A</v>
      </c>
    </row>
    <row r="105" spans="1:38" s="144" customFormat="1" x14ac:dyDescent="0.3">
      <c r="A105" s="33" t="s">
        <v>630</v>
      </c>
      <c r="B105" s="132">
        <v>51</v>
      </c>
      <c r="C105" s="132">
        <v>88</v>
      </c>
      <c r="D105" s="132">
        <v>124</v>
      </c>
      <c r="E105" s="132">
        <v>51</v>
      </c>
      <c r="F105" s="132" t="e">
        <v>#N/A</v>
      </c>
      <c r="G105" s="315" t="s">
        <v>3307</v>
      </c>
      <c r="H105" s="348" t="s">
        <v>24</v>
      </c>
      <c r="I105" s="132">
        <v>7.2130000000000001</v>
      </c>
      <c r="J105" s="132">
        <v>-43</v>
      </c>
      <c r="K105" s="132" t="s">
        <v>5055</v>
      </c>
      <c r="L105" s="132" t="b">
        <v>1</v>
      </c>
      <c r="M105" s="132">
        <v>121.767</v>
      </c>
      <c r="N105" s="132">
        <v>5.84</v>
      </c>
      <c r="O105" s="132">
        <v>20.850999999999999</v>
      </c>
      <c r="P105" s="132">
        <v>164.31700000000001</v>
      </c>
      <c r="Q105" s="132">
        <v>0.85299999999999998</v>
      </c>
      <c r="R105" s="132">
        <v>140.09200000000001</v>
      </c>
      <c r="S105" s="132">
        <v>2.83</v>
      </c>
      <c r="T105" s="419">
        <v>-23.135000000000002</v>
      </c>
      <c r="U105" s="132">
        <v>57.96</v>
      </c>
      <c r="V105" s="132">
        <v>60</v>
      </c>
      <c r="W105" s="132">
        <v>25</v>
      </c>
      <c r="X105" s="132">
        <v>121</v>
      </c>
      <c r="Y105" s="132" t="s">
        <v>630</v>
      </c>
      <c r="Z105" s="132" t="b">
        <v>0</v>
      </c>
      <c r="AA105" s="132">
        <v>0</v>
      </c>
      <c r="AB105" s="132" t="b">
        <v>1</v>
      </c>
      <c r="AC105" s="132">
        <v>51</v>
      </c>
      <c r="AD105" s="132">
        <v>0.96499999999999997</v>
      </c>
      <c r="AE105" s="132" t="s">
        <v>24</v>
      </c>
      <c r="AF105" s="132" t="s">
        <v>3307</v>
      </c>
      <c r="AG105" s="132" t="s">
        <v>5055</v>
      </c>
      <c r="AH105" s="132">
        <v>51</v>
      </c>
      <c r="AI105" s="132">
        <v>88</v>
      </c>
      <c r="AJ105" s="132" t="s">
        <v>512</v>
      </c>
      <c r="AK105" s="132">
        <f>MATCH(A105,'US_long freshly screened'!A:A,0)-1</f>
        <v>124</v>
      </c>
      <c r="AL105" s="132" t="e">
        <f>MATCH(A105,'US_long actual position'!A:A,0)-1</f>
        <v>#N/A</v>
      </c>
    </row>
    <row r="106" spans="1:38" x14ac:dyDescent="0.3">
      <c r="A106" s="33" t="s">
        <v>8537</v>
      </c>
      <c r="B106" s="132"/>
      <c r="C106" s="132"/>
      <c r="D106" s="132">
        <v>130</v>
      </c>
      <c r="E106" s="132">
        <v>51</v>
      </c>
      <c r="F106" s="132" t="e">
        <v>#N/A</v>
      </c>
      <c r="G106" s="312" t="s">
        <v>3282</v>
      </c>
      <c r="H106" s="347" t="s">
        <v>3111</v>
      </c>
      <c r="I106" s="132">
        <v>0.20599999999999999</v>
      </c>
      <c r="J106" s="132">
        <v>-31</v>
      </c>
      <c r="K106" s="132" t="s">
        <v>8538</v>
      </c>
      <c r="L106" s="132" t="b">
        <v>1</v>
      </c>
      <c r="M106" s="132">
        <v>42.436</v>
      </c>
      <c r="N106" s="132">
        <v>2.0609999999999999</v>
      </c>
      <c r="O106" s="132">
        <v>20.588000000000001</v>
      </c>
      <c r="P106" s="132">
        <v>48.234000000000002</v>
      </c>
      <c r="Q106" s="132">
        <v>0.84899999999999998</v>
      </c>
      <c r="R106" s="132">
        <v>40.948</v>
      </c>
      <c r="S106" s="132">
        <v>1.7</v>
      </c>
      <c r="T106" s="419">
        <v>63.926000000000002</v>
      </c>
      <c r="U106" s="132">
        <v>40.43</v>
      </c>
      <c r="V106" s="132">
        <v>-37</v>
      </c>
      <c r="W106" s="132">
        <v>-40</v>
      </c>
      <c r="X106" s="132">
        <v>290</v>
      </c>
      <c r="Y106" s="132" t="s">
        <v>8537</v>
      </c>
      <c r="Z106" s="132" t="b">
        <v>0</v>
      </c>
      <c r="AA106" s="132">
        <v>0</v>
      </c>
      <c r="AB106" s="132" t="b">
        <v>1</v>
      </c>
      <c r="AC106" s="132">
        <v>51</v>
      </c>
      <c r="AD106" s="132">
        <v>0.96299999999999997</v>
      </c>
      <c r="AE106" s="132" t="s">
        <v>3111</v>
      </c>
      <c r="AF106" s="132" t="s">
        <v>3282</v>
      </c>
      <c r="AG106" s="132" t="s">
        <v>8538</v>
      </c>
      <c r="AH106" s="132"/>
      <c r="AI106" s="132"/>
      <c r="AJ106" s="132"/>
      <c r="AK106" s="132">
        <f>MATCH(A106,'US_long freshly screened'!A:A,0)-1</f>
        <v>130</v>
      </c>
      <c r="AL106" s="132" t="e">
        <f>MATCH(A106,'US_long actual position'!A:A,0)-1</f>
        <v>#N/A</v>
      </c>
    </row>
    <row r="107" spans="1:38" x14ac:dyDescent="0.3">
      <c r="A107" s="33" t="s">
        <v>1208</v>
      </c>
      <c r="B107" s="132"/>
      <c r="C107" s="132"/>
      <c r="D107" s="132">
        <v>131</v>
      </c>
      <c r="E107" s="132">
        <v>51</v>
      </c>
      <c r="F107" s="132" t="e">
        <v>#N/A</v>
      </c>
      <c r="G107" s="238" t="s">
        <v>3158</v>
      </c>
      <c r="H107" s="352" t="s">
        <v>245</v>
      </c>
      <c r="I107" s="132">
        <v>12.741</v>
      </c>
      <c r="J107" s="132">
        <v>-29</v>
      </c>
      <c r="K107" s="132" t="s">
        <v>5031</v>
      </c>
      <c r="L107" s="132" t="b">
        <v>1</v>
      </c>
      <c r="M107" s="132">
        <v>35.024000000000001</v>
      </c>
      <c r="N107" s="132">
        <v>1.7030000000000001</v>
      </c>
      <c r="O107" s="132">
        <v>20.564</v>
      </c>
      <c r="P107" s="132">
        <v>39.722000000000001</v>
      </c>
      <c r="Q107" s="132">
        <v>0.85099999999999998</v>
      </c>
      <c r="R107" s="132">
        <v>33.792000000000002</v>
      </c>
      <c r="S107" s="132">
        <v>1.67</v>
      </c>
      <c r="T107" s="419">
        <v>29.486000000000001</v>
      </c>
      <c r="U107" s="132">
        <v>28.42</v>
      </c>
      <c r="V107" s="132">
        <v>-43</v>
      </c>
      <c r="W107" s="132">
        <v>-45</v>
      </c>
      <c r="X107" s="132">
        <v>421</v>
      </c>
      <c r="Y107" s="132" t="s">
        <v>1208</v>
      </c>
      <c r="Z107" s="132" t="b">
        <v>0</v>
      </c>
      <c r="AA107" s="132">
        <v>0</v>
      </c>
      <c r="AB107" s="132" t="b">
        <v>1</v>
      </c>
      <c r="AC107" s="132">
        <v>51</v>
      </c>
      <c r="AD107" s="132">
        <v>0.96199999999999997</v>
      </c>
      <c r="AE107" s="132" t="s">
        <v>245</v>
      </c>
      <c r="AF107" s="132" t="s">
        <v>3158</v>
      </c>
      <c r="AG107" s="132" t="s">
        <v>5031</v>
      </c>
      <c r="AH107" s="132"/>
      <c r="AI107" s="132"/>
      <c r="AJ107" s="132"/>
      <c r="AK107" s="132">
        <f>MATCH(A107,'US_long freshly screened'!A:A,0)-1</f>
        <v>131</v>
      </c>
      <c r="AL107" s="132" t="e">
        <f>MATCH(A107,'US_long actual position'!A:A,0)-1</f>
        <v>#N/A</v>
      </c>
    </row>
    <row r="108" spans="1:38" x14ac:dyDescent="0.3">
      <c r="A108" s="33" t="s">
        <v>6051</v>
      </c>
      <c r="B108" s="132">
        <v>64</v>
      </c>
      <c r="C108" s="132">
        <v>91</v>
      </c>
      <c r="D108" s="132">
        <v>143</v>
      </c>
      <c r="E108" s="132">
        <v>51</v>
      </c>
      <c r="F108" s="132" t="e">
        <v>#N/A</v>
      </c>
      <c r="G108" s="327" t="s">
        <v>4836</v>
      </c>
      <c r="H108" s="351" t="s">
        <v>48</v>
      </c>
      <c r="I108" s="132">
        <v>0.84699999999999998</v>
      </c>
      <c r="J108" s="132">
        <v>-42</v>
      </c>
      <c r="K108" s="132" t="s">
        <v>7206</v>
      </c>
      <c r="L108" s="132" t="b">
        <v>1</v>
      </c>
      <c r="M108" s="132">
        <v>141.78299999999999</v>
      </c>
      <c r="N108" s="132">
        <v>7.0709999999999997</v>
      </c>
      <c r="O108" s="132">
        <v>20.05</v>
      </c>
      <c r="P108" s="132">
        <v>200.10300000000001</v>
      </c>
      <c r="Q108" s="132">
        <v>0.85499999999999998</v>
      </c>
      <c r="R108" s="132">
        <v>170.99700000000001</v>
      </c>
      <c r="S108" s="132">
        <v>2.7</v>
      </c>
      <c r="T108" s="419">
        <v>35.819000000000003</v>
      </c>
      <c r="U108" s="132">
        <v>50.76</v>
      </c>
      <c r="V108" s="132">
        <v>-38</v>
      </c>
      <c r="W108" s="132">
        <v>-44</v>
      </c>
      <c r="X108" s="132">
        <v>146</v>
      </c>
      <c r="Y108" s="132" t="s">
        <v>6051</v>
      </c>
      <c r="Z108" s="132" t="b">
        <v>0</v>
      </c>
      <c r="AA108" s="132">
        <v>0</v>
      </c>
      <c r="AB108" s="132" t="b">
        <v>1</v>
      </c>
      <c r="AC108" s="132">
        <v>51</v>
      </c>
      <c r="AD108" s="132">
        <v>0.95899999999999996</v>
      </c>
      <c r="AE108" s="132" t="s">
        <v>48</v>
      </c>
      <c r="AF108" s="132" t="s">
        <v>4836</v>
      </c>
      <c r="AG108" s="132" t="s">
        <v>7206</v>
      </c>
      <c r="AH108" s="132">
        <v>64</v>
      </c>
      <c r="AI108" s="132">
        <v>91</v>
      </c>
      <c r="AJ108" s="132" t="s">
        <v>321</v>
      </c>
      <c r="AK108" s="132">
        <f>MATCH(A108,'US_long freshly screened'!A:A,0)-1</f>
        <v>143</v>
      </c>
      <c r="AL108" s="132" t="e">
        <f>MATCH(A108,'US_long actual position'!A:A,0)-1</f>
        <v>#N/A</v>
      </c>
    </row>
    <row r="109" spans="1:38" x14ac:dyDescent="0.3">
      <c r="A109" s="33" t="s">
        <v>641</v>
      </c>
      <c r="B109" s="132">
        <v>96</v>
      </c>
      <c r="C109" s="132">
        <v>90</v>
      </c>
      <c r="D109" s="132">
        <v>178</v>
      </c>
      <c r="E109" s="132">
        <v>51</v>
      </c>
      <c r="F109" s="132" t="e">
        <v>#N/A</v>
      </c>
      <c r="G109" s="276" t="s">
        <v>3579</v>
      </c>
      <c r="H109" s="348" t="s">
        <v>24</v>
      </c>
      <c r="I109" s="132">
        <v>8.82</v>
      </c>
      <c r="J109" s="132">
        <v>-61</v>
      </c>
      <c r="K109" s="132" t="s">
        <v>4941</v>
      </c>
      <c r="L109" s="132" t="b">
        <v>1</v>
      </c>
      <c r="M109" s="132">
        <v>158.571</v>
      </c>
      <c r="N109" s="132">
        <v>8.4849999999999994</v>
      </c>
      <c r="O109" s="132">
        <v>18.687999999999999</v>
      </c>
      <c r="P109" s="132">
        <v>220.74</v>
      </c>
      <c r="Q109" s="132">
        <v>0.82699999999999996</v>
      </c>
      <c r="R109" s="132">
        <v>182.64099999999999</v>
      </c>
      <c r="S109" s="132">
        <v>3.22</v>
      </c>
      <c r="T109" s="419">
        <v>53.383000000000003</v>
      </c>
      <c r="U109" s="132">
        <v>108.94</v>
      </c>
      <c r="V109" s="132">
        <v>-33</v>
      </c>
      <c r="W109" s="132">
        <v>-43</v>
      </c>
      <c r="X109" s="132">
        <v>57</v>
      </c>
      <c r="Y109" s="132" t="s">
        <v>641</v>
      </c>
      <c r="Z109" s="132" t="b">
        <v>0</v>
      </c>
      <c r="AA109" s="132">
        <v>0</v>
      </c>
      <c r="AB109" s="132" t="b">
        <v>1</v>
      </c>
      <c r="AC109" s="132">
        <v>51</v>
      </c>
      <c r="AD109" s="132">
        <v>0.94899999999999995</v>
      </c>
      <c r="AE109" s="132" t="s">
        <v>24</v>
      </c>
      <c r="AF109" s="132" t="s">
        <v>3579</v>
      </c>
      <c r="AG109" s="132" t="s">
        <v>4941</v>
      </c>
      <c r="AH109" s="132">
        <v>96</v>
      </c>
      <c r="AI109" s="132">
        <v>90</v>
      </c>
      <c r="AJ109" s="132" t="s">
        <v>54</v>
      </c>
      <c r="AK109" s="132">
        <f>MATCH(A109,'US_long freshly screened'!A:A,0)-1</f>
        <v>178</v>
      </c>
      <c r="AL109" s="132" t="e">
        <f>MATCH(A109,'US_long actual position'!A:A,0)-1</f>
        <v>#N/A</v>
      </c>
    </row>
    <row r="110" spans="1:38" x14ac:dyDescent="0.3">
      <c r="A110" s="33" t="s">
        <v>1866</v>
      </c>
      <c r="B110" s="132">
        <v>35</v>
      </c>
      <c r="C110" s="132">
        <v>72</v>
      </c>
      <c r="D110" s="132">
        <v>181</v>
      </c>
      <c r="E110" s="132">
        <v>51</v>
      </c>
      <c r="F110" s="132" t="e">
        <v>#N/A</v>
      </c>
      <c r="G110" s="332" t="s">
        <v>3516</v>
      </c>
      <c r="H110" s="353" t="s">
        <v>3205</v>
      </c>
      <c r="I110" s="132">
        <v>1.746</v>
      </c>
      <c r="J110" s="132">
        <v>-60</v>
      </c>
      <c r="K110" s="132" t="s">
        <v>5359</v>
      </c>
      <c r="L110" s="132" t="b">
        <v>1</v>
      </c>
      <c r="M110" s="132">
        <v>100.485</v>
      </c>
      <c r="N110" s="132">
        <v>5.4290000000000003</v>
      </c>
      <c r="O110" s="132">
        <v>18.509</v>
      </c>
      <c r="P110" s="132">
        <v>156.86500000000001</v>
      </c>
      <c r="Q110" s="132">
        <v>0.85</v>
      </c>
      <c r="R110" s="132">
        <v>133.376</v>
      </c>
      <c r="S110" s="132">
        <v>2.61</v>
      </c>
      <c r="T110" s="419">
        <v>-13.048999999999999</v>
      </c>
      <c r="U110" s="132">
        <v>8.82</v>
      </c>
      <c r="V110" s="132">
        <v>-27</v>
      </c>
      <c r="W110" s="132">
        <v>-36</v>
      </c>
      <c r="X110" s="132">
        <v>869</v>
      </c>
      <c r="Y110" s="132" t="s">
        <v>1866</v>
      </c>
      <c r="Z110" s="132" t="b">
        <v>0</v>
      </c>
      <c r="AA110" s="132">
        <v>0</v>
      </c>
      <c r="AB110" s="132" t="b">
        <v>1</v>
      </c>
      <c r="AC110" s="132">
        <v>51</v>
      </c>
      <c r="AD110" s="132">
        <v>0.94799999999999995</v>
      </c>
      <c r="AE110" s="132" t="s">
        <v>3205</v>
      </c>
      <c r="AF110" s="132" t="s">
        <v>3516</v>
      </c>
      <c r="AG110" s="132" t="s">
        <v>5359</v>
      </c>
      <c r="AH110" s="132">
        <v>35</v>
      </c>
      <c r="AI110" s="132">
        <v>72</v>
      </c>
      <c r="AJ110" s="132" t="s">
        <v>259</v>
      </c>
      <c r="AK110" s="132">
        <f>MATCH(A110,'US_long freshly screened'!A:A,0)-1</f>
        <v>181</v>
      </c>
      <c r="AL110" s="132" t="e">
        <f>MATCH(A110,'US_long actual position'!A:A,0)-1</f>
        <v>#N/A</v>
      </c>
    </row>
    <row r="111" spans="1:38" x14ac:dyDescent="0.3">
      <c r="A111" s="33" t="s">
        <v>3032</v>
      </c>
      <c r="B111" s="132">
        <v>95</v>
      </c>
      <c r="C111" s="132">
        <v>91</v>
      </c>
      <c r="D111" s="132">
        <v>182</v>
      </c>
      <c r="E111" s="132">
        <v>51</v>
      </c>
      <c r="F111" s="132" t="e">
        <v>#N/A</v>
      </c>
      <c r="G111" s="235" t="s">
        <v>3301</v>
      </c>
      <c r="H111" s="349" t="s">
        <v>3108</v>
      </c>
      <c r="I111" s="132">
        <v>0.64400000000000002</v>
      </c>
      <c r="J111" s="132">
        <v>-54</v>
      </c>
      <c r="K111" s="132" t="s">
        <v>7175</v>
      </c>
      <c r="L111" s="132" t="b">
        <v>1</v>
      </c>
      <c r="M111" s="132">
        <v>100.47199999999999</v>
      </c>
      <c r="N111" s="132">
        <v>5.4290000000000003</v>
      </c>
      <c r="O111" s="132">
        <v>18.504999999999999</v>
      </c>
      <c r="P111" s="132">
        <v>126.893</v>
      </c>
      <c r="Q111" s="132">
        <v>0.82899999999999996</v>
      </c>
      <c r="R111" s="132">
        <v>105.212</v>
      </c>
      <c r="S111" s="132">
        <v>2.77</v>
      </c>
      <c r="T111" s="419">
        <v>5.992</v>
      </c>
      <c r="U111" s="132">
        <v>6.03</v>
      </c>
      <c r="V111" s="132">
        <v>-53</v>
      </c>
      <c r="W111" s="132">
        <v>-41</v>
      </c>
      <c r="X111" s="132">
        <v>1198</v>
      </c>
      <c r="Y111" s="132" t="s">
        <v>3032</v>
      </c>
      <c r="Z111" s="132" t="b">
        <v>0</v>
      </c>
      <c r="AA111" s="132">
        <v>0</v>
      </c>
      <c r="AB111" s="132" t="b">
        <v>1</v>
      </c>
      <c r="AC111" s="132">
        <v>51</v>
      </c>
      <c r="AD111" s="132">
        <v>0.94799999999999995</v>
      </c>
      <c r="AE111" s="132" t="s">
        <v>3108</v>
      </c>
      <c r="AF111" s="132" t="s">
        <v>3301</v>
      </c>
      <c r="AG111" s="132" t="s">
        <v>7175</v>
      </c>
      <c r="AH111" s="132">
        <v>95</v>
      </c>
      <c r="AI111" s="132">
        <v>91</v>
      </c>
      <c r="AJ111" s="132" t="s">
        <v>504</v>
      </c>
      <c r="AK111" s="132">
        <f>MATCH(A111,'US_long freshly screened'!A:A,0)-1</f>
        <v>182</v>
      </c>
      <c r="AL111" s="132" t="e">
        <f>MATCH(A111,'US_long actual position'!A:A,0)-1</f>
        <v>#N/A</v>
      </c>
    </row>
    <row r="112" spans="1:38" x14ac:dyDescent="0.3">
      <c r="A112" s="33" t="s">
        <v>7008</v>
      </c>
      <c r="B112" s="132">
        <v>45</v>
      </c>
      <c r="C112" s="132">
        <v>73</v>
      </c>
      <c r="D112" s="132">
        <v>188</v>
      </c>
      <c r="E112" s="132">
        <v>51</v>
      </c>
      <c r="F112" s="132" t="e">
        <v>#N/A</v>
      </c>
      <c r="G112" s="208" t="s">
        <v>3236</v>
      </c>
      <c r="H112" s="347" t="s">
        <v>3111</v>
      </c>
      <c r="I112" s="132">
        <v>0.70499999999999996</v>
      </c>
      <c r="J112" s="132">
        <v>-39</v>
      </c>
      <c r="K112" s="132" t="s">
        <v>7310</v>
      </c>
      <c r="L112" s="132" t="b">
        <v>1</v>
      </c>
      <c r="M112" s="132">
        <v>30.844999999999999</v>
      </c>
      <c r="N112" s="132">
        <v>1.6890000000000001</v>
      </c>
      <c r="O112" s="132">
        <v>18.265000000000001</v>
      </c>
      <c r="P112" s="132">
        <v>33.963000000000001</v>
      </c>
      <c r="Q112" s="132">
        <v>0.82499999999999996</v>
      </c>
      <c r="R112" s="132">
        <v>28.009</v>
      </c>
      <c r="S112" s="132">
        <v>1.22</v>
      </c>
      <c r="T112" s="419">
        <v>95.238</v>
      </c>
      <c r="U112" s="132">
        <v>19.010000000000002</v>
      </c>
      <c r="V112" s="132">
        <v>25</v>
      </c>
      <c r="W112" s="132">
        <v>10</v>
      </c>
      <c r="X112" s="132">
        <v>865</v>
      </c>
      <c r="Y112" s="132" t="s">
        <v>7008</v>
      </c>
      <c r="Z112" s="132" t="b">
        <v>0</v>
      </c>
      <c r="AA112" s="132">
        <v>0</v>
      </c>
      <c r="AB112" s="132" t="b">
        <v>1</v>
      </c>
      <c r="AC112" s="132">
        <v>51</v>
      </c>
      <c r="AD112" s="132">
        <v>0.94599999999999995</v>
      </c>
      <c r="AE112" s="132" t="s">
        <v>3111</v>
      </c>
      <c r="AF112" s="132" t="s">
        <v>3236</v>
      </c>
      <c r="AG112" s="132" t="s">
        <v>7310</v>
      </c>
      <c r="AH112" s="132">
        <v>45</v>
      </c>
      <c r="AI112" s="132">
        <v>73</v>
      </c>
      <c r="AJ112" s="132" t="s">
        <v>137</v>
      </c>
      <c r="AK112" s="132">
        <f>MATCH(A112,'US_long freshly screened'!A:A,0)-1</f>
        <v>188</v>
      </c>
      <c r="AL112" s="132" t="e">
        <f>MATCH(A112,'US_long actual position'!A:A,0)-1</f>
        <v>#N/A</v>
      </c>
    </row>
    <row r="113" spans="1:38" x14ac:dyDescent="0.3">
      <c r="A113" s="33" t="s">
        <v>1414</v>
      </c>
      <c r="B113" s="132">
        <v>80</v>
      </c>
      <c r="C113" s="132">
        <v>83</v>
      </c>
      <c r="D113" s="132">
        <v>194</v>
      </c>
      <c r="E113" s="132">
        <v>51</v>
      </c>
      <c r="F113" s="132" t="e">
        <v>#N/A</v>
      </c>
      <c r="G113" s="238" t="s">
        <v>3527</v>
      </c>
      <c r="H113" s="348" t="s">
        <v>24</v>
      </c>
      <c r="I113" s="132">
        <v>3.9380000000000002</v>
      </c>
      <c r="J113" s="132">
        <v>-33</v>
      </c>
      <c r="K113" s="132" t="s">
        <v>3616</v>
      </c>
      <c r="L113" s="132" t="b">
        <v>1</v>
      </c>
      <c r="M113" s="132">
        <v>36.619</v>
      </c>
      <c r="N113" s="132">
        <v>2.0219999999999998</v>
      </c>
      <c r="O113" s="132">
        <v>18.111000000000001</v>
      </c>
      <c r="P113" s="132">
        <v>38.325000000000003</v>
      </c>
      <c r="Q113" s="132">
        <v>0.82599999999999996</v>
      </c>
      <c r="R113" s="132">
        <v>31.649000000000001</v>
      </c>
      <c r="S113" s="132">
        <v>2.15</v>
      </c>
      <c r="T113" s="419">
        <v>6.59</v>
      </c>
      <c r="U113" s="132">
        <v>253.64</v>
      </c>
      <c r="V113" s="132">
        <v>-10</v>
      </c>
      <c r="W113" s="132">
        <v>-8</v>
      </c>
      <c r="X113" s="132">
        <v>36</v>
      </c>
      <c r="Y113" s="132" t="s">
        <v>1414</v>
      </c>
      <c r="Z113" s="132" t="b">
        <v>0</v>
      </c>
      <c r="AA113" s="132">
        <v>0</v>
      </c>
      <c r="AB113" s="132" t="b">
        <v>1</v>
      </c>
      <c r="AC113" s="132">
        <v>51</v>
      </c>
      <c r="AD113" s="132">
        <v>0.94399999999999995</v>
      </c>
      <c r="AE113" s="132" t="s">
        <v>24</v>
      </c>
      <c r="AF113" s="132" t="s">
        <v>3527</v>
      </c>
      <c r="AG113" s="132" t="s">
        <v>3616</v>
      </c>
      <c r="AH113" s="132">
        <v>80</v>
      </c>
      <c r="AI113" s="132">
        <v>83</v>
      </c>
      <c r="AJ113" s="132" t="s">
        <v>56</v>
      </c>
      <c r="AK113" s="132">
        <f>MATCH(A113,'US_long freshly screened'!A:A,0)-1</f>
        <v>194</v>
      </c>
      <c r="AL113" s="132" t="e">
        <f>MATCH(A113,'US_long actual position'!A:A,0)-1</f>
        <v>#N/A</v>
      </c>
    </row>
    <row r="114" spans="1:38" x14ac:dyDescent="0.3">
      <c r="A114" s="33" t="s">
        <v>53</v>
      </c>
      <c r="B114" s="132">
        <v>96</v>
      </c>
      <c r="C114" s="132">
        <v>86</v>
      </c>
      <c r="D114" s="132">
        <v>210</v>
      </c>
      <c r="E114" s="132">
        <v>51</v>
      </c>
      <c r="F114" s="132" t="e">
        <v>#N/A</v>
      </c>
      <c r="G114" s="239" t="s">
        <v>54</v>
      </c>
      <c r="H114" s="348" t="s">
        <v>24</v>
      </c>
      <c r="I114" s="132">
        <v>39.747999999999998</v>
      </c>
      <c r="J114" s="132">
        <v>-25</v>
      </c>
      <c r="K114" s="132" t="s">
        <v>4176</v>
      </c>
      <c r="L114" s="132" t="b">
        <v>1</v>
      </c>
      <c r="M114" s="132">
        <v>83.004000000000005</v>
      </c>
      <c r="N114" s="132">
        <v>4.718</v>
      </c>
      <c r="O114" s="132">
        <v>17.591999999999999</v>
      </c>
      <c r="P114" s="132">
        <v>94.528999999999996</v>
      </c>
      <c r="Q114" s="132">
        <v>0.79400000000000004</v>
      </c>
      <c r="R114" s="132">
        <v>75.031000000000006</v>
      </c>
      <c r="S114" s="132">
        <v>2.85</v>
      </c>
      <c r="T114" s="419">
        <v>28.533999999999999</v>
      </c>
      <c r="U114" s="132">
        <v>271.52499999999998</v>
      </c>
      <c r="V114" s="132">
        <v>-56</v>
      </c>
      <c r="W114" s="132">
        <v>-58</v>
      </c>
      <c r="X114" s="132">
        <v>25</v>
      </c>
      <c r="Y114" s="132" t="s">
        <v>53</v>
      </c>
      <c r="Z114" s="132" t="b">
        <v>0</v>
      </c>
      <c r="AA114" s="132">
        <v>0</v>
      </c>
      <c r="AB114" s="132" t="b">
        <v>1</v>
      </c>
      <c r="AC114" s="132">
        <v>51</v>
      </c>
      <c r="AD114" s="132">
        <v>0.94</v>
      </c>
      <c r="AE114" s="132" t="s">
        <v>24</v>
      </c>
      <c r="AF114" s="132" t="s">
        <v>54</v>
      </c>
      <c r="AG114" s="132" t="s">
        <v>4176</v>
      </c>
      <c r="AH114" s="132">
        <v>96</v>
      </c>
      <c r="AI114" s="132">
        <v>86</v>
      </c>
      <c r="AJ114" s="132" t="s">
        <v>54</v>
      </c>
      <c r="AK114" s="132">
        <f>MATCH(A114,'US_long freshly screened'!A:A,0)-1</f>
        <v>210</v>
      </c>
      <c r="AL114" s="132" t="e">
        <f>MATCH(A114,'US_long actual position'!A:A,0)-1</f>
        <v>#N/A</v>
      </c>
    </row>
    <row r="115" spans="1:38" x14ac:dyDescent="0.3">
      <c r="A115" s="33" t="s">
        <v>5816</v>
      </c>
      <c r="B115" s="132"/>
      <c r="C115" s="132"/>
      <c r="D115" s="132">
        <v>228</v>
      </c>
      <c r="E115" s="132">
        <v>51</v>
      </c>
      <c r="F115" s="132" t="e">
        <v>#N/A</v>
      </c>
      <c r="G115" s="308" t="s">
        <v>3888</v>
      </c>
      <c r="H115" s="351" t="s">
        <v>48</v>
      </c>
      <c r="I115" s="132">
        <v>1.256</v>
      </c>
      <c r="J115" s="132">
        <v>-81</v>
      </c>
      <c r="K115" s="132" t="s">
        <v>5817</v>
      </c>
      <c r="L115" s="132" t="b">
        <v>1</v>
      </c>
      <c r="M115" s="132">
        <v>140.08799999999999</v>
      </c>
      <c r="N115" s="132">
        <v>8.2710000000000008</v>
      </c>
      <c r="O115" s="132">
        <v>16.937000000000001</v>
      </c>
      <c r="P115" s="132">
        <v>231.62899999999999</v>
      </c>
      <c r="Q115" s="132">
        <v>0.81499999999999995</v>
      </c>
      <c r="R115" s="132">
        <v>188.71100000000001</v>
      </c>
      <c r="S115" s="132">
        <v>5.16</v>
      </c>
      <c r="T115" s="419">
        <v>-5.2249999999999996</v>
      </c>
      <c r="U115" s="132">
        <v>3.71</v>
      </c>
      <c r="V115" s="132">
        <v>-28</v>
      </c>
      <c r="W115" s="132">
        <v>-15</v>
      </c>
      <c r="X115" s="132">
        <v>1044</v>
      </c>
      <c r="Y115" s="132" t="s">
        <v>5816</v>
      </c>
      <c r="Z115" s="132" t="b">
        <v>0</v>
      </c>
      <c r="AA115" s="132">
        <v>0</v>
      </c>
      <c r="AB115" s="132" t="b">
        <v>0</v>
      </c>
      <c r="AC115" s="132">
        <v>51</v>
      </c>
      <c r="AD115" s="132">
        <v>0.93500000000000005</v>
      </c>
      <c r="AE115" s="132" t="s">
        <v>48</v>
      </c>
      <c r="AF115" s="132" t="s">
        <v>3888</v>
      </c>
      <c r="AG115" s="132" t="s">
        <v>5817</v>
      </c>
      <c r="AH115" s="132"/>
      <c r="AI115" s="132"/>
      <c r="AJ115" s="132"/>
      <c r="AK115" s="132">
        <f>MATCH(A115,'US_long freshly screened'!A:A,0)-1</f>
        <v>228</v>
      </c>
      <c r="AL115" s="132" t="e">
        <f>MATCH(A115,'US_long actual position'!A:A,0)-1</f>
        <v>#N/A</v>
      </c>
    </row>
    <row r="116" spans="1:38" x14ac:dyDescent="0.3">
      <c r="A116" s="33" t="s">
        <v>1280</v>
      </c>
      <c r="B116" s="132"/>
      <c r="C116" s="132"/>
      <c r="D116" s="132">
        <v>35</v>
      </c>
      <c r="E116" s="132">
        <v>50</v>
      </c>
      <c r="F116" s="132" t="e">
        <v>#N/A</v>
      </c>
      <c r="G116" s="262" t="s">
        <v>3376</v>
      </c>
      <c r="H116" s="348" t="s">
        <v>24</v>
      </c>
      <c r="I116" s="132">
        <v>142.33099999999999</v>
      </c>
      <c r="J116" s="132">
        <v>-34</v>
      </c>
      <c r="K116" s="132" t="s">
        <v>3499</v>
      </c>
      <c r="L116" s="132" t="b">
        <v>1</v>
      </c>
      <c r="M116" s="132">
        <v>55.381999999999998</v>
      </c>
      <c r="N116" s="132">
        <v>2.0009999999999999</v>
      </c>
      <c r="O116" s="132">
        <v>27.678000000000001</v>
      </c>
      <c r="P116" s="132">
        <v>67.188000000000002</v>
      </c>
      <c r="Q116" s="132">
        <v>0.91700000000000004</v>
      </c>
      <c r="R116" s="132">
        <v>61.582999999999998</v>
      </c>
      <c r="S116" s="132">
        <v>1.19</v>
      </c>
      <c r="T116" s="419">
        <v>-82.745000000000005</v>
      </c>
      <c r="U116" s="132">
        <v>107.05500000000001</v>
      </c>
      <c r="V116" s="132">
        <v>-39</v>
      </c>
      <c r="W116" s="132">
        <v>-45</v>
      </c>
      <c r="X116" s="132">
        <v>156</v>
      </c>
      <c r="Y116" s="132" t="s">
        <v>1280</v>
      </c>
      <c r="Z116" s="132" t="b">
        <v>0</v>
      </c>
      <c r="AA116" s="132">
        <v>0</v>
      </c>
      <c r="AB116" s="132" t="b">
        <v>1</v>
      </c>
      <c r="AC116" s="132">
        <v>50</v>
      </c>
      <c r="AD116" s="132">
        <v>0.99</v>
      </c>
      <c r="AE116" s="132" t="s">
        <v>24</v>
      </c>
      <c r="AF116" s="132" t="s">
        <v>3376</v>
      </c>
      <c r="AG116" s="132" t="s">
        <v>3499</v>
      </c>
      <c r="AH116" s="132"/>
      <c r="AI116" s="132"/>
      <c r="AJ116" s="132"/>
      <c r="AK116" s="132">
        <f>MATCH(A116,'US_long freshly screened'!A:A,0)-1</f>
        <v>35</v>
      </c>
      <c r="AL116" s="132" t="e">
        <f>MATCH(A116,'US_long actual position'!A:A,0)-1</f>
        <v>#N/A</v>
      </c>
    </row>
    <row r="117" spans="1:38" x14ac:dyDescent="0.3">
      <c r="A117" s="33" t="s">
        <v>1067</v>
      </c>
      <c r="B117" s="132">
        <v>12</v>
      </c>
      <c r="C117" s="132">
        <v>83</v>
      </c>
      <c r="D117" s="132">
        <v>75</v>
      </c>
      <c r="E117" s="132">
        <v>50</v>
      </c>
      <c r="F117" s="132" t="e">
        <v>#N/A</v>
      </c>
      <c r="G117" s="233" t="s">
        <v>3168</v>
      </c>
      <c r="H117" s="345" t="s">
        <v>3124</v>
      </c>
      <c r="I117" s="132">
        <v>113.82899999999999</v>
      </c>
      <c r="J117" s="132">
        <v>-25</v>
      </c>
      <c r="K117" s="132" t="s">
        <v>3289</v>
      </c>
      <c r="L117" s="132" t="b">
        <v>1</v>
      </c>
      <c r="M117" s="132">
        <v>47.451999999999998</v>
      </c>
      <c r="N117" s="132">
        <v>1.9790000000000001</v>
      </c>
      <c r="O117" s="132">
        <v>23.975000000000001</v>
      </c>
      <c r="P117" s="132">
        <v>53.256</v>
      </c>
      <c r="Q117" s="132">
        <v>0.89700000000000002</v>
      </c>
      <c r="R117" s="132">
        <v>47.786000000000001</v>
      </c>
      <c r="S117" s="132">
        <v>1.36</v>
      </c>
      <c r="T117" s="419">
        <v>30.016999999999999</v>
      </c>
      <c r="U117" s="132">
        <v>77.424999999999997</v>
      </c>
      <c r="V117" s="132">
        <v>-53</v>
      </c>
      <c r="W117" s="132">
        <v>-58</v>
      </c>
      <c r="X117" s="132">
        <v>190</v>
      </c>
      <c r="Y117" s="132" t="s">
        <v>1067</v>
      </c>
      <c r="Z117" s="132" t="b">
        <v>0</v>
      </c>
      <c r="AA117" s="132">
        <v>0</v>
      </c>
      <c r="AB117" s="132" t="b">
        <v>1</v>
      </c>
      <c r="AC117" s="132">
        <v>50</v>
      </c>
      <c r="AD117" s="132">
        <v>0.97899999999999998</v>
      </c>
      <c r="AE117" s="132" t="s">
        <v>3124</v>
      </c>
      <c r="AF117" s="132" t="s">
        <v>3168</v>
      </c>
      <c r="AG117" s="132" t="s">
        <v>3289</v>
      </c>
      <c r="AH117" s="132">
        <v>12</v>
      </c>
      <c r="AI117" s="132">
        <v>83</v>
      </c>
      <c r="AJ117" s="132" t="s">
        <v>127</v>
      </c>
      <c r="AK117" s="132">
        <f>MATCH(A117,'US_long freshly screened'!A:A,0)-1</f>
        <v>75</v>
      </c>
      <c r="AL117" s="132" t="e">
        <f>MATCH(A117,'US_long actual position'!A:A,0)-1</f>
        <v>#N/A</v>
      </c>
    </row>
    <row r="118" spans="1:38" x14ac:dyDescent="0.3">
      <c r="A118" s="33" t="s">
        <v>358</v>
      </c>
      <c r="B118" s="132">
        <v>87</v>
      </c>
      <c r="C118" s="132">
        <v>89</v>
      </c>
      <c r="D118" s="132">
        <v>86</v>
      </c>
      <c r="E118" s="132">
        <v>50</v>
      </c>
      <c r="F118" s="132">
        <v>3</v>
      </c>
      <c r="G118" s="277" t="s">
        <v>177</v>
      </c>
      <c r="H118" s="348" t="s">
        <v>24</v>
      </c>
      <c r="I118" s="132">
        <v>28.881</v>
      </c>
      <c r="J118" s="132">
        <v>-20</v>
      </c>
      <c r="K118" s="132" t="s">
        <v>3152</v>
      </c>
      <c r="L118" s="132" t="b">
        <v>1</v>
      </c>
      <c r="M118" s="132">
        <v>74.835999999999999</v>
      </c>
      <c r="N118" s="132">
        <v>3.2320000000000002</v>
      </c>
      <c r="O118" s="132">
        <v>23.152000000000001</v>
      </c>
      <c r="P118" s="132">
        <v>91.67</v>
      </c>
      <c r="Q118" s="132">
        <v>0.88600000000000001</v>
      </c>
      <c r="R118" s="132">
        <v>81.260000000000005</v>
      </c>
      <c r="S118" s="132">
        <v>1.65</v>
      </c>
      <c r="T118" s="419">
        <v>21.08</v>
      </c>
      <c r="U118" s="132">
        <v>163.74</v>
      </c>
      <c r="V118" s="132">
        <v>-8</v>
      </c>
      <c r="W118" s="132">
        <v>-6</v>
      </c>
      <c r="X118" s="132">
        <v>73</v>
      </c>
      <c r="Y118" s="132" t="s">
        <v>358</v>
      </c>
      <c r="Z118" s="132" t="b">
        <v>0</v>
      </c>
      <c r="AA118" s="132">
        <v>0</v>
      </c>
      <c r="AB118" s="132" t="b">
        <v>1</v>
      </c>
      <c r="AC118" s="132">
        <v>50</v>
      </c>
      <c r="AD118" s="132">
        <v>0.97499999999999998</v>
      </c>
      <c r="AE118" s="132" t="s">
        <v>24</v>
      </c>
      <c r="AF118" s="132" t="s">
        <v>177</v>
      </c>
      <c r="AG118" s="132" t="s">
        <v>3152</v>
      </c>
      <c r="AH118" s="132">
        <v>87</v>
      </c>
      <c r="AI118" s="132">
        <v>89</v>
      </c>
      <c r="AJ118" s="132" t="s">
        <v>177</v>
      </c>
      <c r="AK118" s="132">
        <f>MATCH(A118,'US_long freshly screened'!A:A,0)-1</f>
        <v>86</v>
      </c>
      <c r="AL118" s="132">
        <f>MATCH(A118,'US_long actual position'!A:A,0)-1</f>
        <v>3</v>
      </c>
    </row>
    <row r="119" spans="1:38" x14ac:dyDescent="0.3">
      <c r="A119" s="33" t="s">
        <v>2135</v>
      </c>
      <c r="B119" s="132">
        <v>27</v>
      </c>
      <c r="C119" s="132">
        <v>86</v>
      </c>
      <c r="D119" s="132">
        <v>91</v>
      </c>
      <c r="E119" s="132">
        <v>50</v>
      </c>
      <c r="F119" s="132" t="e">
        <v>#N/A</v>
      </c>
      <c r="G119" s="300" t="s">
        <v>3238</v>
      </c>
      <c r="H119" s="348" t="s">
        <v>24</v>
      </c>
      <c r="I119" s="132">
        <v>5.4249999999999998</v>
      </c>
      <c r="J119" s="132">
        <v>-26</v>
      </c>
      <c r="K119" s="132" t="s">
        <v>4843</v>
      </c>
      <c r="L119" s="132" t="b">
        <v>1</v>
      </c>
      <c r="M119" s="132">
        <v>85.822999999999993</v>
      </c>
      <c r="N119" s="132">
        <v>3.754</v>
      </c>
      <c r="O119" s="132">
        <v>22.86</v>
      </c>
      <c r="P119" s="132">
        <v>99.44</v>
      </c>
      <c r="Q119" s="132">
        <v>0.86499999999999999</v>
      </c>
      <c r="R119" s="132">
        <v>86.033000000000001</v>
      </c>
      <c r="S119" s="132">
        <v>1.89</v>
      </c>
      <c r="T119" s="419">
        <v>37.746000000000002</v>
      </c>
      <c r="U119" s="132">
        <v>98.17</v>
      </c>
      <c r="V119" s="132">
        <v>-30</v>
      </c>
      <c r="W119" s="132">
        <v>-34</v>
      </c>
      <c r="X119" s="132">
        <v>107</v>
      </c>
      <c r="Y119" s="132" t="s">
        <v>2135</v>
      </c>
      <c r="Z119" s="132" t="b">
        <v>0</v>
      </c>
      <c r="AA119" s="132">
        <v>0</v>
      </c>
      <c r="AB119" s="132" t="b">
        <v>1</v>
      </c>
      <c r="AC119" s="132">
        <v>50</v>
      </c>
      <c r="AD119" s="132">
        <v>0.97399999999999998</v>
      </c>
      <c r="AE119" s="132" t="s">
        <v>24</v>
      </c>
      <c r="AF119" s="132" t="s">
        <v>3238</v>
      </c>
      <c r="AG119" s="132" t="s">
        <v>4843</v>
      </c>
      <c r="AH119" s="132">
        <v>27</v>
      </c>
      <c r="AI119" s="132">
        <v>86</v>
      </c>
      <c r="AJ119" s="132" t="s">
        <v>153</v>
      </c>
      <c r="AK119" s="132">
        <f>MATCH(A119,'US_long freshly screened'!A:A,0)-1</f>
        <v>91</v>
      </c>
      <c r="AL119" s="132" t="e">
        <f>MATCH(A119,'US_long actual position'!A:A,0)-1</f>
        <v>#N/A</v>
      </c>
    </row>
    <row r="120" spans="1:38" x14ac:dyDescent="0.3">
      <c r="A120" s="33" t="s">
        <v>426</v>
      </c>
      <c r="B120" s="132">
        <v>80</v>
      </c>
      <c r="C120" s="132">
        <v>91</v>
      </c>
      <c r="D120" s="132">
        <v>122</v>
      </c>
      <c r="E120" s="132">
        <v>50</v>
      </c>
      <c r="F120" s="132" t="e">
        <v>#N/A</v>
      </c>
      <c r="G120" s="221" t="s">
        <v>3187</v>
      </c>
      <c r="H120" s="348" t="s">
        <v>24</v>
      </c>
      <c r="I120" s="132">
        <v>73.533000000000001</v>
      </c>
      <c r="J120" s="132">
        <v>-41</v>
      </c>
      <c r="K120" s="132" t="s">
        <v>427</v>
      </c>
      <c r="L120" s="132" t="b">
        <v>1</v>
      </c>
      <c r="M120" s="132">
        <v>61.762999999999998</v>
      </c>
      <c r="N120" s="132">
        <v>2.9529999999999998</v>
      </c>
      <c r="O120" s="132">
        <v>20.914000000000001</v>
      </c>
      <c r="P120" s="132">
        <v>67.730999999999995</v>
      </c>
      <c r="Q120" s="132">
        <v>0.85899999999999999</v>
      </c>
      <c r="R120" s="132">
        <v>58.167000000000002</v>
      </c>
      <c r="S120" s="132">
        <v>2.38</v>
      </c>
      <c r="T120" s="419">
        <v>75.483000000000004</v>
      </c>
      <c r="U120" s="132">
        <v>324.86</v>
      </c>
      <c r="V120" s="132">
        <v>-12</v>
      </c>
      <c r="W120" s="132">
        <v>0</v>
      </c>
      <c r="X120" s="132">
        <v>25</v>
      </c>
      <c r="Y120" s="132" t="s">
        <v>426</v>
      </c>
      <c r="Z120" s="132" t="b">
        <v>0</v>
      </c>
      <c r="AA120" s="132">
        <v>0</v>
      </c>
      <c r="AB120" s="132" t="b">
        <v>1</v>
      </c>
      <c r="AC120" s="132">
        <v>50</v>
      </c>
      <c r="AD120" s="132">
        <v>0.96499999999999997</v>
      </c>
      <c r="AE120" s="132" t="s">
        <v>24</v>
      </c>
      <c r="AF120" s="132" t="s">
        <v>3187</v>
      </c>
      <c r="AG120" s="132" t="s">
        <v>427</v>
      </c>
      <c r="AH120" s="132">
        <v>80</v>
      </c>
      <c r="AI120" s="132">
        <v>91</v>
      </c>
      <c r="AJ120" s="132" t="s">
        <v>56</v>
      </c>
      <c r="AK120" s="132">
        <f>MATCH(A120,'US_long freshly screened'!A:A,0)-1</f>
        <v>122</v>
      </c>
      <c r="AL120" s="132" t="e">
        <f>MATCH(A120,'US_long actual position'!A:A,0)-1</f>
        <v>#N/A</v>
      </c>
    </row>
    <row r="121" spans="1:38" x14ac:dyDescent="0.3">
      <c r="A121" s="33" t="s">
        <v>2055</v>
      </c>
      <c r="B121" s="132">
        <v>53</v>
      </c>
      <c r="C121" s="132">
        <v>80</v>
      </c>
      <c r="D121" s="132">
        <v>123</v>
      </c>
      <c r="E121" s="132">
        <v>50</v>
      </c>
      <c r="F121" s="132" t="e">
        <v>#N/A</v>
      </c>
      <c r="G121" s="269" t="s">
        <v>3217</v>
      </c>
      <c r="H121" s="288" t="s">
        <v>150</v>
      </c>
      <c r="I121" s="132">
        <v>2.8450000000000002</v>
      </c>
      <c r="J121" s="132">
        <v>-38</v>
      </c>
      <c r="K121" s="132" t="s">
        <v>4761</v>
      </c>
      <c r="L121" s="132" t="b">
        <v>1</v>
      </c>
      <c r="M121" s="132">
        <v>63.404000000000003</v>
      </c>
      <c r="N121" s="132">
        <v>3.0339999999999998</v>
      </c>
      <c r="O121" s="132">
        <v>20.9</v>
      </c>
      <c r="P121" s="132">
        <v>75.593000000000004</v>
      </c>
      <c r="Q121" s="132">
        <v>0.85</v>
      </c>
      <c r="R121" s="132">
        <v>64.256</v>
      </c>
      <c r="S121" s="132">
        <v>1.72</v>
      </c>
      <c r="T121" s="419">
        <v>-95.745999999999995</v>
      </c>
      <c r="U121" s="132">
        <v>64.53</v>
      </c>
      <c r="V121" s="132">
        <v>-13</v>
      </c>
      <c r="W121" s="132">
        <v>-21</v>
      </c>
      <c r="X121" s="132">
        <v>180</v>
      </c>
      <c r="Y121" s="132" t="s">
        <v>2055</v>
      </c>
      <c r="Z121" s="132" t="b">
        <v>0</v>
      </c>
      <c r="AA121" s="132">
        <v>0</v>
      </c>
      <c r="AB121" s="132" t="b">
        <v>1</v>
      </c>
      <c r="AC121" s="132">
        <v>50</v>
      </c>
      <c r="AD121" s="132">
        <v>0.96499999999999997</v>
      </c>
      <c r="AE121" s="132" t="s">
        <v>150</v>
      </c>
      <c r="AF121" s="132" t="s">
        <v>3217</v>
      </c>
      <c r="AG121" s="132" t="s">
        <v>4761</v>
      </c>
      <c r="AH121" s="132">
        <v>53</v>
      </c>
      <c r="AI121" s="132">
        <v>80</v>
      </c>
      <c r="AJ121" s="132" t="s">
        <v>2835</v>
      </c>
      <c r="AK121" s="132">
        <f>MATCH(A121,'US_long freshly screened'!A:A,0)-1</f>
        <v>123</v>
      </c>
      <c r="AL121" s="132" t="e">
        <f>MATCH(A121,'US_long actual position'!A:A,0)-1</f>
        <v>#N/A</v>
      </c>
    </row>
    <row r="122" spans="1:38" x14ac:dyDescent="0.3">
      <c r="A122" s="33" t="s">
        <v>1697</v>
      </c>
      <c r="B122" s="132">
        <v>88</v>
      </c>
      <c r="C122" s="132">
        <v>93</v>
      </c>
      <c r="D122" s="132">
        <v>134</v>
      </c>
      <c r="E122" s="132">
        <v>50</v>
      </c>
      <c r="F122" s="132" t="e">
        <v>#N/A</v>
      </c>
      <c r="G122" s="235" t="s">
        <v>3301</v>
      </c>
      <c r="H122" s="349" t="s">
        <v>3108</v>
      </c>
      <c r="I122" s="132">
        <v>1.871</v>
      </c>
      <c r="J122" s="132">
        <v>-29</v>
      </c>
      <c r="K122" s="132" t="s">
        <v>4791</v>
      </c>
      <c r="L122" s="132" t="b">
        <v>1</v>
      </c>
      <c r="M122" s="132">
        <v>87.739000000000004</v>
      </c>
      <c r="N122" s="132">
        <v>4.3</v>
      </c>
      <c r="O122" s="132">
        <v>20.404</v>
      </c>
      <c r="P122" s="132">
        <v>123.40900000000001</v>
      </c>
      <c r="Q122" s="132">
        <v>0.86699999999999999</v>
      </c>
      <c r="R122" s="132">
        <v>106.96899999999999</v>
      </c>
      <c r="S122" s="132">
        <v>4.84</v>
      </c>
      <c r="T122" s="419">
        <v>-17.413</v>
      </c>
      <c r="U122" s="132">
        <v>43.9</v>
      </c>
      <c r="V122" s="132">
        <v>-25</v>
      </c>
      <c r="W122" s="132">
        <v>-2</v>
      </c>
      <c r="X122" s="132">
        <v>94</v>
      </c>
      <c r="Y122" s="132" t="s">
        <v>1697</v>
      </c>
      <c r="Z122" s="132" t="b">
        <v>0</v>
      </c>
      <c r="AA122" s="132">
        <v>0</v>
      </c>
      <c r="AB122" s="132" t="b">
        <v>1</v>
      </c>
      <c r="AC122" s="132">
        <v>50</v>
      </c>
      <c r="AD122" s="132">
        <v>0.96199999999999997</v>
      </c>
      <c r="AE122" s="132" t="s">
        <v>3108</v>
      </c>
      <c r="AF122" s="132" t="s">
        <v>3301</v>
      </c>
      <c r="AG122" s="132" t="s">
        <v>4791</v>
      </c>
      <c r="AH122" s="132">
        <v>88</v>
      </c>
      <c r="AI122" s="132">
        <v>93</v>
      </c>
      <c r="AJ122" s="132" t="s">
        <v>200</v>
      </c>
      <c r="AK122" s="132">
        <f>MATCH(A122,'US_long freshly screened'!A:A,0)-1</f>
        <v>134</v>
      </c>
      <c r="AL122" s="132" t="e">
        <f>MATCH(A122,'US_long actual position'!A:A,0)-1</f>
        <v>#N/A</v>
      </c>
    </row>
    <row r="123" spans="1:38" x14ac:dyDescent="0.3">
      <c r="A123" s="33" t="s">
        <v>7630</v>
      </c>
      <c r="B123" s="132"/>
      <c r="C123" s="132"/>
      <c r="D123" s="132">
        <v>137</v>
      </c>
      <c r="E123" s="132">
        <v>50</v>
      </c>
      <c r="F123" s="132" t="e">
        <v>#N/A</v>
      </c>
      <c r="G123" s="323" t="s">
        <v>3250</v>
      </c>
      <c r="H123" s="347" t="s">
        <v>3111</v>
      </c>
      <c r="I123" s="132">
        <v>0.442</v>
      </c>
      <c r="J123" s="132">
        <v>-29</v>
      </c>
      <c r="K123" s="132" t="s">
        <v>7797</v>
      </c>
      <c r="L123" s="132" t="b">
        <v>1</v>
      </c>
      <c r="M123" s="132">
        <v>42.707000000000001</v>
      </c>
      <c r="N123" s="132">
        <v>2.1019999999999999</v>
      </c>
      <c r="O123" s="132">
        <v>20.318000000000001</v>
      </c>
      <c r="P123" s="132">
        <v>49.02</v>
      </c>
      <c r="Q123" s="132">
        <v>0.84399999999999997</v>
      </c>
      <c r="R123" s="132">
        <v>41.378999999999998</v>
      </c>
      <c r="S123" s="132">
        <v>1.59</v>
      </c>
      <c r="T123" s="419">
        <v>40.29</v>
      </c>
      <c r="U123" s="132">
        <v>7.8</v>
      </c>
      <c r="V123" s="132">
        <v>-1</v>
      </c>
      <c r="W123" s="132">
        <v>-24</v>
      </c>
      <c r="X123" s="132">
        <v>1611</v>
      </c>
      <c r="Y123" s="132" t="s">
        <v>7630</v>
      </c>
      <c r="Z123" s="132" t="b">
        <v>0</v>
      </c>
      <c r="AA123" s="132">
        <v>0</v>
      </c>
      <c r="AB123" s="132" t="b">
        <v>1</v>
      </c>
      <c r="AC123" s="132">
        <v>50</v>
      </c>
      <c r="AD123" s="132">
        <v>0.96099999999999997</v>
      </c>
      <c r="AE123" s="132" t="s">
        <v>3111</v>
      </c>
      <c r="AF123" s="132" t="s">
        <v>3250</v>
      </c>
      <c r="AG123" s="132" t="s">
        <v>7797</v>
      </c>
      <c r="AH123" s="132"/>
      <c r="AI123" s="132"/>
      <c r="AJ123" s="132"/>
      <c r="AK123" s="132">
        <f>MATCH(A123,'US_long freshly screened'!A:A,0)-1</f>
        <v>137</v>
      </c>
      <c r="AL123" s="132" t="e">
        <f>MATCH(A123,'US_long actual position'!A:A,0)-1</f>
        <v>#N/A</v>
      </c>
    </row>
    <row r="124" spans="1:38" x14ac:dyDescent="0.3">
      <c r="A124" s="33" t="s">
        <v>91</v>
      </c>
      <c r="B124" s="132">
        <v>76</v>
      </c>
      <c r="C124" s="132">
        <v>85</v>
      </c>
      <c r="D124" s="132">
        <v>145</v>
      </c>
      <c r="E124" s="132">
        <v>50</v>
      </c>
      <c r="F124" s="132" t="e">
        <v>#N/A</v>
      </c>
      <c r="G124" s="301" t="s">
        <v>3207</v>
      </c>
      <c r="H124" s="349" t="s">
        <v>3108</v>
      </c>
      <c r="I124" s="132">
        <v>18.268999999999998</v>
      </c>
      <c r="J124" s="132">
        <v>-45</v>
      </c>
      <c r="K124" s="132" t="s">
        <v>3208</v>
      </c>
      <c r="L124" s="132" t="b">
        <v>1</v>
      </c>
      <c r="M124" s="132">
        <v>52.831000000000003</v>
      </c>
      <c r="N124" s="132">
        <v>2.6459999999999999</v>
      </c>
      <c r="O124" s="132">
        <v>19.966999999999999</v>
      </c>
      <c r="P124" s="132">
        <v>61.506999999999998</v>
      </c>
      <c r="Q124" s="132">
        <v>0.84499999999999997</v>
      </c>
      <c r="R124" s="132">
        <v>51.97</v>
      </c>
      <c r="S124" s="132">
        <v>2</v>
      </c>
      <c r="T124" s="419">
        <v>93.194000000000003</v>
      </c>
      <c r="U124" s="132">
        <v>92.106999999999999</v>
      </c>
      <c r="V124" s="132">
        <v>-36</v>
      </c>
      <c r="W124" s="132">
        <v>-41</v>
      </c>
      <c r="X124" s="132">
        <v>108</v>
      </c>
      <c r="Y124" s="132" t="s">
        <v>91</v>
      </c>
      <c r="Z124" s="132" t="b">
        <v>0</v>
      </c>
      <c r="AA124" s="132">
        <v>0</v>
      </c>
      <c r="AB124" s="132" t="b">
        <v>1</v>
      </c>
      <c r="AC124" s="132">
        <v>50</v>
      </c>
      <c r="AD124" s="132">
        <v>0.95799999999999996</v>
      </c>
      <c r="AE124" s="132" t="s">
        <v>3108</v>
      </c>
      <c r="AF124" s="132" t="s">
        <v>3207</v>
      </c>
      <c r="AG124" s="132" t="s">
        <v>3208</v>
      </c>
      <c r="AH124" s="132">
        <v>76</v>
      </c>
      <c r="AI124" s="132">
        <v>85</v>
      </c>
      <c r="AJ124" s="132" t="s">
        <v>502</v>
      </c>
      <c r="AK124" s="132">
        <f>MATCH(A124,'US_long freshly screened'!A:A,0)-1</f>
        <v>145</v>
      </c>
      <c r="AL124" s="132" t="e">
        <f>MATCH(A124,'US_long actual position'!A:A,0)-1</f>
        <v>#N/A</v>
      </c>
    </row>
    <row r="125" spans="1:38" x14ac:dyDescent="0.3">
      <c r="A125" s="33" t="s">
        <v>1217</v>
      </c>
      <c r="B125" s="132"/>
      <c r="C125" s="132"/>
      <c r="D125" s="132">
        <v>147</v>
      </c>
      <c r="E125" s="132">
        <v>50</v>
      </c>
      <c r="F125" s="132" t="e">
        <v>#N/A</v>
      </c>
      <c r="G125" s="238" t="s">
        <v>3158</v>
      </c>
      <c r="H125" s="352" t="s">
        <v>245</v>
      </c>
      <c r="I125" s="132">
        <v>87.066000000000003</v>
      </c>
      <c r="J125" s="132">
        <v>-23</v>
      </c>
      <c r="K125" s="132" t="s">
        <v>4955</v>
      </c>
      <c r="L125" s="132" t="b">
        <v>1</v>
      </c>
      <c r="M125" s="132">
        <v>50.432000000000002</v>
      </c>
      <c r="N125" s="132">
        <v>2.548</v>
      </c>
      <c r="O125" s="132">
        <v>19.795999999999999</v>
      </c>
      <c r="P125" s="132">
        <v>61.750999999999998</v>
      </c>
      <c r="Q125" s="132">
        <v>0.85499999999999998</v>
      </c>
      <c r="R125" s="132">
        <v>52.795000000000002</v>
      </c>
      <c r="S125" s="132">
        <v>1.55</v>
      </c>
      <c r="T125" s="419">
        <v>74.962999999999994</v>
      </c>
      <c r="U125" s="132">
        <v>78.855000000000004</v>
      </c>
      <c r="V125" s="132">
        <v>-20</v>
      </c>
      <c r="W125" s="132">
        <v>-25</v>
      </c>
      <c r="X125" s="132">
        <v>163</v>
      </c>
      <c r="Y125" s="132" t="s">
        <v>1217</v>
      </c>
      <c r="Z125" s="132" t="b">
        <v>0</v>
      </c>
      <c r="AA125" s="132">
        <v>0</v>
      </c>
      <c r="AB125" s="132" t="b">
        <v>1</v>
      </c>
      <c r="AC125" s="132">
        <v>50</v>
      </c>
      <c r="AD125" s="132">
        <v>0.95799999999999996</v>
      </c>
      <c r="AE125" s="132" t="s">
        <v>245</v>
      </c>
      <c r="AF125" s="132" t="s">
        <v>3158</v>
      </c>
      <c r="AG125" s="132" t="s">
        <v>4955</v>
      </c>
      <c r="AH125" s="132"/>
      <c r="AI125" s="132"/>
      <c r="AJ125" s="132"/>
      <c r="AK125" s="132">
        <f>MATCH(A125,'US_long freshly screened'!A:A,0)-1</f>
        <v>147</v>
      </c>
      <c r="AL125" s="132" t="e">
        <f>MATCH(A125,'US_long actual position'!A:A,0)-1</f>
        <v>#N/A</v>
      </c>
    </row>
    <row r="126" spans="1:38" x14ac:dyDescent="0.3">
      <c r="A126" s="33" t="s">
        <v>865</v>
      </c>
      <c r="B126" s="132">
        <v>83</v>
      </c>
      <c r="C126" s="132">
        <v>94</v>
      </c>
      <c r="D126" s="132">
        <v>155</v>
      </c>
      <c r="E126" s="132">
        <v>50</v>
      </c>
      <c r="F126" s="132" t="e">
        <v>#N/A</v>
      </c>
      <c r="G126" s="243" t="s">
        <v>3262</v>
      </c>
      <c r="H126" s="347" t="s">
        <v>3111</v>
      </c>
      <c r="I126" s="132">
        <v>10.327999999999999</v>
      </c>
      <c r="J126" s="132">
        <v>-87</v>
      </c>
      <c r="K126" s="132" t="s">
        <v>5625</v>
      </c>
      <c r="L126" s="132" t="b">
        <v>1</v>
      </c>
      <c r="M126" s="132">
        <v>163.50399999999999</v>
      </c>
      <c r="N126" s="132">
        <v>8.3770000000000007</v>
      </c>
      <c r="O126" s="132">
        <v>19.518999999999998</v>
      </c>
      <c r="P126" s="132">
        <v>245.595</v>
      </c>
      <c r="Q126" s="132">
        <v>0.85599999999999998</v>
      </c>
      <c r="R126" s="132">
        <v>210.136</v>
      </c>
      <c r="S126" s="132">
        <v>3.89</v>
      </c>
      <c r="T126" s="419">
        <v>-0.68700000000000006</v>
      </c>
      <c r="U126" s="132">
        <v>74.88</v>
      </c>
      <c r="V126" s="132">
        <v>-47</v>
      </c>
      <c r="W126" s="132">
        <v>-56</v>
      </c>
      <c r="X126" s="132">
        <v>68</v>
      </c>
      <c r="Y126" s="132" t="s">
        <v>865</v>
      </c>
      <c r="Z126" s="132" t="b">
        <v>0</v>
      </c>
      <c r="AA126" s="132">
        <v>0</v>
      </c>
      <c r="AB126" s="132" t="b">
        <v>1</v>
      </c>
      <c r="AC126" s="132">
        <v>50</v>
      </c>
      <c r="AD126" s="132">
        <v>0.95599999999999996</v>
      </c>
      <c r="AE126" s="132" t="s">
        <v>3111</v>
      </c>
      <c r="AF126" s="132" t="s">
        <v>3262</v>
      </c>
      <c r="AG126" s="132" t="s">
        <v>5625</v>
      </c>
      <c r="AH126" s="132">
        <v>83</v>
      </c>
      <c r="AI126" s="132">
        <v>94</v>
      </c>
      <c r="AJ126" s="132" t="s">
        <v>27</v>
      </c>
      <c r="AK126" s="132">
        <f>MATCH(A126,'US_long freshly screened'!A:A,0)-1</f>
        <v>155</v>
      </c>
      <c r="AL126" s="132" t="e">
        <f>MATCH(A126,'US_long actual position'!A:A,0)-1</f>
        <v>#N/A</v>
      </c>
    </row>
    <row r="127" spans="1:38" x14ac:dyDescent="0.3">
      <c r="A127" s="33" t="s">
        <v>1006</v>
      </c>
      <c r="B127" s="132">
        <v>19</v>
      </c>
      <c r="C127" s="132">
        <v>87</v>
      </c>
      <c r="D127" s="132">
        <v>167</v>
      </c>
      <c r="E127" s="132">
        <v>50</v>
      </c>
      <c r="F127" s="132" t="e">
        <v>#N/A</v>
      </c>
      <c r="G127" s="229" t="s">
        <v>202</v>
      </c>
      <c r="H127" s="349" t="s">
        <v>3108</v>
      </c>
      <c r="I127" s="132">
        <v>11.337999999999999</v>
      </c>
      <c r="J127" s="132">
        <v>-35</v>
      </c>
      <c r="K127" s="132" t="s">
        <v>3179</v>
      </c>
      <c r="L127" s="132" t="b">
        <v>1</v>
      </c>
      <c r="M127" s="132">
        <v>70.334999999999994</v>
      </c>
      <c r="N127" s="132">
        <v>3.6509999999999998</v>
      </c>
      <c r="O127" s="132">
        <v>19.263999999999999</v>
      </c>
      <c r="P127" s="132">
        <v>78.569000000000003</v>
      </c>
      <c r="Q127" s="132">
        <v>0.83499999999999996</v>
      </c>
      <c r="R127" s="132">
        <v>65.597999999999999</v>
      </c>
      <c r="S127" s="132">
        <v>2.06</v>
      </c>
      <c r="T127" s="419">
        <v>52.033000000000001</v>
      </c>
      <c r="U127" s="132">
        <v>169.75</v>
      </c>
      <c r="V127" s="132">
        <v>7</v>
      </c>
      <c r="W127" s="132">
        <v>1</v>
      </c>
      <c r="X127" s="132">
        <v>57</v>
      </c>
      <c r="Y127" s="132" t="s">
        <v>1006</v>
      </c>
      <c r="Z127" s="132" t="b">
        <v>0</v>
      </c>
      <c r="AA127" s="132">
        <v>0</v>
      </c>
      <c r="AB127" s="132" t="b">
        <v>1</v>
      </c>
      <c r="AC127" s="132">
        <v>50</v>
      </c>
      <c r="AD127" s="132">
        <v>0.95199999999999996</v>
      </c>
      <c r="AE127" s="132" t="s">
        <v>3108</v>
      </c>
      <c r="AF127" s="132" t="s">
        <v>202</v>
      </c>
      <c r="AG127" s="132" t="s">
        <v>3179</v>
      </c>
      <c r="AH127" s="132">
        <v>19</v>
      </c>
      <c r="AI127" s="132">
        <v>87</v>
      </c>
      <c r="AJ127" s="132" t="s">
        <v>202</v>
      </c>
      <c r="AK127" s="132">
        <f>MATCH(A127,'US_long freshly screened'!A:A,0)-1</f>
        <v>167</v>
      </c>
      <c r="AL127" s="132" t="e">
        <f>MATCH(A127,'US_long actual position'!A:A,0)-1</f>
        <v>#N/A</v>
      </c>
    </row>
    <row r="128" spans="1:38" x14ac:dyDescent="0.3">
      <c r="A128" s="33" t="s">
        <v>1125</v>
      </c>
      <c r="B128" s="132"/>
      <c r="C128" s="132"/>
      <c r="D128" s="132">
        <v>171</v>
      </c>
      <c r="E128" s="132">
        <v>50</v>
      </c>
      <c r="F128" s="132" t="e">
        <v>#N/A</v>
      </c>
      <c r="G128" s="298" t="s">
        <v>3121</v>
      </c>
      <c r="H128" s="352" t="s">
        <v>245</v>
      </c>
      <c r="I128" s="132">
        <v>28.414000000000001</v>
      </c>
      <c r="J128" s="132">
        <v>-24</v>
      </c>
      <c r="K128" s="132" t="s">
        <v>4774</v>
      </c>
      <c r="L128" s="132" t="b">
        <v>1</v>
      </c>
      <c r="M128" s="132">
        <v>38.442</v>
      </c>
      <c r="N128" s="132">
        <v>2.0230000000000001</v>
      </c>
      <c r="O128" s="132">
        <v>19.001000000000001</v>
      </c>
      <c r="P128" s="132">
        <v>44.384999999999998</v>
      </c>
      <c r="Q128" s="132">
        <v>0.83699999999999997</v>
      </c>
      <c r="R128" s="132">
        <v>37.159999999999997</v>
      </c>
      <c r="S128" s="132">
        <v>1.64</v>
      </c>
      <c r="T128" s="419">
        <v>-10.766</v>
      </c>
      <c r="U128" s="132">
        <v>73.849999999999994</v>
      </c>
      <c r="V128" s="132">
        <v>-38</v>
      </c>
      <c r="W128" s="132">
        <v>-31</v>
      </c>
      <c r="X128" s="132">
        <v>165</v>
      </c>
      <c r="Y128" s="132" t="s">
        <v>1125</v>
      </c>
      <c r="Z128" s="132" t="b">
        <v>0</v>
      </c>
      <c r="AA128" s="132">
        <v>0</v>
      </c>
      <c r="AB128" s="132" t="b">
        <v>1</v>
      </c>
      <c r="AC128" s="132">
        <v>50</v>
      </c>
      <c r="AD128" s="132">
        <v>0.95099999999999996</v>
      </c>
      <c r="AE128" s="132" t="s">
        <v>245</v>
      </c>
      <c r="AF128" s="132" t="s">
        <v>3121</v>
      </c>
      <c r="AG128" s="132" t="s">
        <v>4774</v>
      </c>
      <c r="AH128" s="132"/>
      <c r="AI128" s="132"/>
      <c r="AJ128" s="132"/>
      <c r="AK128" s="132">
        <f>MATCH(A128,'US_long freshly screened'!A:A,0)-1</f>
        <v>171</v>
      </c>
      <c r="AL128" s="132" t="e">
        <f>MATCH(A128,'US_long actual position'!A:A,0)-1</f>
        <v>#N/A</v>
      </c>
    </row>
    <row r="129" spans="1:38" x14ac:dyDescent="0.3">
      <c r="A129" s="33" t="s">
        <v>285</v>
      </c>
      <c r="B129" s="132">
        <v>96</v>
      </c>
      <c r="C129" s="132">
        <v>85</v>
      </c>
      <c r="D129" s="132">
        <v>184</v>
      </c>
      <c r="E129" s="132">
        <v>50</v>
      </c>
      <c r="F129" s="132" t="e">
        <v>#N/A</v>
      </c>
      <c r="G129" s="211" t="s">
        <v>3385</v>
      </c>
      <c r="H129" s="349" t="s">
        <v>3108</v>
      </c>
      <c r="I129" s="132">
        <v>10.967000000000001</v>
      </c>
      <c r="J129" s="132">
        <v>-37</v>
      </c>
      <c r="K129" s="132" t="s">
        <v>4738</v>
      </c>
      <c r="L129" s="132" t="b">
        <v>1</v>
      </c>
      <c r="M129" s="132">
        <v>72.427999999999997</v>
      </c>
      <c r="N129" s="132">
        <v>3.9279999999999999</v>
      </c>
      <c r="O129" s="132">
        <v>18.440000000000001</v>
      </c>
      <c r="P129" s="132">
        <v>81.287000000000006</v>
      </c>
      <c r="Q129" s="132">
        <v>0.82799999999999996</v>
      </c>
      <c r="R129" s="132">
        <v>67.320999999999998</v>
      </c>
      <c r="S129" s="132">
        <v>2.14</v>
      </c>
      <c r="T129" s="419">
        <v>32.637</v>
      </c>
      <c r="U129" s="132">
        <v>205.01</v>
      </c>
      <c r="V129" s="132">
        <v>-21</v>
      </c>
      <c r="W129" s="132">
        <v>-32</v>
      </c>
      <c r="X129" s="132">
        <v>45</v>
      </c>
      <c r="Y129" s="132" t="s">
        <v>285</v>
      </c>
      <c r="Z129" s="132" t="b">
        <v>0</v>
      </c>
      <c r="AA129" s="132">
        <v>0</v>
      </c>
      <c r="AB129" s="132" t="b">
        <v>1</v>
      </c>
      <c r="AC129" s="132">
        <v>50</v>
      </c>
      <c r="AD129" s="132">
        <v>0.94699999999999995</v>
      </c>
      <c r="AE129" s="132" t="s">
        <v>3108</v>
      </c>
      <c r="AF129" s="132" t="s">
        <v>3385</v>
      </c>
      <c r="AG129" s="132" t="s">
        <v>4738</v>
      </c>
      <c r="AH129" s="132">
        <v>96</v>
      </c>
      <c r="AI129" s="132">
        <v>85</v>
      </c>
      <c r="AJ129" s="132" t="s">
        <v>54</v>
      </c>
      <c r="AK129" s="132">
        <f>MATCH(A129,'US_long freshly screened'!A:A,0)-1</f>
        <v>184</v>
      </c>
      <c r="AL129" s="132" t="e">
        <f>MATCH(A129,'US_long actual position'!A:A,0)-1</f>
        <v>#N/A</v>
      </c>
    </row>
    <row r="130" spans="1:38" x14ac:dyDescent="0.3">
      <c r="A130" s="33" t="s">
        <v>215</v>
      </c>
      <c r="B130" s="132">
        <v>35</v>
      </c>
      <c r="C130" s="132">
        <v>91</v>
      </c>
      <c r="D130" s="132">
        <v>189</v>
      </c>
      <c r="E130" s="132">
        <v>50</v>
      </c>
      <c r="F130" s="132" t="e">
        <v>#N/A</v>
      </c>
      <c r="G130" s="216" t="s">
        <v>3221</v>
      </c>
      <c r="H130" s="348" t="s">
        <v>24</v>
      </c>
      <c r="I130" s="132">
        <v>12.988</v>
      </c>
      <c r="J130" s="132">
        <v>-22</v>
      </c>
      <c r="K130" s="132" t="s">
        <v>3907</v>
      </c>
      <c r="L130" s="132" t="b">
        <v>1</v>
      </c>
      <c r="M130" s="132">
        <v>80.325999999999993</v>
      </c>
      <c r="N130" s="132">
        <v>4.4029999999999996</v>
      </c>
      <c r="O130" s="132">
        <v>18.244</v>
      </c>
      <c r="P130" s="132">
        <v>94.881</v>
      </c>
      <c r="Q130" s="132">
        <v>0.81299999999999994</v>
      </c>
      <c r="R130" s="132">
        <v>77.096000000000004</v>
      </c>
      <c r="S130" s="132">
        <v>3.86</v>
      </c>
      <c r="T130" s="419">
        <v>42.716999999999999</v>
      </c>
      <c r="U130" s="132">
        <v>78.23</v>
      </c>
      <c r="V130" s="132">
        <v>-48</v>
      </c>
      <c r="W130" s="132">
        <v>-49</v>
      </c>
      <c r="X130" s="132">
        <v>66</v>
      </c>
      <c r="Y130" s="132" t="s">
        <v>215</v>
      </c>
      <c r="Z130" s="132" t="b">
        <v>0</v>
      </c>
      <c r="AA130" s="132">
        <v>0</v>
      </c>
      <c r="AB130" s="132" t="b">
        <v>1</v>
      </c>
      <c r="AC130" s="132">
        <v>50</v>
      </c>
      <c r="AD130" s="132">
        <v>0.94599999999999995</v>
      </c>
      <c r="AE130" s="132" t="s">
        <v>24</v>
      </c>
      <c r="AF130" s="132" t="s">
        <v>3221</v>
      </c>
      <c r="AG130" s="132" t="s">
        <v>3907</v>
      </c>
      <c r="AH130" s="132">
        <v>35</v>
      </c>
      <c r="AI130" s="132">
        <v>91</v>
      </c>
      <c r="AJ130" s="132" t="s">
        <v>70</v>
      </c>
      <c r="AK130" s="132">
        <f>MATCH(A130,'US_long freshly screened'!A:A,0)-1</f>
        <v>189</v>
      </c>
      <c r="AL130" s="132" t="e">
        <f>MATCH(A130,'US_long actual position'!A:A,0)-1</f>
        <v>#N/A</v>
      </c>
    </row>
    <row r="131" spans="1:38" x14ac:dyDescent="0.3">
      <c r="A131" s="33" t="s">
        <v>8551</v>
      </c>
      <c r="B131" s="132"/>
      <c r="C131" s="132"/>
      <c r="D131" s="132">
        <v>190</v>
      </c>
      <c r="E131" s="132">
        <v>50</v>
      </c>
      <c r="F131" s="132" t="e">
        <v>#N/A</v>
      </c>
      <c r="G131" s="214" t="s">
        <v>3193</v>
      </c>
      <c r="H131" s="347" t="s">
        <v>3111</v>
      </c>
      <c r="I131" s="132">
        <v>0.35599999999999998</v>
      </c>
      <c r="J131" s="132">
        <v>-26</v>
      </c>
      <c r="K131" s="132" t="s">
        <v>8552</v>
      </c>
      <c r="L131" s="132" t="b">
        <v>1</v>
      </c>
      <c r="M131" s="132">
        <v>46.658000000000001</v>
      </c>
      <c r="N131" s="132">
        <v>2.5640000000000001</v>
      </c>
      <c r="O131" s="132">
        <v>18.199000000000002</v>
      </c>
      <c r="P131" s="132">
        <v>54.296999999999997</v>
      </c>
      <c r="Q131" s="132">
        <v>0.82499999999999996</v>
      </c>
      <c r="R131" s="132">
        <v>44.802</v>
      </c>
      <c r="S131" s="132">
        <v>1.58</v>
      </c>
      <c r="T131" s="419">
        <v>84.403999999999996</v>
      </c>
      <c r="U131" s="132">
        <v>33.090000000000003</v>
      </c>
      <c r="V131" s="132">
        <v>-51</v>
      </c>
      <c r="W131" s="132">
        <v>-59</v>
      </c>
      <c r="X131" s="132">
        <v>383</v>
      </c>
      <c r="Y131" s="132" t="s">
        <v>8551</v>
      </c>
      <c r="Z131" s="132" t="b">
        <v>0</v>
      </c>
      <c r="AA131" s="132">
        <v>0</v>
      </c>
      <c r="AB131" s="132" t="b">
        <v>1</v>
      </c>
      <c r="AC131" s="132">
        <v>50</v>
      </c>
      <c r="AD131" s="132">
        <v>0.94499999999999995</v>
      </c>
      <c r="AE131" s="132" t="s">
        <v>3111</v>
      </c>
      <c r="AF131" s="132" t="s">
        <v>3193</v>
      </c>
      <c r="AG131" s="132" t="s">
        <v>8552</v>
      </c>
      <c r="AH131" s="132"/>
      <c r="AI131" s="132"/>
      <c r="AJ131" s="132"/>
      <c r="AK131" s="132">
        <f>MATCH(A131,'US_long freshly screened'!A:A,0)-1</f>
        <v>190</v>
      </c>
      <c r="AL131" s="132" t="e">
        <f>MATCH(A131,'US_long actual position'!A:A,0)-1</f>
        <v>#N/A</v>
      </c>
    </row>
    <row r="132" spans="1:38" x14ac:dyDescent="0.3">
      <c r="A132" s="33" t="s">
        <v>248</v>
      </c>
      <c r="B132" s="132"/>
      <c r="C132" s="132"/>
      <c r="D132" s="132">
        <v>191</v>
      </c>
      <c r="E132" s="132">
        <v>50</v>
      </c>
      <c r="F132" s="132" t="e">
        <v>#N/A</v>
      </c>
      <c r="G132" s="269" t="s">
        <v>3217</v>
      </c>
      <c r="H132" s="288" t="s">
        <v>150</v>
      </c>
      <c r="I132" s="132">
        <v>28.369</v>
      </c>
      <c r="J132" s="132">
        <v>-40</v>
      </c>
      <c r="K132" s="132" t="s">
        <v>4917</v>
      </c>
      <c r="L132" s="132" t="b">
        <v>1</v>
      </c>
      <c r="M132" s="132">
        <v>34.712000000000003</v>
      </c>
      <c r="N132" s="132">
        <v>1.9079999999999999</v>
      </c>
      <c r="O132" s="132">
        <v>18.196999999999999</v>
      </c>
      <c r="P132" s="132">
        <v>39.723999999999997</v>
      </c>
      <c r="Q132" s="132">
        <v>0.82199999999999995</v>
      </c>
      <c r="R132" s="132">
        <v>32.659999999999997</v>
      </c>
      <c r="S132" s="132">
        <v>1.59</v>
      </c>
      <c r="T132" s="419">
        <v>73.034000000000006</v>
      </c>
      <c r="U132" s="132">
        <v>199.52</v>
      </c>
      <c r="V132" s="132">
        <v>-41</v>
      </c>
      <c r="W132" s="132">
        <v>-34</v>
      </c>
      <c r="X132" s="132">
        <v>63</v>
      </c>
      <c r="Y132" s="132" t="s">
        <v>248</v>
      </c>
      <c r="Z132" s="132" t="b">
        <v>0</v>
      </c>
      <c r="AA132" s="132">
        <v>0</v>
      </c>
      <c r="AB132" s="132" t="b">
        <v>1</v>
      </c>
      <c r="AC132" s="132">
        <v>50</v>
      </c>
      <c r="AD132" s="132">
        <v>0.94499999999999995</v>
      </c>
      <c r="AE132" s="132" t="s">
        <v>150</v>
      </c>
      <c r="AF132" s="132" t="s">
        <v>3217</v>
      </c>
      <c r="AG132" s="132" t="s">
        <v>4917</v>
      </c>
      <c r="AH132" s="132"/>
      <c r="AI132" s="132"/>
      <c r="AJ132" s="132"/>
      <c r="AK132" s="132">
        <f>MATCH(A132,'US_long freshly screened'!A:A,0)-1</f>
        <v>191</v>
      </c>
      <c r="AL132" s="132" t="e">
        <f>MATCH(A132,'US_long actual position'!A:A,0)-1</f>
        <v>#N/A</v>
      </c>
    </row>
    <row r="133" spans="1:38" x14ac:dyDescent="0.3">
      <c r="A133" s="33" t="s">
        <v>848</v>
      </c>
      <c r="B133" s="132">
        <v>51</v>
      </c>
      <c r="C133" s="132">
        <v>95</v>
      </c>
      <c r="D133" s="132">
        <v>206</v>
      </c>
      <c r="E133" s="132">
        <v>50</v>
      </c>
      <c r="F133" s="132" t="e">
        <v>#N/A</v>
      </c>
      <c r="G133" s="227" t="s">
        <v>88</v>
      </c>
      <c r="H133" s="346" t="s">
        <v>31</v>
      </c>
      <c r="I133" s="132">
        <v>149.11799999999999</v>
      </c>
      <c r="J133" s="132">
        <v>-50</v>
      </c>
      <c r="K133" s="132" t="s">
        <v>3421</v>
      </c>
      <c r="L133" s="132" t="b">
        <v>0</v>
      </c>
      <c r="M133" s="132">
        <v>150.35300000000001</v>
      </c>
      <c r="N133" s="132">
        <v>8.4979999999999993</v>
      </c>
      <c r="O133" s="132">
        <v>17.692</v>
      </c>
      <c r="P133" s="132">
        <v>240.251</v>
      </c>
      <c r="Q133" s="132">
        <v>0.79</v>
      </c>
      <c r="R133" s="132">
        <v>189.78200000000001</v>
      </c>
      <c r="S133" s="132">
        <v>3.4</v>
      </c>
      <c r="T133" s="419">
        <v>81.295000000000002</v>
      </c>
      <c r="U133" s="132">
        <v>134.66</v>
      </c>
      <c r="V133" s="132">
        <v>-22</v>
      </c>
      <c r="W133" s="132">
        <v>-21</v>
      </c>
      <c r="X133" s="132">
        <v>43</v>
      </c>
      <c r="Y133" s="132" t="s">
        <v>848</v>
      </c>
      <c r="Z133" s="132" t="b">
        <v>0</v>
      </c>
      <c r="AA133" s="132">
        <v>0</v>
      </c>
      <c r="AB133" s="132" t="b">
        <v>1</v>
      </c>
      <c r="AC133" s="132">
        <v>50</v>
      </c>
      <c r="AD133" s="132">
        <v>0.94099999999999995</v>
      </c>
      <c r="AE133" s="132" t="s">
        <v>31</v>
      </c>
      <c r="AF133" s="132" t="s">
        <v>88</v>
      </c>
      <c r="AG133" s="132" t="s">
        <v>3421</v>
      </c>
      <c r="AH133" s="132">
        <v>51</v>
      </c>
      <c r="AI133" s="132">
        <v>95</v>
      </c>
      <c r="AJ133" s="132" t="s">
        <v>88</v>
      </c>
      <c r="AK133" s="132">
        <f>MATCH(A133,'US_long freshly screened'!A:A,0)-1</f>
        <v>206</v>
      </c>
      <c r="AL133" s="132" t="e">
        <f>MATCH(A133,'US_long actual position'!A:A,0)-1</f>
        <v>#N/A</v>
      </c>
    </row>
    <row r="134" spans="1:38" x14ac:dyDescent="0.3">
      <c r="A134" s="33" t="s">
        <v>2278</v>
      </c>
      <c r="B134" s="132"/>
      <c r="C134" s="132"/>
      <c r="D134" s="132">
        <v>207</v>
      </c>
      <c r="E134" s="132">
        <v>50</v>
      </c>
      <c r="F134" s="132" t="e">
        <v>#N/A</v>
      </c>
      <c r="G134" s="290" t="s">
        <v>3705</v>
      </c>
      <c r="H134" s="350" t="s">
        <v>115</v>
      </c>
      <c r="I134" s="132">
        <v>1.754</v>
      </c>
      <c r="J134" s="132">
        <v>-38</v>
      </c>
      <c r="K134" s="132" t="s">
        <v>5577</v>
      </c>
      <c r="L134" s="132" t="b">
        <v>1</v>
      </c>
      <c r="M134" s="132">
        <v>27.108000000000001</v>
      </c>
      <c r="N134" s="132">
        <v>1.5329999999999999</v>
      </c>
      <c r="O134" s="132">
        <v>17.683</v>
      </c>
      <c r="P134" s="132">
        <v>29.225000000000001</v>
      </c>
      <c r="Q134" s="132">
        <v>0.81399999999999995</v>
      </c>
      <c r="R134" s="132">
        <v>23.79</v>
      </c>
      <c r="S134" s="132">
        <v>1.86</v>
      </c>
      <c r="T134" s="419">
        <v>38.155999999999999</v>
      </c>
      <c r="U134" s="132">
        <v>16.91</v>
      </c>
      <c r="V134" s="132">
        <v>2</v>
      </c>
      <c r="W134" s="132">
        <v>-9</v>
      </c>
      <c r="X134" s="132">
        <v>635</v>
      </c>
      <c r="Y134" s="132" t="s">
        <v>2278</v>
      </c>
      <c r="Z134" s="132" t="b">
        <v>0</v>
      </c>
      <c r="AA134" s="132">
        <v>0</v>
      </c>
      <c r="AB134" s="132" t="b">
        <v>1</v>
      </c>
      <c r="AC134" s="132">
        <v>50</v>
      </c>
      <c r="AD134" s="132">
        <v>0.94099999999999995</v>
      </c>
      <c r="AE134" s="132" t="s">
        <v>115</v>
      </c>
      <c r="AF134" s="132" t="s">
        <v>3705</v>
      </c>
      <c r="AG134" s="132" t="s">
        <v>5577</v>
      </c>
      <c r="AH134" s="132"/>
      <c r="AI134" s="132"/>
      <c r="AJ134" s="132"/>
      <c r="AK134" s="132">
        <f>MATCH(A134,'US_long freshly screened'!A:A,0)-1</f>
        <v>207</v>
      </c>
      <c r="AL134" s="132" t="e">
        <f>MATCH(A134,'US_long actual position'!A:A,0)-1</f>
        <v>#N/A</v>
      </c>
    </row>
    <row r="135" spans="1:38" x14ac:dyDescent="0.3">
      <c r="A135" s="33" t="s">
        <v>1478</v>
      </c>
      <c r="B135" s="132">
        <v>40</v>
      </c>
      <c r="C135" s="132">
        <v>95</v>
      </c>
      <c r="D135" s="132">
        <v>214</v>
      </c>
      <c r="E135" s="132">
        <v>50</v>
      </c>
      <c r="F135" s="132" t="e">
        <v>#N/A</v>
      </c>
      <c r="G135" s="290" t="s">
        <v>3705</v>
      </c>
      <c r="H135" s="350" t="s">
        <v>115</v>
      </c>
      <c r="I135" s="132">
        <v>4.3330000000000002</v>
      </c>
      <c r="J135" s="132">
        <v>-46</v>
      </c>
      <c r="K135" s="132" t="s">
        <v>4996</v>
      </c>
      <c r="L135" s="132" t="b">
        <v>1</v>
      </c>
      <c r="M135" s="132">
        <v>113.69799999999999</v>
      </c>
      <c r="N135" s="132">
        <v>6.5060000000000002</v>
      </c>
      <c r="O135" s="132">
        <v>17.477</v>
      </c>
      <c r="P135" s="132">
        <v>157.62899999999999</v>
      </c>
      <c r="Q135" s="132">
        <v>0.77900000000000003</v>
      </c>
      <c r="R135" s="132">
        <v>122.767</v>
      </c>
      <c r="S135" s="132">
        <v>4.68</v>
      </c>
      <c r="T135" s="419">
        <v>75.155000000000001</v>
      </c>
      <c r="U135" s="132">
        <v>44.39</v>
      </c>
      <c r="V135" s="132">
        <v>-54</v>
      </c>
      <c r="W135" s="132">
        <v>-45</v>
      </c>
      <c r="X135" s="132">
        <v>96</v>
      </c>
      <c r="Y135" s="132" t="s">
        <v>1478</v>
      </c>
      <c r="Z135" s="132" t="b">
        <v>0</v>
      </c>
      <c r="AA135" s="132">
        <v>0</v>
      </c>
      <c r="AB135" s="132" t="b">
        <v>1</v>
      </c>
      <c r="AC135" s="132">
        <v>50</v>
      </c>
      <c r="AD135" s="132">
        <v>0.93899999999999995</v>
      </c>
      <c r="AE135" s="132" t="s">
        <v>115</v>
      </c>
      <c r="AF135" s="132" t="s">
        <v>3705</v>
      </c>
      <c r="AG135" s="132" t="s">
        <v>4996</v>
      </c>
      <c r="AH135" s="132">
        <v>40</v>
      </c>
      <c r="AI135" s="132">
        <v>95</v>
      </c>
      <c r="AJ135" s="132" t="s">
        <v>121</v>
      </c>
      <c r="AK135" s="132">
        <f>MATCH(A135,'US_long freshly screened'!A:A,0)-1</f>
        <v>214</v>
      </c>
      <c r="AL135" s="132" t="e">
        <f>MATCH(A135,'US_long actual position'!A:A,0)-1</f>
        <v>#N/A</v>
      </c>
    </row>
    <row r="136" spans="1:38" x14ac:dyDescent="0.3">
      <c r="A136" s="33" t="s">
        <v>2270</v>
      </c>
      <c r="B136" s="132">
        <v>65</v>
      </c>
      <c r="C136" s="132">
        <v>78</v>
      </c>
      <c r="D136" s="132">
        <v>224</v>
      </c>
      <c r="E136" s="132">
        <v>50</v>
      </c>
      <c r="F136" s="132" t="e">
        <v>#N/A</v>
      </c>
      <c r="G136" s="271" t="s">
        <v>3298</v>
      </c>
      <c r="H136" s="349" t="s">
        <v>3108</v>
      </c>
      <c r="I136" s="132">
        <v>2.181</v>
      </c>
      <c r="J136" s="132">
        <v>-53</v>
      </c>
      <c r="K136" s="132" t="s">
        <v>5346</v>
      </c>
      <c r="L136" s="132" t="b">
        <v>0</v>
      </c>
      <c r="M136" s="132">
        <v>83.572000000000003</v>
      </c>
      <c r="N136" s="132">
        <v>4.883</v>
      </c>
      <c r="O136" s="132">
        <v>17.116</v>
      </c>
      <c r="P136" s="132">
        <v>89.706000000000003</v>
      </c>
      <c r="Q136" s="132">
        <v>0.79100000000000004</v>
      </c>
      <c r="R136" s="132">
        <v>70.924000000000007</v>
      </c>
      <c r="S136" s="132">
        <v>3.16</v>
      </c>
      <c r="T136" s="419">
        <v>18.116</v>
      </c>
      <c r="U136" s="132">
        <v>38.479999999999997</v>
      </c>
      <c r="V136" s="132">
        <v>-45</v>
      </c>
      <c r="W136" s="132">
        <v>-37</v>
      </c>
      <c r="X136" s="132">
        <v>164</v>
      </c>
      <c r="Y136" s="132" t="s">
        <v>2270</v>
      </c>
      <c r="Z136" s="132" t="b">
        <v>0</v>
      </c>
      <c r="AA136" s="132">
        <v>0</v>
      </c>
      <c r="AB136" s="132" t="b">
        <v>1</v>
      </c>
      <c r="AC136" s="132">
        <v>50</v>
      </c>
      <c r="AD136" s="132">
        <v>0.93600000000000005</v>
      </c>
      <c r="AE136" s="132" t="s">
        <v>3108</v>
      </c>
      <c r="AF136" s="132" t="s">
        <v>3298</v>
      </c>
      <c r="AG136" s="132" t="s">
        <v>5346</v>
      </c>
      <c r="AH136" s="132">
        <v>65</v>
      </c>
      <c r="AI136" s="132">
        <v>78</v>
      </c>
      <c r="AJ136" s="132" t="s">
        <v>509</v>
      </c>
      <c r="AK136" s="132">
        <f>MATCH(A136,'US_long freshly screened'!A:A,0)-1</f>
        <v>224</v>
      </c>
      <c r="AL136" s="132" t="e">
        <f>MATCH(A136,'US_long actual position'!A:A,0)-1</f>
        <v>#N/A</v>
      </c>
    </row>
    <row r="137" spans="1:38" x14ac:dyDescent="0.3">
      <c r="A137" s="33" t="s">
        <v>1693</v>
      </c>
      <c r="B137" s="132">
        <v>49</v>
      </c>
      <c r="C137" s="132">
        <v>80</v>
      </c>
      <c r="D137" s="132">
        <v>225</v>
      </c>
      <c r="E137" s="132">
        <v>50</v>
      </c>
      <c r="F137" s="132" t="e">
        <v>#N/A</v>
      </c>
      <c r="G137" s="210" t="s">
        <v>3142</v>
      </c>
      <c r="H137" s="288" t="s">
        <v>150</v>
      </c>
      <c r="I137" s="132">
        <v>2.2909999999999999</v>
      </c>
      <c r="J137" s="132">
        <v>-49</v>
      </c>
      <c r="K137" s="132" t="s">
        <v>5569</v>
      </c>
      <c r="L137" s="132" t="b">
        <v>1</v>
      </c>
      <c r="M137" s="132">
        <v>65.225999999999999</v>
      </c>
      <c r="N137" s="132">
        <v>3.8109999999999999</v>
      </c>
      <c r="O137" s="132">
        <v>17.113</v>
      </c>
      <c r="P137" s="132">
        <v>77.361000000000004</v>
      </c>
      <c r="Q137" s="132">
        <v>0.79900000000000004</v>
      </c>
      <c r="R137" s="132">
        <v>61.790999999999997</v>
      </c>
      <c r="S137" s="132">
        <v>2.59</v>
      </c>
      <c r="T137" s="419">
        <v>7.8719999999999999</v>
      </c>
      <c r="U137" s="132">
        <v>14.7</v>
      </c>
      <c r="V137" s="132">
        <v>-40</v>
      </c>
      <c r="W137" s="132">
        <v>-51</v>
      </c>
      <c r="X137" s="132">
        <v>524</v>
      </c>
      <c r="Y137" s="132" t="s">
        <v>1693</v>
      </c>
      <c r="Z137" s="132" t="b">
        <v>0</v>
      </c>
      <c r="AA137" s="132">
        <v>0</v>
      </c>
      <c r="AB137" s="132" t="b">
        <v>0</v>
      </c>
      <c r="AC137" s="132">
        <v>50</v>
      </c>
      <c r="AD137" s="132">
        <v>0.93500000000000005</v>
      </c>
      <c r="AE137" s="132" t="s">
        <v>150</v>
      </c>
      <c r="AF137" s="132" t="s">
        <v>3142</v>
      </c>
      <c r="AG137" s="132" t="s">
        <v>5569</v>
      </c>
      <c r="AH137" s="132">
        <v>49</v>
      </c>
      <c r="AI137" s="132">
        <v>80</v>
      </c>
      <c r="AJ137" s="132" t="s">
        <v>462</v>
      </c>
      <c r="AK137" s="132">
        <f>MATCH(A137,'US_long freshly screened'!A:A,0)-1</f>
        <v>225</v>
      </c>
      <c r="AL137" s="132" t="e">
        <f>MATCH(A137,'US_long actual position'!A:A,0)-1</f>
        <v>#N/A</v>
      </c>
    </row>
    <row r="138" spans="1:38" x14ac:dyDescent="0.3">
      <c r="A138" s="33" t="s">
        <v>1622</v>
      </c>
      <c r="B138" s="132">
        <v>88</v>
      </c>
      <c r="C138" s="132">
        <v>94</v>
      </c>
      <c r="D138" s="132">
        <v>2</v>
      </c>
      <c r="E138" s="132">
        <v>49</v>
      </c>
      <c r="F138" s="132" t="e">
        <v>#N/A</v>
      </c>
      <c r="G138" s="275" t="s">
        <v>3382</v>
      </c>
      <c r="H138" s="352" t="s">
        <v>245</v>
      </c>
      <c r="I138" s="132">
        <v>6.2530000000000001</v>
      </c>
      <c r="J138" s="132">
        <v>-59</v>
      </c>
      <c r="K138" s="132" t="s">
        <v>4269</v>
      </c>
      <c r="L138" s="132" t="b">
        <v>1</v>
      </c>
      <c r="M138" s="132">
        <v>115.252</v>
      </c>
      <c r="N138" s="132">
        <v>3.0089999999999999</v>
      </c>
      <c r="O138" s="132">
        <v>38.301000000000002</v>
      </c>
      <c r="P138" s="132">
        <v>163.71899999999999</v>
      </c>
      <c r="Q138" s="132">
        <v>0.94599999999999995</v>
      </c>
      <c r="R138" s="132">
        <v>154.83199999999999</v>
      </c>
      <c r="S138" s="132">
        <v>2.5</v>
      </c>
      <c r="T138" s="419">
        <v>75.355999999999995</v>
      </c>
      <c r="U138" s="132">
        <v>14.31</v>
      </c>
      <c r="V138" s="132">
        <v>83</v>
      </c>
      <c r="W138" s="132">
        <v>47</v>
      </c>
      <c r="X138" s="132">
        <v>558</v>
      </c>
      <c r="Y138" s="132" t="s">
        <v>1622</v>
      </c>
      <c r="Z138" s="132" t="b">
        <v>0</v>
      </c>
      <c r="AA138" s="132">
        <v>0</v>
      </c>
      <c r="AB138" s="132" t="b">
        <v>1</v>
      </c>
      <c r="AC138" s="132">
        <v>49</v>
      </c>
      <c r="AD138" s="132">
        <v>1</v>
      </c>
      <c r="AE138" s="132" t="s">
        <v>245</v>
      </c>
      <c r="AF138" s="132" t="s">
        <v>3382</v>
      </c>
      <c r="AG138" s="132" t="s">
        <v>4269</v>
      </c>
      <c r="AH138" s="132">
        <v>88</v>
      </c>
      <c r="AI138" s="132">
        <v>94</v>
      </c>
      <c r="AJ138" s="132" t="s">
        <v>200</v>
      </c>
      <c r="AK138" s="132">
        <f>MATCH(A138,'US_long freshly screened'!A:A,0)-1</f>
        <v>2</v>
      </c>
      <c r="AL138" s="132" t="e">
        <f>MATCH(A138,'US_long actual position'!A:A,0)-1</f>
        <v>#N/A</v>
      </c>
    </row>
    <row r="139" spans="1:38" x14ac:dyDescent="0.3">
      <c r="A139" s="33" t="s">
        <v>2401</v>
      </c>
      <c r="B139" s="132">
        <v>35</v>
      </c>
      <c r="C139" s="132">
        <v>90</v>
      </c>
      <c r="D139" s="132">
        <v>15</v>
      </c>
      <c r="E139" s="132">
        <v>49</v>
      </c>
      <c r="F139" s="132" t="e">
        <v>#N/A</v>
      </c>
      <c r="G139" s="249" t="s">
        <v>3267</v>
      </c>
      <c r="H139" s="353" t="s">
        <v>3205</v>
      </c>
      <c r="I139" s="132">
        <v>4.2370000000000001</v>
      </c>
      <c r="J139" s="132">
        <v>-77</v>
      </c>
      <c r="K139" s="132" t="s">
        <v>4582</v>
      </c>
      <c r="L139" s="132" t="b">
        <v>1</v>
      </c>
      <c r="M139" s="132">
        <v>134.078</v>
      </c>
      <c r="N139" s="132">
        <v>4.3789999999999996</v>
      </c>
      <c r="O139" s="132">
        <v>30.617999999999999</v>
      </c>
      <c r="P139" s="132">
        <v>212.13200000000001</v>
      </c>
      <c r="Q139" s="132">
        <v>0.93600000000000005</v>
      </c>
      <c r="R139" s="132">
        <v>198.506</v>
      </c>
      <c r="S139" s="132">
        <v>2.19</v>
      </c>
      <c r="T139" s="419">
        <v>-7.4530000000000003</v>
      </c>
      <c r="U139" s="132">
        <v>24.48</v>
      </c>
      <c r="V139" s="132">
        <v>-5</v>
      </c>
      <c r="W139" s="132">
        <v>-17</v>
      </c>
      <c r="X139" s="132">
        <v>372</v>
      </c>
      <c r="Y139" s="132" t="s">
        <v>2401</v>
      </c>
      <c r="Z139" s="132" t="b">
        <v>0</v>
      </c>
      <c r="AA139" s="132">
        <v>0</v>
      </c>
      <c r="AB139" s="132" t="b">
        <v>1</v>
      </c>
      <c r="AC139" s="132">
        <v>49</v>
      </c>
      <c r="AD139" s="132">
        <v>0.996</v>
      </c>
      <c r="AE139" s="132" t="s">
        <v>3205</v>
      </c>
      <c r="AF139" s="132" t="s">
        <v>3267</v>
      </c>
      <c r="AG139" s="132" t="s">
        <v>4582</v>
      </c>
      <c r="AH139" s="132">
        <v>35</v>
      </c>
      <c r="AI139" s="132">
        <v>90</v>
      </c>
      <c r="AJ139" s="132" t="s">
        <v>259</v>
      </c>
      <c r="AK139" s="132">
        <f>MATCH(A139,'US_long freshly screened'!A:A,0)-1</f>
        <v>15</v>
      </c>
      <c r="AL139" s="132" t="e">
        <f>MATCH(A139,'US_long actual position'!A:A,0)-1</f>
        <v>#N/A</v>
      </c>
    </row>
    <row r="140" spans="1:38" x14ac:dyDescent="0.3">
      <c r="A140" s="33" t="s">
        <v>5757</v>
      </c>
      <c r="B140" s="132">
        <v>90</v>
      </c>
      <c r="C140" s="132">
        <v>99</v>
      </c>
      <c r="D140" s="132">
        <v>18</v>
      </c>
      <c r="E140" s="132">
        <v>49</v>
      </c>
      <c r="F140" s="132" t="e">
        <v>#N/A</v>
      </c>
      <c r="G140" s="225" t="s">
        <v>3114</v>
      </c>
      <c r="H140" s="346" t="s">
        <v>31</v>
      </c>
      <c r="I140" s="132">
        <v>0.24199999999999999</v>
      </c>
      <c r="J140" s="132">
        <v>-93</v>
      </c>
      <c r="K140" s="132" t="s">
        <v>8536</v>
      </c>
      <c r="L140" s="132" t="b">
        <v>0</v>
      </c>
      <c r="M140" s="132">
        <v>975.16600000000005</v>
      </c>
      <c r="N140" s="132">
        <v>32.537999999999997</v>
      </c>
      <c r="O140" s="132">
        <v>29.97</v>
      </c>
      <c r="P140" s="132">
        <v>6687.8119999999999</v>
      </c>
      <c r="Q140" s="132">
        <v>0.93899999999999995</v>
      </c>
      <c r="R140" s="132">
        <v>6282.8850000000002</v>
      </c>
      <c r="S140" s="132">
        <v>10.8</v>
      </c>
      <c r="T140" s="419">
        <v>-26.300999999999998</v>
      </c>
      <c r="U140" s="132">
        <v>20.78</v>
      </c>
      <c r="V140" s="132">
        <v>4</v>
      </c>
      <c r="W140" s="132">
        <v>11</v>
      </c>
      <c r="X140" s="132">
        <v>89</v>
      </c>
      <c r="Y140" s="132" t="s">
        <v>5757</v>
      </c>
      <c r="Z140" s="132" t="b">
        <v>0</v>
      </c>
      <c r="AA140" s="132">
        <v>0</v>
      </c>
      <c r="AB140" s="132" t="b">
        <v>1</v>
      </c>
      <c r="AC140" s="132">
        <v>49</v>
      </c>
      <c r="AD140" s="132">
        <v>0.995</v>
      </c>
      <c r="AE140" s="132" t="s">
        <v>31</v>
      </c>
      <c r="AF140" s="132" t="s">
        <v>3114</v>
      </c>
      <c r="AG140" s="132" t="s">
        <v>8536</v>
      </c>
      <c r="AH140" s="132">
        <v>90</v>
      </c>
      <c r="AI140" s="132">
        <v>99</v>
      </c>
      <c r="AJ140" s="132" t="s">
        <v>701</v>
      </c>
      <c r="AK140" s="132">
        <f>MATCH(A140,'US_long freshly screened'!A:A,0)-1</f>
        <v>18</v>
      </c>
      <c r="AL140" s="132" t="e">
        <f>MATCH(A140,'US_long actual position'!A:A,0)-1</f>
        <v>#N/A</v>
      </c>
    </row>
    <row r="141" spans="1:38" x14ac:dyDescent="0.3">
      <c r="A141" s="33" t="s">
        <v>2424</v>
      </c>
      <c r="B141" s="132">
        <v>94</v>
      </c>
      <c r="C141" s="132">
        <v>98</v>
      </c>
      <c r="D141" s="132">
        <v>20</v>
      </c>
      <c r="E141" s="132">
        <v>49</v>
      </c>
      <c r="F141" s="132" t="e">
        <v>#N/A</v>
      </c>
      <c r="G141" s="308" t="s">
        <v>3888</v>
      </c>
      <c r="H141" s="351" t="s">
        <v>48</v>
      </c>
      <c r="I141" s="132">
        <v>2.1760000000000002</v>
      </c>
      <c r="J141" s="132">
        <v>-82</v>
      </c>
      <c r="K141" s="132" t="s">
        <v>4957</v>
      </c>
      <c r="L141" s="132" t="b">
        <v>1</v>
      </c>
      <c r="M141" s="132">
        <v>344.25400000000002</v>
      </c>
      <c r="N141" s="132">
        <v>11.605</v>
      </c>
      <c r="O141" s="132">
        <v>29.664000000000001</v>
      </c>
      <c r="P141" s="132">
        <v>945.68</v>
      </c>
      <c r="Q141" s="132">
        <v>0.90600000000000003</v>
      </c>
      <c r="R141" s="132">
        <v>856.86699999999996</v>
      </c>
      <c r="S141" s="132">
        <v>6.46</v>
      </c>
      <c r="T141" s="419">
        <v>25.568000000000001</v>
      </c>
      <c r="U141" s="132">
        <v>5.45</v>
      </c>
      <c r="V141" s="132">
        <v>-34</v>
      </c>
      <c r="W141" s="132">
        <v>-40</v>
      </c>
      <c r="X141" s="132">
        <v>568</v>
      </c>
      <c r="Y141" s="132" t="s">
        <v>2424</v>
      </c>
      <c r="Z141" s="132" t="b">
        <v>0</v>
      </c>
      <c r="AA141" s="132">
        <v>0</v>
      </c>
      <c r="AB141" s="132" t="b">
        <v>1</v>
      </c>
      <c r="AC141" s="132">
        <v>49</v>
      </c>
      <c r="AD141" s="132">
        <v>0.995</v>
      </c>
      <c r="AE141" s="132" t="s">
        <v>48</v>
      </c>
      <c r="AF141" s="132" t="s">
        <v>3888</v>
      </c>
      <c r="AG141" s="132" t="s">
        <v>4957</v>
      </c>
      <c r="AH141" s="132">
        <v>94</v>
      </c>
      <c r="AI141" s="132">
        <v>98</v>
      </c>
      <c r="AJ141" s="132" t="s">
        <v>1168</v>
      </c>
      <c r="AK141" s="132">
        <f>MATCH(A141,'US_long freshly screened'!A:A,0)-1</f>
        <v>20</v>
      </c>
      <c r="AL141" s="132" t="e">
        <f>MATCH(A141,'US_long actual position'!A:A,0)-1</f>
        <v>#N/A</v>
      </c>
    </row>
    <row r="142" spans="1:38" x14ac:dyDescent="0.3">
      <c r="A142" s="33" t="s">
        <v>2902</v>
      </c>
      <c r="B142" s="132">
        <v>57</v>
      </c>
      <c r="C142" s="132">
        <v>98</v>
      </c>
      <c r="D142" s="132">
        <v>24</v>
      </c>
      <c r="E142" s="132">
        <v>49</v>
      </c>
      <c r="F142" s="132" t="e">
        <v>#N/A</v>
      </c>
      <c r="G142" s="315" t="s">
        <v>3307</v>
      </c>
      <c r="H142" s="348" t="s">
        <v>24</v>
      </c>
      <c r="I142" s="132">
        <v>0.30599999999999999</v>
      </c>
      <c r="J142" s="132">
        <v>-47</v>
      </c>
      <c r="K142" s="132" t="s">
        <v>8534</v>
      </c>
      <c r="L142" s="132" t="b">
        <v>1</v>
      </c>
      <c r="M142" s="132">
        <v>211.947</v>
      </c>
      <c r="N142" s="132">
        <v>7.3010000000000002</v>
      </c>
      <c r="O142" s="132">
        <v>29.030999999999999</v>
      </c>
      <c r="P142" s="132">
        <v>382.767</v>
      </c>
      <c r="Q142" s="132">
        <v>0.92900000000000005</v>
      </c>
      <c r="R142" s="132">
        <v>355.68900000000002</v>
      </c>
      <c r="S142" s="132">
        <v>5.0599999999999996</v>
      </c>
      <c r="T142" s="419">
        <v>145.959</v>
      </c>
      <c r="U142" s="132">
        <v>33.32</v>
      </c>
      <c r="V142" s="132">
        <v>67</v>
      </c>
      <c r="W142" s="132">
        <v>70</v>
      </c>
      <c r="X142" s="132">
        <v>118</v>
      </c>
      <c r="Y142" s="132" t="s">
        <v>2902</v>
      </c>
      <c r="Z142" s="132" t="b">
        <v>0</v>
      </c>
      <c r="AA142" s="132">
        <v>0</v>
      </c>
      <c r="AB142" s="132" t="b">
        <v>1</v>
      </c>
      <c r="AC142" s="132">
        <v>49</v>
      </c>
      <c r="AD142" s="132">
        <v>0.99299999999999999</v>
      </c>
      <c r="AE142" s="132" t="s">
        <v>24</v>
      </c>
      <c r="AF142" s="132" t="s">
        <v>3307</v>
      </c>
      <c r="AG142" s="132" t="s">
        <v>8534</v>
      </c>
      <c r="AH142" s="132">
        <v>57</v>
      </c>
      <c r="AI142" s="132">
        <v>98</v>
      </c>
      <c r="AJ142" s="132" t="s">
        <v>351</v>
      </c>
      <c r="AK142" s="132">
        <f>MATCH(A142,'US_long freshly screened'!A:A,0)-1</f>
        <v>24</v>
      </c>
      <c r="AL142" s="132" t="e">
        <f>MATCH(A142,'US_long actual position'!A:A,0)-1</f>
        <v>#N/A</v>
      </c>
    </row>
    <row r="143" spans="1:38" x14ac:dyDescent="0.3">
      <c r="A143" s="33" t="s">
        <v>5693</v>
      </c>
      <c r="B143" s="132">
        <v>61</v>
      </c>
      <c r="C143" s="132">
        <v>95</v>
      </c>
      <c r="D143" s="132">
        <v>39</v>
      </c>
      <c r="E143" s="132">
        <v>49</v>
      </c>
      <c r="F143" s="132" t="e">
        <v>#N/A</v>
      </c>
      <c r="G143" s="251" t="s">
        <v>3162</v>
      </c>
      <c r="H143" s="349" t="s">
        <v>3108</v>
      </c>
      <c r="I143" s="132">
        <v>1.3149999999999999</v>
      </c>
      <c r="J143" s="132">
        <v>-72</v>
      </c>
      <c r="K143" s="132" t="s">
        <v>5772</v>
      </c>
      <c r="L143" s="132" t="b">
        <v>1</v>
      </c>
      <c r="M143" s="132">
        <v>169.72800000000001</v>
      </c>
      <c r="N143" s="132">
        <v>6.2229999999999999</v>
      </c>
      <c r="O143" s="132">
        <v>27.273</v>
      </c>
      <c r="P143" s="132">
        <v>300.05500000000001</v>
      </c>
      <c r="Q143" s="132">
        <v>0.90500000000000003</v>
      </c>
      <c r="R143" s="132">
        <v>271.65499999999997</v>
      </c>
      <c r="S143" s="132">
        <v>3.22</v>
      </c>
      <c r="T143" s="419">
        <v>35.69</v>
      </c>
      <c r="U143" s="132">
        <v>13.91</v>
      </c>
      <c r="V143" s="132">
        <v>-32</v>
      </c>
      <c r="W143" s="132">
        <v>-44</v>
      </c>
      <c r="X143" s="132">
        <v>446</v>
      </c>
      <c r="Y143" s="132" t="s">
        <v>5693</v>
      </c>
      <c r="Z143" s="132" t="b">
        <v>0</v>
      </c>
      <c r="AA143" s="132">
        <v>0</v>
      </c>
      <c r="AB143" s="132" t="b">
        <v>1</v>
      </c>
      <c r="AC143" s="132">
        <v>49</v>
      </c>
      <c r="AD143" s="132">
        <v>0.98899999999999999</v>
      </c>
      <c r="AE143" s="132" t="s">
        <v>3108</v>
      </c>
      <c r="AF143" s="132" t="s">
        <v>3162</v>
      </c>
      <c r="AG143" s="132" t="s">
        <v>5772</v>
      </c>
      <c r="AH143" s="132">
        <v>61</v>
      </c>
      <c r="AI143" s="132">
        <v>95</v>
      </c>
      <c r="AJ143" s="132" t="s">
        <v>146</v>
      </c>
      <c r="AK143" s="132">
        <f>MATCH(A143,'US_long freshly screened'!A:A,0)-1</f>
        <v>39</v>
      </c>
      <c r="AL143" s="132" t="e">
        <f>MATCH(A143,'US_long actual position'!A:A,0)-1</f>
        <v>#N/A</v>
      </c>
    </row>
    <row r="144" spans="1:38" x14ac:dyDescent="0.3">
      <c r="A144" s="33" t="s">
        <v>995</v>
      </c>
      <c r="B144" s="132">
        <v>80</v>
      </c>
      <c r="C144" s="132">
        <v>85</v>
      </c>
      <c r="D144" s="132">
        <v>80</v>
      </c>
      <c r="E144" s="132">
        <v>49</v>
      </c>
      <c r="F144" s="132" t="e">
        <v>#N/A</v>
      </c>
      <c r="G144" s="233" t="s">
        <v>3168</v>
      </c>
      <c r="H144" s="345" t="s">
        <v>3124</v>
      </c>
      <c r="I144" s="132">
        <v>55.79</v>
      </c>
      <c r="J144" s="132">
        <v>-59</v>
      </c>
      <c r="K144" s="132" t="s">
        <v>4810</v>
      </c>
      <c r="L144" s="132" t="b">
        <v>1</v>
      </c>
      <c r="M144" s="132">
        <v>90.373000000000005</v>
      </c>
      <c r="N144" s="132">
        <v>3.8180000000000001</v>
      </c>
      <c r="O144" s="132">
        <v>23.67</v>
      </c>
      <c r="P144" s="132">
        <v>123.907</v>
      </c>
      <c r="Q144" s="132">
        <v>0.879</v>
      </c>
      <c r="R144" s="132">
        <v>108.926</v>
      </c>
      <c r="S144" s="132">
        <v>2.04</v>
      </c>
      <c r="T144" s="419">
        <v>-1.9490000000000001</v>
      </c>
      <c r="U144" s="132">
        <v>100.82</v>
      </c>
      <c r="V144" s="132">
        <v>-65</v>
      </c>
      <c r="W144" s="132">
        <v>-63</v>
      </c>
      <c r="X144" s="132">
        <v>97</v>
      </c>
      <c r="Y144" s="132" t="s">
        <v>995</v>
      </c>
      <c r="Z144" s="132" t="b">
        <v>0</v>
      </c>
      <c r="AA144" s="132">
        <v>0</v>
      </c>
      <c r="AB144" s="132" t="b">
        <v>1</v>
      </c>
      <c r="AC144" s="132">
        <v>49</v>
      </c>
      <c r="AD144" s="132">
        <v>0.97699999999999998</v>
      </c>
      <c r="AE144" s="132" t="s">
        <v>3124</v>
      </c>
      <c r="AF144" s="132" t="s">
        <v>3168</v>
      </c>
      <c r="AG144" s="132" t="s">
        <v>4810</v>
      </c>
      <c r="AH144" s="132">
        <v>80</v>
      </c>
      <c r="AI144" s="132">
        <v>85</v>
      </c>
      <c r="AJ144" s="132" t="s">
        <v>56</v>
      </c>
      <c r="AK144" s="132">
        <f>MATCH(A144,'US_long freshly screened'!A:A,0)-1</f>
        <v>80</v>
      </c>
      <c r="AL144" s="132" t="e">
        <f>MATCH(A144,'US_long actual position'!A:A,0)-1</f>
        <v>#N/A</v>
      </c>
    </row>
    <row r="145" spans="1:38" x14ac:dyDescent="0.3">
      <c r="A145" s="33" t="s">
        <v>1284</v>
      </c>
      <c r="B145" s="132"/>
      <c r="C145" s="132"/>
      <c r="D145" s="132">
        <v>81</v>
      </c>
      <c r="E145" s="132">
        <v>49</v>
      </c>
      <c r="F145" s="132" t="e">
        <v>#N/A</v>
      </c>
      <c r="G145" s="253"/>
      <c r="H145" s="253"/>
      <c r="I145" s="132">
        <v>43.05</v>
      </c>
      <c r="J145" s="132">
        <v>-55</v>
      </c>
      <c r="K145" s="132" t="s">
        <v>4800</v>
      </c>
      <c r="L145" s="132" t="b">
        <v>1</v>
      </c>
      <c r="M145" s="132">
        <v>49.085000000000001</v>
      </c>
      <c r="N145" s="132">
        <v>2.0790000000000002</v>
      </c>
      <c r="O145" s="132">
        <v>23.606999999999999</v>
      </c>
      <c r="P145" s="132">
        <v>57.822000000000003</v>
      </c>
      <c r="Q145" s="132">
        <v>0.88600000000000001</v>
      </c>
      <c r="R145" s="132">
        <v>51.201000000000001</v>
      </c>
      <c r="S145" s="132">
        <v>1.66</v>
      </c>
      <c r="T145" s="419">
        <v>-9.3640000000000008</v>
      </c>
      <c r="U145" s="132">
        <v>51.36</v>
      </c>
      <c r="V145" s="132">
        <v>-22</v>
      </c>
      <c r="W145" s="132">
        <v>-10</v>
      </c>
      <c r="X145" s="132">
        <v>234</v>
      </c>
      <c r="Y145" s="132" t="s">
        <v>1284</v>
      </c>
      <c r="Z145" s="132" t="b">
        <v>0</v>
      </c>
      <c r="AA145" s="132">
        <v>0</v>
      </c>
      <c r="AB145" s="132" t="b">
        <v>0</v>
      </c>
      <c r="AC145" s="132">
        <v>49</v>
      </c>
      <c r="AD145" s="132">
        <v>0.97699999999999998</v>
      </c>
      <c r="AE145" s="132"/>
      <c r="AF145" s="132"/>
      <c r="AG145" s="132" t="s">
        <v>4800</v>
      </c>
      <c r="AH145" s="132"/>
      <c r="AI145" s="132"/>
      <c r="AJ145" s="132"/>
      <c r="AK145" s="132">
        <f>MATCH(A145,'US_long freshly screened'!A:A,0)-1</f>
        <v>81</v>
      </c>
      <c r="AL145" s="132" t="e">
        <f>MATCH(A145,'US_long actual position'!A:A,0)-1</f>
        <v>#N/A</v>
      </c>
    </row>
    <row r="146" spans="1:38" x14ac:dyDescent="0.3">
      <c r="A146" s="33" t="s">
        <v>7150</v>
      </c>
      <c r="B146" s="132">
        <v>45</v>
      </c>
      <c r="C146" s="132">
        <v>85</v>
      </c>
      <c r="D146" s="132">
        <v>87</v>
      </c>
      <c r="E146" s="132">
        <v>49</v>
      </c>
      <c r="F146" s="132" t="e">
        <v>#N/A</v>
      </c>
      <c r="G146" s="308" t="s">
        <v>3888</v>
      </c>
      <c r="H146" s="348" t="s">
        <v>24</v>
      </c>
      <c r="I146" s="132">
        <v>0.33900000000000002</v>
      </c>
      <c r="J146" s="132">
        <v>-52</v>
      </c>
      <c r="K146" s="132" t="s">
        <v>8555</v>
      </c>
      <c r="L146" s="132" t="b">
        <v>1</v>
      </c>
      <c r="M146" s="132">
        <v>95.263000000000005</v>
      </c>
      <c r="N146" s="132">
        <v>4.1230000000000002</v>
      </c>
      <c r="O146" s="132">
        <v>23.108000000000001</v>
      </c>
      <c r="P146" s="132">
        <v>136.88999999999999</v>
      </c>
      <c r="Q146" s="132">
        <v>0.878</v>
      </c>
      <c r="R146" s="132">
        <v>120.19</v>
      </c>
      <c r="S146" s="132">
        <v>2.5099999999999998</v>
      </c>
      <c r="T146" s="419">
        <v>27.210999999999999</v>
      </c>
      <c r="U146" s="132">
        <v>17.55</v>
      </c>
      <c r="V146" s="132">
        <v>-39</v>
      </c>
      <c r="W146" s="132">
        <v>-61</v>
      </c>
      <c r="X146" s="132">
        <v>453</v>
      </c>
      <c r="Y146" s="132" t="s">
        <v>7150</v>
      </c>
      <c r="Z146" s="132" t="b">
        <v>0</v>
      </c>
      <c r="AA146" s="132">
        <v>0</v>
      </c>
      <c r="AB146" s="132" t="b">
        <v>1</v>
      </c>
      <c r="AC146" s="132">
        <v>49</v>
      </c>
      <c r="AD146" s="132">
        <v>0.97499999999999998</v>
      </c>
      <c r="AE146" s="132" t="s">
        <v>24</v>
      </c>
      <c r="AF146" s="132" t="s">
        <v>3888</v>
      </c>
      <c r="AG146" s="132" t="s">
        <v>8555</v>
      </c>
      <c r="AH146" s="132">
        <v>45</v>
      </c>
      <c r="AI146" s="132">
        <v>85</v>
      </c>
      <c r="AJ146" s="132" t="s">
        <v>137</v>
      </c>
      <c r="AK146" s="132">
        <f>MATCH(A146,'US_long freshly screened'!A:A,0)-1</f>
        <v>87</v>
      </c>
      <c r="AL146" s="132" t="e">
        <f>MATCH(A146,'US_long actual position'!A:A,0)-1</f>
        <v>#N/A</v>
      </c>
    </row>
    <row r="147" spans="1:38" x14ac:dyDescent="0.3">
      <c r="A147" s="33" t="s">
        <v>2943</v>
      </c>
      <c r="B147" s="132">
        <v>87</v>
      </c>
      <c r="C147" s="132">
        <v>97</v>
      </c>
      <c r="D147" s="132">
        <v>90</v>
      </c>
      <c r="E147" s="132">
        <v>49</v>
      </c>
      <c r="F147" s="132" t="e">
        <v>#N/A</v>
      </c>
      <c r="G147" s="245" t="s">
        <v>3543</v>
      </c>
      <c r="H147" s="349" t="s">
        <v>3108</v>
      </c>
      <c r="I147" s="132">
        <v>1.048</v>
      </c>
      <c r="J147" s="132">
        <v>-74</v>
      </c>
      <c r="K147" s="132" t="s">
        <v>6979</v>
      </c>
      <c r="L147" s="132" t="b">
        <v>1</v>
      </c>
      <c r="M147" s="132">
        <v>194.721</v>
      </c>
      <c r="N147" s="132">
        <v>8.4879999999999995</v>
      </c>
      <c r="O147" s="132">
        <v>22.940999999999999</v>
      </c>
      <c r="P147" s="132">
        <v>366.09100000000001</v>
      </c>
      <c r="Q147" s="132">
        <v>0.874</v>
      </c>
      <c r="R147" s="132">
        <v>319.92500000000001</v>
      </c>
      <c r="S147" s="132">
        <v>4.46</v>
      </c>
      <c r="T147" s="419">
        <v>-38.497</v>
      </c>
      <c r="U147" s="132">
        <v>14.55</v>
      </c>
      <c r="V147" s="132">
        <v>-4</v>
      </c>
      <c r="W147" s="132">
        <v>-11</v>
      </c>
      <c r="X147" s="132">
        <v>307</v>
      </c>
      <c r="Y147" s="132" t="s">
        <v>2943</v>
      </c>
      <c r="Z147" s="132" t="b">
        <v>0</v>
      </c>
      <c r="AA147" s="132">
        <v>0</v>
      </c>
      <c r="AB147" s="132" t="b">
        <v>1</v>
      </c>
      <c r="AC147" s="132">
        <v>49</v>
      </c>
      <c r="AD147" s="132">
        <v>0.97399999999999998</v>
      </c>
      <c r="AE147" s="132" t="s">
        <v>3108</v>
      </c>
      <c r="AF147" s="132" t="s">
        <v>3543</v>
      </c>
      <c r="AG147" s="132" t="s">
        <v>6979</v>
      </c>
      <c r="AH147" s="132">
        <v>87</v>
      </c>
      <c r="AI147" s="132">
        <v>97</v>
      </c>
      <c r="AJ147" s="132" t="s">
        <v>52</v>
      </c>
      <c r="AK147" s="132">
        <f>MATCH(A147,'US_long freshly screened'!A:A,0)-1</f>
        <v>90</v>
      </c>
      <c r="AL147" s="132" t="e">
        <f>MATCH(A147,'US_long actual position'!A:A,0)-1</f>
        <v>#N/A</v>
      </c>
    </row>
    <row r="148" spans="1:38" x14ac:dyDescent="0.3">
      <c r="A148" s="33" t="s">
        <v>773</v>
      </c>
      <c r="B148" s="132">
        <v>90</v>
      </c>
      <c r="C148" s="132">
        <v>82</v>
      </c>
      <c r="D148" s="132">
        <v>105</v>
      </c>
      <c r="E148" s="132">
        <v>49</v>
      </c>
      <c r="F148" s="132" t="e">
        <v>#N/A</v>
      </c>
      <c r="G148" s="282" t="s">
        <v>3148</v>
      </c>
      <c r="H148" s="347" t="s">
        <v>3111</v>
      </c>
      <c r="I148" s="132">
        <v>309.88200000000001</v>
      </c>
      <c r="J148" s="132">
        <v>-49</v>
      </c>
      <c r="K148" s="132" t="s">
        <v>3559</v>
      </c>
      <c r="L148" s="132" t="b">
        <v>1</v>
      </c>
      <c r="M148" s="132">
        <v>48.615000000000002</v>
      </c>
      <c r="N148" s="132">
        <v>2.21</v>
      </c>
      <c r="O148" s="132">
        <v>21.998999999999999</v>
      </c>
      <c r="P148" s="132">
        <v>57.481999999999999</v>
      </c>
      <c r="Q148" s="132">
        <v>0.86699999999999999</v>
      </c>
      <c r="R148" s="132">
        <v>49.841000000000001</v>
      </c>
      <c r="S148" s="132">
        <v>1.89</v>
      </c>
      <c r="T148" s="419">
        <v>-20.696999999999999</v>
      </c>
      <c r="U148" s="132">
        <v>39.625</v>
      </c>
      <c r="V148" s="132">
        <v>-37</v>
      </c>
      <c r="W148" s="132">
        <v>-31</v>
      </c>
      <c r="X148" s="132">
        <v>267</v>
      </c>
      <c r="Y148" s="132" t="s">
        <v>773</v>
      </c>
      <c r="Z148" s="132" t="b">
        <v>0</v>
      </c>
      <c r="AA148" s="132">
        <v>0</v>
      </c>
      <c r="AB148" s="132" t="b">
        <v>1</v>
      </c>
      <c r="AC148" s="132">
        <v>49</v>
      </c>
      <c r="AD148" s="132">
        <v>0.97</v>
      </c>
      <c r="AE148" s="132" t="s">
        <v>3111</v>
      </c>
      <c r="AF148" s="132" t="s">
        <v>3148</v>
      </c>
      <c r="AG148" s="132" t="s">
        <v>3559</v>
      </c>
      <c r="AH148" s="132">
        <v>90</v>
      </c>
      <c r="AI148" s="132">
        <v>82</v>
      </c>
      <c r="AJ148" s="132" t="s">
        <v>2829</v>
      </c>
      <c r="AK148" s="132">
        <f>MATCH(A148,'US_long freshly screened'!A:A,0)-1</f>
        <v>105</v>
      </c>
      <c r="AL148" s="132" t="e">
        <f>MATCH(A148,'US_long actual position'!A:A,0)-1</f>
        <v>#N/A</v>
      </c>
    </row>
    <row r="149" spans="1:38" x14ac:dyDescent="0.3">
      <c r="A149" s="33" t="s">
        <v>3039</v>
      </c>
      <c r="B149" s="132">
        <v>45</v>
      </c>
      <c r="C149" s="132">
        <v>81</v>
      </c>
      <c r="D149" s="132">
        <v>112</v>
      </c>
      <c r="E149" s="132">
        <v>49</v>
      </c>
      <c r="F149" s="132" t="e">
        <v>#N/A</v>
      </c>
      <c r="G149" s="323" t="s">
        <v>3250</v>
      </c>
      <c r="H149" s="347" t="s">
        <v>3111</v>
      </c>
      <c r="I149" s="132">
        <v>1.7869999999999999</v>
      </c>
      <c r="J149" s="132">
        <v>-54</v>
      </c>
      <c r="K149" s="132" t="s">
        <v>4386</v>
      </c>
      <c r="L149" s="132" t="b">
        <v>1</v>
      </c>
      <c r="M149" s="132">
        <v>48.456000000000003</v>
      </c>
      <c r="N149" s="132">
        <v>2.222</v>
      </c>
      <c r="O149" s="132">
        <v>21.811</v>
      </c>
      <c r="P149" s="132">
        <v>57.94</v>
      </c>
      <c r="Q149" s="132">
        <v>0.86899999999999999</v>
      </c>
      <c r="R149" s="132">
        <v>50.325000000000003</v>
      </c>
      <c r="S149" s="132">
        <v>2.3199999999999998</v>
      </c>
      <c r="T149" s="132">
        <v>-31.503</v>
      </c>
      <c r="U149" s="132">
        <v>9.56</v>
      </c>
      <c r="V149" s="132">
        <v>-42</v>
      </c>
      <c r="W149" s="132">
        <v>-58</v>
      </c>
      <c r="X149" s="132">
        <v>900</v>
      </c>
      <c r="Y149" s="132" t="s">
        <v>3039</v>
      </c>
      <c r="Z149" s="132" t="b">
        <v>0</v>
      </c>
      <c r="AA149" s="132">
        <v>0</v>
      </c>
      <c r="AB149" s="132" t="b">
        <v>0</v>
      </c>
      <c r="AC149" s="132">
        <v>49</v>
      </c>
      <c r="AD149" s="132">
        <v>0.96799999999999997</v>
      </c>
      <c r="AE149" s="132" t="s">
        <v>3111</v>
      </c>
      <c r="AF149" s="132" t="s">
        <v>3250</v>
      </c>
      <c r="AG149" s="132" t="s">
        <v>4386</v>
      </c>
      <c r="AH149" s="132">
        <v>45</v>
      </c>
      <c r="AI149" s="132">
        <v>81</v>
      </c>
      <c r="AJ149" s="132" t="s">
        <v>137</v>
      </c>
      <c r="AK149" s="132">
        <f>MATCH(A149,'US_long freshly screened'!A:A,0)-1</f>
        <v>112</v>
      </c>
      <c r="AL149" s="132" t="e">
        <f>MATCH(A149,'US_long actual position'!A:A,0)-1</f>
        <v>#N/A</v>
      </c>
    </row>
    <row r="150" spans="1:38" s="143" customFormat="1" x14ac:dyDescent="0.3">
      <c r="A150" s="33" t="s">
        <v>3007</v>
      </c>
      <c r="B150" s="132">
        <v>95</v>
      </c>
      <c r="C150" s="132">
        <v>96</v>
      </c>
      <c r="D150" s="132">
        <v>138</v>
      </c>
      <c r="E150" s="132">
        <v>49</v>
      </c>
      <c r="F150" s="132" t="e">
        <v>#N/A</v>
      </c>
      <c r="G150" s="235" t="s">
        <v>3301</v>
      </c>
      <c r="H150" s="349" t="s">
        <v>3108</v>
      </c>
      <c r="I150" s="132">
        <v>1.552</v>
      </c>
      <c r="J150" s="132">
        <v>-47</v>
      </c>
      <c r="K150" s="132" t="s">
        <v>3520</v>
      </c>
      <c r="L150" s="132" t="b">
        <v>1</v>
      </c>
      <c r="M150" s="132">
        <v>180.208</v>
      </c>
      <c r="N150" s="132">
        <v>8.9019999999999992</v>
      </c>
      <c r="O150" s="132">
        <v>20.244</v>
      </c>
      <c r="P150" s="132">
        <v>276.798</v>
      </c>
      <c r="Q150" s="132">
        <v>0.81899999999999995</v>
      </c>
      <c r="R150" s="132">
        <v>226.81700000000001</v>
      </c>
      <c r="S150" s="132">
        <v>3.54</v>
      </c>
      <c r="T150" s="419">
        <v>-8.7799999999999994</v>
      </c>
      <c r="U150" s="132">
        <v>51.42</v>
      </c>
      <c r="V150" s="132">
        <v>20</v>
      </c>
      <c r="W150" s="132">
        <v>41</v>
      </c>
      <c r="X150" s="132">
        <v>109</v>
      </c>
      <c r="Y150" s="132" t="s">
        <v>3007</v>
      </c>
      <c r="Z150" s="132" t="b">
        <v>0</v>
      </c>
      <c r="AA150" s="132">
        <v>0</v>
      </c>
      <c r="AB150" s="132" t="b">
        <v>1</v>
      </c>
      <c r="AC150" s="132">
        <v>49</v>
      </c>
      <c r="AD150" s="132">
        <v>0.96</v>
      </c>
      <c r="AE150" s="132" t="s">
        <v>3108</v>
      </c>
      <c r="AF150" s="132" t="s">
        <v>3301</v>
      </c>
      <c r="AG150" s="132" t="s">
        <v>3520</v>
      </c>
      <c r="AH150" s="132">
        <v>95</v>
      </c>
      <c r="AI150" s="132">
        <v>96</v>
      </c>
      <c r="AJ150" s="132" t="s">
        <v>504</v>
      </c>
      <c r="AK150" s="132">
        <f>MATCH(A150,'US_long freshly screened'!A:A,0)-1</f>
        <v>138</v>
      </c>
      <c r="AL150" s="132" t="e">
        <f>MATCH(A150,'US_long actual position'!A:A,0)-1</f>
        <v>#N/A</v>
      </c>
    </row>
    <row r="151" spans="1:38" x14ac:dyDescent="0.3">
      <c r="A151" s="33" t="s">
        <v>5259</v>
      </c>
      <c r="B151" s="132">
        <v>63</v>
      </c>
      <c r="C151" s="132">
        <v>81</v>
      </c>
      <c r="D151" s="132">
        <v>144</v>
      </c>
      <c r="E151" s="132">
        <v>49</v>
      </c>
      <c r="F151" s="132" t="e">
        <v>#N/A</v>
      </c>
      <c r="G151" s="307" t="s">
        <v>5260</v>
      </c>
      <c r="H151" s="350" t="s">
        <v>115</v>
      </c>
      <c r="I151" s="132">
        <v>1.331</v>
      </c>
      <c r="J151" s="132">
        <v>-49</v>
      </c>
      <c r="K151" s="132" t="s">
        <v>5261</v>
      </c>
      <c r="L151" s="132" t="b">
        <v>1</v>
      </c>
      <c r="M151" s="132">
        <v>88.507999999999996</v>
      </c>
      <c r="N151" s="132">
        <v>4.4219999999999997</v>
      </c>
      <c r="O151" s="132">
        <v>20.016999999999999</v>
      </c>
      <c r="P151" s="132">
        <v>113.20099999999999</v>
      </c>
      <c r="Q151" s="132">
        <v>0.84599999999999997</v>
      </c>
      <c r="R151" s="132">
        <v>95.805000000000007</v>
      </c>
      <c r="S151" s="132">
        <v>2.93</v>
      </c>
      <c r="T151" s="419">
        <v>117.759</v>
      </c>
      <c r="U151" s="132">
        <v>10.71</v>
      </c>
      <c r="V151" s="132">
        <v>-30</v>
      </c>
      <c r="W151" s="132">
        <v>-31</v>
      </c>
      <c r="X151" s="132">
        <v>636</v>
      </c>
      <c r="Y151" s="132" t="s">
        <v>5259</v>
      </c>
      <c r="Z151" s="132" t="b">
        <v>0</v>
      </c>
      <c r="AA151" s="132">
        <v>0</v>
      </c>
      <c r="AB151" s="132" t="b">
        <v>1</v>
      </c>
      <c r="AC151" s="132">
        <v>49</v>
      </c>
      <c r="AD151" s="132">
        <v>0.95899999999999996</v>
      </c>
      <c r="AE151" s="132" t="s">
        <v>115</v>
      </c>
      <c r="AF151" s="132" t="s">
        <v>5260</v>
      </c>
      <c r="AG151" s="132" t="s">
        <v>5261</v>
      </c>
      <c r="AH151" s="132">
        <v>63</v>
      </c>
      <c r="AI151" s="132">
        <v>81</v>
      </c>
      <c r="AJ151" s="132" t="s">
        <v>221</v>
      </c>
      <c r="AK151" s="132">
        <f>MATCH(A151,'US_long freshly screened'!A:A,0)-1</f>
        <v>144</v>
      </c>
      <c r="AL151" s="132" t="e">
        <f>MATCH(A151,'US_long actual position'!A:A,0)-1</f>
        <v>#N/A</v>
      </c>
    </row>
    <row r="152" spans="1:38" x14ac:dyDescent="0.3">
      <c r="A152" s="33" t="s">
        <v>2967</v>
      </c>
      <c r="B152" s="132">
        <v>80</v>
      </c>
      <c r="C152" s="132">
        <v>92</v>
      </c>
      <c r="D152" s="132">
        <v>150</v>
      </c>
      <c r="E152" s="132">
        <v>49</v>
      </c>
      <c r="F152" s="132" t="e">
        <v>#N/A</v>
      </c>
      <c r="G152" s="296" t="s">
        <v>3135</v>
      </c>
      <c r="H152" s="348" t="s">
        <v>24</v>
      </c>
      <c r="I152" s="132">
        <v>8.1440000000000001</v>
      </c>
      <c r="J152" s="132">
        <v>-16</v>
      </c>
      <c r="K152" s="132" t="s">
        <v>6431</v>
      </c>
      <c r="L152" s="132" t="b">
        <v>1</v>
      </c>
      <c r="M152" s="132">
        <v>54.264000000000003</v>
      </c>
      <c r="N152" s="132">
        <v>2.7480000000000002</v>
      </c>
      <c r="O152" s="132">
        <v>19.747</v>
      </c>
      <c r="P152" s="132">
        <v>64.94</v>
      </c>
      <c r="Q152" s="132">
        <v>0.84299999999999997</v>
      </c>
      <c r="R152" s="132">
        <v>54.762</v>
      </c>
      <c r="S152" s="132">
        <v>2.5499999999999998</v>
      </c>
      <c r="T152" s="419">
        <v>13.757</v>
      </c>
      <c r="U152" s="132">
        <v>142.47999999999999</v>
      </c>
      <c r="V152" s="132">
        <v>29</v>
      </c>
      <c r="W152" s="132">
        <v>17</v>
      </c>
      <c r="X152" s="132">
        <v>55</v>
      </c>
      <c r="Y152" s="132" t="s">
        <v>2967</v>
      </c>
      <c r="Z152" s="132" t="b">
        <v>1</v>
      </c>
      <c r="AA152" s="132">
        <v>140.82</v>
      </c>
      <c r="AB152" s="132" t="b">
        <v>1</v>
      </c>
      <c r="AC152" s="132">
        <v>49</v>
      </c>
      <c r="AD152" s="132">
        <v>0.95699999999999996</v>
      </c>
      <c r="AE152" s="132" t="s">
        <v>24</v>
      </c>
      <c r="AF152" s="132" t="s">
        <v>3135</v>
      </c>
      <c r="AG152" s="132" t="s">
        <v>6431</v>
      </c>
      <c r="AH152" s="132">
        <v>80</v>
      </c>
      <c r="AI152" s="132">
        <v>92</v>
      </c>
      <c r="AJ152" s="132" t="s">
        <v>56</v>
      </c>
      <c r="AK152" s="132">
        <f>MATCH(A152,'US_long freshly screened'!A:A,0)-1</f>
        <v>150</v>
      </c>
      <c r="AL152" s="132" t="e">
        <f>MATCH(A152,'US_long actual position'!A:A,0)-1</f>
        <v>#N/A</v>
      </c>
    </row>
    <row r="153" spans="1:38" x14ac:dyDescent="0.3">
      <c r="A153" s="33" t="s">
        <v>1611</v>
      </c>
      <c r="B153" s="132">
        <v>96</v>
      </c>
      <c r="C153" s="132">
        <v>88</v>
      </c>
      <c r="D153" s="132">
        <v>157</v>
      </c>
      <c r="E153" s="132">
        <v>49</v>
      </c>
      <c r="F153" s="132" t="e">
        <v>#N/A</v>
      </c>
      <c r="G153" s="211" t="s">
        <v>3385</v>
      </c>
      <c r="H153" s="348" t="s">
        <v>24</v>
      </c>
      <c r="I153" s="132">
        <v>2.6269999999999998</v>
      </c>
      <c r="J153" s="132">
        <v>-40</v>
      </c>
      <c r="K153" s="132" t="s">
        <v>4654</v>
      </c>
      <c r="L153" s="132" t="b">
        <v>1</v>
      </c>
      <c r="M153" s="132">
        <v>83.6</v>
      </c>
      <c r="N153" s="132">
        <v>4.2850000000000001</v>
      </c>
      <c r="O153" s="132">
        <v>19.510999999999999</v>
      </c>
      <c r="P153" s="132">
        <v>99.460999999999999</v>
      </c>
      <c r="Q153" s="132">
        <v>0.83199999999999996</v>
      </c>
      <c r="R153" s="132">
        <v>82.76</v>
      </c>
      <c r="S153" s="132">
        <v>2.4700000000000002</v>
      </c>
      <c r="T153" s="419">
        <v>22.454000000000001</v>
      </c>
      <c r="U153" s="132">
        <v>59.49</v>
      </c>
      <c r="V153" s="132">
        <v>118</v>
      </c>
      <c r="W153" s="132">
        <v>155</v>
      </c>
      <c r="X153" s="132">
        <v>136</v>
      </c>
      <c r="Y153" s="132" t="s">
        <v>1611</v>
      </c>
      <c r="Z153" s="132" t="b">
        <v>0</v>
      </c>
      <c r="AA153" s="132">
        <v>0</v>
      </c>
      <c r="AB153" s="132" t="b">
        <v>1</v>
      </c>
      <c r="AC153" s="132">
        <v>49</v>
      </c>
      <c r="AD153" s="132">
        <v>0.95499999999999996</v>
      </c>
      <c r="AE153" s="132" t="s">
        <v>24</v>
      </c>
      <c r="AF153" s="132" t="s">
        <v>3385</v>
      </c>
      <c r="AG153" s="132" t="s">
        <v>4654</v>
      </c>
      <c r="AH153" s="132">
        <v>96</v>
      </c>
      <c r="AI153" s="132">
        <v>88</v>
      </c>
      <c r="AJ153" s="132" t="s">
        <v>54</v>
      </c>
      <c r="AK153" s="132">
        <f>MATCH(A153,'US_long freshly screened'!A:A,0)-1</f>
        <v>157</v>
      </c>
      <c r="AL153" s="132" t="e">
        <f>MATCH(A153,'US_long actual position'!A:A,0)-1</f>
        <v>#N/A</v>
      </c>
    </row>
    <row r="154" spans="1:38" x14ac:dyDescent="0.3">
      <c r="A154" s="33" t="s">
        <v>2397</v>
      </c>
      <c r="B154" s="132">
        <v>94</v>
      </c>
      <c r="C154" s="132">
        <v>96</v>
      </c>
      <c r="D154" s="132">
        <v>160</v>
      </c>
      <c r="E154" s="132">
        <v>49</v>
      </c>
      <c r="F154" s="132" t="e">
        <v>#N/A</v>
      </c>
      <c r="G154" s="253"/>
      <c r="H154" s="253"/>
      <c r="I154" s="132">
        <v>2.0990000000000002</v>
      </c>
      <c r="J154" s="132">
        <v>-81</v>
      </c>
      <c r="K154" s="132" t="s">
        <v>5023</v>
      </c>
      <c r="L154" s="132" t="b">
        <v>1</v>
      </c>
      <c r="M154" s="132">
        <v>194.678</v>
      </c>
      <c r="N154" s="132">
        <v>10.009</v>
      </c>
      <c r="O154" s="132">
        <v>19.45</v>
      </c>
      <c r="P154" s="132">
        <v>314.75099999999998</v>
      </c>
      <c r="Q154" s="132">
        <v>0.80800000000000005</v>
      </c>
      <c r="R154" s="132">
        <v>254.42400000000001</v>
      </c>
      <c r="S154" s="132">
        <v>5.48</v>
      </c>
      <c r="T154" s="419">
        <v>39.86</v>
      </c>
      <c r="U154" s="132">
        <v>3.66</v>
      </c>
      <c r="V154" s="132">
        <v>-27</v>
      </c>
      <c r="W154" s="132">
        <v>-25</v>
      </c>
      <c r="X154" s="132">
        <v>996</v>
      </c>
      <c r="Y154" s="132" t="s">
        <v>2397</v>
      </c>
      <c r="Z154" s="132" t="b">
        <v>0</v>
      </c>
      <c r="AA154" s="132">
        <v>0</v>
      </c>
      <c r="AB154" s="132" t="b">
        <v>0</v>
      </c>
      <c r="AC154" s="132">
        <v>49</v>
      </c>
      <c r="AD154" s="132">
        <v>0.95399999999999996</v>
      </c>
      <c r="AE154" s="132"/>
      <c r="AF154" s="132"/>
      <c r="AG154" s="132" t="s">
        <v>5023</v>
      </c>
      <c r="AH154" s="132">
        <v>94</v>
      </c>
      <c r="AI154" s="132">
        <v>96</v>
      </c>
      <c r="AJ154" s="132" t="s">
        <v>1168</v>
      </c>
      <c r="AK154" s="132">
        <f>MATCH(A154,'US_long freshly screened'!A:A,0)-1</f>
        <v>160</v>
      </c>
      <c r="AL154" s="132" t="e">
        <f>MATCH(A154,'US_long actual position'!A:A,0)-1</f>
        <v>#N/A</v>
      </c>
    </row>
    <row r="155" spans="1:38" x14ac:dyDescent="0.3">
      <c r="A155" s="33" t="s">
        <v>2026</v>
      </c>
      <c r="B155" s="132">
        <v>67</v>
      </c>
      <c r="C155" s="132">
        <v>97</v>
      </c>
      <c r="D155" s="132">
        <v>164</v>
      </c>
      <c r="E155" s="132">
        <v>49</v>
      </c>
      <c r="F155" s="132" t="e">
        <v>#N/A</v>
      </c>
      <c r="G155" s="262" t="s">
        <v>3376</v>
      </c>
      <c r="H155" s="348" t="s">
        <v>24</v>
      </c>
      <c r="I155" s="132">
        <v>5.3540000000000001</v>
      </c>
      <c r="J155" s="132">
        <v>-57</v>
      </c>
      <c r="K155" s="132" t="s">
        <v>4125</v>
      </c>
      <c r="L155" s="132" t="b">
        <v>1</v>
      </c>
      <c r="M155" s="132">
        <v>165.11500000000001</v>
      </c>
      <c r="N155" s="132">
        <v>8.5440000000000005</v>
      </c>
      <c r="O155" s="132">
        <v>19.324999999999999</v>
      </c>
      <c r="P155" s="132">
        <v>270.63799999999998</v>
      </c>
      <c r="Q155" s="132">
        <v>0.81</v>
      </c>
      <c r="R155" s="132">
        <v>219.12100000000001</v>
      </c>
      <c r="S155" s="132">
        <v>3.53</v>
      </c>
      <c r="T155" s="419">
        <v>29.189</v>
      </c>
      <c r="U155" s="132">
        <v>29.15</v>
      </c>
      <c r="V155" s="132">
        <v>9</v>
      </c>
      <c r="W155" s="132">
        <v>-4</v>
      </c>
      <c r="X155" s="132">
        <v>194</v>
      </c>
      <c r="Y155" s="132" t="s">
        <v>2026</v>
      </c>
      <c r="Z155" s="132" t="b">
        <v>0</v>
      </c>
      <c r="AA155" s="132">
        <v>0</v>
      </c>
      <c r="AB155" s="132" t="b">
        <v>1</v>
      </c>
      <c r="AC155" s="132">
        <v>49</v>
      </c>
      <c r="AD155" s="132">
        <v>0.95299999999999996</v>
      </c>
      <c r="AE155" s="132" t="s">
        <v>24</v>
      </c>
      <c r="AF155" s="132" t="s">
        <v>3376</v>
      </c>
      <c r="AG155" s="132" t="s">
        <v>4125</v>
      </c>
      <c r="AH155" s="132">
        <v>67</v>
      </c>
      <c r="AI155" s="132">
        <v>97</v>
      </c>
      <c r="AJ155" s="132" t="s">
        <v>81</v>
      </c>
      <c r="AK155" s="132">
        <f>MATCH(A155,'US_long freshly screened'!A:A,0)-1</f>
        <v>164</v>
      </c>
      <c r="AL155" s="132" t="e">
        <f>MATCH(A155,'US_long actual position'!A:A,0)-1</f>
        <v>#N/A</v>
      </c>
    </row>
    <row r="156" spans="1:38" x14ac:dyDescent="0.3">
      <c r="A156" s="33" t="s">
        <v>2298</v>
      </c>
      <c r="B156" s="132">
        <v>56</v>
      </c>
      <c r="C156" s="132">
        <v>97</v>
      </c>
      <c r="D156" s="132">
        <v>202</v>
      </c>
      <c r="E156" s="132">
        <v>49</v>
      </c>
      <c r="F156" s="132" t="e">
        <v>#N/A</v>
      </c>
      <c r="G156" s="231" t="s">
        <v>3127</v>
      </c>
      <c r="H156" s="346" t="s">
        <v>31</v>
      </c>
      <c r="I156" s="132">
        <v>3.5819999999999999</v>
      </c>
      <c r="J156" s="132">
        <v>-68</v>
      </c>
      <c r="K156" s="132" t="s">
        <v>4598</v>
      </c>
      <c r="L156" s="132" t="b">
        <v>0</v>
      </c>
      <c r="M156" s="132">
        <v>209.54400000000001</v>
      </c>
      <c r="N156" s="132">
        <v>11.775</v>
      </c>
      <c r="O156" s="132">
        <v>17.795999999999999</v>
      </c>
      <c r="P156" s="132">
        <v>377.17</v>
      </c>
      <c r="Q156" s="132">
        <v>0.84699999999999998</v>
      </c>
      <c r="R156" s="132">
        <v>319.54700000000003</v>
      </c>
      <c r="S156" s="132">
        <v>4.05</v>
      </c>
      <c r="T156" s="419">
        <v>-54.281999999999996</v>
      </c>
      <c r="U156" s="132">
        <v>16.37</v>
      </c>
      <c r="V156" s="132">
        <v>-17</v>
      </c>
      <c r="W156" s="132">
        <v>-36</v>
      </c>
      <c r="X156" s="132">
        <v>301</v>
      </c>
      <c r="Y156" s="132" t="s">
        <v>2298</v>
      </c>
      <c r="Z156" s="132" t="b">
        <v>0</v>
      </c>
      <c r="AA156" s="132">
        <v>0</v>
      </c>
      <c r="AB156" s="132" t="b">
        <v>1</v>
      </c>
      <c r="AC156" s="132">
        <v>49</v>
      </c>
      <c r="AD156" s="132">
        <v>0.94199999999999995</v>
      </c>
      <c r="AE156" s="132" t="s">
        <v>31</v>
      </c>
      <c r="AF156" s="132" t="s">
        <v>3127</v>
      </c>
      <c r="AG156" s="132" t="s">
        <v>4598</v>
      </c>
      <c r="AH156" s="132">
        <v>56</v>
      </c>
      <c r="AI156" s="132">
        <v>97</v>
      </c>
      <c r="AJ156" s="132" t="s">
        <v>2833</v>
      </c>
      <c r="AK156" s="132">
        <f>MATCH(A156,'US_long freshly screened'!A:A,0)-1</f>
        <v>202</v>
      </c>
      <c r="AL156" s="132" t="e">
        <f>MATCH(A156,'US_long actual position'!A:A,0)-1</f>
        <v>#N/A</v>
      </c>
    </row>
    <row r="157" spans="1:38" x14ac:dyDescent="0.3">
      <c r="A157" s="33" t="s">
        <v>2948</v>
      </c>
      <c r="B157" s="132">
        <v>56</v>
      </c>
      <c r="C157" s="132">
        <v>99</v>
      </c>
      <c r="D157" s="132">
        <v>221</v>
      </c>
      <c r="E157" s="132">
        <v>49</v>
      </c>
      <c r="F157" s="132" t="e">
        <v>#N/A</v>
      </c>
      <c r="G157" s="230" t="s">
        <v>3280</v>
      </c>
      <c r="H157" s="347" t="s">
        <v>3111</v>
      </c>
      <c r="I157" s="132">
        <v>0.82599999999999996</v>
      </c>
      <c r="J157" s="132">
        <v>-61</v>
      </c>
      <c r="K157" s="132" t="s">
        <v>7181</v>
      </c>
      <c r="L157" s="132" t="b">
        <v>1</v>
      </c>
      <c r="M157" s="132">
        <v>194.149</v>
      </c>
      <c r="N157" s="132">
        <v>11.215</v>
      </c>
      <c r="O157" s="132">
        <v>17.311</v>
      </c>
      <c r="P157" s="132">
        <v>367.048</v>
      </c>
      <c r="Q157" s="132">
        <v>0.78500000000000003</v>
      </c>
      <c r="R157" s="132">
        <v>287.95499999999998</v>
      </c>
      <c r="S157" s="132">
        <v>7.23</v>
      </c>
      <c r="T157" s="419">
        <v>53.579000000000001</v>
      </c>
      <c r="U157" s="132">
        <v>6.45</v>
      </c>
      <c r="V157" s="132">
        <v>-23</v>
      </c>
      <c r="W157" s="132">
        <v>-30</v>
      </c>
      <c r="X157" s="132">
        <v>428</v>
      </c>
      <c r="Y157" s="132" t="s">
        <v>2948</v>
      </c>
      <c r="Z157" s="132" t="b">
        <v>0</v>
      </c>
      <c r="AA157" s="132">
        <v>0</v>
      </c>
      <c r="AB157" s="132" t="b">
        <v>1</v>
      </c>
      <c r="AC157" s="132">
        <v>49</v>
      </c>
      <c r="AD157" s="132">
        <v>0.93700000000000006</v>
      </c>
      <c r="AE157" s="132" t="s">
        <v>3111</v>
      </c>
      <c r="AF157" s="132" t="s">
        <v>3280</v>
      </c>
      <c r="AG157" s="132" t="s">
        <v>7181</v>
      </c>
      <c r="AH157" s="132">
        <v>56</v>
      </c>
      <c r="AI157" s="132">
        <v>99</v>
      </c>
      <c r="AJ157" s="132" t="s">
        <v>2828</v>
      </c>
      <c r="AK157" s="132">
        <f>MATCH(A157,'US_long freshly screened'!A:A,0)-1</f>
        <v>221</v>
      </c>
      <c r="AL157" s="132" t="e">
        <f>MATCH(A157,'US_long actual position'!A:A,0)-1</f>
        <v>#N/A</v>
      </c>
    </row>
    <row r="158" spans="1:38" x14ac:dyDescent="0.3">
      <c r="A158" s="33" t="s">
        <v>2317</v>
      </c>
      <c r="B158" s="132">
        <v>67</v>
      </c>
      <c r="C158" s="132">
        <v>95</v>
      </c>
      <c r="D158" s="132">
        <v>222</v>
      </c>
      <c r="E158" s="132">
        <v>49</v>
      </c>
      <c r="F158" s="132" t="e">
        <v>#N/A</v>
      </c>
      <c r="G158" s="262" t="s">
        <v>3376</v>
      </c>
      <c r="H158" s="348" t="s">
        <v>24</v>
      </c>
      <c r="I158" s="132">
        <v>5.7649999999999997</v>
      </c>
      <c r="J158" s="132">
        <v>-61</v>
      </c>
      <c r="K158" s="132" t="s">
        <v>4979</v>
      </c>
      <c r="L158" s="132" t="b">
        <v>0</v>
      </c>
      <c r="M158" s="132">
        <v>168.292</v>
      </c>
      <c r="N158" s="132">
        <v>9.766</v>
      </c>
      <c r="O158" s="132">
        <v>17.231999999999999</v>
      </c>
      <c r="P158" s="132">
        <v>259.20100000000002</v>
      </c>
      <c r="Q158" s="132">
        <v>0.82</v>
      </c>
      <c r="R158" s="132">
        <v>212.63399999999999</v>
      </c>
      <c r="S158" s="132">
        <v>2.36</v>
      </c>
      <c r="T158" s="419">
        <v>53.774999999999999</v>
      </c>
      <c r="U158" s="132">
        <v>204.89</v>
      </c>
      <c r="V158" s="132">
        <v>10</v>
      </c>
      <c r="W158" s="132">
        <v>-20</v>
      </c>
      <c r="X158" s="132">
        <v>41</v>
      </c>
      <c r="Y158" s="132" t="s">
        <v>2317</v>
      </c>
      <c r="Z158" s="132" t="b">
        <v>0</v>
      </c>
      <c r="AA158" s="132">
        <v>0</v>
      </c>
      <c r="AB158" s="132" t="b">
        <v>1</v>
      </c>
      <c r="AC158" s="132">
        <v>49</v>
      </c>
      <c r="AD158" s="132">
        <v>0.93600000000000005</v>
      </c>
      <c r="AE158" s="132" t="s">
        <v>24</v>
      </c>
      <c r="AF158" s="132" t="s">
        <v>3376</v>
      </c>
      <c r="AG158" s="132" t="s">
        <v>4979</v>
      </c>
      <c r="AH158" s="132">
        <v>67</v>
      </c>
      <c r="AI158" s="132">
        <v>95</v>
      </c>
      <c r="AJ158" s="132" t="s">
        <v>81</v>
      </c>
      <c r="AK158" s="132">
        <f>MATCH(A158,'US_long freshly screened'!A:A,0)-1</f>
        <v>222</v>
      </c>
      <c r="AL158" s="132" t="e">
        <f>MATCH(A158,'US_long actual position'!A:A,0)-1</f>
        <v>#N/A</v>
      </c>
    </row>
    <row r="159" spans="1:38" x14ac:dyDescent="0.3">
      <c r="A159" s="33" t="s">
        <v>1860</v>
      </c>
      <c r="B159" s="132">
        <v>53</v>
      </c>
      <c r="C159" s="132">
        <v>73</v>
      </c>
      <c r="D159" s="132">
        <v>226</v>
      </c>
      <c r="E159" s="132">
        <v>49</v>
      </c>
      <c r="F159" s="132" t="e">
        <v>#N/A</v>
      </c>
      <c r="G159" s="269" t="s">
        <v>3217</v>
      </c>
      <c r="H159" s="288" t="s">
        <v>150</v>
      </c>
      <c r="I159" s="132">
        <v>3.613</v>
      </c>
      <c r="J159" s="132">
        <v>-35</v>
      </c>
      <c r="K159" s="132" t="s">
        <v>5263</v>
      </c>
      <c r="L159" s="132" t="b">
        <v>1</v>
      </c>
      <c r="M159" s="132">
        <v>45.972999999999999</v>
      </c>
      <c r="N159" s="132">
        <v>2.69</v>
      </c>
      <c r="O159" s="132">
        <v>17.09</v>
      </c>
      <c r="P159" s="132">
        <v>50.314</v>
      </c>
      <c r="Q159" s="132">
        <v>0.79700000000000004</v>
      </c>
      <c r="R159" s="132">
        <v>40.103999999999999</v>
      </c>
      <c r="S159" s="132">
        <v>1.64</v>
      </c>
      <c r="T159" s="419">
        <v>-95.694000000000003</v>
      </c>
      <c r="U159" s="132">
        <v>25.43</v>
      </c>
      <c r="V159" s="132">
        <v>-15</v>
      </c>
      <c r="W159" s="132">
        <v>4</v>
      </c>
      <c r="X159" s="132">
        <v>478</v>
      </c>
      <c r="Y159" s="132" t="s">
        <v>1860</v>
      </c>
      <c r="Z159" s="132" t="b">
        <v>0</v>
      </c>
      <c r="AA159" s="132">
        <v>0</v>
      </c>
      <c r="AB159" s="132" t="b">
        <v>1</v>
      </c>
      <c r="AC159" s="132">
        <v>49</v>
      </c>
      <c r="AD159" s="132">
        <v>0.93500000000000005</v>
      </c>
      <c r="AE159" s="132" t="s">
        <v>150</v>
      </c>
      <c r="AF159" s="132" t="s">
        <v>3217</v>
      </c>
      <c r="AG159" s="132" t="s">
        <v>5263</v>
      </c>
      <c r="AH159" s="132">
        <v>53</v>
      </c>
      <c r="AI159" s="132">
        <v>73</v>
      </c>
      <c r="AJ159" s="132" t="s">
        <v>2835</v>
      </c>
      <c r="AK159" s="132">
        <f>MATCH(A159,'US_long freshly screened'!A:A,0)-1</f>
        <v>226</v>
      </c>
      <c r="AL159" s="132" t="e">
        <f>MATCH(A159,'US_long actual position'!A:A,0)-1</f>
        <v>#N/A</v>
      </c>
    </row>
    <row r="160" spans="1:38" x14ac:dyDescent="0.3">
      <c r="A160" s="33" t="s">
        <v>664</v>
      </c>
      <c r="B160" s="132">
        <v>51</v>
      </c>
      <c r="C160" s="132">
        <v>85</v>
      </c>
      <c r="D160" s="132">
        <v>229</v>
      </c>
      <c r="E160" s="132">
        <v>49</v>
      </c>
      <c r="F160" s="132" t="e">
        <v>#N/A</v>
      </c>
      <c r="G160" s="227" t="s">
        <v>88</v>
      </c>
      <c r="H160" s="346" t="s">
        <v>31</v>
      </c>
      <c r="I160" s="132">
        <v>7.37</v>
      </c>
      <c r="J160" s="132">
        <v>-45</v>
      </c>
      <c r="K160" s="132" t="s">
        <v>4829</v>
      </c>
      <c r="L160" s="132" t="b">
        <v>1</v>
      </c>
      <c r="M160" s="132">
        <v>61.508000000000003</v>
      </c>
      <c r="N160" s="132">
        <v>3.64</v>
      </c>
      <c r="O160" s="132">
        <v>16.899000000000001</v>
      </c>
      <c r="P160" s="132">
        <v>76.631</v>
      </c>
      <c r="Q160" s="132">
        <v>0.78100000000000003</v>
      </c>
      <c r="R160" s="132">
        <v>59.825000000000003</v>
      </c>
      <c r="S160" s="132">
        <v>3</v>
      </c>
      <c r="T160" s="419">
        <v>26.446000000000002</v>
      </c>
      <c r="U160" s="132">
        <v>102.21</v>
      </c>
      <c r="V160" s="132">
        <v>-24</v>
      </c>
      <c r="W160" s="132">
        <v>-35</v>
      </c>
      <c r="X160" s="132">
        <v>65</v>
      </c>
      <c r="Y160" s="132" t="s">
        <v>664</v>
      </c>
      <c r="Z160" s="132" t="b">
        <v>0</v>
      </c>
      <c r="AA160" s="132">
        <v>0</v>
      </c>
      <c r="AB160" s="132" t="b">
        <v>1</v>
      </c>
      <c r="AC160" s="132">
        <v>49</v>
      </c>
      <c r="AD160" s="132">
        <v>0.93400000000000005</v>
      </c>
      <c r="AE160" s="132" t="s">
        <v>31</v>
      </c>
      <c r="AF160" s="132" t="s">
        <v>88</v>
      </c>
      <c r="AG160" s="132" t="s">
        <v>4829</v>
      </c>
      <c r="AH160" s="132">
        <v>51</v>
      </c>
      <c r="AI160" s="132">
        <v>85</v>
      </c>
      <c r="AJ160" s="132" t="s">
        <v>88</v>
      </c>
      <c r="AK160" s="132">
        <f>MATCH(A160,'US_long freshly screened'!A:A,0)-1</f>
        <v>229</v>
      </c>
      <c r="AL160" s="132" t="e">
        <f>MATCH(A160,'US_long actual position'!A:A,0)-1</f>
        <v>#N/A</v>
      </c>
    </row>
    <row r="161" spans="1:38" x14ac:dyDescent="0.3">
      <c r="A161" s="33" t="s">
        <v>5832</v>
      </c>
      <c r="B161" s="132">
        <v>97</v>
      </c>
      <c r="C161" s="132">
        <v>98</v>
      </c>
      <c r="D161" s="132">
        <v>16</v>
      </c>
      <c r="E161" s="132">
        <v>48</v>
      </c>
      <c r="F161" s="132" t="e">
        <v>#N/A</v>
      </c>
      <c r="G161" s="308" t="s">
        <v>3888</v>
      </c>
      <c r="H161" s="351" t="s">
        <v>48</v>
      </c>
      <c r="I161" s="132">
        <v>0.75700000000000001</v>
      </c>
      <c r="J161" s="132">
        <v>-89</v>
      </c>
      <c r="K161" s="132" t="s">
        <v>7183</v>
      </c>
      <c r="L161" s="132" t="b">
        <v>1</v>
      </c>
      <c r="M161" s="132">
        <v>273.25400000000002</v>
      </c>
      <c r="N161" s="132">
        <v>9.0060000000000002</v>
      </c>
      <c r="O161" s="132">
        <v>30.343</v>
      </c>
      <c r="P161" s="132">
        <v>591.85400000000004</v>
      </c>
      <c r="Q161" s="132">
        <v>0.91700000000000004</v>
      </c>
      <c r="R161" s="132">
        <v>542.92399999999998</v>
      </c>
      <c r="S161" s="132">
        <v>5.53</v>
      </c>
      <c r="T161" s="419">
        <v>-26.446000000000002</v>
      </c>
      <c r="U161" s="132">
        <v>10.95</v>
      </c>
      <c r="V161" s="132">
        <v>-31</v>
      </c>
      <c r="W161" s="132">
        <v>-16</v>
      </c>
      <c r="X161" s="132">
        <v>330</v>
      </c>
      <c r="Y161" s="132" t="s">
        <v>5832</v>
      </c>
      <c r="Z161" s="132" t="b">
        <v>0</v>
      </c>
      <c r="AA161" s="132">
        <v>0</v>
      </c>
      <c r="AB161" s="132" t="b">
        <v>1</v>
      </c>
      <c r="AC161" s="132">
        <v>48</v>
      </c>
      <c r="AD161" s="132">
        <v>0.996</v>
      </c>
      <c r="AE161" s="132" t="s">
        <v>48</v>
      </c>
      <c r="AF161" s="132" t="s">
        <v>3888</v>
      </c>
      <c r="AG161" s="132" t="s">
        <v>7183</v>
      </c>
      <c r="AH161" s="132">
        <v>97</v>
      </c>
      <c r="AI161" s="132">
        <v>98</v>
      </c>
      <c r="AJ161" s="132" t="s">
        <v>1603</v>
      </c>
      <c r="AK161" s="132">
        <f>MATCH(A161,'US_long freshly screened'!A:A,0)-1</f>
        <v>16</v>
      </c>
      <c r="AL161" s="132" t="e">
        <f>MATCH(A161,'US_long actual position'!A:A,0)-1</f>
        <v>#N/A</v>
      </c>
    </row>
    <row r="162" spans="1:38" x14ac:dyDescent="0.3">
      <c r="A162" s="33" t="s">
        <v>5830</v>
      </c>
      <c r="B162" s="132">
        <v>96</v>
      </c>
      <c r="C162" s="132">
        <v>99</v>
      </c>
      <c r="D162" s="132">
        <v>19</v>
      </c>
      <c r="E162" s="132">
        <v>48</v>
      </c>
      <c r="F162" s="132" t="e">
        <v>#N/A</v>
      </c>
      <c r="G162" s="422" t="s">
        <v>7027</v>
      </c>
      <c r="H162" s="349" t="s">
        <v>3108</v>
      </c>
      <c r="I162" s="132">
        <v>1.028</v>
      </c>
      <c r="J162" s="132">
        <v>-75</v>
      </c>
      <c r="K162" s="132" t="s">
        <v>7028</v>
      </c>
      <c r="L162" s="132" t="b">
        <v>1</v>
      </c>
      <c r="M162" s="132">
        <v>381.57</v>
      </c>
      <c r="N162" s="132">
        <v>12.762</v>
      </c>
      <c r="O162" s="132">
        <v>29.899000000000001</v>
      </c>
      <c r="P162" s="132">
        <v>1013.6180000000001</v>
      </c>
      <c r="Q162" s="132">
        <v>0.92300000000000004</v>
      </c>
      <c r="R162" s="132">
        <v>935.83</v>
      </c>
      <c r="S162" s="132">
        <v>4.5199999999999996</v>
      </c>
      <c r="T162" s="419">
        <v>-23.626999999999999</v>
      </c>
      <c r="U162" s="132">
        <v>19.66</v>
      </c>
      <c r="V162" s="132">
        <v>-18</v>
      </c>
      <c r="W162" s="132">
        <v>4</v>
      </c>
      <c r="X162" s="132">
        <v>225</v>
      </c>
      <c r="Y162" s="132" t="s">
        <v>5830</v>
      </c>
      <c r="Z162" s="132" t="b">
        <v>0</v>
      </c>
      <c r="AA162" s="132">
        <v>0</v>
      </c>
      <c r="AB162" s="132" t="b">
        <v>1</v>
      </c>
      <c r="AC162" s="132">
        <v>48</v>
      </c>
      <c r="AD162" s="132">
        <v>0.995</v>
      </c>
      <c r="AE162" s="132" t="s">
        <v>3108</v>
      </c>
      <c r="AF162" s="132" t="s">
        <v>7027</v>
      </c>
      <c r="AG162" s="132" t="s">
        <v>7028</v>
      </c>
      <c r="AH162" s="132">
        <v>96</v>
      </c>
      <c r="AI162" s="132">
        <v>99</v>
      </c>
      <c r="AJ162" s="132" t="s">
        <v>54</v>
      </c>
      <c r="AK162" s="132">
        <f>MATCH(A162,'US_long freshly screened'!A:A,0)-1</f>
        <v>19</v>
      </c>
      <c r="AL162" s="132" t="e">
        <f>MATCH(A162,'US_long actual position'!A:A,0)-1</f>
        <v>#N/A</v>
      </c>
    </row>
    <row r="163" spans="1:38" x14ac:dyDescent="0.3">
      <c r="A163" s="33" t="s">
        <v>1749</v>
      </c>
      <c r="B163" s="132">
        <v>16</v>
      </c>
      <c r="C163" s="132">
        <v>95</v>
      </c>
      <c r="D163" s="132">
        <v>48</v>
      </c>
      <c r="E163" s="132">
        <v>48</v>
      </c>
      <c r="F163" s="132" t="e">
        <v>#N/A</v>
      </c>
      <c r="G163" s="232" t="s">
        <v>3231</v>
      </c>
      <c r="H163" s="345" t="s">
        <v>3124</v>
      </c>
      <c r="I163" s="132">
        <v>4.5419999999999998</v>
      </c>
      <c r="J163" s="132">
        <v>-60</v>
      </c>
      <c r="K163" s="132" t="s">
        <v>3707</v>
      </c>
      <c r="L163" s="132" t="b">
        <v>1</v>
      </c>
      <c r="M163" s="132">
        <v>157.22399999999999</v>
      </c>
      <c r="N163" s="132">
        <v>5.9379999999999997</v>
      </c>
      <c r="O163" s="132">
        <v>26.478999999999999</v>
      </c>
      <c r="P163" s="132">
        <v>238.364</v>
      </c>
      <c r="Q163" s="132">
        <v>0.90800000000000003</v>
      </c>
      <c r="R163" s="132">
        <v>216.50700000000001</v>
      </c>
      <c r="S163" s="132">
        <v>2.66</v>
      </c>
      <c r="T163" s="419">
        <v>14.08</v>
      </c>
      <c r="U163" s="132">
        <v>61.48</v>
      </c>
      <c r="V163" s="132">
        <v>32</v>
      </c>
      <c r="W163" s="132">
        <v>27</v>
      </c>
      <c r="X163" s="132">
        <v>122</v>
      </c>
      <c r="Y163" s="132" t="s">
        <v>1749</v>
      </c>
      <c r="Z163" s="132" t="b">
        <v>0</v>
      </c>
      <c r="AA163" s="132">
        <v>0</v>
      </c>
      <c r="AB163" s="132" t="b">
        <v>1</v>
      </c>
      <c r="AC163" s="132">
        <v>48</v>
      </c>
      <c r="AD163" s="132">
        <v>0.98599999999999999</v>
      </c>
      <c r="AE163" s="132" t="s">
        <v>3124</v>
      </c>
      <c r="AF163" s="132" t="s">
        <v>3231</v>
      </c>
      <c r="AG163" s="132" t="s">
        <v>3707</v>
      </c>
      <c r="AH163" s="132">
        <v>16</v>
      </c>
      <c r="AI163" s="132">
        <v>95</v>
      </c>
      <c r="AJ163" s="132" t="s">
        <v>43</v>
      </c>
      <c r="AK163" s="132">
        <f>MATCH(A163,'US_long freshly screened'!A:A,0)-1</f>
        <v>48</v>
      </c>
      <c r="AL163" s="132" t="e">
        <f>MATCH(A163,'US_long actual position'!A:A,0)-1</f>
        <v>#N/A</v>
      </c>
    </row>
    <row r="164" spans="1:38" x14ac:dyDescent="0.3">
      <c r="A164" s="33" t="s">
        <v>991</v>
      </c>
      <c r="B164" s="132">
        <v>19</v>
      </c>
      <c r="C164" s="132">
        <v>90</v>
      </c>
      <c r="D164" s="132">
        <v>68</v>
      </c>
      <c r="E164" s="132">
        <v>48</v>
      </c>
      <c r="F164" s="132" t="e">
        <v>#N/A</v>
      </c>
      <c r="G164" s="229" t="s">
        <v>202</v>
      </c>
      <c r="H164" s="349" t="s">
        <v>3108</v>
      </c>
      <c r="I164" s="132">
        <v>85.91</v>
      </c>
      <c r="J164" s="132">
        <v>-38</v>
      </c>
      <c r="K164" s="132" t="s">
        <v>3409</v>
      </c>
      <c r="L164" s="132" t="b">
        <v>1</v>
      </c>
      <c r="M164" s="132">
        <v>75.212999999999994</v>
      </c>
      <c r="N164" s="132">
        <v>3.0840000000000001</v>
      </c>
      <c r="O164" s="132">
        <v>24.388999999999999</v>
      </c>
      <c r="P164" s="132">
        <v>87.918999999999997</v>
      </c>
      <c r="Q164" s="132">
        <v>0.88200000000000001</v>
      </c>
      <c r="R164" s="132">
        <v>77.573999999999998</v>
      </c>
      <c r="S164" s="132">
        <v>1.96</v>
      </c>
      <c r="T164" s="419">
        <v>-67.44</v>
      </c>
      <c r="U164" s="132">
        <v>3127.7649999999999</v>
      </c>
      <c r="V164" s="132">
        <v>-38</v>
      </c>
      <c r="W164" s="132">
        <v>-28</v>
      </c>
      <c r="X164" s="132">
        <v>3</v>
      </c>
      <c r="Y164" s="132" t="s">
        <v>991</v>
      </c>
      <c r="Z164" s="132" t="b">
        <v>0</v>
      </c>
      <c r="AA164" s="132">
        <v>0</v>
      </c>
      <c r="AB164" s="132" t="b">
        <v>1</v>
      </c>
      <c r="AC164" s="132">
        <v>48</v>
      </c>
      <c r="AD164" s="132">
        <v>0.98099999999999998</v>
      </c>
      <c r="AE164" s="132" t="s">
        <v>3108</v>
      </c>
      <c r="AF164" s="132" t="s">
        <v>202</v>
      </c>
      <c r="AG164" s="132" t="s">
        <v>3409</v>
      </c>
      <c r="AH164" s="132">
        <v>19</v>
      </c>
      <c r="AI164" s="132">
        <v>90</v>
      </c>
      <c r="AJ164" s="132" t="s">
        <v>202</v>
      </c>
      <c r="AK164" s="132">
        <f>MATCH(A164,'US_long freshly screened'!A:A,0)-1</f>
        <v>68</v>
      </c>
      <c r="AL164" s="132" t="e">
        <f>MATCH(A164,'US_long actual position'!A:A,0)-1</f>
        <v>#N/A</v>
      </c>
    </row>
    <row r="165" spans="1:38" x14ac:dyDescent="0.3">
      <c r="A165" s="33" t="s">
        <v>6009</v>
      </c>
      <c r="B165" s="132">
        <v>97</v>
      </c>
      <c r="C165" s="132">
        <v>95</v>
      </c>
      <c r="D165" s="132">
        <v>73</v>
      </c>
      <c r="E165" s="132">
        <v>48</v>
      </c>
      <c r="F165" s="132" t="e">
        <v>#N/A</v>
      </c>
      <c r="G165" s="308" t="s">
        <v>3888</v>
      </c>
      <c r="H165" s="351" t="s">
        <v>48</v>
      </c>
      <c r="I165" s="132">
        <v>1.2150000000000001</v>
      </c>
      <c r="J165" s="132">
        <v>-65</v>
      </c>
      <c r="K165" s="132" t="s">
        <v>6010</v>
      </c>
      <c r="L165" s="132" t="b">
        <v>1</v>
      </c>
      <c r="M165" s="132">
        <v>199.96899999999999</v>
      </c>
      <c r="N165" s="132">
        <v>8.2919999999999998</v>
      </c>
      <c r="O165" s="132">
        <v>24.116</v>
      </c>
      <c r="P165" s="132">
        <v>393.67399999999998</v>
      </c>
      <c r="Q165" s="132">
        <v>0.874</v>
      </c>
      <c r="R165" s="132">
        <v>344.24599999999998</v>
      </c>
      <c r="S165" s="132">
        <v>4.57</v>
      </c>
      <c r="T165" s="419">
        <v>61.35</v>
      </c>
      <c r="U165" s="132">
        <v>8.2100000000000009</v>
      </c>
      <c r="V165" s="132">
        <v>-36</v>
      </c>
      <c r="W165" s="132">
        <v>-42</v>
      </c>
      <c r="X165" s="132">
        <v>533</v>
      </c>
      <c r="Y165" s="132" t="s">
        <v>6009</v>
      </c>
      <c r="Z165" s="132" t="b">
        <v>0</v>
      </c>
      <c r="AA165" s="132">
        <v>0</v>
      </c>
      <c r="AB165" s="132" t="b">
        <v>1</v>
      </c>
      <c r="AC165" s="132">
        <v>48</v>
      </c>
      <c r="AD165" s="132">
        <v>0.97899999999999998</v>
      </c>
      <c r="AE165" s="132" t="s">
        <v>48</v>
      </c>
      <c r="AF165" s="132" t="s">
        <v>3888</v>
      </c>
      <c r="AG165" s="132" t="s">
        <v>6010</v>
      </c>
      <c r="AH165" s="132">
        <v>97</v>
      </c>
      <c r="AI165" s="132">
        <v>95</v>
      </c>
      <c r="AJ165" s="132" t="s">
        <v>1603</v>
      </c>
      <c r="AK165" s="132">
        <f>MATCH(A165,'US_long freshly screened'!A:A,0)-1</f>
        <v>73</v>
      </c>
      <c r="AL165" s="132" t="e">
        <f>MATCH(A165,'US_long actual position'!A:A,0)-1</f>
        <v>#N/A</v>
      </c>
    </row>
    <row r="166" spans="1:38" x14ac:dyDescent="0.3">
      <c r="A166" s="33" t="s">
        <v>398</v>
      </c>
      <c r="B166" s="132">
        <v>59</v>
      </c>
      <c r="C166" s="132">
        <v>90</v>
      </c>
      <c r="D166" s="132">
        <v>76</v>
      </c>
      <c r="E166" s="132">
        <v>48</v>
      </c>
      <c r="F166" s="132" t="e">
        <v>#N/A</v>
      </c>
      <c r="G166" s="218" t="s">
        <v>3313</v>
      </c>
      <c r="H166" s="346" t="s">
        <v>31</v>
      </c>
      <c r="I166" s="132">
        <v>80.328000000000003</v>
      </c>
      <c r="J166" s="132">
        <v>-29</v>
      </c>
      <c r="K166" s="132" t="s">
        <v>3314</v>
      </c>
      <c r="L166" s="132" t="b">
        <v>1</v>
      </c>
      <c r="M166" s="132">
        <v>79.596000000000004</v>
      </c>
      <c r="N166" s="132">
        <v>3.3290000000000002</v>
      </c>
      <c r="O166" s="132">
        <v>23.913</v>
      </c>
      <c r="P166" s="132">
        <v>97.638000000000005</v>
      </c>
      <c r="Q166" s="132">
        <v>0.89800000000000002</v>
      </c>
      <c r="R166" s="132">
        <v>87.706000000000003</v>
      </c>
      <c r="S166" s="132">
        <v>2.09</v>
      </c>
      <c r="T166" s="419">
        <v>111.334</v>
      </c>
      <c r="U166" s="132">
        <v>133.745</v>
      </c>
      <c r="V166" s="132">
        <v>-50</v>
      </c>
      <c r="W166" s="132">
        <v>-42</v>
      </c>
      <c r="X166" s="132">
        <v>71</v>
      </c>
      <c r="Y166" s="132" t="s">
        <v>398</v>
      </c>
      <c r="Z166" s="132" t="b">
        <v>0</v>
      </c>
      <c r="AA166" s="132">
        <v>0</v>
      </c>
      <c r="AB166" s="132" t="b">
        <v>1</v>
      </c>
      <c r="AC166" s="132">
        <v>48</v>
      </c>
      <c r="AD166" s="132">
        <v>0.97799999999999998</v>
      </c>
      <c r="AE166" s="132" t="s">
        <v>31</v>
      </c>
      <c r="AF166" s="132" t="s">
        <v>3313</v>
      </c>
      <c r="AG166" s="132" t="s">
        <v>3314</v>
      </c>
      <c r="AH166" s="132">
        <v>59</v>
      </c>
      <c r="AI166" s="132">
        <v>90</v>
      </c>
      <c r="AJ166" s="132" t="s">
        <v>223</v>
      </c>
      <c r="AK166" s="132">
        <f>MATCH(A166,'US_long freshly screened'!A:A,0)-1</f>
        <v>76</v>
      </c>
      <c r="AL166" s="132" t="e">
        <f>MATCH(A166,'US_long actual position'!A:A,0)-1</f>
        <v>#N/A</v>
      </c>
    </row>
    <row r="167" spans="1:38" x14ac:dyDescent="0.3">
      <c r="A167" s="33" t="s">
        <v>1563</v>
      </c>
      <c r="B167" s="132">
        <v>51</v>
      </c>
      <c r="C167" s="132">
        <v>97</v>
      </c>
      <c r="D167" s="132">
        <v>96</v>
      </c>
      <c r="E167" s="132">
        <v>48</v>
      </c>
      <c r="F167" s="132" t="e">
        <v>#N/A</v>
      </c>
      <c r="G167" s="315" t="s">
        <v>3307</v>
      </c>
      <c r="H167" s="348" t="s">
        <v>24</v>
      </c>
      <c r="I167" s="132">
        <v>5.1580000000000004</v>
      </c>
      <c r="J167" s="132">
        <v>-48</v>
      </c>
      <c r="K167" s="132" t="s">
        <v>5310</v>
      </c>
      <c r="L167" s="132" t="b">
        <v>1</v>
      </c>
      <c r="M167" s="132">
        <v>232.92400000000001</v>
      </c>
      <c r="N167" s="132">
        <v>10.294</v>
      </c>
      <c r="O167" s="132">
        <v>22.628</v>
      </c>
      <c r="P167" s="132">
        <v>462.08499999999998</v>
      </c>
      <c r="Q167" s="132">
        <v>0.90300000000000002</v>
      </c>
      <c r="R167" s="132">
        <v>417.03399999999999</v>
      </c>
      <c r="S167" s="132">
        <v>3.21</v>
      </c>
      <c r="T167" s="419">
        <v>-6.5960000000000001</v>
      </c>
      <c r="U167" s="132">
        <v>103.98</v>
      </c>
      <c r="V167" s="132">
        <v>12</v>
      </c>
      <c r="W167" s="132">
        <v>-20</v>
      </c>
      <c r="X167" s="132">
        <v>59</v>
      </c>
      <c r="Y167" s="132" t="s">
        <v>1563</v>
      </c>
      <c r="Z167" s="132" t="b">
        <v>0</v>
      </c>
      <c r="AA167" s="132">
        <v>0</v>
      </c>
      <c r="AB167" s="132" t="b">
        <v>1</v>
      </c>
      <c r="AC167" s="132">
        <v>48</v>
      </c>
      <c r="AD167" s="132">
        <v>0.97299999999999998</v>
      </c>
      <c r="AE167" s="132" t="s">
        <v>24</v>
      </c>
      <c r="AF167" s="132" t="s">
        <v>3307</v>
      </c>
      <c r="AG167" s="132" t="s">
        <v>5310</v>
      </c>
      <c r="AH167" s="132">
        <v>51</v>
      </c>
      <c r="AI167" s="132">
        <v>97</v>
      </c>
      <c r="AJ167" s="132" t="s">
        <v>512</v>
      </c>
      <c r="AK167" s="132">
        <f>MATCH(A167,'US_long freshly screened'!A:A,0)-1</f>
        <v>96</v>
      </c>
      <c r="AL167" s="132" t="e">
        <f>MATCH(A167,'US_long actual position'!A:A,0)-1</f>
        <v>#N/A</v>
      </c>
    </row>
    <row r="168" spans="1:38" x14ac:dyDescent="0.3">
      <c r="A168" s="33" t="s">
        <v>6765</v>
      </c>
      <c r="B168" s="132">
        <v>62</v>
      </c>
      <c r="C168" s="132">
        <v>99</v>
      </c>
      <c r="D168" s="132">
        <v>103</v>
      </c>
      <c r="E168" s="132">
        <v>48</v>
      </c>
      <c r="F168" s="132" t="e">
        <v>#N/A</v>
      </c>
      <c r="G168" s="212" t="s">
        <v>3241</v>
      </c>
      <c r="H168" s="345" t="s">
        <v>3124</v>
      </c>
      <c r="I168" s="132">
        <v>0.81899999999999995</v>
      </c>
      <c r="J168" s="132">
        <v>-96</v>
      </c>
      <c r="K168" s="132" t="s">
        <v>7197</v>
      </c>
      <c r="L168" s="132" t="b">
        <v>0</v>
      </c>
      <c r="M168" s="132">
        <v>1077.7639999999999</v>
      </c>
      <c r="N168" s="132">
        <v>48.457000000000001</v>
      </c>
      <c r="O168" s="132">
        <v>22.242000000000001</v>
      </c>
      <c r="P168" s="132">
        <v>9919.277</v>
      </c>
      <c r="Q168" s="132">
        <v>0.77600000000000002</v>
      </c>
      <c r="R168" s="132">
        <v>7694.1610000000001</v>
      </c>
      <c r="S168" s="132">
        <v>6.44</v>
      </c>
      <c r="T168" s="419">
        <v>8.6470000000000002</v>
      </c>
      <c r="U168" s="132">
        <v>7.18</v>
      </c>
      <c r="V168" s="132">
        <v>-27</v>
      </c>
      <c r="W168" s="132">
        <v>-36</v>
      </c>
      <c r="X168" s="132">
        <v>432</v>
      </c>
      <c r="Y168" s="132" t="s">
        <v>6765</v>
      </c>
      <c r="Z168" s="132" t="b">
        <v>0</v>
      </c>
      <c r="AA168" s="132">
        <v>0</v>
      </c>
      <c r="AB168" s="132" t="b">
        <v>0</v>
      </c>
      <c r="AC168" s="132">
        <v>48</v>
      </c>
      <c r="AD168" s="132">
        <v>0.97099999999999997</v>
      </c>
      <c r="AE168" s="132" t="s">
        <v>3124</v>
      </c>
      <c r="AF168" s="132" t="s">
        <v>3241</v>
      </c>
      <c r="AG168" s="132" t="s">
        <v>7197</v>
      </c>
      <c r="AH168" s="132">
        <v>62</v>
      </c>
      <c r="AI168" s="132">
        <v>99</v>
      </c>
      <c r="AJ168" s="132" t="s">
        <v>111</v>
      </c>
      <c r="AK168" s="132">
        <f>MATCH(A168,'US_long freshly screened'!A:A,0)-1</f>
        <v>103</v>
      </c>
      <c r="AL168" s="132" t="e">
        <f>MATCH(A168,'US_long actual position'!A:A,0)-1</f>
        <v>#N/A</v>
      </c>
    </row>
    <row r="169" spans="1:38" x14ac:dyDescent="0.3">
      <c r="A169" s="33" t="s">
        <v>1592</v>
      </c>
      <c r="B169" s="132">
        <v>62</v>
      </c>
      <c r="C169" s="132">
        <v>91</v>
      </c>
      <c r="D169" s="132">
        <v>106</v>
      </c>
      <c r="E169" s="132">
        <v>48</v>
      </c>
      <c r="F169" s="132" t="e">
        <v>#N/A</v>
      </c>
      <c r="G169" s="212" t="s">
        <v>3241</v>
      </c>
      <c r="H169" s="345" t="s">
        <v>3124</v>
      </c>
      <c r="I169" s="132">
        <v>6.6379999999999999</v>
      </c>
      <c r="J169" s="132">
        <v>-73</v>
      </c>
      <c r="K169" s="132" t="s">
        <v>4872</v>
      </c>
      <c r="L169" s="132" t="b">
        <v>1</v>
      </c>
      <c r="M169" s="132">
        <v>111.739</v>
      </c>
      <c r="N169" s="132">
        <v>5.0810000000000004</v>
      </c>
      <c r="O169" s="132">
        <v>21.989000000000001</v>
      </c>
      <c r="P169" s="132">
        <v>147.53100000000001</v>
      </c>
      <c r="Q169" s="132">
        <v>0.875</v>
      </c>
      <c r="R169" s="132">
        <v>129.11199999999999</v>
      </c>
      <c r="S169" s="132">
        <v>3.78</v>
      </c>
      <c r="T169" s="132">
        <v>-31.888999999999999</v>
      </c>
      <c r="U169" s="132">
        <v>39.86</v>
      </c>
      <c r="V169" s="132">
        <v>-16</v>
      </c>
      <c r="W169" s="132">
        <v>-21</v>
      </c>
      <c r="X169" s="132">
        <v>132</v>
      </c>
      <c r="Y169" s="132" t="s">
        <v>1592</v>
      </c>
      <c r="Z169" s="132" t="b">
        <v>0</v>
      </c>
      <c r="AA169" s="132">
        <v>0</v>
      </c>
      <c r="AB169" s="132" t="b">
        <v>1</v>
      </c>
      <c r="AC169" s="132">
        <v>48</v>
      </c>
      <c r="AD169" s="132">
        <v>0.97</v>
      </c>
      <c r="AE169" s="132" t="s">
        <v>3124</v>
      </c>
      <c r="AF169" s="132" t="s">
        <v>3241</v>
      </c>
      <c r="AG169" s="132" t="s">
        <v>4872</v>
      </c>
      <c r="AH169" s="132">
        <v>62</v>
      </c>
      <c r="AI169" s="132">
        <v>91</v>
      </c>
      <c r="AJ169" s="132" t="s">
        <v>111</v>
      </c>
      <c r="AK169" s="132">
        <f>MATCH(A169,'US_long freshly screened'!A:A,0)-1</f>
        <v>106</v>
      </c>
      <c r="AL169" s="132" t="e">
        <f>MATCH(A169,'US_long actual position'!A:A,0)-1</f>
        <v>#N/A</v>
      </c>
    </row>
    <row r="170" spans="1:38" x14ac:dyDescent="0.3">
      <c r="A170" s="33" t="s">
        <v>1195</v>
      </c>
      <c r="B170" s="132">
        <v>41</v>
      </c>
      <c r="C170" s="132">
        <v>88</v>
      </c>
      <c r="D170" s="132">
        <v>109</v>
      </c>
      <c r="E170" s="132">
        <v>48</v>
      </c>
      <c r="F170" s="132" t="e">
        <v>#N/A</v>
      </c>
      <c r="G170" s="253"/>
      <c r="H170" s="253"/>
      <c r="I170" s="132">
        <v>25.803000000000001</v>
      </c>
      <c r="J170" s="132">
        <v>-44</v>
      </c>
      <c r="K170" s="132" t="s">
        <v>5136</v>
      </c>
      <c r="L170" s="132" t="b">
        <v>1</v>
      </c>
      <c r="M170" s="132">
        <v>101.09099999999999</v>
      </c>
      <c r="N170" s="132">
        <v>4.6139999999999999</v>
      </c>
      <c r="O170" s="132">
        <v>21.911999999999999</v>
      </c>
      <c r="P170" s="132">
        <v>147.12899999999999</v>
      </c>
      <c r="Q170" s="132">
        <v>0.85399999999999998</v>
      </c>
      <c r="R170" s="132">
        <v>125.69</v>
      </c>
      <c r="S170" s="132">
        <v>3.3</v>
      </c>
      <c r="T170" s="419">
        <v>17.484999999999999</v>
      </c>
      <c r="U170" s="132">
        <v>49.454999999999998</v>
      </c>
      <c r="V170" s="132">
        <v>-31</v>
      </c>
      <c r="W170" s="132">
        <v>-35</v>
      </c>
      <c r="X170" s="132">
        <v>122</v>
      </c>
      <c r="Y170" s="132" t="s">
        <v>1195</v>
      </c>
      <c r="Z170" s="132" t="b">
        <v>0</v>
      </c>
      <c r="AA170" s="132">
        <v>0</v>
      </c>
      <c r="AB170" s="132" t="b">
        <v>1</v>
      </c>
      <c r="AC170" s="132">
        <v>48</v>
      </c>
      <c r="AD170" s="132">
        <v>0.96899999999999997</v>
      </c>
      <c r="AE170" s="132"/>
      <c r="AF170" s="132"/>
      <c r="AG170" s="132" t="s">
        <v>5136</v>
      </c>
      <c r="AH170" s="132">
        <v>41</v>
      </c>
      <c r="AI170" s="132">
        <v>88</v>
      </c>
      <c r="AJ170" s="132" t="s">
        <v>827</v>
      </c>
      <c r="AK170" s="132">
        <f>MATCH(A170,'US_long freshly screened'!A:A,0)-1</f>
        <v>109</v>
      </c>
      <c r="AL170" s="132" t="e">
        <f>MATCH(A170,'US_long actual position'!A:A,0)-1</f>
        <v>#N/A</v>
      </c>
    </row>
    <row r="171" spans="1:38" x14ac:dyDescent="0.3">
      <c r="A171" s="33" t="s">
        <v>6996</v>
      </c>
      <c r="B171" s="132">
        <v>23</v>
      </c>
      <c r="C171" s="132">
        <v>94</v>
      </c>
      <c r="D171" s="132">
        <v>114</v>
      </c>
      <c r="E171" s="132">
        <v>48</v>
      </c>
      <c r="F171" s="132" t="e">
        <v>#N/A</v>
      </c>
      <c r="G171" s="303" t="s">
        <v>3391</v>
      </c>
      <c r="H171" s="349" t="s">
        <v>3108</v>
      </c>
      <c r="I171" s="132">
        <v>0.50900000000000001</v>
      </c>
      <c r="J171" s="132">
        <v>-94</v>
      </c>
      <c r="K171" s="132" t="s">
        <v>7811</v>
      </c>
      <c r="L171" s="132" t="b">
        <v>1</v>
      </c>
      <c r="M171" s="132">
        <v>254.006</v>
      </c>
      <c r="N171" s="132">
        <v>11.728</v>
      </c>
      <c r="O171" s="132">
        <v>21.658000000000001</v>
      </c>
      <c r="P171" s="132">
        <v>491.28800000000001</v>
      </c>
      <c r="Q171" s="132">
        <v>0.89100000000000001</v>
      </c>
      <c r="R171" s="132">
        <v>437.77800000000002</v>
      </c>
      <c r="S171" s="132">
        <v>5.97</v>
      </c>
      <c r="T171" s="419">
        <v>-25.126000000000001</v>
      </c>
      <c r="U171" s="132">
        <v>6</v>
      </c>
      <c r="V171" s="132">
        <v>-62</v>
      </c>
      <c r="W171" s="132">
        <v>-62</v>
      </c>
      <c r="X171" s="132">
        <v>558</v>
      </c>
      <c r="Y171" s="132" t="s">
        <v>6996</v>
      </c>
      <c r="Z171" s="132" t="b">
        <v>0</v>
      </c>
      <c r="AA171" s="132">
        <v>0</v>
      </c>
      <c r="AB171" s="132" t="b">
        <v>0</v>
      </c>
      <c r="AC171" s="132">
        <v>48</v>
      </c>
      <c r="AD171" s="132">
        <v>0.96699999999999997</v>
      </c>
      <c r="AE171" s="132" t="s">
        <v>3108</v>
      </c>
      <c r="AF171" s="132" t="s">
        <v>3391</v>
      </c>
      <c r="AG171" s="132" t="s">
        <v>7811</v>
      </c>
      <c r="AH171" s="132">
        <v>23</v>
      </c>
      <c r="AI171" s="132">
        <v>94</v>
      </c>
      <c r="AJ171" s="132" t="s">
        <v>1064</v>
      </c>
      <c r="AK171" s="132">
        <f>MATCH(A171,'US_long freshly screened'!A:A,0)-1</f>
        <v>114</v>
      </c>
      <c r="AL171" s="132" t="e">
        <f>MATCH(A171,'US_long actual position'!A:A,0)-1</f>
        <v>#N/A</v>
      </c>
    </row>
    <row r="172" spans="1:38" x14ac:dyDescent="0.3">
      <c r="A172" s="33" t="s">
        <v>1600</v>
      </c>
      <c r="B172" s="132">
        <v>27</v>
      </c>
      <c r="C172" s="132">
        <v>89</v>
      </c>
      <c r="D172" s="132">
        <v>126</v>
      </c>
      <c r="E172" s="132">
        <v>48</v>
      </c>
      <c r="F172" s="132" t="e">
        <v>#N/A</v>
      </c>
      <c r="G172" s="285" t="s">
        <v>153</v>
      </c>
      <c r="H172" s="349" t="s">
        <v>3108</v>
      </c>
      <c r="I172" s="132">
        <v>1.831</v>
      </c>
      <c r="J172" s="132">
        <v>-29</v>
      </c>
      <c r="K172" s="132" t="s">
        <v>4752</v>
      </c>
      <c r="L172" s="132" t="b">
        <v>1</v>
      </c>
      <c r="M172" s="132">
        <v>86.873999999999995</v>
      </c>
      <c r="N172" s="132">
        <v>4.1900000000000004</v>
      </c>
      <c r="O172" s="132">
        <v>20.731000000000002</v>
      </c>
      <c r="P172" s="132">
        <v>116.92400000000001</v>
      </c>
      <c r="Q172" s="132">
        <v>0.85299999999999998</v>
      </c>
      <c r="R172" s="132">
        <v>99.745000000000005</v>
      </c>
      <c r="S172" s="132">
        <v>3.01</v>
      </c>
      <c r="T172" s="419">
        <v>31.850999999999999</v>
      </c>
      <c r="U172" s="132">
        <v>87.53</v>
      </c>
      <c r="V172" s="132">
        <v>9</v>
      </c>
      <c r="W172" s="132">
        <v>1</v>
      </c>
      <c r="X172" s="132">
        <v>75</v>
      </c>
      <c r="Y172" s="132" t="s">
        <v>1600</v>
      </c>
      <c r="Z172" s="132" t="b">
        <v>0</v>
      </c>
      <c r="AA172" s="132">
        <v>0</v>
      </c>
      <c r="AB172" s="132" t="b">
        <v>1</v>
      </c>
      <c r="AC172" s="132">
        <v>48</v>
      </c>
      <c r="AD172" s="132">
        <v>0.96399999999999997</v>
      </c>
      <c r="AE172" s="132" t="s">
        <v>3108</v>
      </c>
      <c r="AF172" s="132" t="s">
        <v>153</v>
      </c>
      <c r="AG172" s="132" t="s">
        <v>4752</v>
      </c>
      <c r="AH172" s="132">
        <v>27</v>
      </c>
      <c r="AI172" s="132">
        <v>89</v>
      </c>
      <c r="AJ172" s="132" t="s">
        <v>153</v>
      </c>
      <c r="AK172" s="132">
        <f>MATCH(A172,'US_long freshly screened'!A:A,0)-1</f>
        <v>126</v>
      </c>
      <c r="AL172" s="132" t="e">
        <f>MATCH(A172,'US_long actual position'!A:A,0)-1</f>
        <v>#N/A</v>
      </c>
    </row>
    <row r="173" spans="1:38" x14ac:dyDescent="0.3">
      <c r="A173" s="33" t="s">
        <v>460</v>
      </c>
      <c r="B173" s="132">
        <v>19</v>
      </c>
      <c r="C173" s="132">
        <v>87</v>
      </c>
      <c r="D173" s="132">
        <v>129</v>
      </c>
      <c r="E173" s="132">
        <v>48</v>
      </c>
      <c r="F173" s="132" t="e">
        <v>#N/A</v>
      </c>
      <c r="G173" s="247" t="s">
        <v>3153</v>
      </c>
      <c r="H173" s="349" t="s">
        <v>3108</v>
      </c>
      <c r="I173" s="132">
        <v>18.483000000000001</v>
      </c>
      <c r="J173" s="132">
        <v>-49</v>
      </c>
      <c r="K173" s="132" t="s">
        <v>3295</v>
      </c>
      <c r="L173" s="132" t="b">
        <v>1</v>
      </c>
      <c r="M173" s="132">
        <v>65.162999999999997</v>
      </c>
      <c r="N173" s="132">
        <v>3.157</v>
      </c>
      <c r="O173" s="132">
        <v>20.638000000000002</v>
      </c>
      <c r="P173" s="132">
        <v>80.25</v>
      </c>
      <c r="Q173" s="132">
        <v>0.84499999999999997</v>
      </c>
      <c r="R173" s="132">
        <v>67.816999999999993</v>
      </c>
      <c r="S173" s="132">
        <v>1.99</v>
      </c>
      <c r="T173" s="419">
        <v>122.645</v>
      </c>
      <c r="U173" s="132">
        <v>526.4</v>
      </c>
      <c r="V173" s="132">
        <v>-5</v>
      </c>
      <c r="W173" s="132">
        <v>-11</v>
      </c>
      <c r="X173" s="132">
        <v>19</v>
      </c>
      <c r="Y173" s="132" t="s">
        <v>460</v>
      </c>
      <c r="Z173" s="132" t="b">
        <v>0</v>
      </c>
      <c r="AA173" s="132">
        <v>0</v>
      </c>
      <c r="AB173" s="132" t="b">
        <v>1</v>
      </c>
      <c r="AC173" s="132">
        <v>48</v>
      </c>
      <c r="AD173" s="132">
        <v>0.96299999999999997</v>
      </c>
      <c r="AE173" s="132" t="s">
        <v>3108</v>
      </c>
      <c r="AF173" s="132" t="s">
        <v>3153</v>
      </c>
      <c r="AG173" s="132" t="s">
        <v>3295</v>
      </c>
      <c r="AH173" s="132">
        <v>19</v>
      </c>
      <c r="AI173" s="132">
        <v>87</v>
      </c>
      <c r="AJ173" s="132" t="s">
        <v>202</v>
      </c>
      <c r="AK173" s="132">
        <f>MATCH(A173,'US_long freshly screened'!A:A,0)-1</f>
        <v>129</v>
      </c>
      <c r="AL173" s="132" t="e">
        <f>MATCH(A173,'US_long actual position'!A:A,0)-1</f>
        <v>#N/A</v>
      </c>
    </row>
    <row r="174" spans="1:38" x14ac:dyDescent="0.3">
      <c r="A174" s="33" t="s">
        <v>1972</v>
      </c>
      <c r="B174" s="132">
        <v>88</v>
      </c>
      <c r="C174" s="132">
        <v>80</v>
      </c>
      <c r="D174" s="132">
        <v>142</v>
      </c>
      <c r="E174" s="132">
        <v>48</v>
      </c>
      <c r="F174" s="132" t="e">
        <v>#N/A</v>
      </c>
      <c r="G174" s="235" t="s">
        <v>3301</v>
      </c>
      <c r="H174" s="349" t="s">
        <v>3108</v>
      </c>
      <c r="I174" s="132">
        <v>2.9009999999999998</v>
      </c>
      <c r="J174" s="132">
        <v>-57</v>
      </c>
      <c r="K174" s="132" t="s">
        <v>5409</v>
      </c>
      <c r="L174" s="132" t="b">
        <v>1</v>
      </c>
      <c r="M174" s="132">
        <v>73.867999999999995</v>
      </c>
      <c r="N174" s="132">
        <v>3.68</v>
      </c>
      <c r="O174" s="132">
        <v>20.071999999999999</v>
      </c>
      <c r="P174" s="132">
        <v>96.903000000000006</v>
      </c>
      <c r="Q174" s="132">
        <v>0.84099999999999997</v>
      </c>
      <c r="R174" s="132">
        <v>81.477000000000004</v>
      </c>
      <c r="S174" s="132">
        <v>2.8</v>
      </c>
      <c r="T174" s="419">
        <v>153.31100000000001</v>
      </c>
      <c r="U174" s="132">
        <v>27.74</v>
      </c>
      <c r="V174" s="132">
        <v>32</v>
      </c>
      <c r="W174" s="132">
        <v>48</v>
      </c>
      <c r="X174" s="132">
        <v>257</v>
      </c>
      <c r="Y174" s="132" t="s">
        <v>1972</v>
      </c>
      <c r="Z174" s="132" t="b">
        <v>0</v>
      </c>
      <c r="AA174" s="132">
        <v>0</v>
      </c>
      <c r="AB174" s="132" t="b">
        <v>1</v>
      </c>
      <c r="AC174" s="132">
        <v>48</v>
      </c>
      <c r="AD174" s="132">
        <v>0.95899999999999996</v>
      </c>
      <c r="AE174" s="132" t="s">
        <v>3108</v>
      </c>
      <c r="AF174" s="132" t="s">
        <v>3301</v>
      </c>
      <c r="AG174" s="132" t="s">
        <v>5409</v>
      </c>
      <c r="AH174" s="132">
        <v>88</v>
      </c>
      <c r="AI174" s="132">
        <v>80</v>
      </c>
      <c r="AJ174" s="132" t="s">
        <v>200</v>
      </c>
      <c r="AK174" s="132">
        <f>MATCH(A174,'US_long freshly screened'!A:A,0)-1</f>
        <v>142</v>
      </c>
      <c r="AL174" s="132" t="e">
        <f>MATCH(A174,'US_long actual position'!A:A,0)-1</f>
        <v>#N/A</v>
      </c>
    </row>
    <row r="175" spans="1:38" x14ac:dyDescent="0.3">
      <c r="A175" s="33" t="s">
        <v>885</v>
      </c>
      <c r="B175" s="132">
        <v>66</v>
      </c>
      <c r="C175" s="132">
        <v>95</v>
      </c>
      <c r="D175" s="132">
        <v>146</v>
      </c>
      <c r="E175" s="132">
        <v>48</v>
      </c>
      <c r="F175" s="132" t="e">
        <v>#N/A</v>
      </c>
      <c r="G175" s="252" t="s">
        <v>841</v>
      </c>
      <c r="H175" s="349" t="s">
        <v>3108</v>
      </c>
      <c r="I175" s="132">
        <v>61.652999999999999</v>
      </c>
      <c r="J175" s="132">
        <v>-81</v>
      </c>
      <c r="K175" s="132" t="s">
        <v>3130</v>
      </c>
      <c r="L175" s="132" t="b">
        <v>1</v>
      </c>
      <c r="M175" s="132">
        <v>94.896000000000001</v>
      </c>
      <c r="N175" s="132">
        <v>4.7939999999999996</v>
      </c>
      <c r="O175" s="132">
        <v>19.795999999999999</v>
      </c>
      <c r="P175" s="132">
        <v>111.604</v>
      </c>
      <c r="Q175" s="132">
        <v>0.83499999999999996</v>
      </c>
      <c r="R175" s="132">
        <v>93.150999999999996</v>
      </c>
      <c r="S175" s="132">
        <v>3.29</v>
      </c>
      <c r="T175" s="419">
        <v>14.932</v>
      </c>
      <c r="U175" s="132">
        <v>309.73</v>
      </c>
      <c r="V175" s="132">
        <v>-23</v>
      </c>
      <c r="W175" s="132">
        <v>-10</v>
      </c>
      <c r="X175" s="132">
        <v>19</v>
      </c>
      <c r="Y175" s="132" t="s">
        <v>885</v>
      </c>
      <c r="Z175" s="132" t="b">
        <v>0</v>
      </c>
      <c r="AA175" s="132">
        <v>0</v>
      </c>
      <c r="AB175" s="132" t="b">
        <v>1</v>
      </c>
      <c r="AC175" s="132">
        <v>48</v>
      </c>
      <c r="AD175" s="132">
        <v>0.95799999999999996</v>
      </c>
      <c r="AE175" s="132" t="s">
        <v>3108</v>
      </c>
      <c r="AF175" s="132" t="s">
        <v>841</v>
      </c>
      <c r="AG175" s="132" t="s">
        <v>3130</v>
      </c>
      <c r="AH175" s="132">
        <v>66</v>
      </c>
      <c r="AI175" s="132">
        <v>95</v>
      </c>
      <c r="AJ175" s="132" t="s">
        <v>98</v>
      </c>
      <c r="AK175" s="132">
        <f>MATCH(A175,'US_long freshly screened'!A:A,0)-1</f>
        <v>146</v>
      </c>
      <c r="AL175" s="132" t="e">
        <f>MATCH(A175,'US_long actual position'!A:A,0)-1</f>
        <v>#N/A</v>
      </c>
    </row>
    <row r="176" spans="1:38" x14ac:dyDescent="0.3">
      <c r="A176" s="33" t="s">
        <v>792</v>
      </c>
      <c r="B176" s="132">
        <v>79</v>
      </c>
      <c r="C176" s="132">
        <v>91</v>
      </c>
      <c r="D176" s="132">
        <v>154</v>
      </c>
      <c r="E176" s="132">
        <v>48</v>
      </c>
      <c r="F176" s="132" t="e">
        <v>#N/A</v>
      </c>
      <c r="G176" s="253"/>
      <c r="H176" s="253"/>
      <c r="I176" s="132">
        <v>13.038</v>
      </c>
      <c r="J176" s="132">
        <v>-57</v>
      </c>
      <c r="K176" s="132" t="s">
        <v>4387</v>
      </c>
      <c r="L176" s="132" t="b">
        <v>1</v>
      </c>
      <c r="M176" s="132">
        <v>75.578000000000003</v>
      </c>
      <c r="N176" s="132">
        <v>3.8660000000000001</v>
      </c>
      <c r="O176" s="132">
        <v>19.552</v>
      </c>
      <c r="P176" s="132">
        <v>90.563999999999993</v>
      </c>
      <c r="Q176" s="132">
        <v>0.83099999999999996</v>
      </c>
      <c r="R176" s="132">
        <v>75.301000000000002</v>
      </c>
      <c r="S176" s="132">
        <v>1.96</v>
      </c>
      <c r="T176" s="419">
        <v>-139.49299999999999</v>
      </c>
      <c r="U176" s="132">
        <v>50.48</v>
      </c>
      <c r="V176" s="132">
        <v>-17</v>
      </c>
      <c r="W176" s="132">
        <v>-32</v>
      </c>
      <c r="X176" s="132">
        <v>202</v>
      </c>
      <c r="Y176" s="132" t="s">
        <v>792</v>
      </c>
      <c r="Z176" s="132" t="b">
        <v>0</v>
      </c>
      <c r="AA176" s="132">
        <v>0</v>
      </c>
      <c r="AB176" s="132" t="b">
        <v>0</v>
      </c>
      <c r="AC176" s="132">
        <v>48</v>
      </c>
      <c r="AD176" s="132">
        <v>0.95599999999999996</v>
      </c>
      <c r="AE176" s="132"/>
      <c r="AF176" s="132"/>
      <c r="AG176" s="132" t="s">
        <v>4387</v>
      </c>
      <c r="AH176" s="132">
        <v>79</v>
      </c>
      <c r="AI176" s="132">
        <v>91</v>
      </c>
      <c r="AJ176" s="132" t="s">
        <v>247</v>
      </c>
      <c r="AK176" s="132">
        <f>MATCH(A176,'US_long freshly screened'!A:A,0)-1</f>
        <v>154</v>
      </c>
      <c r="AL176" s="132" t="e">
        <f>MATCH(A176,'US_long actual position'!A:A,0)-1</f>
        <v>#N/A</v>
      </c>
    </row>
    <row r="177" spans="1:38" x14ac:dyDescent="0.3">
      <c r="A177" s="33" t="s">
        <v>1123</v>
      </c>
      <c r="B177" s="132">
        <v>7</v>
      </c>
      <c r="C177" s="132">
        <v>89</v>
      </c>
      <c r="D177" s="132">
        <v>165</v>
      </c>
      <c r="E177" s="132">
        <v>48</v>
      </c>
      <c r="F177" s="132" t="e">
        <v>#N/A</v>
      </c>
      <c r="G177" s="207" t="s">
        <v>3455</v>
      </c>
      <c r="H177" s="346" t="s">
        <v>31</v>
      </c>
      <c r="I177" s="132">
        <v>9.5980000000000008</v>
      </c>
      <c r="J177" s="132">
        <v>-74</v>
      </c>
      <c r="K177" s="132" t="s">
        <v>5440</v>
      </c>
      <c r="L177" s="132" t="b">
        <v>1</v>
      </c>
      <c r="M177" s="132">
        <v>137.80199999999999</v>
      </c>
      <c r="N177" s="132">
        <v>7.1340000000000003</v>
      </c>
      <c r="O177" s="132">
        <v>19.315000000000001</v>
      </c>
      <c r="P177" s="132">
        <v>191.29599999999999</v>
      </c>
      <c r="Q177" s="132">
        <v>0.81899999999999995</v>
      </c>
      <c r="R177" s="132">
        <v>156.62799999999999</v>
      </c>
      <c r="S177" s="132">
        <v>3.22</v>
      </c>
      <c r="T177" s="419">
        <v>-10.191000000000001</v>
      </c>
      <c r="U177" s="132">
        <v>21.35</v>
      </c>
      <c r="V177" s="132">
        <v>-73</v>
      </c>
      <c r="W177" s="132">
        <v>-73</v>
      </c>
      <c r="X177" s="132">
        <v>291</v>
      </c>
      <c r="Y177" s="132" t="s">
        <v>1123</v>
      </c>
      <c r="Z177" s="132" t="b">
        <v>0</v>
      </c>
      <c r="AA177" s="132">
        <v>0</v>
      </c>
      <c r="AB177" s="132" t="b">
        <v>1</v>
      </c>
      <c r="AC177" s="132">
        <v>48</v>
      </c>
      <c r="AD177" s="132">
        <v>0.95299999999999996</v>
      </c>
      <c r="AE177" s="132" t="s">
        <v>31</v>
      </c>
      <c r="AF177" s="132" t="s">
        <v>3455</v>
      </c>
      <c r="AG177" s="132" t="s">
        <v>5440</v>
      </c>
      <c r="AH177" s="132">
        <v>7</v>
      </c>
      <c r="AI177" s="132">
        <v>89</v>
      </c>
      <c r="AJ177" s="132" t="s">
        <v>404</v>
      </c>
      <c r="AK177" s="132">
        <f>MATCH(A177,'US_long freshly screened'!A:A,0)-1</f>
        <v>165</v>
      </c>
      <c r="AL177" s="132" t="e">
        <f>MATCH(A177,'US_long actual position'!A:A,0)-1</f>
        <v>#N/A</v>
      </c>
    </row>
    <row r="178" spans="1:38" x14ac:dyDescent="0.3">
      <c r="A178" s="33" t="s">
        <v>1228</v>
      </c>
      <c r="B178" s="132">
        <v>56</v>
      </c>
      <c r="C178" s="132">
        <v>86</v>
      </c>
      <c r="D178" s="132">
        <v>179</v>
      </c>
      <c r="E178" s="132">
        <v>48</v>
      </c>
      <c r="F178" s="132" t="e">
        <v>#N/A</v>
      </c>
      <c r="G178" s="230" t="s">
        <v>3280</v>
      </c>
      <c r="H178" s="347" t="s">
        <v>3111</v>
      </c>
      <c r="I178" s="132">
        <v>44.545000000000002</v>
      </c>
      <c r="J178" s="132">
        <v>-43</v>
      </c>
      <c r="K178" s="132" t="s">
        <v>4974</v>
      </c>
      <c r="L178" s="132" t="b">
        <v>1</v>
      </c>
      <c r="M178" s="132">
        <v>84.165999999999997</v>
      </c>
      <c r="N178" s="132">
        <v>4.5129999999999999</v>
      </c>
      <c r="O178" s="132">
        <v>18.652000000000001</v>
      </c>
      <c r="P178" s="132">
        <v>106.747</v>
      </c>
      <c r="Q178" s="132">
        <v>0.81200000000000006</v>
      </c>
      <c r="R178" s="132">
        <v>86.716999999999999</v>
      </c>
      <c r="S178" s="132">
        <v>2.0099999999999998</v>
      </c>
      <c r="T178" s="419">
        <v>-18.181999999999999</v>
      </c>
      <c r="U178" s="132">
        <v>2.74</v>
      </c>
      <c r="V178" s="132">
        <v>-7</v>
      </c>
      <c r="W178" s="132">
        <v>4</v>
      </c>
      <c r="X178" s="132">
        <v>3636</v>
      </c>
      <c r="Y178" s="132" t="s">
        <v>1228</v>
      </c>
      <c r="Z178" s="132" t="b">
        <v>0</v>
      </c>
      <c r="AA178" s="132">
        <v>0</v>
      </c>
      <c r="AB178" s="132" t="b">
        <v>1</v>
      </c>
      <c r="AC178" s="132">
        <v>48</v>
      </c>
      <c r="AD178" s="132">
        <v>0.94899999999999995</v>
      </c>
      <c r="AE178" s="132" t="s">
        <v>3111</v>
      </c>
      <c r="AF178" s="132" t="s">
        <v>3280</v>
      </c>
      <c r="AG178" s="132" t="s">
        <v>4974</v>
      </c>
      <c r="AH178" s="132">
        <v>56</v>
      </c>
      <c r="AI178" s="132">
        <v>86</v>
      </c>
      <c r="AJ178" s="132" t="s">
        <v>2828</v>
      </c>
      <c r="AK178" s="132">
        <f>MATCH(A178,'US_long freshly screened'!A:A,0)-1</f>
        <v>179</v>
      </c>
      <c r="AL178" s="132" t="e">
        <f>MATCH(A178,'US_long actual position'!A:A,0)-1</f>
        <v>#N/A</v>
      </c>
    </row>
    <row r="179" spans="1:38" x14ac:dyDescent="0.3">
      <c r="A179" s="33" t="s">
        <v>608</v>
      </c>
      <c r="B179" s="132">
        <v>40</v>
      </c>
      <c r="C179" s="132">
        <v>74</v>
      </c>
      <c r="D179" s="132">
        <v>183</v>
      </c>
      <c r="E179" s="132">
        <v>48</v>
      </c>
      <c r="F179" s="132" t="e">
        <v>#N/A</v>
      </c>
      <c r="G179" s="290" t="s">
        <v>3705</v>
      </c>
      <c r="H179" s="350" t="s">
        <v>115</v>
      </c>
      <c r="I179" s="132">
        <v>9.0860000000000003</v>
      </c>
      <c r="J179" s="132">
        <v>-38</v>
      </c>
      <c r="K179" s="132" t="s">
        <v>5610</v>
      </c>
      <c r="L179" s="132" t="b">
        <v>1</v>
      </c>
      <c r="M179" s="132">
        <v>75.212000000000003</v>
      </c>
      <c r="N179" s="132">
        <v>4.0720000000000001</v>
      </c>
      <c r="O179" s="132">
        <v>18.471</v>
      </c>
      <c r="P179" s="132">
        <v>93.122</v>
      </c>
      <c r="Q179" s="132">
        <v>0.80500000000000005</v>
      </c>
      <c r="R179" s="132">
        <v>74.977999999999994</v>
      </c>
      <c r="S179" s="132">
        <v>2.96</v>
      </c>
      <c r="T179" s="419">
        <v>103.837</v>
      </c>
      <c r="U179" s="132">
        <v>37.450000000000003</v>
      </c>
      <c r="V179" s="132">
        <v>15</v>
      </c>
      <c r="W179" s="132">
        <v>5</v>
      </c>
      <c r="X179" s="132">
        <v>180</v>
      </c>
      <c r="Y179" s="132" t="s">
        <v>608</v>
      </c>
      <c r="Z179" s="132" t="b">
        <v>0</v>
      </c>
      <c r="AA179" s="132">
        <v>0</v>
      </c>
      <c r="AB179" s="132" t="b">
        <v>1</v>
      </c>
      <c r="AC179" s="132">
        <v>48</v>
      </c>
      <c r="AD179" s="132">
        <v>0.94699999999999995</v>
      </c>
      <c r="AE179" s="132" t="s">
        <v>115</v>
      </c>
      <c r="AF179" s="132" t="s">
        <v>3705</v>
      </c>
      <c r="AG179" s="132" t="s">
        <v>5610</v>
      </c>
      <c r="AH179" s="132">
        <v>40</v>
      </c>
      <c r="AI179" s="132">
        <v>74</v>
      </c>
      <c r="AJ179" s="132" t="s">
        <v>121</v>
      </c>
      <c r="AK179" s="132">
        <f>MATCH(A179,'US_long freshly screened'!A:A,0)-1</f>
        <v>183</v>
      </c>
      <c r="AL179" s="132" t="e">
        <f>MATCH(A179,'US_long actual position'!A:A,0)-1</f>
        <v>#N/A</v>
      </c>
    </row>
    <row r="180" spans="1:38" x14ac:dyDescent="0.3">
      <c r="A180" s="33" t="s">
        <v>1757</v>
      </c>
      <c r="B180" s="132">
        <v>12</v>
      </c>
      <c r="C180" s="132">
        <v>73</v>
      </c>
      <c r="D180" s="132">
        <v>203</v>
      </c>
      <c r="E180" s="132">
        <v>48</v>
      </c>
      <c r="F180" s="132" t="e">
        <v>#N/A</v>
      </c>
      <c r="G180" s="286" t="s">
        <v>3434</v>
      </c>
      <c r="H180" s="348" t="s">
        <v>24</v>
      </c>
      <c r="I180" s="132">
        <v>2.089</v>
      </c>
      <c r="J180" s="132">
        <v>-55</v>
      </c>
      <c r="K180" s="132" t="s">
        <v>5044</v>
      </c>
      <c r="L180" s="132" t="b">
        <v>1</v>
      </c>
      <c r="M180" s="132">
        <v>51.210999999999999</v>
      </c>
      <c r="N180" s="132">
        <v>2.8780000000000001</v>
      </c>
      <c r="O180" s="132">
        <v>17.791</v>
      </c>
      <c r="P180" s="132">
        <v>55.363</v>
      </c>
      <c r="Q180" s="132">
        <v>0.80800000000000005</v>
      </c>
      <c r="R180" s="132">
        <v>44.71</v>
      </c>
      <c r="S180" s="132">
        <v>2.54</v>
      </c>
      <c r="T180" s="419">
        <v>3.3029999999999999</v>
      </c>
      <c r="U180" s="132">
        <v>35.81</v>
      </c>
      <c r="V180" s="132">
        <v>0</v>
      </c>
      <c r="W180" s="132">
        <v>14</v>
      </c>
      <c r="X180" s="132">
        <v>220</v>
      </c>
      <c r="Y180" s="132" t="s">
        <v>1757</v>
      </c>
      <c r="Z180" s="132" t="b">
        <v>0</v>
      </c>
      <c r="AA180" s="132">
        <v>0</v>
      </c>
      <c r="AB180" s="132" t="b">
        <v>1</v>
      </c>
      <c r="AC180" s="132">
        <v>48</v>
      </c>
      <c r="AD180" s="132">
        <v>0.94199999999999995</v>
      </c>
      <c r="AE180" s="132" t="s">
        <v>24</v>
      </c>
      <c r="AF180" s="132" t="s">
        <v>3434</v>
      </c>
      <c r="AG180" s="132" t="s">
        <v>5044</v>
      </c>
      <c r="AH180" s="132">
        <v>12</v>
      </c>
      <c r="AI180" s="132">
        <v>73</v>
      </c>
      <c r="AJ180" s="132" t="s">
        <v>167</v>
      </c>
      <c r="AK180" s="132">
        <f>MATCH(A180,'US_long freshly screened'!A:A,0)-1</f>
        <v>203</v>
      </c>
      <c r="AL180" s="132" t="e">
        <f>MATCH(A180,'US_long actual position'!A:A,0)-1</f>
        <v>#N/A</v>
      </c>
    </row>
    <row r="181" spans="1:38" x14ac:dyDescent="0.3">
      <c r="A181" s="33" t="s">
        <v>6470</v>
      </c>
      <c r="B181" s="132">
        <v>95</v>
      </c>
      <c r="C181" s="132">
        <v>94</v>
      </c>
      <c r="D181" s="132">
        <v>211</v>
      </c>
      <c r="E181" s="132">
        <v>48</v>
      </c>
      <c r="F181" s="132" t="e">
        <v>#N/A</v>
      </c>
      <c r="G181" s="235" t="s">
        <v>3301</v>
      </c>
      <c r="H181" s="349" t="s">
        <v>3108</v>
      </c>
      <c r="I181" s="132">
        <v>0.26800000000000002</v>
      </c>
      <c r="J181" s="132">
        <v>-75</v>
      </c>
      <c r="K181" s="132" t="s">
        <v>8547</v>
      </c>
      <c r="L181" s="132" t="b">
        <v>0</v>
      </c>
      <c r="M181" s="132">
        <v>176.38800000000001</v>
      </c>
      <c r="N181" s="132">
        <v>10.045999999999999</v>
      </c>
      <c r="O181" s="132">
        <v>17.556999999999999</v>
      </c>
      <c r="P181" s="132">
        <v>309.762</v>
      </c>
      <c r="Q181" s="132">
        <v>0.79</v>
      </c>
      <c r="R181" s="132">
        <v>244.58199999999999</v>
      </c>
      <c r="S181" s="132">
        <v>1.67</v>
      </c>
      <c r="T181" s="419">
        <v>-30.850999999999999</v>
      </c>
      <c r="U181" s="132">
        <v>13.6</v>
      </c>
      <c r="V181" s="132">
        <v>-18</v>
      </c>
      <c r="W181" s="132">
        <v>-52</v>
      </c>
      <c r="X181" s="132">
        <v>881</v>
      </c>
      <c r="Y181" s="132" t="s">
        <v>6470</v>
      </c>
      <c r="Z181" s="132" t="b">
        <v>0</v>
      </c>
      <c r="AA181" s="132">
        <v>0</v>
      </c>
      <c r="AB181" s="132" t="b">
        <v>1</v>
      </c>
      <c r="AC181" s="132">
        <v>48</v>
      </c>
      <c r="AD181" s="132">
        <v>0.93899999999999995</v>
      </c>
      <c r="AE181" s="132" t="s">
        <v>3108</v>
      </c>
      <c r="AF181" s="132" t="s">
        <v>3301</v>
      </c>
      <c r="AG181" s="132" t="s">
        <v>8547</v>
      </c>
      <c r="AH181" s="132">
        <v>95</v>
      </c>
      <c r="AI181" s="132">
        <v>94</v>
      </c>
      <c r="AJ181" s="132" t="s">
        <v>504</v>
      </c>
      <c r="AK181" s="132">
        <f>MATCH(A181,'US_long freshly screened'!A:A,0)-1</f>
        <v>211</v>
      </c>
      <c r="AL181" s="132" t="e">
        <f>MATCH(A181,'US_long actual position'!A:A,0)-1</f>
        <v>#N/A</v>
      </c>
    </row>
    <row r="182" spans="1:38" x14ac:dyDescent="0.3">
      <c r="A182" s="33" t="s">
        <v>928</v>
      </c>
      <c r="B182" s="132">
        <v>99</v>
      </c>
      <c r="C182" s="132">
        <v>94</v>
      </c>
      <c r="D182" s="132">
        <v>223</v>
      </c>
      <c r="E182" s="132">
        <v>48</v>
      </c>
      <c r="F182" s="132" t="e">
        <v>#N/A</v>
      </c>
      <c r="G182" s="226" t="s">
        <v>3562</v>
      </c>
      <c r="H182" s="351" t="s">
        <v>48</v>
      </c>
      <c r="I182" s="132">
        <v>86.180999999999997</v>
      </c>
      <c r="J182" s="132">
        <v>-47</v>
      </c>
      <c r="K182" s="132" t="s">
        <v>4336</v>
      </c>
      <c r="L182" s="132" t="b">
        <v>1</v>
      </c>
      <c r="M182" s="132">
        <v>143.97900000000001</v>
      </c>
      <c r="N182" s="132">
        <v>8.3870000000000005</v>
      </c>
      <c r="O182" s="132">
        <v>17.167000000000002</v>
      </c>
      <c r="P182" s="132">
        <v>229.59399999999999</v>
      </c>
      <c r="Q182" s="132">
        <v>0.76700000000000002</v>
      </c>
      <c r="R182" s="132">
        <v>176.14</v>
      </c>
      <c r="S182" s="132">
        <v>3.9</v>
      </c>
      <c r="T182" s="419">
        <v>33.134</v>
      </c>
      <c r="U182" s="132">
        <v>110.325</v>
      </c>
      <c r="V182" s="132">
        <v>-23</v>
      </c>
      <c r="W182" s="132">
        <v>-24</v>
      </c>
      <c r="X182" s="132">
        <v>46</v>
      </c>
      <c r="Y182" s="132" t="s">
        <v>928</v>
      </c>
      <c r="Z182" s="132" t="b">
        <v>0</v>
      </c>
      <c r="AA182" s="132">
        <v>0</v>
      </c>
      <c r="AB182" s="132" t="b">
        <v>0</v>
      </c>
      <c r="AC182" s="132">
        <v>48</v>
      </c>
      <c r="AD182" s="132">
        <v>0.93600000000000005</v>
      </c>
      <c r="AE182" s="132" t="s">
        <v>48</v>
      </c>
      <c r="AF182" s="132" t="s">
        <v>3562</v>
      </c>
      <c r="AG182" s="132" t="s">
        <v>4336</v>
      </c>
      <c r="AH182" s="132">
        <v>99</v>
      </c>
      <c r="AI182" s="132">
        <v>94</v>
      </c>
      <c r="AJ182" s="132" t="s">
        <v>507</v>
      </c>
      <c r="AK182" s="132">
        <f>MATCH(A182,'US_long freshly screened'!A:A,0)-1</f>
        <v>223</v>
      </c>
      <c r="AL182" s="132" t="e">
        <f>MATCH(A182,'US_long actual position'!A:A,0)-1</f>
        <v>#N/A</v>
      </c>
    </row>
    <row r="183" spans="1:38" x14ac:dyDescent="0.3">
      <c r="A183" s="33" t="s">
        <v>1989</v>
      </c>
      <c r="B183" s="132">
        <v>99</v>
      </c>
      <c r="C183" s="132">
        <v>98</v>
      </c>
      <c r="D183" s="132">
        <v>6</v>
      </c>
      <c r="E183" s="132">
        <v>47</v>
      </c>
      <c r="F183" s="132" t="e">
        <v>#N/A</v>
      </c>
      <c r="G183" s="226" t="s">
        <v>3562</v>
      </c>
      <c r="H183" s="351" t="s">
        <v>48</v>
      </c>
      <c r="I183" s="132">
        <v>3.661</v>
      </c>
      <c r="J183" s="132">
        <v>-66</v>
      </c>
      <c r="K183" s="132" t="s">
        <v>4173</v>
      </c>
      <c r="L183" s="132" t="b">
        <v>1</v>
      </c>
      <c r="M183" s="132">
        <v>226.90100000000001</v>
      </c>
      <c r="N183" s="132">
        <v>6.7839999999999998</v>
      </c>
      <c r="O183" s="132">
        <v>33.444000000000003</v>
      </c>
      <c r="P183" s="132">
        <v>458.78699999999998</v>
      </c>
      <c r="Q183" s="132">
        <v>0.93100000000000005</v>
      </c>
      <c r="R183" s="132">
        <v>427.16500000000002</v>
      </c>
      <c r="S183" s="132">
        <v>4.2</v>
      </c>
      <c r="T183" s="419">
        <v>41.237000000000002</v>
      </c>
      <c r="U183" s="132">
        <v>9.24</v>
      </c>
      <c r="V183" s="132">
        <v>-56</v>
      </c>
      <c r="W183" s="132">
        <v>-63</v>
      </c>
      <c r="X183" s="132">
        <v>515</v>
      </c>
      <c r="Y183" s="132" t="s">
        <v>1989</v>
      </c>
      <c r="Z183" s="132" t="b">
        <v>0</v>
      </c>
      <c r="AA183" s="132">
        <v>0</v>
      </c>
      <c r="AB183" s="132" t="b">
        <v>1</v>
      </c>
      <c r="AC183" s="132">
        <v>47</v>
      </c>
      <c r="AD183" s="132">
        <v>0.999</v>
      </c>
      <c r="AE183" s="132" t="s">
        <v>48</v>
      </c>
      <c r="AF183" s="132" t="s">
        <v>3562</v>
      </c>
      <c r="AG183" s="132" t="s">
        <v>4173</v>
      </c>
      <c r="AH183" s="132">
        <v>99</v>
      </c>
      <c r="AI183" s="132">
        <v>98</v>
      </c>
      <c r="AJ183" s="132" t="s">
        <v>507</v>
      </c>
      <c r="AK183" s="132">
        <f>MATCH(A183,'US_long freshly screened'!A:A,0)-1</f>
        <v>6</v>
      </c>
      <c r="AL183" s="132" t="e">
        <f>MATCH(A183,'US_long actual position'!A:A,0)-1</f>
        <v>#N/A</v>
      </c>
    </row>
    <row r="184" spans="1:38" x14ac:dyDescent="0.3">
      <c r="A184" s="33" t="s">
        <v>919</v>
      </c>
      <c r="B184" s="132">
        <v>56</v>
      </c>
      <c r="C184" s="132">
        <v>91</v>
      </c>
      <c r="D184" s="132">
        <v>21</v>
      </c>
      <c r="E184" s="132">
        <v>47</v>
      </c>
      <c r="F184" s="132" t="e">
        <v>#N/A</v>
      </c>
      <c r="G184" s="225" t="s">
        <v>3114</v>
      </c>
      <c r="H184" s="346" t="s">
        <v>31</v>
      </c>
      <c r="I184" s="132">
        <v>9.5009999999999994</v>
      </c>
      <c r="J184" s="132">
        <v>-78</v>
      </c>
      <c r="K184" s="132" t="s">
        <v>5494</v>
      </c>
      <c r="L184" s="132" t="b">
        <v>1</v>
      </c>
      <c r="M184" s="132">
        <v>133.661</v>
      </c>
      <c r="N184" s="132">
        <v>4.5060000000000002</v>
      </c>
      <c r="O184" s="132">
        <v>29.66</v>
      </c>
      <c r="P184" s="132">
        <v>203.005</v>
      </c>
      <c r="Q184" s="132">
        <v>0.91700000000000004</v>
      </c>
      <c r="R184" s="132">
        <v>186.07499999999999</v>
      </c>
      <c r="S184" s="132">
        <v>3.15</v>
      </c>
      <c r="T184" s="419">
        <v>14.44</v>
      </c>
      <c r="U184" s="132">
        <v>8.7899999999999991</v>
      </c>
      <c r="V184" s="132">
        <v>-42</v>
      </c>
      <c r="W184" s="132">
        <v>-46</v>
      </c>
      <c r="X184" s="132">
        <v>722</v>
      </c>
      <c r="Y184" s="132" t="s">
        <v>919</v>
      </c>
      <c r="Z184" s="132" t="b">
        <v>0</v>
      </c>
      <c r="AA184" s="132">
        <v>0</v>
      </c>
      <c r="AB184" s="132" t="b">
        <v>1</v>
      </c>
      <c r="AC184" s="132">
        <v>47</v>
      </c>
      <c r="AD184" s="132">
        <v>0.99399999999999999</v>
      </c>
      <c r="AE184" s="132" t="s">
        <v>31</v>
      </c>
      <c r="AF184" s="132" t="s">
        <v>3114</v>
      </c>
      <c r="AG184" s="132" t="s">
        <v>5494</v>
      </c>
      <c r="AH184" s="132">
        <v>56</v>
      </c>
      <c r="AI184" s="132">
        <v>91</v>
      </c>
      <c r="AJ184" s="132" t="s">
        <v>2833</v>
      </c>
      <c r="AK184" s="132">
        <f>MATCH(A184,'US_long freshly screened'!A:A,0)-1</f>
        <v>21</v>
      </c>
      <c r="AL184" s="132" t="e">
        <f>MATCH(A184,'US_long actual position'!A:A,0)-1</f>
        <v>#N/A</v>
      </c>
    </row>
    <row r="185" spans="1:38" x14ac:dyDescent="0.3">
      <c r="A185" s="33" t="s">
        <v>796</v>
      </c>
      <c r="B185" s="132">
        <v>80</v>
      </c>
      <c r="C185" s="132">
        <v>78</v>
      </c>
      <c r="D185" s="132">
        <v>44</v>
      </c>
      <c r="E185" s="132">
        <v>47</v>
      </c>
      <c r="F185" s="132" t="e">
        <v>#N/A</v>
      </c>
      <c r="G185" s="255" t="s">
        <v>3110</v>
      </c>
      <c r="H185" s="347" t="s">
        <v>3111</v>
      </c>
      <c r="I185" s="132">
        <v>37.767000000000003</v>
      </c>
      <c r="J185" s="132">
        <v>-18</v>
      </c>
      <c r="K185" s="132" t="s">
        <v>5437</v>
      </c>
      <c r="L185" s="132" t="b">
        <v>1</v>
      </c>
      <c r="M185" s="132">
        <v>56.661000000000001</v>
      </c>
      <c r="N185" s="132">
        <v>2.1179999999999999</v>
      </c>
      <c r="O185" s="132">
        <v>26.757999999999999</v>
      </c>
      <c r="P185" s="132">
        <v>65.603999999999999</v>
      </c>
      <c r="Q185" s="132">
        <v>0.91</v>
      </c>
      <c r="R185" s="132">
        <v>59.731999999999999</v>
      </c>
      <c r="S185" s="132">
        <v>1.77</v>
      </c>
      <c r="T185" s="419">
        <v>0.56100000000000005</v>
      </c>
      <c r="U185" s="132">
        <v>100.58</v>
      </c>
      <c r="V185" s="132">
        <v>-62</v>
      </c>
      <c r="W185" s="132">
        <v>-53</v>
      </c>
      <c r="X185" s="132">
        <v>112</v>
      </c>
      <c r="Y185" s="132" t="s">
        <v>796</v>
      </c>
      <c r="Z185" s="132" t="b">
        <v>0</v>
      </c>
      <c r="AA185" s="132">
        <v>0</v>
      </c>
      <c r="AB185" s="132" t="b">
        <v>1</v>
      </c>
      <c r="AC185" s="132">
        <v>47</v>
      </c>
      <c r="AD185" s="132">
        <v>0.98799999999999999</v>
      </c>
      <c r="AE185" s="132" t="s">
        <v>3111</v>
      </c>
      <c r="AF185" s="132" t="s">
        <v>3110</v>
      </c>
      <c r="AG185" s="132" t="s">
        <v>5437</v>
      </c>
      <c r="AH185" s="132">
        <v>80</v>
      </c>
      <c r="AI185" s="132">
        <v>78</v>
      </c>
      <c r="AJ185" s="132" t="s">
        <v>693</v>
      </c>
      <c r="AK185" s="132">
        <f>MATCH(A185,'US_long freshly screened'!A:A,0)-1</f>
        <v>44</v>
      </c>
      <c r="AL185" s="132" t="e">
        <f>MATCH(A185,'US_long actual position'!A:A,0)-1</f>
        <v>#N/A</v>
      </c>
    </row>
    <row r="186" spans="1:38" x14ac:dyDescent="0.3">
      <c r="A186" s="33" t="s">
        <v>1949</v>
      </c>
      <c r="B186" s="132">
        <v>71</v>
      </c>
      <c r="C186" s="132">
        <v>91</v>
      </c>
      <c r="D186" s="132">
        <v>64</v>
      </c>
      <c r="E186" s="132">
        <v>47</v>
      </c>
      <c r="F186" s="132" t="e">
        <v>#N/A</v>
      </c>
      <c r="G186" s="300" t="s">
        <v>3238</v>
      </c>
      <c r="H186" s="348" t="s">
        <v>24</v>
      </c>
      <c r="I186" s="132">
        <v>3.0790000000000002</v>
      </c>
      <c r="J186" s="132">
        <v>-61</v>
      </c>
      <c r="K186" s="132" t="s">
        <v>4291</v>
      </c>
      <c r="L186" s="132" t="b">
        <v>1</v>
      </c>
      <c r="M186" s="132">
        <v>115.71</v>
      </c>
      <c r="N186" s="132">
        <v>4.7110000000000003</v>
      </c>
      <c r="O186" s="132">
        <v>24.561</v>
      </c>
      <c r="P186" s="132">
        <v>160.63300000000001</v>
      </c>
      <c r="Q186" s="132">
        <v>0.88700000000000001</v>
      </c>
      <c r="R186" s="132">
        <v>142.53700000000001</v>
      </c>
      <c r="S186" s="132">
        <v>3.17</v>
      </c>
      <c r="T186" s="419">
        <v>-4.8490000000000002</v>
      </c>
      <c r="U186" s="132">
        <v>19.510000000000002</v>
      </c>
      <c r="V186" s="132">
        <v>-27</v>
      </c>
      <c r="W186" s="132">
        <v>-33</v>
      </c>
      <c r="X186" s="132">
        <v>323</v>
      </c>
      <c r="Y186" s="132" t="s">
        <v>1949</v>
      </c>
      <c r="Z186" s="132" t="b">
        <v>0</v>
      </c>
      <c r="AA186" s="132">
        <v>0</v>
      </c>
      <c r="AB186" s="132" t="b">
        <v>1</v>
      </c>
      <c r="AC186" s="132">
        <v>47</v>
      </c>
      <c r="AD186" s="132">
        <v>0.98199999999999998</v>
      </c>
      <c r="AE186" s="132" t="s">
        <v>24</v>
      </c>
      <c r="AF186" s="132" t="s">
        <v>3238</v>
      </c>
      <c r="AG186" s="132" t="s">
        <v>4291</v>
      </c>
      <c r="AH186" s="132">
        <v>71</v>
      </c>
      <c r="AI186" s="132">
        <v>91</v>
      </c>
      <c r="AJ186" s="132" t="s">
        <v>336</v>
      </c>
      <c r="AK186" s="132">
        <f>MATCH(A186,'US_long freshly screened'!A:A,0)-1</f>
        <v>64</v>
      </c>
      <c r="AL186" s="132" t="e">
        <f>MATCH(A186,'US_long actual position'!A:A,0)-1</f>
        <v>#N/A</v>
      </c>
    </row>
    <row r="187" spans="1:38" x14ac:dyDescent="0.3">
      <c r="A187" s="33" t="s">
        <v>1209</v>
      </c>
      <c r="B187" s="132">
        <v>66</v>
      </c>
      <c r="C187" s="132">
        <v>96</v>
      </c>
      <c r="D187" s="132">
        <v>67</v>
      </c>
      <c r="E187" s="132">
        <v>47</v>
      </c>
      <c r="F187" s="132" t="e">
        <v>#N/A</v>
      </c>
      <c r="G187" s="252" t="s">
        <v>841</v>
      </c>
      <c r="H187" s="349" t="s">
        <v>3108</v>
      </c>
      <c r="I187" s="132">
        <v>25.567</v>
      </c>
      <c r="J187" s="132">
        <v>-90</v>
      </c>
      <c r="K187" s="132" t="s">
        <v>3448</v>
      </c>
      <c r="L187" s="132" t="b">
        <v>1</v>
      </c>
      <c r="M187" s="132">
        <v>157.39599999999999</v>
      </c>
      <c r="N187" s="132">
        <v>6.43</v>
      </c>
      <c r="O187" s="132">
        <v>24.477</v>
      </c>
      <c r="P187" s="132">
        <v>242.703</v>
      </c>
      <c r="Q187" s="132">
        <v>0.90500000000000003</v>
      </c>
      <c r="R187" s="132">
        <v>219.62</v>
      </c>
      <c r="S187" s="132">
        <v>3.79</v>
      </c>
      <c r="T187" s="419">
        <v>35.146000000000001</v>
      </c>
      <c r="U187" s="132">
        <v>14.26</v>
      </c>
      <c r="V187" s="132">
        <v>-58</v>
      </c>
      <c r="W187" s="132">
        <v>-59</v>
      </c>
      <c r="X187" s="132">
        <v>369</v>
      </c>
      <c r="Y187" s="132" t="s">
        <v>1209</v>
      </c>
      <c r="Z187" s="132" t="b">
        <v>0</v>
      </c>
      <c r="AA187" s="132">
        <v>0</v>
      </c>
      <c r="AB187" s="132" t="b">
        <v>1</v>
      </c>
      <c r="AC187" s="132">
        <v>47</v>
      </c>
      <c r="AD187" s="132">
        <v>0.98099999999999998</v>
      </c>
      <c r="AE187" s="132" t="s">
        <v>3108</v>
      </c>
      <c r="AF187" s="132" t="s">
        <v>841</v>
      </c>
      <c r="AG187" s="132" t="s">
        <v>3448</v>
      </c>
      <c r="AH187" s="132">
        <v>66</v>
      </c>
      <c r="AI187" s="132">
        <v>96</v>
      </c>
      <c r="AJ187" s="132" t="s">
        <v>98</v>
      </c>
      <c r="AK187" s="132">
        <f>MATCH(A187,'US_long freshly screened'!A:A,0)-1</f>
        <v>67</v>
      </c>
      <c r="AL187" s="132" t="e">
        <f>MATCH(A187,'US_long actual position'!A:A,0)-1</f>
        <v>#N/A</v>
      </c>
    </row>
    <row r="188" spans="1:38" x14ac:dyDescent="0.3">
      <c r="A188" s="33" t="s">
        <v>1220</v>
      </c>
      <c r="B188" s="132">
        <v>98</v>
      </c>
      <c r="C188" s="132">
        <v>92</v>
      </c>
      <c r="D188" s="132">
        <v>79</v>
      </c>
      <c r="E188" s="132">
        <v>47</v>
      </c>
      <c r="F188" s="132" t="e">
        <v>#N/A</v>
      </c>
      <c r="G188" s="308" t="s">
        <v>3888</v>
      </c>
      <c r="H188" s="351" t="s">
        <v>48</v>
      </c>
      <c r="I188" s="132">
        <v>7.3330000000000002</v>
      </c>
      <c r="J188" s="132">
        <v>-69</v>
      </c>
      <c r="K188" s="132" t="s">
        <v>5335</v>
      </c>
      <c r="L188" s="132" t="b">
        <v>1</v>
      </c>
      <c r="M188" s="132">
        <v>197.035</v>
      </c>
      <c r="N188" s="132">
        <v>8.2970000000000006</v>
      </c>
      <c r="O188" s="132">
        <v>23.747</v>
      </c>
      <c r="P188" s="132">
        <v>394.35899999999998</v>
      </c>
      <c r="Q188" s="132">
        <v>0.88600000000000001</v>
      </c>
      <c r="R188" s="132">
        <v>349.24799999999999</v>
      </c>
      <c r="S188" s="132">
        <v>4.68</v>
      </c>
      <c r="T188" s="419">
        <v>19.157</v>
      </c>
      <c r="U188" s="132">
        <v>20.059999999999999</v>
      </c>
      <c r="V188" s="132">
        <v>19</v>
      </c>
      <c r="W188" s="132">
        <v>0</v>
      </c>
      <c r="X188" s="132">
        <v>212</v>
      </c>
      <c r="Y188" s="132" t="s">
        <v>1220</v>
      </c>
      <c r="Z188" s="132" t="b">
        <v>0</v>
      </c>
      <c r="AA188" s="132">
        <v>0</v>
      </c>
      <c r="AB188" s="132" t="b">
        <v>1</v>
      </c>
      <c r="AC188" s="132">
        <v>47</v>
      </c>
      <c r="AD188" s="132">
        <v>0.97699999999999998</v>
      </c>
      <c r="AE188" s="132" t="s">
        <v>48</v>
      </c>
      <c r="AF188" s="132" t="s">
        <v>3888</v>
      </c>
      <c r="AG188" s="132" t="s">
        <v>5335</v>
      </c>
      <c r="AH188" s="132">
        <v>98</v>
      </c>
      <c r="AI188" s="132">
        <v>92</v>
      </c>
      <c r="AJ188" s="132" t="s">
        <v>1221</v>
      </c>
      <c r="AK188" s="132">
        <f>MATCH(A188,'US_long freshly screened'!A:A,0)-1</f>
        <v>79</v>
      </c>
      <c r="AL188" s="132" t="e">
        <f>MATCH(A188,'US_long actual position'!A:A,0)-1</f>
        <v>#N/A</v>
      </c>
    </row>
    <row r="189" spans="1:38" x14ac:dyDescent="0.3">
      <c r="A189" s="33" t="s">
        <v>2969</v>
      </c>
      <c r="B189" s="132">
        <v>95</v>
      </c>
      <c r="C189" s="132">
        <v>97</v>
      </c>
      <c r="D189" s="132">
        <v>125</v>
      </c>
      <c r="E189" s="132">
        <v>47</v>
      </c>
      <c r="F189" s="132" t="e">
        <v>#N/A</v>
      </c>
      <c r="G189" s="235" t="s">
        <v>3301</v>
      </c>
      <c r="H189" s="349" t="s">
        <v>3108</v>
      </c>
      <c r="I189" s="132">
        <v>0.253</v>
      </c>
      <c r="J189" s="132">
        <v>-92</v>
      </c>
      <c r="K189" s="132" t="s">
        <v>8562</v>
      </c>
      <c r="L189" s="132" t="b">
        <v>1</v>
      </c>
      <c r="M189" s="132">
        <v>168.62899999999999</v>
      </c>
      <c r="N189" s="132">
        <v>8.1270000000000007</v>
      </c>
      <c r="O189" s="132">
        <v>20.748000000000001</v>
      </c>
      <c r="P189" s="132">
        <v>274.45100000000002</v>
      </c>
      <c r="Q189" s="132">
        <v>0.88</v>
      </c>
      <c r="R189" s="132">
        <v>241.45</v>
      </c>
      <c r="S189" s="132">
        <v>4.5199999999999996</v>
      </c>
      <c r="T189" s="419">
        <v>49.082000000000001</v>
      </c>
      <c r="U189" s="132">
        <v>12.16</v>
      </c>
      <c r="V189" s="132">
        <v>11</v>
      </c>
      <c r="W189" s="132">
        <v>-19</v>
      </c>
      <c r="X189" s="132">
        <v>363</v>
      </c>
      <c r="Y189" s="132" t="s">
        <v>2969</v>
      </c>
      <c r="Z189" s="132" t="b">
        <v>0</v>
      </c>
      <c r="AA189" s="132">
        <v>0</v>
      </c>
      <c r="AB189" s="132" t="b">
        <v>1</v>
      </c>
      <c r="AC189" s="132">
        <v>47</v>
      </c>
      <c r="AD189" s="132">
        <v>0.96399999999999997</v>
      </c>
      <c r="AE189" s="132" t="s">
        <v>3108</v>
      </c>
      <c r="AF189" s="132" t="s">
        <v>3301</v>
      </c>
      <c r="AG189" s="132" t="s">
        <v>8562</v>
      </c>
      <c r="AH189" s="132">
        <v>95</v>
      </c>
      <c r="AI189" s="132">
        <v>97</v>
      </c>
      <c r="AJ189" s="132" t="s">
        <v>504</v>
      </c>
      <c r="AK189" s="132">
        <f>MATCH(A189,'US_long freshly screened'!A:A,0)-1</f>
        <v>125</v>
      </c>
      <c r="AL189" s="132" t="e">
        <f>MATCH(A189,'US_long actual position'!A:A,0)-1</f>
        <v>#N/A</v>
      </c>
    </row>
    <row r="190" spans="1:38" x14ac:dyDescent="0.3">
      <c r="A190" s="33" t="s">
        <v>2345</v>
      </c>
      <c r="B190" s="132">
        <v>94</v>
      </c>
      <c r="C190" s="132">
        <v>90</v>
      </c>
      <c r="D190" s="132">
        <v>196</v>
      </c>
      <c r="E190" s="132">
        <v>47</v>
      </c>
      <c r="F190" s="132" t="e">
        <v>#N/A</v>
      </c>
      <c r="G190" s="308" t="s">
        <v>3888</v>
      </c>
      <c r="H190" s="351" t="s">
        <v>48</v>
      </c>
      <c r="I190" s="132">
        <v>3.351</v>
      </c>
      <c r="J190" s="132">
        <v>-64</v>
      </c>
      <c r="K190" s="132" t="s">
        <v>5282</v>
      </c>
      <c r="L190" s="132" t="b">
        <v>1</v>
      </c>
      <c r="M190" s="132">
        <v>167.21899999999999</v>
      </c>
      <c r="N190" s="132">
        <v>9.282</v>
      </c>
      <c r="O190" s="132">
        <v>18.015999999999998</v>
      </c>
      <c r="P190" s="132">
        <v>302.08300000000003</v>
      </c>
      <c r="Q190" s="132">
        <v>0.79600000000000004</v>
      </c>
      <c r="R190" s="132">
        <v>240.44900000000001</v>
      </c>
      <c r="S190" s="132">
        <v>5.35</v>
      </c>
      <c r="T190" s="419">
        <v>3.4950000000000001</v>
      </c>
      <c r="U190" s="132">
        <v>5.35</v>
      </c>
      <c r="V190" s="132">
        <v>-24</v>
      </c>
      <c r="W190" s="132">
        <v>-35</v>
      </c>
      <c r="X190" s="132">
        <v>699</v>
      </c>
      <c r="Y190" s="132" t="s">
        <v>2345</v>
      </c>
      <c r="Z190" s="132" t="b">
        <v>0</v>
      </c>
      <c r="AA190" s="132">
        <v>0</v>
      </c>
      <c r="AB190" s="132" t="b">
        <v>1</v>
      </c>
      <c r="AC190" s="132">
        <v>47</v>
      </c>
      <c r="AD190" s="132">
        <v>0.94399999999999995</v>
      </c>
      <c r="AE190" s="132" t="s">
        <v>48</v>
      </c>
      <c r="AF190" s="132" t="s">
        <v>3888</v>
      </c>
      <c r="AG190" s="132" t="s">
        <v>5282</v>
      </c>
      <c r="AH190" s="132">
        <v>94</v>
      </c>
      <c r="AI190" s="132">
        <v>90</v>
      </c>
      <c r="AJ190" s="132" t="s">
        <v>1168</v>
      </c>
      <c r="AK190" s="132">
        <f>MATCH(A190,'US_long freshly screened'!A:A,0)-1</f>
        <v>196</v>
      </c>
      <c r="AL190" s="132" t="e">
        <f>MATCH(A190,'US_long actual position'!A:A,0)-1</f>
        <v>#N/A</v>
      </c>
    </row>
    <row r="191" spans="1:38" x14ac:dyDescent="0.3">
      <c r="A191" s="33" t="s">
        <v>3105</v>
      </c>
      <c r="B191" s="132">
        <v>63</v>
      </c>
      <c r="C191" s="132">
        <v>87</v>
      </c>
      <c r="D191" s="132">
        <v>209</v>
      </c>
      <c r="E191" s="132">
        <v>47</v>
      </c>
      <c r="F191" s="132" t="e">
        <v>#N/A</v>
      </c>
      <c r="G191" s="263" t="s">
        <v>3184</v>
      </c>
      <c r="H191" s="348" t="s">
        <v>24</v>
      </c>
      <c r="I191" s="132">
        <v>0.71399999999999997</v>
      </c>
      <c r="J191" s="132">
        <v>-69</v>
      </c>
      <c r="K191" s="132" t="s">
        <v>7228</v>
      </c>
      <c r="L191" s="132" t="b">
        <v>1</v>
      </c>
      <c r="M191" s="132">
        <v>75.257999999999996</v>
      </c>
      <c r="N191" s="132">
        <v>4.2720000000000002</v>
      </c>
      <c r="O191" s="132">
        <v>17.617000000000001</v>
      </c>
      <c r="P191" s="132">
        <v>99.849000000000004</v>
      </c>
      <c r="Q191" s="132">
        <v>0.80300000000000005</v>
      </c>
      <c r="R191" s="132">
        <v>80.165000000000006</v>
      </c>
      <c r="S191" s="132">
        <v>3.11</v>
      </c>
      <c r="T191" s="419">
        <v>88.325999999999993</v>
      </c>
      <c r="U191" s="132">
        <v>8.3800000000000008</v>
      </c>
      <c r="V191" s="132">
        <v>-57</v>
      </c>
      <c r="W191" s="132">
        <v>-38</v>
      </c>
      <c r="X191" s="132">
        <v>768</v>
      </c>
      <c r="Y191" s="132" t="s">
        <v>3105</v>
      </c>
      <c r="Z191" s="132" t="b">
        <v>0</v>
      </c>
      <c r="AA191" s="132">
        <v>0</v>
      </c>
      <c r="AB191" s="132" t="b">
        <v>1</v>
      </c>
      <c r="AC191" s="132">
        <v>47</v>
      </c>
      <c r="AD191" s="132">
        <v>0.94</v>
      </c>
      <c r="AE191" s="132" t="s">
        <v>24</v>
      </c>
      <c r="AF191" s="132" t="s">
        <v>3184</v>
      </c>
      <c r="AG191" s="132" t="s">
        <v>7228</v>
      </c>
      <c r="AH191" s="132">
        <v>63</v>
      </c>
      <c r="AI191" s="132">
        <v>87</v>
      </c>
      <c r="AJ191" s="132" t="s">
        <v>221</v>
      </c>
      <c r="AK191" s="132">
        <f>MATCH(A191,'US_long freshly screened'!A:A,0)-1</f>
        <v>209</v>
      </c>
      <c r="AL191" s="132" t="e">
        <f>MATCH(A191,'US_long actual position'!A:A,0)-1</f>
        <v>#N/A</v>
      </c>
    </row>
    <row r="192" spans="1:38" x14ac:dyDescent="0.3">
      <c r="A192" s="33" t="s">
        <v>6767</v>
      </c>
      <c r="B192" s="132">
        <v>59</v>
      </c>
      <c r="C192" s="132">
        <v>98</v>
      </c>
      <c r="D192" s="132">
        <v>227</v>
      </c>
      <c r="E192" s="132">
        <v>47</v>
      </c>
      <c r="F192" s="132" t="e">
        <v>#N/A</v>
      </c>
      <c r="G192" s="216" t="s">
        <v>3221</v>
      </c>
      <c r="H192" s="346" t="s">
        <v>31</v>
      </c>
      <c r="I192" s="132">
        <v>0.51100000000000001</v>
      </c>
      <c r="J192" s="132">
        <v>-98</v>
      </c>
      <c r="K192" s="132" t="s">
        <v>7707</v>
      </c>
      <c r="L192" s="132" t="b">
        <v>0</v>
      </c>
      <c r="M192" s="132">
        <v>397.37700000000001</v>
      </c>
      <c r="N192" s="132">
        <v>23.385000000000002</v>
      </c>
      <c r="O192" s="132">
        <v>16.992999999999999</v>
      </c>
      <c r="P192" s="132">
        <v>1267.232</v>
      </c>
      <c r="Q192" s="132">
        <v>0.82099999999999995</v>
      </c>
      <c r="R192" s="132">
        <v>1039.7639999999999</v>
      </c>
      <c r="S192" s="132">
        <v>7.55</v>
      </c>
      <c r="T192" s="419">
        <v>-18.762</v>
      </c>
      <c r="U192" s="132">
        <v>11.3</v>
      </c>
      <c r="V192" s="132">
        <v>-11</v>
      </c>
      <c r="W192" s="132">
        <v>-39</v>
      </c>
      <c r="X192" s="132">
        <v>234</v>
      </c>
      <c r="Y192" s="132" t="s">
        <v>6767</v>
      </c>
      <c r="Z192" s="132" t="b">
        <v>0</v>
      </c>
      <c r="AA192" s="132">
        <v>0</v>
      </c>
      <c r="AB192" s="132" t="b">
        <v>1</v>
      </c>
      <c r="AC192" s="132">
        <v>47</v>
      </c>
      <c r="AD192" s="132">
        <v>0.93500000000000005</v>
      </c>
      <c r="AE192" s="132" t="s">
        <v>31</v>
      </c>
      <c r="AF192" s="132" t="s">
        <v>3221</v>
      </c>
      <c r="AG192" s="132" t="s">
        <v>7707</v>
      </c>
      <c r="AH192" s="132">
        <v>59</v>
      </c>
      <c r="AI192" s="132">
        <v>98</v>
      </c>
      <c r="AJ192" s="132" t="s">
        <v>223</v>
      </c>
      <c r="AK192" s="132">
        <f>MATCH(A192,'US_long freshly screened'!A:A,0)-1</f>
        <v>227</v>
      </c>
      <c r="AL192" s="132" t="e">
        <f>MATCH(A192,'US_long actual position'!A:A,0)-1</f>
        <v>#N/A</v>
      </c>
    </row>
    <row r="193" spans="1:38" x14ac:dyDescent="0.3">
      <c r="A193" s="33" t="s">
        <v>5736</v>
      </c>
      <c r="B193" s="132">
        <v>63</v>
      </c>
      <c r="C193" s="132">
        <v>86</v>
      </c>
      <c r="D193" s="132">
        <v>50</v>
      </c>
      <c r="E193" s="132">
        <v>46</v>
      </c>
      <c r="F193" s="132" t="e">
        <v>#N/A</v>
      </c>
      <c r="G193" s="209" t="s">
        <v>3285</v>
      </c>
      <c r="H193" s="348" t="s">
        <v>24</v>
      </c>
      <c r="I193" s="132">
        <v>1.2030000000000001</v>
      </c>
      <c r="J193" s="132">
        <v>-53</v>
      </c>
      <c r="K193" s="132" t="s">
        <v>5737</v>
      </c>
      <c r="L193" s="132" t="b">
        <v>0</v>
      </c>
      <c r="M193" s="132">
        <v>143.02199999999999</v>
      </c>
      <c r="N193" s="132">
        <v>5.4649999999999999</v>
      </c>
      <c r="O193" s="132">
        <v>26.169</v>
      </c>
      <c r="P193" s="132">
        <v>225.172</v>
      </c>
      <c r="Q193" s="132">
        <v>0.89700000000000002</v>
      </c>
      <c r="R193" s="132">
        <v>202.06200000000001</v>
      </c>
      <c r="S193" s="132">
        <v>0.83</v>
      </c>
      <c r="T193" s="419">
        <v>-85.936999999999998</v>
      </c>
      <c r="U193" s="132">
        <v>15.4</v>
      </c>
      <c r="V193" s="132">
        <v>19</v>
      </c>
      <c r="W193" s="132">
        <v>-2</v>
      </c>
      <c r="X193" s="132">
        <v>1562</v>
      </c>
      <c r="Y193" s="132" t="s">
        <v>5736</v>
      </c>
      <c r="Z193" s="132" t="b">
        <v>0</v>
      </c>
      <c r="AA193" s="132">
        <v>0</v>
      </c>
      <c r="AB193" s="132" t="b">
        <v>1</v>
      </c>
      <c r="AC193" s="132">
        <v>46</v>
      </c>
      <c r="AD193" s="132">
        <v>0.98599999999999999</v>
      </c>
      <c r="AE193" s="132" t="s">
        <v>24</v>
      </c>
      <c r="AF193" s="132" t="s">
        <v>3285</v>
      </c>
      <c r="AG193" s="132" t="s">
        <v>5737</v>
      </c>
      <c r="AH193" s="132">
        <v>63</v>
      </c>
      <c r="AI193" s="132">
        <v>86</v>
      </c>
      <c r="AJ193" s="132" t="s">
        <v>221</v>
      </c>
      <c r="AK193" s="132">
        <f>MATCH(A193,'US_long freshly screened'!A:A,0)-1</f>
        <v>50</v>
      </c>
      <c r="AL193" s="132" t="e">
        <f>MATCH(A193,'US_long actual position'!A:A,0)-1</f>
        <v>#N/A</v>
      </c>
    </row>
    <row r="194" spans="1:38" x14ac:dyDescent="0.3">
      <c r="A194" s="33" t="s">
        <v>600</v>
      </c>
      <c r="B194" s="132">
        <v>37</v>
      </c>
      <c r="C194" s="132">
        <v>79</v>
      </c>
      <c r="D194" s="132">
        <v>65</v>
      </c>
      <c r="E194" s="132">
        <v>46</v>
      </c>
      <c r="F194" s="132" t="e">
        <v>#N/A</v>
      </c>
      <c r="G194" s="236" t="s">
        <v>3123</v>
      </c>
      <c r="H194" s="345" t="s">
        <v>3124</v>
      </c>
      <c r="I194" s="132">
        <v>8.6489999999999991</v>
      </c>
      <c r="J194" s="132">
        <v>-39</v>
      </c>
      <c r="K194" s="132" t="s">
        <v>3783</v>
      </c>
      <c r="L194" s="132" t="b">
        <v>1</v>
      </c>
      <c r="M194" s="132">
        <v>53.277999999999999</v>
      </c>
      <c r="N194" s="132">
        <v>2.1709999999999998</v>
      </c>
      <c r="O194" s="132">
        <v>24.544</v>
      </c>
      <c r="P194" s="132">
        <v>61.087000000000003</v>
      </c>
      <c r="Q194" s="132">
        <v>0.88800000000000001</v>
      </c>
      <c r="R194" s="132">
        <v>54.274000000000001</v>
      </c>
      <c r="S194" s="132">
        <v>1.8</v>
      </c>
      <c r="T194" s="419">
        <v>68.093000000000004</v>
      </c>
      <c r="U194" s="132">
        <v>85.9</v>
      </c>
      <c r="V194" s="132">
        <v>-23</v>
      </c>
      <c r="W194" s="132">
        <v>-22</v>
      </c>
      <c r="X194" s="132">
        <v>129</v>
      </c>
      <c r="Y194" s="132" t="s">
        <v>600</v>
      </c>
      <c r="Z194" s="132" t="b">
        <v>0</v>
      </c>
      <c r="AA194" s="132">
        <v>0</v>
      </c>
      <c r="AB194" s="132" t="b">
        <v>1</v>
      </c>
      <c r="AC194" s="132">
        <v>46</v>
      </c>
      <c r="AD194" s="132">
        <v>0.98199999999999998</v>
      </c>
      <c r="AE194" s="132" t="s">
        <v>3124</v>
      </c>
      <c r="AF194" s="132" t="s">
        <v>3123</v>
      </c>
      <c r="AG194" s="132" t="s">
        <v>3783</v>
      </c>
      <c r="AH194" s="132">
        <v>37</v>
      </c>
      <c r="AI194" s="132">
        <v>79</v>
      </c>
      <c r="AJ194" s="132" t="s">
        <v>209</v>
      </c>
      <c r="AK194" s="132">
        <f>MATCH(A194,'US_long freshly screened'!A:A,0)-1</f>
        <v>65</v>
      </c>
      <c r="AL194" s="132" t="e">
        <f>MATCH(A194,'US_long actual position'!A:A,0)-1</f>
        <v>#N/A</v>
      </c>
    </row>
    <row r="195" spans="1:38" x14ac:dyDescent="0.3">
      <c r="A195" s="33" t="s">
        <v>6420</v>
      </c>
      <c r="B195" s="132">
        <v>62</v>
      </c>
      <c r="C195" s="132">
        <v>90</v>
      </c>
      <c r="D195" s="132">
        <v>100</v>
      </c>
      <c r="E195" s="132">
        <v>46</v>
      </c>
      <c r="F195" s="132" t="e">
        <v>#N/A</v>
      </c>
      <c r="G195" s="204" t="s">
        <v>3146</v>
      </c>
      <c r="H195" s="345" t="s">
        <v>3124</v>
      </c>
      <c r="I195" s="132">
        <v>0.625</v>
      </c>
      <c r="J195" s="132">
        <v>-81</v>
      </c>
      <c r="K195" s="132" t="s">
        <v>7165</v>
      </c>
      <c r="L195" s="132" t="b">
        <v>1</v>
      </c>
      <c r="M195" s="132">
        <v>202.114</v>
      </c>
      <c r="N195" s="132">
        <v>9.0380000000000003</v>
      </c>
      <c r="O195" s="132">
        <v>22.363</v>
      </c>
      <c r="P195" s="132">
        <v>343.43200000000002</v>
      </c>
      <c r="Q195" s="132">
        <v>0.85599999999999998</v>
      </c>
      <c r="R195" s="132">
        <v>294.00400000000002</v>
      </c>
      <c r="S195" s="132">
        <v>8.24</v>
      </c>
      <c r="T195" s="419">
        <v>-6.0590000000000002</v>
      </c>
      <c r="U195" s="132">
        <v>12.01</v>
      </c>
      <c r="V195" s="132">
        <v>16</v>
      </c>
      <c r="W195" s="132">
        <v>30</v>
      </c>
      <c r="X195" s="132">
        <v>201</v>
      </c>
      <c r="Y195" s="132" t="s">
        <v>6420</v>
      </c>
      <c r="Z195" s="132" t="b">
        <v>0</v>
      </c>
      <c r="AA195" s="132">
        <v>0</v>
      </c>
      <c r="AB195" s="132" t="b">
        <v>1</v>
      </c>
      <c r="AC195" s="132">
        <v>46</v>
      </c>
      <c r="AD195" s="132">
        <v>0.97099999999999997</v>
      </c>
      <c r="AE195" s="132" t="s">
        <v>3124</v>
      </c>
      <c r="AF195" s="132" t="s">
        <v>3146</v>
      </c>
      <c r="AG195" s="132" t="s">
        <v>7165</v>
      </c>
      <c r="AH195" s="132">
        <v>62</v>
      </c>
      <c r="AI195" s="132">
        <v>90</v>
      </c>
      <c r="AJ195" s="132" t="s">
        <v>111</v>
      </c>
      <c r="AK195" s="132">
        <f>MATCH(A195,'US_long freshly screened'!A:A,0)-1</f>
        <v>100</v>
      </c>
      <c r="AL195" s="132" t="e">
        <f>MATCH(A195,'US_long actual position'!A:A,0)-1</f>
        <v>#N/A</v>
      </c>
    </row>
    <row r="196" spans="1:38" x14ac:dyDescent="0.3">
      <c r="A196" s="33" t="s">
        <v>2931</v>
      </c>
      <c r="B196" s="132">
        <v>22</v>
      </c>
      <c r="C196" s="132">
        <v>96</v>
      </c>
      <c r="D196" s="132">
        <v>101</v>
      </c>
      <c r="E196" s="132">
        <v>46</v>
      </c>
      <c r="F196" s="132" t="e">
        <v>#N/A</v>
      </c>
      <c r="G196" s="234" t="s">
        <v>3215</v>
      </c>
      <c r="H196" s="349" t="s">
        <v>3108</v>
      </c>
      <c r="I196" s="132">
        <v>0.35399999999999998</v>
      </c>
      <c r="J196" s="132">
        <v>-74</v>
      </c>
      <c r="K196" s="132" t="s">
        <v>8548</v>
      </c>
      <c r="L196" s="132" t="b">
        <v>1</v>
      </c>
      <c r="M196" s="132">
        <v>137.53200000000001</v>
      </c>
      <c r="N196" s="132">
        <v>6.1539999999999999</v>
      </c>
      <c r="O196" s="132">
        <v>22.347999999999999</v>
      </c>
      <c r="P196" s="132">
        <v>197.00700000000001</v>
      </c>
      <c r="Q196" s="132">
        <v>0.88800000000000001</v>
      </c>
      <c r="R196" s="132">
        <v>174.86799999999999</v>
      </c>
      <c r="S196" s="132">
        <v>3.72</v>
      </c>
      <c r="T196" s="419">
        <v>36.868000000000002</v>
      </c>
      <c r="U196" s="132">
        <v>21.12</v>
      </c>
      <c r="V196" s="132">
        <v>12</v>
      </c>
      <c r="W196" s="132">
        <v>45</v>
      </c>
      <c r="X196" s="132">
        <v>254</v>
      </c>
      <c r="Y196" s="132" t="s">
        <v>2931</v>
      </c>
      <c r="Z196" s="132" t="b">
        <v>0</v>
      </c>
      <c r="AA196" s="132">
        <v>0</v>
      </c>
      <c r="AB196" s="132" t="b">
        <v>1</v>
      </c>
      <c r="AC196" s="132">
        <v>46</v>
      </c>
      <c r="AD196" s="132">
        <v>0.97099999999999997</v>
      </c>
      <c r="AE196" s="132" t="s">
        <v>3108</v>
      </c>
      <c r="AF196" s="132" t="s">
        <v>3215</v>
      </c>
      <c r="AG196" s="132" t="s">
        <v>8548</v>
      </c>
      <c r="AH196" s="132">
        <v>22</v>
      </c>
      <c r="AI196" s="132">
        <v>96</v>
      </c>
      <c r="AJ196" s="132" t="s">
        <v>408</v>
      </c>
      <c r="AK196" s="132">
        <f>MATCH(A196,'US_long freshly screened'!A:A,0)-1</f>
        <v>101</v>
      </c>
      <c r="AL196" s="132" t="e">
        <f>MATCH(A196,'US_long actual position'!A:A,0)-1</f>
        <v>#N/A</v>
      </c>
    </row>
    <row r="197" spans="1:38" x14ac:dyDescent="0.3">
      <c r="A197" s="33" t="s">
        <v>5506</v>
      </c>
      <c r="B197" s="132">
        <v>98</v>
      </c>
      <c r="C197" s="132">
        <v>89</v>
      </c>
      <c r="D197" s="132">
        <v>117</v>
      </c>
      <c r="E197" s="132">
        <v>46</v>
      </c>
      <c r="F197" s="132" t="e">
        <v>#N/A</v>
      </c>
      <c r="G197" s="308" t="s">
        <v>3888</v>
      </c>
      <c r="H197" s="351" t="s">
        <v>48</v>
      </c>
      <c r="I197" s="132">
        <v>1.3180000000000001</v>
      </c>
      <c r="J197" s="132">
        <v>-65</v>
      </c>
      <c r="K197" s="132" t="s">
        <v>5507</v>
      </c>
      <c r="L197" s="132" t="b">
        <v>1</v>
      </c>
      <c r="M197" s="132">
        <v>167.72</v>
      </c>
      <c r="N197" s="132">
        <v>7.9359999999999999</v>
      </c>
      <c r="O197" s="132">
        <v>21.132999999999999</v>
      </c>
      <c r="P197" s="132">
        <v>303.38900000000001</v>
      </c>
      <c r="Q197" s="132">
        <v>0.85299999999999998</v>
      </c>
      <c r="R197" s="132">
        <v>258.714</v>
      </c>
      <c r="S197" s="132">
        <v>4.45</v>
      </c>
      <c r="T197" s="419">
        <v>7.0919999999999996</v>
      </c>
      <c r="U197" s="132">
        <v>12.67</v>
      </c>
      <c r="V197" s="132">
        <v>-16</v>
      </c>
      <c r="W197" s="132">
        <v>-30</v>
      </c>
      <c r="X197" s="132">
        <v>354</v>
      </c>
      <c r="Y197" s="132" t="s">
        <v>5506</v>
      </c>
      <c r="Z197" s="132" t="b">
        <v>0</v>
      </c>
      <c r="AA197" s="132">
        <v>0</v>
      </c>
      <c r="AB197" s="132" t="b">
        <v>1</v>
      </c>
      <c r="AC197" s="132">
        <v>46</v>
      </c>
      <c r="AD197" s="132">
        <v>0.96699999999999997</v>
      </c>
      <c r="AE197" s="132" t="s">
        <v>48</v>
      </c>
      <c r="AF197" s="132" t="s">
        <v>3888</v>
      </c>
      <c r="AG197" s="132" t="s">
        <v>5507</v>
      </c>
      <c r="AH197" s="132">
        <v>98</v>
      </c>
      <c r="AI197" s="132">
        <v>89</v>
      </c>
      <c r="AJ197" s="132" t="s">
        <v>1221</v>
      </c>
      <c r="AK197" s="132">
        <f>MATCH(A197,'US_long freshly screened'!A:A,0)-1</f>
        <v>117</v>
      </c>
      <c r="AL197" s="132" t="e">
        <f>MATCH(A197,'US_long actual position'!A:A,0)-1</f>
        <v>#N/A</v>
      </c>
    </row>
    <row r="198" spans="1:38" x14ac:dyDescent="0.3">
      <c r="A198" s="457" t="s">
        <v>6043</v>
      </c>
      <c r="B198" s="132">
        <v>41</v>
      </c>
      <c r="C198" s="132">
        <v>98</v>
      </c>
      <c r="D198" s="132">
        <v>118</v>
      </c>
      <c r="E198" s="132">
        <v>46</v>
      </c>
      <c r="F198" s="132" t="e">
        <v>#N/A</v>
      </c>
      <c r="G198" s="308" t="s">
        <v>3888</v>
      </c>
      <c r="H198" s="351" t="s">
        <v>48</v>
      </c>
      <c r="I198" s="132">
        <v>0.71899999999999997</v>
      </c>
      <c r="J198" s="132">
        <v>-65</v>
      </c>
      <c r="K198" s="132" t="s">
        <v>7171</v>
      </c>
      <c r="L198" s="132" t="b">
        <v>1</v>
      </c>
      <c r="M198" s="132">
        <v>265.98099999999999</v>
      </c>
      <c r="N198" s="132">
        <v>12.6</v>
      </c>
      <c r="O198" s="132">
        <v>21.11</v>
      </c>
      <c r="P198" s="132">
        <v>598.35900000000004</v>
      </c>
      <c r="Q198" s="132">
        <v>0.80500000000000005</v>
      </c>
      <c r="R198" s="132">
        <v>481.88</v>
      </c>
      <c r="S198" s="132">
        <v>5.63</v>
      </c>
      <c r="T198" s="419">
        <v>58.012999999999998</v>
      </c>
      <c r="U198" s="132">
        <v>2.4500000000000002</v>
      </c>
      <c r="V198" s="132">
        <v>-44</v>
      </c>
      <c r="W198" s="132">
        <v>-46</v>
      </c>
      <c r="X198" s="132">
        <v>1450</v>
      </c>
      <c r="Y198" s="132" t="s">
        <v>6043</v>
      </c>
      <c r="Z198" s="132" t="b">
        <v>0</v>
      </c>
      <c r="AA198" s="132">
        <v>0</v>
      </c>
      <c r="AB198" s="132" t="b">
        <v>0</v>
      </c>
      <c r="AC198" s="132">
        <v>46</v>
      </c>
      <c r="AD198" s="132">
        <v>0.96599999999999997</v>
      </c>
      <c r="AE198" s="132" t="s">
        <v>48</v>
      </c>
      <c r="AF198" s="132" t="s">
        <v>3888</v>
      </c>
      <c r="AG198" s="132" t="s">
        <v>7171</v>
      </c>
      <c r="AH198" s="132">
        <v>41</v>
      </c>
      <c r="AI198" s="132">
        <v>98</v>
      </c>
      <c r="AJ198" s="132" t="s">
        <v>827</v>
      </c>
      <c r="AK198" s="132">
        <f>MATCH(A198,'US_long freshly screened'!A:A,0)-1</f>
        <v>118</v>
      </c>
      <c r="AL198" s="132" t="e">
        <f>MATCH(A198,'US_long actual position'!A:A,0)-1</f>
        <v>#N/A</v>
      </c>
    </row>
    <row r="199" spans="1:38" x14ac:dyDescent="0.3">
      <c r="A199" s="33" t="s">
        <v>941</v>
      </c>
      <c r="B199" s="132">
        <v>83</v>
      </c>
      <c r="C199" s="132">
        <v>86</v>
      </c>
      <c r="D199" s="132">
        <v>133</v>
      </c>
      <c r="E199" s="132">
        <v>46</v>
      </c>
      <c r="F199" s="132" t="e">
        <v>#N/A</v>
      </c>
      <c r="G199" s="243" t="s">
        <v>3262</v>
      </c>
      <c r="H199" s="347" t="s">
        <v>3111</v>
      </c>
      <c r="I199" s="132">
        <v>146.32400000000001</v>
      </c>
      <c r="J199" s="132">
        <v>-34</v>
      </c>
      <c r="K199" s="132" t="s">
        <v>3364</v>
      </c>
      <c r="L199" s="132" t="b">
        <v>1</v>
      </c>
      <c r="M199" s="132">
        <v>59.161000000000001</v>
      </c>
      <c r="N199" s="132">
        <v>2.8969999999999998</v>
      </c>
      <c r="O199" s="132">
        <v>20.422000000000001</v>
      </c>
      <c r="P199" s="132">
        <v>71.706000000000003</v>
      </c>
      <c r="Q199" s="132">
        <v>0.86299999999999999</v>
      </c>
      <c r="R199" s="132">
        <v>61.856999999999999</v>
      </c>
      <c r="S199" s="132">
        <v>1.64</v>
      </c>
      <c r="T199" s="419">
        <v>-15.326000000000001</v>
      </c>
      <c r="U199" s="132">
        <v>453.77</v>
      </c>
      <c r="V199" s="132">
        <v>-36</v>
      </c>
      <c r="W199" s="132">
        <v>-42</v>
      </c>
      <c r="X199" s="132">
        <v>26</v>
      </c>
      <c r="Y199" s="132" t="s">
        <v>941</v>
      </c>
      <c r="Z199" s="132" t="b">
        <v>0</v>
      </c>
      <c r="AA199" s="132">
        <v>0</v>
      </c>
      <c r="AB199" s="132" t="b">
        <v>1</v>
      </c>
      <c r="AC199" s="132">
        <v>46</v>
      </c>
      <c r="AD199" s="132">
        <v>0.96199999999999997</v>
      </c>
      <c r="AE199" s="132" t="s">
        <v>3111</v>
      </c>
      <c r="AF199" s="132" t="s">
        <v>3262</v>
      </c>
      <c r="AG199" s="132" t="s">
        <v>3364</v>
      </c>
      <c r="AH199" s="132">
        <v>83</v>
      </c>
      <c r="AI199" s="132">
        <v>86</v>
      </c>
      <c r="AJ199" s="132" t="s">
        <v>27</v>
      </c>
      <c r="AK199" s="132">
        <f>MATCH(A199,'US_long freshly screened'!A:A,0)-1</f>
        <v>133</v>
      </c>
      <c r="AL199" s="132" t="e">
        <f>MATCH(A199,'US_long actual position'!A:A,0)-1</f>
        <v>#N/A</v>
      </c>
    </row>
    <row r="200" spans="1:38" x14ac:dyDescent="0.3">
      <c r="A200" s="33" t="s">
        <v>6777</v>
      </c>
      <c r="B200" s="132">
        <v>97</v>
      </c>
      <c r="C200" s="132">
        <v>96</v>
      </c>
      <c r="D200" s="132">
        <v>153</v>
      </c>
      <c r="E200" s="132">
        <v>46</v>
      </c>
      <c r="F200" s="132" t="e">
        <v>#N/A</v>
      </c>
      <c r="G200" s="308" t="s">
        <v>3888</v>
      </c>
      <c r="H200" s="351" t="s">
        <v>48</v>
      </c>
      <c r="I200" s="132">
        <v>0.442</v>
      </c>
      <c r="J200" s="132">
        <v>-82</v>
      </c>
      <c r="K200" s="132" t="s">
        <v>8550</v>
      </c>
      <c r="L200" s="132" t="b">
        <v>1</v>
      </c>
      <c r="M200" s="132">
        <v>371.96699999999998</v>
      </c>
      <c r="N200" s="132">
        <v>19.024000000000001</v>
      </c>
      <c r="O200" s="132">
        <v>19.552</v>
      </c>
      <c r="P200" s="132">
        <v>1005.794</v>
      </c>
      <c r="Q200" s="132">
        <v>0.79500000000000004</v>
      </c>
      <c r="R200" s="132">
        <v>799.83900000000006</v>
      </c>
      <c r="S200" s="132">
        <v>4.83</v>
      </c>
      <c r="T200" s="419">
        <v>51.860999999999997</v>
      </c>
      <c r="U200" s="132">
        <v>6.79</v>
      </c>
      <c r="V200" s="132">
        <v>-9</v>
      </c>
      <c r="W200" s="132">
        <v>17</v>
      </c>
      <c r="X200" s="132">
        <v>610</v>
      </c>
      <c r="Y200" s="132" t="s">
        <v>6777</v>
      </c>
      <c r="Z200" s="132" t="b">
        <v>0</v>
      </c>
      <c r="AA200" s="132">
        <v>0</v>
      </c>
      <c r="AB200" s="132" t="b">
        <v>1</v>
      </c>
      <c r="AC200" s="132">
        <v>46</v>
      </c>
      <c r="AD200" s="132">
        <v>0.95599999999999996</v>
      </c>
      <c r="AE200" s="132" t="s">
        <v>48</v>
      </c>
      <c r="AF200" s="132" t="s">
        <v>3888</v>
      </c>
      <c r="AG200" s="132" t="s">
        <v>8550</v>
      </c>
      <c r="AH200" s="132">
        <v>97</v>
      </c>
      <c r="AI200" s="132">
        <v>96</v>
      </c>
      <c r="AJ200" s="132" t="s">
        <v>1603</v>
      </c>
      <c r="AK200" s="132">
        <f>MATCH(A200,'US_long freshly screened'!A:A,0)-1</f>
        <v>153</v>
      </c>
      <c r="AL200" s="132" t="e">
        <f>MATCH(A200,'US_long actual position'!A:A,0)-1</f>
        <v>#N/A</v>
      </c>
    </row>
    <row r="201" spans="1:38" x14ac:dyDescent="0.3">
      <c r="A201" s="33" t="s">
        <v>6774</v>
      </c>
      <c r="B201" s="132">
        <v>98</v>
      </c>
      <c r="C201" s="132">
        <v>92</v>
      </c>
      <c r="D201" s="132">
        <v>201</v>
      </c>
      <c r="E201" s="132">
        <v>46</v>
      </c>
      <c r="F201" s="132" t="e">
        <v>#N/A</v>
      </c>
      <c r="G201" s="308" t="s">
        <v>3888</v>
      </c>
      <c r="H201" s="351" t="s">
        <v>48</v>
      </c>
      <c r="I201" s="132">
        <v>0.64600000000000002</v>
      </c>
      <c r="J201" s="132">
        <v>-76</v>
      </c>
      <c r="K201" s="132" t="s">
        <v>7201</v>
      </c>
      <c r="L201" s="132" t="b">
        <v>1</v>
      </c>
      <c r="M201" s="132">
        <v>189.31</v>
      </c>
      <c r="N201" s="132">
        <v>10.629</v>
      </c>
      <c r="O201" s="132">
        <v>17.811</v>
      </c>
      <c r="P201" s="132">
        <v>333.62</v>
      </c>
      <c r="Q201" s="132">
        <v>0.78200000000000003</v>
      </c>
      <c r="R201" s="132">
        <v>260.83600000000001</v>
      </c>
      <c r="S201" s="132">
        <v>5.4</v>
      </c>
      <c r="T201" s="419">
        <v>46.154000000000003</v>
      </c>
      <c r="U201" s="132">
        <v>3.61</v>
      </c>
      <c r="V201" s="132">
        <v>-50</v>
      </c>
      <c r="W201" s="132">
        <v>-53</v>
      </c>
      <c r="X201" s="132">
        <v>1025</v>
      </c>
      <c r="Y201" s="132" t="s">
        <v>6774</v>
      </c>
      <c r="Z201" s="132" t="b">
        <v>0</v>
      </c>
      <c r="AA201" s="132">
        <v>0</v>
      </c>
      <c r="AB201" s="132" t="b">
        <v>1</v>
      </c>
      <c r="AC201" s="132">
        <v>46</v>
      </c>
      <c r="AD201" s="132">
        <v>0.94199999999999995</v>
      </c>
      <c r="AE201" s="132" t="s">
        <v>48</v>
      </c>
      <c r="AF201" s="132" t="s">
        <v>3888</v>
      </c>
      <c r="AG201" s="132" t="s">
        <v>7201</v>
      </c>
      <c r="AH201" s="132">
        <v>98</v>
      </c>
      <c r="AI201" s="132">
        <v>92</v>
      </c>
      <c r="AJ201" s="132" t="s">
        <v>1221</v>
      </c>
      <c r="AK201" s="132">
        <f>MATCH(A201,'US_long freshly screened'!A:A,0)-1</f>
        <v>201</v>
      </c>
      <c r="AL201" s="132" t="e">
        <f>MATCH(A201,'US_long actual position'!A:A,0)-1</f>
        <v>#N/A</v>
      </c>
    </row>
    <row r="202" spans="1:38" x14ac:dyDescent="0.3">
      <c r="A202" s="33" t="s">
        <v>1460</v>
      </c>
      <c r="B202" s="132">
        <v>79</v>
      </c>
      <c r="C202" s="132">
        <v>94</v>
      </c>
      <c r="D202" s="132">
        <v>216</v>
      </c>
      <c r="E202" s="132">
        <v>46</v>
      </c>
      <c r="F202" s="132" t="e">
        <v>#N/A</v>
      </c>
      <c r="G202" s="283" t="s">
        <v>3244</v>
      </c>
      <c r="H202" s="348" t="s">
        <v>24</v>
      </c>
      <c r="I202" s="132">
        <v>1.8759999999999999</v>
      </c>
      <c r="J202" s="132">
        <v>-34</v>
      </c>
      <c r="K202" s="132" t="s">
        <v>3987</v>
      </c>
      <c r="L202" s="132" t="b">
        <v>1</v>
      </c>
      <c r="M202" s="132">
        <v>111.877</v>
      </c>
      <c r="N202" s="132">
        <v>6.42</v>
      </c>
      <c r="O202" s="132">
        <v>17.427</v>
      </c>
      <c r="P202" s="132">
        <v>161.13200000000001</v>
      </c>
      <c r="Q202" s="132">
        <v>0.80200000000000005</v>
      </c>
      <c r="R202" s="132">
        <v>129.251</v>
      </c>
      <c r="S202" s="132">
        <v>2.5299999999999998</v>
      </c>
      <c r="T202" s="419">
        <v>72.790999999999997</v>
      </c>
      <c r="U202" s="132">
        <v>328.66</v>
      </c>
      <c r="V202" s="132">
        <v>6</v>
      </c>
      <c r="W202" s="132">
        <v>-8</v>
      </c>
      <c r="X202" s="132">
        <v>24</v>
      </c>
      <c r="Y202" s="132" t="s">
        <v>1460</v>
      </c>
      <c r="Z202" s="132" t="b">
        <v>0</v>
      </c>
      <c r="AA202" s="132">
        <v>0</v>
      </c>
      <c r="AB202" s="132" t="b">
        <v>1</v>
      </c>
      <c r="AC202" s="132">
        <v>46</v>
      </c>
      <c r="AD202" s="132">
        <v>0.93799999999999994</v>
      </c>
      <c r="AE202" s="132" t="s">
        <v>24</v>
      </c>
      <c r="AF202" s="132" t="s">
        <v>3244</v>
      </c>
      <c r="AG202" s="132" t="s">
        <v>3987</v>
      </c>
      <c r="AH202" s="132">
        <v>79</v>
      </c>
      <c r="AI202" s="132">
        <v>94</v>
      </c>
      <c r="AJ202" s="132" t="s">
        <v>47</v>
      </c>
      <c r="AK202" s="132">
        <f>MATCH(A202,'US_long freshly screened'!A:A,0)-1</f>
        <v>216</v>
      </c>
      <c r="AL202" s="132" t="e">
        <f>MATCH(A202,'US_long actual position'!A:A,0)-1</f>
        <v>#N/A</v>
      </c>
    </row>
    <row r="203" spans="1:38" x14ac:dyDescent="0.3">
      <c r="A203" s="33" t="s">
        <v>2169</v>
      </c>
      <c r="B203" s="132">
        <v>56</v>
      </c>
      <c r="C203" s="132">
        <v>88</v>
      </c>
      <c r="D203" s="132">
        <v>54</v>
      </c>
      <c r="E203" s="132">
        <v>45</v>
      </c>
      <c r="F203" s="132" t="e">
        <v>#N/A</v>
      </c>
      <c r="G203" s="251" t="s">
        <v>3162</v>
      </c>
      <c r="H203" s="349" t="s">
        <v>3108</v>
      </c>
      <c r="I203" s="132">
        <v>3.4340000000000002</v>
      </c>
      <c r="J203" s="132">
        <v>-62</v>
      </c>
      <c r="K203" s="132" t="s">
        <v>4052</v>
      </c>
      <c r="L203" s="132" t="b">
        <v>1</v>
      </c>
      <c r="M203" s="132">
        <v>93.427000000000007</v>
      </c>
      <c r="N203" s="132">
        <v>3.6389999999999998</v>
      </c>
      <c r="O203" s="132">
        <v>25.677</v>
      </c>
      <c r="P203" s="132">
        <v>126.253</v>
      </c>
      <c r="Q203" s="132">
        <v>0.9</v>
      </c>
      <c r="R203" s="132">
        <v>113.646</v>
      </c>
      <c r="S203" s="132">
        <v>3.29</v>
      </c>
      <c r="T203" s="419">
        <v>-98.135000000000005</v>
      </c>
      <c r="U203" s="132">
        <v>62.26</v>
      </c>
      <c r="V203" s="132">
        <v>61</v>
      </c>
      <c r="W203" s="132">
        <v>49</v>
      </c>
      <c r="X203" s="132">
        <v>97</v>
      </c>
      <c r="Y203" s="132" t="s">
        <v>2169</v>
      </c>
      <c r="Z203" s="132" t="b">
        <v>0</v>
      </c>
      <c r="AA203" s="132">
        <v>0</v>
      </c>
      <c r="AB203" s="132" t="b">
        <v>0</v>
      </c>
      <c r="AC203" s="132">
        <v>45</v>
      </c>
      <c r="AD203" s="132">
        <v>0.98499999999999999</v>
      </c>
      <c r="AE203" s="132" t="s">
        <v>3108</v>
      </c>
      <c r="AF203" s="132" t="s">
        <v>3162</v>
      </c>
      <c r="AG203" s="132" t="s">
        <v>4052</v>
      </c>
      <c r="AH203" s="132">
        <v>56</v>
      </c>
      <c r="AI203" s="132">
        <v>88</v>
      </c>
      <c r="AJ203" s="132" t="s">
        <v>2833</v>
      </c>
      <c r="AK203" s="132">
        <f>MATCH(A203,'US_long freshly screened'!A:A,0)-1</f>
        <v>54</v>
      </c>
      <c r="AL203" s="132" t="e">
        <f>MATCH(A203,'US_long actual position'!A:A,0)-1</f>
        <v>#N/A</v>
      </c>
    </row>
    <row r="204" spans="1:38" x14ac:dyDescent="0.3">
      <c r="A204" s="33" t="s">
        <v>2218</v>
      </c>
      <c r="B204" s="132">
        <v>12</v>
      </c>
      <c r="C204" s="132">
        <v>97</v>
      </c>
      <c r="D204" s="132">
        <v>60</v>
      </c>
      <c r="E204" s="132">
        <v>45</v>
      </c>
      <c r="F204" s="132" t="e">
        <v>#N/A</v>
      </c>
      <c r="G204" s="233" t="s">
        <v>3168</v>
      </c>
      <c r="H204" s="345" t="s">
        <v>3124</v>
      </c>
      <c r="I204" s="132">
        <v>3.133</v>
      </c>
      <c r="J204" s="132">
        <v>-91</v>
      </c>
      <c r="K204" s="132" t="s">
        <v>4669</v>
      </c>
      <c r="L204" s="132" t="b">
        <v>0</v>
      </c>
      <c r="M204" s="132">
        <v>323.50700000000001</v>
      </c>
      <c r="N204" s="132">
        <v>12.95</v>
      </c>
      <c r="O204" s="132">
        <v>24.981999999999999</v>
      </c>
      <c r="P204" s="132">
        <v>697.79200000000003</v>
      </c>
      <c r="Q204" s="132">
        <v>0.92300000000000004</v>
      </c>
      <c r="R204" s="132">
        <v>644.34699999999998</v>
      </c>
      <c r="S204" s="132">
        <v>5.07</v>
      </c>
      <c r="T204" s="419">
        <v>-14.233000000000001</v>
      </c>
      <c r="U204" s="132">
        <v>48.5</v>
      </c>
      <c r="V204" s="132">
        <v>49</v>
      </c>
      <c r="W204" s="132">
        <v>10</v>
      </c>
      <c r="X204" s="132">
        <v>81</v>
      </c>
      <c r="Y204" s="132" t="s">
        <v>2218</v>
      </c>
      <c r="Z204" s="132" t="b">
        <v>0</v>
      </c>
      <c r="AA204" s="132">
        <v>0</v>
      </c>
      <c r="AB204" s="132" t="b">
        <v>1</v>
      </c>
      <c r="AC204" s="132">
        <v>45</v>
      </c>
      <c r="AD204" s="132">
        <v>0.98299999999999998</v>
      </c>
      <c r="AE204" s="132" t="s">
        <v>3124</v>
      </c>
      <c r="AF204" s="132" t="s">
        <v>3168</v>
      </c>
      <c r="AG204" s="132" t="s">
        <v>4669</v>
      </c>
      <c r="AH204" s="132">
        <v>12</v>
      </c>
      <c r="AI204" s="132">
        <v>97</v>
      </c>
      <c r="AJ204" s="132" t="s">
        <v>127</v>
      </c>
      <c r="AK204" s="132">
        <f>MATCH(A204,'US_long freshly screened'!A:A,0)-1</f>
        <v>60</v>
      </c>
      <c r="AL204" s="132" t="e">
        <f>MATCH(A204,'US_long actual position'!A:A,0)-1</f>
        <v>#N/A</v>
      </c>
    </row>
    <row r="205" spans="1:38" x14ac:dyDescent="0.3">
      <c r="A205" s="33" t="s">
        <v>5073</v>
      </c>
      <c r="B205" s="132">
        <v>98</v>
      </c>
      <c r="C205" s="132">
        <v>97</v>
      </c>
      <c r="D205" s="132">
        <v>78</v>
      </c>
      <c r="E205" s="132">
        <v>45</v>
      </c>
      <c r="F205" s="132" t="e">
        <v>#N/A</v>
      </c>
      <c r="G205" s="253"/>
      <c r="H205" s="253"/>
      <c r="I205" s="132">
        <v>1.5629999999999999</v>
      </c>
      <c r="J205" s="132">
        <v>-78</v>
      </c>
      <c r="K205" s="132" t="s">
        <v>5074</v>
      </c>
      <c r="L205" s="132" t="b">
        <v>1</v>
      </c>
      <c r="M205" s="132">
        <v>288.16199999999998</v>
      </c>
      <c r="N205" s="132">
        <v>12.077</v>
      </c>
      <c r="O205" s="132">
        <v>23.86</v>
      </c>
      <c r="P205" s="132">
        <v>736.32799999999997</v>
      </c>
      <c r="Q205" s="132">
        <v>0.88600000000000001</v>
      </c>
      <c r="R205" s="132">
        <v>652.45899999999995</v>
      </c>
      <c r="S205" s="132">
        <v>5.93</v>
      </c>
      <c r="T205" s="419">
        <v>33.267000000000003</v>
      </c>
      <c r="U205" s="132">
        <v>5.07</v>
      </c>
      <c r="V205" s="132">
        <v>-35</v>
      </c>
      <c r="W205" s="132">
        <v>-18</v>
      </c>
      <c r="X205" s="132">
        <v>665</v>
      </c>
      <c r="Y205" s="132" t="s">
        <v>5073</v>
      </c>
      <c r="Z205" s="132" t="b">
        <v>0</v>
      </c>
      <c r="AA205" s="132">
        <v>0</v>
      </c>
      <c r="AB205" s="132" t="b">
        <v>1</v>
      </c>
      <c r="AC205" s="132">
        <v>45</v>
      </c>
      <c r="AD205" s="132">
        <v>0.97799999999999998</v>
      </c>
      <c r="AE205" s="132"/>
      <c r="AF205" s="132"/>
      <c r="AG205" s="132" t="s">
        <v>5074</v>
      </c>
      <c r="AH205" s="132">
        <v>98</v>
      </c>
      <c r="AI205" s="132">
        <v>97</v>
      </c>
      <c r="AJ205" s="132" t="s">
        <v>1221</v>
      </c>
      <c r="AK205" s="132">
        <f>MATCH(A205,'US_long freshly screened'!A:A,0)-1</f>
        <v>78</v>
      </c>
      <c r="AL205" s="132" t="e">
        <f>MATCH(A205,'US_long actual position'!A:A,0)-1</f>
        <v>#N/A</v>
      </c>
    </row>
    <row r="206" spans="1:38" x14ac:dyDescent="0.3">
      <c r="A206" s="33" t="s">
        <v>89</v>
      </c>
      <c r="B206" s="132">
        <v>90</v>
      </c>
      <c r="C206" s="132">
        <v>98</v>
      </c>
      <c r="D206" s="132">
        <v>128</v>
      </c>
      <c r="E206" s="132">
        <v>45</v>
      </c>
      <c r="F206" s="132" t="e">
        <v>#N/A</v>
      </c>
      <c r="G206" s="231" t="s">
        <v>3127</v>
      </c>
      <c r="H206" s="346" t="s">
        <v>31</v>
      </c>
      <c r="I206" s="132">
        <v>26.446000000000002</v>
      </c>
      <c r="J206" s="132">
        <v>-92</v>
      </c>
      <c r="K206" s="132" t="s">
        <v>4769</v>
      </c>
      <c r="L206" s="132" t="b">
        <v>0</v>
      </c>
      <c r="M206" s="132">
        <v>220.953</v>
      </c>
      <c r="N206" s="132">
        <v>10.678000000000001</v>
      </c>
      <c r="O206" s="132">
        <v>20.692</v>
      </c>
      <c r="P206" s="132">
        <v>302.96300000000002</v>
      </c>
      <c r="Q206" s="132">
        <v>0.82</v>
      </c>
      <c r="R206" s="132">
        <v>248.41300000000001</v>
      </c>
      <c r="S206" s="132">
        <v>4.6900000000000004</v>
      </c>
      <c r="T206" s="419">
        <v>-40.622</v>
      </c>
      <c r="U206" s="132">
        <v>80.38</v>
      </c>
      <c r="V206" s="132">
        <v>-12</v>
      </c>
      <c r="W206" s="132">
        <v>-20</v>
      </c>
      <c r="X206" s="132">
        <v>53</v>
      </c>
      <c r="Y206" s="132" t="s">
        <v>89</v>
      </c>
      <c r="Z206" s="132" t="b">
        <v>0</v>
      </c>
      <c r="AA206" s="132">
        <v>0</v>
      </c>
      <c r="AB206" s="132" t="b">
        <v>1</v>
      </c>
      <c r="AC206" s="132">
        <v>45</v>
      </c>
      <c r="AD206" s="132">
        <v>0.96299999999999997</v>
      </c>
      <c r="AE206" s="132" t="s">
        <v>31</v>
      </c>
      <c r="AF206" s="132" t="s">
        <v>3127</v>
      </c>
      <c r="AG206" s="132" t="s">
        <v>4769</v>
      </c>
      <c r="AH206" s="132">
        <v>90</v>
      </c>
      <c r="AI206" s="132">
        <v>98</v>
      </c>
      <c r="AJ206" s="132" t="s">
        <v>701</v>
      </c>
      <c r="AK206" s="132">
        <f>MATCH(A206,'US_long freshly screened'!A:A,0)-1</f>
        <v>128</v>
      </c>
      <c r="AL206" s="132" t="e">
        <f>MATCH(A206,'US_long actual position'!A:A,0)-1</f>
        <v>#N/A</v>
      </c>
    </row>
    <row r="207" spans="1:38" x14ac:dyDescent="0.3">
      <c r="A207" s="33" t="s">
        <v>434</v>
      </c>
      <c r="B207" s="132">
        <v>67</v>
      </c>
      <c r="C207" s="132">
        <v>93</v>
      </c>
      <c r="D207" s="132">
        <v>135</v>
      </c>
      <c r="E207" s="132">
        <v>45</v>
      </c>
      <c r="F207" s="132" t="e">
        <v>#N/A</v>
      </c>
      <c r="G207" s="223" t="s">
        <v>223</v>
      </c>
      <c r="H207" s="346" t="s">
        <v>31</v>
      </c>
      <c r="I207" s="132">
        <v>25.175000000000001</v>
      </c>
      <c r="J207" s="132">
        <v>-61</v>
      </c>
      <c r="K207" s="132" t="s">
        <v>3672</v>
      </c>
      <c r="L207" s="132" t="b">
        <v>1</v>
      </c>
      <c r="M207" s="132">
        <v>94.478999999999999</v>
      </c>
      <c r="N207" s="132">
        <v>4.6360000000000001</v>
      </c>
      <c r="O207" s="132">
        <v>20.38</v>
      </c>
      <c r="P207" s="132">
        <v>128.24</v>
      </c>
      <c r="Q207" s="132">
        <v>0.84</v>
      </c>
      <c r="R207" s="132">
        <v>107.783</v>
      </c>
      <c r="S207" s="132">
        <v>3.1</v>
      </c>
      <c r="T207" s="132">
        <v>88.614000000000004</v>
      </c>
      <c r="U207" s="132">
        <v>77.099999999999994</v>
      </c>
      <c r="V207" s="132">
        <v>-6</v>
      </c>
      <c r="W207" s="132">
        <v>-8</v>
      </c>
      <c r="X207" s="132">
        <v>83</v>
      </c>
      <c r="Y207" s="132" t="s">
        <v>434</v>
      </c>
      <c r="Z207" s="132" t="b">
        <v>0</v>
      </c>
      <c r="AA207" s="132">
        <v>0</v>
      </c>
      <c r="AB207" s="132" t="b">
        <v>1</v>
      </c>
      <c r="AC207" s="132">
        <v>45</v>
      </c>
      <c r="AD207" s="132">
        <v>0.96099999999999997</v>
      </c>
      <c r="AE207" s="132" t="s">
        <v>31</v>
      </c>
      <c r="AF207" s="132" t="s">
        <v>223</v>
      </c>
      <c r="AG207" s="132" t="s">
        <v>3672</v>
      </c>
      <c r="AH207" s="132">
        <v>67</v>
      </c>
      <c r="AI207" s="132">
        <v>93</v>
      </c>
      <c r="AJ207" s="132" t="s">
        <v>60</v>
      </c>
      <c r="AK207" s="132">
        <f>MATCH(A207,'US_long freshly screened'!A:A,0)-1</f>
        <v>135</v>
      </c>
      <c r="AL207" s="132" t="e">
        <f>MATCH(A207,'US_long actual position'!A:A,0)-1</f>
        <v>#N/A</v>
      </c>
    </row>
    <row r="208" spans="1:38" x14ac:dyDescent="0.3">
      <c r="A208" s="33" t="s">
        <v>1106</v>
      </c>
      <c r="B208" s="132"/>
      <c r="C208" s="132"/>
      <c r="D208" s="132">
        <v>140</v>
      </c>
      <c r="E208" s="132">
        <v>45</v>
      </c>
      <c r="F208" s="132" t="e">
        <v>#N/A</v>
      </c>
      <c r="G208" s="310" t="s">
        <v>3649</v>
      </c>
      <c r="H208" s="349" t="s">
        <v>3108</v>
      </c>
      <c r="I208" s="132">
        <v>8.1199999999999992</v>
      </c>
      <c r="J208" s="132">
        <v>-49</v>
      </c>
      <c r="K208" s="132" t="s">
        <v>4688</v>
      </c>
      <c r="L208" s="132" t="b">
        <v>1</v>
      </c>
      <c r="M208" s="132">
        <v>33.247</v>
      </c>
      <c r="N208" s="132">
        <v>1.6519999999999999</v>
      </c>
      <c r="O208" s="132">
        <v>20.12</v>
      </c>
      <c r="P208" s="132">
        <v>38.109000000000002</v>
      </c>
      <c r="Q208" s="132">
        <v>0.84499999999999997</v>
      </c>
      <c r="R208" s="132">
        <v>32.201000000000001</v>
      </c>
      <c r="S208" s="132">
        <v>0.43</v>
      </c>
      <c r="T208" s="419">
        <v>-21.626000000000001</v>
      </c>
      <c r="U208" s="132">
        <v>26.844999999999999</v>
      </c>
      <c r="V208" s="132">
        <v>-6</v>
      </c>
      <c r="W208" s="132">
        <v>-22</v>
      </c>
      <c r="X208" s="132">
        <v>1730</v>
      </c>
      <c r="Y208" s="132" t="s">
        <v>1106</v>
      </c>
      <c r="Z208" s="132" t="b">
        <v>0</v>
      </c>
      <c r="AA208" s="132">
        <v>0</v>
      </c>
      <c r="AB208" s="132" t="b">
        <v>1</v>
      </c>
      <c r="AC208" s="132">
        <v>45</v>
      </c>
      <c r="AD208" s="132">
        <v>0.96</v>
      </c>
      <c r="AE208" s="132" t="s">
        <v>3108</v>
      </c>
      <c r="AF208" s="132" t="s">
        <v>3649</v>
      </c>
      <c r="AG208" s="132" t="s">
        <v>4688</v>
      </c>
      <c r="AH208" s="132"/>
      <c r="AI208" s="132"/>
      <c r="AJ208" s="132"/>
      <c r="AK208" s="132">
        <f>MATCH(A208,'US_long freshly screened'!A:A,0)-1</f>
        <v>140</v>
      </c>
      <c r="AL208" s="132" t="e">
        <f>MATCH(A208,'US_long actual position'!A:A,0)-1</f>
        <v>#N/A</v>
      </c>
    </row>
    <row r="209" spans="1:38" x14ac:dyDescent="0.3">
      <c r="A209" s="33" t="s">
        <v>22</v>
      </c>
      <c r="B209" s="132">
        <v>91</v>
      </c>
      <c r="C209" s="132">
        <v>85</v>
      </c>
      <c r="D209" s="132">
        <v>192</v>
      </c>
      <c r="E209" s="132">
        <v>45</v>
      </c>
      <c r="F209" s="132" t="e">
        <v>#N/A</v>
      </c>
      <c r="G209" s="216" t="s">
        <v>3221</v>
      </c>
      <c r="H209" s="348" t="s">
        <v>24</v>
      </c>
      <c r="I209" s="132">
        <v>15.535</v>
      </c>
      <c r="J209" s="132">
        <v>-31</v>
      </c>
      <c r="K209" s="132" t="s">
        <v>3936</v>
      </c>
      <c r="L209" s="132" t="b">
        <v>1</v>
      </c>
      <c r="M209" s="132">
        <v>56.777000000000001</v>
      </c>
      <c r="N209" s="132">
        <v>3.1280000000000001</v>
      </c>
      <c r="O209" s="132">
        <v>18.152000000000001</v>
      </c>
      <c r="P209" s="132">
        <v>69.680000000000007</v>
      </c>
      <c r="Q209" s="132">
        <v>0.81799999999999995</v>
      </c>
      <c r="R209" s="132">
        <v>57.030999999999999</v>
      </c>
      <c r="S209" s="132">
        <v>2.5099999999999998</v>
      </c>
      <c r="T209" s="419">
        <v>-12.891999999999999</v>
      </c>
      <c r="U209" s="132">
        <v>176.32</v>
      </c>
      <c r="V209" s="132">
        <v>-28</v>
      </c>
      <c r="W209" s="132">
        <v>-21</v>
      </c>
      <c r="X209" s="132">
        <v>45</v>
      </c>
      <c r="Y209" s="132" t="s">
        <v>22</v>
      </c>
      <c r="Z209" s="132" t="b">
        <v>0</v>
      </c>
      <c r="AA209" s="132">
        <v>0</v>
      </c>
      <c r="AB209" s="132" t="b">
        <v>1</v>
      </c>
      <c r="AC209" s="132">
        <v>45</v>
      </c>
      <c r="AD209" s="132">
        <v>0.94499999999999995</v>
      </c>
      <c r="AE209" s="132" t="s">
        <v>24</v>
      </c>
      <c r="AF209" s="132" t="s">
        <v>3221</v>
      </c>
      <c r="AG209" s="132" t="s">
        <v>3936</v>
      </c>
      <c r="AH209" s="132">
        <v>91</v>
      </c>
      <c r="AI209" s="132">
        <v>85</v>
      </c>
      <c r="AJ209" s="132" t="s">
        <v>23</v>
      </c>
      <c r="AK209" s="132">
        <f>MATCH(A209,'US_long freshly screened'!A:A,0)-1</f>
        <v>192</v>
      </c>
      <c r="AL209" s="132" t="e">
        <f>MATCH(A209,'US_long actual position'!A:A,0)-1</f>
        <v>#N/A</v>
      </c>
    </row>
    <row r="210" spans="1:38" ht="1.95" customHeight="1" x14ac:dyDescent="0.3">
      <c r="A210" s="33" t="s">
        <v>4772</v>
      </c>
      <c r="B210" s="132">
        <v>96</v>
      </c>
      <c r="C210" s="132">
        <v>88</v>
      </c>
      <c r="D210" s="132">
        <v>200</v>
      </c>
      <c r="E210" s="132">
        <v>45</v>
      </c>
      <c r="F210" s="132" t="e">
        <v>#N/A</v>
      </c>
      <c r="G210" s="311" t="s">
        <v>4347</v>
      </c>
      <c r="H210" s="349" t="s">
        <v>3108</v>
      </c>
      <c r="I210" s="132">
        <v>1.5229999999999999</v>
      </c>
      <c r="J210" s="132">
        <v>-72</v>
      </c>
      <c r="K210" s="132" t="s">
        <v>4773</v>
      </c>
      <c r="L210" s="132" t="b">
        <v>1</v>
      </c>
      <c r="M210" s="132">
        <v>138.024</v>
      </c>
      <c r="N210" s="132">
        <v>7.7389999999999999</v>
      </c>
      <c r="O210" s="132">
        <v>17.834</v>
      </c>
      <c r="P210" s="132">
        <v>177.66800000000001</v>
      </c>
      <c r="Q210" s="132">
        <v>0.79600000000000004</v>
      </c>
      <c r="R210" s="132">
        <v>141.49799999999999</v>
      </c>
      <c r="S210" s="132">
        <v>4.87</v>
      </c>
      <c r="T210" s="419">
        <v>36.743000000000002</v>
      </c>
      <c r="U210" s="132">
        <v>44.69</v>
      </c>
      <c r="V210" s="132">
        <v>-16</v>
      </c>
      <c r="W210" s="132">
        <v>-33</v>
      </c>
      <c r="X210" s="132">
        <v>91</v>
      </c>
      <c r="Y210" s="132" t="s">
        <v>4772</v>
      </c>
      <c r="Z210" s="132" t="b">
        <v>0</v>
      </c>
      <c r="AA210" s="132">
        <v>0</v>
      </c>
      <c r="AB210" s="132" t="b">
        <v>1</v>
      </c>
      <c r="AC210" s="132">
        <v>45</v>
      </c>
      <c r="AD210" s="132">
        <v>0.94299999999999995</v>
      </c>
      <c r="AE210" s="132" t="s">
        <v>3108</v>
      </c>
      <c r="AF210" s="132" t="s">
        <v>4347</v>
      </c>
      <c r="AG210" s="132" t="s">
        <v>4773</v>
      </c>
      <c r="AH210" s="132">
        <v>96</v>
      </c>
      <c r="AI210" s="132">
        <v>88</v>
      </c>
      <c r="AJ210" s="132" t="s">
        <v>169</v>
      </c>
      <c r="AK210" s="132">
        <f>MATCH(A210,'US_long freshly screened'!A:A,0)-1</f>
        <v>200</v>
      </c>
      <c r="AL210" s="132" t="e">
        <f>MATCH(A210,'US_long actual position'!A:A,0)-1</f>
        <v>#N/A</v>
      </c>
    </row>
    <row r="211" spans="1:38" x14ac:dyDescent="0.3">
      <c r="A211" s="33" t="s">
        <v>6927</v>
      </c>
      <c r="B211" s="132">
        <v>48</v>
      </c>
      <c r="C211" s="132">
        <v>91</v>
      </c>
      <c r="D211" s="132">
        <v>217</v>
      </c>
      <c r="E211" s="132">
        <v>45</v>
      </c>
      <c r="F211" s="132" t="e">
        <v>#N/A</v>
      </c>
      <c r="G211" s="438" t="s">
        <v>1026</v>
      </c>
      <c r="H211" s="349" t="s">
        <v>3108</v>
      </c>
      <c r="I211" s="132">
        <v>0.55700000000000005</v>
      </c>
      <c r="J211" s="132">
        <v>-67</v>
      </c>
      <c r="K211" s="132" t="s">
        <v>7244</v>
      </c>
      <c r="L211" s="132" t="b">
        <v>1</v>
      </c>
      <c r="M211" s="132">
        <v>112.86199999999999</v>
      </c>
      <c r="N211" s="132">
        <v>6.4820000000000002</v>
      </c>
      <c r="O211" s="132">
        <v>17.413</v>
      </c>
      <c r="P211" s="132">
        <v>166.00899999999999</v>
      </c>
      <c r="Q211" s="132">
        <v>0.80200000000000005</v>
      </c>
      <c r="R211" s="132">
        <v>133.09100000000001</v>
      </c>
      <c r="S211" s="132">
        <v>2.31</v>
      </c>
      <c r="T211" s="419">
        <v>-9.5860000000000003</v>
      </c>
      <c r="U211" s="132">
        <v>31.61</v>
      </c>
      <c r="V211" s="132">
        <v>-7</v>
      </c>
      <c r="W211" s="132">
        <v>-41</v>
      </c>
      <c r="X211" s="132">
        <v>273</v>
      </c>
      <c r="Y211" s="132" t="s">
        <v>6927</v>
      </c>
      <c r="Z211" s="132" t="b">
        <v>0</v>
      </c>
      <c r="AA211" s="132">
        <v>0</v>
      </c>
      <c r="AB211" s="132" t="b">
        <v>1</v>
      </c>
      <c r="AC211" s="132">
        <v>45</v>
      </c>
      <c r="AD211" s="132">
        <v>0.93799999999999994</v>
      </c>
      <c r="AE211" s="132" t="s">
        <v>3108</v>
      </c>
      <c r="AF211" s="132" t="s">
        <v>1026</v>
      </c>
      <c r="AG211" s="132" t="s">
        <v>7244</v>
      </c>
      <c r="AH211" s="132">
        <v>48</v>
      </c>
      <c r="AI211" s="132">
        <v>91</v>
      </c>
      <c r="AJ211" s="132" t="s">
        <v>1026</v>
      </c>
      <c r="AK211" s="132">
        <f>MATCH(A211,'US_long freshly screened'!A:A,0)-1</f>
        <v>217</v>
      </c>
      <c r="AL211" s="132" t="e">
        <f>MATCH(A211,'US_long actual position'!A:A,0)-1</f>
        <v>#N/A</v>
      </c>
    </row>
    <row r="212" spans="1:38" x14ac:dyDescent="0.3">
      <c r="A212" s="33" t="s">
        <v>2920</v>
      </c>
      <c r="B212" s="132">
        <v>94</v>
      </c>
      <c r="C212" s="132">
        <v>98</v>
      </c>
      <c r="D212" s="132">
        <v>32</v>
      </c>
      <c r="E212" s="132">
        <v>44</v>
      </c>
      <c r="F212" s="132" t="e">
        <v>#N/A</v>
      </c>
      <c r="G212" s="253"/>
      <c r="H212" s="253"/>
      <c r="I212" s="132">
        <v>0.41199999999999998</v>
      </c>
      <c r="J212" s="132">
        <v>-82</v>
      </c>
      <c r="K212" s="132" t="s">
        <v>7790</v>
      </c>
      <c r="L212" s="132" t="b">
        <v>1</v>
      </c>
      <c r="M212" s="132">
        <v>296.3</v>
      </c>
      <c r="N212" s="132">
        <v>10.624000000000001</v>
      </c>
      <c r="O212" s="132">
        <v>27.888999999999999</v>
      </c>
      <c r="P212" s="132">
        <v>617.15499999999997</v>
      </c>
      <c r="Q212" s="132">
        <v>0.877</v>
      </c>
      <c r="R212" s="132">
        <v>540.96600000000001</v>
      </c>
      <c r="S212" s="132">
        <v>6.46</v>
      </c>
      <c r="T212" s="419">
        <v>47.755000000000003</v>
      </c>
      <c r="U212" s="132">
        <v>1.62</v>
      </c>
      <c r="V212" s="132">
        <v>-42</v>
      </c>
      <c r="W212" s="132">
        <v>-56</v>
      </c>
      <c r="X212" s="132">
        <v>1910</v>
      </c>
      <c r="Y212" s="132" t="s">
        <v>2920</v>
      </c>
      <c r="Z212" s="132" t="b">
        <v>0</v>
      </c>
      <c r="AA212" s="132">
        <v>0</v>
      </c>
      <c r="AB212" s="132" t="b">
        <v>1</v>
      </c>
      <c r="AC212" s="132">
        <v>44</v>
      </c>
      <c r="AD212" s="132">
        <v>0.99099999999999999</v>
      </c>
      <c r="AE212" s="132"/>
      <c r="AF212" s="132"/>
      <c r="AG212" s="132" t="s">
        <v>7790</v>
      </c>
      <c r="AH212" s="132">
        <v>94</v>
      </c>
      <c r="AI212" s="132">
        <v>98</v>
      </c>
      <c r="AJ212" s="132" t="s">
        <v>1168</v>
      </c>
      <c r="AK212" s="132">
        <f>MATCH(A212,'US_long freshly screened'!A:A,0)-1</f>
        <v>32</v>
      </c>
      <c r="AL212" s="132" t="e">
        <f>MATCH(A212,'US_long actual position'!A:A,0)-1</f>
        <v>#N/A</v>
      </c>
    </row>
    <row r="213" spans="1:38" x14ac:dyDescent="0.3">
      <c r="A213" s="33" t="s">
        <v>5797</v>
      </c>
      <c r="B213" s="132">
        <v>88</v>
      </c>
      <c r="C213" s="132">
        <v>98</v>
      </c>
      <c r="D213" s="132">
        <v>97</v>
      </c>
      <c r="E213" s="132">
        <v>44</v>
      </c>
      <c r="F213" s="132" t="e">
        <v>#N/A</v>
      </c>
      <c r="G213" s="275" t="s">
        <v>3382</v>
      </c>
      <c r="H213" s="352" t="s">
        <v>245</v>
      </c>
      <c r="I213" s="132">
        <v>0.34799999999999998</v>
      </c>
      <c r="J213" s="132">
        <v>-71</v>
      </c>
      <c r="K213" s="132" t="s">
        <v>8533</v>
      </c>
      <c r="L213" s="132" t="b">
        <v>0</v>
      </c>
      <c r="M213" s="132">
        <v>310.27199999999999</v>
      </c>
      <c r="N213" s="132">
        <v>13.727</v>
      </c>
      <c r="O213" s="132">
        <v>22.602</v>
      </c>
      <c r="P213" s="132">
        <v>691.77800000000002</v>
      </c>
      <c r="Q213" s="132">
        <v>0.83399999999999996</v>
      </c>
      <c r="R213" s="132">
        <v>576.72500000000002</v>
      </c>
      <c r="S213" s="132">
        <v>4.95</v>
      </c>
      <c r="T213" s="419">
        <v>44.53</v>
      </c>
      <c r="U213" s="132">
        <v>32.659999999999997</v>
      </c>
      <c r="V213" s="132">
        <v>-46</v>
      </c>
      <c r="W213" s="132">
        <v>-86</v>
      </c>
      <c r="X213" s="132">
        <v>123</v>
      </c>
      <c r="Y213" s="132" t="s">
        <v>5797</v>
      </c>
      <c r="Z213" s="132" t="b">
        <v>0</v>
      </c>
      <c r="AA213" s="132">
        <v>0</v>
      </c>
      <c r="AB213" s="132" t="b">
        <v>1</v>
      </c>
      <c r="AC213" s="132">
        <v>44</v>
      </c>
      <c r="AD213" s="132">
        <v>0.97199999999999998</v>
      </c>
      <c r="AE213" s="132" t="s">
        <v>245</v>
      </c>
      <c r="AF213" s="132" t="s">
        <v>3382</v>
      </c>
      <c r="AG213" s="132" t="s">
        <v>8533</v>
      </c>
      <c r="AH213" s="132">
        <v>88</v>
      </c>
      <c r="AI213" s="132">
        <v>98</v>
      </c>
      <c r="AJ213" s="132" t="s">
        <v>200</v>
      </c>
      <c r="AK213" s="132">
        <f>MATCH(A213,'US_long freshly screened'!A:A,0)-1</f>
        <v>97</v>
      </c>
      <c r="AL213" s="132" t="e">
        <f>MATCH(A213,'US_long actual position'!A:A,0)-1</f>
        <v>#N/A</v>
      </c>
    </row>
    <row r="214" spans="1:38" x14ac:dyDescent="0.3">
      <c r="A214" s="33" t="s">
        <v>2131</v>
      </c>
      <c r="B214" s="132">
        <v>40</v>
      </c>
      <c r="C214" s="132">
        <v>82</v>
      </c>
      <c r="D214" s="132">
        <v>98</v>
      </c>
      <c r="E214" s="132">
        <v>44</v>
      </c>
      <c r="F214" s="132" t="e">
        <v>#N/A</v>
      </c>
      <c r="G214" s="290" t="s">
        <v>3705</v>
      </c>
      <c r="H214" s="352" t="s">
        <v>245</v>
      </c>
      <c r="I214" s="132">
        <v>2.0179999999999998</v>
      </c>
      <c r="J214" s="132">
        <v>-66</v>
      </c>
      <c r="K214" s="132" t="s">
        <v>4909</v>
      </c>
      <c r="L214" s="132" t="b">
        <v>1</v>
      </c>
      <c r="M214" s="132">
        <v>143.85400000000001</v>
      </c>
      <c r="N214" s="132">
        <v>6.3780000000000001</v>
      </c>
      <c r="O214" s="132">
        <v>22.553999999999998</v>
      </c>
      <c r="P214" s="132">
        <v>233.97300000000001</v>
      </c>
      <c r="Q214" s="132">
        <v>0.89600000000000002</v>
      </c>
      <c r="R214" s="132">
        <v>209.59100000000001</v>
      </c>
      <c r="S214" s="132">
        <v>5.21</v>
      </c>
      <c r="T214" s="419">
        <v>7.3570000000000002</v>
      </c>
      <c r="U214" s="132">
        <v>7.82</v>
      </c>
      <c r="V214" s="132">
        <v>-46</v>
      </c>
      <c r="W214" s="132">
        <v>-34</v>
      </c>
      <c r="X214" s="132">
        <v>490</v>
      </c>
      <c r="Y214" s="132" t="s">
        <v>2131</v>
      </c>
      <c r="Z214" s="132" t="b">
        <v>0</v>
      </c>
      <c r="AA214" s="132">
        <v>0</v>
      </c>
      <c r="AB214" s="132" t="b">
        <v>1</v>
      </c>
      <c r="AC214" s="132">
        <v>44</v>
      </c>
      <c r="AD214" s="132">
        <v>0.97199999999999998</v>
      </c>
      <c r="AE214" s="132" t="s">
        <v>245</v>
      </c>
      <c r="AF214" s="132" t="s">
        <v>3705</v>
      </c>
      <c r="AG214" s="132" t="s">
        <v>4909</v>
      </c>
      <c r="AH214" s="132">
        <v>40</v>
      </c>
      <c r="AI214" s="132">
        <v>82</v>
      </c>
      <c r="AJ214" s="132" t="s">
        <v>121</v>
      </c>
      <c r="AK214" s="132">
        <f>MATCH(A214,'US_long freshly screened'!A:A,0)-1</f>
        <v>98</v>
      </c>
      <c r="AL214" s="132" t="e">
        <f>MATCH(A214,'US_long actual position'!A:A,0)-1</f>
        <v>#N/A</v>
      </c>
    </row>
    <row r="215" spans="1:38" x14ac:dyDescent="0.3">
      <c r="A215" s="33" t="s">
        <v>952</v>
      </c>
      <c r="B215" s="132">
        <v>56</v>
      </c>
      <c r="C215" s="132">
        <v>91</v>
      </c>
      <c r="D215" s="132">
        <v>158</v>
      </c>
      <c r="E215" s="132">
        <v>44</v>
      </c>
      <c r="F215" s="132" t="e">
        <v>#N/A</v>
      </c>
      <c r="G215" s="282" t="s">
        <v>3148</v>
      </c>
      <c r="H215" s="347" t="s">
        <v>3111</v>
      </c>
      <c r="I215" s="132">
        <v>32.648000000000003</v>
      </c>
      <c r="J215" s="132">
        <v>-55</v>
      </c>
      <c r="K215" s="132" t="s">
        <v>3850</v>
      </c>
      <c r="L215" s="132" t="b">
        <v>1</v>
      </c>
      <c r="M215" s="132">
        <v>92.177999999999997</v>
      </c>
      <c r="N215" s="132">
        <v>4.7290000000000001</v>
      </c>
      <c r="O215" s="132">
        <v>19.492999999999999</v>
      </c>
      <c r="P215" s="132">
        <v>120.497</v>
      </c>
      <c r="Q215" s="132">
        <v>0.82</v>
      </c>
      <c r="R215" s="132">
        <v>98.858999999999995</v>
      </c>
      <c r="S215" s="132">
        <v>1.92</v>
      </c>
      <c r="T215" s="419">
        <v>-38.119</v>
      </c>
      <c r="U215" s="132">
        <v>16.43</v>
      </c>
      <c r="V215" s="132">
        <v>-25</v>
      </c>
      <c r="W215" s="132">
        <v>-40</v>
      </c>
      <c r="X215" s="132">
        <v>635</v>
      </c>
      <c r="Y215" s="132" t="s">
        <v>952</v>
      </c>
      <c r="Z215" s="132" t="b">
        <v>0</v>
      </c>
      <c r="AA215" s="132">
        <v>0</v>
      </c>
      <c r="AB215" s="132" t="b">
        <v>1</v>
      </c>
      <c r="AC215" s="132">
        <v>44</v>
      </c>
      <c r="AD215" s="132">
        <v>0.95499999999999996</v>
      </c>
      <c r="AE215" s="132" t="s">
        <v>3111</v>
      </c>
      <c r="AF215" s="132" t="s">
        <v>3148</v>
      </c>
      <c r="AG215" s="132" t="s">
        <v>3850</v>
      </c>
      <c r="AH215" s="132">
        <v>56</v>
      </c>
      <c r="AI215" s="132">
        <v>91</v>
      </c>
      <c r="AJ215" s="132" t="s">
        <v>2828</v>
      </c>
      <c r="AK215" s="132">
        <f>MATCH(A215,'US_long freshly screened'!A:A,0)-1</f>
        <v>158</v>
      </c>
      <c r="AL215" s="132" t="e">
        <f>MATCH(A215,'US_long actual position'!A:A,0)-1</f>
        <v>#N/A</v>
      </c>
    </row>
    <row r="216" spans="1:38" x14ac:dyDescent="0.3">
      <c r="A216" s="33" t="s">
        <v>7143</v>
      </c>
      <c r="B216" s="132">
        <v>93</v>
      </c>
      <c r="C216" s="132">
        <v>95</v>
      </c>
      <c r="D216" s="132">
        <v>169</v>
      </c>
      <c r="E216" s="132">
        <v>44</v>
      </c>
      <c r="F216" s="132" t="e">
        <v>#N/A</v>
      </c>
      <c r="G216" s="237" t="s">
        <v>3229</v>
      </c>
      <c r="H216" s="349" t="s">
        <v>3108</v>
      </c>
      <c r="I216" s="132">
        <v>0.55900000000000005</v>
      </c>
      <c r="J216" s="132">
        <v>-93</v>
      </c>
      <c r="K216" s="132" t="s">
        <v>7594</v>
      </c>
      <c r="L216" s="132" t="b">
        <v>0</v>
      </c>
      <c r="M216" s="132">
        <v>405.36799999999999</v>
      </c>
      <c r="N216" s="132">
        <v>21.109000000000002</v>
      </c>
      <c r="O216" s="132">
        <v>19.202999999999999</v>
      </c>
      <c r="P216" s="132">
        <v>1144.155</v>
      </c>
      <c r="Q216" s="132">
        <v>0.83299999999999996</v>
      </c>
      <c r="R216" s="132">
        <v>952.74099999999999</v>
      </c>
      <c r="S216" s="132">
        <v>7.22</v>
      </c>
      <c r="T216" s="419">
        <v>0</v>
      </c>
      <c r="U216" s="132">
        <v>2.52</v>
      </c>
      <c r="V216" s="132">
        <v>-46</v>
      </c>
      <c r="W216" s="132">
        <v>-64</v>
      </c>
      <c r="X216" s="132">
        <v>1098</v>
      </c>
      <c r="Y216" s="132" t="s">
        <v>7143</v>
      </c>
      <c r="Z216" s="132" t="b">
        <v>0</v>
      </c>
      <c r="AA216" s="132">
        <v>0</v>
      </c>
      <c r="AB216" s="132" t="b">
        <v>1</v>
      </c>
      <c r="AC216" s="132">
        <v>44</v>
      </c>
      <c r="AD216" s="132">
        <v>0.95199999999999996</v>
      </c>
      <c r="AE216" s="132" t="s">
        <v>3108</v>
      </c>
      <c r="AF216" s="132" t="s">
        <v>3229</v>
      </c>
      <c r="AG216" s="132" t="s">
        <v>7594</v>
      </c>
      <c r="AH216" s="132">
        <v>93</v>
      </c>
      <c r="AI216" s="132">
        <v>95</v>
      </c>
      <c r="AJ216" s="132" t="s">
        <v>79</v>
      </c>
      <c r="AK216" s="132">
        <f>MATCH(A216,'US_long freshly screened'!A:A,0)-1</f>
        <v>169</v>
      </c>
      <c r="AL216" s="132" t="e">
        <f>MATCH(A216,'US_long actual position'!A:A,0)-1</f>
        <v>#N/A</v>
      </c>
    </row>
    <row r="217" spans="1:38" x14ac:dyDescent="0.3">
      <c r="A217" s="33" t="s">
        <v>6045</v>
      </c>
      <c r="B217" s="132">
        <v>96</v>
      </c>
      <c r="C217" s="132">
        <v>93</v>
      </c>
      <c r="D217" s="132">
        <v>180</v>
      </c>
      <c r="E217" s="132">
        <v>44</v>
      </c>
      <c r="F217" s="132" t="e">
        <v>#N/A</v>
      </c>
      <c r="G217" s="211" t="s">
        <v>3385</v>
      </c>
      <c r="H217" s="349" t="s">
        <v>3108</v>
      </c>
      <c r="I217" s="132">
        <v>0.436</v>
      </c>
      <c r="J217" s="132">
        <v>-79</v>
      </c>
      <c r="K217" s="132" t="s">
        <v>7791</v>
      </c>
      <c r="L217" s="132" t="b">
        <v>0</v>
      </c>
      <c r="M217" s="132">
        <v>185.17</v>
      </c>
      <c r="N217" s="132">
        <v>9.9789999999999992</v>
      </c>
      <c r="O217" s="132">
        <v>18.556999999999999</v>
      </c>
      <c r="P217" s="132">
        <v>298.87200000000001</v>
      </c>
      <c r="Q217" s="132">
        <v>0.79500000000000004</v>
      </c>
      <c r="R217" s="132">
        <v>237.732</v>
      </c>
      <c r="S217" s="132">
        <v>3.11</v>
      </c>
      <c r="T217" s="419">
        <v>-77.593000000000004</v>
      </c>
      <c r="U217" s="132">
        <v>30.67</v>
      </c>
      <c r="V217" s="132">
        <v>6</v>
      </c>
      <c r="W217" s="132">
        <v>-21</v>
      </c>
      <c r="X217" s="132">
        <v>209</v>
      </c>
      <c r="Y217" s="132" t="s">
        <v>6045</v>
      </c>
      <c r="Z217" s="132" t="b">
        <v>0</v>
      </c>
      <c r="AA217" s="132">
        <v>0</v>
      </c>
      <c r="AB217" s="132" t="b">
        <v>1</v>
      </c>
      <c r="AC217" s="132">
        <v>44</v>
      </c>
      <c r="AD217" s="132">
        <v>0.94799999999999995</v>
      </c>
      <c r="AE217" s="132" t="s">
        <v>3108</v>
      </c>
      <c r="AF217" s="132" t="s">
        <v>3385</v>
      </c>
      <c r="AG217" s="132" t="s">
        <v>7791</v>
      </c>
      <c r="AH217" s="132">
        <v>96</v>
      </c>
      <c r="AI217" s="132">
        <v>93</v>
      </c>
      <c r="AJ217" s="132" t="s">
        <v>54</v>
      </c>
      <c r="AK217" s="132">
        <f>MATCH(A217,'US_long freshly screened'!A:A,0)-1</f>
        <v>180</v>
      </c>
      <c r="AL217" s="132" t="e">
        <f>MATCH(A217,'US_long actual position'!A:A,0)-1</f>
        <v>#N/A</v>
      </c>
    </row>
    <row r="218" spans="1:38" x14ac:dyDescent="0.3">
      <c r="A218" s="33" t="s">
        <v>6764</v>
      </c>
      <c r="B218" s="132">
        <v>62</v>
      </c>
      <c r="C218" s="132">
        <v>99</v>
      </c>
      <c r="D218" s="132">
        <v>185</v>
      </c>
      <c r="E218" s="132">
        <v>44</v>
      </c>
      <c r="F218" s="132" t="e">
        <v>#N/A</v>
      </c>
      <c r="G218" s="204" t="s">
        <v>3146</v>
      </c>
      <c r="H218" s="345" t="s">
        <v>3124</v>
      </c>
      <c r="I218" s="132">
        <v>0.77600000000000002</v>
      </c>
      <c r="J218" s="132">
        <v>-95</v>
      </c>
      <c r="K218" s="132" t="s">
        <v>7191</v>
      </c>
      <c r="L218" s="132" t="b">
        <v>0</v>
      </c>
      <c r="M218" s="132">
        <v>591.46400000000006</v>
      </c>
      <c r="N218" s="132">
        <v>32.143000000000001</v>
      </c>
      <c r="O218" s="132">
        <v>18.401</v>
      </c>
      <c r="P218" s="132">
        <v>2248.21</v>
      </c>
      <c r="Q218" s="132">
        <v>0.76100000000000001</v>
      </c>
      <c r="R218" s="132">
        <v>1710.973</v>
      </c>
      <c r="S218" s="132">
        <v>6.74</v>
      </c>
      <c r="T218" s="419">
        <v>2.9889999999999999</v>
      </c>
      <c r="U218" s="132">
        <v>14.89</v>
      </c>
      <c r="V218" s="132">
        <v>44</v>
      </c>
      <c r="W218" s="132">
        <v>51</v>
      </c>
      <c r="X218" s="132">
        <v>199</v>
      </c>
      <c r="Y218" s="132" t="s">
        <v>6764</v>
      </c>
      <c r="Z218" s="132" t="b">
        <v>0</v>
      </c>
      <c r="AA218" s="132">
        <v>0</v>
      </c>
      <c r="AB218" s="132" t="b">
        <v>1</v>
      </c>
      <c r="AC218" s="132">
        <v>44</v>
      </c>
      <c r="AD218" s="132">
        <v>0.94699999999999995</v>
      </c>
      <c r="AE218" s="132" t="s">
        <v>3124</v>
      </c>
      <c r="AF218" s="132" t="s">
        <v>3146</v>
      </c>
      <c r="AG218" s="132" t="s">
        <v>7191</v>
      </c>
      <c r="AH218" s="132">
        <v>62</v>
      </c>
      <c r="AI218" s="132">
        <v>99</v>
      </c>
      <c r="AJ218" s="132" t="s">
        <v>111</v>
      </c>
      <c r="AK218" s="132">
        <f>MATCH(A218,'US_long freshly screened'!A:A,0)-1</f>
        <v>185</v>
      </c>
      <c r="AL218" s="132" t="e">
        <f>MATCH(A218,'US_long actual position'!A:A,0)-1</f>
        <v>#N/A</v>
      </c>
    </row>
    <row r="219" spans="1:38" x14ac:dyDescent="0.3">
      <c r="A219" s="33" t="s">
        <v>1273</v>
      </c>
      <c r="B219" s="132"/>
      <c r="C219" s="132"/>
      <c r="D219" s="132">
        <v>199</v>
      </c>
      <c r="E219" s="132">
        <v>44</v>
      </c>
      <c r="F219" s="132" t="e">
        <v>#N/A</v>
      </c>
      <c r="G219" s="298" t="s">
        <v>3121</v>
      </c>
      <c r="H219" s="352" t="s">
        <v>245</v>
      </c>
      <c r="I219" s="132">
        <v>23.077000000000002</v>
      </c>
      <c r="J219" s="132">
        <v>-29</v>
      </c>
      <c r="K219" s="132" t="s">
        <v>4686</v>
      </c>
      <c r="L219" s="132" t="b">
        <v>1</v>
      </c>
      <c r="M219" s="132">
        <v>33.106000000000002</v>
      </c>
      <c r="N219" s="132">
        <v>1.855</v>
      </c>
      <c r="O219" s="132">
        <v>17.850999999999999</v>
      </c>
      <c r="P219" s="132">
        <v>36.817</v>
      </c>
      <c r="Q219" s="132">
        <v>0.81699999999999995</v>
      </c>
      <c r="R219" s="132">
        <v>30.064</v>
      </c>
      <c r="S219" s="132">
        <v>1.67</v>
      </c>
      <c r="T219" s="419">
        <v>-22.210999999999999</v>
      </c>
      <c r="U219" s="132">
        <v>108.07</v>
      </c>
      <c r="V219" s="132">
        <v>-27</v>
      </c>
      <c r="W219" s="132">
        <v>-18</v>
      </c>
      <c r="X219" s="132">
        <v>111</v>
      </c>
      <c r="Y219" s="132" t="s">
        <v>1273</v>
      </c>
      <c r="Z219" s="132" t="b">
        <v>0</v>
      </c>
      <c r="AA219" s="132">
        <v>0</v>
      </c>
      <c r="AB219" s="132" t="b">
        <v>0</v>
      </c>
      <c r="AC219" s="132">
        <v>44</v>
      </c>
      <c r="AD219" s="132">
        <v>0.94299999999999995</v>
      </c>
      <c r="AE219" s="132" t="s">
        <v>245</v>
      </c>
      <c r="AF219" s="132" t="s">
        <v>3121</v>
      </c>
      <c r="AG219" s="132" t="s">
        <v>4686</v>
      </c>
      <c r="AH219" s="132"/>
      <c r="AI219" s="132"/>
      <c r="AJ219" s="132"/>
      <c r="AK219" s="132">
        <f>MATCH(A219,'US_long freshly screened'!A:A,0)-1</f>
        <v>199</v>
      </c>
      <c r="AL219" s="132" t="e">
        <f>MATCH(A219,'US_long actual position'!A:A,0)-1</f>
        <v>#N/A</v>
      </c>
    </row>
    <row r="220" spans="1:38" x14ac:dyDescent="0.3">
      <c r="A220" s="33" t="s">
        <v>5814</v>
      </c>
      <c r="B220" s="132">
        <v>94</v>
      </c>
      <c r="C220" s="132">
        <v>96</v>
      </c>
      <c r="D220" s="132">
        <v>111</v>
      </c>
      <c r="E220" s="132">
        <v>43</v>
      </c>
      <c r="F220" s="132" t="e">
        <v>#N/A</v>
      </c>
      <c r="G220" s="253"/>
      <c r="H220" s="253"/>
      <c r="I220" s="132">
        <v>1.5569999999999999</v>
      </c>
      <c r="J220" s="132">
        <v>-74</v>
      </c>
      <c r="K220" s="132" t="s">
        <v>5815</v>
      </c>
      <c r="L220" s="132" t="b">
        <v>1</v>
      </c>
      <c r="M220" s="132">
        <v>195.01400000000001</v>
      </c>
      <c r="N220" s="132">
        <v>8.9369999999999994</v>
      </c>
      <c r="O220" s="132">
        <v>21.821000000000002</v>
      </c>
      <c r="P220" s="132">
        <v>345.29300000000001</v>
      </c>
      <c r="Q220" s="132">
        <v>0.84499999999999997</v>
      </c>
      <c r="R220" s="132">
        <v>291.637</v>
      </c>
      <c r="S220" s="132">
        <v>6.53</v>
      </c>
      <c r="T220" s="419">
        <v>-15.699</v>
      </c>
      <c r="U220" s="132">
        <v>1.95</v>
      </c>
      <c r="V220" s="132">
        <v>-30</v>
      </c>
      <c r="W220" s="132">
        <v>-28</v>
      </c>
      <c r="X220" s="132">
        <v>1569</v>
      </c>
      <c r="Y220" s="132" t="s">
        <v>5814</v>
      </c>
      <c r="Z220" s="132" t="b">
        <v>0</v>
      </c>
      <c r="AA220" s="132">
        <v>0</v>
      </c>
      <c r="AB220" s="132" t="b">
        <v>1</v>
      </c>
      <c r="AC220" s="132">
        <v>43</v>
      </c>
      <c r="AD220" s="132">
        <v>0.96799999999999997</v>
      </c>
      <c r="AE220" s="132"/>
      <c r="AF220" s="132"/>
      <c r="AG220" s="132" t="s">
        <v>5815</v>
      </c>
      <c r="AH220" s="132">
        <v>94</v>
      </c>
      <c r="AI220" s="132">
        <v>96</v>
      </c>
      <c r="AJ220" s="132" t="s">
        <v>1168</v>
      </c>
      <c r="AK220" s="132">
        <f>MATCH(A220,'US_long freshly screened'!A:A,0)-1</f>
        <v>111</v>
      </c>
      <c r="AL220" s="132" t="e">
        <f>MATCH(A220,'US_long actual position'!A:A,0)-1</f>
        <v>#N/A</v>
      </c>
    </row>
    <row r="221" spans="1:38" x14ac:dyDescent="0.3">
      <c r="A221" s="33" t="s">
        <v>1910</v>
      </c>
      <c r="B221" s="132">
        <v>20</v>
      </c>
      <c r="C221" s="132">
        <v>92</v>
      </c>
      <c r="D221" s="129">
        <v>212</v>
      </c>
      <c r="E221" s="129">
        <v>43</v>
      </c>
      <c r="F221" s="129" t="e">
        <v>#N/A</v>
      </c>
      <c r="G221" s="218" t="s">
        <v>3313</v>
      </c>
      <c r="H221" s="348" t="s">
        <v>24</v>
      </c>
      <c r="I221" s="129">
        <v>4.9809999999999999</v>
      </c>
      <c r="J221" s="129">
        <v>-65</v>
      </c>
      <c r="K221" s="129" t="s">
        <v>3636</v>
      </c>
      <c r="L221" s="129" t="b">
        <v>0</v>
      </c>
      <c r="M221" s="129">
        <v>120.19799999999999</v>
      </c>
      <c r="N221" s="129">
        <v>6.8579999999999997</v>
      </c>
      <c r="O221" s="129">
        <v>17.527999999999999</v>
      </c>
      <c r="P221" s="132">
        <v>157.83000000000001</v>
      </c>
      <c r="Q221" s="132">
        <v>0.80600000000000005</v>
      </c>
      <c r="R221" s="132">
        <v>127.175</v>
      </c>
      <c r="S221" s="129">
        <v>2.42</v>
      </c>
      <c r="T221" s="419">
        <v>55.173000000000002</v>
      </c>
      <c r="U221" s="129">
        <v>108.6</v>
      </c>
      <c r="V221" s="129">
        <v>-2</v>
      </c>
      <c r="W221" s="129">
        <v>-24</v>
      </c>
      <c r="X221" s="129">
        <v>76</v>
      </c>
      <c r="Y221" s="129" t="s">
        <v>1910</v>
      </c>
      <c r="Z221" s="129" t="b">
        <v>0</v>
      </c>
      <c r="AA221" s="129">
        <v>0</v>
      </c>
      <c r="AB221" s="129" t="b">
        <v>1</v>
      </c>
      <c r="AC221" s="129">
        <v>43</v>
      </c>
      <c r="AD221" s="129">
        <v>0.93899999999999995</v>
      </c>
      <c r="AE221" s="129" t="s">
        <v>24</v>
      </c>
      <c r="AF221" s="129" t="s">
        <v>3313</v>
      </c>
      <c r="AG221" s="129" t="s">
        <v>3636</v>
      </c>
      <c r="AH221" s="129">
        <v>20</v>
      </c>
      <c r="AI221" s="129">
        <v>92</v>
      </c>
      <c r="AJ221" s="129" t="s">
        <v>301</v>
      </c>
      <c r="AK221" s="132">
        <f>MATCH(A221,'US_long freshly screened'!A:A,0)-1</f>
        <v>212</v>
      </c>
      <c r="AL221" s="132" t="e">
        <f>MATCH(A221,'US_long actual position'!A:A,0)-1</f>
        <v>#N/A</v>
      </c>
    </row>
    <row r="222" spans="1:38" x14ac:dyDescent="0.3">
      <c r="A222" s="33" t="s">
        <v>1317</v>
      </c>
      <c r="B222" s="132"/>
      <c r="C222" s="132"/>
      <c r="D222" s="129">
        <v>177</v>
      </c>
      <c r="E222" s="129">
        <v>42</v>
      </c>
      <c r="F222" s="129" t="e">
        <v>#N/A</v>
      </c>
      <c r="G222" s="249" t="s">
        <v>3267</v>
      </c>
      <c r="H222" s="353" t="s">
        <v>3205</v>
      </c>
      <c r="I222" s="129">
        <v>26.567</v>
      </c>
      <c r="J222" s="129">
        <v>-41</v>
      </c>
      <c r="K222" s="129" t="s">
        <v>5167</v>
      </c>
      <c r="L222" s="129" t="b">
        <v>1</v>
      </c>
      <c r="M222" s="129">
        <v>42.609000000000002</v>
      </c>
      <c r="N222" s="129">
        <v>2.2770000000000001</v>
      </c>
      <c r="O222" s="129">
        <v>18.710999999999999</v>
      </c>
      <c r="P222" s="132">
        <v>50.390999999999998</v>
      </c>
      <c r="Q222" s="132">
        <v>0.82699999999999996</v>
      </c>
      <c r="R222" s="132">
        <v>41.680999999999997</v>
      </c>
      <c r="S222" s="129">
        <v>1.55</v>
      </c>
      <c r="T222" s="419">
        <v>-77.138999999999996</v>
      </c>
      <c r="U222" s="129">
        <v>4.6050000000000004</v>
      </c>
      <c r="V222" s="129">
        <v>-53</v>
      </c>
      <c r="W222" s="129">
        <v>-29</v>
      </c>
      <c r="X222" s="129">
        <v>2805</v>
      </c>
      <c r="Y222" s="129" t="s">
        <v>1317</v>
      </c>
      <c r="Z222" s="129" t="b">
        <v>0</v>
      </c>
      <c r="AA222" s="129">
        <v>0</v>
      </c>
      <c r="AB222" s="129" t="b">
        <v>1</v>
      </c>
      <c r="AC222" s="129">
        <v>42</v>
      </c>
      <c r="AD222" s="129">
        <v>0.94899999999999995</v>
      </c>
      <c r="AE222" s="129" t="s">
        <v>3205</v>
      </c>
      <c r="AF222" s="129" t="s">
        <v>3267</v>
      </c>
      <c r="AG222" s="129" t="s">
        <v>5167</v>
      </c>
      <c r="AH222" s="129"/>
      <c r="AI222" s="129"/>
      <c r="AJ222" s="129"/>
      <c r="AK222" s="132">
        <f>MATCH(A222,'US_long freshly screened'!A:A,0)-1</f>
        <v>177</v>
      </c>
      <c r="AL222" s="132" t="e">
        <f>MATCH(A222,'US_long actual position'!A:A,0)-1</f>
        <v>#N/A</v>
      </c>
    </row>
    <row r="223" spans="1:38" x14ac:dyDescent="0.3">
      <c r="A223" s="33" t="s">
        <v>6904</v>
      </c>
      <c r="B223" s="132">
        <v>98</v>
      </c>
      <c r="C223" s="132">
        <v>97</v>
      </c>
      <c r="D223" s="129">
        <v>36</v>
      </c>
      <c r="E223" s="129">
        <v>40</v>
      </c>
      <c r="F223" s="129" t="e">
        <v>#N/A</v>
      </c>
      <c r="G223" s="308" t="s">
        <v>3888</v>
      </c>
      <c r="H223" s="351" t="s">
        <v>48</v>
      </c>
      <c r="I223" s="129">
        <v>0.875</v>
      </c>
      <c r="J223" s="129">
        <v>-81</v>
      </c>
      <c r="K223" s="129" t="s">
        <v>7220</v>
      </c>
      <c r="L223" s="129" t="b">
        <v>1</v>
      </c>
      <c r="M223" s="129">
        <v>435.14800000000002</v>
      </c>
      <c r="N223" s="129">
        <v>15.741</v>
      </c>
      <c r="O223" s="129">
        <v>27.643999999999998</v>
      </c>
      <c r="P223" s="132">
        <v>1316.874</v>
      </c>
      <c r="Q223" s="132">
        <v>0.92200000000000004</v>
      </c>
      <c r="R223" s="132">
        <v>1213.502</v>
      </c>
      <c r="S223" s="129">
        <v>6.05</v>
      </c>
      <c r="T223" s="419">
        <v>0</v>
      </c>
      <c r="U223" s="129">
        <v>3.64</v>
      </c>
      <c r="V223" s="129">
        <v>-28</v>
      </c>
      <c r="W223" s="129">
        <v>-36</v>
      </c>
      <c r="X223" s="129">
        <v>907</v>
      </c>
      <c r="Y223" s="129" t="s">
        <v>6904</v>
      </c>
      <c r="Z223" s="129" t="b">
        <v>0</v>
      </c>
      <c r="AA223" s="129">
        <v>0</v>
      </c>
      <c r="AB223" s="129" t="b">
        <v>1</v>
      </c>
      <c r="AC223" s="129">
        <v>40</v>
      </c>
      <c r="AD223" s="129">
        <v>0.99</v>
      </c>
      <c r="AE223" s="129" t="s">
        <v>48</v>
      </c>
      <c r="AF223" s="129" t="s">
        <v>3888</v>
      </c>
      <c r="AG223" s="129" t="s">
        <v>7220</v>
      </c>
      <c r="AH223" s="129">
        <v>98</v>
      </c>
      <c r="AI223" s="129">
        <v>97</v>
      </c>
      <c r="AJ223" s="129" t="s">
        <v>1221</v>
      </c>
      <c r="AK223" s="132">
        <f>MATCH(A223,'US_long freshly screened'!A:A,0)-1</f>
        <v>36</v>
      </c>
      <c r="AL223" s="132" t="e">
        <f>MATCH(A223,'US_long actual position'!A:A,0)-1</f>
        <v>#N/A</v>
      </c>
    </row>
    <row r="224" spans="1:38" x14ac:dyDescent="0.3">
      <c r="A224" s="33" t="s">
        <v>1094</v>
      </c>
      <c r="B224" s="132"/>
      <c r="C224" s="132"/>
      <c r="D224" s="129">
        <v>204</v>
      </c>
      <c r="E224" s="129">
        <v>40</v>
      </c>
      <c r="F224" s="129" t="e">
        <v>#N/A</v>
      </c>
      <c r="G224" s="232" t="s">
        <v>3231</v>
      </c>
      <c r="H224" s="345" t="s">
        <v>3124</v>
      </c>
      <c r="I224" s="129">
        <v>15.717000000000001</v>
      </c>
      <c r="J224" s="129">
        <v>-30</v>
      </c>
      <c r="K224" s="129" t="s">
        <v>5054</v>
      </c>
      <c r="L224" s="129" t="b">
        <v>1</v>
      </c>
      <c r="M224" s="129">
        <v>36.594000000000001</v>
      </c>
      <c r="N224" s="129">
        <v>2.0609999999999999</v>
      </c>
      <c r="O224" s="129">
        <v>17.754999999999999</v>
      </c>
      <c r="P224" s="132">
        <v>42.231999999999999</v>
      </c>
      <c r="Q224" s="132">
        <v>0.82099999999999995</v>
      </c>
      <c r="R224" s="132">
        <v>34.667000000000002</v>
      </c>
      <c r="S224" s="129">
        <v>1.53</v>
      </c>
      <c r="T224" s="419">
        <v>-40.109000000000002</v>
      </c>
      <c r="U224" s="129">
        <v>141.47</v>
      </c>
      <c r="V224" s="129">
        <v>-48</v>
      </c>
      <c r="W224" s="129">
        <v>-50</v>
      </c>
      <c r="X224" s="129">
        <v>92</v>
      </c>
      <c r="Y224" s="129" t="s">
        <v>1094</v>
      </c>
      <c r="Z224" s="129" t="b">
        <v>0</v>
      </c>
      <c r="AA224" s="129">
        <v>0</v>
      </c>
      <c r="AB224" s="129" t="b">
        <v>1</v>
      </c>
      <c r="AC224" s="129">
        <v>40</v>
      </c>
      <c r="AD224" s="129">
        <v>0.94099999999999995</v>
      </c>
      <c r="AE224" s="129" t="s">
        <v>3124</v>
      </c>
      <c r="AF224" s="129" t="s">
        <v>3231</v>
      </c>
      <c r="AG224" s="129" t="s">
        <v>5054</v>
      </c>
      <c r="AH224" s="129"/>
      <c r="AI224" s="129"/>
      <c r="AJ224" s="129"/>
      <c r="AK224" s="132">
        <f>MATCH(A224,'US_long freshly screened'!A:A,0)-1</f>
        <v>204</v>
      </c>
      <c r="AL224" s="132" t="e">
        <f>MATCH(A224,'US_long actual position'!A:A,0)-1</f>
        <v>#N/A</v>
      </c>
    </row>
    <row r="225" spans="1:38" x14ac:dyDescent="0.3">
      <c r="A225" s="33" t="s">
        <v>3692</v>
      </c>
      <c r="B225" s="132"/>
      <c r="C225" s="132"/>
      <c r="D225" s="129">
        <v>52</v>
      </c>
      <c r="E225" s="129">
        <v>39</v>
      </c>
      <c r="F225" s="129" t="e">
        <v>#N/A</v>
      </c>
      <c r="G225" s="305" t="s">
        <v>3693</v>
      </c>
      <c r="H225" s="347" t="s">
        <v>3111</v>
      </c>
      <c r="I225" s="129">
        <v>0.98299999999999998</v>
      </c>
      <c r="J225" s="129">
        <v>-4</v>
      </c>
      <c r="K225" s="129" t="s">
        <v>3694</v>
      </c>
      <c r="L225" s="129" t="b">
        <v>1</v>
      </c>
      <c r="M225" s="129">
        <v>3.4780000000000002</v>
      </c>
      <c r="N225" s="129">
        <v>0.13400000000000001</v>
      </c>
      <c r="O225" s="129">
        <v>25.927</v>
      </c>
      <c r="P225" s="132">
        <v>3.512</v>
      </c>
      <c r="Q225" s="132">
        <v>0.90300000000000002</v>
      </c>
      <c r="R225" s="132">
        <v>3.1709999999999998</v>
      </c>
      <c r="S225" s="129">
        <v>0.2</v>
      </c>
      <c r="T225" s="419">
        <v>46.512</v>
      </c>
      <c r="U225" s="129">
        <v>10.755000000000001</v>
      </c>
      <c r="V225" s="129">
        <v>282</v>
      </c>
      <c r="W225" s="129">
        <v>205</v>
      </c>
      <c r="X225" s="129">
        <v>9302</v>
      </c>
      <c r="Y225" s="129" t="s">
        <v>3692</v>
      </c>
      <c r="Z225" s="129" t="b">
        <v>1</v>
      </c>
      <c r="AA225" s="129">
        <v>0</v>
      </c>
      <c r="AB225" s="129" t="b">
        <v>1</v>
      </c>
      <c r="AC225" s="129">
        <v>39</v>
      </c>
      <c r="AD225" s="129">
        <v>0.98499999999999999</v>
      </c>
      <c r="AE225" s="129" t="s">
        <v>3111</v>
      </c>
      <c r="AF225" s="129" t="s">
        <v>3693</v>
      </c>
      <c r="AG225" s="129" t="s">
        <v>3694</v>
      </c>
      <c r="AH225" s="129"/>
      <c r="AI225" s="129"/>
      <c r="AJ225" s="129"/>
      <c r="AK225" s="132">
        <f>MATCH(A225,'US_long freshly screened'!A:A,0)-1</f>
        <v>52</v>
      </c>
      <c r="AL225" s="132" t="e">
        <f>MATCH(A225,'US_long actual position'!A:A,0)-1</f>
        <v>#N/A</v>
      </c>
    </row>
    <row r="226" spans="1:38" x14ac:dyDescent="0.3">
      <c r="A226" s="33" t="s">
        <v>9205</v>
      </c>
      <c r="B226" s="132"/>
      <c r="C226" s="132"/>
      <c r="D226" s="129">
        <v>31</v>
      </c>
      <c r="E226" s="129">
        <v>38</v>
      </c>
      <c r="F226" s="129" t="e">
        <v>#N/A</v>
      </c>
      <c r="G226" s="305" t="s">
        <v>3693</v>
      </c>
      <c r="H226" s="347" t="s">
        <v>3111</v>
      </c>
      <c r="I226" s="129">
        <v>0.26300000000000001</v>
      </c>
      <c r="J226" s="129">
        <v>-2</v>
      </c>
      <c r="K226" s="129" t="s">
        <v>9206</v>
      </c>
      <c r="L226" s="129" t="b">
        <v>1</v>
      </c>
      <c r="M226" s="129">
        <v>5.26</v>
      </c>
      <c r="N226" s="129">
        <v>0.188</v>
      </c>
      <c r="O226" s="129">
        <v>27.905999999999999</v>
      </c>
      <c r="P226" s="132">
        <v>5.3390000000000004</v>
      </c>
      <c r="Q226" s="132">
        <v>0.91700000000000004</v>
      </c>
      <c r="R226" s="132">
        <v>4.8929999999999998</v>
      </c>
      <c r="S226" s="129">
        <v>0.27</v>
      </c>
      <c r="T226" s="132">
        <v>-68.492999999999995</v>
      </c>
      <c r="U226" s="129">
        <v>10.9</v>
      </c>
      <c r="V226" s="129">
        <v>-99</v>
      </c>
      <c r="W226" s="129">
        <v>-100</v>
      </c>
      <c r="X226" s="129">
        <v>6849</v>
      </c>
      <c r="Y226" s="129" t="s">
        <v>9205</v>
      </c>
      <c r="Z226" s="129" t="b">
        <v>0</v>
      </c>
      <c r="AA226" s="129">
        <v>0</v>
      </c>
      <c r="AB226" s="129" t="b">
        <v>1</v>
      </c>
      <c r="AC226" s="129">
        <v>38</v>
      </c>
      <c r="AD226" s="129">
        <v>0.99099999999999999</v>
      </c>
      <c r="AE226" s="129" t="s">
        <v>3111</v>
      </c>
      <c r="AF226" s="129" t="s">
        <v>3693</v>
      </c>
      <c r="AG226" s="129" t="s">
        <v>9206</v>
      </c>
      <c r="AH226" s="129"/>
      <c r="AI226" s="129"/>
      <c r="AJ226" s="129"/>
      <c r="AK226" s="132">
        <f>MATCH(A226,'US_long freshly screened'!A:A,0)-1</f>
        <v>31</v>
      </c>
      <c r="AL226" s="132" t="e">
        <f>MATCH(A226,'US_long actual position'!A:A,0)-1</f>
        <v>#N/A</v>
      </c>
    </row>
    <row r="227" spans="1:38" x14ac:dyDescent="0.3">
      <c r="A227" s="33" t="s">
        <v>8526</v>
      </c>
      <c r="B227" s="132"/>
      <c r="C227" s="132"/>
      <c r="D227" s="129">
        <v>1</v>
      </c>
      <c r="E227" s="129">
        <v>37</v>
      </c>
      <c r="F227" s="129" t="e">
        <v>#N/A</v>
      </c>
      <c r="G227" s="305" t="s">
        <v>3693</v>
      </c>
      <c r="H227" s="347" t="s">
        <v>3111</v>
      </c>
      <c r="I227" s="129">
        <v>0.36199999999999999</v>
      </c>
      <c r="J227" s="129">
        <v>-1</v>
      </c>
      <c r="K227" s="129" t="s">
        <v>8527</v>
      </c>
      <c r="L227" s="129" t="b">
        <v>1</v>
      </c>
      <c r="M227" s="129">
        <v>5.4720000000000004</v>
      </c>
      <c r="N227" s="129">
        <v>0.127</v>
      </c>
      <c r="O227" s="129">
        <v>43.18</v>
      </c>
      <c r="P227" s="132">
        <v>5.5659999999999998</v>
      </c>
      <c r="Q227" s="132">
        <v>0.96299999999999997</v>
      </c>
      <c r="R227" s="132">
        <v>5.359</v>
      </c>
      <c r="S227" s="129">
        <v>0.12</v>
      </c>
      <c r="T227" s="419">
        <v>0</v>
      </c>
      <c r="U227" s="129">
        <v>11.3</v>
      </c>
      <c r="V227" s="129">
        <v>-32</v>
      </c>
      <c r="W227" s="129">
        <v>-24</v>
      </c>
      <c r="X227" s="129">
        <v>14492</v>
      </c>
      <c r="Y227" s="129" t="s">
        <v>8526</v>
      </c>
      <c r="Z227" s="129" t="b">
        <v>1</v>
      </c>
      <c r="AA227" s="129">
        <v>0</v>
      </c>
      <c r="AB227" s="129" t="b">
        <v>1</v>
      </c>
      <c r="AC227" s="129">
        <v>37</v>
      </c>
      <c r="AD227" s="129">
        <v>1</v>
      </c>
      <c r="AE227" s="129" t="s">
        <v>3111</v>
      </c>
      <c r="AF227" s="129" t="s">
        <v>3693</v>
      </c>
      <c r="AG227" s="129" t="s">
        <v>8527</v>
      </c>
      <c r="AH227" s="129"/>
      <c r="AI227" s="129"/>
      <c r="AJ227" s="129"/>
      <c r="AK227" s="132">
        <f>MATCH(A227,'US_long freshly screened'!A:A,0)-1</f>
        <v>1</v>
      </c>
      <c r="AL227" s="132" t="e">
        <f>MATCH(A227,'US_long actual position'!A:A,0)-1</f>
        <v>#N/A</v>
      </c>
    </row>
    <row r="228" spans="1:38" x14ac:dyDescent="0.3">
      <c r="A228" s="33" t="s">
        <v>9222</v>
      </c>
      <c r="B228" s="132"/>
      <c r="C228" s="132"/>
      <c r="D228" s="129">
        <v>29</v>
      </c>
      <c r="E228" s="129">
        <v>37</v>
      </c>
      <c r="F228" s="129" t="e">
        <v>#N/A</v>
      </c>
      <c r="G228" s="305" t="s">
        <v>3693</v>
      </c>
      <c r="H228" s="347" t="s">
        <v>3111</v>
      </c>
      <c r="I228" s="129">
        <v>0.22900000000000001</v>
      </c>
      <c r="J228" s="129">
        <v>-5</v>
      </c>
      <c r="K228" s="129" t="s">
        <v>9223</v>
      </c>
      <c r="L228" s="129" t="b">
        <v>1</v>
      </c>
      <c r="M228" s="129">
        <v>4.4649999999999999</v>
      </c>
      <c r="N228" s="129">
        <v>0.158</v>
      </c>
      <c r="O228" s="129">
        <v>28.343</v>
      </c>
      <c r="P228" s="132">
        <v>4.5170000000000003</v>
      </c>
      <c r="Q228" s="132">
        <v>0.91700000000000004</v>
      </c>
      <c r="R228" s="132">
        <v>4.1440000000000001</v>
      </c>
      <c r="S228" s="129">
        <v>0.2</v>
      </c>
      <c r="T228" s="419">
        <v>-339.80599999999998</v>
      </c>
      <c r="U228" s="129">
        <v>10.55</v>
      </c>
      <c r="V228" s="129">
        <v>206</v>
      </c>
      <c r="W228" s="129">
        <v>5</v>
      </c>
      <c r="X228" s="129">
        <v>9708</v>
      </c>
      <c r="Y228" s="129" t="s">
        <v>9222</v>
      </c>
      <c r="Z228" s="129" t="b">
        <v>0</v>
      </c>
      <c r="AA228" s="129">
        <v>0</v>
      </c>
      <c r="AB228" s="129" t="b">
        <v>0</v>
      </c>
      <c r="AC228" s="129">
        <v>37</v>
      </c>
      <c r="AD228" s="129">
        <v>0.99199999999999999</v>
      </c>
      <c r="AE228" s="129" t="s">
        <v>3111</v>
      </c>
      <c r="AF228" s="129" t="s">
        <v>3693</v>
      </c>
      <c r="AG228" s="129" t="s">
        <v>9223</v>
      </c>
      <c r="AH228" s="129"/>
      <c r="AI228" s="129"/>
      <c r="AJ228" s="129"/>
      <c r="AK228" s="132">
        <f>MATCH(A228,'US_long freshly screened'!A:A,0)-1</f>
        <v>29</v>
      </c>
      <c r="AL228" s="132" t="e">
        <f>MATCH(A228,'US_long actual position'!A:A,0)-1</f>
        <v>#N/A</v>
      </c>
    </row>
    <row r="229" spans="1:38" x14ac:dyDescent="0.3">
      <c r="A229" s="33" t="s">
        <v>9173</v>
      </c>
      <c r="B229" s="132"/>
      <c r="C229" s="132"/>
      <c r="D229" s="129">
        <v>161</v>
      </c>
      <c r="E229" s="129">
        <v>31</v>
      </c>
      <c r="F229" s="129" t="e">
        <v>#N/A</v>
      </c>
      <c r="G229" s="305" t="s">
        <v>3693</v>
      </c>
      <c r="H229" s="347" t="s">
        <v>3111</v>
      </c>
      <c r="I229" s="129">
        <v>0.26</v>
      </c>
      <c r="J229" s="129">
        <v>-2</v>
      </c>
      <c r="K229" s="129" t="s">
        <v>9174</v>
      </c>
      <c r="L229" s="129" t="b">
        <v>1</v>
      </c>
      <c r="M229" s="129">
        <v>4.7350000000000003</v>
      </c>
      <c r="N229" s="129">
        <v>0.24299999999999999</v>
      </c>
      <c r="O229" s="129">
        <v>19.449000000000002</v>
      </c>
      <c r="P229" s="132">
        <v>4.8</v>
      </c>
      <c r="Q229" s="132">
        <v>0.84</v>
      </c>
      <c r="R229" s="132">
        <v>4.032</v>
      </c>
      <c r="S229" s="129">
        <v>0.13</v>
      </c>
      <c r="T229" s="419">
        <v>-70.423000000000002</v>
      </c>
      <c r="U229" s="129">
        <v>11.07</v>
      </c>
      <c r="V229" s="129">
        <v>220</v>
      </c>
      <c r="W229" s="129">
        <v>40</v>
      </c>
      <c r="X229" s="129">
        <v>14084</v>
      </c>
      <c r="Y229" s="129" t="s">
        <v>9173</v>
      </c>
      <c r="Z229" s="129" t="b">
        <v>1</v>
      </c>
      <c r="AA229" s="129">
        <v>0</v>
      </c>
      <c r="AB229" s="129" t="b">
        <v>1</v>
      </c>
      <c r="AC229" s="129">
        <v>31</v>
      </c>
      <c r="AD229" s="129">
        <v>0.95399999999999996</v>
      </c>
      <c r="AE229" s="129" t="s">
        <v>3111</v>
      </c>
      <c r="AF229" s="129" t="s">
        <v>3693</v>
      </c>
      <c r="AG229" s="129" t="s">
        <v>9174</v>
      </c>
      <c r="AH229" s="129"/>
      <c r="AI229" s="129"/>
      <c r="AJ229" s="129"/>
      <c r="AK229" s="132">
        <f>MATCH(A229,'US_long freshly screened'!A:A,0)-1</f>
        <v>161</v>
      </c>
      <c r="AL229" s="132" t="e">
        <f>MATCH(A229,'US_long actual position'!A:A,0)-1</f>
        <v>#N/A</v>
      </c>
    </row>
    <row r="230" spans="1:38" x14ac:dyDescent="0.3">
      <c r="A230" s="33" t="s">
        <v>8529</v>
      </c>
      <c r="B230" s="132"/>
      <c r="C230" s="132"/>
      <c r="D230" s="129">
        <v>46</v>
      </c>
      <c r="E230" s="129">
        <v>28</v>
      </c>
      <c r="F230" s="129" t="e">
        <v>#N/A</v>
      </c>
      <c r="G230" s="305" t="s">
        <v>3693</v>
      </c>
      <c r="H230" s="347" t="s">
        <v>3111</v>
      </c>
      <c r="I230" s="129">
        <v>0.20100000000000001</v>
      </c>
      <c r="J230" s="129">
        <v>-3</v>
      </c>
      <c r="K230" s="129" t="s">
        <v>8530</v>
      </c>
      <c r="L230" s="129" t="b">
        <v>1</v>
      </c>
      <c r="M230" s="129">
        <v>4.6849999999999996</v>
      </c>
      <c r="N230" s="129">
        <v>0.17599999999999999</v>
      </c>
      <c r="O230" s="129">
        <v>26.56</v>
      </c>
      <c r="P230" s="132">
        <v>4.7439999999999998</v>
      </c>
      <c r="Q230" s="132">
        <v>0.90800000000000003</v>
      </c>
      <c r="R230" s="132">
        <v>4.3079999999999998</v>
      </c>
      <c r="S230" s="129">
        <v>0.8</v>
      </c>
      <c r="T230" s="419">
        <v>0</v>
      </c>
      <c r="U230" s="129">
        <v>11.07</v>
      </c>
      <c r="V230" s="129">
        <v>21</v>
      </c>
      <c r="W230" s="129">
        <v>-18</v>
      </c>
      <c r="X230" s="129">
        <v>2252</v>
      </c>
      <c r="Y230" s="129" t="s">
        <v>8529</v>
      </c>
      <c r="Z230" s="129" t="b">
        <v>1</v>
      </c>
      <c r="AA230" s="129">
        <v>0</v>
      </c>
      <c r="AB230" s="129" t="b">
        <v>1</v>
      </c>
      <c r="AC230" s="129">
        <v>28</v>
      </c>
      <c r="AD230" s="129">
        <v>0.98699999999999999</v>
      </c>
      <c r="AE230" s="129" t="s">
        <v>3111</v>
      </c>
      <c r="AF230" s="129" t="s">
        <v>3693</v>
      </c>
      <c r="AG230" s="129" t="s">
        <v>8530</v>
      </c>
      <c r="AH230" s="129"/>
      <c r="AI230" s="129"/>
      <c r="AJ230" s="129"/>
      <c r="AK230" s="132">
        <f>MATCH(A230,'US_long freshly screened'!A:A,0)-1</f>
        <v>46</v>
      </c>
      <c r="AL230" s="132" t="e">
        <f>MATCH(A230,'US_long actual position'!A:A,0)-1</f>
        <v>#N/A</v>
      </c>
    </row>
    <row r="231" spans="1:38" x14ac:dyDescent="0.3">
      <c r="B231" s="132"/>
      <c r="C231" s="132"/>
      <c r="E231" s="129"/>
      <c r="G231" s="129"/>
      <c r="H231" s="129"/>
      <c r="I231" s="129"/>
      <c r="J231" s="129"/>
      <c r="K231" s="129"/>
      <c r="L231" s="129"/>
      <c r="M231" s="129"/>
      <c r="N231" s="129"/>
      <c r="O231" s="129"/>
      <c r="S231" s="129"/>
      <c r="T231" s="129"/>
      <c r="U231" s="129"/>
      <c r="V231" s="129"/>
      <c r="W231" s="129"/>
      <c r="X231" s="129"/>
      <c r="Y231" s="129"/>
      <c r="Z231" s="129"/>
      <c r="AA231" s="129"/>
      <c r="AB231" s="129"/>
      <c r="AC231" s="129"/>
      <c r="AD231" s="129"/>
      <c r="AE231" s="129"/>
      <c r="AF231" s="129"/>
      <c r="AG231" s="129"/>
      <c r="AH231" s="129"/>
      <c r="AI231" s="129"/>
      <c r="AJ231" s="129"/>
      <c r="AL231" s="129"/>
    </row>
    <row r="232" spans="1:38" x14ac:dyDescent="0.3">
      <c r="B232" s="132"/>
      <c r="C232" s="132"/>
      <c r="E232" s="129"/>
      <c r="G232" s="129"/>
      <c r="H232" s="129"/>
      <c r="I232" s="129"/>
      <c r="J232" s="129"/>
      <c r="K232" s="129"/>
      <c r="L232" s="129"/>
      <c r="M232" s="129"/>
      <c r="N232" s="129"/>
      <c r="O232" s="129"/>
      <c r="S232" s="129"/>
      <c r="T232" s="129"/>
      <c r="U232" s="129"/>
      <c r="V232" s="129"/>
      <c r="W232" s="129"/>
      <c r="X232" s="129"/>
      <c r="Y232" s="129"/>
      <c r="Z232" s="129"/>
      <c r="AA232" s="129"/>
      <c r="AB232" s="129"/>
      <c r="AC232" s="129"/>
      <c r="AD232" s="129"/>
      <c r="AE232" s="129"/>
      <c r="AF232" s="129"/>
      <c r="AG232" s="129"/>
      <c r="AH232" s="129"/>
      <c r="AI232" s="129"/>
      <c r="AJ232" s="129"/>
      <c r="AL232" s="129"/>
    </row>
    <row r="233" spans="1:38" x14ac:dyDescent="0.3">
      <c r="B233" s="132"/>
      <c r="C233" s="132"/>
      <c r="E233" s="129"/>
      <c r="G233" s="129"/>
      <c r="H233" s="129"/>
      <c r="I233" s="129"/>
      <c r="J233" s="129"/>
      <c r="K233" s="129"/>
      <c r="L233" s="129"/>
      <c r="M233" s="129"/>
      <c r="N233" s="129"/>
      <c r="O233" s="129"/>
      <c r="S233" s="129"/>
      <c r="T233" s="129"/>
      <c r="U233" s="129"/>
      <c r="V233" s="129"/>
      <c r="W233" s="129"/>
      <c r="X233" s="129"/>
      <c r="Y233" s="129"/>
      <c r="Z233" s="129"/>
      <c r="AA233" s="129"/>
      <c r="AB233" s="129"/>
      <c r="AC233" s="129"/>
      <c r="AD233" s="129"/>
      <c r="AE233" s="129"/>
      <c r="AF233" s="129"/>
      <c r="AG233" s="129"/>
      <c r="AH233" s="129"/>
      <c r="AI233" s="129"/>
      <c r="AJ233" s="129"/>
      <c r="AL233" s="129"/>
    </row>
    <row r="234" spans="1:38" x14ac:dyDescent="0.3">
      <c r="B234" s="132"/>
      <c r="C234" s="132"/>
      <c r="E234" s="129"/>
      <c r="G234" s="129"/>
      <c r="H234" s="129"/>
      <c r="I234" s="129"/>
      <c r="J234" s="129"/>
      <c r="K234" s="129"/>
      <c r="L234" s="129"/>
      <c r="M234" s="129"/>
      <c r="N234" s="129"/>
      <c r="O234" s="129"/>
      <c r="S234" s="129"/>
      <c r="T234" s="129"/>
      <c r="U234" s="129"/>
      <c r="V234" s="129"/>
      <c r="W234" s="129"/>
      <c r="X234" s="129"/>
      <c r="Y234" s="129"/>
      <c r="Z234" s="129"/>
      <c r="AA234" s="129"/>
      <c r="AB234" s="129"/>
      <c r="AC234" s="129"/>
      <c r="AD234" s="129"/>
      <c r="AE234" s="129"/>
      <c r="AF234" s="129"/>
      <c r="AG234" s="129"/>
      <c r="AH234" s="129"/>
      <c r="AI234" s="129"/>
      <c r="AJ234" s="129"/>
      <c r="AL234" s="129"/>
    </row>
    <row r="235" spans="1:38" x14ac:dyDescent="0.3">
      <c r="B235" s="132"/>
      <c r="C235" s="132"/>
      <c r="E235" s="129"/>
      <c r="G235" s="129"/>
      <c r="H235" s="129"/>
      <c r="I235" s="129"/>
      <c r="J235" s="129"/>
      <c r="K235" s="129"/>
      <c r="L235" s="129"/>
      <c r="M235" s="129"/>
      <c r="N235" s="129"/>
      <c r="O235" s="129"/>
      <c r="S235" s="129"/>
      <c r="T235" s="129"/>
      <c r="U235" s="129"/>
      <c r="V235" s="129"/>
      <c r="W235" s="129"/>
      <c r="X235" s="129"/>
      <c r="Y235" s="129"/>
      <c r="Z235" s="129"/>
      <c r="AA235" s="129"/>
      <c r="AB235" s="129"/>
      <c r="AC235" s="129"/>
      <c r="AD235" s="129"/>
      <c r="AE235" s="129"/>
      <c r="AF235" s="129"/>
      <c r="AG235" s="129"/>
      <c r="AH235" s="129"/>
      <c r="AI235" s="129"/>
      <c r="AJ235" s="129"/>
      <c r="AL235" s="129"/>
    </row>
    <row r="236" spans="1:38" x14ac:dyDescent="0.3">
      <c r="B236" s="132"/>
      <c r="C236" s="132"/>
      <c r="E236" s="129"/>
      <c r="G236" s="129"/>
      <c r="H236" s="129"/>
      <c r="I236" s="129"/>
      <c r="J236" s="129"/>
      <c r="K236" s="129"/>
      <c r="L236" s="129"/>
      <c r="M236" s="129"/>
      <c r="N236" s="129"/>
      <c r="O236" s="129"/>
      <c r="S236" s="129"/>
      <c r="T236" s="129"/>
      <c r="U236" s="129"/>
      <c r="V236" s="129"/>
      <c r="W236" s="129"/>
      <c r="X236" s="129"/>
      <c r="Y236" s="129"/>
      <c r="Z236" s="129"/>
      <c r="AA236" s="129"/>
      <c r="AB236" s="129"/>
      <c r="AC236" s="129"/>
      <c r="AD236" s="129"/>
      <c r="AE236" s="129"/>
      <c r="AF236" s="129"/>
      <c r="AG236" s="129"/>
      <c r="AH236" s="129"/>
      <c r="AI236" s="129"/>
      <c r="AJ236" s="129"/>
      <c r="AL236" s="129"/>
    </row>
    <row r="237" spans="1:38" x14ac:dyDescent="0.3">
      <c r="B237" s="132"/>
      <c r="C237" s="132"/>
      <c r="E237" s="129"/>
      <c r="G237" s="129"/>
      <c r="H237" s="129"/>
      <c r="I237" s="129"/>
      <c r="J237" s="129"/>
      <c r="K237" s="129"/>
      <c r="L237" s="129"/>
      <c r="M237" s="129"/>
      <c r="N237" s="129"/>
      <c r="O237" s="129"/>
      <c r="S237" s="129"/>
      <c r="T237" s="129"/>
      <c r="U237" s="129"/>
      <c r="V237" s="129"/>
      <c r="W237" s="129"/>
      <c r="X237" s="129"/>
      <c r="Y237" s="129"/>
      <c r="Z237" s="129"/>
      <c r="AA237" s="129"/>
      <c r="AB237" s="129"/>
      <c r="AC237" s="129"/>
      <c r="AD237" s="129"/>
      <c r="AE237" s="129"/>
      <c r="AF237" s="129"/>
      <c r="AG237" s="129"/>
      <c r="AH237" s="129"/>
      <c r="AI237" s="129"/>
      <c r="AJ237" s="129"/>
      <c r="AL237" s="129"/>
    </row>
    <row r="238" spans="1:38" x14ac:dyDescent="0.3">
      <c r="B238" s="132"/>
      <c r="C238" s="132"/>
      <c r="E238" s="129"/>
      <c r="G238" s="129"/>
      <c r="H238" s="129"/>
      <c r="I238" s="129"/>
      <c r="J238" s="129"/>
      <c r="K238" s="129"/>
      <c r="L238" s="129"/>
      <c r="M238" s="129"/>
      <c r="N238" s="129"/>
      <c r="O238" s="129"/>
      <c r="S238" s="129"/>
      <c r="T238" s="129"/>
      <c r="U238" s="129"/>
      <c r="V238" s="129"/>
      <c r="W238" s="129"/>
      <c r="X238" s="129"/>
      <c r="Y238" s="129"/>
      <c r="Z238" s="129"/>
      <c r="AA238" s="129"/>
      <c r="AB238" s="129"/>
      <c r="AC238" s="129"/>
      <c r="AD238" s="129"/>
      <c r="AE238" s="129"/>
      <c r="AF238" s="129"/>
      <c r="AG238" s="129"/>
      <c r="AH238" s="129"/>
      <c r="AI238" s="129"/>
      <c r="AJ238" s="129"/>
      <c r="AL238" s="129"/>
    </row>
    <row r="239" spans="1:38" x14ac:dyDescent="0.3">
      <c r="B239" s="132"/>
      <c r="C239" s="132"/>
      <c r="E239" s="129"/>
      <c r="G239" s="129"/>
      <c r="H239" s="129"/>
      <c r="I239" s="129"/>
      <c r="J239" s="129"/>
      <c r="K239" s="129"/>
      <c r="L239" s="129"/>
      <c r="M239" s="129"/>
      <c r="N239" s="129"/>
      <c r="O239" s="129"/>
      <c r="S239" s="129"/>
      <c r="T239" s="129"/>
      <c r="U239" s="129"/>
      <c r="V239" s="129"/>
      <c r="W239" s="129"/>
      <c r="X239" s="129"/>
      <c r="Y239" s="129"/>
      <c r="Z239" s="129"/>
      <c r="AA239" s="129"/>
      <c r="AB239" s="129"/>
      <c r="AC239" s="129"/>
      <c r="AD239" s="129"/>
      <c r="AE239" s="129"/>
      <c r="AF239" s="129"/>
      <c r="AG239" s="129"/>
      <c r="AH239" s="129"/>
      <c r="AI239" s="129"/>
      <c r="AJ239" s="129"/>
      <c r="AL239" s="129"/>
    </row>
    <row r="240" spans="1:38" x14ac:dyDescent="0.3">
      <c r="B240" s="132"/>
      <c r="C240" s="132"/>
      <c r="E240" s="129"/>
      <c r="G240" s="129"/>
      <c r="H240" s="129"/>
      <c r="I240" s="129"/>
      <c r="J240" s="129"/>
      <c r="K240" s="129"/>
      <c r="L240" s="129"/>
      <c r="M240" s="129"/>
      <c r="N240" s="129"/>
      <c r="O240" s="129"/>
      <c r="S240" s="129"/>
      <c r="T240" s="129"/>
      <c r="U240" s="129"/>
      <c r="V240" s="129"/>
      <c r="W240" s="129"/>
      <c r="X240" s="129"/>
      <c r="Y240" s="129"/>
      <c r="Z240" s="129"/>
      <c r="AA240" s="129"/>
      <c r="AB240" s="129"/>
      <c r="AC240" s="129"/>
      <c r="AD240" s="129"/>
      <c r="AE240" s="129"/>
      <c r="AF240" s="129"/>
      <c r="AG240" s="129"/>
      <c r="AH240" s="129"/>
      <c r="AI240" s="129"/>
      <c r="AJ240" s="129"/>
      <c r="AL240" s="129"/>
    </row>
    <row r="241" spans="2:38" x14ac:dyDescent="0.3">
      <c r="B241" s="132"/>
      <c r="C241" s="132"/>
      <c r="E241" s="129"/>
      <c r="G241" s="129"/>
      <c r="H241" s="129"/>
      <c r="I241" s="129"/>
      <c r="J241" s="129"/>
      <c r="K241" s="129"/>
      <c r="L241" s="129"/>
      <c r="M241" s="129"/>
      <c r="N241" s="129"/>
      <c r="O241" s="129"/>
      <c r="S241" s="129"/>
      <c r="T241" s="129"/>
      <c r="U241" s="129"/>
      <c r="V241" s="129"/>
      <c r="W241" s="129"/>
      <c r="X241" s="129"/>
      <c r="Y241" s="129"/>
      <c r="Z241" s="129"/>
      <c r="AA241" s="129"/>
      <c r="AB241" s="129"/>
      <c r="AC241" s="129"/>
      <c r="AD241" s="129"/>
      <c r="AE241" s="129"/>
      <c r="AF241" s="129"/>
      <c r="AG241" s="129"/>
      <c r="AH241" s="129"/>
      <c r="AI241" s="129"/>
      <c r="AJ241" s="129"/>
      <c r="AL241" s="129"/>
    </row>
    <row r="242" spans="2:38" x14ac:dyDescent="0.3">
      <c r="B242" s="132"/>
      <c r="C242" s="132"/>
      <c r="AL242" s="129"/>
    </row>
    <row r="243" spans="2:38" x14ac:dyDescent="0.3">
      <c r="B243" s="132"/>
      <c r="C243" s="132"/>
      <c r="AL243" s="129"/>
    </row>
    <row r="244" spans="2:38" x14ac:dyDescent="0.3">
      <c r="B244" s="132"/>
      <c r="C244" s="132"/>
      <c r="AL244" s="129"/>
    </row>
    <row r="245" spans="2:38" x14ac:dyDescent="0.3">
      <c r="B245" s="132"/>
      <c r="C245" s="132"/>
      <c r="AL245" s="129"/>
    </row>
    <row r="246" spans="2:38" x14ac:dyDescent="0.3">
      <c r="B246" s="132"/>
      <c r="C246" s="132"/>
      <c r="AL246" s="129"/>
    </row>
    <row r="247" spans="2:38" x14ac:dyDescent="0.3">
      <c r="B247" s="132"/>
      <c r="C247" s="132"/>
      <c r="AL247" s="129"/>
    </row>
    <row r="248" spans="2:38" x14ac:dyDescent="0.3">
      <c r="B248" s="132"/>
      <c r="C248" s="132"/>
      <c r="AL248" s="129"/>
    </row>
    <row r="249" spans="2:38" x14ac:dyDescent="0.3">
      <c r="B249" s="132"/>
      <c r="C249" s="132"/>
      <c r="AL249" s="129"/>
    </row>
    <row r="250" spans="2:38" x14ac:dyDescent="0.3">
      <c r="B250" s="132"/>
      <c r="C250" s="132"/>
      <c r="AL250" s="129"/>
    </row>
    <row r="251" spans="2:38" x14ac:dyDescent="0.3">
      <c r="B251" s="132"/>
      <c r="C251" s="132"/>
      <c r="AL251" s="129"/>
    </row>
    <row r="252" spans="2:38" x14ac:dyDescent="0.3">
      <c r="B252" s="132"/>
      <c r="C252" s="132"/>
      <c r="AL252" s="129"/>
    </row>
    <row r="253" spans="2:38" x14ac:dyDescent="0.3">
      <c r="B253" s="132"/>
      <c r="C253" s="132"/>
      <c r="AL253" s="129"/>
    </row>
    <row r="254" spans="2:38" x14ac:dyDescent="0.3">
      <c r="B254" s="132"/>
      <c r="C254" s="132"/>
      <c r="AL254" s="129"/>
    </row>
    <row r="255" spans="2:38" x14ac:dyDescent="0.3">
      <c r="B255" s="132"/>
      <c r="C255" s="132"/>
      <c r="AL255" s="129"/>
    </row>
    <row r="256" spans="2:38" x14ac:dyDescent="0.3">
      <c r="B256" s="132"/>
      <c r="C256" s="132"/>
      <c r="AL256" s="129"/>
    </row>
    <row r="257" spans="2:38" x14ac:dyDescent="0.3">
      <c r="B257" s="132"/>
      <c r="C257" s="132"/>
      <c r="AL257" s="129"/>
    </row>
    <row r="258" spans="2:38" x14ac:dyDescent="0.3">
      <c r="B258" s="132"/>
      <c r="C258" s="132"/>
      <c r="AL258" s="129"/>
    </row>
    <row r="259" spans="2:38" x14ac:dyDescent="0.3">
      <c r="B259" s="132"/>
      <c r="C259" s="132"/>
      <c r="AL259" s="129"/>
    </row>
    <row r="260" spans="2:38" x14ac:dyDescent="0.3">
      <c r="B260" s="132"/>
      <c r="C260" s="132"/>
      <c r="AL260" s="129"/>
    </row>
    <row r="261" spans="2:38" x14ac:dyDescent="0.3">
      <c r="B261" s="132"/>
      <c r="C261" s="132"/>
      <c r="AL261" s="129"/>
    </row>
    <row r="262" spans="2:38" x14ac:dyDescent="0.3">
      <c r="B262" s="132"/>
      <c r="C262" s="132"/>
      <c r="AL262" s="129"/>
    </row>
    <row r="263" spans="2:38" x14ac:dyDescent="0.3">
      <c r="B263" s="132"/>
      <c r="C263" s="132"/>
      <c r="AL263" s="129"/>
    </row>
    <row r="264" spans="2:38" x14ac:dyDescent="0.3">
      <c r="B264" s="132"/>
      <c r="C264" s="132"/>
      <c r="AL264" s="129"/>
    </row>
    <row r="265" spans="2:38" x14ac:dyDescent="0.3">
      <c r="B265" s="132"/>
      <c r="C265" s="132"/>
      <c r="AL265" s="129"/>
    </row>
    <row r="266" spans="2:38" x14ac:dyDescent="0.3">
      <c r="B266" s="132"/>
      <c r="C266" s="132"/>
      <c r="AL266" s="129"/>
    </row>
    <row r="267" spans="2:38" x14ac:dyDescent="0.3">
      <c r="B267" s="132"/>
      <c r="C267" s="132"/>
      <c r="AL267" s="129"/>
    </row>
    <row r="268" spans="2:38" x14ac:dyDescent="0.3">
      <c r="B268" s="132"/>
      <c r="C268" s="132"/>
      <c r="AL268" s="129"/>
    </row>
    <row r="269" spans="2:38" x14ac:dyDescent="0.3">
      <c r="B269" s="132"/>
      <c r="C269" s="132"/>
      <c r="AL269" s="129"/>
    </row>
    <row r="270" spans="2:38" x14ac:dyDescent="0.3">
      <c r="B270" s="132"/>
      <c r="C270" s="132"/>
      <c r="AL270" s="129"/>
    </row>
    <row r="271" spans="2:38" x14ac:dyDescent="0.3">
      <c r="B271" s="132"/>
      <c r="C271" s="132"/>
      <c r="AL271" s="129"/>
    </row>
    <row r="272" spans="2:38" x14ac:dyDescent="0.3">
      <c r="B272" s="132"/>
      <c r="C272" s="132"/>
      <c r="AL272" s="129"/>
    </row>
    <row r="273" spans="2:38" x14ac:dyDescent="0.3">
      <c r="B273" s="132"/>
      <c r="C273" s="132"/>
      <c r="AL273" s="129"/>
    </row>
    <row r="274" spans="2:38" x14ac:dyDescent="0.3">
      <c r="B274" s="132"/>
      <c r="C274" s="132"/>
      <c r="AL274" s="129"/>
    </row>
    <row r="275" spans="2:38" x14ac:dyDescent="0.3">
      <c r="B275" s="132"/>
      <c r="C275" s="132"/>
      <c r="AL275" s="129"/>
    </row>
    <row r="276" spans="2:38" x14ac:dyDescent="0.3">
      <c r="B276" s="132"/>
      <c r="C276" s="132"/>
      <c r="AL276" s="129"/>
    </row>
    <row r="277" spans="2:38" x14ac:dyDescent="0.3">
      <c r="B277" s="132"/>
      <c r="C277" s="132"/>
      <c r="AL277" s="129"/>
    </row>
    <row r="278" spans="2:38" x14ac:dyDescent="0.3">
      <c r="B278" s="132"/>
      <c r="C278" s="132"/>
      <c r="AL278" s="129"/>
    </row>
    <row r="279" spans="2:38" x14ac:dyDescent="0.3">
      <c r="B279" s="132"/>
      <c r="C279" s="132"/>
      <c r="AL279" s="129"/>
    </row>
    <row r="280" spans="2:38" x14ac:dyDescent="0.3">
      <c r="B280" s="132"/>
      <c r="C280" s="132"/>
      <c r="AL280" s="129"/>
    </row>
    <row r="281" spans="2:38" x14ac:dyDescent="0.3">
      <c r="B281" s="132"/>
      <c r="C281" s="132"/>
      <c r="AL281" s="129"/>
    </row>
    <row r="282" spans="2:38" x14ac:dyDescent="0.3">
      <c r="B282" s="132"/>
      <c r="C282" s="132"/>
      <c r="AL282" s="129"/>
    </row>
    <row r="283" spans="2:38" x14ac:dyDescent="0.3">
      <c r="B283" s="132"/>
      <c r="C283" s="132"/>
      <c r="AL283" s="129"/>
    </row>
    <row r="284" spans="2:38" x14ac:dyDescent="0.3">
      <c r="B284" s="132"/>
      <c r="C284" s="132"/>
      <c r="AL284" s="129"/>
    </row>
    <row r="285" spans="2:38" x14ac:dyDescent="0.3">
      <c r="B285" s="132"/>
      <c r="C285" s="132"/>
      <c r="AL285" s="129"/>
    </row>
    <row r="286" spans="2:38" x14ac:dyDescent="0.3">
      <c r="B286" s="132"/>
      <c r="C286" s="132"/>
      <c r="AL286" s="129"/>
    </row>
    <row r="287" spans="2:38" x14ac:dyDescent="0.3">
      <c r="B287" s="132"/>
      <c r="C287" s="132"/>
      <c r="AL287" s="129"/>
    </row>
    <row r="288" spans="2:38" x14ac:dyDescent="0.3">
      <c r="B288" s="132"/>
      <c r="C288" s="132"/>
      <c r="AL288" s="129"/>
    </row>
    <row r="289" spans="2:38" x14ac:dyDescent="0.3">
      <c r="B289" s="132"/>
      <c r="C289" s="132"/>
      <c r="AL289" s="129"/>
    </row>
    <row r="290" spans="2:38" x14ac:dyDescent="0.3">
      <c r="B290" s="132"/>
      <c r="C290" s="132"/>
      <c r="AL290" s="129"/>
    </row>
    <row r="291" spans="2:38" x14ac:dyDescent="0.3">
      <c r="B291" s="132"/>
      <c r="C291" s="132"/>
      <c r="AL291" s="129"/>
    </row>
    <row r="292" spans="2:38" x14ac:dyDescent="0.3">
      <c r="B292" s="132"/>
      <c r="C292" s="132"/>
      <c r="AL292" s="129"/>
    </row>
    <row r="293" spans="2:38" x14ac:dyDescent="0.3">
      <c r="B293" s="132"/>
      <c r="C293" s="132"/>
      <c r="AL293" s="129"/>
    </row>
    <row r="294" spans="2:38" x14ac:dyDescent="0.3">
      <c r="B294" s="132"/>
      <c r="C294" s="132"/>
      <c r="AL294" s="129"/>
    </row>
    <row r="295" spans="2:38" x14ac:dyDescent="0.3">
      <c r="B295" s="132"/>
      <c r="C295" s="132"/>
      <c r="AL295" s="129"/>
    </row>
    <row r="296" spans="2:38" x14ac:dyDescent="0.3">
      <c r="B296" s="132"/>
      <c r="C296" s="132"/>
      <c r="AL296" s="129"/>
    </row>
    <row r="297" spans="2:38" x14ac:dyDescent="0.3">
      <c r="B297" s="132"/>
      <c r="C297" s="132"/>
      <c r="AL297" s="129"/>
    </row>
    <row r="298" spans="2:38" x14ac:dyDescent="0.3">
      <c r="B298" s="132"/>
      <c r="C298" s="132"/>
      <c r="AL298" s="129"/>
    </row>
    <row r="299" spans="2:38" x14ac:dyDescent="0.3">
      <c r="B299" s="132"/>
      <c r="C299" s="132"/>
      <c r="AL299" s="129"/>
    </row>
    <row r="300" spans="2:38" x14ac:dyDescent="0.3">
      <c r="B300" s="132"/>
      <c r="C300" s="132"/>
      <c r="AL300" s="129"/>
    </row>
    <row r="301" spans="2:38" x14ac:dyDescent="0.3">
      <c r="B301" s="132"/>
      <c r="C301" s="132"/>
      <c r="AL301" s="129"/>
    </row>
    <row r="302" spans="2:38" x14ac:dyDescent="0.3">
      <c r="B302" s="132"/>
      <c r="C302" s="132"/>
      <c r="AL302" s="129"/>
    </row>
    <row r="303" spans="2:38" x14ac:dyDescent="0.3">
      <c r="B303" s="132"/>
      <c r="C303" s="132"/>
      <c r="AL303" s="129"/>
    </row>
    <row r="304" spans="2:38" x14ac:dyDescent="0.3">
      <c r="B304" s="132"/>
      <c r="C304" s="132"/>
      <c r="AL304" s="129"/>
    </row>
    <row r="305" spans="2:38" x14ac:dyDescent="0.3">
      <c r="B305" s="132"/>
      <c r="C305" s="132"/>
      <c r="AL305" s="129"/>
    </row>
    <row r="306" spans="2:38" x14ac:dyDescent="0.3">
      <c r="B306" s="132"/>
      <c r="C306" s="132"/>
      <c r="AL306" s="129"/>
    </row>
    <row r="307" spans="2:38" x14ac:dyDescent="0.3">
      <c r="B307" s="132"/>
      <c r="C307" s="132"/>
      <c r="AL307" s="129"/>
    </row>
    <row r="308" spans="2:38" x14ac:dyDescent="0.3">
      <c r="B308" s="132"/>
      <c r="C308" s="132"/>
      <c r="AL308" s="129"/>
    </row>
    <row r="309" spans="2:38" x14ac:dyDescent="0.3">
      <c r="B309" s="132"/>
      <c r="C309" s="132"/>
      <c r="AL309" s="129"/>
    </row>
    <row r="310" spans="2:38" x14ac:dyDescent="0.3">
      <c r="B310" s="132"/>
      <c r="C310" s="132"/>
      <c r="AL310" s="129"/>
    </row>
    <row r="311" spans="2:38" x14ac:dyDescent="0.3">
      <c r="B311" s="132"/>
      <c r="C311" s="132"/>
      <c r="AL311" s="129"/>
    </row>
    <row r="312" spans="2:38" x14ac:dyDescent="0.3">
      <c r="B312" s="132"/>
      <c r="C312" s="132"/>
      <c r="AL312" s="129"/>
    </row>
    <row r="313" spans="2:38" x14ac:dyDescent="0.3">
      <c r="B313" s="132"/>
      <c r="C313" s="132"/>
      <c r="AL313" s="129"/>
    </row>
    <row r="314" spans="2:38" x14ac:dyDescent="0.3">
      <c r="B314" s="132"/>
      <c r="C314" s="132"/>
      <c r="AL314" s="129"/>
    </row>
    <row r="315" spans="2:38" x14ac:dyDescent="0.3">
      <c r="B315" s="132"/>
      <c r="C315" s="132"/>
      <c r="AL315" s="129"/>
    </row>
    <row r="316" spans="2:38" x14ac:dyDescent="0.3">
      <c r="B316" s="132"/>
      <c r="C316" s="132"/>
      <c r="AL316" s="129"/>
    </row>
    <row r="317" spans="2:38" x14ac:dyDescent="0.3">
      <c r="B317" s="132"/>
      <c r="C317" s="132"/>
      <c r="AL317" s="129"/>
    </row>
    <row r="318" spans="2:38" x14ac:dyDescent="0.3">
      <c r="B318" s="132"/>
      <c r="C318" s="132"/>
      <c r="AL318" s="129"/>
    </row>
    <row r="319" spans="2:38" x14ac:dyDescent="0.3">
      <c r="B319" s="132"/>
      <c r="C319" s="132"/>
      <c r="AL319" s="129"/>
    </row>
    <row r="320" spans="2:38" x14ac:dyDescent="0.3">
      <c r="B320" s="132"/>
      <c r="C320" s="132"/>
      <c r="AL320" s="129"/>
    </row>
    <row r="321" spans="2:38" x14ac:dyDescent="0.3">
      <c r="B321" s="132"/>
      <c r="C321" s="132"/>
      <c r="AL321" s="129"/>
    </row>
    <row r="322" spans="2:38" x14ac:dyDescent="0.3">
      <c r="B322" s="132"/>
      <c r="C322" s="132"/>
      <c r="AL322" s="129"/>
    </row>
    <row r="323" spans="2:38" x14ac:dyDescent="0.3">
      <c r="B323" s="132"/>
      <c r="C323" s="132"/>
      <c r="AL323" s="129"/>
    </row>
    <row r="324" spans="2:38" x14ac:dyDescent="0.3">
      <c r="B324" s="132"/>
      <c r="C324" s="132"/>
      <c r="AL324" s="129"/>
    </row>
    <row r="325" spans="2:38" x14ac:dyDescent="0.3">
      <c r="B325" s="132"/>
      <c r="C325" s="132"/>
      <c r="AL325" s="129"/>
    </row>
    <row r="326" spans="2:38" x14ac:dyDescent="0.3">
      <c r="B326" s="132"/>
      <c r="C326" s="132"/>
      <c r="AL326" s="129"/>
    </row>
    <row r="327" spans="2:38" x14ac:dyDescent="0.3">
      <c r="B327" s="132"/>
      <c r="C327" s="132"/>
      <c r="AL327" s="129"/>
    </row>
    <row r="328" spans="2:38" x14ac:dyDescent="0.3">
      <c r="B328" s="132"/>
      <c r="C328" s="132"/>
      <c r="AL328" s="129"/>
    </row>
    <row r="329" spans="2:38" x14ac:dyDescent="0.3">
      <c r="B329" s="132"/>
      <c r="C329" s="132"/>
      <c r="AL329" s="129"/>
    </row>
    <row r="330" spans="2:38" x14ac:dyDescent="0.3">
      <c r="B330" s="132"/>
      <c r="C330" s="132"/>
      <c r="AL330" s="129"/>
    </row>
    <row r="331" spans="2:38" x14ac:dyDescent="0.3">
      <c r="B331" s="132"/>
      <c r="C331" s="132"/>
      <c r="AL331" s="129"/>
    </row>
    <row r="332" spans="2:38" x14ac:dyDescent="0.3">
      <c r="B332" s="132"/>
      <c r="C332" s="132"/>
      <c r="AL332" s="129"/>
    </row>
    <row r="333" spans="2:38" x14ac:dyDescent="0.3">
      <c r="B333" s="132"/>
      <c r="C333" s="132"/>
      <c r="AL333" s="129"/>
    </row>
    <row r="334" spans="2:38" x14ac:dyDescent="0.3">
      <c r="B334" s="132"/>
      <c r="C334" s="132"/>
      <c r="AL334" s="129"/>
    </row>
    <row r="335" spans="2:38" x14ac:dyDescent="0.3">
      <c r="B335" s="132"/>
      <c r="C335" s="132"/>
      <c r="AL335" s="129"/>
    </row>
    <row r="336" spans="2:38" x14ac:dyDescent="0.3">
      <c r="B336" s="132"/>
      <c r="C336" s="132"/>
      <c r="AL336" s="129"/>
    </row>
    <row r="337" spans="2:38" x14ac:dyDescent="0.3">
      <c r="B337" s="132"/>
      <c r="C337" s="132"/>
      <c r="AL337" s="129"/>
    </row>
    <row r="338" spans="2:38" x14ac:dyDescent="0.3">
      <c r="B338" s="132"/>
      <c r="C338" s="132"/>
      <c r="AL338" s="129"/>
    </row>
    <row r="339" spans="2:38" x14ac:dyDescent="0.3">
      <c r="B339" s="132"/>
      <c r="C339" s="132"/>
      <c r="AL339" s="129"/>
    </row>
    <row r="340" spans="2:38" x14ac:dyDescent="0.3">
      <c r="B340" s="132"/>
      <c r="C340" s="132"/>
      <c r="AL340" s="129"/>
    </row>
    <row r="341" spans="2:38" x14ac:dyDescent="0.3">
      <c r="B341" s="132"/>
      <c r="C341" s="132"/>
      <c r="AL341" s="129"/>
    </row>
    <row r="342" spans="2:38" x14ac:dyDescent="0.3">
      <c r="B342" s="132"/>
      <c r="C342" s="132"/>
      <c r="AL342" s="129"/>
    </row>
    <row r="343" spans="2:38" x14ac:dyDescent="0.3">
      <c r="B343" s="132"/>
      <c r="C343" s="132"/>
      <c r="AL343" s="129"/>
    </row>
    <row r="344" spans="2:38" x14ac:dyDescent="0.3">
      <c r="B344" s="132"/>
      <c r="C344" s="132"/>
      <c r="AL344" s="129"/>
    </row>
    <row r="345" spans="2:38" x14ac:dyDescent="0.3">
      <c r="B345" s="132"/>
      <c r="C345" s="132"/>
      <c r="AL345" s="129"/>
    </row>
    <row r="346" spans="2:38" x14ac:dyDescent="0.3">
      <c r="B346" s="132"/>
      <c r="C346" s="132"/>
      <c r="AL346" s="129"/>
    </row>
    <row r="347" spans="2:38" x14ac:dyDescent="0.3">
      <c r="B347" s="132"/>
      <c r="C347" s="132"/>
      <c r="AL347" s="129"/>
    </row>
    <row r="348" spans="2:38" x14ac:dyDescent="0.3">
      <c r="B348" s="132"/>
      <c r="C348" s="132"/>
      <c r="AL348" s="129"/>
    </row>
    <row r="349" spans="2:38" x14ac:dyDescent="0.3">
      <c r="B349" s="132"/>
      <c r="C349" s="132"/>
      <c r="AL349" s="129"/>
    </row>
    <row r="350" spans="2:38" x14ac:dyDescent="0.3">
      <c r="B350" s="132"/>
      <c r="C350" s="132"/>
      <c r="AL350" s="129"/>
    </row>
    <row r="351" spans="2:38" x14ac:dyDescent="0.3">
      <c r="B351" s="132"/>
      <c r="C351" s="132"/>
      <c r="AL351" s="129"/>
    </row>
    <row r="352" spans="2:38" x14ac:dyDescent="0.3">
      <c r="B352" s="132"/>
      <c r="C352" s="132"/>
      <c r="AL352" s="129"/>
    </row>
    <row r="353" spans="2:38" x14ac:dyDescent="0.3">
      <c r="B353" s="132"/>
      <c r="C353" s="132"/>
      <c r="AL353" s="129"/>
    </row>
    <row r="354" spans="2:38" x14ac:dyDescent="0.3">
      <c r="B354" s="132"/>
      <c r="C354" s="132"/>
      <c r="AL354" s="129"/>
    </row>
    <row r="355" spans="2:38" x14ac:dyDescent="0.3">
      <c r="B355" s="132"/>
      <c r="C355" s="132"/>
      <c r="AL355" s="129"/>
    </row>
    <row r="356" spans="2:38" x14ac:dyDescent="0.3">
      <c r="B356" s="132"/>
      <c r="C356" s="132"/>
      <c r="AL356" s="129"/>
    </row>
    <row r="357" spans="2:38" x14ac:dyDescent="0.3">
      <c r="B357" s="132"/>
      <c r="C357" s="132"/>
      <c r="AL357" s="129"/>
    </row>
    <row r="358" spans="2:38" x14ac:dyDescent="0.3">
      <c r="B358" s="132"/>
      <c r="C358" s="132"/>
      <c r="AL358" s="129"/>
    </row>
    <row r="359" spans="2:38" x14ac:dyDescent="0.3">
      <c r="B359" s="132"/>
      <c r="C359" s="132"/>
      <c r="AL359" s="129"/>
    </row>
    <row r="360" spans="2:38" x14ac:dyDescent="0.3">
      <c r="B360" s="132"/>
      <c r="C360" s="132"/>
      <c r="AL360" s="129"/>
    </row>
    <row r="361" spans="2:38" x14ac:dyDescent="0.3">
      <c r="B361" s="132"/>
      <c r="C361" s="132"/>
      <c r="AL361" s="129"/>
    </row>
    <row r="362" spans="2:38" x14ac:dyDescent="0.3">
      <c r="B362" s="132"/>
      <c r="C362" s="132"/>
      <c r="AL362" s="129"/>
    </row>
    <row r="363" spans="2:38" x14ac:dyDescent="0.3">
      <c r="B363" s="132"/>
      <c r="C363" s="132"/>
      <c r="AL363" s="129"/>
    </row>
    <row r="364" spans="2:38" x14ac:dyDescent="0.3">
      <c r="B364" s="132"/>
      <c r="C364" s="132"/>
      <c r="AL364" s="129"/>
    </row>
    <row r="365" spans="2:38" x14ac:dyDescent="0.3">
      <c r="B365" s="132"/>
      <c r="C365" s="132"/>
      <c r="AL365" s="129"/>
    </row>
    <row r="366" spans="2:38" x14ac:dyDescent="0.3">
      <c r="B366" s="132"/>
      <c r="C366" s="132"/>
      <c r="AL366" s="129"/>
    </row>
    <row r="367" spans="2:38" x14ac:dyDescent="0.3">
      <c r="B367" s="132"/>
      <c r="C367" s="132"/>
      <c r="AL367" s="129"/>
    </row>
    <row r="368" spans="2:38" x14ac:dyDescent="0.3">
      <c r="B368" s="132"/>
      <c r="C368" s="132"/>
      <c r="AL368" s="129"/>
    </row>
    <row r="369" spans="2:38" x14ac:dyDescent="0.3">
      <c r="B369" s="132"/>
      <c r="C369" s="132"/>
      <c r="AL369" s="129"/>
    </row>
    <row r="370" spans="2:38" x14ac:dyDescent="0.3">
      <c r="B370" s="132"/>
      <c r="C370" s="132"/>
      <c r="AL370" s="129"/>
    </row>
    <row r="371" spans="2:38" x14ac:dyDescent="0.3">
      <c r="B371" s="132"/>
      <c r="C371" s="132"/>
      <c r="AL371" s="129"/>
    </row>
    <row r="372" spans="2:38" x14ac:dyDescent="0.3">
      <c r="B372" s="132"/>
      <c r="C372" s="132"/>
      <c r="AL372" s="129"/>
    </row>
    <row r="373" spans="2:38" x14ac:dyDescent="0.3">
      <c r="B373" s="132"/>
      <c r="C373" s="132"/>
      <c r="AL373" s="129"/>
    </row>
    <row r="374" spans="2:38" x14ac:dyDescent="0.3">
      <c r="B374" s="132"/>
      <c r="C374" s="132"/>
      <c r="AL374" s="129"/>
    </row>
    <row r="375" spans="2:38" x14ac:dyDescent="0.3">
      <c r="B375" s="132"/>
      <c r="C375" s="132"/>
      <c r="AL375" s="129"/>
    </row>
    <row r="376" spans="2:38" x14ac:dyDescent="0.3">
      <c r="B376" s="132"/>
      <c r="C376" s="132"/>
      <c r="AL376" s="129"/>
    </row>
    <row r="377" spans="2:38" x14ac:dyDescent="0.3">
      <c r="B377" s="132"/>
      <c r="C377" s="132"/>
      <c r="AL377" s="129"/>
    </row>
    <row r="378" spans="2:38" x14ac:dyDescent="0.3">
      <c r="B378" s="132"/>
      <c r="C378" s="132"/>
      <c r="AL378" s="129"/>
    </row>
    <row r="379" spans="2:38" x14ac:dyDescent="0.3">
      <c r="B379" s="132"/>
      <c r="C379" s="132"/>
      <c r="AL379" s="129"/>
    </row>
    <row r="380" spans="2:38" x14ac:dyDescent="0.3">
      <c r="B380" s="132"/>
      <c r="C380" s="132"/>
      <c r="AL380" s="129"/>
    </row>
    <row r="381" spans="2:38" x14ac:dyDescent="0.3">
      <c r="B381" s="132"/>
      <c r="C381" s="132"/>
      <c r="AL381" s="129"/>
    </row>
    <row r="382" spans="2:38" x14ac:dyDescent="0.3">
      <c r="B382" s="132"/>
      <c r="C382" s="132"/>
      <c r="AL382" s="129"/>
    </row>
    <row r="383" spans="2:38" x14ac:dyDescent="0.3">
      <c r="B383" s="132"/>
      <c r="C383" s="132"/>
      <c r="AL383" s="129"/>
    </row>
    <row r="384" spans="2:38" x14ac:dyDescent="0.3">
      <c r="B384" s="132"/>
      <c r="C384" s="132"/>
      <c r="AL384" s="129"/>
    </row>
    <row r="385" spans="2:38" x14ac:dyDescent="0.3">
      <c r="B385" s="132"/>
      <c r="C385" s="132"/>
      <c r="AL385" s="129"/>
    </row>
    <row r="386" spans="2:38" x14ac:dyDescent="0.3">
      <c r="B386" s="132"/>
      <c r="C386" s="132"/>
      <c r="AL386" s="129"/>
    </row>
    <row r="387" spans="2:38" x14ac:dyDescent="0.3">
      <c r="B387" s="132"/>
      <c r="C387" s="132"/>
      <c r="AL387" s="129"/>
    </row>
    <row r="388" spans="2:38" x14ac:dyDescent="0.3">
      <c r="B388" s="132"/>
      <c r="C388" s="132"/>
      <c r="AL388" s="129"/>
    </row>
    <row r="389" spans="2:38" x14ac:dyDescent="0.3">
      <c r="B389" s="132"/>
      <c r="C389" s="132"/>
      <c r="AL389" s="129"/>
    </row>
    <row r="390" spans="2:38" x14ac:dyDescent="0.3">
      <c r="B390" s="132"/>
      <c r="C390" s="132"/>
      <c r="AL390" s="129"/>
    </row>
    <row r="391" spans="2:38" x14ac:dyDescent="0.3">
      <c r="B391" s="132"/>
      <c r="C391" s="132"/>
      <c r="AL391" s="129"/>
    </row>
    <row r="392" spans="2:38" x14ac:dyDescent="0.3">
      <c r="B392" s="132"/>
      <c r="C392" s="132"/>
      <c r="AL392" s="129"/>
    </row>
    <row r="393" spans="2:38" x14ac:dyDescent="0.3">
      <c r="B393" s="132"/>
      <c r="C393" s="132"/>
      <c r="AL393" s="129"/>
    </row>
    <row r="394" spans="2:38" x14ac:dyDescent="0.3">
      <c r="B394" s="132"/>
      <c r="C394" s="132"/>
      <c r="AL394" s="129"/>
    </row>
    <row r="395" spans="2:38" x14ac:dyDescent="0.3">
      <c r="B395" s="132"/>
      <c r="C395" s="132"/>
      <c r="AL395" s="129"/>
    </row>
    <row r="396" spans="2:38" x14ac:dyDescent="0.3">
      <c r="B396" s="132"/>
      <c r="C396" s="132"/>
      <c r="AL396" s="129"/>
    </row>
    <row r="397" spans="2:38" x14ac:dyDescent="0.3">
      <c r="B397" s="132"/>
      <c r="C397" s="132"/>
      <c r="AL397" s="129"/>
    </row>
    <row r="398" spans="2:38" x14ac:dyDescent="0.3">
      <c r="B398" s="132"/>
      <c r="C398" s="132"/>
      <c r="AL398" s="129"/>
    </row>
    <row r="399" spans="2:38" x14ac:dyDescent="0.3">
      <c r="B399" s="132"/>
      <c r="C399" s="132"/>
      <c r="AL399" s="129"/>
    </row>
    <row r="400" spans="2:38" x14ac:dyDescent="0.3">
      <c r="B400" s="132"/>
      <c r="C400" s="132"/>
      <c r="AL400" s="129"/>
    </row>
    <row r="401" spans="2:38" x14ac:dyDescent="0.3">
      <c r="B401" s="132"/>
      <c r="C401" s="132"/>
      <c r="AL401" s="129"/>
    </row>
    <row r="402" spans="2:38" x14ac:dyDescent="0.3">
      <c r="B402" s="132"/>
      <c r="C402" s="132"/>
      <c r="AL402" s="129"/>
    </row>
    <row r="403" spans="2:38" x14ac:dyDescent="0.3">
      <c r="B403" s="132"/>
      <c r="C403" s="132"/>
      <c r="AL403" s="129"/>
    </row>
    <row r="404" spans="2:38" x14ac:dyDescent="0.3">
      <c r="B404" s="132"/>
      <c r="C404" s="132"/>
      <c r="AL404" s="129"/>
    </row>
    <row r="405" spans="2:38" x14ac:dyDescent="0.3">
      <c r="B405" s="132"/>
      <c r="C405" s="132"/>
      <c r="AL405" s="129"/>
    </row>
    <row r="406" spans="2:38" x14ac:dyDescent="0.3">
      <c r="B406" s="132"/>
      <c r="C406" s="132"/>
      <c r="AL406" s="129"/>
    </row>
    <row r="407" spans="2:38" x14ac:dyDescent="0.3">
      <c r="B407" s="132"/>
      <c r="C407" s="132"/>
      <c r="AL407" s="129"/>
    </row>
    <row r="408" spans="2:38" x14ac:dyDescent="0.3">
      <c r="B408" s="132"/>
      <c r="C408" s="132"/>
      <c r="AL408" s="129"/>
    </row>
    <row r="409" spans="2:38" x14ac:dyDescent="0.3">
      <c r="B409" s="132"/>
      <c r="C409" s="132"/>
      <c r="AL409" s="129"/>
    </row>
    <row r="410" spans="2:38" x14ac:dyDescent="0.3">
      <c r="B410" s="132"/>
      <c r="C410" s="132"/>
      <c r="AL410" s="129"/>
    </row>
    <row r="411" spans="2:38" x14ac:dyDescent="0.3">
      <c r="B411" s="132"/>
      <c r="C411" s="132"/>
      <c r="AL411" s="129"/>
    </row>
    <row r="412" spans="2:38" x14ac:dyDescent="0.3">
      <c r="B412" s="132"/>
      <c r="C412" s="132"/>
      <c r="AL412" s="129"/>
    </row>
    <row r="413" spans="2:38" x14ac:dyDescent="0.3">
      <c r="B413" s="132"/>
      <c r="C413" s="132"/>
      <c r="AL413" s="129"/>
    </row>
    <row r="414" spans="2:38" x14ac:dyDescent="0.3">
      <c r="B414" s="132"/>
      <c r="C414" s="132"/>
      <c r="AL414" s="129"/>
    </row>
    <row r="415" spans="2:38" x14ac:dyDescent="0.3">
      <c r="B415" s="132"/>
      <c r="C415" s="132"/>
      <c r="AL415" s="129"/>
    </row>
    <row r="416" spans="2:38" x14ac:dyDescent="0.3">
      <c r="B416" s="132"/>
      <c r="C416" s="132"/>
      <c r="AL416" s="129"/>
    </row>
    <row r="417" spans="2:38" x14ac:dyDescent="0.3">
      <c r="B417" s="132"/>
      <c r="C417" s="132"/>
      <c r="AL417" s="129"/>
    </row>
    <row r="418" spans="2:38" x14ac:dyDescent="0.3">
      <c r="B418" s="132"/>
      <c r="C418" s="132"/>
      <c r="AL418" s="129"/>
    </row>
    <row r="419" spans="2:38" x14ac:dyDescent="0.3">
      <c r="B419" s="132"/>
      <c r="C419" s="132"/>
      <c r="AL419" s="129"/>
    </row>
    <row r="420" spans="2:38" x14ac:dyDescent="0.3">
      <c r="B420" s="132"/>
      <c r="C420" s="132"/>
      <c r="AL420" s="129"/>
    </row>
    <row r="421" spans="2:38" x14ac:dyDescent="0.3">
      <c r="B421" s="132"/>
      <c r="C421" s="132"/>
      <c r="AL421" s="129"/>
    </row>
    <row r="422" spans="2:38" x14ac:dyDescent="0.3">
      <c r="B422" s="132"/>
      <c r="C422" s="132"/>
      <c r="AL422" s="129"/>
    </row>
    <row r="423" spans="2:38" x14ac:dyDescent="0.3">
      <c r="B423" s="132"/>
      <c r="C423" s="132"/>
      <c r="AL423" s="129"/>
    </row>
    <row r="424" spans="2:38" x14ac:dyDescent="0.3">
      <c r="B424" s="132"/>
      <c r="C424" s="132"/>
      <c r="AL424" s="129"/>
    </row>
    <row r="425" spans="2:38" x14ac:dyDescent="0.3">
      <c r="B425" s="132"/>
      <c r="C425" s="132"/>
      <c r="AL425" s="129"/>
    </row>
    <row r="426" spans="2:38" x14ac:dyDescent="0.3">
      <c r="B426" s="132"/>
      <c r="C426" s="132"/>
      <c r="AL426" s="129"/>
    </row>
    <row r="427" spans="2:38" x14ac:dyDescent="0.3">
      <c r="B427" s="132"/>
      <c r="C427" s="132"/>
      <c r="AL427" s="129"/>
    </row>
    <row r="428" spans="2:38" x14ac:dyDescent="0.3">
      <c r="B428" s="132"/>
      <c r="C428" s="132"/>
      <c r="AL428" s="129"/>
    </row>
    <row r="429" spans="2:38" x14ac:dyDescent="0.3">
      <c r="B429" s="132"/>
      <c r="C429" s="132"/>
      <c r="AL429" s="129"/>
    </row>
    <row r="430" spans="2:38" x14ac:dyDescent="0.3">
      <c r="B430" s="132"/>
      <c r="C430" s="132"/>
      <c r="AL430" s="129"/>
    </row>
    <row r="431" spans="2:38" x14ac:dyDescent="0.3">
      <c r="B431" s="132"/>
      <c r="C431" s="132"/>
      <c r="AL431" s="129"/>
    </row>
    <row r="432" spans="2:38" x14ac:dyDescent="0.3">
      <c r="B432" s="132"/>
      <c r="C432" s="132"/>
      <c r="AL432" s="129"/>
    </row>
    <row r="433" spans="2:38" x14ac:dyDescent="0.3">
      <c r="B433" s="132"/>
      <c r="C433" s="132"/>
      <c r="AL433" s="129"/>
    </row>
    <row r="434" spans="2:38" x14ac:dyDescent="0.3">
      <c r="B434" s="132"/>
      <c r="C434" s="132"/>
      <c r="AL434" s="129"/>
    </row>
    <row r="435" spans="2:38" x14ac:dyDescent="0.3">
      <c r="B435" s="132"/>
      <c r="C435" s="132"/>
      <c r="AL435" s="129"/>
    </row>
    <row r="436" spans="2:38" x14ac:dyDescent="0.3">
      <c r="B436" s="132"/>
      <c r="C436" s="132"/>
      <c r="AL436" s="129"/>
    </row>
    <row r="437" spans="2:38" x14ac:dyDescent="0.3">
      <c r="B437" s="132"/>
      <c r="C437" s="132"/>
      <c r="AL437" s="129"/>
    </row>
    <row r="438" spans="2:38" x14ac:dyDescent="0.3">
      <c r="B438" s="132"/>
      <c r="C438" s="132"/>
      <c r="AL438" s="129"/>
    </row>
    <row r="439" spans="2:38" x14ac:dyDescent="0.3">
      <c r="B439" s="132"/>
      <c r="C439" s="132"/>
      <c r="AL439" s="129"/>
    </row>
    <row r="440" spans="2:38" x14ac:dyDescent="0.3">
      <c r="B440" s="132"/>
      <c r="C440" s="132"/>
      <c r="AL440" s="129"/>
    </row>
    <row r="441" spans="2:38" x14ac:dyDescent="0.3">
      <c r="B441" s="132"/>
      <c r="C441" s="132"/>
      <c r="AL441" s="129"/>
    </row>
    <row r="442" spans="2:38" x14ac:dyDescent="0.3">
      <c r="B442" s="132"/>
      <c r="C442" s="132"/>
      <c r="AL442" s="129"/>
    </row>
    <row r="443" spans="2:38" x14ac:dyDescent="0.3">
      <c r="B443" s="132"/>
      <c r="C443" s="132"/>
      <c r="AL443" s="129"/>
    </row>
    <row r="444" spans="2:38" x14ac:dyDescent="0.3">
      <c r="B444" s="132"/>
      <c r="C444" s="132"/>
      <c r="AL444" s="129"/>
    </row>
    <row r="445" spans="2:38" x14ac:dyDescent="0.3">
      <c r="B445" s="132"/>
      <c r="C445" s="132"/>
      <c r="AL445" s="129"/>
    </row>
    <row r="446" spans="2:38" x14ac:dyDescent="0.3">
      <c r="B446" s="132"/>
      <c r="C446" s="132"/>
      <c r="AL446" s="129"/>
    </row>
    <row r="447" spans="2:38" x14ac:dyDescent="0.3">
      <c r="B447" s="132"/>
      <c r="C447" s="132"/>
      <c r="AL447" s="129"/>
    </row>
    <row r="448" spans="2:38" x14ac:dyDescent="0.3">
      <c r="B448" s="132"/>
      <c r="C448" s="132"/>
      <c r="AL448" s="129"/>
    </row>
    <row r="449" spans="2:38" x14ac:dyDescent="0.3">
      <c r="B449" s="132"/>
      <c r="C449" s="132"/>
      <c r="AL449" s="129"/>
    </row>
    <row r="450" spans="2:38" x14ac:dyDescent="0.3">
      <c r="B450" s="132"/>
      <c r="C450" s="132"/>
      <c r="AL450" s="129"/>
    </row>
    <row r="451" spans="2:38" x14ac:dyDescent="0.3">
      <c r="B451" s="132"/>
      <c r="C451" s="132"/>
      <c r="AL451" s="129"/>
    </row>
    <row r="452" spans="2:38" x14ac:dyDescent="0.3">
      <c r="B452" s="132"/>
      <c r="C452" s="132"/>
      <c r="AL452" s="129"/>
    </row>
    <row r="453" spans="2:38" x14ac:dyDescent="0.3">
      <c r="B453" s="132"/>
      <c r="C453" s="132"/>
      <c r="AL453" s="129"/>
    </row>
    <row r="454" spans="2:38" x14ac:dyDescent="0.3">
      <c r="B454" s="132"/>
      <c r="C454" s="132"/>
      <c r="AL454" s="129"/>
    </row>
    <row r="455" spans="2:38" x14ac:dyDescent="0.3">
      <c r="B455" s="132"/>
      <c r="C455" s="132"/>
      <c r="AL455" s="129"/>
    </row>
    <row r="456" spans="2:38" x14ac:dyDescent="0.3">
      <c r="B456" s="132"/>
      <c r="C456" s="132"/>
      <c r="AL456" s="129"/>
    </row>
    <row r="457" spans="2:38" x14ac:dyDescent="0.3">
      <c r="B457" s="132"/>
      <c r="C457" s="132"/>
      <c r="AL457" s="129"/>
    </row>
    <row r="458" spans="2:38" x14ac:dyDescent="0.3">
      <c r="B458" s="132"/>
      <c r="C458" s="132"/>
      <c r="AL458" s="129"/>
    </row>
    <row r="459" spans="2:38" x14ac:dyDescent="0.3">
      <c r="B459" s="132"/>
      <c r="C459" s="132"/>
      <c r="AL459" s="129"/>
    </row>
    <row r="460" spans="2:38" x14ac:dyDescent="0.3">
      <c r="B460" s="132"/>
      <c r="C460" s="132"/>
      <c r="AL460" s="129"/>
    </row>
    <row r="461" spans="2:38" x14ac:dyDescent="0.3">
      <c r="B461" s="132"/>
      <c r="C461" s="132"/>
      <c r="AL461" s="129"/>
    </row>
    <row r="462" spans="2:38" x14ac:dyDescent="0.3">
      <c r="B462" s="132"/>
      <c r="C462" s="132"/>
      <c r="AL462" s="129"/>
    </row>
    <row r="463" spans="2:38" x14ac:dyDescent="0.3">
      <c r="B463" s="132"/>
      <c r="C463" s="132"/>
      <c r="AL463" s="129"/>
    </row>
    <row r="464" spans="2:38" x14ac:dyDescent="0.3">
      <c r="B464" s="132"/>
      <c r="C464" s="132"/>
      <c r="AL464" s="129"/>
    </row>
    <row r="465" spans="2:38" x14ac:dyDescent="0.3">
      <c r="B465" s="132"/>
      <c r="C465" s="132"/>
      <c r="AL465" s="129"/>
    </row>
    <row r="466" spans="2:38" x14ac:dyDescent="0.3">
      <c r="B466" s="132"/>
      <c r="C466" s="132"/>
      <c r="AL466" s="129"/>
    </row>
    <row r="467" spans="2:38" x14ac:dyDescent="0.3">
      <c r="B467" s="132"/>
      <c r="C467" s="132"/>
      <c r="AL467" s="129"/>
    </row>
    <row r="468" spans="2:38" x14ac:dyDescent="0.3">
      <c r="B468" s="132"/>
      <c r="C468" s="132"/>
      <c r="AL468" s="129"/>
    </row>
    <row r="469" spans="2:38" x14ac:dyDescent="0.3">
      <c r="B469" s="132"/>
      <c r="C469" s="132"/>
      <c r="AL469" s="129"/>
    </row>
    <row r="470" spans="2:38" x14ac:dyDescent="0.3">
      <c r="B470" s="132"/>
      <c r="C470" s="132"/>
      <c r="AL470" s="129"/>
    </row>
    <row r="471" spans="2:38" x14ac:dyDescent="0.3">
      <c r="B471" s="132"/>
      <c r="C471" s="132"/>
      <c r="AL471" s="129"/>
    </row>
    <row r="472" spans="2:38" x14ac:dyDescent="0.3">
      <c r="B472" s="132"/>
      <c r="C472" s="132"/>
      <c r="AL472" s="129"/>
    </row>
    <row r="473" spans="2:38" x14ac:dyDescent="0.3">
      <c r="B473" s="132"/>
      <c r="C473" s="132"/>
      <c r="AL473" s="129"/>
    </row>
    <row r="474" spans="2:38" x14ac:dyDescent="0.3">
      <c r="B474" s="132"/>
      <c r="C474" s="132"/>
      <c r="AL474" s="129"/>
    </row>
    <row r="475" spans="2:38" x14ac:dyDescent="0.3">
      <c r="B475" s="132"/>
      <c r="C475" s="132"/>
      <c r="AL475" s="129"/>
    </row>
    <row r="476" spans="2:38" x14ac:dyDescent="0.3">
      <c r="B476" s="132"/>
      <c r="C476" s="132"/>
      <c r="AL476" s="129"/>
    </row>
    <row r="477" spans="2:38" x14ac:dyDescent="0.3">
      <c r="B477" s="132"/>
      <c r="C477" s="132"/>
      <c r="AL477" s="129"/>
    </row>
    <row r="478" spans="2:38" x14ac:dyDescent="0.3">
      <c r="B478" s="132"/>
      <c r="C478" s="132"/>
      <c r="AL478" s="129"/>
    </row>
    <row r="479" spans="2:38" x14ac:dyDescent="0.3">
      <c r="B479" s="132"/>
      <c r="C479" s="132"/>
      <c r="AL479" s="129"/>
    </row>
    <row r="480" spans="2:38" x14ac:dyDescent="0.3">
      <c r="B480" s="132"/>
      <c r="C480" s="132"/>
      <c r="AL480" s="129"/>
    </row>
    <row r="481" spans="2:38" x14ac:dyDescent="0.3">
      <c r="B481" s="132"/>
      <c r="C481" s="132"/>
      <c r="AL481" s="129"/>
    </row>
    <row r="482" spans="2:38" x14ac:dyDescent="0.3">
      <c r="B482" s="132"/>
      <c r="C482" s="132"/>
      <c r="AL482" s="129"/>
    </row>
    <row r="483" spans="2:38" x14ac:dyDescent="0.3">
      <c r="B483" s="132"/>
      <c r="C483" s="132"/>
      <c r="AL483" s="129"/>
    </row>
    <row r="484" spans="2:38" x14ac:dyDescent="0.3">
      <c r="B484" s="132"/>
      <c r="C484" s="132"/>
      <c r="AL484" s="129"/>
    </row>
    <row r="485" spans="2:38" x14ac:dyDescent="0.3">
      <c r="B485" s="132"/>
      <c r="C485" s="132"/>
      <c r="AL485" s="129"/>
    </row>
    <row r="486" spans="2:38" x14ac:dyDescent="0.3">
      <c r="B486" s="132"/>
      <c r="C486" s="132"/>
      <c r="AL486" s="129"/>
    </row>
    <row r="487" spans="2:38" x14ac:dyDescent="0.3">
      <c r="B487" s="132"/>
      <c r="C487" s="132"/>
      <c r="AL487" s="129"/>
    </row>
    <row r="488" spans="2:38" x14ac:dyDescent="0.3">
      <c r="B488" s="132"/>
      <c r="C488" s="132"/>
      <c r="AL488" s="129"/>
    </row>
    <row r="489" spans="2:38" x14ac:dyDescent="0.3">
      <c r="B489" s="132"/>
      <c r="C489" s="132"/>
      <c r="AL489" s="129"/>
    </row>
    <row r="490" spans="2:38" x14ac:dyDescent="0.3">
      <c r="B490" s="132"/>
      <c r="C490" s="132"/>
      <c r="AL490" s="129"/>
    </row>
    <row r="491" spans="2:38" x14ac:dyDescent="0.3">
      <c r="B491" s="132"/>
      <c r="C491" s="132"/>
      <c r="AL491" s="129"/>
    </row>
    <row r="492" spans="2:38" x14ac:dyDescent="0.3">
      <c r="B492" s="132"/>
      <c r="C492" s="132"/>
      <c r="AL492" s="129"/>
    </row>
    <row r="493" spans="2:38" x14ac:dyDescent="0.3">
      <c r="B493" s="132"/>
      <c r="C493" s="132"/>
      <c r="AL493" s="129"/>
    </row>
    <row r="494" spans="2:38" x14ac:dyDescent="0.3">
      <c r="B494" s="132"/>
      <c r="C494" s="132"/>
      <c r="AL494" s="129"/>
    </row>
    <row r="495" spans="2:38" x14ac:dyDescent="0.3">
      <c r="B495" s="132"/>
      <c r="C495" s="132"/>
      <c r="AL495" s="129"/>
    </row>
    <row r="496" spans="2:38" x14ac:dyDescent="0.3">
      <c r="B496" s="132"/>
      <c r="C496" s="132"/>
      <c r="AL496" s="129"/>
    </row>
    <row r="497" spans="2:38" x14ac:dyDescent="0.3">
      <c r="B497" s="132"/>
      <c r="C497" s="132"/>
      <c r="AL497" s="129"/>
    </row>
    <row r="498" spans="2:38" x14ac:dyDescent="0.3">
      <c r="B498" s="132"/>
      <c r="C498" s="132"/>
      <c r="AL498" s="129"/>
    </row>
    <row r="499" spans="2:38" x14ac:dyDescent="0.3">
      <c r="B499" s="132"/>
      <c r="C499" s="132"/>
      <c r="AL499" s="129"/>
    </row>
    <row r="500" spans="2:38" x14ac:dyDescent="0.3">
      <c r="B500" s="132"/>
      <c r="C500" s="132"/>
      <c r="AL500" s="129"/>
    </row>
    <row r="501" spans="2:38" x14ac:dyDescent="0.3">
      <c r="B501" s="132"/>
      <c r="C501" s="132"/>
      <c r="AL501" s="129"/>
    </row>
    <row r="502" spans="2:38" x14ac:dyDescent="0.3">
      <c r="B502" s="132"/>
      <c r="C502" s="132"/>
      <c r="AL502" s="129"/>
    </row>
    <row r="503" spans="2:38" x14ac:dyDescent="0.3">
      <c r="B503" s="132"/>
      <c r="C503" s="132"/>
      <c r="AL503" s="129"/>
    </row>
    <row r="504" spans="2:38" x14ac:dyDescent="0.3">
      <c r="B504" s="132"/>
      <c r="C504" s="132"/>
      <c r="AL504" s="129"/>
    </row>
    <row r="505" spans="2:38" x14ac:dyDescent="0.3">
      <c r="B505" s="132"/>
      <c r="C505" s="132"/>
      <c r="AL505" s="129"/>
    </row>
    <row r="506" spans="2:38" x14ac:dyDescent="0.3">
      <c r="B506" s="132"/>
      <c r="C506" s="132"/>
      <c r="AL506" s="129"/>
    </row>
    <row r="507" spans="2:38" x14ac:dyDescent="0.3">
      <c r="B507" s="132"/>
      <c r="C507" s="132"/>
      <c r="AL507" s="129"/>
    </row>
    <row r="508" spans="2:38" x14ac:dyDescent="0.3">
      <c r="B508" s="132"/>
      <c r="C508" s="132"/>
      <c r="AL508" s="129"/>
    </row>
    <row r="509" spans="2:38" x14ac:dyDescent="0.3">
      <c r="B509" s="132"/>
      <c r="C509" s="132"/>
      <c r="AL509" s="129"/>
    </row>
    <row r="510" spans="2:38" x14ac:dyDescent="0.3">
      <c r="B510" s="132"/>
      <c r="C510" s="132"/>
      <c r="AL510" s="129"/>
    </row>
    <row r="511" spans="2:38" x14ac:dyDescent="0.3">
      <c r="B511" s="132"/>
      <c r="C511" s="132"/>
      <c r="AL511" s="129"/>
    </row>
    <row r="512" spans="2:38" x14ac:dyDescent="0.3">
      <c r="B512" s="132"/>
      <c r="C512" s="132"/>
      <c r="AL512" s="129"/>
    </row>
    <row r="513" spans="2:38" x14ac:dyDescent="0.3">
      <c r="B513" s="132"/>
      <c r="C513" s="132"/>
      <c r="AL513" s="129"/>
    </row>
    <row r="514" spans="2:38" x14ac:dyDescent="0.3">
      <c r="B514" s="132"/>
      <c r="C514" s="132"/>
      <c r="AL514" s="129"/>
    </row>
    <row r="515" spans="2:38" x14ac:dyDescent="0.3">
      <c r="B515" s="132"/>
      <c r="C515" s="132"/>
      <c r="AL515" s="129"/>
    </row>
    <row r="516" spans="2:38" x14ac:dyDescent="0.3">
      <c r="B516" s="132"/>
      <c r="C516" s="132"/>
      <c r="AL516" s="129"/>
    </row>
    <row r="517" spans="2:38" x14ac:dyDescent="0.3">
      <c r="B517" s="132"/>
      <c r="C517" s="132"/>
      <c r="AL517" s="129"/>
    </row>
    <row r="518" spans="2:38" x14ac:dyDescent="0.3">
      <c r="B518" s="132"/>
      <c r="C518" s="132"/>
      <c r="AL518" s="129"/>
    </row>
    <row r="519" spans="2:38" x14ac:dyDescent="0.3">
      <c r="B519" s="132"/>
      <c r="C519" s="132"/>
      <c r="AL519" s="129"/>
    </row>
    <row r="520" spans="2:38" x14ac:dyDescent="0.3">
      <c r="B520" s="132"/>
      <c r="C520" s="132"/>
      <c r="AL520" s="129"/>
    </row>
    <row r="521" spans="2:38" x14ac:dyDescent="0.3">
      <c r="B521" s="132"/>
      <c r="C521" s="132"/>
      <c r="AL521" s="129"/>
    </row>
    <row r="522" spans="2:38" x14ac:dyDescent="0.3">
      <c r="B522" s="132"/>
      <c r="C522" s="132"/>
      <c r="AL522" s="129"/>
    </row>
    <row r="523" spans="2:38" x14ac:dyDescent="0.3">
      <c r="B523" s="132"/>
      <c r="C523" s="132"/>
      <c r="AL523" s="129"/>
    </row>
    <row r="524" spans="2:38" x14ac:dyDescent="0.3">
      <c r="B524" s="132"/>
      <c r="C524" s="132"/>
      <c r="AL524" s="129"/>
    </row>
    <row r="525" spans="2:38" x14ac:dyDescent="0.3">
      <c r="B525" s="132"/>
      <c r="C525" s="132"/>
      <c r="AL525" s="129"/>
    </row>
    <row r="526" spans="2:38" x14ac:dyDescent="0.3">
      <c r="B526" s="132"/>
      <c r="C526" s="132"/>
      <c r="AL526" s="129"/>
    </row>
    <row r="527" spans="2:38" x14ac:dyDescent="0.3">
      <c r="B527" s="132"/>
      <c r="C527" s="132"/>
      <c r="AL527" s="129"/>
    </row>
    <row r="528" spans="2:38" x14ac:dyDescent="0.3">
      <c r="B528" s="132"/>
      <c r="C528" s="132"/>
      <c r="AL528" s="129"/>
    </row>
    <row r="529" spans="2:38" x14ac:dyDescent="0.3">
      <c r="B529" s="132"/>
      <c r="C529" s="132"/>
      <c r="AL529" s="129"/>
    </row>
    <row r="530" spans="2:38" x14ac:dyDescent="0.3">
      <c r="B530" s="132"/>
      <c r="C530" s="132"/>
      <c r="AL530" s="129"/>
    </row>
    <row r="531" spans="2:38" x14ac:dyDescent="0.3">
      <c r="B531" s="132"/>
      <c r="C531" s="132"/>
      <c r="AL531" s="129"/>
    </row>
    <row r="532" spans="2:38" x14ac:dyDescent="0.3">
      <c r="B532" s="132"/>
      <c r="C532" s="132"/>
      <c r="AL532" s="129"/>
    </row>
    <row r="533" spans="2:38" x14ac:dyDescent="0.3">
      <c r="B533" s="132"/>
      <c r="C533" s="132"/>
      <c r="AL533" s="129"/>
    </row>
    <row r="534" spans="2:38" x14ac:dyDescent="0.3">
      <c r="B534" s="132"/>
      <c r="C534" s="132"/>
      <c r="AL534" s="129"/>
    </row>
    <row r="535" spans="2:38" x14ac:dyDescent="0.3">
      <c r="B535" s="132"/>
      <c r="C535" s="132"/>
      <c r="AL535" s="129"/>
    </row>
    <row r="536" spans="2:38" x14ac:dyDescent="0.3">
      <c r="B536" s="132"/>
      <c r="C536" s="132"/>
      <c r="AL536" s="129"/>
    </row>
    <row r="537" spans="2:38" x14ac:dyDescent="0.3">
      <c r="B537" s="132"/>
      <c r="C537" s="132"/>
      <c r="AL537" s="129"/>
    </row>
    <row r="538" spans="2:38" x14ac:dyDescent="0.3">
      <c r="B538" s="132"/>
      <c r="C538" s="132"/>
      <c r="AL538" s="129"/>
    </row>
    <row r="539" spans="2:38" x14ac:dyDescent="0.3">
      <c r="B539" s="132"/>
      <c r="C539" s="132"/>
      <c r="AL539" s="129"/>
    </row>
    <row r="540" spans="2:38" x14ac:dyDescent="0.3">
      <c r="B540" s="132"/>
      <c r="C540" s="132"/>
      <c r="AL540" s="129"/>
    </row>
    <row r="541" spans="2:38" x14ac:dyDescent="0.3">
      <c r="B541" s="132"/>
      <c r="C541" s="132"/>
      <c r="AL541" s="129"/>
    </row>
    <row r="542" spans="2:38" x14ac:dyDescent="0.3">
      <c r="B542" s="132"/>
      <c r="C542" s="132"/>
      <c r="AL542" s="129"/>
    </row>
    <row r="543" spans="2:38" x14ac:dyDescent="0.3">
      <c r="B543" s="132"/>
      <c r="C543" s="132"/>
      <c r="AL543" s="129"/>
    </row>
    <row r="544" spans="2:38" x14ac:dyDescent="0.3">
      <c r="B544" s="132"/>
      <c r="C544" s="132"/>
      <c r="AL544" s="129"/>
    </row>
    <row r="545" spans="2:38" x14ac:dyDescent="0.3">
      <c r="B545" s="132"/>
      <c r="C545" s="132"/>
      <c r="AL545" s="129"/>
    </row>
    <row r="546" spans="2:38" x14ac:dyDescent="0.3">
      <c r="B546" s="132"/>
      <c r="C546" s="132"/>
      <c r="AL546" s="129"/>
    </row>
    <row r="547" spans="2:38" x14ac:dyDescent="0.3">
      <c r="B547" s="132"/>
      <c r="C547" s="132"/>
      <c r="AL547" s="129"/>
    </row>
    <row r="548" spans="2:38" x14ac:dyDescent="0.3">
      <c r="B548" s="132"/>
      <c r="C548" s="132"/>
      <c r="AL548" s="129"/>
    </row>
    <row r="549" spans="2:38" x14ac:dyDescent="0.3">
      <c r="B549" s="132"/>
      <c r="C549" s="132"/>
      <c r="AL549" s="129"/>
    </row>
    <row r="550" spans="2:38" x14ac:dyDescent="0.3">
      <c r="B550" s="132"/>
      <c r="C550" s="132"/>
      <c r="AL550" s="129"/>
    </row>
    <row r="551" spans="2:38" x14ac:dyDescent="0.3">
      <c r="B551" s="132"/>
      <c r="C551" s="132"/>
      <c r="AL551" s="129"/>
    </row>
    <row r="552" spans="2:38" x14ac:dyDescent="0.3">
      <c r="B552" s="132"/>
      <c r="C552" s="132"/>
      <c r="AL552" s="129"/>
    </row>
    <row r="553" spans="2:38" x14ac:dyDescent="0.3">
      <c r="B553" s="132"/>
      <c r="C553" s="132"/>
      <c r="AL553" s="129"/>
    </row>
    <row r="554" spans="2:38" x14ac:dyDescent="0.3">
      <c r="B554" s="132"/>
      <c r="C554" s="132"/>
      <c r="AL554" s="129"/>
    </row>
    <row r="555" spans="2:38" x14ac:dyDescent="0.3">
      <c r="B555" s="132"/>
      <c r="C555" s="132"/>
      <c r="AL555" s="129"/>
    </row>
    <row r="556" spans="2:38" x14ac:dyDescent="0.3">
      <c r="B556" s="132"/>
      <c r="C556" s="132"/>
      <c r="AL556" s="129"/>
    </row>
    <row r="557" spans="2:38" x14ac:dyDescent="0.3">
      <c r="B557" s="132"/>
      <c r="C557" s="132"/>
      <c r="AL557" s="129"/>
    </row>
    <row r="558" spans="2:38" x14ac:dyDescent="0.3">
      <c r="B558" s="132"/>
      <c r="C558" s="132"/>
      <c r="AL558" s="129"/>
    </row>
    <row r="559" spans="2:38" x14ac:dyDescent="0.3">
      <c r="B559" s="132"/>
      <c r="C559" s="132"/>
      <c r="AL559" s="129"/>
    </row>
    <row r="560" spans="2:38" x14ac:dyDescent="0.3">
      <c r="B560" s="132"/>
      <c r="C560" s="132"/>
      <c r="AL560" s="129"/>
    </row>
    <row r="561" spans="2:38" x14ac:dyDescent="0.3">
      <c r="B561" s="132"/>
      <c r="C561" s="132"/>
      <c r="AL561" s="129"/>
    </row>
    <row r="562" spans="2:38" x14ac:dyDescent="0.3">
      <c r="B562" s="132"/>
      <c r="C562" s="132"/>
      <c r="AL562" s="129"/>
    </row>
    <row r="563" spans="2:38" x14ac:dyDescent="0.3">
      <c r="B563" s="132"/>
      <c r="C563" s="132"/>
      <c r="AL563" s="129"/>
    </row>
    <row r="564" spans="2:38" x14ac:dyDescent="0.3">
      <c r="B564" s="132"/>
      <c r="C564" s="132"/>
      <c r="AL564" s="129"/>
    </row>
    <row r="565" spans="2:38" x14ac:dyDescent="0.3">
      <c r="B565" s="132"/>
      <c r="C565" s="132"/>
      <c r="AL565" s="129"/>
    </row>
    <row r="566" spans="2:38" x14ac:dyDescent="0.3">
      <c r="B566" s="132"/>
      <c r="C566" s="132"/>
      <c r="AL566" s="129"/>
    </row>
    <row r="567" spans="2:38" x14ac:dyDescent="0.3">
      <c r="B567" s="132"/>
      <c r="C567" s="132"/>
      <c r="AL567" s="129"/>
    </row>
    <row r="568" spans="2:38" x14ac:dyDescent="0.3">
      <c r="B568" s="132"/>
      <c r="C568" s="132"/>
      <c r="AL568" s="129"/>
    </row>
    <row r="569" spans="2:38" x14ac:dyDescent="0.3">
      <c r="B569" s="132"/>
      <c r="C569" s="132"/>
      <c r="AL569" s="129"/>
    </row>
    <row r="570" spans="2:38" x14ac:dyDescent="0.3">
      <c r="B570" s="132"/>
      <c r="C570" s="132"/>
      <c r="AL570" s="129"/>
    </row>
    <row r="571" spans="2:38" x14ac:dyDescent="0.3">
      <c r="B571" s="132"/>
      <c r="C571" s="132"/>
      <c r="AL571" s="129"/>
    </row>
    <row r="572" spans="2:38" x14ac:dyDescent="0.3">
      <c r="B572" s="132"/>
      <c r="C572" s="132"/>
      <c r="AL572" s="129"/>
    </row>
    <row r="573" spans="2:38" x14ac:dyDescent="0.3">
      <c r="B573" s="132"/>
      <c r="C573" s="132"/>
      <c r="AL573" s="129"/>
    </row>
    <row r="574" spans="2:38" x14ac:dyDescent="0.3">
      <c r="B574" s="132"/>
      <c r="C574" s="132"/>
      <c r="AL574" s="129"/>
    </row>
    <row r="575" spans="2:38" x14ac:dyDescent="0.3">
      <c r="B575" s="132"/>
      <c r="C575" s="132"/>
      <c r="AL575" s="129"/>
    </row>
    <row r="576" spans="2:38" x14ac:dyDescent="0.3">
      <c r="B576" s="132"/>
      <c r="C576" s="132"/>
      <c r="AL576" s="129"/>
    </row>
    <row r="577" spans="2:38" x14ac:dyDescent="0.3">
      <c r="B577" s="132"/>
      <c r="C577" s="132"/>
      <c r="AL577" s="129"/>
    </row>
    <row r="578" spans="2:38" x14ac:dyDescent="0.3">
      <c r="B578" s="132"/>
      <c r="C578" s="132"/>
      <c r="AL578" s="129"/>
    </row>
    <row r="579" spans="2:38" x14ac:dyDescent="0.3">
      <c r="B579" s="132"/>
      <c r="C579" s="132"/>
      <c r="AL579" s="129"/>
    </row>
    <row r="580" spans="2:38" x14ac:dyDescent="0.3">
      <c r="B580" s="132"/>
      <c r="C580" s="132"/>
      <c r="AL580" s="129"/>
    </row>
    <row r="581" spans="2:38" x14ac:dyDescent="0.3">
      <c r="B581" s="132"/>
      <c r="C581" s="132"/>
      <c r="AL581" s="129"/>
    </row>
    <row r="582" spans="2:38" x14ac:dyDescent="0.3">
      <c r="B582" s="132"/>
      <c r="C582" s="132"/>
      <c r="AL582" s="129"/>
    </row>
    <row r="583" spans="2:38" x14ac:dyDescent="0.3">
      <c r="B583" s="132"/>
      <c r="C583" s="132"/>
      <c r="AL583" s="129"/>
    </row>
    <row r="584" spans="2:38" x14ac:dyDescent="0.3">
      <c r="B584" s="132"/>
      <c r="C584" s="132"/>
      <c r="AL584" s="129"/>
    </row>
    <row r="585" spans="2:38" x14ac:dyDescent="0.3">
      <c r="B585" s="132"/>
      <c r="C585" s="132"/>
      <c r="AL585" s="129"/>
    </row>
    <row r="586" spans="2:38" x14ac:dyDescent="0.3">
      <c r="B586" s="132"/>
      <c r="C586" s="132"/>
      <c r="AL586" s="129"/>
    </row>
    <row r="587" spans="2:38" x14ac:dyDescent="0.3">
      <c r="B587" s="132"/>
      <c r="C587" s="132"/>
      <c r="AL587" s="129"/>
    </row>
    <row r="588" spans="2:38" x14ac:dyDescent="0.3">
      <c r="B588" s="132"/>
      <c r="C588" s="132"/>
      <c r="AL588" s="129"/>
    </row>
    <row r="589" spans="2:38" x14ac:dyDescent="0.3">
      <c r="B589" s="132"/>
      <c r="C589" s="132"/>
      <c r="AL589" s="129"/>
    </row>
    <row r="590" spans="2:38" x14ac:dyDescent="0.3">
      <c r="B590" s="132"/>
      <c r="C590" s="132"/>
      <c r="AL590" s="129"/>
    </row>
    <row r="591" spans="2:38" x14ac:dyDescent="0.3">
      <c r="B591" s="132"/>
      <c r="C591" s="132"/>
      <c r="AL591" s="129"/>
    </row>
    <row r="592" spans="2:38" x14ac:dyDescent="0.3">
      <c r="B592" s="132"/>
      <c r="C592" s="132"/>
      <c r="AL592" s="129"/>
    </row>
    <row r="593" spans="2:38" x14ac:dyDescent="0.3">
      <c r="B593" s="132"/>
      <c r="C593" s="132"/>
      <c r="AL593" s="129"/>
    </row>
    <row r="594" spans="2:38" x14ac:dyDescent="0.3">
      <c r="B594" s="132"/>
      <c r="C594" s="132"/>
      <c r="AL594" s="129"/>
    </row>
    <row r="595" spans="2:38" x14ac:dyDescent="0.3">
      <c r="B595" s="132"/>
      <c r="C595" s="132"/>
      <c r="AL595" s="129"/>
    </row>
    <row r="596" spans="2:38" x14ac:dyDescent="0.3">
      <c r="B596" s="132"/>
      <c r="C596" s="132"/>
      <c r="AL596" s="129"/>
    </row>
    <row r="597" spans="2:38" x14ac:dyDescent="0.3">
      <c r="B597" s="132"/>
      <c r="C597" s="132"/>
      <c r="AL597" s="129"/>
    </row>
    <row r="598" spans="2:38" x14ac:dyDescent="0.3">
      <c r="B598" s="132"/>
      <c r="C598" s="132"/>
      <c r="AL598" s="129"/>
    </row>
    <row r="599" spans="2:38" x14ac:dyDescent="0.3">
      <c r="B599" s="132"/>
      <c r="C599" s="132"/>
      <c r="AL599" s="129"/>
    </row>
    <row r="600" spans="2:38" x14ac:dyDescent="0.3">
      <c r="B600" s="132"/>
      <c r="C600" s="132"/>
      <c r="AL600" s="129"/>
    </row>
    <row r="601" spans="2:38" x14ac:dyDescent="0.3">
      <c r="B601" s="132"/>
      <c r="C601" s="132"/>
      <c r="AL601" s="129"/>
    </row>
    <row r="602" spans="2:38" x14ac:dyDescent="0.3">
      <c r="B602" s="132"/>
      <c r="C602" s="132"/>
      <c r="AL602" s="129"/>
    </row>
    <row r="603" spans="2:38" x14ac:dyDescent="0.3">
      <c r="B603" s="132"/>
      <c r="C603" s="132"/>
      <c r="AL603" s="129"/>
    </row>
    <row r="604" spans="2:38" x14ac:dyDescent="0.3">
      <c r="B604" s="132"/>
      <c r="C604" s="132"/>
      <c r="AL604" s="129"/>
    </row>
    <row r="605" spans="2:38" x14ac:dyDescent="0.3">
      <c r="B605" s="132"/>
      <c r="C605" s="132"/>
      <c r="AL605" s="129"/>
    </row>
    <row r="606" spans="2:38" x14ac:dyDescent="0.3">
      <c r="B606" s="132"/>
      <c r="C606" s="132"/>
      <c r="AL606" s="129"/>
    </row>
    <row r="607" spans="2:38" x14ac:dyDescent="0.3">
      <c r="B607" s="132"/>
      <c r="C607" s="132"/>
      <c r="AL607" s="129"/>
    </row>
    <row r="608" spans="2:38" x14ac:dyDescent="0.3">
      <c r="B608" s="132"/>
      <c r="C608" s="132"/>
      <c r="AL608" s="129"/>
    </row>
    <row r="609" spans="2:38" x14ac:dyDescent="0.3">
      <c r="B609" s="132"/>
      <c r="C609" s="132"/>
      <c r="AL609" s="129"/>
    </row>
    <row r="610" spans="2:38" x14ac:dyDescent="0.3">
      <c r="B610" s="132"/>
      <c r="C610" s="132"/>
      <c r="AL610" s="129"/>
    </row>
    <row r="611" spans="2:38" x14ac:dyDescent="0.3">
      <c r="B611" s="132"/>
      <c r="C611" s="132"/>
      <c r="AL611" s="129"/>
    </row>
    <row r="612" spans="2:38" x14ac:dyDescent="0.3">
      <c r="B612" s="132"/>
      <c r="C612" s="132"/>
      <c r="AL612" s="129"/>
    </row>
    <row r="613" spans="2:38" x14ac:dyDescent="0.3">
      <c r="B613" s="132"/>
      <c r="C613" s="132"/>
      <c r="AL613" s="129"/>
    </row>
    <row r="614" spans="2:38" x14ac:dyDescent="0.3">
      <c r="B614" s="132"/>
      <c r="C614" s="132"/>
      <c r="AL614" s="129"/>
    </row>
    <row r="615" spans="2:38" x14ac:dyDescent="0.3">
      <c r="B615" s="132"/>
      <c r="C615" s="132"/>
      <c r="AL615" s="129"/>
    </row>
    <row r="616" spans="2:38" x14ac:dyDescent="0.3">
      <c r="B616" s="132"/>
      <c r="C616" s="132"/>
      <c r="AL616" s="129"/>
    </row>
    <row r="617" spans="2:38" x14ac:dyDescent="0.3">
      <c r="B617" s="132"/>
      <c r="C617" s="132"/>
      <c r="AL617" s="129"/>
    </row>
    <row r="618" spans="2:38" x14ac:dyDescent="0.3">
      <c r="B618" s="132"/>
      <c r="C618" s="132"/>
      <c r="AL618" s="129"/>
    </row>
    <row r="619" spans="2:38" x14ac:dyDescent="0.3">
      <c r="B619" s="132"/>
      <c r="C619" s="132"/>
      <c r="AL619" s="129"/>
    </row>
    <row r="620" spans="2:38" x14ac:dyDescent="0.3">
      <c r="B620" s="132"/>
      <c r="C620" s="132"/>
      <c r="AL620" s="129"/>
    </row>
    <row r="621" spans="2:38" x14ac:dyDescent="0.3">
      <c r="B621" s="132"/>
      <c r="C621" s="132"/>
      <c r="AL621" s="129"/>
    </row>
    <row r="622" spans="2:38" x14ac:dyDescent="0.3">
      <c r="B622" s="132"/>
      <c r="C622" s="132"/>
      <c r="AL622" s="129"/>
    </row>
    <row r="623" spans="2:38" x14ac:dyDescent="0.3">
      <c r="B623" s="132"/>
      <c r="C623" s="132"/>
      <c r="AL623" s="129"/>
    </row>
    <row r="624" spans="2:38" x14ac:dyDescent="0.3">
      <c r="B624" s="132"/>
      <c r="C624" s="132"/>
      <c r="AL624" s="129"/>
    </row>
    <row r="625" spans="2:38" x14ac:dyDescent="0.3">
      <c r="B625" s="132"/>
      <c r="C625" s="132"/>
      <c r="AL625" s="129"/>
    </row>
    <row r="626" spans="2:38" x14ac:dyDescent="0.3">
      <c r="B626" s="132"/>
      <c r="C626" s="132"/>
      <c r="AL626" s="129"/>
    </row>
    <row r="627" spans="2:38" x14ac:dyDescent="0.3">
      <c r="B627" s="132"/>
      <c r="C627" s="132"/>
      <c r="AL627" s="129"/>
    </row>
    <row r="628" spans="2:38" x14ac:dyDescent="0.3">
      <c r="B628" s="132"/>
      <c r="C628" s="132"/>
      <c r="AL628" s="129"/>
    </row>
    <row r="629" spans="2:38" x14ac:dyDescent="0.3">
      <c r="B629" s="132"/>
      <c r="C629" s="132"/>
      <c r="AL629" s="129"/>
    </row>
    <row r="630" spans="2:38" x14ac:dyDescent="0.3">
      <c r="B630" s="132"/>
      <c r="C630" s="132"/>
      <c r="AL630" s="129"/>
    </row>
    <row r="631" spans="2:38" x14ac:dyDescent="0.3">
      <c r="B631" s="132"/>
      <c r="C631" s="132"/>
      <c r="AL631" s="129"/>
    </row>
    <row r="632" spans="2:38" x14ac:dyDescent="0.3">
      <c r="B632" s="132"/>
      <c r="C632" s="132"/>
      <c r="AL632" s="129"/>
    </row>
    <row r="633" spans="2:38" x14ac:dyDescent="0.3">
      <c r="B633" s="132"/>
      <c r="C633" s="132"/>
      <c r="AL633" s="129"/>
    </row>
    <row r="634" spans="2:38" x14ac:dyDescent="0.3">
      <c r="B634" s="132"/>
      <c r="C634" s="132"/>
      <c r="AL634" s="129"/>
    </row>
    <row r="635" spans="2:38" x14ac:dyDescent="0.3">
      <c r="B635" s="132"/>
      <c r="C635" s="132"/>
      <c r="AL635" s="129"/>
    </row>
    <row r="636" spans="2:38" x14ac:dyDescent="0.3">
      <c r="B636" s="132"/>
      <c r="C636" s="132"/>
      <c r="AL636" s="129"/>
    </row>
    <row r="637" spans="2:38" x14ac:dyDescent="0.3">
      <c r="B637" s="132"/>
      <c r="C637" s="132"/>
      <c r="AL637" s="129"/>
    </row>
    <row r="638" spans="2:38" x14ac:dyDescent="0.3">
      <c r="B638" s="132"/>
      <c r="C638" s="132"/>
      <c r="AL638" s="129"/>
    </row>
    <row r="639" spans="2:38" x14ac:dyDescent="0.3">
      <c r="B639" s="132"/>
      <c r="C639" s="132"/>
      <c r="AL639" s="129"/>
    </row>
    <row r="640" spans="2:38" x14ac:dyDescent="0.3">
      <c r="B640" s="132"/>
      <c r="C640" s="132"/>
      <c r="AL640" s="129"/>
    </row>
    <row r="641" spans="2:38" x14ac:dyDescent="0.3">
      <c r="B641" s="132"/>
      <c r="C641" s="132"/>
      <c r="AL641" s="129"/>
    </row>
    <row r="642" spans="2:38" x14ac:dyDescent="0.3">
      <c r="B642" s="132"/>
      <c r="C642" s="132"/>
      <c r="AL642" s="129"/>
    </row>
    <row r="643" spans="2:38" x14ac:dyDescent="0.3">
      <c r="B643" s="132"/>
      <c r="C643" s="132"/>
      <c r="AL643" s="129"/>
    </row>
    <row r="644" spans="2:38" x14ac:dyDescent="0.3">
      <c r="B644" s="132"/>
      <c r="C644" s="132"/>
      <c r="AL644" s="129"/>
    </row>
    <row r="645" spans="2:38" x14ac:dyDescent="0.3">
      <c r="B645" s="132"/>
      <c r="C645" s="132"/>
      <c r="AL645" s="129"/>
    </row>
    <row r="646" spans="2:38" x14ac:dyDescent="0.3">
      <c r="B646" s="132"/>
      <c r="C646" s="132"/>
      <c r="AL646" s="129"/>
    </row>
    <row r="647" spans="2:38" x14ac:dyDescent="0.3">
      <c r="B647" s="132"/>
      <c r="C647" s="132"/>
      <c r="AL647" s="129"/>
    </row>
    <row r="648" spans="2:38" x14ac:dyDescent="0.3">
      <c r="B648" s="132"/>
      <c r="C648" s="132"/>
      <c r="AL648" s="129"/>
    </row>
    <row r="649" spans="2:38" x14ac:dyDescent="0.3">
      <c r="B649" s="132"/>
      <c r="C649" s="132"/>
      <c r="AL649" s="129"/>
    </row>
    <row r="650" spans="2:38" x14ac:dyDescent="0.3">
      <c r="B650" s="132"/>
      <c r="C650" s="132"/>
      <c r="AL650" s="129"/>
    </row>
    <row r="651" spans="2:38" x14ac:dyDescent="0.3">
      <c r="B651" s="132"/>
      <c r="C651" s="132"/>
      <c r="AL651" s="129"/>
    </row>
    <row r="652" spans="2:38" x14ac:dyDescent="0.3">
      <c r="B652" s="132"/>
      <c r="C652" s="132"/>
      <c r="AL652" s="129"/>
    </row>
    <row r="653" spans="2:38" x14ac:dyDescent="0.3">
      <c r="B653" s="132"/>
      <c r="C653" s="132"/>
      <c r="AL653" s="129"/>
    </row>
    <row r="654" spans="2:38" x14ac:dyDescent="0.3">
      <c r="B654" s="132"/>
      <c r="C654" s="132"/>
      <c r="AL654" s="129"/>
    </row>
    <row r="655" spans="2:38" x14ac:dyDescent="0.3">
      <c r="B655" s="132"/>
      <c r="C655" s="132"/>
      <c r="AL655" s="129"/>
    </row>
    <row r="656" spans="2:38" x14ac:dyDescent="0.3">
      <c r="B656" s="132"/>
      <c r="C656" s="132"/>
      <c r="AL656" s="129"/>
    </row>
    <row r="657" spans="2:38" x14ac:dyDescent="0.3">
      <c r="B657" s="132"/>
      <c r="C657" s="132"/>
      <c r="AL657" s="129"/>
    </row>
    <row r="658" spans="2:38" x14ac:dyDescent="0.3">
      <c r="B658" s="132"/>
      <c r="C658" s="132"/>
      <c r="AL658" s="129"/>
    </row>
    <row r="659" spans="2:38" x14ac:dyDescent="0.3">
      <c r="B659" s="132"/>
      <c r="C659" s="132"/>
      <c r="AL659" s="129"/>
    </row>
    <row r="660" spans="2:38" x14ac:dyDescent="0.3">
      <c r="B660" s="132"/>
      <c r="C660" s="132"/>
      <c r="AL660" s="129"/>
    </row>
    <row r="661" spans="2:38" x14ac:dyDescent="0.3">
      <c r="B661" s="132"/>
      <c r="C661" s="132"/>
      <c r="AL661" s="129"/>
    </row>
    <row r="662" spans="2:38" x14ac:dyDescent="0.3">
      <c r="B662" s="132"/>
      <c r="C662" s="132"/>
      <c r="AL662" s="129"/>
    </row>
    <row r="663" spans="2:38" x14ac:dyDescent="0.3">
      <c r="B663" s="132"/>
      <c r="C663" s="132"/>
      <c r="AL663" s="129"/>
    </row>
    <row r="664" spans="2:38" x14ac:dyDescent="0.3">
      <c r="B664" s="132"/>
      <c r="C664" s="132"/>
      <c r="AL664" s="129"/>
    </row>
    <row r="665" spans="2:38" x14ac:dyDescent="0.3">
      <c r="B665" s="132"/>
      <c r="C665" s="132"/>
      <c r="AL665" s="129"/>
    </row>
    <row r="666" spans="2:38" x14ac:dyDescent="0.3">
      <c r="B666" s="132"/>
      <c r="C666" s="132"/>
      <c r="AL666" s="129"/>
    </row>
    <row r="667" spans="2:38" x14ac:dyDescent="0.3">
      <c r="B667" s="132"/>
      <c r="C667" s="132"/>
      <c r="AL667" s="129"/>
    </row>
    <row r="668" spans="2:38" x14ac:dyDescent="0.3">
      <c r="B668" s="132"/>
      <c r="C668" s="132"/>
      <c r="AL668" s="129"/>
    </row>
    <row r="669" spans="2:38" x14ac:dyDescent="0.3">
      <c r="B669" s="132"/>
      <c r="C669" s="132"/>
      <c r="AL669" s="129"/>
    </row>
    <row r="670" spans="2:38" x14ac:dyDescent="0.3">
      <c r="B670" s="132"/>
      <c r="C670" s="132"/>
      <c r="AL670" s="129"/>
    </row>
    <row r="671" spans="2:38" x14ac:dyDescent="0.3">
      <c r="B671" s="132"/>
      <c r="C671" s="132"/>
      <c r="AL671" s="129"/>
    </row>
    <row r="672" spans="2:38" x14ac:dyDescent="0.3">
      <c r="B672" s="132"/>
      <c r="C672" s="132"/>
      <c r="AL672" s="129"/>
    </row>
    <row r="673" spans="2:38" x14ac:dyDescent="0.3">
      <c r="B673" s="132"/>
      <c r="C673" s="132"/>
      <c r="AL673" s="129"/>
    </row>
    <row r="674" spans="2:38" x14ac:dyDescent="0.3">
      <c r="B674" s="132"/>
      <c r="C674" s="132"/>
      <c r="AL674" s="129"/>
    </row>
    <row r="675" spans="2:38" x14ac:dyDescent="0.3">
      <c r="B675" s="132"/>
      <c r="C675" s="132"/>
      <c r="AL675" s="129"/>
    </row>
    <row r="676" spans="2:38" x14ac:dyDescent="0.3">
      <c r="B676" s="132"/>
      <c r="C676" s="132"/>
      <c r="AL676" s="129"/>
    </row>
    <row r="677" spans="2:38" x14ac:dyDescent="0.3">
      <c r="B677" s="132"/>
      <c r="C677" s="132"/>
      <c r="AL677" s="129"/>
    </row>
    <row r="678" spans="2:38" x14ac:dyDescent="0.3">
      <c r="B678" s="132"/>
      <c r="C678" s="132"/>
      <c r="AL678" s="129"/>
    </row>
    <row r="679" spans="2:38" x14ac:dyDescent="0.3">
      <c r="B679" s="132"/>
      <c r="C679" s="132"/>
      <c r="AL679" s="129"/>
    </row>
    <row r="680" spans="2:38" x14ac:dyDescent="0.3">
      <c r="B680" s="132"/>
      <c r="C680" s="132"/>
      <c r="AL680" s="129"/>
    </row>
    <row r="681" spans="2:38" x14ac:dyDescent="0.3">
      <c r="B681" s="132"/>
      <c r="C681" s="132"/>
      <c r="AL681" s="129"/>
    </row>
    <row r="682" spans="2:38" x14ac:dyDescent="0.3">
      <c r="B682" s="132"/>
      <c r="C682" s="132"/>
      <c r="AL682" s="129"/>
    </row>
    <row r="683" spans="2:38" x14ac:dyDescent="0.3">
      <c r="B683" s="132"/>
      <c r="C683" s="132"/>
      <c r="AL683" s="129"/>
    </row>
    <row r="684" spans="2:38" x14ac:dyDescent="0.3">
      <c r="B684" s="132"/>
      <c r="C684" s="132"/>
      <c r="AL684" s="129"/>
    </row>
    <row r="685" spans="2:38" x14ac:dyDescent="0.3">
      <c r="B685" s="132"/>
      <c r="C685" s="132"/>
      <c r="AL685" s="129"/>
    </row>
    <row r="686" spans="2:38" x14ac:dyDescent="0.3">
      <c r="B686" s="132"/>
      <c r="C686" s="132"/>
      <c r="AL686" s="129"/>
    </row>
    <row r="687" spans="2:38" x14ac:dyDescent="0.3">
      <c r="B687" s="132"/>
      <c r="C687" s="132"/>
      <c r="AL687" s="129"/>
    </row>
    <row r="688" spans="2:38" x14ac:dyDescent="0.3">
      <c r="B688" s="132"/>
      <c r="C688" s="132"/>
      <c r="AL688" s="129"/>
    </row>
    <row r="689" spans="2:38" x14ac:dyDescent="0.3">
      <c r="B689" s="132"/>
      <c r="C689" s="132"/>
      <c r="AL689" s="129"/>
    </row>
    <row r="690" spans="2:38" x14ac:dyDescent="0.3">
      <c r="B690" s="132"/>
      <c r="C690" s="132"/>
      <c r="AL690" s="129"/>
    </row>
    <row r="691" spans="2:38" x14ac:dyDescent="0.3">
      <c r="B691" s="132"/>
      <c r="C691" s="132"/>
      <c r="AL691" s="129"/>
    </row>
    <row r="692" spans="2:38" x14ac:dyDescent="0.3">
      <c r="B692" s="132"/>
      <c r="C692" s="132"/>
      <c r="AL692" s="129"/>
    </row>
    <row r="693" spans="2:38" x14ac:dyDescent="0.3">
      <c r="B693" s="132"/>
      <c r="C693" s="132"/>
      <c r="AL693" s="129"/>
    </row>
    <row r="694" spans="2:38" x14ac:dyDescent="0.3">
      <c r="B694" s="132"/>
      <c r="C694" s="132"/>
      <c r="AL694" s="129"/>
    </row>
    <row r="695" spans="2:38" x14ac:dyDescent="0.3">
      <c r="B695" s="132"/>
      <c r="C695" s="132"/>
      <c r="AL695" s="129"/>
    </row>
    <row r="696" spans="2:38" x14ac:dyDescent="0.3">
      <c r="B696" s="132"/>
      <c r="C696" s="132"/>
      <c r="AL696" s="129"/>
    </row>
    <row r="697" spans="2:38" x14ac:dyDescent="0.3">
      <c r="B697" s="132"/>
      <c r="C697" s="132"/>
      <c r="AL697" s="129"/>
    </row>
    <row r="698" spans="2:38" x14ac:dyDescent="0.3">
      <c r="B698" s="132"/>
      <c r="C698" s="132"/>
      <c r="AL698" s="129"/>
    </row>
    <row r="699" spans="2:38" x14ac:dyDescent="0.3">
      <c r="B699" s="132"/>
      <c r="C699" s="132"/>
      <c r="AL699" s="129"/>
    </row>
    <row r="700" spans="2:38" x14ac:dyDescent="0.3">
      <c r="B700" s="132"/>
      <c r="C700" s="132"/>
      <c r="AL700" s="129"/>
    </row>
    <row r="701" spans="2:38" x14ac:dyDescent="0.3">
      <c r="B701" s="132"/>
      <c r="C701" s="132"/>
      <c r="AL701" s="129"/>
    </row>
    <row r="702" spans="2:38" x14ac:dyDescent="0.3">
      <c r="B702" s="132"/>
      <c r="C702" s="132"/>
      <c r="AL702" s="129"/>
    </row>
    <row r="703" spans="2:38" x14ac:dyDescent="0.3">
      <c r="B703" s="132"/>
      <c r="C703" s="132"/>
      <c r="AL703" s="129"/>
    </row>
    <row r="704" spans="2:38" x14ac:dyDescent="0.3">
      <c r="B704" s="132"/>
      <c r="C704" s="132"/>
      <c r="AL704" s="129"/>
    </row>
    <row r="705" spans="2:38" x14ac:dyDescent="0.3">
      <c r="B705" s="132"/>
      <c r="C705" s="132"/>
      <c r="AL705" s="129"/>
    </row>
    <row r="706" spans="2:38" x14ac:dyDescent="0.3">
      <c r="B706" s="132"/>
      <c r="C706" s="132"/>
      <c r="AL706" s="129"/>
    </row>
    <row r="707" spans="2:38" x14ac:dyDescent="0.3">
      <c r="B707" s="132"/>
      <c r="C707" s="132"/>
      <c r="AL707" s="129"/>
    </row>
    <row r="708" spans="2:38" x14ac:dyDescent="0.3">
      <c r="B708" s="132"/>
      <c r="C708" s="132"/>
      <c r="AL708" s="129"/>
    </row>
    <row r="709" spans="2:38" x14ac:dyDescent="0.3">
      <c r="B709" s="132"/>
      <c r="C709" s="132"/>
      <c r="AL709" s="129"/>
    </row>
    <row r="710" spans="2:38" x14ac:dyDescent="0.3">
      <c r="B710" s="132"/>
      <c r="C710" s="132"/>
      <c r="AL710" s="129"/>
    </row>
    <row r="711" spans="2:38" x14ac:dyDescent="0.3">
      <c r="B711" s="132"/>
      <c r="C711" s="132"/>
      <c r="AL711" s="129"/>
    </row>
    <row r="712" spans="2:38" x14ac:dyDescent="0.3">
      <c r="B712" s="132"/>
      <c r="C712" s="132"/>
      <c r="AL712" s="129"/>
    </row>
    <row r="713" spans="2:38" x14ac:dyDescent="0.3">
      <c r="B713" s="132"/>
      <c r="C713" s="132"/>
      <c r="AL713" s="129"/>
    </row>
    <row r="714" spans="2:38" x14ac:dyDescent="0.3">
      <c r="B714" s="132"/>
      <c r="C714" s="132"/>
      <c r="AL714" s="129"/>
    </row>
    <row r="715" spans="2:38" x14ac:dyDescent="0.3">
      <c r="B715" s="132"/>
      <c r="C715" s="132"/>
      <c r="AL715" s="129"/>
    </row>
    <row r="716" spans="2:38" x14ac:dyDescent="0.3">
      <c r="B716" s="132"/>
      <c r="C716" s="132"/>
      <c r="AL716" s="129"/>
    </row>
    <row r="717" spans="2:38" x14ac:dyDescent="0.3">
      <c r="B717" s="132"/>
      <c r="C717" s="132"/>
      <c r="AL717" s="129"/>
    </row>
    <row r="718" spans="2:38" x14ac:dyDescent="0.3">
      <c r="B718" s="132"/>
      <c r="C718" s="132"/>
      <c r="AL718" s="129"/>
    </row>
    <row r="719" spans="2:38" x14ac:dyDescent="0.3">
      <c r="B719" s="132"/>
      <c r="C719" s="132"/>
      <c r="AL719" s="129"/>
    </row>
    <row r="720" spans="2:38" x14ac:dyDescent="0.3">
      <c r="B720" s="132"/>
      <c r="C720" s="132"/>
      <c r="AL720" s="129"/>
    </row>
    <row r="721" spans="2:38" x14ac:dyDescent="0.3">
      <c r="B721" s="132"/>
      <c r="C721" s="132"/>
      <c r="AL721" s="129"/>
    </row>
    <row r="722" spans="2:38" x14ac:dyDescent="0.3">
      <c r="B722" s="132"/>
      <c r="C722" s="132"/>
      <c r="AL722" s="129"/>
    </row>
    <row r="723" spans="2:38" x14ac:dyDescent="0.3">
      <c r="B723" s="132"/>
      <c r="C723" s="132"/>
      <c r="AL723" s="129"/>
    </row>
    <row r="724" spans="2:38" x14ac:dyDescent="0.3">
      <c r="B724" s="132"/>
      <c r="C724" s="132"/>
      <c r="AL724" s="129"/>
    </row>
    <row r="725" spans="2:38" x14ac:dyDescent="0.3">
      <c r="B725" s="132"/>
      <c r="C725" s="132"/>
      <c r="AL725" s="129"/>
    </row>
    <row r="726" spans="2:38" x14ac:dyDescent="0.3">
      <c r="B726" s="132"/>
      <c r="C726" s="132"/>
      <c r="AL726" s="129"/>
    </row>
    <row r="727" spans="2:38" x14ac:dyDescent="0.3">
      <c r="B727" s="132"/>
      <c r="C727" s="132"/>
      <c r="AL727" s="129"/>
    </row>
    <row r="728" spans="2:38" x14ac:dyDescent="0.3">
      <c r="B728" s="132"/>
      <c r="C728" s="132"/>
      <c r="AL728" s="129"/>
    </row>
    <row r="729" spans="2:38" x14ac:dyDescent="0.3">
      <c r="B729" s="132"/>
      <c r="C729" s="132"/>
      <c r="AL729" s="129"/>
    </row>
    <row r="730" spans="2:38" x14ac:dyDescent="0.3">
      <c r="B730" s="132"/>
      <c r="C730" s="132"/>
      <c r="AL730" s="129"/>
    </row>
    <row r="731" spans="2:38" x14ac:dyDescent="0.3">
      <c r="B731" s="132"/>
      <c r="C731" s="132"/>
      <c r="AL731" s="129"/>
    </row>
    <row r="732" spans="2:38" x14ac:dyDescent="0.3">
      <c r="B732" s="132"/>
      <c r="C732" s="132"/>
      <c r="AL732" s="129"/>
    </row>
    <row r="733" spans="2:38" x14ac:dyDescent="0.3">
      <c r="B733" s="132"/>
      <c r="C733" s="132"/>
      <c r="AL733" s="129"/>
    </row>
    <row r="734" spans="2:38" x14ac:dyDescent="0.3">
      <c r="B734" s="132"/>
      <c r="C734" s="132"/>
      <c r="AL734" s="129"/>
    </row>
    <row r="735" spans="2:38" x14ac:dyDescent="0.3">
      <c r="B735" s="132"/>
      <c r="C735" s="132"/>
      <c r="AL735" s="129"/>
    </row>
    <row r="736" spans="2:38" x14ac:dyDescent="0.3">
      <c r="B736" s="132"/>
      <c r="C736" s="132"/>
      <c r="AL736" s="129"/>
    </row>
    <row r="737" spans="2:38" x14ac:dyDescent="0.3">
      <c r="B737" s="132"/>
      <c r="C737" s="132"/>
      <c r="AL737" s="129"/>
    </row>
    <row r="738" spans="2:38" x14ac:dyDescent="0.3">
      <c r="B738" s="132"/>
      <c r="C738" s="132"/>
      <c r="AL738" s="129"/>
    </row>
    <row r="739" spans="2:38" x14ac:dyDescent="0.3">
      <c r="B739" s="132"/>
      <c r="C739" s="132"/>
      <c r="AL739" s="129"/>
    </row>
    <row r="740" spans="2:38" x14ac:dyDescent="0.3">
      <c r="B740" s="132"/>
      <c r="C740" s="132"/>
      <c r="AL740" s="129"/>
    </row>
    <row r="741" spans="2:38" x14ac:dyDescent="0.3">
      <c r="B741" s="132"/>
      <c r="C741" s="132"/>
      <c r="AL741" s="129"/>
    </row>
    <row r="742" spans="2:38" x14ac:dyDescent="0.3">
      <c r="B742" s="132"/>
      <c r="C742" s="132"/>
      <c r="AL742" s="129"/>
    </row>
    <row r="743" spans="2:38" x14ac:dyDescent="0.3">
      <c r="B743" s="132"/>
      <c r="C743" s="132"/>
      <c r="AL743" s="129"/>
    </row>
    <row r="744" spans="2:38" x14ac:dyDescent="0.3">
      <c r="B744" s="132"/>
      <c r="C744" s="132"/>
      <c r="AL744" s="129"/>
    </row>
    <row r="745" spans="2:38" x14ac:dyDescent="0.3">
      <c r="B745" s="132"/>
      <c r="C745" s="132"/>
      <c r="AL745" s="129"/>
    </row>
    <row r="746" spans="2:38" x14ac:dyDescent="0.3">
      <c r="B746" s="132"/>
      <c r="C746" s="132"/>
      <c r="AL746" s="129"/>
    </row>
    <row r="747" spans="2:38" x14ac:dyDescent="0.3">
      <c r="B747" s="132"/>
      <c r="C747" s="132"/>
      <c r="AL747" s="129"/>
    </row>
    <row r="748" spans="2:38" x14ac:dyDescent="0.3">
      <c r="B748" s="132"/>
      <c r="C748" s="132"/>
      <c r="AL748" s="129"/>
    </row>
    <row r="749" spans="2:38" x14ac:dyDescent="0.3">
      <c r="B749" s="132"/>
      <c r="C749" s="132"/>
      <c r="AL749" s="129"/>
    </row>
    <row r="750" spans="2:38" x14ac:dyDescent="0.3">
      <c r="B750" s="132"/>
      <c r="C750" s="132"/>
      <c r="AL750" s="129"/>
    </row>
    <row r="751" spans="2:38" x14ac:dyDescent="0.3">
      <c r="B751" s="132"/>
      <c r="C751" s="132"/>
      <c r="AL751" s="129"/>
    </row>
    <row r="752" spans="2:38" x14ac:dyDescent="0.3">
      <c r="B752" s="132"/>
      <c r="C752" s="132"/>
      <c r="AL752" s="129"/>
    </row>
    <row r="753" spans="2:38" x14ac:dyDescent="0.3">
      <c r="B753" s="132"/>
      <c r="C753" s="132"/>
      <c r="AL753" s="129"/>
    </row>
    <row r="754" spans="2:38" x14ac:dyDescent="0.3">
      <c r="B754" s="132"/>
      <c r="C754" s="132"/>
      <c r="AL754" s="129"/>
    </row>
    <row r="755" spans="2:38" x14ac:dyDescent="0.3">
      <c r="B755" s="132"/>
      <c r="C755" s="132"/>
      <c r="AL755" s="129"/>
    </row>
    <row r="756" spans="2:38" x14ac:dyDescent="0.3">
      <c r="B756" s="132"/>
      <c r="C756" s="132"/>
      <c r="AL756" s="129"/>
    </row>
    <row r="757" spans="2:38" x14ac:dyDescent="0.3">
      <c r="B757" s="132"/>
      <c r="C757" s="132"/>
      <c r="AL757" s="129"/>
    </row>
    <row r="758" spans="2:38" x14ac:dyDescent="0.3">
      <c r="B758" s="132"/>
      <c r="C758" s="132"/>
      <c r="AL758" s="129"/>
    </row>
    <row r="759" spans="2:38" x14ac:dyDescent="0.3">
      <c r="B759" s="132"/>
      <c r="C759" s="132"/>
      <c r="AL759" s="129"/>
    </row>
    <row r="760" spans="2:38" x14ac:dyDescent="0.3">
      <c r="B760" s="132"/>
      <c r="C760" s="132"/>
      <c r="AL760" s="129"/>
    </row>
    <row r="761" spans="2:38" x14ac:dyDescent="0.3">
      <c r="B761" s="132"/>
      <c r="C761" s="132"/>
      <c r="AL761" s="129"/>
    </row>
    <row r="762" spans="2:38" x14ac:dyDescent="0.3">
      <c r="B762" s="132"/>
      <c r="C762" s="132"/>
      <c r="AL762" s="129"/>
    </row>
    <row r="763" spans="2:38" x14ac:dyDescent="0.3">
      <c r="B763" s="132"/>
      <c r="C763" s="132"/>
      <c r="AL763" s="129"/>
    </row>
    <row r="764" spans="2:38" x14ac:dyDescent="0.3">
      <c r="B764" s="132"/>
      <c r="C764" s="132"/>
      <c r="AL764" s="129"/>
    </row>
    <row r="765" spans="2:38" x14ac:dyDescent="0.3">
      <c r="B765" s="132"/>
      <c r="C765" s="132"/>
      <c r="AL765" s="129"/>
    </row>
    <row r="766" spans="2:38" x14ac:dyDescent="0.3">
      <c r="B766" s="132"/>
      <c r="C766" s="132"/>
      <c r="AL766" s="129"/>
    </row>
    <row r="767" spans="2:38" x14ac:dyDescent="0.3">
      <c r="B767" s="132"/>
      <c r="C767" s="132"/>
      <c r="AL767" s="129"/>
    </row>
    <row r="768" spans="2:38" x14ac:dyDescent="0.3">
      <c r="B768" s="132"/>
      <c r="C768" s="132"/>
      <c r="AL768" s="129"/>
    </row>
    <row r="769" spans="2:38" x14ac:dyDescent="0.3">
      <c r="B769" s="132"/>
      <c r="C769" s="132"/>
      <c r="AL769" s="129"/>
    </row>
    <row r="770" spans="2:38" x14ac:dyDescent="0.3">
      <c r="B770" s="132"/>
      <c r="C770" s="132"/>
      <c r="AL770" s="129"/>
    </row>
    <row r="771" spans="2:38" x14ac:dyDescent="0.3">
      <c r="B771" s="132"/>
      <c r="C771" s="132"/>
      <c r="AL771" s="129"/>
    </row>
    <row r="772" spans="2:38" x14ac:dyDescent="0.3">
      <c r="B772" s="132"/>
      <c r="C772" s="132"/>
      <c r="AL772" s="129"/>
    </row>
    <row r="773" spans="2:38" x14ac:dyDescent="0.3">
      <c r="B773" s="132"/>
      <c r="C773" s="132"/>
      <c r="AL773" s="129"/>
    </row>
    <row r="774" spans="2:38" x14ac:dyDescent="0.3">
      <c r="B774" s="132"/>
      <c r="C774" s="132"/>
      <c r="AL774" s="129"/>
    </row>
    <row r="775" spans="2:38" x14ac:dyDescent="0.3">
      <c r="B775" s="132"/>
      <c r="C775" s="132"/>
      <c r="AL775" s="129"/>
    </row>
    <row r="776" spans="2:38" x14ac:dyDescent="0.3">
      <c r="B776" s="132"/>
      <c r="C776" s="132"/>
      <c r="AL776" s="129"/>
    </row>
    <row r="777" spans="2:38" x14ac:dyDescent="0.3">
      <c r="B777" s="132"/>
      <c r="C777" s="132"/>
      <c r="AL777" s="129"/>
    </row>
    <row r="778" spans="2:38" x14ac:dyDescent="0.3">
      <c r="B778" s="132"/>
      <c r="C778" s="132"/>
      <c r="AL778" s="129"/>
    </row>
    <row r="779" spans="2:38" x14ac:dyDescent="0.3">
      <c r="B779" s="132"/>
      <c r="C779" s="132"/>
      <c r="AL779" s="129"/>
    </row>
    <row r="780" spans="2:38" x14ac:dyDescent="0.3">
      <c r="B780" s="132"/>
      <c r="C780" s="132"/>
      <c r="AL780" s="129"/>
    </row>
    <row r="781" spans="2:38" x14ac:dyDescent="0.3">
      <c r="B781" s="132"/>
      <c r="C781" s="132"/>
      <c r="AL781" s="129"/>
    </row>
    <row r="782" spans="2:38" x14ac:dyDescent="0.3">
      <c r="B782" s="132"/>
      <c r="C782" s="132"/>
      <c r="AL782" s="129"/>
    </row>
    <row r="783" spans="2:38" x14ac:dyDescent="0.3">
      <c r="B783" s="132"/>
      <c r="C783" s="132"/>
      <c r="AL783" s="129"/>
    </row>
    <row r="784" spans="2:38" x14ac:dyDescent="0.3">
      <c r="B784" s="132"/>
      <c r="C784" s="132"/>
      <c r="AL784" s="129"/>
    </row>
    <row r="785" spans="2:38" x14ac:dyDescent="0.3">
      <c r="B785" s="132"/>
      <c r="C785" s="132"/>
      <c r="AL785" s="129"/>
    </row>
    <row r="786" spans="2:38" x14ac:dyDescent="0.3">
      <c r="B786" s="132"/>
      <c r="C786" s="132"/>
      <c r="AL786" s="129"/>
    </row>
    <row r="787" spans="2:38" x14ac:dyDescent="0.3">
      <c r="B787" s="132"/>
      <c r="C787" s="132"/>
      <c r="AL787" s="129"/>
    </row>
    <row r="788" spans="2:38" x14ac:dyDescent="0.3">
      <c r="B788" s="132"/>
      <c r="C788" s="132"/>
      <c r="AL788" s="129"/>
    </row>
    <row r="789" spans="2:38" x14ac:dyDescent="0.3">
      <c r="B789" s="132"/>
      <c r="C789" s="132"/>
      <c r="AL789" s="129"/>
    </row>
    <row r="790" spans="2:38" x14ac:dyDescent="0.3">
      <c r="B790" s="132"/>
      <c r="C790" s="132"/>
      <c r="AL790" s="129"/>
    </row>
    <row r="791" spans="2:38" x14ac:dyDescent="0.3">
      <c r="B791" s="132"/>
      <c r="C791" s="132"/>
      <c r="AL791" s="129"/>
    </row>
    <row r="792" spans="2:38" x14ac:dyDescent="0.3">
      <c r="B792" s="132"/>
      <c r="C792" s="132"/>
      <c r="AL792" s="129"/>
    </row>
    <row r="793" spans="2:38" x14ac:dyDescent="0.3">
      <c r="B793" s="132"/>
      <c r="C793" s="132"/>
      <c r="AL793" s="129"/>
    </row>
    <row r="794" spans="2:38" x14ac:dyDescent="0.3">
      <c r="B794" s="132"/>
      <c r="C794" s="132"/>
      <c r="AL794" s="129"/>
    </row>
    <row r="795" spans="2:38" x14ac:dyDescent="0.3">
      <c r="B795" s="132"/>
      <c r="C795" s="132"/>
      <c r="AL795" s="129"/>
    </row>
    <row r="796" spans="2:38" x14ac:dyDescent="0.3">
      <c r="B796" s="132"/>
      <c r="C796" s="132"/>
      <c r="AL796" s="129"/>
    </row>
    <row r="797" spans="2:38" x14ac:dyDescent="0.3">
      <c r="B797" s="132"/>
      <c r="C797" s="132"/>
      <c r="AL797" s="129"/>
    </row>
    <row r="798" spans="2:38" x14ac:dyDescent="0.3">
      <c r="B798" s="132"/>
      <c r="C798" s="132"/>
      <c r="AL798" s="129"/>
    </row>
    <row r="799" spans="2:38" x14ac:dyDescent="0.3">
      <c r="B799" s="132"/>
      <c r="C799" s="132"/>
      <c r="AL799" s="129"/>
    </row>
    <row r="800" spans="2:38" x14ac:dyDescent="0.3">
      <c r="B800" s="132"/>
      <c r="C800" s="132"/>
      <c r="AL800" s="129"/>
    </row>
    <row r="801" spans="2:38" x14ac:dyDescent="0.3">
      <c r="B801" s="132"/>
      <c r="C801" s="132"/>
      <c r="AL801" s="129"/>
    </row>
    <row r="802" spans="2:38" x14ac:dyDescent="0.3">
      <c r="B802" s="132"/>
      <c r="C802" s="132"/>
      <c r="AL802" s="129"/>
    </row>
    <row r="803" spans="2:38" x14ac:dyDescent="0.3">
      <c r="B803" s="132"/>
      <c r="C803" s="132"/>
      <c r="AL803" s="129"/>
    </row>
    <row r="804" spans="2:38" x14ac:dyDescent="0.3">
      <c r="B804" s="132"/>
      <c r="C804" s="132"/>
      <c r="AL804" s="129"/>
    </row>
    <row r="805" spans="2:38" x14ac:dyDescent="0.3">
      <c r="B805" s="132"/>
      <c r="C805" s="132"/>
      <c r="AL805" s="129"/>
    </row>
    <row r="806" spans="2:38" x14ac:dyDescent="0.3">
      <c r="B806" s="132"/>
      <c r="C806" s="132"/>
      <c r="AL806" s="129"/>
    </row>
    <row r="807" spans="2:38" x14ac:dyDescent="0.3">
      <c r="B807" s="132"/>
      <c r="C807" s="132"/>
      <c r="AL807" s="129"/>
    </row>
    <row r="808" spans="2:38" x14ac:dyDescent="0.3">
      <c r="B808" s="132"/>
      <c r="C808" s="132"/>
      <c r="AL808" s="129"/>
    </row>
    <row r="809" spans="2:38" x14ac:dyDescent="0.3">
      <c r="B809" s="132"/>
      <c r="C809" s="132"/>
      <c r="AL809" s="129"/>
    </row>
    <row r="810" spans="2:38" x14ac:dyDescent="0.3">
      <c r="B810" s="132"/>
      <c r="C810" s="132"/>
      <c r="AL810" s="129"/>
    </row>
    <row r="811" spans="2:38" x14ac:dyDescent="0.3">
      <c r="B811" s="132"/>
      <c r="C811" s="132"/>
      <c r="AL811" s="129"/>
    </row>
    <row r="812" spans="2:38" x14ac:dyDescent="0.3">
      <c r="B812" s="132"/>
      <c r="C812" s="132"/>
      <c r="AL812" s="129"/>
    </row>
    <row r="813" spans="2:38" x14ac:dyDescent="0.3">
      <c r="B813" s="132"/>
      <c r="C813" s="132"/>
      <c r="AL813" s="129"/>
    </row>
    <row r="814" spans="2:38" x14ac:dyDescent="0.3">
      <c r="B814" s="132"/>
      <c r="C814" s="132"/>
      <c r="AL814" s="129"/>
    </row>
    <row r="815" spans="2:38" x14ac:dyDescent="0.3">
      <c r="B815" s="132"/>
      <c r="C815" s="132"/>
      <c r="AL815" s="129"/>
    </row>
    <row r="816" spans="2:38" x14ac:dyDescent="0.3">
      <c r="B816" s="132"/>
      <c r="C816" s="132"/>
      <c r="AL816" s="129"/>
    </row>
    <row r="817" spans="2:38" x14ac:dyDescent="0.3">
      <c r="B817" s="132"/>
      <c r="C817" s="132"/>
      <c r="AL817" s="129"/>
    </row>
    <row r="818" spans="2:38" x14ac:dyDescent="0.3">
      <c r="B818" s="132"/>
      <c r="C818" s="132"/>
      <c r="AL818" s="129"/>
    </row>
    <row r="819" spans="2:38" x14ac:dyDescent="0.3">
      <c r="B819" s="132"/>
      <c r="C819" s="132"/>
      <c r="AL819" s="129"/>
    </row>
    <row r="820" spans="2:38" x14ac:dyDescent="0.3">
      <c r="B820" s="132"/>
      <c r="C820" s="132"/>
      <c r="AL820" s="129"/>
    </row>
    <row r="821" spans="2:38" x14ac:dyDescent="0.3">
      <c r="B821" s="132"/>
      <c r="C821" s="132"/>
      <c r="AL821" s="129"/>
    </row>
    <row r="822" spans="2:38" x14ac:dyDescent="0.3">
      <c r="B822" s="132"/>
      <c r="C822" s="132"/>
      <c r="AL822" s="129"/>
    </row>
    <row r="823" spans="2:38" x14ac:dyDescent="0.3">
      <c r="B823" s="132"/>
      <c r="C823" s="132"/>
      <c r="AL823" s="129"/>
    </row>
    <row r="824" spans="2:38" x14ac:dyDescent="0.3">
      <c r="B824" s="132"/>
      <c r="C824" s="132"/>
      <c r="AL824" s="129"/>
    </row>
    <row r="825" spans="2:38" x14ac:dyDescent="0.3">
      <c r="B825" s="132"/>
      <c r="C825" s="132"/>
      <c r="AL825" s="129"/>
    </row>
    <row r="826" spans="2:38" x14ac:dyDescent="0.3">
      <c r="B826" s="132"/>
      <c r="C826" s="132"/>
      <c r="AL826" s="129"/>
    </row>
    <row r="827" spans="2:38" x14ac:dyDescent="0.3">
      <c r="B827" s="132"/>
      <c r="C827" s="132"/>
      <c r="AL827" s="129"/>
    </row>
    <row r="828" spans="2:38" x14ac:dyDescent="0.3">
      <c r="B828" s="132"/>
      <c r="C828" s="132"/>
      <c r="AL828" s="129"/>
    </row>
    <row r="829" spans="2:38" x14ac:dyDescent="0.3">
      <c r="B829" s="132"/>
      <c r="C829" s="132"/>
      <c r="AL829" s="129"/>
    </row>
    <row r="830" spans="2:38" x14ac:dyDescent="0.3">
      <c r="B830" s="132"/>
      <c r="C830" s="132"/>
      <c r="AL830" s="129"/>
    </row>
    <row r="831" spans="2:38" x14ac:dyDescent="0.3">
      <c r="B831" s="132"/>
      <c r="C831" s="132"/>
      <c r="AL831" s="129"/>
    </row>
    <row r="832" spans="2:38" x14ac:dyDescent="0.3">
      <c r="B832" s="132"/>
      <c r="C832" s="132"/>
      <c r="AL832" s="129"/>
    </row>
    <row r="833" spans="2:38" x14ac:dyDescent="0.3">
      <c r="B833" s="132"/>
      <c r="C833" s="132"/>
      <c r="AL833" s="129"/>
    </row>
    <row r="834" spans="2:38" x14ac:dyDescent="0.3">
      <c r="B834" s="132"/>
      <c r="C834" s="132"/>
      <c r="AL834" s="129"/>
    </row>
    <row r="835" spans="2:38" x14ac:dyDescent="0.3">
      <c r="B835" s="132"/>
      <c r="C835" s="132"/>
      <c r="AL835" s="129"/>
    </row>
    <row r="836" spans="2:38" x14ac:dyDescent="0.3">
      <c r="B836" s="132"/>
      <c r="C836" s="132"/>
      <c r="AL836" s="129"/>
    </row>
    <row r="837" spans="2:38" x14ac:dyDescent="0.3">
      <c r="B837" s="132"/>
      <c r="C837" s="132"/>
      <c r="AL837" s="129"/>
    </row>
    <row r="838" spans="2:38" x14ac:dyDescent="0.3">
      <c r="B838" s="132"/>
      <c r="C838" s="132"/>
      <c r="AL838" s="129"/>
    </row>
    <row r="839" spans="2:38" x14ac:dyDescent="0.3">
      <c r="B839" s="132"/>
      <c r="C839" s="132"/>
      <c r="AL839" s="129"/>
    </row>
    <row r="840" spans="2:38" x14ac:dyDescent="0.3">
      <c r="B840" s="132"/>
      <c r="C840" s="132"/>
      <c r="AL840" s="129"/>
    </row>
    <row r="841" spans="2:38" x14ac:dyDescent="0.3">
      <c r="B841" s="132"/>
      <c r="C841" s="132"/>
      <c r="AL841" s="129"/>
    </row>
    <row r="842" spans="2:38" x14ac:dyDescent="0.3">
      <c r="B842" s="132"/>
      <c r="C842" s="132"/>
      <c r="AL842" s="129"/>
    </row>
    <row r="843" spans="2:38" x14ac:dyDescent="0.3">
      <c r="B843" s="132"/>
      <c r="C843" s="132"/>
      <c r="AL843" s="129"/>
    </row>
    <row r="844" spans="2:38" x14ac:dyDescent="0.3">
      <c r="B844" s="132"/>
      <c r="C844" s="132"/>
      <c r="AL844" s="129"/>
    </row>
    <row r="845" spans="2:38" x14ac:dyDescent="0.3">
      <c r="B845" s="132"/>
      <c r="C845" s="132"/>
      <c r="AL845" s="129"/>
    </row>
    <row r="846" spans="2:38" x14ac:dyDescent="0.3">
      <c r="B846" s="132"/>
      <c r="C846" s="132"/>
      <c r="AL846" s="129"/>
    </row>
    <row r="847" spans="2:38" x14ac:dyDescent="0.3">
      <c r="B847" s="132"/>
      <c r="C847" s="132"/>
      <c r="AL847" s="129"/>
    </row>
    <row r="848" spans="2:38" x14ac:dyDescent="0.3">
      <c r="B848" s="132"/>
      <c r="C848" s="132"/>
      <c r="AL848" s="129"/>
    </row>
    <row r="849" spans="2:38" x14ac:dyDescent="0.3">
      <c r="B849" s="132"/>
      <c r="C849" s="132"/>
      <c r="AL849" s="129"/>
    </row>
    <row r="850" spans="2:38" x14ac:dyDescent="0.3">
      <c r="B850" s="132"/>
      <c r="C850" s="132"/>
      <c r="AL850" s="129"/>
    </row>
    <row r="851" spans="2:38" x14ac:dyDescent="0.3">
      <c r="B851" s="132"/>
      <c r="C851" s="132"/>
      <c r="AL851" s="129"/>
    </row>
    <row r="852" spans="2:38" x14ac:dyDescent="0.3">
      <c r="B852" s="132"/>
      <c r="C852" s="132"/>
      <c r="AL852" s="129"/>
    </row>
    <row r="853" spans="2:38" x14ac:dyDescent="0.3">
      <c r="B853" s="132"/>
      <c r="C853" s="132"/>
      <c r="AL853" s="129"/>
    </row>
    <row r="854" spans="2:38" x14ac:dyDescent="0.3">
      <c r="B854" s="132"/>
      <c r="C854" s="132"/>
      <c r="AL854" s="129"/>
    </row>
    <row r="855" spans="2:38" x14ac:dyDescent="0.3">
      <c r="B855" s="132"/>
      <c r="C855" s="132"/>
      <c r="AL855" s="129"/>
    </row>
    <row r="856" spans="2:38" x14ac:dyDescent="0.3">
      <c r="B856" s="132"/>
      <c r="C856" s="132"/>
      <c r="AL856" s="129"/>
    </row>
    <row r="857" spans="2:38" x14ac:dyDescent="0.3">
      <c r="B857" s="132"/>
      <c r="C857" s="132"/>
      <c r="AL857" s="129"/>
    </row>
    <row r="858" spans="2:38" x14ac:dyDescent="0.3">
      <c r="B858" s="132"/>
      <c r="C858" s="132"/>
      <c r="AL858" s="129"/>
    </row>
    <row r="859" spans="2:38" x14ac:dyDescent="0.3">
      <c r="B859" s="132"/>
      <c r="C859" s="132"/>
      <c r="AL859" s="129"/>
    </row>
    <row r="860" spans="2:38" x14ac:dyDescent="0.3">
      <c r="B860" s="132"/>
      <c r="C860" s="132"/>
      <c r="AL860" s="129"/>
    </row>
    <row r="861" spans="2:38" x14ac:dyDescent="0.3">
      <c r="B861" s="132"/>
      <c r="C861" s="132"/>
      <c r="AL861" s="129"/>
    </row>
    <row r="862" spans="2:38" x14ac:dyDescent="0.3">
      <c r="B862" s="132"/>
      <c r="C862" s="132"/>
      <c r="AL862" s="129"/>
    </row>
    <row r="863" spans="2:38" x14ac:dyDescent="0.3">
      <c r="B863" s="132"/>
      <c r="C863" s="132"/>
      <c r="AL863" s="129"/>
    </row>
    <row r="864" spans="2:38" x14ac:dyDescent="0.3">
      <c r="B864" s="132"/>
      <c r="C864" s="132"/>
      <c r="AL864" s="129"/>
    </row>
    <row r="865" spans="2:38" x14ac:dyDescent="0.3">
      <c r="B865" s="132"/>
      <c r="C865" s="132"/>
      <c r="AL865" s="129"/>
    </row>
    <row r="866" spans="2:38" x14ac:dyDescent="0.3">
      <c r="B866" s="132"/>
      <c r="C866" s="132"/>
      <c r="AL866" s="129"/>
    </row>
    <row r="867" spans="2:38" x14ac:dyDescent="0.3">
      <c r="B867" s="132"/>
      <c r="C867" s="132"/>
      <c r="AL867" s="129"/>
    </row>
    <row r="868" spans="2:38" x14ac:dyDescent="0.3">
      <c r="B868" s="132"/>
      <c r="C868" s="132"/>
      <c r="AL868" s="129"/>
    </row>
    <row r="869" spans="2:38" x14ac:dyDescent="0.3">
      <c r="B869" s="132"/>
      <c r="C869" s="132"/>
      <c r="AL869" s="129"/>
    </row>
    <row r="870" spans="2:38" x14ac:dyDescent="0.3">
      <c r="B870" s="132"/>
      <c r="C870" s="132"/>
      <c r="AL870" s="129"/>
    </row>
    <row r="871" spans="2:38" x14ac:dyDescent="0.3">
      <c r="B871" s="132"/>
      <c r="C871" s="132"/>
      <c r="AL871" s="129"/>
    </row>
    <row r="872" spans="2:38" x14ac:dyDescent="0.3">
      <c r="B872" s="132"/>
      <c r="C872" s="132"/>
      <c r="AL872" s="129"/>
    </row>
    <row r="873" spans="2:38" x14ac:dyDescent="0.3">
      <c r="B873" s="132"/>
      <c r="C873" s="132"/>
      <c r="AL873" s="129"/>
    </row>
    <row r="874" spans="2:38" x14ac:dyDescent="0.3">
      <c r="B874" s="132"/>
      <c r="C874" s="132"/>
      <c r="AL874" s="129"/>
    </row>
    <row r="875" spans="2:38" x14ac:dyDescent="0.3">
      <c r="B875" s="132"/>
      <c r="C875" s="132"/>
      <c r="AL875" s="129"/>
    </row>
    <row r="876" spans="2:38" x14ac:dyDescent="0.3">
      <c r="B876" s="132"/>
      <c r="C876" s="132"/>
      <c r="AL876" s="129"/>
    </row>
    <row r="877" spans="2:38" x14ac:dyDescent="0.3">
      <c r="B877" s="132"/>
      <c r="C877" s="132"/>
      <c r="AL877" s="129"/>
    </row>
    <row r="878" spans="2:38" x14ac:dyDescent="0.3">
      <c r="B878" s="132"/>
      <c r="C878" s="132"/>
      <c r="AL878" s="129"/>
    </row>
    <row r="879" spans="2:38" x14ac:dyDescent="0.3">
      <c r="B879" s="132"/>
      <c r="C879" s="132"/>
      <c r="AL879" s="129"/>
    </row>
    <row r="880" spans="2:38" x14ac:dyDescent="0.3">
      <c r="B880" s="132"/>
      <c r="C880" s="132"/>
      <c r="AL880" s="129"/>
    </row>
    <row r="881" spans="2:38" x14ac:dyDescent="0.3">
      <c r="B881" s="132"/>
      <c r="C881" s="132"/>
      <c r="AL881" s="129"/>
    </row>
    <row r="882" spans="2:38" x14ac:dyDescent="0.3">
      <c r="B882" s="132"/>
      <c r="C882" s="132"/>
      <c r="AL882" s="129"/>
    </row>
    <row r="883" spans="2:38" x14ac:dyDescent="0.3">
      <c r="B883" s="132"/>
      <c r="C883" s="132"/>
      <c r="AL883" s="129"/>
    </row>
    <row r="884" spans="2:38" x14ac:dyDescent="0.3">
      <c r="B884" s="132"/>
      <c r="C884" s="132"/>
      <c r="AL884" s="129"/>
    </row>
    <row r="885" spans="2:38" x14ac:dyDescent="0.3">
      <c r="B885" s="132"/>
      <c r="C885" s="132"/>
      <c r="AL885" s="129"/>
    </row>
    <row r="886" spans="2:38" x14ac:dyDescent="0.3">
      <c r="B886" s="132"/>
      <c r="C886" s="132"/>
      <c r="AL886" s="129"/>
    </row>
    <row r="887" spans="2:38" x14ac:dyDescent="0.3">
      <c r="B887" s="132"/>
      <c r="C887" s="132"/>
      <c r="AL887" s="129"/>
    </row>
    <row r="888" spans="2:38" x14ac:dyDescent="0.3">
      <c r="B888" s="132"/>
      <c r="C888" s="132"/>
      <c r="AL888" s="129"/>
    </row>
    <row r="889" spans="2:38" x14ac:dyDescent="0.3">
      <c r="B889" s="132"/>
      <c r="C889" s="132"/>
      <c r="AL889" s="129"/>
    </row>
    <row r="890" spans="2:38" x14ac:dyDescent="0.3">
      <c r="B890" s="132"/>
      <c r="C890" s="132"/>
      <c r="AL890" s="129"/>
    </row>
    <row r="891" spans="2:38" x14ac:dyDescent="0.3">
      <c r="B891" s="132"/>
      <c r="C891" s="132"/>
      <c r="AL891" s="129"/>
    </row>
    <row r="892" spans="2:38" x14ac:dyDescent="0.3">
      <c r="B892" s="132"/>
      <c r="C892" s="132"/>
      <c r="AL892" s="129"/>
    </row>
    <row r="893" spans="2:38" x14ac:dyDescent="0.3">
      <c r="B893" s="132"/>
      <c r="C893" s="132"/>
      <c r="AL893" s="129"/>
    </row>
    <row r="894" spans="2:38" x14ac:dyDescent="0.3">
      <c r="B894" s="132"/>
      <c r="C894" s="132"/>
      <c r="AL894" s="129"/>
    </row>
    <row r="895" spans="2:38" x14ac:dyDescent="0.3">
      <c r="B895" s="132"/>
      <c r="C895" s="132"/>
      <c r="AL895" s="129"/>
    </row>
    <row r="896" spans="2:38" x14ac:dyDescent="0.3">
      <c r="B896" s="132"/>
      <c r="C896" s="132"/>
      <c r="AL896" s="129"/>
    </row>
    <row r="897" spans="2:38" x14ac:dyDescent="0.3">
      <c r="B897" s="132"/>
      <c r="C897" s="132"/>
      <c r="AL897" s="129"/>
    </row>
    <row r="898" spans="2:38" x14ac:dyDescent="0.3">
      <c r="B898" s="132"/>
      <c r="C898" s="132"/>
      <c r="AL898" s="129"/>
    </row>
    <row r="899" spans="2:38" x14ac:dyDescent="0.3">
      <c r="B899" s="132"/>
      <c r="C899" s="132"/>
      <c r="AL899" s="129"/>
    </row>
    <row r="900" spans="2:38" x14ac:dyDescent="0.3">
      <c r="B900" s="132"/>
      <c r="C900" s="132"/>
      <c r="AL900" s="129"/>
    </row>
    <row r="901" spans="2:38" x14ac:dyDescent="0.3">
      <c r="B901" s="132"/>
      <c r="C901" s="132"/>
      <c r="AL901" s="129"/>
    </row>
    <row r="902" spans="2:38" x14ac:dyDescent="0.3">
      <c r="B902" s="132"/>
      <c r="C902" s="132"/>
      <c r="AL902" s="129"/>
    </row>
    <row r="903" spans="2:38" x14ac:dyDescent="0.3">
      <c r="B903" s="132"/>
      <c r="C903" s="132"/>
      <c r="AL903" s="129"/>
    </row>
    <row r="904" spans="2:38" x14ac:dyDescent="0.3">
      <c r="B904" s="132"/>
      <c r="C904" s="132"/>
      <c r="AL904" s="129"/>
    </row>
    <row r="905" spans="2:38" x14ac:dyDescent="0.3">
      <c r="B905" s="132"/>
      <c r="C905" s="132"/>
      <c r="AL905" s="129"/>
    </row>
    <row r="906" spans="2:38" x14ac:dyDescent="0.3">
      <c r="B906" s="132"/>
      <c r="C906" s="132"/>
      <c r="AL906" s="129"/>
    </row>
    <row r="907" spans="2:38" x14ac:dyDescent="0.3">
      <c r="B907" s="132"/>
      <c r="C907" s="132"/>
      <c r="AL907" s="129"/>
    </row>
    <row r="908" spans="2:38" x14ac:dyDescent="0.3">
      <c r="B908" s="132"/>
      <c r="C908" s="132"/>
      <c r="AL908" s="129"/>
    </row>
    <row r="909" spans="2:38" x14ac:dyDescent="0.3">
      <c r="B909" s="132"/>
      <c r="C909" s="132"/>
      <c r="AL909" s="129"/>
    </row>
    <row r="910" spans="2:38" x14ac:dyDescent="0.3">
      <c r="B910" s="132"/>
      <c r="C910" s="132"/>
      <c r="AL910" s="129"/>
    </row>
    <row r="911" spans="2:38" x14ac:dyDescent="0.3">
      <c r="B911" s="132"/>
      <c r="C911" s="132"/>
      <c r="AL911" s="129"/>
    </row>
    <row r="912" spans="2:38" x14ac:dyDescent="0.3">
      <c r="B912" s="132"/>
      <c r="C912" s="132"/>
      <c r="AL912" s="129"/>
    </row>
    <row r="913" spans="2:38" x14ac:dyDescent="0.3">
      <c r="B913" s="132"/>
      <c r="C913" s="132"/>
      <c r="AL913" s="129"/>
    </row>
    <row r="914" spans="2:38" x14ac:dyDescent="0.3">
      <c r="B914" s="132"/>
      <c r="C914" s="132"/>
      <c r="AL914" s="129"/>
    </row>
    <row r="915" spans="2:38" x14ac:dyDescent="0.3">
      <c r="B915" s="132"/>
      <c r="C915" s="132"/>
      <c r="AL915" s="129"/>
    </row>
    <row r="916" spans="2:38" x14ac:dyDescent="0.3">
      <c r="B916" s="132"/>
      <c r="C916" s="132"/>
      <c r="AL916" s="129"/>
    </row>
    <row r="917" spans="2:38" x14ac:dyDescent="0.3">
      <c r="B917" s="132"/>
      <c r="C917" s="132"/>
      <c r="AL917" s="129"/>
    </row>
    <row r="918" spans="2:38" x14ac:dyDescent="0.3">
      <c r="B918" s="132"/>
      <c r="C918" s="132"/>
      <c r="AL918" s="129"/>
    </row>
    <row r="919" spans="2:38" x14ac:dyDescent="0.3">
      <c r="B919" s="132"/>
      <c r="C919" s="132"/>
      <c r="AL919" s="129"/>
    </row>
    <row r="920" spans="2:38" x14ac:dyDescent="0.3">
      <c r="B920" s="132"/>
      <c r="C920" s="132"/>
      <c r="AL920" s="129"/>
    </row>
    <row r="921" spans="2:38" x14ac:dyDescent="0.3">
      <c r="B921" s="132"/>
      <c r="C921" s="132"/>
      <c r="AL921" s="129"/>
    </row>
    <row r="922" spans="2:38" x14ac:dyDescent="0.3">
      <c r="B922" s="132"/>
      <c r="C922" s="132"/>
      <c r="AL922" s="129"/>
    </row>
    <row r="923" spans="2:38" x14ac:dyDescent="0.3">
      <c r="B923" s="132"/>
      <c r="C923" s="132"/>
      <c r="AL923" s="129"/>
    </row>
    <row r="924" spans="2:38" x14ac:dyDescent="0.3">
      <c r="B924" s="132"/>
      <c r="C924" s="132"/>
      <c r="AL924" s="129"/>
    </row>
    <row r="925" spans="2:38" x14ac:dyDescent="0.3">
      <c r="B925" s="132"/>
      <c r="C925" s="132"/>
      <c r="AL925" s="129"/>
    </row>
    <row r="926" spans="2:38" x14ac:dyDescent="0.3">
      <c r="B926" s="132"/>
      <c r="C926" s="132"/>
      <c r="AL926" s="129"/>
    </row>
    <row r="927" spans="2:38" x14ac:dyDescent="0.3">
      <c r="B927" s="132"/>
      <c r="C927" s="132"/>
      <c r="AL927" s="129"/>
    </row>
    <row r="928" spans="2:38" x14ac:dyDescent="0.3">
      <c r="B928" s="132"/>
      <c r="C928" s="132"/>
      <c r="AL928" s="129"/>
    </row>
    <row r="929" spans="2:38" x14ac:dyDescent="0.3">
      <c r="B929" s="132"/>
      <c r="C929" s="132"/>
      <c r="AL929" s="129"/>
    </row>
    <row r="930" spans="2:38" x14ac:dyDescent="0.3">
      <c r="B930" s="132"/>
      <c r="C930" s="132"/>
      <c r="AL930" s="129"/>
    </row>
    <row r="931" spans="2:38" x14ac:dyDescent="0.3">
      <c r="B931" s="132"/>
      <c r="C931" s="132"/>
      <c r="AL931" s="129"/>
    </row>
    <row r="932" spans="2:38" x14ac:dyDescent="0.3">
      <c r="B932" s="132"/>
      <c r="C932" s="132"/>
      <c r="AL932" s="129"/>
    </row>
    <row r="933" spans="2:38" x14ac:dyDescent="0.3">
      <c r="B933" s="132"/>
      <c r="C933" s="132"/>
      <c r="AL933" s="129"/>
    </row>
    <row r="934" spans="2:38" x14ac:dyDescent="0.3">
      <c r="B934" s="132"/>
      <c r="C934" s="132"/>
      <c r="AL934" s="129"/>
    </row>
    <row r="935" spans="2:38" x14ac:dyDescent="0.3">
      <c r="B935" s="132"/>
      <c r="C935" s="132"/>
      <c r="AL935" s="129"/>
    </row>
    <row r="936" spans="2:38" x14ac:dyDescent="0.3">
      <c r="B936" s="132"/>
      <c r="C936" s="132"/>
      <c r="AL936" s="129"/>
    </row>
    <row r="937" spans="2:38" x14ac:dyDescent="0.3">
      <c r="B937" s="132"/>
      <c r="C937" s="132"/>
      <c r="AL937" s="129"/>
    </row>
    <row r="938" spans="2:38" x14ac:dyDescent="0.3">
      <c r="B938" s="132"/>
      <c r="C938" s="132"/>
      <c r="AL938" s="129"/>
    </row>
    <row r="939" spans="2:38" x14ac:dyDescent="0.3">
      <c r="B939" s="132"/>
      <c r="C939" s="132"/>
      <c r="AL939" s="129"/>
    </row>
    <row r="940" spans="2:38" x14ac:dyDescent="0.3">
      <c r="B940" s="132"/>
      <c r="C940" s="132"/>
      <c r="AL940" s="129"/>
    </row>
    <row r="941" spans="2:38" x14ac:dyDescent="0.3">
      <c r="B941" s="132"/>
      <c r="C941" s="132"/>
      <c r="AL941" s="129"/>
    </row>
    <row r="942" spans="2:38" x14ac:dyDescent="0.3">
      <c r="B942" s="132"/>
      <c r="C942" s="132"/>
      <c r="AL942" s="129"/>
    </row>
    <row r="943" spans="2:38" x14ac:dyDescent="0.3">
      <c r="B943" s="132"/>
      <c r="C943" s="132"/>
      <c r="AL943" s="129"/>
    </row>
    <row r="944" spans="2:38" x14ac:dyDescent="0.3">
      <c r="B944" s="132"/>
      <c r="C944" s="132"/>
      <c r="AL944" s="129"/>
    </row>
    <row r="945" spans="2:38" x14ac:dyDescent="0.3">
      <c r="B945" s="132"/>
      <c r="C945" s="132"/>
      <c r="AL945" s="129"/>
    </row>
    <row r="946" spans="2:38" x14ac:dyDescent="0.3">
      <c r="B946" s="132"/>
      <c r="C946" s="132"/>
      <c r="AL946" s="129"/>
    </row>
    <row r="947" spans="2:38" x14ac:dyDescent="0.3">
      <c r="B947" s="132"/>
      <c r="C947" s="132"/>
      <c r="AL947" s="129"/>
    </row>
    <row r="948" spans="2:38" x14ac:dyDescent="0.3">
      <c r="B948" s="132"/>
      <c r="C948" s="132"/>
      <c r="AL948" s="129"/>
    </row>
    <row r="949" spans="2:38" x14ac:dyDescent="0.3">
      <c r="B949" s="132"/>
      <c r="C949" s="132"/>
      <c r="AL949" s="129"/>
    </row>
    <row r="950" spans="2:38" x14ac:dyDescent="0.3">
      <c r="B950" s="132"/>
      <c r="C950" s="132"/>
      <c r="AL950" s="129"/>
    </row>
    <row r="951" spans="2:38" x14ac:dyDescent="0.3">
      <c r="B951" s="132"/>
      <c r="C951" s="132"/>
      <c r="AL951" s="129"/>
    </row>
    <row r="952" spans="2:38" x14ac:dyDescent="0.3">
      <c r="B952" s="132"/>
      <c r="C952" s="132"/>
      <c r="AL952" s="129"/>
    </row>
    <row r="953" spans="2:38" x14ac:dyDescent="0.3">
      <c r="B953" s="132"/>
      <c r="C953" s="132"/>
      <c r="AL953" s="129"/>
    </row>
    <row r="954" spans="2:38" x14ac:dyDescent="0.3">
      <c r="B954" s="132"/>
      <c r="C954" s="132"/>
      <c r="AL954" s="129"/>
    </row>
    <row r="955" spans="2:38" x14ac:dyDescent="0.3">
      <c r="B955" s="132"/>
      <c r="C955" s="132"/>
      <c r="AL955" s="129"/>
    </row>
    <row r="956" spans="2:38" x14ac:dyDescent="0.3">
      <c r="B956" s="132"/>
      <c r="C956" s="132"/>
      <c r="AL956" s="129"/>
    </row>
    <row r="957" spans="2:38" x14ac:dyDescent="0.3">
      <c r="B957" s="132"/>
      <c r="C957" s="132"/>
      <c r="AL957" s="129"/>
    </row>
    <row r="958" spans="2:38" x14ac:dyDescent="0.3">
      <c r="B958" s="132"/>
      <c r="C958" s="132"/>
      <c r="AL958" s="129"/>
    </row>
    <row r="959" spans="2:38" x14ac:dyDescent="0.3">
      <c r="B959" s="132"/>
      <c r="C959" s="132"/>
      <c r="AL959" s="129"/>
    </row>
    <row r="960" spans="2:38" x14ac:dyDescent="0.3">
      <c r="B960" s="132"/>
      <c r="C960" s="132"/>
      <c r="AL960" s="129"/>
    </row>
    <row r="961" spans="2:38" x14ac:dyDescent="0.3">
      <c r="B961" s="132"/>
      <c r="C961" s="132"/>
      <c r="AL961" s="129"/>
    </row>
    <row r="962" spans="2:38" x14ac:dyDescent="0.3">
      <c r="B962" s="132"/>
      <c r="C962" s="132"/>
      <c r="AL962" s="129"/>
    </row>
    <row r="963" spans="2:38" x14ac:dyDescent="0.3">
      <c r="B963" s="132"/>
      <c r="C963" s="132"/>
      <c r="AL963" s="129"/>
    </row>
    <row r="964" spans="2:38" x14ac:dyDescent="0.3">
      <c r="B964" s="132"/>
      <c r="C964" s="132"/>
      <c r="AL964" s="129"/>
    </row>
    <row r="965" spans="2:38" x14ac:dyDescent="0.3">
      <c r="B965" s="132"/>
      <c r="C965" s="132"/>
      <c r="AL965" s="129"/>
    </row>
    <row r="966" spans="2:38" x14ac:dyDescent="0.3">
      <c r="B966" s="132"/>
      <c r="C966" s="132"/>
      <c r="AL966" s="129"/>
    </row>
    <row r="967" spans="2:38" x14ac:dyDescent="0.3">
      <c r="B967" s="132"/>
      <c r="C967" s="132"/>
      <c r="AL967" s="129"/>
    </row>
    <row r="968" spans="2:38" x14ac:dyDescent="0.3">
      <c r="B968" s="132"/>
      <c r="C968" s="132"/>
      <c r="AL968" s="129"/>
    </row>
    <row r="969" spans="2:38" x14ac:dyDescent="0.3">
      <c r="B969" s="132"/>
      <c r="C969" s="132"/>
      <c r="AL969" s="129"/>
    </row>
    <row r="970" spans="2:38" x14ac:dyDescent="0.3">
      <c r="B970" s="132"/>
      <c r="C970" s="132"/>
      <c r="AL970" s="129"/>
    </row>
    <row r="971" spans="2:38" x14ac:dyDescent="0.3">
      <c r="B971" s="132"/>
      <c r="C971" s="132"/>
      <c r="AL971" s="129"/>
    </row>
    <row r="972" spans="2:38" x14ac:dyDescent="0.3">
      <c r="B972" s="132"/>
      <c r="C972" s="132"/>
      <c r="AL972" s="129"/>
    </row>
    <row r="973" spans="2:38" x14ac:dyDescent="0.3">
      <c r="B973" s="132"/>
      <c r="C973" s="132"/>
      <c r="AL973" s="129"/>
    </row>
    <row r="974" spans="2:38" x14ac:dyDescent="0.3">
      <c r="B974" s="132"/>
      <c r="C974" s="132"/>
      <c r="AL974" s="129"/>
    </row>
    <row r="975" spans="2:38" x14ac:dyDescent="0.3">
      <c r="B975" s="132"/>
      <c r="C975" s="132"/>
      <c r="AL975" s="129"/>
    </row>
    <row r="976" spans="2:38" x14ac:dyDescent="0.3">
      <c r="B976" s="132"/>
      <c r="C976" s="132"/>
      <c r="AL976" s="129"/>
    </row>
    <row r="977" spans="2:38" x14ac:dyDescent="0.3">
      <c r="B977" s="132"/>
      <c r="C977" s="132"/>
      <c r="AL977" s="129"/>
    </row>
    <row r="978" spans="2:38" x14ac:dyDescent="0.3">
      <c r="B978" s="132"/>
      <c r="C978" s="132"/>
      <c r="AL978" s="129"/>
    </row>
    <row r="979" spans="2:38" x14ac:dyDescent="0.3">
      <c r="B979" s="132"/>
      <c r="C979" s="132"/>
      <c r="AL979" s="129"/>
    </row>
    <row r="980" spans="2:38" x14ac:dyDescent="0.3">
      <c r="B980" s="132"/>
      <c r="C980" s="132"/>
      <c r="AL980" s="129"/>
    </row>
    <row r="981" spans="2:38" x14ac:dyDescent="0.3">
      <c r="B981" s="132"/>
      <c r="C981" s="132"/>
      <c r="AL981" s="129"/>
    </row>
    <row r="982" spans="2:38" x14ac:dyDescent="0.3">
      <c r="B982" s="132"/>
      <c r="C982" s="132"/>
      <c r="AL982" s="129"/>
    </row>
    <row r="983" spans="2:38" x14ac:dyDescent="0.3">
      <c r="B983" s="132"/>
      <c r="C983" s="132"/>
      <c r="AL983" s="129"/>
    </row>
    <row r="984" spans="2:38" x14ac:dyDescent="0.3">
      <c r="B984" s="132"/>
      <c r="C984" s="132"/>
      <c r="AL984" s="129"/>
    </row>
    <row r="985" spans="2:38" x14ac:dyDescent="0.3">
      <c r="B985" s="132"/>
      <c r="C985" s="132"/>
      <c r="AL985" s="129"/>
    </row>
    <row r="986" spans="2:38" x14ac:dyDescent="0.3">
      <c r="B986" s="132"/>
      <c r="C986" s="132"/>
      <c r="AL986" s="129"/>
    </row>
    <row r="987" spans="2:38" x14ac:dyDescent="0.3">
      <c r="B987" s="132"/>
      <c r="C987" s="132"/>
      <c r="AL987" s="129"/>
    </row>
    <row r="988" spans="2:38" x14ac:dyDescent="0.3">
      <c r="B988" s="132"/>
      <c r="C988" s="132"/>
      <c r="AL988" s="129"/>
    </row>
    <row r="989" spans="2:38" x14ac:dyDescent="0.3">
      <c r="B989" s="132"/>
      <c r="C989" s="132"/>
      <c r="AL989" s="129"/>
    </row>
    <row r="990" spans="2:38" x14ac:dyDescent="0.3">
      <c r="B990" s="132"/>
      <c r="C990" s="132"/>
      <c r="AL990" s="129"/>
    </row>
    <row r="991" spans="2:38" x14ac:dyDescent="0.3">
      <c r="B991" s="132"/>
      <c r="C991" s="132"/>
      <c r="AL991" s="129"/>
    </row>
    <row r="992" spans="2:38" x14ac:dyDescent="0.3">
      <c r="B992" s="132"/>
      <c r="C992" s="132"/>
      <c r="AL992" s="129"/>
    </row>
    <row r="993" spans="2:38" x14ac:dyDescent="0.3">
      <c r="B993" s="132"/>
      <c r="C993" s="132"/>
      <c r="AL993" s="129"/>
    </row>
    <row r="994" spans="2:38" x14ac:dyDescent="0.3">
      <c r="B994" s="132"/>
      <c r="C994" s="132"/>
      <c r="AL994" s="129"/>
    </row>
    <row r="995" spans="2:38" x14ac:dyDescent="0.3">
      <c r="B995" s="132"/>
      <c r="C995" s="132"/>
      <c r="AL995" s="129"/>
    </row>
    <row r="996" spans="2:38" x14ac:dyDescent="0.3">
      <c r="B996" s="132"/>
      <c r="C996" s="132"/>
      <c r="AL996" s="129"/>
    </row>
    <row r="997" spans="2:38" x14ac:dyDescent="0.3">
      <c r="B997" s="132"/>
      <c r="C997" s="132"/>
      <c r="AL997" s="129"/>
    </row>
    <row r="998" spans="2:38" x14ac:dyDescent="0.3">
      <c r="B998" s="132"/>
      <c r="C998" s="132"/>
      <c r="AL998" s="129"/>
    </row>
    <row r="999" spans="2:38" x14ac:dyDescent="0.3">
      <c r="B999" s="132"/>
      <c r="C999" s="132"/>
      <c r="AL999" s="129"/>
    </row>
    <row r="1000" spans="2:38" x14ac:dyDescent="0.3">
      <c r="B1000" s="132"/>
      <c r="C1000" s="132"/>
      <c r="AL1000" s="129"/>
    </row>
    <row r="1001" spans="2:38" x14ac:dyDescent="0.3">
      <c r="B1001" s="132"/>
      <c r="C1001" s="132"/>
      <c r="AL1001" s="129"/>
    </row>
    <row r="1002" spans="2:38" x14ac:dyDescent="0.3">
      <c r="B1002" s="132"/>
      <c r="C1002" s="132"/>
      <c r="AL1002" s="129"/>
    </row>
    <row r="1003" spans="2:38" x14ac:dyDescent="0.3">
      <c r="B1003" s="132"/>
      <c r="C1003" s="132"/>
      <c r="AL1003" s="129"/>
    </row>
    <row r="1004" spans="2:38" x14ac:dyDescent="0.3">
      <c r="B1004" s="132"/>
      <c r="C1004" s="132"/>
      <c r="AL1004" s="129"/>
    </row>
    <row r="1005" spans="2:38" x14ac:dyDescent="0.3">
      <c r="B1005" s="132"/>
      <c r="C1005" s="132"/>
      <c r="AL1005" s="129"/>
    </row>
    <row r="1006" spans="2:38" x14ac:dyDescent="0.3">
      <c r="B1006" s="132"/>
      <c r="C1006" s="132"/>
      <c r="AL1006" s="129"/>
    </row>
    <row r="1007" spans="2:38" x14ac:dyDescent="0.3">
      <c r="B1007" s="132"/>
      <c r="C1007" s="132"/>
      <c r="AL1007" s="129"/>
    </row>
    <row r="1008" spans="2:38" x14ac:dyDescent="0.3">
      <c r="B1008" s="132"/>
      <c r="C1008" s="132"/>
      <c r="AL1008" s="129"/>
    </row>
    <row r="1009" spans="2:38" x14ac:dyDescent="0.3">
      <c r="B1009" s="132"/>
      <c r="C1009" s="132"/>
      <c r="AL1009" s="129"/>
    </row>
    <row r="1010" spans="2:38" x14ac:dyDescent="0.3">
      <c r="B1010" s="132"/>
      <c r="C1010" s="132"/>
      <c r="AL1010" s="129"/>
    </row>
    <row r="1011" spans="2:38" x14ac:dyDescent="0.3">
      <c r="B1011" s="132"/>
      <c r="C1011" s="132"/>
      <c r="AL1011" s="129"/>
    </row>
    <row r="1012" spans="2:38" x14ac:dyDescent="0.3">
      <c r="B1012" s="132"/>
      <c r="C1012" s="132"/>
      <c r="AL1012" s="129"/>
    </row>
    <row r="1013" spans="2:38" x14ac:dyDescent="0.3">
      <c r="B1013" s="132"/>
      <c r="C1013" s="132"/>
      <c r="AL1013" s="129"/>
    </row>
    <row r="1014" spans="2:38" x14ac:dyDescent="0.3">
      <c r="B1014" s="132"/>
      <c r="C1014" s="132"/>
      <c r="AL1014" s="129"/>
    </row>
    <row r="1015" spans="2:38" x14ac:dyDescent="0.3">
      <c r="B1015" s="132"/>
      <c r="C1015" s="132"/>
      <c r="AL1015" s="129"/>
    </row>
    <row r="1016" spans="2:38" x14ac:dyDescent="0.3">
      <c r="B1016" s="132"/>
      <c r="C1016" s="132"/>
      <c r="AL1016" s="129"/>
    </row>
    <row r="1017" spans="2:38" x14ac:dyDescent="0.3">
      <c r="B1017" s="132"/>
      <c r="C1017" s="132"/>
      <c r="AL1017" s="129"/>
    </row>
    <row r="1018" spans="2:38" x14ac:dyDescent="0.3">
      <c r="B1018" s="132"/>
      <c r="C1018" s="132"/>
      <c r="AL1018" s="129"/>
    </row>
    <row r="1019" spans="2:38" x14ac:dyDescent="0.3">
      <c r="B1019" s="132"/>
      <c r="C1019" s="132"/>
      <c r="AL1019" s="129"/>
    </row>
    <row r="1020" spans="2:38" x14ac:dyDescent="0.3">
      <c r="B1020" s="132"/>
      <c r="C1020" s="132"/>
      <c r="AL1020" s="129"/>
    </row>
    <row r="1021" spans="2:38" x14ac:dyDescent="0.3">
      <c r="B1021" s="132"/>
      <c r="C1021" s="132"/>
      <c r="AL1021" s="129"/>
    </row>
    <row r="1022" spans="2:38" x14ac:dyDescent="0.3">
      <c r="B1022" s="132"/>
      <c r="C1022" s="132"/>
      <c r="AL1022" s="129"/>
    </row>
    <row r="1023" spans="2:38" x14ac:dyDescent="0.3">
      <c r="B1023" s="132"/>
      <c r="C1023" s="132"/>
      <c r="AL1023" s="129"/>
    </row>
    <row r="1024" spans="2:38" x14ac:dyDescent="0.3">
      <c r="B1024" s="132"/>
      <c r="C1024" s="132"/>
      <c r="AL1024" s="129"/>
    </row>
    <row r="1025" spans="2:38" x14ac:dyDescent="0.3">
      <c r="B1025" s="132"/>
      <c r="C1025" s="132"/>
      <c r="AL1025" s="129"/>
    </row>
    <row r="1026" spans="2:38" x14ac:dyDescent="0.3">
      <c r="B1026" s="132"/>
      <c r="C1026" s="132"/>
      <c r="AL1026" s="129"/>
    </row>
    <row r="1027" spans="2:38" x14ac:dyDescent="0.3">
      <c r="B1027" s="132"/>
      <c r="C1027" s="132"/>
      <c r="AL1027" s="129"/>
    </row>
    <row r="1028" spans="2:38" x14ac:dyDescent="0.3">
      <c r="B1028" s="132"/>
      <c r="C1028" s="132"/>
      <c r="AL1028" s="129"/>
    </row>
    <row r="1029" spans="2:38" x14ac:dyDescent="0.3">
      <c r="B1029" s="132"/>
      <c r="C1029" s="132"/>
      <c r="AL1029" s="129"/>
    </row>
    <row r="1030" spans="2:38" x14ac:dyDescent="0.3">
      <c r="B1030" s="132"/>
      <c r="C1030" s="132"/>
      <c r="AL1030" s="129"/>
    </row>
    <row r="1031" spans="2:38" x14ac:dyDescent="0.3">
      <c r="B1031" s="132"/>
      <c r="C1031" s="132"/>
      <c r="AL1031" s="129"/>
    </row>
    <row r="1032" spans="2:38" x14ac:dyDescent="0.3">
      <c r="B1032" s="132"/>
      <c r="C1032" s="132"/>
      <c r="AL1032" s="129"/>
    </row>
    <row r="1033" spans="2:38" x14ac:dyDescent="0.3">
      <c r="B1033" s="132"/>
      <c r="C1033" s="132"/>
      <c r="AL1033" s="129"/>
    </row>
    <row r="1034" spans="2:38" x14ac:dyDescent="0.3">
      <c r="B1034" s="132"/>
      <c r="C1034" s="132"/>
      <c r="AL1034" s="129"/>
    </row>
    <row r="1035" spans="2:38" x14ac:dyDescent="0.3">
      <c r="B1035" s="132"/>
      <c r="C1035" s="132"/>
      <c r="AL1035" s="129"/>
    </row>
    <row r="1036" spans="2:38" x14ac:dyDescent="0.3">
      <c r="B1036" s="132"/>
      <c r="C1036" s="132"/>
      <c r="AL1036" s="129"/>
    </row>
    <row r="1037" spans="2:38" x14ac:dyDescent="0.3">
      <c r="B1037" s="132"/>
      <c r="C1037" s="132"/>
      <c r="AL1037" s="129"/>
    </row>
    <row r="1038" spans="2:38" x14ac:dyDescent="0.3">
      <c r="B1038" s="132"/>
      <c r="C1038" s="132"/>
      <c r="AL1038" s="129"/>
    </row>
    <row r="1039" spans="2:38" x14ac:dyDescent="0.3">
      <c r="B1039" s="132"/>
      <c r="C1039" s="132"/>
      <c r="AL1039" s="129"/>
    </row>
    <row r="1040" spans="2:38" x14ac:dyDescent="0.3">
      <c r="B1040" s="132"/>
      <c r="C1040" s="132"/>
      <c r="AL1040" s="129"/>
    </row>
    <row r="1041" spans="2:38" x14ac:dyDescent="0.3">
      <c r="B1041" s="132"/>
      <c r="C1041" s="132"/>
      <c r="AL1041" s="129"/>
    </row>
    <row r="1042" spans="2:38" x14ac:dyDescent="0.3">
      <c r="B1042" s="132"/>
      <c r="C1042" s="132"/>
      <c r="AL1042" s="129"/>
    </row>
    <row r="1043" spans="2:38" x14ac:dyDescent="0.3">
      <c r="B1043" s="132"/>
      <c r="C1043" s="132"/>
      <c r="AL1043" s="129"/>
    </row>
    <row r="1044" spans="2:38" x14ac:dyDescent="0.3">
      <c r="B1044" s="132"/>
      <c r="C1044" s="132"/>
      <c r="AL1044" s="129"/>
    </row>
    <row r="1045" spans="2:38" x14ac:dyDescent="0.3">
      <c r="B1045" s="132"/>
      <c r="C1045" s="132"/>
      <c r="AL1045" s="129"/>
    </row>
    <row r="1046" spans="2:38" x14ac:dyDescent="0.3">
      <c r="B1046" s="132"/>
      <c r="C1046" s="132"/>
      <c r="AL1046" s="129"/>
    </row>
    <row r="1047" spans="2:38" x14ac:dyDescent="0.3">
      <c r="B1047" s="132"/>
      <c r="C1047" s="132"/>
      <c r="AL1047" s="129"/>
    </row>
    <row r="1048" spans="2:38" x14ac:dyDescent="0.3">
      <c r="B1048" s="132"/>
      <c r="C1048" s="132"/>
      <c r="AL1048" s="129"/>
    </row>
    <row r="1049" spans="2:38" x14ac:dyDescent="0.3">
      <c r="B1049" s="132"/>
      <c r="C1049" s="132"/>
      <c r="AL1049" s="129"/>
    </row>
    <row r="1050" spans="2:38" x14ac:dyDescent="0.3">
      <c r="B1050" s="132"/>
      <c r="C1050" s="132"/>
      <c r="AL1050" s="129"/>
    </row>
    <row r="1051" spans="2:38" x14ac:dyDescent="0.3">
      <c r="B1051" s="132"/>
      <c r="C1051" s="132"/>
      <c r="AL1051" s="129"/>
    </row>
    <row r="1052" spans="2:38" x14ac:dyDescent="0.3">
      <c r="B1052" s="132"/>
      <c r="C1052" s="132"/>
      <c r="AL1052" s="129"/>
    </row>
    <row r="1053" spans="2:38" x14ac:dyDescent="0.3">
      <c r="B1053" s="132"/>
      <c r="C1053" s="132"/>
      <c r="AL1053" s="129"/>
    </row>
    <row r="1054" spans="2:38" x14ac:dyDescent="0.3">
      <c r="B1054" s="132"/>
      <c r="C1054" s="132"/>
      <c r="AL1054" s="129"/>
    </row>
    <row r="1055" spans="2:38" x14ac:dyDescent="0.3">
      <c r="B1055" s="132"/>
      <c r="C1055" s="132"/>
      <c r="AL1055" s="129"/>
    </row>
    <row r="1056" spans="2:38" x14ac:dyDescent="0.3">
      <c r="B1056" s="132"/>
      <c r="C1056" s="132"/>
      <c r="AL1056" s="129"/>
    </row>
    <row r="1057" spans="2:38" x14ac:dyDescent="0.3">
      <c r="B1057" s="132"/>
      <c r="C1057" s="132"/>
      <c r="AL1057" s="129"/>
    </row>
    <row r="1058" spans="2:38" x14ac:dyDescent="0.3">
      <c r="B1058" s="132"/>
      <c r="C1058" s="132"/>
      <c r="AL1058" s="129"/>
    </row>
    <row r="1059" spans="2:38" x14ac:dyDescent="0.3">
      <c r="B1059" s="132"/>
      <c r="C1059" s="132"/>
      <c r="AL1059" s="129"/>
    </row>
    <row r="1060" spans="2:38" x14ac:dyDescent="0.3">
      <c r="B1060" s="132"/>
      <c r="C1060" s="132"/>
      <c r="AL1060" s="129"/>
    </row>
    <row r="1061" spans="2:38" x14ac:dyDescent="0.3">
      <c r="B1061" s="132"/>
      <c r="C1061" s="132"/>
      <c r="AL1061" s="129"/>
    </row>
    <row r="1062" spans="2:38" x14ac:dyDescent="0.3">
      <c r="B1062" s="132"/>
      <c r="C1062" s="132"/>
      <c r="AL1062" s="129"/>
    </row>
    <row r="1063" spans="2:38" x14ac:dyDescent="0.3">
      <c r="B1063" s="132"/>
      <c r="C1063" s="132"/>
      <c r="AL1063" s="129"/>
    </row>
    <row r="1064" spans="2:38" x14ac:dyDescent="0.3">
      <c r="B1064" s="132"/>
      <c r="C1064" s="132"/>
      <c r="AL1064" s="129"/>
    </row>
    <row r="1065" spans="2:38" x14ac:dyDescent="0.3">
      <c r="B1065" s="132"/>
      <c r="C1065" s="132"/>
      <c r="AL1065" s="129"/>
    </row>
    <row r="1066" spans="2:38" x14ac:dyDescent="0.3">
      <c r="B1066" s="132"/>
      <c r="C1066" s="132"/>
      <c r="AL1066" s="129"/>
    </row>
    <row r="1067" spans="2:38" x14ac:dyDescent="0.3">
      <c r="B1067" s="132"/>
      <c r="C1067" s="132"/>
      <c r="AL1067" s="129"/>
    </row>
    <row r="1068" spans="2:38" x14ac:dyDescent="0.3">
      <c r="B1068" s="132"/>
      <c r="C1068" s="132"/>
      <c r="AL1068" s="129"/>
    </row>
    <row r="1069" spans="2:38" x14ac:dyDescent="0.3">
      <c r="B1069" s="132"/>
      <c r="C1069" s="132"/>
      <c r="AL1069" s="129"/>
    </row>
    <row r="1070" spans="2:38" x14ac:dyDescent="0.3">
      <c r="B1070" s="132"/>
      <c r="C1070" s="132"/>
      <c r="AL1070" s="129"/>
    </row>
    <row r="1071" spans="2:38" x14ac:dyDescent="0.3">
      <c r="B1071" s="132"/>
      <c r="C1071" s="132"/>
      <c r="AL1071" s="129"/>
    </row>
    <row r="1072" spans="2:38" x14ac:dyDescent="0.3">
      <c r="B1072" s="132"/>
      <c r="C1072" s="132"/>
      <c r="AL1072" s="129"/>
    </row>
    <row r="1073" spans="2:38" x14ac:dyDescent="0.3">
      <c r="B1073" s="132"/>
      <c r="C1073" s="132"/>
      <c r="AL1073" s="129"/>
    </row>
    <row r="1074" spans="2:38" x14ac:dyDescent="0.3">
      <c r="B1074" s="132"/>
      <c r="C1074" s="132"/>
      <c r="AL1074" s="129"/>
    </row>
    <row r="1075" spans="2:38" x14ac:dyDescent="0.3">
      <c r="B1075" s="132"/>
      <c r="C1075" s="132"/>
      <c r="AL1075" s="129"/>
    </row>
    <row r="1076" spans="2:38" x14ac:dyDescent="0.3">
      <c r="B1076" s="132"/>
      <c r="C1076" s="132"/>
      <c r="AL1076" s="129"/>
    </row>
    <row r="1077" spans="2:38" x14ac:dyDescent="0.3">
      <c r="B1077" s="132"/>
      <c r="C1077" s="132"/>
      <c r="AL1077" s="129"/>
    </row>
    <row r="1078" spans="2:38" x14ac:dyDescent="0.3">
      <c r="B1078" s="132"/>
      <c r="C1078" s="132"/>
      <c r="AL1078" s="129"/>
    </row>
    <row r="1079" spans="2:38" x14ac:dyDescent="0.3">
      <c r="B1079" s="132"/>
      <c r="C1079" s="132"/>
      <c r="AL1079" s="129"/>
    </row>
    <row r="1080" spans="2:38" x14ac:dyDescent="0.3">
      <c r="B1080" s="132"/>
      <c r="C1080" s="132"/>
      <c r="AL1080" s="129"/>
    </row>
    <row r="1081" spans="2:38" x14ac:dyDescent="0.3">
      <c r="B1081" s="132"/>
      <c r="C1081" s="132"/>
      <c r="AL1081" s="129"/>
    </row>
    <row r="1082" spans="2:38" x14ac:dyDescent="0.3">
      <c r="B1082" s="132"/>
      <c r="C1082" s="132"/>
      <c r="AL1082" s="129"/>
    </row>
    <row r="1083" spans="2:38" x14ac:dyDescent="0.3">
      <c r="B1083" s="132"/>
      <c r="C1083" s="132"/>
      <c r="AL1083" s="129"/>
    </row>
    <row r="1084" spans="2:38" x14ac:dyDescent="0.3">
      <c r="B1084" s="132"/>
      <c r="C1084" s="132"/>
      <c r="AL1084" s="129"/>
    </row>
    <row r="1085" spans="2:38" x14ac:dyDescent="0.3">
      <c r="B1085" s="132"/>
      <c r="C1085" s="132"/>
      <c r="AL1085" s="129"/>
    </row>
    <row r="1086" spans="2:38" x14ac:dyDescent="0.3">
      <c r="B1086" s="132"/>
      <c r="C1086" s="132"/>
      <c r="AL1086" s="129"/>
    </row>
    <row r="1087" spans="2:38" x14ac:dyDescent="0.3">
      <c r="B1087" s="132"/>
      <c r="C1087" s="132"/>
      <c r="AL1087" s="129"/>
    </row>
    <row r="1088" spans="2:38" x14ac:dyDescent="0.3">
      <c r="B1088" s="132"/>
      <c r="C1088" s="132"/>
      <c r="AL1088" s="129"/>
    </row>
    <row r="1089" spans="2:38" x14ac:dyDescent="0.3">
      <c r="B1089" s="132"/>
      <c r="C1089" s="132"/>
      <c r="AL1089" s="129"/>
    </row>
    <row r="1090" spans="2:38" x14ac:dyDescent="0.3">
      <c r="B1090" s="132"/>
      <c r="C1090" s="132"/>
      <c r="AL1090" s="129"/>
    </row>
    <row r="1091" spans="2:38" x14ac:dyDescent="0.3">
      <c r="B1091" s="132"/>
      <c r="C1091" s="132"/>
      <c r="AL1091" s="129"/>
    </row>
    <row r="1092" spans="2:38" x14ac:dyDescent="0.3">
      <c r="B1092" s="132"/>
      <c r="C1092" s="132"/>
      <c r="AL1092" s="129"/>
    </row>
    <row r="1093" spans="2:38" x14ac:dyDescent="0.3">
      <c r="B1093" s="132"/>
      <c r="C1093" s="132"/>
      <c r="AL1093" s="129"/>
    </row>
    <row r="1094" spans="2:38" x14ac:dyDescent="0.3">
      <c r="B1094" s="132"/>
      <c r="C1094" s="132"/>
      <c r="AL1094" s="129"/>
    </row>
    <row r="1095" spans="2:38" x14ac:dyDescent="0.3">
      <c r="B1095" s="132"/>
      <c r="C1095" s="132"/>
      <c r="AL1095" s="129"/>
    </row>
    <row r="1096" spans="2:38" x14ac:dyDescent="0.3">
      <c r="B1096" s="132"/>
      <c r="C1096" s="132"/>
      <c r="AL1096" s="129"/>
    </row>
    <row r="1097" spans="2:38" x14ac:dyDescent="0.3">
      <c r="B1097" s="132"/>
      <c r="C1097" s="132"/>
      <c r="AL1097" s="129"/>
    </row>
    <row r="1098" spans="2:38" x14ac:dyDescent="0.3">
      <c r="B1098" s="132"/>
      <c r="C1098" s="132"/>
      <c r="AL1098" s="129"/>
    </row>
    <row r="1099" spans="2:38" x14ac:dyDescent="0.3">
      <c r="B1099" s="132"/>
      <c r="C1099" s="132"/>
      <c r="AL1099" s="129"/>
    </row>
    <row r="1100" spans="2:38" x14ac:dyDescent="0.3">
      <c r="B1100" s="132"/>
      <c r="C1100" s="132"/>
      <c r="AL1100" s="129"/>
    </row>
    <row r="1101" spans="2:38" x14ac:dyDescent="0.3">
      <c r="B1101" s="132"/>
      <c r="C1101" s="132"/>
      <c r="AL1101" s="129"/>
    </row>
    <row r="1102" spans="2:38" x14ac:dyDescent="0.3">
      <c r="B1102" s="132"/>
      <c r="C1102" s="132"/>
      <c r="AL1102" s="129"/>
    </row>
    <row r="1103" spans="2:38" x14ac:dyDescent="0.3">
      <c r="B1103" s="132"/>
      <c r="C1103" s="132"/>
      <c r="AL1103" s="129"/>
    </row>
    <row r="1104" spans="2:38" x14ac:dyDescent="0.3">
      <c r="B1104" s="132"/>
      <c r="C1104" s="132"/>
      <c r="AL1104" s="129"/>
    </row>
    <row r="1105" spans="2:38" x14ac:dyDescent="0.3">
      <c r="B1105" s="132"/>
      <c r="C1105" s="132"/>
      <c r="AL1105" s="129"/>
    </row>
    <row r="1106" spans="2:38" x14ac:dyDescent="0.3">
      <c r="B1106" s="132"/>
      <c r="C1106" s="132"/>
      <c r="AL1106" s="129"/>
    </row>
    <row r="1107" spans="2:38" x14ac:dyDescent="0.3">
      <c r="B1107" s="132"/>
      <c r="C1107" s="132"/>
      <c r="AL1107" s="129"/>
    </row>
    <row r="1108" spans="2:38" x14ac:dyDescent="0.3">
      <c r="B1108" s="132"/>
      <c r="C1108" s="132"/>
      <c r="AL1108" s="129"/>
    </row>
    <row r="1109" spans="2:38" x14ac:dyDescent="0.3">
      <c r="B1109" s="132"/>
      <c r="C1109" s="132"/>
      <c r="AL1109" s="129"/>
    </row>
    <row r="1110" spans="2:38" x14ac:dyDescent="0.3">
      <c r="B1110" s="132"/>
      <c r="C1110" s="132"/>
      <c r="AL1110" s="129"/>
    </row>
    <row r="1111" spans="2:38" x14ac:dyDescent="0.3">
      <c r="B1111" s="132"/>
      <c r="C1111" s="132"/>
      <c r="AL1111" s="129"/>
    </row>
    <row r="1112" spans="2:38" x14ac:dyDescent="0.3">
      <c r="B1112" s="132"/>
      <c r="C1112" s="132"/>
      <c r="AL1112" s="129"/>
    </row>
    <row r="1113" spans="2:38" x14ac:dyDescent="0.3">
      <c r="B1113" s="132"/>
      <c r="C1113" s="132"/>
      <c r="AL1113" s="129"/>
    </row>
    <row r="1114" spans="2:38" x14ac:dyDescent="0.3">
      <c r="B1114" s="132"/>
      <c r="C1114" s="132"/>
      <c r="AL1114" s="129"/>
    </row>
    <row r="1115" spans="2:38" x14ac:dyDescent="0.3">
      <c r="B1115" s="132"/>
      <c r="C1115" s="132"/>
      <c r="AL1115" s="129"/>
    </row>
    <row r="1116" spans="2:38" x14ac:dyDescent="0.3">
      <c r="B1116" s="132"/>
      <c r="C1116" s="132"/>
      <c r="AL1116" s="129"/>
    </row>
    <row r="1117" spans="2:38" x14ac:dyDescent="0.3">
      <c r="B1117" s="132"/>
      <c r="C1117" s="132"/>
      <c r="AL1117" s="129"/>
    </row>
    <row r="1118" spans="2:38" x14ac:dyDescent="0.3">
      <c r="B1118" s="132"/>
      <c r="C1118" s="132"/>
      <c r="AL1118" s="129"/>
    </row>
    <row r="1119" spans="2:38" x14ac:dyDescent="0.3">
      <c r="B1119" s="132"/>
      <c r="C1119" s="132"/>
      <c r="AL1119" s="129"/>
    </row>
    <row r="1120" spans="2:38" x14ac:dyDescent="0.3">
      <c r="B1120" s="132"/>
      <c r="C1120" s="132"/>
      <c r="AL1120" s="129"/>
    </row>
    <row r="1121" spans="2:38" x14ac:dyDescent="0.3">
      <c r="B1121" s="132"/>
      <c r="C1121" s="132"/>
      <c r="AL1121" s="129"/>
    </row>
    <row r="1122" spans="2:38" x14ac:dyDescent="0.3">
      <c r="B1122" s="132"/>
      <c r="C1122" s="132"/>
      <c r="AL1122" s="129"/>
    </row>
    <row r="1123" spans="2:38" x14ac:dyDescent="0.3">
      <c r="B1123" s="132"/>
      <c r="C1123" s="132"/>
      <c r="AL1123" s="129"/>
    </row>
    <row r="1124" spans="2:38" x14ac:dyDescent="0.3">
      <c r="B1124" s="132"/>
      <c r="C1124" s="132"/>
      <c r="AL1124" s="129"/>
    </row>
    <row r="1125" spans="2:38" x14ac:dyDescent="0.3">
      <c r="B1125" s="132"/>
      <c r="C1125" s="132"/>
      <c r="AL1125" s="129"/>
    </row>
    <row r="1126" spans="2:38" x14ac:dyDescent="0.3">
      <c r="B1126" s="132"/>
      <c r="C1126" s="132"/>
      <c r="AL1126" s="129"/>
    </row>
    <row r="1127" spans="2:38" x14ac:dyDescent="0.3">
      <c r="B1127" s="132"/>
      <c r="C1127" s="132"/>
      <c r="AL1127" s="129"/>
    </row>
    <row r="1128" spans="2:38" x14ac:dyDescent="0.3">
      <c r="B1128" s="132"/>
      <c r="C1128" s="132"/>
      <c r="AL1128" s="129"/>
    </row>
    <row r="1129" spans="2:38" x14ac:dyDescent="0.3">
      <c r="B1129" s="132"/>
      <c r="C1129" s="132"/>
      <c r="AL1129" s="129"/>
    </row>
    <row r="1130" spans="2:38" x14ac:dyDescent="0.3">
      <c r="B1130" s="132"/>
      <c r="C1130" s="132"/>
      <c r="AL1130" s="129"/>
    </row>
    <row r="1131" spans="2:38" x14ac:dyDescent="0.3">
      <c r="B1131" s="132"/>
      <c r="C1131" s="132"/>
      <c r="AL1131" s="129"/>
    </row>
    <row r="1132" spans="2:38" x14ac:dyDescent="0.3">
      <c r="B1132" s="132"/>
      <c r="C1132" s="132"/>
      <c r="AL1132" s="129"/>
    </row>
    <row r="1133" spans="2:38" x14ac:dyDescent="0.3">
      <c r="B1133" s="132"/>
      <c r="C1133" s="132"/>
      <c r="AL1133" s="129"/>
    </row>
    <row r="1134" spans="2:38" x14ac:dyDescent="0.3">
      <c r="B1134" s="132"/>
      <c r="C1134" s="132"/>
      <c r="AL1134" s="129"/>
    </row>
    <row r="1135" spans="2:38" x14ac:dyDescent="0.3">
      <c r="B1135" s="132"/>
      <c r="C1135" s="132"/>
      <c r="AL1135" s="129"/>
    </row>
    <row r="1136" spans="2:38" x14ac:dyDescent="0.3">
      <c r="B1136" s="132"/>
      <c r="C1136" s="132"/>
      <c r="AL1136" s="129"/>
    </row>
    <row r="1137" spans="2:38" x14ac:dyDescent="0.3">
      <c r="B1137" s="132"/>
      <c r="C1137" s="132"/>
      <c r="AL1137" s="129"/>
    </row>
    <row r="1138" spans="2:38" x14ac:dyDescent="0.3">
      <c r="B1138" s="132"/>
      <c r="C1138" s="132"/>
      <c r="AL1138" s="129"/>
    </row>
    <row r="1139" spans="2:38" x14ac:dyDescent="0.3">
      <c r="B1139" s="132"/>
      <c r="C1139" s="132"/>
      <c r="AL1139" s="129"/>
    </row>
    <row r="1140" spans="2:38" x14ac:dyDescent="0.3">
      <c r="B1140" s="132"/>
      <c r="C1140" s="132"/>
      <c r="AL1140" s="129"/>
    </row>
    <row r="1141" spans="2:38" x14ac:dyDescent="0.3">
      <c r="B1141" s="132"/>
      <c r="C1141" s="132"/>
      <c r="AL1141" s="129"/>
    </row>
    <row r="1142" spans="2:38" x14ac:dyDescent="0.3">
      <c r="B1142" s="132"/>
      <c r="C1142" s="132"/>
      <c r="AL1142" s="129"/>
    </row>
    <row r="1143" spans="2:38" x14ac:dyDescent="0.3">
      <c r="B1143" s="132"/>
      <c r="C1143" s="132"/>
      <c r="AL1143" s="129"/>
    </row>
    <row r="1144" spans="2:38" x14ac:dyDescent="0.3">
      <c r="B1144" s="132"/>
      <c r="C1144" s="132"/>
      <c r="AL1144" s="129"/>
    </row>
    <row r="1145" spans="2:38" x14ac:dyDescent="0.3">
      <c r="B1145" s="132"/>
      <c r="C1145" s="132"/>
      <c r="AL1145" s="129"/>
    </row>
    <row r="1146" spans="2:38" x14ac:dyDescent="0.3">
      <c r="B1146" s="132"/>
      <c r="C1146" s="132"/>
      <c r="AL1146" s="129"/>
    </row>
    <row r="1147" spans="2:38" x14ac:dyDescent="0.3">
      <c r="B1147" s="132"/>
      <c r="C1147" s="132"/>
      <c r="AL1147" s="129"/>
    </row>
    <row r="1148" spans="2:38" x14ac:dyDescent="0.3">
      <c r="B1148" s="132"/>
      <c r="C1148" s="132"/>
      <c r="AL1148" s="129"/>
    </row>
    <row r="1149" spans="2:38" x14ac:dyDescent="0.3">
      <c r="B1149" s="132"/>
      <c r="C1149" s="132"/>
      <c r="AL1149" s="129"/>
    </row>
    <row r="1150" spans="2:38" x14ac:dyDescent="0.3">
      <c r="B1150" s="132"/>
      <c r="C1150" s="132"/>
      <c r="AL1150" s="129"/>
    </row>
    <row r="1151" spans="2:38" x14ac:dyDescent="0.3">
      <c r="B1151" s="132"/>
      <c r="C1151" s="132"/>
      <c r="AL1151" s="129"/>
    </row>
    <row r="1152" spans="2:38" x14ac:dyDescent="0.3">
      <c r="B1152" s="132"/>
      <c r="C1152" s="132"/>
      <c r="AL1152" s="129"/>
    </row>
    <row r="1153" spans="2:38" x14ac:dyDescent="0.3">
      <c r="B1153" s="132"/>
      <c r="C1153" s="132"/>
      <c r="AL1153" s="129"/>
    </row>
    <row r="1154" spans="2:38" x14ac:dyDescent="0.3">
      <c r="B1154" s="132"/>
      <c r="C1154" s="132"/>
      <c r="AL1154" s="129"/>
    </row>
    <row r="1155" spans="2:38" x14ac:dyDescent="0.3">
      <c r="B1155" s="132"/>
      <c r="C1155" s="132"/>
      <c r="AL1155" s="129"/>
    </row>
    <row r="1156" spans="2:38" x14ac:dyDescent="0.3">
      <c r="B1156" s="132"/>
      <c r="C1156" s="132"/>
      <c r="AL1156" s="129"/>
    </row>
    <row r="1157" spans="2:38" x14ac:dyDescent="0.3">
      <c r="B1157" s="132"/>
      <c r="C1157" s="132"/>
      <c r="AL1157" s="129"/>
    </row>
    <row r="1158" spans="2:38" x14ac:dyDescent="0.3">
      <c r="B1158" s="132"/>
      <c r="C1158" s="132"/>
      <c r="AL1158" s="129"/>
    </row>
    <row r="1159" spans="2:38" x14ac:dyDescent="0.3">
      <c r="B1159" s="132"/>
      <c r="C1159" s="132"/>
      <c r="AL1159" s="129"/>
    </row>
    <row r="1160" spans="2:38" x14ac:dyDescent="0.3">
      <c r="B1160" s="132"/>
      <c r="C1160" s="132"/>
      <c r="AL1160" s="129"/>
    </row>
    <row r="1161" spans="2:38" x14ac:dyDescent="0.3">
      <c r="B1161" s="132"/>
      <c r="C1161" s="132"/>
      <c r="AL1161" s="129"/>
    </row>
    <row r="1162" spans="2:38" x14ac:dyDescent="0.3">
      <c r="B1162" s="132"/>
      <c r="C1162" s="132"/>
      <c r="AL1162" s="129"/>
    </row>
    <row r="1163" spans="2:38" x14ac:dyDescent="0.3">
      <c r="B1163" s="132"/>
      <c r="C1163" s="132"/>
      <c r="AL1163" s="129"/>
    </row>
    <row r="1164" spans="2:38" x14ac:dyDescent="0.3">
      <c r="B1164" s="132"/>
      <c r="C1164" s="132"/>
      <c r="AL1164" s="129"/>
    </row>
    <row r="1165" spans="2:38" x14ac:dyDescent="0.3">
      <c r="B1165" s="132"/>
      <c r="C1165" s="132"/>
      <c r="AL1165" s="129"/>
    </row>
    <row r="1166" spans="2:38" x14ac:dyDescent="0.3">
      <c r="B1166" s="132"/>
      <c r="C1166" s="132"/>
      <c r="AL1166" s="129"/>
    </row>
    <row r="1167" spans="2:38" x14ac:dyDescent="0.3">
      <c r="B1167" s="132"/>
      <c r="C1167" s="132"/>
      <c r="AL1167" s="129"/>
    </row>
    <row r="1168" spans="2:38" x14ac:dyDescent="0.3">
      <c r="B1168" s="132"/>
      <c r="C1168" s="132"/>
      <c r="AL1168" s="129"/>
    </row>
    <row r="1169" spans="2:38" x14ac:dyDescent="0.3">
      <c r="B1169" s="132"/>
      <c r="C1169" s="132"/>
      <c r="AL1169" s="129"/>
    </row>
    <row r="1170" spans="2:38" x14ac:dyDescent="0.3">
      <c r="B1170" s="132"/>
      <c r="C1170" s="132"/>
      <c r="AL1170" s="129"/>
    </row>
    <row r="1171" spans="2:38" x14ac:dyDescent="0.3">
      <c r="B1171" s="132"/>
      <c r="C1171" s="132"/>
      <c r="AL1171" s="129"/>
    </row>
    <row r="1172" spans="2:38" x14ac:dyDescent="0.3">
      <c r="B1172" s="132"/>
      <c r="C1172" s="132"/>
      <c r="AL1172" s="129"/>
    </row>
    <row r="1173" spans="2:38" x14ac:dyDescent="0.3">
      <c r="B1173" s="132"/>
      <c r="C1173" s="132"/>
      <c r="AL1173" s="129"/>
    </row>
    <row r="1174" spans="2:38" x14ac:dyDescent="0.3">
      <c r="B1174" s="132"/>
      <c r="C1174" s="132"/>
      <c r="AL1174" s="129"/>
    </row>
    <row r="1175" spans="2:38" x14ac:dyDescent="0.3">
      <c r="B1175" s="132"/>
      <c r="C1175" s="132"/>
      <c r="AL1175" s="129"/>
    </row>
    <row r="1176" spans="2:38" x14ac:dyDescent="0.3">
      <c r="B1176" s="132"/>
      <c r="C1176" s="132"/>
      <c r="AL1176" s="129"/>
    </row>
    <row r="1177" spans="2:38" x14ac:dyDescent="0.3">
      <c r="B1177" s="132"/>
      <c r="C1177" s="132"/>
      <c r="AL1177" s="129"/>
    </row>
    <row r="1178" spans="2:38" x14ac:dyDescent="0.3">
      <c r="B1178" s="132"/>
      <c r="C1178" s="132"/>
      <c r="AL1178" s="129"/>
    </row>
    <row r="1179" spans="2:38" x14ac:dyDescent="0.3">
      <c r="B1179" s="132"/>
      <c r="C1179" s="132"/>
      <c r="AL1179" s="129"/>
    </row>
    <row r="1180" spans="2:38" x14ac:dyDescent="0.3">
      <c r="B1180" s="132"/>
      <c r="C1180" s="132"/>
      <c r="AL1180" s="129"/>
    </row>
    <row r="1181" spans="2:38" x14ac:dyDescent="0.3">
      <c r="B1181" s="132"/>
      <c r="C1181" s="132"/>
      <c r="AL1181" s="129"/>
    </row>
    <row r="1182" spans="2:38" x14ac:dyDescent="0.3">
      <c r="B1182" s="132"/>
      <c r="C1182" s="132"/>
      <c r="AL1182" s="129"/>
    </row>
    <row r="1183" spans="2:38" x14ac:dyDescent="0.3">
      <c r="B1183" s="132"/>
      <c r="C1183" s="132"/>
      <c r="AL1183" s="129"/>
    </row>
    <row r="1184" spans="2:38" x14ac:dyDescent="0.3">
      <c r="B1184" s="132"/>
      <c r="C1184" s="132"/>
      <c r="AL1184" s="129"/>
    </row>
    <row r="1185" spans="2:38" x14ac:dyDescent="0.3">
      <c r="B1185" s="132"/>
      <c r="C1185" s="132"/>
      <c r="AL1185" s="129"/>
    </row>
    <row r="1186" spans="2:38" x14ac:dyDescent="0.3">
      <c r="B1186" s="132"/>
      <c r="C1186" s="132"/>
      <c r="AL1186" s="129"/>
    </row>
    <row r="1187" spans="2:38" x14ac:dyDescent="0.3">
      <c r="B1187" s="132"/>
      <c r="C1187" s="132"/>
      <c r="AL1187" s="129"/>
    </row>
    <row r="1188" spans="2:38" x14ac:dyDescent="0.3">
      <c r="B1188" s="132"/>
      <c r="C1188" s="132"/>
      <c r="AL1188" s="129"/>
    </row>
    <row r="1189" spans="2:38" x14ac:dyDescent="0.3">
      <c r="B1189" s="132"/>
      <c r="C1189" s="132"/>
      <c r="AL1189" s="129"/>
    </row>
    <row r="1190" spans="2:38" x14ac:dyDescent="0.3">
      <c r="B1190" s="132"/>
      <c r="C1190" s="132"/>
      <c r="AL1190" s="129"/>
    </row>
    <row r="1191" spans="2:38" x14ac:dyDescent="0.3">
      <c r="B1191" s="132"/>
      <c r="C1191" s="132"/>
      <c r="AL1191" s="129"/>
    </row>
    <row r="1192" spans="2:38" x14ac:dyDescent="0.3">
      <c r="B1192" s="132"/>
      <c r="C1192" s="132"/>
      <c r="AL1192" s="129"/>
    </row>
    <row r="1193" spans="2:38" x14ac:dyDescent="0.3">
      <c r="B1193" s="132"/>
      <c r="C1193" s="132"/>
      <c r="AL1193" s="129"/>
    </row>
    <row r="1194" spans="2:38" x14ac:dyDescent="0.3">
      <c r="B1194" s="132"/>
      <c r="C1194" s="132"/>
      <c r="AL1194" s="129"/>
    </row>
    <row r="1195" spans="2:38" x14ac:dyDescent="0.3">
      <c r="B1195" s="132"/>
      <c r="C1195" s="132"/>
      <c r="AL1195" s="129"/>
    </row>
    <row r="1196" spans="2:38" x14ac:dyDescent="0.3">
      <c r="B1196" s="132"/>
      <c r="C1196" s="132"/>
      <c r="AL1196" s="129"/>
    </row>
    <row r="1197" spans="2:38" x14ac:dyDescent="0.3">
      <c r="B1197" s="132"/>
      <c r="C1197" s="132"/>
      <c r="AL1197" s="129"/>
    </row>
    <row r="1198" spans="2:38" x14ac:dyDescent="0.3">
      <c r="B1198" s="132"/>
      <c r="C1198" s="132"/>
      <c r="AL1198" s="129"/>
    </row>
    <row r="1199" spans="2:38" x14ac:dyDescent="0.3">
      <c r="B1199" s="132"/>
      <c r="C1199" s="132"/>
      <c r="AL1199" s="129"/>
    </row>
    <row r="1200" spans="2:38" x14ac:dyDescent="0.3">
      <c r="B1200" s="132"/>
      <c r="C1200" s="132"/>
      <c r="AL1200" s="129"/>
    </row>
    <row r="1201" spans="2:38" x14ac:dyDescent="0.3">
      <c r="B1201" s="132"/>
      <c r="C1201" s="132"/>
      <c r="AL1201" s="129"/>
    </row>
    <row r="1202" spans="2:38" x14ac:dyDescent="0.3">
      <c r="B1202" s="132"/>
      <c r="C1202" s="132"/>
      <c r="AL1202" s="129"/>
    </row>
    <row r="1203" spans="2:38" x14ac:dyDescent="0.3">
      <c r="B1203" s="132"/>
      <c r="C1203" s="132"/>
      <c r="AL1203" s="129"/>
    </row>
    <row r="1204" spans="2:38" x14ac:dyDescent="0.3">
      <c r="B1204" s="132"/>
      <c r="C1204" s="132"/>
      <c r="AL1204" s="129"/>
    </row>
    <row r="1205" spans="2:38" x14ac:dyDescent="0.3">
      <c r="B1205" s="132"/>
      <c r="C1205" s="132"/>
      <c r="AL1205" s="129"/>
    </row>
    <row r="1206" spans="2:38" x14ac:dyDescent="0.3">
      <c r="B1206" s="132"/>
      <c r="C1206" s="132"/>
      <c r="AL1206" s="129"/>
    </row>
    <row r="1207" spans="2:38" x14ac:dyDescent="0.3">
      <c r="B1207" s="132"/>
      <c r="C1207" s="132"/>
      <c r="AL1207" s="129"/>
    </row>
    <row r="1208" spans="2:38" x14ac:dyDescent="0.3">
      <c r="B1208" s="132"/>
      <c r="C1208" s="132"/>
      <c r="AL1208" s="129"/>
    </row>
    <row r="1209" spans="2:38" x14ac:dyDescent="0.3">
      <c r="B1209" s="132"/>
      <c r="C1209" s="132"/>
      <c r="AL1209" s="129"/>
    </row>
    <row r="1210" spans="2:38" x14ac:dyDescent="0.3">
      <c r="B1210" s="132"/>
      <c r="C1210" s="132"/>
      <c r="AL1210" s="129"/>
    </row>
    <row r="1211" spans="2:38" x14ac:dyDescent="0.3">
      <c r="B1211" s="132"/>
      <c r="C1211" s="132"/>
      <c r="AL1211" s="129"/>
    </row>
    <row r="1212" spans="2:38" x14ac:dyDescent="0.3">
      <c r="B1212" s="132"/>
      <c r="C1212" s="132"/>
      <c r="AL1212" s="129"/>
    </row>
    <row r="1213" spans="2:38" x14ac:dyDescent="0.3">
      <c r="B1213" s="132"/>
      <c r="C1213" s="132"/>
      <c r="AL1213" s="129"/>
    </row>
    <row r="1214" spans="2:38" x14ac:dyDescent="0.3">
      <c r="B1214" s="132"/>
      <c r="C1214" s="132"/>
      <c r="AL1214" s="129"/>
    </row>
    <row r="1215" spans="2:38" x14ac:dyDescent="0.3">
      <c r="B1215" s="132"/>
      <c r="C1215" s="132"/>
      <c r="AL1215" s="129"/>
    </row>
    <row r="1216" spans="2:38" x14ac:dyDescent="0.3">
      <c r="B1216" s="132"/>
      <c r="C1216" s="132"/>
      <c r="AL1216" s="129"/>
    </row>
    <row r="1217" spans="2:38" x14ac:dyDescent="0.3">
      <c r="B1217" s="132"/>
      <c r="C1217" s="132"/>
      <c r="AL1217" s="129"/>
    </row>
    <row r="1218" spans="2:38" x14ac:dyDescent="0.3">
      <c r="B1218" s="132"/>
      <c r="C1218" s="132"/>
      <c r="AL1218" s="129"/>
    </row>
    <row r="1219" spans="2:38" x14ac:dyDescent="0.3">
      <c r="B1219" s="132"/>
      <c r="C1219" s="132"/>
      <c r="AL1219" s="129"/>
    </row>
    <row r="1220" spans="2:38" x14ac:dyDescent="0.3">
      <c r="B1220" s="132"/>
      <c r="C1220" s="132"/>
      <c r="AL1220" s="129"/>
    </row>
    <row r="1221" spans="2:38" x14ac:dyDescent="0.3">
      <c r="B1221" s="132"/>
      <c r="C1221" s="132"/>
      <c r="AL1221" s="129"/>
    </row>
    <row r="1222" spans="2:38" x14ac:dyDescent="0.3">
      <c r="B1222" s="132"/>
      <c r="C1222" s="132"/>
      <c r="AL1222" s="129"/>
    </row>
    <row r="1223" spans="2:38" x14ac:dyDescent="0.3">
      <c r="B1223" s="132"/>
      <c r="C1223" s="132"/>
      <c r="AL1223" s="129"/>
    </row>
    <row r="1224" spans="2:38" x14ac:dyDescent="0.3">
      <c r="B1224" s="132"/>
      <c r="C1224" s="132"/>
      <c r="AL1224" s="129"/>
    </row>
    <row r="1225" spans="2:38" x14ac:dyDescent="0.3">
      <c r="B1225" s="132"/>
      <c r="C1225" s="132"/>
      <c r="AL1225" s="129"/>
    </row>
    <row r="1226" spans="2:38" x14ac:dyDescent="0.3">
      <c r="B1226" s="132"/>
      <c r="C1226" s="132"/>
      <c r="AL1226" s="129"/>
    </row>
    <row r="1227" spans="2:38" x14ac:dyDescent="0.3">
      <c r="B1227" s="132"/>
      <c r="C1227" s="132"/>
      <c r="AL1227" s="129"/>
    </row>
    <row r="1228" spans="2:38" x14ac:dyDescent="0.3">
      <c r="B1228" s="132"/>
      <c r="C1228" s="132"/>
      <c r="AL1228" s="129"/>
    </row>
    <row r="1229" spans="2:38" x14ac:dyDescent="0.3">
      <c r="B1229" s="132"/>
      <c r="C1229" s="132"/>
      <c r="AL1229" s="129"/>
    </row>
    <row r="1230" spans="2:38" x14ac:dyDescent="0.3">
      <c r="B1230" s="132"/>
      <c r="C1230" s="132"/>
      <c r="AL1230" s="129"/>
    </row>
    <row r="1231" spans="2:38" x14ac:dyDescent="0.3">
      <c r="B1231" s="132"/>
      <c r="C1231" s="132"/>
      <c r="AL1231" s="129"/>
    </row>
    <row r="1232" spans="2:38" x14ac:dyDescent="0.3">
      <c r="B1232" s="132"/>
      <c r="C1232" s="132"/>
      <c r="AL1232" s="129"/>
    </row>
    <row r="1233" spans="2:38" x14ac:dyDescent="0.3">
      <c r="B1233" s="132"/>
      <c r="C1233" s="132"/>
      <c r="AL1233" s="129"/>
    </row>
    <row r="1234" spans="2:38" x14ac:dyDescent="0.3">
      <c r="B1234" s="132"/>
      <c r="C1234" s="132"/>
      <c r="AL1234" s="129"/>
    </row>
    <row r="1235" spans="2:38" x14ac:dyDescent="0.3">
      <c r="B1235" s="132"/>
      <c r="C1235" s="132"/>
      <c r="AL1235" s="129"/>
    </row>
    <row r="1236" spans="2:38" x14ac:dyDescent="0.3">
      <c r="B1236" s="132"/>
      <c r="C1236" s="132"/>
      <c r="AL1236" s="129"/>
    </row>
    <row r="1237" spans="2:38" x14ac:dyDescent="0.3">
      <c r="B1237" s="132"/>
      <c r="C1237" s="132"/>
      <c r="AL1237" s="129"/>
    </row>
    <row r="1238" spans="2:38" x14ac:dyDescent="0.3">
      <c r="B1238" s="132"/>
      <c r="C1238" s="132"/>
      <c r="AL1238" s="129"/>
    </row>
    <row r="1239" spans="2:38" x14ac:dyDescent="0.3">
      <c r="B1239" s="132"/>
      <c r="C1239" s="132"/>
      <c r="AL1239" s="129"/>
    </row>
    <row r="1240" spans="2:38" x14ac:dyDescent="0.3">
      <c r="B1240" s="132"/>
      <c r="C1240" s="132"/>
      <c r="AL1240" s="129"/>
    </row>
    <row r="1241" spans="2:38" x14ac:dyDescent="0.3">
      <c r="B1241" s="132"/>
      <c r="C1241" s="132"/>
      <c r="AL1241" s="129"/>
    </row>
    <row r="1242" spans="2:38" x14ac:dyDescent="0.3">
      <c r="B1242" s="132"/>
      <c r="C1242" s="132"/>
      <c r="AL1242" s="129"/>
    </row>
    <row r="1243" spans="2:38" x14ac:dyDescent="0.3">
      <c r="B1243" s="132"/>
      <c r="C1243" s="132"/>
      <c r="AL1243" s="129"/>
    </row>
    <row r="1244" spans="2:38" x14ac:dyDescent="0.3">
      <c r="B1244" s="132"/>
      <c r="C1244" s="132"/>
      <c r="AL1244" s="129"/>
    </row>
    <row r="1245" spans="2:38" x14ac:dyDescent="0.3">
      <c r="B1245" s="132"/>
      <c r="C1245" s="132"/>
      <c r="AL1245" s="129"/>
    </row>
    <row r="1246" spans="2:38" x14ac:dyDescent="0.3">
      <c r="B1246" s="132"/>
      <c r="C1246" s="132"/>
      <c r="AL1246" s="129"/>
    </row>
    <row r="1247" spans="2:38" x14ac:dyDescent="0.3">
      <c r="B1247" s="132"/>
      <c r="C1247" s="132"/>
      <c r="AL1247" s="129"/>
    </row>
    <row r="1248" spans="2:38" x14ac:dyDescent="0.3">
      <c r="B1248" s="132"/>
      <c r="C1248" s="132"/>
      <c r="AL1248" s="129"/>
    </row>
    <row r="1249" spans="2:38" x14ac:dyDescent="0.3">
      <c r="B1249" s="132"/>
      <c r="C1249" s="132"/>
      <c r="AL1249" s="129"/>
    </row>
    <row r="1250" spans="2:38" x14ac:dyDescent="0.3">
      <c r="B1250" s="132"/>
      <c r="C1250" s="132"/>
      <c r="AL1250" s="129"/>
    </row>
    <row r="1251" spans="2:38" x14ac:dyDescent="0.3">
      <c r="B1251" s="132"/>
      <c r="C1251" s="132"/>
      <c r="AL1251" s="129"/>
    </row>
    <row r="1252" spans="2:38" x14ac:dyDescent="0.3">
      <c r="B1252" s="132"/>
      <c r="C1252" s="132"/>
      <c r="AL1252" s="129"/>
    </row>
    <row r="1253" spans="2:38" x14ac:dyDescent="0.3">
      <c r="B1253" s="132"/>
      <c r="C1253" s="132"/>
      <c r="AL1253" s="129"/>
    </row>
    <row r="1254" spans="2:38" x14ac:dyDescent="0.3">
      <c r="B1254" s="132"/>
      <c r="C1254" s="132"/>
      <c r="AL1254" s="129"/>
    </row>
    <row r="1255" spans="2:38" x14ac:dyDescent="0.3">
      <c r="B1255" s="132"/>
      <c r="C1255" s="132"/>
      <c r="AL1255" s="129"/>
    </row>
    <row r="1256" spans="2:38" x14ac:dyDescent="0.3">
      <c r="B1256" s="132"/>
      <c r="C1256" s="132"/>
      <c r="AL1256" s="129"/>
    </row>
    <row r="1257" spans="2:38" x14ac:dyDescent="0.3">
      <c r="B1257" s="132"/>
      <c r="C1257" s="132"/>
      <c r="AL1257" s="129"/>
    </row>
    <row r="1258" spans="2:38" x14ac:dyDescent="0.3">
      <c r="B1258" s="132"/>
      <c r="C1258" s="132"/>
      <c r="AL1258" s="129"/>
    </row>
    <row r="1259" spans="2:38" x14ac:dyDescent="0.3">
      <c r="B1259" s="132"/>
      <c r="C1259" s="132"/>
      <c r="AL1259" s="129"/>
    </row>
    <row r="1260" spans="2:38" x14ac:dyDescent="0.3">
      <c r="B1260" s="132"/>
      <c r="C1260" s="132"/>
      <c r="AL1260" s="129"/>
    </row>
    <row r="1261" spans="2:38" x14ac:dyDescent="0.3">
      <c r="B1261" s="132"/>
      <c r="C1261" s="132"/>
      <c r="AL1261" s="129"/>
    </row>
    <row r="1262" spans="2:38" x14ac:dyDescent="0.3">
      <c r="B1262" s="132"/>
      <c r="C1262" s="132"/>
      <c r="AL1262" s="129"/>
    </row>
    <row r="1263" spans="2:38" x14ac:dyDescent="0.3">
      <c r="B1263" s="132"/>
      <c r="C1263" s="132"/>
      <c r="AL1263" s="129"/>
    </row>
    <row r="1264" spans="2:38" x14ac:dyDescent="0.3">
      <c r="B1264" s="132"/>
      <c r="C1264" s="132"/>
      <c r="AL1264" s="129"/>
    </row>
    <row r="1265" spans="2:38" x14ac:dyDescent="0.3">
      <c r="B1265" s="132"/>
      <c r="C1265" s="132"/>
      <c r="AL1265" s="129"/>
    </row>
    <row r="1266" spans="2:38" x14ac:dyDescent="0.3">
      <c r="B1266" s="132"/>
      <c r="C1266" s="132"/>
      <c r="AL1266" s="129"/>
    </row>
    <row r="1267" spans="2:38" x14ac:dyDescent="0.3">
      <c r="B1267" s="132"/>
      <c r="C1267" s="132"/>
      <c r="AL1267" s="129"/>
    </row>
    <row r="1268" spans="2:38" x14ac:dyDescent="0.3">
      <c r="B1268" s="132"/>
      <c r="C1268" s="132"/>
      <c r="AL1268" s="129"/>
    </row>
    <row r="1269" spans="2:38" x14ac:dyDescent="0.3">
      <c r="B1269" s="132"/>
      <c r="C1269" s="132"/>
      <c r="AL1269" s="129"/>
    </row>
    <row r="1270" spans="2:38" x14ac:dyDescent="0.3">
      <c r="B1270" s="132"/>
      <c r="C1270" s="132"/>
      <c r="AL1270" s="129"/>
    </row>
    <row r="1271" spans="2:38" x14ac:dyDescent="0.3">
      <c r="B1271" s="132"/>
      <c r="C1271" s="132"/>
      <c r="AL1271" s="129"/>
    </row>
    <row r="1272" spans="2:38" x14ac:dyDescent="0.3">
      <c r="B1272" s="132"/>
      <c r="C1272" s="132"/>
      <c r="AL1272" s="129"/>
    </row>
    <row r="1273" spans="2:38" x14ac:dyDescent="0.3">
      <c r="B1273" s="132"/>
      <c r="C1273" s="132"/>
      <c r="AL1273" s="129"/>
    </row>
    <row r="1274" spans="2:38" x14ac:dyDescent="0.3">
      <c r="B1274" s="132"/>
      <c r="C1274" s="132"/>
      <c r="AL1274" s="129"/>
    </row>
    <row r="1275" spans="2:38" x14ac:dyDescent="0.3">
      <c r="B1275" s="132"/>
      <c r="C1275" s="132"/>
      <c r="AL1275" s="129"/>
    </row>
    <row r="1276" spans="2:38" x14ac:dyDescent="0.3">
      <c r="B1276" s="132"/>
      <c r="C1276" s="132"/>
      <c r="AL1276" s="129"/>
    </row>
    <row r="1277" spans="2:38" x14ac:dyDescent="0.3">
      <c r="B1277" s="132"/>
      <c r="C1277" s="132"/>
      <c r="AL1277" s="129"/>
    </row>
    <row r="1278" spans="2:38" x14ac:dyDescent="0.3">
      <c r="B1278" s="132"/>
      <c r="C1278" s="132"/>
      <c r="AL1278" s="129"/>
    </row>
    <row r="1279" spans="2:38" x14ac:dyDescent="0.3">
      <c r="B1279" s="132"/>
      <c r="C1279" s="132"/>
      <c r="AL1279" s="129"/>
    </row>
    <row r="1280" spans="2:38" x14ac:dyDescent="0.3">
      <c r="B1280" s="132"/>
      <c r="C1280" s="132"/>
      <c r="AL1280" s="129"/>
    </row>
    <row r="1281" spans="2:38" x14ac:dyDescent="0.3">
      <c r="B1281" s="132"/>
      <c r="C1281" s="132"/>
      <c r="AL1281" s="129"/>
    </row>
    <row r="1282" spans="2:38" x14ac:dyDescent="0.3">
      <c r="B1282" s="132"/>
      <c r="C1282" s="132"/>
      <c r="AL1282" s="129"/>
    </row>
    <row r="1283" spans="2:38" x14ac:dyDescent="0.3">
      <c r="B1283" s="132"/>
      <c r="C1283" s="132"/>
      <c r="AL1283" s="129"/>
    </row>
    <row r="1284" spans="2:38" x14ac:dyDescent="0.3">
      <c r="B1284" s="132"/>
      <c r="C1284" s="132"/>
      <c r="AL1284" s="129"/>
    </row>
    <row r="1285" spans="2:38" x14ac:dyDescent="0.3">
      <c r="B1285" s="132"/>
      <c r="C1285" s="132"/>
      <c r="AL1285" s="129"/>
    </row>
    <row r="1286" spans="2:38" x14ac:dyDescent="0.3">
      <c r="B1286" s="132"/>
      <c r="C1286" s="132"/>
      <c r="AL1286" s="129"/>
    </row>
    <row r="1287" spans="2:38" x14ac:dyDescent="0.3">
      <c r="B1287" s="132"/>
      <c r="C1287" s="132"/>
      <c r="AL1287" s="129"/>
    </row>
    <row r="1288" spans="2:38" x14ac:dyDescent="0.3">
      <c r="B1288" s="132"/>
      <c r="C1288" s="132"/>
      <c r="AL1288" s="129"/>
    </row>
    <row r="1289" spans="2:38" x14ac:dyDescent="0.3">
      <c r="B1289" s="132"/>
      <c r="C1289" s="132"/>
      <c r="AL1289" s="129"/>
    </row>
    <row r="1290" spans="2:38" x14ac:dyDescent="0.3">
      <c r="B1290" s="132"/>
      <c r="C1290" s="132"/>
      <c r="AL1290" s="129"/>
    </row>
    <row r="1291" spans="2:38" x14ac:dyDescent="0.3">
      <c r="B1291" s="132"/>
      <c r="C1291" s="132"/>
      <c r="AL1291" s="129"/>
    </row>
    <row r="1292" spans="2:38" x14ac:dyDescent="0.3">
      <c r="B1292" s="132"/>
      <c r="C1292" s="132"/>
      <c r="AL1292" s="129"/>
    </row>
    <row r="1293" spans="2:38" x14ac:dyDescent="0.3">
      <c r="B1293" s="132"/>
      <c r="C1293" s="132"/>
      <c r="AL1293" s="129"/>
    </row>
    <row r="1294" spans="2:38" x14ac:dyDescent="0.3">
      <c r="B1294" s="132"/>
      <c r="C1294" s="132"/>
      <c r="AL1294" s="129"/>
    </row>
    <row r="1295" spans="2:38" x14ac:dyDescent="0.3">
      <c r="B1295" s="132"/>
      <c r="C1295" s="132"/>
      <c r="AL1295" s="129"/>
    </row>
    <row r="1296" spans="2:38" x14ac:dyDescent="0.3">
      <c r="B1296" s="132"/>
      <c r="C1296" s="132"/>
      <c r="AL1296" s="129"/>
    </row>
    <row r="1297" spans="2:38" x14ac:dyDescent="0.3">
      <c r="B1297" s="132"/>
      <c r="C1297" s="132"/>
      <c r="AL1297" s="129"/>
    </row>
    <row r="1298" spans="2:38" x14ac:dyDescent="0.3">
      <c r="B1298" s="132"/>
      <c r="C1298" s="132"/>
      <c r="AL1298" s="129"/>
    </row>
    <row r="1299" spans="2:38" x14ac:dyDescent="0.3">
      <c r="B1299" s="132"/>
      <c r="C1299" s="132"/>
      <c r="AL1299" s="129"/>
    </row>
    <row r="1300" spans="2:38" x14ac:dyDescent="0.3">
      <c r="B1300" s="132"/>
      <c r="C1300" s="132"/>
      <c r="AL1300" s="129"/>
    </row>
    <row r="1301" spans="2:38" x14ac:dyDescent="0.3">
      <c r="B1301" s="132"/>
      <c r="C1301" s="132"/>
      <c r="AL1301" s="129"/>
    </row>
    <row r="1302" spans="2:38" x14ac:dyDescent="0.3">
      <c r="B1302" s="132"/>
      <c r="C1302" s="132"/>
      <c r="AL1302" s="129"/>
    </row>
    <row r="1303" spans="2:38" x14ac:dyDescent="0.3">
      <c r="B1303" s="132"/>
      <c r="C1303" s="132"/>
      <c r="AL1303" s="129"/>
    </row>
    <row r="1304" spans="2:38" x14ac:dyDescent="0.3">
      <c r="B1304" s="132"/>
      <c r="C1304" s="132"/>
      <c r="AL1304" s="129"/>
    </row>
    <row r="1305" spans="2:38" x14ac:dyDescent="0.3">
      <c r="B1305" s="132"/>
      <c r="C1305" s="132"/>
      <c r="AL1305" s="129"/>
    </row>
    <row r="1306" spans="2:38" x14ac:dyDescent="0.3">
      <c r="B1306" s="132"/>
      <c r="C1306" s="132"/>
      <c r="AL1306" s="129"/>
    </row>
    <row r="1307" spans="2:38" x14ac:dyDescent="0.3">
      <c r="B1307" s="132"/>
      <c r="C1307" s="132"/>
      <c r="AL1307" s="129"/>
    </row>
    <row r="1308" spans="2:38" x14ac:dyDescent="0.3">
      <c r="B1308" s="132"/>
      <c r="C1308" s="132"/>
      <c r="AL1308" s="129"/>
    </row>
    <row r="1309" spans="2:38" x14ac:dyDescent="0.3">
      <c r="B1309" s="132"/>
      <c r="C1309" s="132"/>
      <c r="AL1309" s="129"/>
    </row>
    <row r="1310" spans="2:38" x14ac:dyDescent="0.3">
      <c r="B1310" s="132"/>
      <c r="C1310" s="132"/>
      <c r="AL1310" s="129"/>
    </row>
    <row r="1311" spans="2:38" x14ac:dyDescent="0.3">
      <c r="B1311" s="132"/>
      <c r="C1311" s="132"/>
      <c r="AL1311" s="129"/>
    </row>
    <row r="1312" spans="2:38" x14ac:dyDescent="0.3">
      <c r="B1312" s="132"/>
      <c r="C1312" s="132"/>
      <c r="AL1312" s="129"/>
    </row>
    <row r="1313" spans="2:38" x14ac:dyDescent="0.3">
      <c r="B1313" s="132"/>
      <c r="C1313" s="132"/>
      <c r="AL1313" s="129"/>
    </row>
    <row r="1314" spans="2:38" x14ac:dyDescent="0.3">
      <c r="B1314" s="132"/>
      <c r="C1314" s="132"/>
      <c r="AL1314" s="129"/>
    </row>
    <row r="1315" spans="2:38" x14ac:dyDescent="0.3">
      <c r="B1315" s="132"/>
      <c r="C1315" s="132"/>
      <c r="AL1315" s="129"/>
    </row>
    <row r="1316" spans="2:38" x14ac:dyDescent="0.3">
      <c r="B1316" s="132"/>
      <c r="C1316" s="132"/>
      <c r="AL1316" s="129"/>
    </row>
    <row r="1317" spans="2:38" x14ac:dyDescent="0.3">
      <c r="B1317" s="132"/>
      <c r="C1317" s="132"/>
      <c r="AL1317" s="129"/>
    </row>
    <row r="1318" spans="2:38" x14ac:dyDescent="0.3">
      <c r="B1318" s="132"/>
      <c r="C1318" s="132"/>
      <c r="AL1318" s="129"/>
    </row>
    <row r="1319" spans="2:38" x14ac:dyDescent="0.3">
      <c r="B1319" s="132"/>
      <c r="C1319" s="132"/>
      <c r="AL1319" s="129"/>
    </row>
    <row r="1320" spans="2:38" x14ac:dyDescent="0.3">
      <c r="B1320" s="132"/>
      <c r="C1320" s="132"/>
      <c r="AL1320" s="129"/>
    </row>
    <row r="1321" spans="2:38" x14ac:dyDescent="0.3">
      <c r="B1321" s="132"/>
      <c r="C1321" s="132"/>
      <c r="AL1321" s="129"/>
    </row>
    <row r="1322" spans="2:38" x14ac:dyDescent="0.3">
      <c r="B1322" s="132"/>
      <c r="C1322" s="132"/>
      <c r="AL1322" s="129"/>
    </row>
    <row r="1323" spans="2:38" x14ac:dyDescent="0.3">
      <c r="B1323" s="132"/>
      <c r="C1323" s="132"/>
      <c r="AL1323" s="129"/>
    </row>
    <row r="1324" spans="2:38" x14ac:dyDescent="0.3">
      <c r="B1324" s="132"/>
      <c r="C1324" s="132"/>
      <c r="AL1324" s="129"/>
    </row>
    <row r="1325" spans="2:38" x14ac:dyDescent="0.3">
      <c r="B1325" s="132"/>
      <c r="C1325" s="132"/>
      <c r="AL1325" s="129"/>
    </row>
    <row r="1326" spans="2:38" x14ac:dyDescent="0.3">
      <c r="B1326" s="132"/>
      <c r="C1326" s="132"/>
      <c r="AL1326" s="129"/>
    </row>
    <row r="1327" spans="2:38" x14ac:dyDescent="0.3">
      <c r="B1327" s="132"/>
      <c r="C1327" s="132"/>
      <c r="AL1327" s="129"/>
    </row>
    <row r="1328" spans="2:38" x14ac:dyDescent="0.3">
      <c r="B1328" s="132"/>
      <c r="C1328" s="132"/>
      <c r="AL1328" s="129"/>
    </row>
    <row r="1329" spans="2:38" x14ac:dyDescent="0.3">
      <c r="B1329" s="132"/>
      <c r="C1329" s="132"/>
      <c r="AL1329" s="129"/>
    </row>
    <row r="1330" spans="2:38" x14ac:dyDescent="0.3">
      <c r="B1330" s="132"/>
      <c r="C1330" s="132"/>
      <c r="AL1330" s="129"/>
    </row>
    <row r="1331" spans="2:38" x14ac:dyDescent="0.3">
      <c r="B1331" s="132"/>
      <c r="C1331" s="132"/>
      <c r="AL1331" s="129"/>
    </row>
    <row r="1332" spans="2:38" x14ac:dyDescent="0.3">
      <c r="B1332" s="132"/>
      <c r="C1332" s="132"/>
      <c r="AL1332" s="129"/>
    </row>
    <row r="1333" spans="2:38" x14ac:dyDescent="0.3">
      <c r="B1333" s="132"/>
      <c r="C1333" s="132"/>
      <c r="AL1333" s="129"/>
    </row>
    <row r="1334" spans="2:38" x14ac:dyDescent="0.3">
      <c r="B1334" s="132"/>
      <c r="C1334" s="132"/>
      <c r="AL1334" s="129"/>
    </row>
    <row r="1335" spans="2:38" x14ac:dyDescent="0.3">
      <c r="B1335" s="132"/>
      <c r="C1335" s="132"/>
      <c r="AL1335" s="129"/>
    </row>
    <row r="1336" spans="2:38" x14ac:dyDescent="0.3">
      <c r="B1336" s="132"/>
      <c r="C1336" s="132"/>
      <c r="AL1336" s="129"/>
    </row>
    <row r="1337" spans="2:38" x14ac:dyDescent="0.3">
      <c r="B1337" s="132"/>
      <c r="C1337" s="132"/>
      <c r="AL1337" s="129"/>
    </row>
    <row r="1338" spans="2:38" x14ac:dyDescent="0.3">
      <c r="B1338" s="132"/>
      <c r="C1338" s="132"/>
      <c r="AL1338" s="129"/>
    </row>
    <row r="1339" spans="2:38" x14ac:dyDescent="0.3">
      <c r="B1339" s="132"/>
      <c r="C1339" s="132"/>
      <c r="AL1339" s="129"/>
    </row>
    <row r="1340" spans="2:38" x14ac:dyDescent="0.3">
      <c r="B1340" s="132"/>
      <c r="C1340" s="132"/>
      <c r="AL1340" s="129"/>
    </row>
    <row r="1341" spans="2:38" x14ac:dyDescent="0.3">
      <c r="B1341" s="132"/>
      <c r="C1341" s="132"/>
      <c r="AL1341" s="129"/>
    </row>
    <row r="1342" spans="2:38" x14ac:dyDescent="0.3">
      <c r="B1342" s="132"/>
      <c r="C1342" s="132"/>
      <c r="AL1342" s="129"/>
    </row>
    <row r="1343" spans="2:38" x14ac:dyDescent="0.3">
      <c r="B1343" s="132"/>
      <c r="C1343" s="132"/>
      <c r="AL1343" s="129"/>
    </row>
    <row r="1344" spans="2:38" x14ac:dyDescent="0.3">
      <c r="B1344" s="132"/>
      <c r="C1344" s="132"/>
      <c r="AL1344" s="129"/>
    </row>
    <row r="1345" spans="2:38" x14ac:dyDescent="0.3">
      <c r="B1345" s="132"/>
      <c r="C1345" s="132"/>
      <c r="AL1345" s="129"/>
    </row>
    <row r="1346" spans="2:38" x14ac:dyDescent="0.3">
      <c r="B1346" s="132"/>
      <c r="C1346" s="132"/>
      <c r="AL1346" s="129"/>
    </row>
    <row r="1347" spans="2:38" x14ac:dyDescent="0.3">
      <c r="B1347" s="132"/>
      <c r="C1347" s="132"/>
      <c r="AL1347" s="129"/>
    </row>
    <row r="1348" spans="2:38" x14ac:dyDescent="0.3">
      <c r="B1348" s="132"/>
      <c r="C1348" s="132"/>
      <c r="AL1348" s="129"/>
    </row>
    <row r="1349" spans="2:38" x14ac:dyDescent="0.3">
      <c r="B1349" s="132"/>
      <c r="C1349" s="132"/>
      <c r="AL1349" s="129"/>
    </row>
    <row r="1350" spans="2:38" x14ac:dyDescent="0.3">
      <c r="B1350" s="132"/>
      <c r="C1350" s="132"/>
      <c r="AL1350" s="129"/>
    </row>
    <row r="1351" spans="2:38" x14ac:dyDescent="0.3">
      <c r="B1351" s="132"/>
      <c r="C1351" s="132"/>
      <c r="AL1351" s="129"/>
    </row>
    <row r="1352" spans="2:38" x14ac:dyDescent="0.3">
      <c r="B1352" s="132"/>
      <c r="C1352" s="132"/>
      <c r="AL1352" s="129"/>
    </row>
    <row r="1353" spans="2:38" x14ac:dyDescent="0.3">
      <c r="B1353" s="132"/>
      <c r="C1353" s="132"/>
      <c r="AL1353" s="129"/>
    </row>
    <row r="1354" spans="2:38" x14ac:dyDescent="0.3">
      <c r="B1354" s="132"/>
      <c r="C1354" s="132"/>
      <c r="AL1354" s="129"/>
    </row>
    <row r="1355" spans="2:38" x14ac:dyDescent="0.3">
      <c r="B1355" s="132"/>
      <c r="C1355" s="132"/>
      <c r="AL1355" s="129"/>
    </row>
    <row r="1356" spans="2:38" x14ac:dyDescent="0.3">
      <c r="B1356" s="132"/>
      <c r="C1356" s="132"/>
      <c r="AL1356" s="129"/>
    </row>
    <row r="1357" spans="2:38" x14ac:dyDescent="0.3">
      <c r="B1357" s="132"/>
      <c r="C1357" s="132"/>
      <c r="AL1357" s="129"/>
    </row>
    <row r="1358" spans="2:38" x14ac:dyDescent="0.3">
      <c r="B1358" s="132"/>
      <c r="C1358" s="132"/>
      <c r="AL1358" s="129"/>
    </row>
    <row r="1359" spans="2:38" x14ac:dyDescent="0.3">
      <c r="B1359" s="132"/>
      <c r="C1359" s="132"/>
      <c r="AL1359" s="129"/>
    </row>
    <row r="1360" spans="2:38" x14ac:dyDescent="0.3">
      <c r="B1360" s="132"/>
      <c r="C1360" s="132"/>
      <c r="AL1360" s="129"/>
    </row>
    <row r="1361" spans="2:38" x14ac:dyDescent="0.3">
      <c r="B1361" s="132"/>
      <c r="C1361" s="132"/>
      <c r="AL1361" s="129"/>
    </row>
    <row r="1362" spans="2:38" x14ac:dyDescent="0.3">
      <c r="B1362" s="132"/>
      <c r="C1362" s="132"/>
      <c r="AL1362" s="129"/>
    </row>
    <row r="1363" spans="2:38" x14ac:dyDescent="0.3">
      <c r="B1363" s="132"/>
      <c r="C1363" s="132"/>
      <c r="AL1363" s="129"/>
    </row>
    <row r="1364" spans="2:38" x14ac:dyDescent="0.3">
      <c r="B1364" s="132"/>
      <c r="C1364" s="132"/>
      <c r="AL1364" s="129"/>
    </row>
    <row r="1365" spans="2:38" x14ac:dyDescent="0.3">
      <c r="B1365" s="132"/>
      <c r="C1365" s="132"/>
      <c r="AL1365" s="129"/>
    </row>
    <row r="1366" spans="2:38" x14ac:dyDescent="0.3">
      <c r="B1366" s="132"/>
      <c r="C1366" s="132"/>
      <c r="AL1366" s="129"/>
    </row>
    <row r="1367" spans="2:38" x14ac:dyDescent="0.3">
      <c r="B1367" s="132"/>
      <c r="C1367" s="132"/>
      <c r="AL1367" s="129"/>
    </row>
    <row r="1368" spans="2:38" x14ac:dyDescent="0.3">
      <c r="B1368" s="132"/>
      <c r="C1368" s="132"/>
      <c r="AL1368" s="129"/>
    </row>
    <row r="1369" spans="2:38" x14ac:dyDescent="0.3">
      <c r="B1369" s="132"/>
      <c r="C1369" s="132"/>
      <c r="AL1369" s="129"/>
    </row>
    <row r="1370" spans="2:38" x14ac:dyDescent="0.3">
      <c r="B1370" s="132"/>
      <c r="C1370" s="132"/>
      <c r="AL1370" s="129"/>
    </row>
    <row r="1371" spans="2:38" x14ac:dyDescent="0.3">
      <c r="B1371" s="132"/>
      <c r="C1371" s="132"/>
      <c r="AL1371" s="129"/>
    </row>
    <row r="1372" spans="2:38" x14ac:dyDescent="0.3">
      <c r="B1372" s="132"/>
      <c r="C1372" s="132"/>
      <c r="AL1372" s="129"/>
    </row>
    <row r="1373" spans="2:38" x14ac:dyDescent="0.3">
      <c r="B1373" s="132"/>
      <c r="C1373" s="132"/>
      <c r="AL1373" s="129"/>
    </row>
    <row r="1374" spans="2:38" x14ac:dyDescent="0.3">
      <c r="B1374" s="132"/>
      <c r="C1374" s="132"/>
      <c r="AL1374" s="129"/>
    </row>
    <row r="1375" spans="2:38" x14ac:dyDescent="0.3">
      <c r="B1375" s="132"/>
      <c r="C1375" s="132"/>
      <c r="AL1375" s="129"/>
    </row>
    <row r="1376" spans="2:38" x14ac:dyDescent="0.3">
      <c r="B1376" s="132"/>
      <c r="C1376" s="132"/>
      <c r="AL1376" s="129"/>
    </row>
    <row r="1377" spans="2:38" x14ac:dyDescent="0.3">
      <c r="B1377" s="132"/>
      <c r="C1377" s="132"/>
      <c r="AL1377" s="129"/>
    </row>
    <row r="1378" spans="2:38" x14ac:dyDescent="0.3">
      <c r="B1378" s="132"/>
      <c r="C1378" s="132"/>
      <c r="AL1378" s="129"/>
    </row>
    <row r="1379" spans="2:38" x14ac:dyDescent="0.3">
      <c r="B1379" s="132"/>
      <c r="C1379" s="132"/>
      <c r="AL1379" s="129"/>
    </row>
    <row r="1380" spans="2:38" x14ac:dyDescent="0.3">
      <c r="B1380" s="132"/>
      <c r="C1380" s="132"/>
      <c r="AL1380" s="129"/>
    </row>
    <row r="1381" spans="2:38" x14ac:dyDescent="0.3">
      <c r="B1381" s="132"/>
      <c r="C1381" s="132"/>
      <c r="AL1381" s="129"/>
    </row>
    <row r="1382" spans="2:38" x14ac:dyDescent="0.3">
      <c r="B1382" s="132"/>
      <c r="C1382" s="132"/>
      <c r="AL1382" s="129"/>
    </row>
    <row r="1383" spans="2:38" x14ac:dyDescent="0.3">
      <c r="B1383" s="132"/>
      <c r="C1383" s="132"/>
      <c r="AL1383" s="129"/>
    </row>
    <row r="1384" spans="2:38" x14ac:dyDescent="0.3">
      <c r="B1384" s="132"/>
      <c r="C1384" s="132"/>
      <c r="AL1384" s="129"/>
    </row>
    <row r="1385" spans="2:38" x14ac:dyDescent="0.3">
      <c r="B1385" s="132"/>
      <c r="C1385" s="132"/>
      <c r="AL1385" s="129"/>
    </row>
    <row r="1386" spans="2:38" x14ac:dyDescent="0.3">
      <c r="B1386" s="132"/>
      <c r="C1386" s="132"/>
      <c r="AL1386" s="129"/>
    </row>
    <row r="1387" spans="2:38" x14ac:dyDescent="0.3">
      <c r="B1387" s="132"/>
      <c r="C1387" s="132"/>
      <c r="AL1387" s="129"/>
    </row>
    <row r="1388" spans="2:38" x14ac:dyDescent="0.3">
      <c r="B1388" s="132"/>
      <c r="C1388" s="132"/>
      <c r="AL1388" s="129"/>
    </row>
    <row r="1389" spans="2:38" x14ac:dyDescent="0.3">
      <c r="B1389" s="132"/>
      <c r="C1389" s="132"/>
      <c r="AL1389" s="129"/>
    </row>
    <row r="1390" spans="2:38" x14ac:dyDescent="0.3">
      <c r="B1390" s="132"/>
      <c r="C1390" s="132"/>
      <c r="AL1390" s="129"/>
    </row>
    <row r="1391" spans="2:38" x14ac:dyDescent="0.3">
      <c r="B1391" s="132"/>
      <c r="C1391" s="132"/>
      <c r="AL1391" s="129"/>
    </row>
    <row r="1392" spans="2:38" x14ac:dyDescent="0.3">
      <c r="B1392" s="132"/>
      <c r="C1392" s="132"/>
      <c r="AL1392" s="129"/>
    </row>
    <row r="1393" spans="2:38" x14ac:dyDescent="0.3">
      <c r="B1393" s="132"/>
      <c r="C1393" s="132"/>
      <c r="AL1393" s="129"/>
    </row>
    <row r="1394" spans="2:38" x14ac:dyDescent="0.3">
      <c r="B1394" s="132"/>
      <c r="C1394" s="132"/>
      <c r="AL1394" s="129"/>
    </row>
    <row r="1395" spans="2:38" x14ac:dyDescent="0.3">
      <c r="B1395" s="132"/>
      <c r="C1395" s="132"/>
      <c r="AL1395" s="129"/>
    </row>
    <row r="1396" spans="2:38" x14ac:dyDescent="0.3">
      <c r="B1396" s="132"/>
      <c r="C1396" s="132"/>
      <c r="AL1396" s="129"/>
    </row>
    <row r="1397" spans="2:38" x14ac:dyDescent="0.3">
      <c r="B1397" s="132"/>
      <c r="C1397" s="132"/>
      <c r="AL1397" s="129"/>
    </row>
    <row r="1398" spans="2:38" x14ac:dyDescent="0.3">
      <c r="B1398" s="132"/>
      <c r="C1398" s="132"/>
      <c r="AL1398" s="129"/>
    </row>
    <row r="1399" spans="2:38" x14ac:dyDescent="0.3">
      <c r="B1399" s="132"/>
      <c r="C1399" s="132"/>
      <c r="AL1399" s="129"/>
    </row>
    <row r="1400" spans="2:38" x14ac:dyDescent="0.3">
      <c r="B1400" s="132"/>
      <c r="C1400" s="132"/>
      <c r="AL1400" s="129"/>
    </row>
    <row r="1401" spans="2:38" x14ac:dyDescent="0.3">
      <c r="B1401" s="132"/>
      <c r="C1401" s="132"/>
      <c r="AL1401" s="129"/>
    </row>
    <row r="1402" spans="2:38" x14ac:dyDescent="0.3">
      <c r="B1402" s="132"/>
      <c r="C1402" s="132"/>
      <c r="AL1402" s="129"/>
    </row>
    <row r="1403" spans="2:38" x14ac:dyDescent="0.3">
      <c r="B1403" s="132"/>
      <c r="C1403" s="132"/>
      <c r="AL1403" s="129"/>
    </row>
    <row r="1404" spans="2:38" x14ac:dyDescent="0.3">
      <c r="B1404" s="132"/>
      <c r="C1404" s="132"/>
      <c r="AL1404" s="129"/>
    </row>
    <row r="1405" spans="2:38" x14ac:dyDescent="0.3">
      <c r="B1405" s="132"/>
      <c r="C1405" s="132"/>
      <c r="AL1405" s="129"/>
    </row>
    <row r="1406" spans="2:38" x14ac:dyDescent="0.3">
      <c r="B1406" s="132"/>
      <c r="C1406" s="132"/>
      <c r="AL1406" s="129"/>
    </row>
    <row r="1407" spans="2:38" x14ac:dyDescent="0.3">
      <c r="B1407" s="132"/>
      <c r="C1407" s="132"/>
      <c r="AL1407" s="129"/>
    </row>
    <row r="1408" spans="2:38" x14ac:dyDescent="0.3">
      <c r="B1408" s="132"/>
      <c r="C1408" s="132"/>
      <c r="AL1408" s="129"/>
    </row>
    <row r="1409" spans="2:38" x14ac:dyDescent="0.3">
      <c r="B1409" s="132"/>
      <c r="C1409" s="132"/>
      <c r="AL1409" s="129"/>
    </row>
    <row r="1410" spans="2:38" x14ac:dyDescent="0.3">
      <c r="B1410" s="132"/>
      <c r="C1410" s="132"/>
      <c r="AL1410" s="129"/>
    </row>
    <row r="1411" spans="2:38" x14ac:dyDescent="0.3">
      <c r="B1411" s="132"/>
      <c r="C1411" s="132"/>
      <c r="AL1411" s="129"/>
    </row>
    <row r="1412" spans="2:38" x14ac:dyDescent="0.3">
      <c r="B1412" s="132"/>
      <c r="C1412" s="132"/>
      <c r="AL1412" s="129"/>
    </row>
    <row r="1413" spans="2:38" x14ac:dyDescent="0.3">
      <c r="B1413" s="132"/>
      <c r="C1413" s="132"/>
      <c r="AL1413" s="129"/>
    </row>
    <row r="1414" spans="2:38" x14ac:dyDescent="0.3">
      <c r="B1414" s="132"/>
      <c r="C1414" s="132"/>
      <c r="AL1414" s="129"/>
    </row>
    <row r="1415" spans="2:38" x14ac:dyDescent="0.3">
      <c r="B1415" s="132"/>
      <c r="C1415" s="132"/>
      <c r="AL1415" s="129"/>
    </row>
    <row r="1416" spans="2:38" x14ac:dyDescent="0.3">
      <c r="B1416" s="132"/>
      <c r="C1416" s="132"/>
      <c r="AL1416" s="129"/>
    </row>
    <row r="1417" spans="2:38" x14ac:dyDescent="0.3">
      <c r="B1417" s="132"/>
      <c r="C1417" s="132"/>
      <c r="AL1417" s="129"/>
    </row>
    <row r="1418" spans="2:38" x14ac:dyDescent="0.3">
      <c r="B1418" s="132"/>
      <c r="C1418" s="132"/>
      <c r="AL1418" s="129"/>
    </row>
    <row r="1419" spans="2:38" x14ac:dyDescent="0.3">
      <c r="B1419" s="132"/>
      <c r="C1419" s="132"/>
      <c r="AL1419" s="129"/>
    </row>
    <row r="1420" spans="2:38" x14ac:dyDescent="0.3">
      <c r="B1420" s="132"/>
      <c r="C1420" s="132"/>
      <c r="AL1420" s="129"/>
    </row>
    <row r="1421" spans="2:38" x14ac:dyDescent="0.3">
      <c r="B1421" s="132"/>
      <c r="C1421" s="132"/>
      <c r="AL1421" s="129"/>
    </row>
    <row r="1422" spans="2:38" x14ac:dyDescent="0.3">
      <c r="B1422" s="132"/>
      <c r="C1422" s="132"/>
      <c r="AL1422" s="129"/>
    </row>
    <row r="1423" spans="2:38" x14ac:dyDescent="0.3">
      <c r="B1423" s="132"/>
      <c r="C1423" s="132"/>
      <c r="AL1423" s="129"/>
    </row>
    <row r="1424" spans="2:38" x14ac:dyDescent="0.3">
      <c r="B1424" s="132"/>
      <c r="C1424" s="132"/>
      <c r="AL1424" s="129"/>
    </row>
    <row r="1425" spans="2:38" x14ac:dyDescent="0.3">
      <c r="B1425" s="132"/>
      <c r="C1425" s="132"/>
      <c r="AL1425" s="129"/>
    </row>
    <row r="1426" spans="2:38" x14ac:dyDescent="0.3">
      <c r="B1426" s="132"/>
      <c r="C1426" s="132"/>
      <c r="AL1426" s="129"/>
    </row>
    <row r="1427" spans="2:38" x14ac:dyDescent="0.3">
      <c r="B1427" s="132"/>
      <c r="C1427" s="132"/>
      <c r="AL1427" s="129"/>
    </row>
    <row r="1428" spans="2:38" x14ac:dyDescent="0.3">
      <c r="B1428" s="132"/>
      <c r="C1428" s="132"/>
      <c r="AL1428" s="129"/>
    </row>
    <row r="1429" spans="2:38" x14ac:dyDescent="0.3">
      <c r="B1429" s="132"/>
      <c r="C1429" s="132"/>
      <c r="AL1429" s="129"/>
    </row>
    <row r="1430" spans="2:38" x14ac:dyDescent="0.3">
      <c r="B1430" s="132"/>
      <c r="C1430" s="132"/>
      <c r="AL1430" s="129"/>
    </row>
    <row r="1431" spans="2:38" x14ac:dyDescent="0.3">
      <c r="B1431" s="132"/>
      <c r="C1431" s="132"/>
      <c r="AL1431" s="129"/>
    </row>
    <row r="1432" spans="2:38" x14ac:dyDescent="0.3">
      <c r="B1432" s="132"/>
      <c r="C1432" s="132"/>
      <c r="AL1432" s="129"/>
    </row>
    <row r="1433" spans="2:38" x14ac:dyDescent="0.3">
      <c r="B1433" s="132"/>
      <c r="C1433" s="132"/>
      <c r="AL1433" s="129"/>
    </row>
    <row r="1434" spans="2:38" x14ac:dyDescent="0.3">
      <c r="B1434" s="132"/>
      <c r="C1434" s="132"/>
      <c r="AL1434" s="129"/>
    </row>
    <row r="1435" spans="2:38" x14ac:dyDescent="0.3">
      <c r="B1435" s="132"/>
      <c r="C1435" s="132"/>
      <c r="AL1435" s="129"/>
    </row>
    <row r="1436" spans="2:38" x14ac:dyDescent="0.3">
      <c r="B1436" s="132"/>
      <c r="C1436" s="132"/>
      <c r="AL1436" s="129"/>
    </row>
    <row r="1437" spans="2:38" x14ac:dyDescent="0.3">
      <c r="B1437" s="132"/>
      <c r="C1437" s="132"/>
      <c r="AL1437" s="129"/>
    </row>
    <row r="1438" spans="2:38" x14ac:dyDescent="0.3">
      <c r="B1438" s="132"/>
      <c r="C1438" s="132"/>
      <c r="AL1438" s="129"/>
    </row>
    <row r="1439" spans="2:38" x14ac:dyDescent="0.3">
      <c r="B1439" s="132"/>
      <c r="C1439" s="132"/>
      <c r="AL1439" s="129"/>
    </row>
    <row r="1440" spans="2:38" x14ac:dyDescent="0.3">
      <c r="B1440" s="132"/>
      <c r="C1440" s="132"/>
      <c r="AL1440" s="129"/>
    </row>
    <row r="1441" spans="2:38" x14ac:dyDescent="0.3">
      <c r="B1441" s="132"/>
      <c r="C1441" s="132"/>
      <c r="AL1441" s="129"/>
    </row>
    <row r="1442" spans="2:38" x14ac:dyDescent="0.3">
      <c r="B1442" s="132"/>
      <c r="C1442" s="132"/>
      <c r="AL1442" s="129"/>
    </row>
    <row r="1443" spans="2:38" x14ac:dyDescent="0.3">
      <c r="B1443" s="132"/>
      <c r="C1443" s="132"/>
      <c r="AL1443" s="129"/>
    </row>
    <row r="1444" spans="2:38" x14ac:dyDescent="0.3">
      <c r="B1444" s="132"/>
      <c r="C1444" s="132"/>
      <c r="AL1444" s="129"/>
    </row>
    <row r="1445" spans="2:38" x14ac:dyDescent="0.3">
      <c r="B1445" s="132"/>
      <c r="C1445" s="132"/>
      <c r="AL1445" s="129"/>
    </row>
    <row r="1446" spans="2:38" x14ac:dyDescent="0.3">
      <c r="B1446" s="132"/>
      <c r="C1446" s="132"/>
      <c r="AL1446" s="129"/>
    </row>
    <row r="1447" spans="2:38" x14ac:dyDescent="0.3">
      <c r="B1447" s="132"/>
      <c r="C1447" s="132"/>
      <c r="AL1447" s="129"/>
    </row>
    <row r="1448" spans="2:38" x14ac:dyDescent="0.3">
      <c r="B1448" s="132"/>
      <c r="C1448" s="132"/>
      <c r="AL1448" s="129"/>
    </row>
    <row r="1449" spans="2:38" x14ac:dyDescent="0.3">
      <c r="B1449" s="132"/>
      <c r="C1449" s="132"/>
      <c r="AL1449" s="129"/>
    </row>
    <row r="1450" spans="2:38" x14ac:dyDescent="0.3">
      <c r="B1450" s="132"/>
      <c r="C1450" s="132"/>
      <c r="AL1450" s="129"/>
    </row>
    <row r="1451" spans="2:38" x14ac:dyDescent="0.3">
      <c r="B1451" s="132"/>
      <c r="C1451" s="132"/>
      <c r="AL1451" s="129"/>
    </row>
    <row r="1452" spans="2:38" x14ac:dyDescent="0.3">
      <c r="B1452" s="132"/>
      <c r="C1452" s="132"/>
      <c r="AL1452" s="129"/>
    </row>
    <row r="1453" spans="2:38" x14ac:dyDescent="0.3">
      <c r="B1453" s="132"/>
      <c r="C1453" s="132"/>
      <c r="AL1453" s="129"/>
    </row>
    <row r="1454" spans="2:38" x14ac:dyDescent="0.3">
      <c r="B1454" s="132"/>
      <c r="C1454" s="132"/>
      <c r="AL1454" s="129"/>
    </row>
    <row r="1455" spans="2:38" x14ac:dyDescent="0.3">
      <c r="B1455" s="132"/>
      <c r="C1455" s="132"/>
      <c r="AL1455" s="129"/>
    </row>
    <row r="1456" spans="2:38" x14ac:dyDescent="0.3">
      <c r="B1456" s="132"/>
      <c r="C1456" s="132"/>
      <c r="AL1456" s="129"/>
    </row>
    <row r="1457" spans="2:38" x14ac:dyDescent="0.3">
      <c r="B1457" s="132"/>
      <c r="C1457" s="132"/>
      <c r="AL1457" s="129"/>
    </row>
    <row r="1458" spans="2:38" x14ac:dyDescent="0.3">
      <c r="B1458" s="132"/>
      <c r="C1458" s="132"/>
      <c r="AL1458" s="129"/>
    </row>
    <row r="1459" spans="2:38" x14ac:dyDescent="0.3">
      <c r="B1459" s="132"/>
      <c r="C1459" s="132"/>
      <c r="AL1459" s="129"/>
    </row>
    <row r="1460" spans="2:38" x14ac:dyDescent="0.3">
      <c r="B1460" s="132"/>
      <c r="C1460" s="132"/>
      <c r="AL1460" s="129"/>
    </row>
    <row r="1461" spans="2:38" x14ac:dyDescent="0.3">
      <c r="B1461" s="132"/>
      <c r="C1461" s="132"/>
      <c r="AL1461" s="129"/>
    </row>
    <row r="1462" spans="2:38" x14ac:dyDescent="0.3">
      <c r="B1462" s="132"/>
      <c r="C1462" s="132"/>
      <c r="AL1462" s="129"/>
    </row>
    <row r="1463" spans="2:38" x14ac:dyDescent="0.3">
      <c r="B1463" s="132"/>
      <c r="C1463" s="132"/>
      <c r="AL1463" s="129"/>
    </row>
    <row r="1464" spans="2:38" x14ac:dyDescent="0.3">
      <c r="B1464" s="132"/>
      <c r="C1464" s="132"/>
      <c r="AL1464" s="129"/>
    </row>
    <row r="1465" spans="2:38" x14ac:dyDescent="0.3">
      <c r="B1465" s="132"/>
      <c r="C1465" s="132"/>
      <c r="AL1465" s="129"/>
    </row>
    <row r="1466" spans="2:38" x14ac:dyDescent="0.3">
      <c r="B1466" s="132"/>
      <c r="C1466" s="132"/>
      <c r="AL1466" s="129"/>
    </row>
    <row r="1467" spans="2:38" x14ac:dyDescent="0.3">
      <c r="B1467" s="132"/>
      <c r="C1467" s="132"/>
      <c r="AL1467" s="129"/>
    </row>
    <row r="1468" spans="2:38" x14ac:dyDescent="0.3">
      <c r="B1468" s="132"/>
      <c r="C1468" s="132"/>
      <c r="AL1468" s="129"/>
    </row>
    <row r="1469" spans="2:38" x14ac:dyDescent="0.3">
      <c r="B1469" s="132"/>
      <c r="C1469" s="132"/>
      <c r="AL1469" s="129"/>
    </row>
    <row r="1470" spans="2:38" x14ac:dyDescent="0.3">
      <c r="B1470" s="132"/>
      <c r="C1470" s="132"/>
      <c r="AL1470" s="129"/>
    </row>
    <row r="1471" spans="2:38" x14ac:dyDescent="0.3">
      <c r="B1471" s="132"/>
      <c r="C1471" s="132"/>
      <c r="AL1471" s="129"/>
    </row>
    <row r="1472" spans="2:38" x14ac:dyDescent="0.3">
      <c r="B1472" s="132"/>
      <c r="C1472" s="132"/>
      <c r="AL1472" s="129"/>
    </row>
    <row r="1473" spans="2:38" x14ac:dyDescent="0.3">
      <c r="B1473" s="132"/>
      <c r="C1473" s="132"/>
      <c r="AL1473" s="129"/>
    </row>
    <row r="1474" spans="2:38" x14ac:dyDescent="0.3">
      <c r="B1474" s="132"/>
      <c r="C1474" s="132"/>
      <c r="AL1474" s="129"/>
    </row>
    <row r="1475" spans="2:38" x14ac:dyDescent="0.3">
      <c r="B1475" s="132"/>
      <c r="C1475" s="132"/>
      <c r="AL1475" s="129"/>
    </row>
    <row r="1476" spans="2:38" x14ac:dyDescent="0.3">
      <c r="B1476" s="132"/>
      <c r="C1476" s="132"/>
      <c r="AL1476" s="129"/>
    </row>
    <row r="1477" spans="2:38" x14ac:dyDescent="0.3">
      <c r="B1477" s="132"/>
      <c r="C1477" s="132"/>
      <c r="AL1477" s="129"/>
    </row>
    <row r="1478" spans="2:38" x14ac:dyDescent="0.3">
      <c r="B1478" s="132"/>
      <c r="C1478" s="132"/>
      <c r="AL1478" s="129"/>
    </row>
    <row r="1479" spans="2:38" x14ac:dyDescent="0.3">
      <c r="B1479" s="132"/>
      <c r="C1479" s="132"/>
      <c r="AL1479" s="129"/>
    </row>
    <row r="1480" spans="2:38" x14ac:dyDescent="0.3">
      <c r="B1480" s="132"/>
      <c r="C1480" s="132"/>
      <c r="AL1480" s="129"/>
    </row>
    <row r="1481" spans="2:38" x14ac:dyDescent="0.3">
      <c r="B1481" s="132"/>
      <c r="C1481" s="132"/>
      <c r="AL1481" s="129"/>
    </row>
    <row r="1482" spans="2:38" x14ac:dyDescent="0.3">
      <c r="B1482" s="132"/>
      <c r="C1482" s="132"/>
      <c r="AL1482" s="129"/>
    </row>
    <row r="1483" spans="2:38" x14ac:dyDescent="0.3">
      <c r="B1483" s="132"/>
      <c r="C1483" s="132"/>
      <c r="AL1483" s="129"/>
    </row>
    <row r="1484" spans="2:38" x14ac:dyDescent="0.3">
      <c r="B1484" s="132"/>
      <c r="C1484" s="132"/>
      <c r="AL1484" s="129"/>
    </row>
    <row r="1485" spans="2:38" x14ac:dyDescent="0.3">
      <c r="B1485" s="132"/>
      <c r="C1485" s="132"/>
      <c r="AL1485" s="129"/>
    </row>
    <row r="1486" spans="2:38" x14ac:dyDescent="0.3">
      <c r="B1486" s="132"/>
      <c r="C1486" s="132"/>
      <c r="AL1486" s="129"/>
    </row>
    <row r="1487" spans="2:38" x14ac:dyDescent="0.3">
      <c r="B1487" s="132"/>
      <c r="C1487" s="132"/>
      <c r="AL1487" s="129"/>
    </row>
    <row r="1488" spans="2:38" x14ac:dyDescent="0.3">
      <c r="B1488" s="132"/>
      <c r="C1488" s="132"/>
      <c r="AL1488" s="129"/>
    </row>
    <row r="1489" spans="2:38" x14ac:dyDescent="0.3">
      <c r="B1489" s="132"/>
      <c r="C1489" s="132"/>
      <c r="AL1489" s="129"/>
    </row>
    <row r="1490" spans="2:38" x14ac:dyDescent="0.3">
      <c r="B1490" s="132"/>
      <c r="C1490" s="132"/>
      <c r="AL1490" s="129"/>
    </row>
    <row r="1491" spans="2:38" x14ac:dyDescent="0.3">
      <c r="B1491" s="132"/>
      <c r="C1491" s="132"/>
      <c r="AL1491" s="129"/>
    </row>
    <row r="1492" spans="2:38" x14ac:dyDescent="0.3">
      <c r="B1492" s="132"/>
      <c r="C1492" s="132"/>
      <c r="AL1492" s="129"/>
    </row>
    <row r="1493" spans="2:38" x14ac:dyDescent="0.3">
      <c r="B1493" s="132"/>
      <c r="C1493" s="132"/>
      <c r="AL1493" s="129"/>
    </row>
    <row r="1494" spans="2:38" x14ac:dyDescent="0.3">
      <c r="B1494" s="132"/>
      <c r="C1494" s="132"/>
      <c r="AL1494" s="129"/>
    </row>
    <row r="1495" spans="2:38" x14ac:dyDescent="0.3">
      <c r="B1495" s="132"/>
      <c r="C1495" s="132"/>
      <c r="AL1495" s="129"/>
    </row>
    <row r="1496" spans="2:38" x14ac:dyDescent="0.3">
      <c r="B1496" s="132"/>
      <c r="C1496" s="132"/>
      <c r="AL1496" s="129"/>
    </row>
    <row r="1497" spans="2:38" x14ac:dyDescent="0.3">
      <c r="B1497" s="132"/>
      <c r="C1497" s="132"/>
      <c r="AL1497" s="129"/>
    </row>
    <row r="1498" spans="2:38" x14ac:dyDescent="0.3">
      <c r="B1498" s="132"/>
      <c r="C1498" s="132"/>
      <c r="AL1498" s="129"/>
    </row>
    <row r="1499" spans="2:38" x14ac:dyDescent="0.3">
      <c r="B1499" s="132"/>
      <c r="C1499" s="132"/>
      <c r="AL1499" s="129"/>
    </row>
    <row r="1500" spans="2:38" x14ac:dyDescent="0.3">
      <c r="B1500" s="132"/>
      <c r="C1500" s="132"/>
      <c r="AL1500" s="129"/>
    </row>
    <row r="1501" spans="2:38" x14ac:dyDescent="0.3">
      <c r="B1501" s="132"/>
      <c r="C1501" s="132"/>
      <c r="AL1501" s="129"/>
    </row>
    <row r="1502" spans="2:38" x14ac:dyDescent="0.3">
      <c r="B1502" s="132"/>
      <c r="C1502" s="132"/>
      <c r="AL1502" s="129"/>
    </row>
    <row r="1503" spans="2:38" x14ac:dyDescent="0.3">
      <c r="B1503" s="132"/>
      <c r="C1503" s="132"/>
      <c r="AL1503" s="129"/>
    </row>
    <row r="1504" spans="2:38" x14ac:dyDescent="0.3">
      <c r="B1504" s="132"/>
      <c r="C1504" s="132"/>
      <c r="AL1504" s="129"/>
    </row>
    <row r="1505" spans="2:38" x14ac:dyDescent="0.3">
      <c r="B1505" s="132"/>
      <c r="C1505" s="132"/>
      <c r="AL1505" s="129"/>
    </row>
    <row r="1506" spans="2:38" x14ac:dyDescent="0.3">
      <c r="B1506" s="132"/>
      <c r="C1506" s="132"/>
      <c r="AL1506" s="129"/>
    </row>
    <row r="1507" spans="2:38" x14ac:dyDescent="0.3">
      <c r="B1507" s="132"/>
      <c r="C1507" s="132"/>
      <c r="AL1507" s="129"/>
    </row>
    <row r="1508" spans="2:38" x14ac:dyDescent="0.3">
      <c r="B1508" s="132"/>
      <c r="C1508" s="132"/>
      <c r="AL1508" s="129"/>
    </row>
    <row r="1509" spans="2:38" x14ac:dyDescent="0.3">
      <c r="B1509" s="132"/>
      <c r="C1509" s="132"/>
      <c r="AL1509" s="129"/>
    </row>
    <row r="1510" spans="2:38" x14ac:dyDescent="0.3">
      <c r="B1510" s="132"/>
      <c r="C1510" s="132"/>
      <c r="AL1510" s="129"/>
    </row>
    <row r="1511" spans="2:38" x14ac:dyDescent="0.3">
      <c r="B1511" s="132"/>
      <c r="C1511" s="132"/>
      <c r="AL1511" s="129"/>
    </row>
    <row r="1512" spans="2:38" x14ac:dyDescent="0.3">
      <c r="B1512" s="132"/>
      <c r="C1512" s="132"/>
      <c r="AL1512" s="129"/>
    </row>
    <row r="1513" spans="2:38" x14ac:dyDescent="0.3">
      <c r="B1513" s="132"/>
      <c r="C1513" s="132"/>
      <c r="AL1513" s="129"/>
    </row>
    <row r="1514" spans="2:38" x14ac:dyDescent="0.3">
      <c r="B1514" s="132"/>
      <c r="C1514" s="132"/>
      <c r="AL1514" s="129"/>
    </row>
    <row r="1515" spans="2:38" x14ac:dyDescent="0.3">
      <c r="B1515" s="132"/>
      <c r="C1515" s="132"/>
      <c r="AL1515" s="129"/>
    </row>
    <row r="1516" spans="2:38" x14ac:dyDescent="0.3">
      <c r="B1516" s="132"/>
      <c r="C1516" s="132"/>
      <c r="AL1516" s="129"/>
    </row>
    <row r="1517" spans="2:38" x14ac:dyDescent="0.3">
      <c r="B1517" s="132"/>
      <c r="C1517" s="132"/>
      <c r="AL1517" s="129"/>
    </row>
    <row r="1518" spans="2:38" x14ac:dyDescent="0.3">
      <c r="B1518" s="132"/>
      <c r="C1518" s="132"/>
      <c r="AL1518" s="129"/>
    </row>
    <row r="1519" spans="2:38" x14ac:dyDescent="0.3">
      <c r="B1519" s="132"/>
      <c r="C1519" s="132"/>
      <c r="AL1519" s="129"/>
    </row>
    <row r="1520" spans="2:38" x14ac:dyDescent="0.3">
      <c r="B1520" s="132"/>
      <c r="C1520" s="132"/>
      <c r="AL1520" s="129"/>
    </row>
    <row r="1521" spans="2:38" x14ac:dyDescent="0.3">
      <c r="B1521" s="132"/>
      <c r="C1521" s="132"/>
      <c r="AL1521" s="129"/>
    </row>
    <row r="1522" spans="2:38" x14ac:dyDescent="0.3">
      <c r="B1522" s="132"/>
      <c r="C1522" s="132"/>
      <c r="AL1522" s="129"/>
    </row>
    <row r="1523" spans="2:38" x14ac:dyDescent="0.3">
      <c r="B1523" s="132"/>
      <c r="C1523" s="132"/>
      <c r="AL1523" s="129"/>
    </row>
    <row r="1524" spans="2:38" x14ac:dyDescent="0.3">
      <c r="B1524" s="132"/>
      <c r="C1524" s="132"/>
      <c r="AL1524" s="129"/>
    </row>
    <row r="1525" spans="2:38" x14ac:dyDescent="0.3">
      <c r="B1525" s="132"/>
      <c r="C1525" s="132"/>
      <c r="AL1525" s="129"/>
    </row>
    <row r="1526" spans="2:38" x14ac:dyDescent="0.3">
      <c r="B1526" s="132"/>
      <c r="C1526" s="132"/>
      <c r="AL1526" s="129"/>
    </row>
    <row r="1527" spans="2:38" x14ac:dyDescent="0.3">
      <c r="B1527" s="132"/>
      <c r="C1527" s="132"/>
      <c r="AL1527" s="129"/>
    </row>
    <row r="1528" spans="2:38" x14ac:dyDescent="0.3">
      <c r="B1528" s="132"/>
      <c r="C1528" s="132"/>
      <c r="AL1528" s="129"/>
    </row>
    <row r="1529" spans="2:38" x14ac:dyDescent="0.3">
      <c r="B1529" s="132"/>
      <c r="C1529" s="132"/>
      <c r="AL1529" s="129"/>
    </row>
    <row r="1530" spans="2:38" x14ac:dyDescent="0.3">
      <c r="B1530" s="132"/>
      <c r="C1530" s="132"/>
      <c r="AL1530" s="129"/>
    </row>
    <row r="1531" spans="2:38" x14ac:dyDescent="0.3">
      <c r="B1531" s="132"/>
      <c r="C1531" s="132"/>
      <c r="AL1531" s="129"/>
    </row>
    <row r="1532" spans="2:38" x14ac:dyDescent="0.3">
      <c r="B1532" s="132"/>
      <c r="C1532" s="132"/>
      <c r="AL1532" s="129"/>
    </row>
    <row r="1533" spans="2:38" x14ac:dyDescent="0.3">
      <c r="B1533" s="132"/>
      <c r="C1533" s="132"/>
      <c r="AL1533" s="129"/>
    </row>
    <row r="1534" spans="2:38" x14ac:dyDescent="0.3">
      <c r="B1534" s="132"/>
      <c r="C1534" s="132"/>
      <c r="AL1534" s="129"/>
    </row>
    <row r="1535" spans="2:38" x14ac:dyDescent="0.3">
      <c r="B1535" s="132"/>
      <c r="C1535" s="132"/>
      <c r="AL1535" s="129"/>
    </row>
    <row r="1536" spans="2:38" x14ac:dyDescent="0.3">
      <c r="B1536" s="132"/>
      <c r="C1536" s="132"/>
      <c r="AL1536" s="129"/>
    </row>
    <row r="1537" spans="2:38" x14ac:dyDescent="0.3">
      <c r="B1537" s="132"/>
      <c r="C1537" s="132"/>
      <c r="AL1537" s="129"/>
    </row>
    <row r="1538" spans="2:38" x14ac:dyDescent="0.3">
      <c r="B1538" s="132"/>
      <c r="C1538" s="132"/>
      <c r="AL1538" s="129"/>
    </row>
    <row r="1539" spans="2:38" x14ac:dyDescent="0.3">
      <c r="B1539" s="132"/>
      <c r="C1539" s="132"/>
      <c r="AL1539" s="129"/>
    </row>
    <row r="1540" spans="2:38" x14ac:dyDescent="0.3">
      <c r="B1540" s="132"/>
      <c r="C1540" s="132"/>
      <c r="AL1540" s="129"/>
    </row>
    <row r="1541" spans="2:38" x14ac:dyDescent="0.3">
      <c r="B1541" s="132"/>
      <c r="C1541" s="132"/>
      <c r="AL1541" s="129"/>
    </row>
    <row r="1542" spans="2:38" x14ac:dyDescent="0.3">
      <c r="B1542" s="132"/>
      <c r="C1542" s="132"/>
      <c r="AL1542" s="129"/>
    </row>
    <row r="1543" spans="2:38" x14ac:dyDescent="0.3">
      <c r="B1543" s="132"/>
      <c r="C1543" s="132"/>
      <c r="AL1543" s="129"/>
    </row>
    <row r="1544" spans="2:38" x14ac:dyDescent="0.3">
      <c r="B1544" s="132"/>
      <c r="C1544" s="132"/>
      <c r="AL1544" s="129"/>
    </row>
    <row r="1545" spans="2:38" x14ac:dyDescent="0.3">
      <c r="B1545" s="132"/>
      <c r="C1545" s="132"/>
      <c r="AL1545" s="129"/>
    </row>
    <row r="1546" spans="2:38" x14ac:dyDescent="0.3">
      <c r="B1546" s="132"/>
      <c r="C1546" s="132"/>
      <c r="AL1546" s="129"/>
    </row>
    <row r="1547" spans="2:38" x14ac:dyDescent="0.3">
      <c r="B1547" s="132"/>
      <c r="C1547" s="132"/>
      <c r="AL1547" s="129"/>
    </row>
    <row r="1548" spans="2:38" x14ac:dyDescent="0.3">
      <c r="B1548" s="132"/>
      <c r="C1548" s="132"/>
      <c r="AL1548" s="129"/>
    </row>
    <row r="1549" spans="2:38" x14ac:dyDescent="0.3">
      <c r="B1549" s="132"/>
      <c r="C1549" s="132"/>
      <c r="AL1549" s="129"/>
    </row>
    <row r="1550" spans="2:38" x14ac:dyDescent="0.3">
      <c r="B1550" s="132"/>
      <c r="C1550" s="132"/>
      <c r="AL1550" s="129"/>
    </row>
    <row r="1551" spans="2:38" x14ac:dyDescent="0.3">
      <c r="B1551" s="132"/>
      <c r="C1551" s="132"/>
      <c r="AL1551" s="129"/>
    </row>
    <row r="1552" spans="2:38" x14ac:dyDescent="0.3">
      <c r="B1552" s="132"/>
      <c r="C1552" s="132"/>
      <c r="AL1552" s="129"/>
    </row>
    <row r="1553" spans="2:38" x14ac:dyDescent="0.3">
      <c r="B1553" s="132"/>
      <c r="C1553" s="132"/>
      <c r="AL1553" s="129"/>
    </row>
    <row r="1554" spans="2:38" x14ac:dyDescent="0.3">
      <c r="B1554" s="132"/>
      <c r="C1554" s="132"/>
      <c r="AL1554" s="129"/>
    </row>
    <row r="1555" spans="2:38" x14ac:dyDescent="0.3">
      <c r="B1555" s="132"/>
      <c r="C1555" s="132"/>
      <c r="AL1555" s="129"/>
    </row>
    <row r="1556" spans="2:38" x14ac:dyDescent="0.3">
      <c r="B1556" s="132"/>
      <c r="C1556" s="132"/>
      <c r="AL1556" s="129"/>
    </row>
    <row r="1557" spans="2:38" x14ac:dyDescent="0.3">
      <c r="B1557" s="132"/>
      <c r="C1557" s="132"/>
      <c r="AL1557" s="129"/>
    </row>
    <row r="1558" spans="2:38" x14ac:dyDescent="0.3">
      <c r="B1558" s="132"/>
      <c r="C1558" s="132"/>
      <c r="AL1558" s="129"/>
    </row>
    <row r="1559" spans="2:38" x14ac:dyDescent="0.3">
      <c r="B1559" s="132"/>
      <c r="C1559" s="132"/>
      <c r="AL1559" s="129"/>
    </row>
    <row r="1560" spans="2:38" x14ac:dyDescent="0.3">
      <c r="B1560" s="132"/>
      <c r="C1560" s="132"/>
      <c r="AL1560" s="129"/>
    </row>
    <row r="1561" spans="2:38" x14ac:dyDescent="0.3">
      <c r="B1561" s="132"/>
      <c r="C1561" s="132"/>
      <c r="AL1561" s="129"/>
    </row>
    <row r="1562" spans="2:38" x14ac:dyDescent="0.3">
      <c r="B1562" s="132"/>
      <c r="C1562" s="132"/>
      <c r="AL1562" s="129"/>
    </row>
    <row r="1563" spans="2:38" x14ac:dyDescent="0.3">
      <c r="B1563" s="132"/>
      <c r="C1563" s="132"/>
      <c r="AL1563" s="129"/>
    </row>
    <row r="1564" spans="2:38" x14ac:dyDescent="0.3">
      <c r="B1564" s="132"/>
      <c r="C1564" s="132"/>
      <c r="AL1564" s="129"/>
    </row>
    <row r="1565" spans="2:38" x14ac:dyDescent="0.3">
      <c r="B1565" s="132"/>
      <c r="C1565" s="132"/>
      <c r="AL1565" s="129"/>
    </row>
    <row r="1566" spans="2:38" x14ac:dyDescent="0.3">
      <c r="B1566" s="132"/>
      <c r="C1566" s="132"/>
      <c r="AL1566" s="129"/>
    </row>
    <row r="1567" spans="2:38" x14ac:dyDescent="0.3">
      <c r="B1567" s="132"/>
      <c r="C1567" s="132"/>
      <c r="AL1567" s="129"/>
    </row>
    <row r="1568" spans="2:38" x14ac:dyDescent="0.3">
      <c r="B1568" s="132"/>
      <c r="C1568" s="132"/>
      <c r="AL1568" s="129"/>
    </row>
    <row r="1569" spans="2:38" x14ac:dyDescent="0.3">
      <c r="B1569" s="132"/>
      <c r="C1569" s="132"/>
      <c r="AL1569" s="129"/>
    </row>
    <row r="1570" spans="2:38" x14ac:dyDescent="0.3">
      <c r="B1570" s="132"/>
      <c r="C1570" s="132"/>
      <c r="AL1570" s="129"/>
    </row>
    <row r="1571" spans="2:38" x14ac:dyDescent="0.3">
      <c r="B1571" s="132"/>
      <c r="C1571" s="132"/>
      <c r="AL1571" s="129"/>
    </row>
    <row r="1572" spans="2:38" x14ac:dyDescent="0.3">
      <c r="B1572" s="132"/>
      <c r="C1572" s="132"/>
      <c r="AL1572" s="129"/>
    </row>
    <row r="1573" spans="2:38" x14ac:dyDescent="0.3">
      <c r="B1573" s="132"/>
      <c r="C1573" s="132"/>
      <c r="AL1573" s="129"/>
    </row>
    <row r="1574" spans="2:38" x14ac:dyDescent="0.3">
      <c r="B1574" s="132"/>
      <c r="C1574" s="132"/>
      <c r="AL1574" s="129"/>
    </row>
    <row r="1575" spans="2:38" x14ac:dyDescent="0.3">
      <c r="B1575" s="132"/>
      <c r="C1575" s="132"/>
      <c r="AL1575" s="129"/>
    </row>
    <row r="1576" spans="2:38" x14ac:dyDescent="0.3">
      <c r="B1576" s="132"/>
      <c r="C1576" s="132"/>
      <c r="AL1576" s="129"/>
    </row>
    <row r="1577" spans="2:38" x14ac:dyDescent="0.3">
      <c r="B1577" s="132"/>
      <c r="C1577" s="132"/>
      <c r="AL1577" s="129"/>
    </row>
    <row r="1578" spans="2:38" x14ac:dyDescent="0.3">
      <c r="B1578" s="132"/>
      <c r="C1578" s="132"/>
      <c r="AL1578" s="129"/>
    </row>
    <row r="1579" spans="2:38" x14ac:dyDescent="0.3">
      <c r="B1579" s="132"/>
      <c r="C1579" s="132"/>
      <c r="AL1579" s="129"/>
    </row>
    <row r="1580" spans="2:38" x14ac:dyDescent="0.3">
      <c r="B1580" s="132"/>
      <c r="C1580" s="132"/>
      <c r="AL1580" s="129"/>
    </row>
    <row r="1581" spans="2:38" x14ac:dyDescent="0.3">
      <c r="B1581" s="132"/>
      <c r="C1581" s="132"/>
      <c r="AL1581" s="129"/>
    </row>
    <row r="1582" spans="2:38" x14ac:dyDescent="0.3">
      <c r="B1582" s="132"/>
      <c r="C1582" s="132"/>
      <c r="AL1582" s="129"/>
    </row>
    <row r="1583" spans="2:38" x14ac:dyDescent="0.3">
      <c r="B1583" s="132"/>
      <c r="C1583" s="132"/>
      <c r="AL1583" s="129"/>
    </row>
    <row r="1584" spans="2:38" x14ac:dyDescent="0.3">
      <c r="B1584" s="132"/>
      <c r="C1584" s="132"/>
      <c r="AL1584" s="129"/>
    </row>
    <row r="1585" spans="2:38" x14ac:dyDescent="0.3">
      <c r="B1585" s="132"/>
      <c r="C1585" s="132"/>
      <c r="AL1585" s="129"/>
    </row>
    <row r="1586" spans="2:38" x14ac:dyDescent="0.3">
      <c r="B1586" s="132"/>
      <c r="C1586" s="132"/>
      <c r="AL1586" s="129"/>
    </row>
    <row r="1587" spans="2:38" x14ac:dyDescent="0.3">
      <c r="B1587" s="132"/>
      <c r="C1587" s="132"/>
      <c r="AL1587" s="129"/>
    </row>
    <row r="1588" spans="2:38" x14ac:dyDescent="0.3">
      <c r="B1588" s="132"/>
      <c r="C1588" s="132"/>
      <c r="AL1588" s="129"/>
    </row>
    <row r="1589" spans="2:38" x14ac:dyDescent="0.3">
      <c r="B1589" s="132"/>
      <c r="C1589" s="132"/>
      <c r="AL1589" s="129"/>
    </row>
    <row r="1590" spans="2:38" x14ac:dyDescent="0.3">
      <c r="B1590" s="132"/>
      <c r="C1590" s="132"/>
      <c r="AL1590" s="129"/>
    </row>
    <row r="1591" spans="2:38" x14ac:dyDescent="0.3">
      <c r="B1591" s="132"/>
      <c r="C1591" s="132"/>
      <c r="AL1591" s="129"/>
    </row>
    <row r="1592" spans="2:38" x14ac:dyDescent="0.3">
      <c r="B1592" s="132"/>
      <c r="C1592" s="132"/>
      <c r="AL1592" s="129"/>
    </row>
    <row r="1593" spans="2:38" x14ac:dyDescent="0.3">
      <c r="B1593" s="132"/>
      <c r="C1593" s="132"/>
      <c r="AL1593" s="129"/>
    </row>
    <row r="1594" spans="2:38" x14ac:dyDescent="0.3">
      <c r="B1594" s="132"/>
      <c r="C1594" s="132"/>
      <c r="AL1594" s="129"/>
    </row>
    <row r="1595" spans="2:38" x14ac:dyDescent="0.3">
      <c r="B1595" s="132"/>
      <c r="C1595" s="132"/>
      <c r="AL1595" s="129"/>
    </row>
    <row r="1596" spans="2:38" x14ac:dyDescent="0.3">
      <c r="B1596" s="132"/>
      <c r="C1596" s="132"/>
      <c r="AL1596" s="129"/>
    </row>
    <row r="1597" spans="2:38" x14ac:dyDescent="0.3">
      <c r="B1597" s="132"/>
      <c r="C1597" s="132"/>
      <c r="AL1597" s="129"/>
    </row>
    <row r="1598" spans="2:38" x14ac:dyDescent="0.3">
      <c r="B1598" s="132"/>
      <c r="C1598" s="132"/>
      <c r="AL1598" s="129"/>
    </row>
    <row r="1599" spans="2:38" x14ac:dyDescent="0.3">
      <c r="B1599" s="132"/>
      <c r="C1599" s="132"/>
      <c r="AL1599" s="129"/>
    </row>
    <row r="1600" spans="2:38" x14ac:dyDescent="0.3">
      <c r="B1600" s="132"/>
      <c r="C1600" s="132"/>
      <c r="AL1600" s="129"/>
    </row>
    <row r="1601" spans="2:38" x14ac:dyDescent="0.3">
      <c r="B1601" s="132"/>
      <c r="C1601" s="132"/>
      <c r="AL1601" s="129"/>
    </row>
    <row r="1602" spans="2:38" x14ac:dyDescent="0.3">
      <c r="B1602" s="132"/>
      <c r="C1602" s="132"/>
      <c r="AL1602" s="129"/>
    </row>
    <row r="1603" spans="2:38" x14ac:dyDescent="0.3">
      <c r="B1603" s="132"/>
      <c r="C1603" s="132"/>
      <c r="AL1603" s="129"/>
    </row>
    <row r="1604" spans="2:38" x14ac:dyDescent="0.3">
      <c r="B1604" s="132"/>
      <c r="C1604" s="132"/>
      <c r="AL1604" s="129"/>
    </row>
    <row r="1605" spans="2:38" x14ac:dyDescent="0.3">
      <c r="B1605" s="132"/>
      <c r="C1605" s="132"/>
      <c r="AL1605" s="129"/>
    </row>
    <row r="1606" spans="2:38" x14ac:dyDescent="0.3">
      <c r="B1606" s="132"/>
      <c r="C1606" s="132"/>
      <c r="AL1606" s="129"/>
    </row>
    <row r="1607" spans="2:38" x14ac:dyDescent="0.3">
      <c r="B1607" s="132"/>
      <c r="C1607" s="132"/>
      <c r="AL1607" s="129"/>
    </row>
    <row r="1608" spans="2:38" x14ac:dyDescent="0.3">
      <c r="B1608" s="132"/>
      <c r="C1608" s="132"/>
      <c r="AL1608" s="129"/>
    </row>
    <row r="1609" spans="2:38" x14ac:dyDescent="0.3">
      <c r="B1609" s="132"/>
      <c r="C1609" s="132"/>
      <c r="AL1609" s="129"/>
    </row>
    <row r="1610" spans="2:38" x14ac:dyDescent="0.3">
      <c r="B1610" s="132"/>
      <c r="C1610" s="132"/>
      <c r="AL1610" s="129"/>
    </row>
    <row r="1611" spans="2:38" x14ac:dyDescent="0.3">
      <c r="B1611" s="132"/>
      <c r="C1611" s="132"/>
      <c r="AL1611" s="129"/>
    </row>
    <row r="1612" spans="2:38" x14ac:dyDescent="0.3">
      <c r="B1612" s="132"/>
      <c r="C1612" s="132"/>
      <c r="AL1612" s="129"/>
    </row>
    <row r="1613" spans="2:38" x14ac:dyDescent="0.3">
      <c r="B1613" s="132"/>
      <c r="C1613" s="132"/>
      <c r="AL1613" s="129"/>
    </row>
    <row r="1614" spans="2:38" x14ac:dyDescent="0.3">
      <c r="B1614" s="132"/>
      <c r="C1614" s="132"/>
      <c r="AL1614" s="129"/>
    </row>
    <row r="1615" spans="2:38" x14ac:dyDescent="0.3">
      <c r="B1615" s="132"/>
      <c r="C1615" s="132"/>
      <c r="AL1615" s="129"/>
    </row>
    <row r="1616" spans="2:38" x14ac:dyDescent="0.3">
      <c r="B1616" s="132"/>
      <c r="C1616" s="132"/>
      <c r="AL1616" s="129"/>
    </row>
    <row r="1617" spans="2:38" x14ac:dyDescent="0.3">
      <c r="B1617" s="132"/>
      <c r="C1617" s="132"/>
      <c r="AL1617" s="129"/>
    </row>
    <row r="1618" spans="2:38" x14ac:dyDescent="0.3">
      <c r="B1618" s="132"/>
      <c r="C1618" s="132"/>
      <c r="AL1618" s="129"/>
    </row>
    <row r="1619" spans="2:38" x14ac:dyDescent="0.3">
      <c r="B1619" s="132"/>
      <c r="C1619" s="132"/>
      <c r="AL1619" s="129"/>
    </row>
    <row r="1620" spans="2:38" x14ac:dyDescent="0.3">
      <c r="B1620" s="132"/>
      <c r="C1620" s="132"/>
      <c r="AL1620" s="129"/>
    </row>
    <row r="1621" spans="2:38" x14ac:dyDescent="0.3">
      <c r="B1621" s="132"/>
      <c r="C1621" s="132"/>
      <c r="AL1621" s="129"/>
    </row>
    <row r="1622" spans="2:38" x14ac:dyDescent="0.3">
      <c r="B1622" s="132"/>
      <c r="C1622" s="132"/>
      <c r="AL1622" s="129"/>
    </row>
    <row r="1623" spans="2:38" x14ac:dyDescent="0.3">
      <c r="B1623" s="132"/>
      <c r="C1623" s="132"/>
      <c r="AL1623" s="129"/>
    </row>
    <row r="1624" spans="2:38" x14ac:dyDescent="0.3">
      <c r="B1624" s="132"/>
      <c r="C1624" s="132"/>
      <c r="AL1624" s="129"/>
    </row>
    <row r="1625" spans="2:38" x14ac:dyDescent="0.3">
      <c r="B1625" s="132"/>
      <c r="C1625" s="132"/>
      <c r="AL1625" s="129"/>
    </row>
    <row r="1626" spans="2:38" x14ac:dyDescent="0.3">
      <c r="B1626" s="132"/>
      <c r="C1626" s="132"/>
      <c r="AL1626" s="129"/>
    </row>
    <row r="1627" spans="2:38" x14ac:dyDescent="0.3">
      <c r="B1627" s="132"/>
      <c r="C1627" s="132"/>
      <c r="AL1627" s="129"/>
    </row>
    <row r="1628" spans="2:38" x14ac:dyDescent="0.3">
      <c r="B1628" s="132"/>
      <c r="C1628" s="132"/>
      <c r="AL1628" s="129"/>
    </row>
    <row r="1629" spans="2:38" x14ac:dyDescent="0.3">
      <c r="B1629" s="132"/>
      <c r="C1629" s="132"/>
      <c r="AL1629" s="129"/>
    </row>
    <row r="1630" spans="2:38" x14ac:dyDescent="0.3">
      <c r="B1630" s="132"/>
      <c r="C1630" s="132"/>
      <c r="AL1630" s="129"/>
    </row>
    <row r="1631" spans="2:38" x14ac:dyDescent="0.3">
      <c r="B1631" s="132"/>
      <c r="C1631" s="132"/>
      <c r="AL1631" s="129"/>
    </row>
    <row r="1632" spans="2:38" x14ac:dyDescent="0.3">
      <c r="B1632" s="132"/>
      <c r="C1632" s="132"/>
      <c r="AL1632" s="129"/>
    </row>
    <row r="1633" spans="2:38" x14ac:dyDescent="0.3">
      <c r="B1633" s="132"/>
      <c r="C1633" s="132"/>
      <c r="AL1633" s="129"/>
    </row>
    <row r="1634" spans="2:38" x14ac:dyDescent="0.3">
      <c r="B1634" s="132"/>
      <c r="C1634" s="132"/>
      <c r="AL1634" s="129"/>
    </row>
    <row r="1635" spans="2:38" x14ac:dyDescent="0.3">
      <c r="B1635" s="132"/>
      <c r="C1635" s="132"/>
      <c r="AL1635" s="129"/>
    </row>
    <row r="1636" spans="2:38" x14ac:dyDescent="0.3">
      <c r="B1636" s="132"/>
      <c r="C1636" s="132"/>
      <c r="AL1636" s="129"/>
    </row>
    <row r="1637" spans="2:38" x14ac:dyDescent="0.3">
      <c r="B1637" s="132"/>
      <c r="C1637" s="132"/>
      <c r="AL1637" s="129"/>
    </row>
    <row r="1638" spans="2:38" x14ac:dyDescent="0.3">
      <c r="B1638" s="132"/>
      <c r="C1638" s="132"/>
      <c r="AL1638" s="129"/>
    </row>
    <row r="1639" spans="2:38" x14ac:dyDescent="0.3">
      <c r="B1639" s="132"/>
      <c r="C1639" s="132"/>
      <c r="AL1639" s="129"/>
    </row>
    <row r="1640" spans="2:38" x14ac:dyDescent="0.3">
      <c r="B1640" s="132"/>
      <c r="C1640" s="132"/>
      <c r="AL1640" s="129"/>
    </row>
    <row r="1641" spans="2:38" x14ac:dyDescent="0.3">
      <c r="B1641" s="132"/>
      <c r="C1641" s="132"/>
      <c r="AL1641" s="129"/>
    </row>
    <row r="1642" spans="2:38" x14ac:dyDescent="0.3">
      <c r="B1642" s="132"/>
      <c r="C1642" s="132"/>
      <c r="AL1642" s="129"/>
    </row>
    <row r="1643" spans="2:38" x14ac:dyDescent="0.3">
      <c r="B1643" s="132"/>
      <c r="C1643" s="132"/>
      <c r="AL1643" s="129"/>
    </row>
    <row r="1644" spans="2:38" x14ac:dyDescent="0.3">
      <c r="B1644" s="132"/>
      <c r="C1644" s="132"/>
      <c r="AL1644" s="129"/>
    </row>
    <row r="1645" spans="2:38" x14ac:dyDescent="0.3">
      <c r="B1645" s="132"/>
      <c r="C1645" s="132"/>
      <c r="AL1645" s="129"/>
    </row>
    <row r="1646" spans="2:38" x14ac:dyDescent="0.3">
      <c r="B1646" s="132"/>
      <c r="C1646" s="132"/>
      <c r="AL1646" s="129"/>
    </row>
    <row r="1647" spans="2:38" x14ac:dyDescent="0.3">
      <c r="B1647" s="132"/>
      <c r="C1647" s="132"/>
      <c r="AL1647" s="129"/>
    </row>
    <row r="1648" spans="2:38" x14ac:dyDescent="0.3">
      <c r="B1648" s="132"/>
      <c r="C1648" s="132"/>
      <c r="AL1648" s="129"/>
    </row>
    <row r="1649" spans="2:38" x14ac:dyDescent="0.3">
      <c r="B1649" s="132"/>
      <c r="C1649" s="132"/>
      <c r="AL1649" s="129"/>
    </row>
    <row r="1650" spans="2:38" x14ac:dyDescent="0.3">
      <c r="B1650" s="132"/>
      <c r="C1650" s="132"/>
      <c r="AL1650" s="129"/>
    </row>
    <row r="1651" spans="2:38" x14ac:dyDescent="0.3">
      <c r="B1651" s="132"/>
      <c r="C1651" s="132"/>
      <c r="AL1651" s="129"/>
    </row>
    <row r="1652" spans="2:38" x14ac:dyDescent="0.3">
      <c r="B1652" s="132"/>
      <c r="C1652" s="132"/>
      <c r="AL1652" s="129"/>
    </row>
    <row r="1653" spans="2:38" x14ac:dyDescent="0.3">
      <c r="B1653" s="132"/>
      <c r="C1653" s="132"/>
      <c r="AL1653" s="129"/>
    </row>
    <row r="1654" spans="2:38" x14ac:dyDescent="0.3">
      <c r="B1654" s="132"/>
      <c r="C1654" s="132"/>
      <c r="AL1654" s="129"/>
    </row>
    <row r="1655" spans="2:38" x14ac:dyDescent="0.3">
      <c r="B1655" s="132"/>
      <c r="C1655" s="132"/>
      <c r="AL1655" s="129"/>
    </row>
    <row r="1656" spans="2:38" x14ac:dyDescent="0.3">
      <c r="B1656" s="132"/>
      <c r="C1656" s="132"/>
      <c r="AL1656" s="129"/>
    </row>
    <row r="1657" spans="2:38" x14ac:dyDescent="0.3">
      <c r="B1657" s="132"/>
      <c r="C1657" s="132"/>
      <c r="AL1657" s="129"/>
    </row>
    <row r="1658" spans="2:38" x14ac:dyDescent="0.3">
      <c r="B1658" s="132"/>
      <c r="C1658" s="132"/>
      <c r="AL1658" s="129"/>
    </row>
    <row r="1659" spans="2:38" x14ac:dyDescent="0.3">
      <c r="B1659" s="132"/>
      <c r="C1659" s="132"/>
      <c r="AL1659" s="129"/>
    </row>
    <row r="1660" spans="2:38" x14ac:dyDescent="0.3">
      <c r="B1660" s="132"/>
      <c r="C1660" s="132"/>
      <c r="AL1660" s="129"/>
    </row>
    <row r="1661" spans="2:38" x14ac:dyDescent="0.3">
      <c r="B1661" s="132"/>
      <c r="C1661" s="132"/>
      <c r="AL1661" s="129"/>
    </row>
    <row r="1662" spans="2:38" x14ac:dyDescent="0.3">
      <c r="B1662" s="132"/>
      <c r="C1662" s="132"/>
      <c r="AL1662" s="129"/>
    </row>
    <row r="1663" spans="2:38" x14ac:dyDescent="0.3">
      <c r="B1663" s="132"/>
      <c r="C1663" s="132"/>
      <c r="AL1663" s="129"/>
    </row>
    <row r="1664" spans="2:38" x14ac:dyDescent="0.3">
      <c r="B1664" s="132"/>
      <c r="C1664" s="132"/>
      <c r="AL1664" s="129"/>
    </row>
    <row r="1665" spans="2:38" x14ac:dyDescent="0.3">
      <c r="B1665" s="132"/>
      <c r="C1665" s="132"/>
      <c r="AL1665" s="129"/>
    </row>
    <row r="1666" spans="2:38" x14ac:dyDescent="0.3">
      <c r="B1666" s="132"/>
      <c r="C1666" s="132"/>
      <c r="AL1666" s="129"/>
    </row>
    <row r="1667" spans="2:38" x14ac:dyDescent="0.3">
      <c r="B1667" s="132"/>
      <c r="C1667" s="132"/>
      <c r="AL1667" s="129"/>
    </row>
    <row r="1668" spans="2:38" x14ac:dyDescent="0.3">
      <c r="B1668" s="132"/>
      <c r="C1668" s="132"/>
      <c r="AL1668" s="129"/>
    </row>
    <row r="1669" spans="2:38" x14ac:dyDescent="0.3">
      <c r="B1669" s="132"/>
      <c r="C1669" s="132"/>
      <c r="AL1669" s="129"/>
    </row>
    <row r="1670" spans="2:38" x14ac:dyDescent="0.3">
      <c r="B1670" s="132"/>
      <c r="C1670" s="132"/>
      <c r="AL1670" s="129"/>
    </row>
    <row r="1671" spans="2:38" x14ac:dyDescent="0.3">
      <c r="B1671" s="132"/>
      <c r="C1671" s="132"/>
      <c r="AL1671" s="129"/>
    </row>
    <row r="1672" spans="2:38" x14ac:dyDescent="0.3">
      <c r="B1672" s="132"/>
      <c r="C1672" s="132"/>
      <c r="AL1672" s="129"/>
    </row>
    <row r="1673" spans="2:38" x14ac:dyDescent="0.3">
      <c r="B1673" s="132"/>
      <c r="C1673" s="132"/>
      <c r="AL1673" s="129"/>
    </row>
    <row r="1674" spans="2:38" x14ac:dyDescent="0.3">
      <c r="B1674" s="132"/>
      <c r="C1674" s="132"/>
      <c r="AL1674" s="129"/>
    </row>
    <row r="1675" spans="2:38" x14ac:dyDescent="0.3">
      <c r="B1675" s="132"/>
      <c r="C1675" s="132"/>
      <c r="AL1675" s="129"/>
    </row>
    <row r="1676" spans="2:38" x14ac:dyDescent="0.3">
      <c r="B1676" s="132"/>
      <c r="C1676" s="132"/>
      <c r="AL1676" s="129"/>
    </row>
    <row r="1677" spans="2:38" x14ac:dyDescent="0.3">
      <c r="B1677" s="132"/>
      <c r="C1677" s="132"/>
      <c r="AL1677" s="129"/>
    </row>
    <row r="1678" spans="2:38" x14ac:dyDescent="0.3">
      <c r="B1678" s="132"/>
      <c r="C1678" s="132"/>
      <c r="AL1678" s="129"/>
    </row>
    <row r="1679" spans="2:38" x14ac:dyDescent="0.3">
      <c r="B1679" s="132"/>
      <c r="C1679" s="132"/>
      <c r="AL1679" s="129"/>
    </row>
    <row r="1680" spans="2:38" x14ac:dyDescent="0.3">
      <c r="B1680" s="132"/>
      <c r="C1680" s="132"/>
      <c r="AL1680" s="129"/>
    </row>
    <row r="1681" spans="2:38" x14ac:dyDescent="0.3">
      <c r="B1681" s="132"/>
      <c r="C1681" s="132"/>
      <c r="AL1681" s="129"/>
    </row>
    <row r="1682" spans="2:38" x14ac:dyDescent="0.3">
      <c r="B1682" s="132"/>
      <c r="C1682" s="132"/>
      <c r="AL1682" s="129"/>
    </row>
    <row r="1683" spans="2:38" x14ac:dyDescent="0.3">
      <c r="B1683" s="132"/>
      <c r="C1683" s="132"/>
      <c r="AL1683" s="129"/>
    </row>
    <row r="1684" spans="2:38" x14ac:dyDescent="0.3">
      <c r="B1684" s="132"/>
      <c r="C1684" s="132"/>
      <c r="AL1684" s="129"/>
    </row>
    <row r="1685" spans="2:38" x14ac:dyDescent="0.3">
      <c r="B1685" s="132"/>
      <c r="C1685" s="132"/>
      <c r="AL1685" s="129"/>
    </row>
    <row r="1686" spans="2:38" x14ac:dyDescent="0.3">
      <c r="B1686" s="132"/>
      <c r="C1686" s="132"/>
      <c r="AL1686" s="129"/>
    </row>
    <row r="1687" spans="2:38" x14ac:dyDescent="0.3">
      <c r="B1687" s="132"/>
      <c r="C1687" s="132"/>
      <c r="AL1687" s="129"/>
    </row>
    <row r="1688" spans="2:38" x14ac:dyDescent="0.3">
      <c r="B1688" s="132"/>
      <c r="C1688" s="132"/>
      <c r="AL1688" s="129"/>
    </row>
    <row r="1689" spans="2:38" x14ac:dyDescent="0.3">
      <c r="B1689" s="132"/>
      <c r="C1689" s="132"/>
      <c r="AL1689" s="129"/>
    </row>
    <row r="1690" spans="2:38" x14ac:dyDescent="0.3">
      <c r="B1690" s="132"/>
      <c r="C1690" s="132"/>
      <c r="AL1690" s="129"/>
    </row>
    <row r="1691" spans="2:38" x14ac:dyDescent="0.3">
      <c r="B1691" s="132"/>
      <c r="C1691" s="132"/>
      <c r="AL1691" s="129"/>
    </row>
    <row r="1692" spans="2:38" x14ac:dyDescent="0.3">
      <c r="B1692" s="132"/>
      <c r="C1692" s="132"/>
      <c r="AL1692" s="129"/>
    </row>
    <row r="1693" spans="2:38" x14ac:dyDescent="0.3">
      <c r="B1693" s="132"/>
      <c r="C1693" s="132"/>
      <c r="AL1693" s="129"/>
    </row>
    <row r="1694" spans="2:38" x14ac:dyDescent="0.3">
      <c r="B1694" s="132"/>
      <c r="C1694" s="132"/>
      <c r="AL1694" s="129"/>
    </row>
    <row r="1695" spans="2:38" x14ac:dyDescent="0.3">
      <c r="B1695" s="132"/>
      <c r="C1695" s="132"/>
      <c r="AL1695" s="129"/>
    </row>
    <row r="1696" spans="2:38" x14ac:dyDescent="0.3">
      <c r="B1696" s="132"/>
      <c r="C1696" s="132"/>
      <c r="AL1696" s="129"/>
    </row>
    <row r="1697" spans="2:38" x14ac:dyDescent="0.3">
      <c r="B1697" s="132"/>
      <c r="C1697" s="132"/>
      <c r="AL1697" s="129"/>
    </row>
    <row r="1698" spans="2:38" x14ac:dyDescent="0.3">
      <c r="B1698" s="132"/>
      <c r="C1698" s="132"/>
      <c r="AL1698" s="129"/>
    </row>
    <row r="1699" spans="2:38" x14ac:dyDescent="0.3">
      <c r="B1699" s="132"/>
      <c r="C1699" s="132"/>
      <c r="AL1699" s="129"/>
    </row>
    <row r="1700" spans="2:38" x14ac:dyDescent="0.3">
      <c r="B1700" s="132"/>
      <c r="C1700" s="132"/>
      <c r="AL1700" s="129"/>
    </row>
    <row r="1701" spans="2:38" x14ac:dyDescent="0.3">
      <c r="B1701" s="132"/>
      <c r="C1701" s="132"/>
      <c r="AL1701" s="129"/>
    </row>
    <row r="1702" spans="2:38" x14ac:dyDescent="0.3">
      <c r="B1702" s="132"/>
      <c r="C1702" s="132"/>
      <c r="AL1702" s="129"/>
    </row>
    <row r="1703" spans="2:38" x14ac:dyDescent="0.3">
      <c r="B1703" s="132"/>
      <c r="C1703" s="132"/>
      <c r="AL1703" s="129"/>
    </row>
    <row r="1704" spans="2:38" x14ac:dyDescent="0.3">
      <c r="B1704" s="132"/>
      <c r="C1704" s="132"/>
      <c r="AL1704" s="129"/>
    </row>
    <row r="1705" spans="2:38" x14ac:dyDescent="0.3">
      <c r="B1705" s="132"/>
      <c r="C1705" s="132"/>
      <c r="AL1705" s="129"/>
    </row>
    <row r="1706" spans="2:38" x14ac:dyDescent="0.3">
      <c r="B1706" s="132"/>
      <c r="C1706" s="132"/>
      <c r="AL1706" s="129"/>
    </row>
    <row r="1707" spans="2:38" x14ac:dyDescent="0.3">
      <c r="B1707" s="132"/>
      <c r="C1707" s="132"/>
      <c r="AL1707" s="129"/>
    </row>
    <row r="1708" spans="2:38" x14ac:dyDescent="0.3">
      <c r="B1708" s="132"/>
      <c r="C1708" s="132"/>
      <c r="AL1708" s="129"/>
    </row>
    <row r="1709" spans="2:38" x14ac:dyDescent="0.3">
      <c r="B1709" s="132"/>
      <c r="C1709" s="132"/>
      <c r="AL1709" s="129"/>
    </row>
    <row r="1710" spans="2:38" x14ac:dyDescent="0.3">
      <c r="B1710" s="132"/>
      <c r="C1710" s="132"/>
      <c r="AL1710" s="129"/>
    </row>
    <row r="1711" spans="2:38" x14ac:dyDescent="0.3">
      <c r="B1711" s="132"/>
      <c r="C1711" s="132"/>
      <c r="AL1711" s="129"/>
    </row>
    <row r="1712" spans="2:38" x14ac:dyDescent="0.3">
      <c r="B1712" s="132"/>
      <c r="C1712" s="132"/>
      <c r="AL1712" s="129"/>
    </row>
    <row r="1713" spans="2:38" x14ac:dyDescent="0.3">
      <c r="B1713" s="132"/>
      <c r="C1713" s="132"/>
      <c r="AL1713" s="129"/>
    </row>
    <row r="1714" spans="2:38" x14ac:dyDescent="0.3">
      <c r="B1714" s="132"/>
      <c r="C1714" s="132"/>
      <c r="AL1714" s="129"/>
    </row>
    <row r="1715" spans="2:38" x14ac:dyDescent="0.3">
      <c r="B1715" s="132"/>
      <c r="C1715" s="132"/>
      <c r="AL1715" s="129"/>
    </row>
    <row r="1716" spans="2:38" x14ac:dyDescent="0.3">
      <c r="B1716" s="132"/>
      <c r="C1716" s="132"/>
      <c r="AL1716" s="129"/>
    </row>
    <row r="1717" spans="2:38" x14ac:dyDescent="0.3">
      <c r="B1717" s="132"/>
      <c r="C1717" s="132"/>
      <c r="AL1717" s="129"/>
    </row>
    <row r="1718" spans="2:38" x14ac:dyDescent="0.3">
      <c r="B1718" s="132"/>
      <c r="C1718" s="132"/>
      <c r="AL1718" s="129"/>
    </row>
    <row r="1719" spans="2:38" x14ac:dyDescent="0.3">
      <c r="B1719" s="132"/>
      <c r="C1719" s="132"/>
      <c r="AL1719" s="129"/>
    </row>
    <row r="1720" spans="2:38" x14ac:dyDescent="0.3">
      <c r="B1720" s="132"/>
      <c r="C1720" s="132"/>
      <c r="AL1720" s="129"/>
    </row>
    <row r="1721" spans="2:38" x14ac:dyDescent="0.3">
      <c r="B1721" s="132"/>
      <c r="C1721" s="132"/>
      <c r="AL1721" s="129"/>
    </row>
    <row r="1722" spans="2:38" x14ac:dyDescent="0.3">
      <c r="B1722" s="132"/>
      <c r="C1722" s="132"/>
      <c r="AL1722" s="129"/>
    </row>
    <row r="1723" spans="2:38" x14ac:dyDescent="0.3">
      <c r="B1723" s="132"/>
      <c r="C1723" s="132"/>
      <c r="AL1723" s="129"/>
    </row>
    <row r="1724" spans="2:38" x14ac:dyDescent="0.3">
      <c r="B1724" s="132"/>
      <c r="C1724" s="132"/>
      <c r="AL1724" s="129"/>
    </row>
    <row r="1725" spans="2:38" x14ac:dyDescent="0.3">
      <c r="B1725" s="132"/>
      <c r="C1725" s="132"/>
      <c r="AL1725" s="129"/>
    </row>
    <row r="1726" spans="2:38" x14ac:dyDescent="0.3">
      <c r="B1726" s="132"/>
      <c r="C1726" s="132"/>
      <c r="AL1726" s="129"/>
    </row>
    <row r="1727" spans="2:38" x14ac:dyDescent="0.3">
      <c r="B1727" s="132"/>
      <c r="C1727" s="132"/>
      <c r="AL1727" s="129"/>
    </row>
    <row r="1728" spans="2:38" x14ac:dyDescent="0.3">
      <c r="B1728" s="132"/>
      <c r="C1728" s="132"/>
      <c r="AL1728" s="129"/>
    </row>
    <row r="1729" spans="2:38" x14ac:dyDescent="0.3">
      <c r="B1729" s="132"/>
      <c r="C1729" s="132"/>
      <c r="AL1729" s="129"/>
    </row>
    <row r="1730" spans="2:38" x14ac:dyDescent="0.3">
      <c r="B1730" s="132"/>
      <c r="C1730" s="132"/>
      <c r="AL1730" s="129"/>
    </row>
    <row r="1731" spans="2:38" x14ac:dyDescent="0.3">
      <c r="B1731" s="132"/>
      <c r="C1731" s="132"/>
      <c r="AL1731" s="129"/>
    </row>
    <row r="1732" spans="2:38" x14ac:dyDescent="0.3">
      <c r="B1732" s="132"/>
      <c r="C1732" s="132"/>
      <c r="AL1732" s="129"/>
    </row>
    <row r="1733" spans="2:38" x14ac:dyDescent="0.3">
      <c r="B1733" s="132"/>
      <c r="C1733" s="132"/>
      <c r="AL1733" s="129"/>
    </row>
    <row r="1734" spans="2:38" x14ac:dyDescent="0.3">
      <c r="B1734" s="132"/>
      <c r="C1734" s="132"/>
      <c r="AL1734" s="129"/>
    </row>
    <row r="1735" spans="2:38" x14ac:dyDescent="0.3">
      <c r="B1735" s="132"/>
      <c r="C1735" s="132"/>
      <c r="AL1735" s="129"/>
    </row>
    <row r="1736" spans="2:38" x14ac:dyDescent="0.3">
      <c r="B1736" s="132"/>
      <c r="C1736" s="132"/>
      <c r="AL1736" s="129"/>
    </row>
    <row r="1737" spans="2:38" x14ac:dyDescent="0.3">
      <c r="B1737" s="132"/>
      <c r="C1737" s="132"/>
      <c r="AL1737" s="129"/>
    </row>
    <row r="1738" spans="2:38" x14ac:dyDescent="0.3">
      <c r="B1738" s="132"/>
      <c r="C1738" s="132"/>
      <c r="AL1738" s="129"/>
    </row>
    <row r="1739" spans="2:38" x14ac:dyDescent="0.3">
      <c r="B1739" s="132"/>
      <c r="C1739" s="132"/>
      <c r="AL1739" s="129"/>
    </row>
    <row r="1740" spans="2:38" x14ac:dyDescent="0.3">
      <c r="B1740" s="132"/>
      <c r="C1740" s="132"/>
      <c r="AL1740" s="129"/>
    </row>
    <row r="1741" spans="2:38" x14ac:dyDescent="0.3">
      <c r="B1741" s="132"/>
      <c r="C1741" s="132"/>
      <c r="AL1741" s="129"/>
    </row>
    <row r="1742" spans="2:38" x14ac:dyDescent="0.3">
      <c r="B1742" s="132"/>
      <c r="C1742" s="132"/>
      <c r="AL1742" s="129"/>
    </row>
    <row r="1743" spans="2:38" x14ac:dyDescent="0.3">
      <c r="B1743" s="132"/>
      <c r="C1743" s="132"/>
      <c r="AL1743" s="129"/>
    </row>
    <row r="1744" spans="2:38" x14ac:dyDescent="0.3">
      <c r="B1744" s="132"/>
      <c r="C1744" s="132"/>
      <c r="AL1744" s="129"/>
    </row>
    <row r="1745" spans="2:38" x14ac:dyDescent="0.3">
      <c r="B1745" s="132"/>
      <c r="C1745" s="132"/>
      <c r="AL1745" s="129"/>
    </row>
    <row r="1746" spans="2:38" x14ac:dyDescent="0.3">
      <c r="B1746" s="132"/>
      <c r="C1746" s="132"/>
      <c r="AL1746" s="129"/>
    </row>
    <row r="1747" spans="2:38" x14ac:dyDescent="0.3">
      <c r="B1747" s="132"/>
      <c r="C1747" s="132"/>
      <c r="AL1747" s="129"/>
    </row>
    <row r="1748" spans="2:38" x14ac:dyDescent="0.3">
      <c r="B1748" s="132"/>
      <c r="C1748" s="132"/>
      <c r="AL1748" s="129"/>
    </row>
    <row r="1749" spans="2:38" x14ac:dyDescent="0.3">
      <c r="B1749" s="132"/>
      <c r="C1749" s="132"/>
      <c r="AL1749" s="129"/>
    </row>
    <row r="1750" spans="2:38" x14ac:dyDescent="0.3">
      <c r="B1750" s="132"/>
      <c r="C1750" s="132"/>
      <c r="AL1750" s="129"/>
    </row>
    <row r="1751" spans="2:38" x14ac:dyDescent="0.3">
      <c r="B1751" s="132"/>
      <c r="C1751" s="132"/>
      <c r="AL1751" s="129"/>
    </row>
    <row r="1752" spans="2:38" x14ac:dyDescent="0.3">
      <c r="B1752" s="132"/>
      <c r="C1752" s="132"/>
      <c r="AL1752" s="129"/>
    </row>
    <row r="1753" spans="2:38" x14ac:dyDescent="0.3">
      <c r="B1753" s="132"/>
      <c r="C1753" s="132"/>
      <c r="AL1753" s="129"/>
    </row>
    <row r="1754" spans="2:38" x14ac:dyDescent="0.3">
      <c r="B1754" s="132"/>
      <c r="C1754" s="132"/>
      <c r="AL1754" s="129"/>
    </row>
    <row r="1755" spans="2:38" x14ac:dyDescent="0.3">
      <c r="B1755" s="132"/>
      <c r="C1755" s="132"/>
      <c r="AL1755" s="129"/>
    </row>
    <row r="1756" spans="2:38" x14ac:dyDescent="0.3">
      <c r="B1756" s="132"/>
      <c r="C1756" s="132"/>
      <c r="AL1756" s="129"/>
    </row>
    <row r="1757" spans="2:38" x14ac:dyDescent="0.3">
      <c r="B1757" s="132"/>
      <c r="C1757" s="132"/>
      <c r="AL1757" s="129"/>
    </row>
    <row r="1758" spans="2:38" x14ac:dyDescent="0.3">
      <c r="B1758" s="132"/>
      <c r="C1758" s="132"/>
      <c r="AL1758" s="129"/>
    </row>
    <row r="1759" spans="2:38" x14ac:dyDescent="0.3">
      <c r="B1759" s="132"/>
      <c r="C1759" s="132"/>
      <c r="AL1759" s="129"/>
    </row>
    <row r="1760" spans="2:38" x14ac:dyDescent="0.3">
      <c r="B1760" s="132"/>
      <c r="C1760" s="132"/>
      <c r="AL1760" s="129"/>
    </row>
    <row r="1761" spans="2:38" x14ac:dyDescent="0.3">
      <c r="B1761" s="132"/>
      <c r="C1761" s="132"/>
      <c r="AL1761" s="129"/>
    </row>
    <row r="1762" spans="2:38" x14ac:dyDescent="0.3">
      <c r="B1762" s="132"/>
      <c r="C1762" s="132"/>
      <c r="AL1762" s="129"/>
    </row>
    <row r="1763" spans="2:38" x14ac:dyDescent="0.3">
      <c r="B1763" s="132"/>
      <c r="C1763" s="132"/>
      <c r="AL1763" s="129"/>
    </row>
    <row r="1764" spans="2:38" x14ac:dyDescent="0.3">
      <c r="B1764" s="132"/>
      <c r="C1764" s="132"/>
      <c r="AL1764" s="129"/>
    </row>
    <row r="1765" spans="2:38" x14ac:dyDescent="0.3">
      <c r="B1765" s="132"/>
      <c r="C1765" s="132"/>
      <c r="AL1765" s="129"/>
    </row>
    <row r="1766" spans="2:38" x14ac:dyDescent="0.3">
      <c r="B1766" s="132"/>
      <c r="C1766" s="132"/>
      <c r="AL1766" s="129"/>
    </row>
    <row r="1767" spans="2:38" x14ac:dyDescent="0.3">
      <c r="B1767" s="132"/>
      <c r="C1767" s="132"/>
      <c r="AL1767" s="129"/>
    </row>
    <row r="1768" spans="2:38" x14ac:dyDescent="0.3">
      <c r="B1768" s="132"/>
      <c r="C1768" s="132"/>
      <c r="AL1768" s="129"/>
    </row>
    <row r="1769" spans="2:38" x14ac:dyDescent="0.3">
      <c r="B1769" s="132"/>
      <c r="C1769" s="132"/>
      <c r="AL1769" s="129"/>
    </row>
    <row r="1770" spans="2:38" x14ac:dyDescent="0.3">
      <c r="B1770" s="132"/>
      <c r="C1770" s="132"/>
      <c r="AL1770" s="129"/>
    </row>
    <row r="1771" spans="2:38" x14ac:dyDescent="0.3">
      <c r="B1771" s="132"/>
      <c r="C1771" s="132"/>
      <c r="AL1771" s="129"/>
    </row>
    <row r="1772" spans="2:38" x14ac:dyDescent="0.3">
      <c r="B1772" s="132"/>
      <c r="C1772" s="132"/>
      <c r="AL1772" s="129"/>
    </row>
    <row r="1773" spans="2:38" x14ac:dyDescent="0.3">
      <c r="B1773" s="132"/>
      <c r="C1773" s="132"/>
      <c r="AL1773" s="129"/>
    </row>
    <row r="1774" spans="2:38" x14ac:dyDescent="0.3">
      <c r="B1774" s="132"/>
      <c r="C1774" s="132"/>
      <c r="AL1774" s="129"/>
    </row>
    <row r="1775" spans="2:38" x14ac:dyDescent="0.3">
      <c r="B1775" s="132"/>
      <c r="C1775" s="132"/>
      <c r="AL1775" s="129"/>
    </row>
    <row r="1776" spans="2:38" x14ac:dyDescent="0.3">
      <c r="B1776" s="132"/>
      <c r="C1776" s="132"/>
      <c r="AL1776" s="129"/>
    </row>
    <row r="1777" spans="2:38" x14ac:dyDescent="0.3">
      <c r="B1777" s="132"/>
      <c r="C1777" s="132"/>
      <c r="AL1777" s="129"/>
    </row>
    <row r="1778" spans="2:38" x14ac:dyDescent="0.3">
      <c r="B1778" s="132"/>
      <c r="C1778" s="132"/>
      <c r="AL1778" s="129"/>
    </row>
    <row r="1779" spans="2:38" x14ac:dyDescent="0.3">
      <c r="B1779" s="132"/>
      <c r="C1779" s="132"/>
      <c r="AL1779" s="129"/>
    </row>
    <row r="1780" spans="2:38" x14ac:dyDescent="0.3">
      <c r="B1780" s="132"/>
      <c r="C1780" s="132"/>
      <c r="AL1780" s="129"/>
    </row>
    <row r="1781" spans="2:38" x14ac:dyDescent="0.3">
      <c r="B1781" s="132"/>
      <c r="C1781" s="132"/>
      <c r="AL1781" s="129"/>
    </row>
    <row r="1782" spans="2:38" x14ac:dyDescent="0.3">
      <c r="B1782" s="132"/>
      <c r="C1782" s="132"/>
      <c r="AL1782" s="129"/>
    </row>
    <row r="1783" spans="2:38" x14ac:dyDescent="0.3">
      <c r="B1783" s="132"/>
      <c r="C1783" s="132"/>
      <c r="AL1783" s="129"/>
    </row>
    <row r="1784" spans="2:38" x14ac:dyDescent="0.3">
      <c r="B1784" s="132"/>
      <c r="C1784" s="132"/>
      <c r="AL1784" s="129"/>
    </row>
    <row r="1785" spans="2:38" x14ac:dyDescent="0.3">
      <c r="B1785" s="132"/>
      <c r="C1785" s="132"/>
      <c r="AL1785" s="129"/>
    </row>
    <row r="1786" spans="2:38" x14ac:dyDescent="0.3">
      <c r="B1786" s="132"/>
      <c r="C1786" s="132"/>
      <c r="AL1786" s="129"/>
    </row>
    <row r="1787" spans="2:38" x14ac:dyDescent="0.3">
      <c r="B1787" s="132"/>
      <c r="C1787" s="132"/>
      <c r="AL1787" s="129"/>
    </row>
    <row r="1788" spans="2:38" x14ac:dyDescent="0.3">
      <c r="B1788" s="132"/>
      <c r="C1788" s="132"/>
      <c r="AL1788" s="129"/>
    </row>
    <row r="1789" spans="2:38" x14ac:dyDescent="0.3">
      <c r="B1789" s="132"/>
      <c r="C1789" s="132"/>
      <c r="AL1789" s="129"/>
    </row>
    <row r="1790" spans="2:38" x14ac:dyDescent="0.3">
      <c r="B1790" s="132"/>
      <c r="C1790" s="132"/>
      <c r="AL1790" s="129"/>
    </row>
    <row r="1791" spans="2:38" x14ac:dyDescent="0.3">
      <c r="B1791" s="132"/>
      <c r="C1791" s="132"/>
      <c r="AL1791" s="129"/>
    </row>
    <row r="1792" spans="2:38" x14ac:dyDescent="0.3">
      <c r="B1792" s="132"/>
      <c r="C1792" s="132"/>
      <c r="AL1792" s="129"/>
    </row>
    <row r="1793" spans="2:38" x14ac:dyDescent="0.3">
      <c r="B1793" s="132"/>
      <c r="C1793" s="132"/>
      <c r="AL1793" s="129"/>
    </row>
    <row r="1794" spans="2:38" x14ac:dyDescent="0.3">
      <c r="B1794" s="132"/>
      <c r="C1794" s="132"/>
      <c r="AL1794" s="129"/>
    </row>
    <row r="1795" spans="2:38" x14ac:dyDescent="0.3">
      <c r="B1795" s="132"/>
      <c r="C1795" s="132"/>
      <c r="AL1795" s="129"/>
    </row>
    <row r="1796" spans="2:38" x14ac:dyDescent="0.3">
      <c r="B1796" s="132"/>
      <c r="C1796" s="132"/>
      <c r="AL1796" s="129"/>
    </row>
    <row r="1797" spans="2:38" x14ac:dyDescent="0.3">
      <c r="B1797" s="132"/>
      <c r="C1797" s="132"/>
      <c r="AL1797" s="129"/>
    </row>
    <row r="1798" spans="2:38" x14ac:dyDescent="0.3">
      <c r="B1798" s="132"/>
      <c r="C1798" s="132"/>
      <c r="AL1798" s="129"/>
    </row>
    <row r="1799" spans="2:38" x14ac:dyDescent="0.3">
      <c r="B1799" s="132"/>
      <c r="C1799" s="132"/>
      <c r="AL1799" s="129"/>
    </row>
    <row r="1800" spans="2:38" x14ac:dyDescent="0.3">
      <c r="B1800" s="132"/>
      <c r="C1800" s="132"/>
      <c r="AL1800" s="129"/>
    </row>
    <row r="1801" spans="2:38" x14ac:dyDescent="0.3">
      <c r="B1801" s="132"/>
      <c r="C1801" s="132"/>
      <c r="AL1801" s="129"/>
    </row>
    <row r="1802" spans="2:38" x14ac:dyDescent="0.3">
      <c r="B1802" s="132"/>
      <c r="C1802" s="132"/>
      <c r="AL1802" s="129"/>
    </row>
    <row r="1803" spans="2:38" x14ac:dyDescent="0.3">
      <c r="B1803" s="132"/>
      <c r="C1803" s="132"/>
      <c r="AL1803" s="129"/>
    </row>
    <row r="1804" spans="2:38" x14ac:dyDescent="0.3">
      <c r="B1804" s="132"/>
      <c r="C1804" s="132"/>
      <c r="AL1804" s="129"/>
    </row>
    <row r="1805" spans="2:38" x14ac:dyDescent="0.3">
      <c r="B1805" s="132"/>
      <c r="C1805" s="132"/>
      <c r="AL1805" s="129"/>
    </row>
    <row r="1806" spans="2:38" x14ac:dyDescent="0.3">
      <c r="B1806" s="132"/>
      <c r="C1806" s="132"/>
      <c r="AL1806" s="129"/>
    </row>
    <row r="1807" spans="2:38" x14ac:dyDescent="0.3">
      <c r="B1807" s="132"/>
      <c r="C1807" s="132"/>
      <c r="AL1807" s="129"/>
    </row>
    <row r="1808" spans="2:38" x14ac:dyDescent="0.3">
      <c r="B1808" s="132"/>
      <c r="C1808" s="132"/>
      <c r="AL1808" s="129"/>
    </row>
    <row r="1809" spans="2:38" x14ac:dyDescent="0.3">
      <c r="B1809" s="132"/>
      <c r="C1809" s="132"/>
      <c r="AL1809" s="129"/>
    </row>
    <row r="1810" spans="2:38" x14ac:dyDescent="0.3">
      <c r="B1810" s="132"/>
      <c r="C1810" s="132"/>
      <c r="AL1810" s="129"/>
    </row>
    <row r="1811" spans="2:38" x14ac:dyDescent="0.3">
      <c r="B1811" s="132"/>
      <c r="C1811" s="132"/>
      <c r="AL1811" s="129"/>
    </row>
    <row r="1812" spans="2:38" x14ac:dyDescent="0.3">
      <c r="B1812" s="132"/>
      <c r="C1812" s="132"/>
      <c r="AL1812" s="129"/>
    </row>
    <row r="1813" spans="2:38" x14ac:dyDescent="0.3">
      <c r="B1813" s="132"/>
      <c r="C1813" s="132"/>
      <c r="AL1813" s="129"/>
    </row>
    <row r="1814" spans="2:38" x14ac:dyDescent="0.3">
      <c r="B1814" s="132"/>
      <c r="C1814" s="132"/>
      <c r="AL1814" s="129"/>
    </row>
    <row r="1815" spans="2:38" x14ac:dyDescent="0.3">
      <c r="B1815" s="132"/>
      <c r="C1815" s="132"/>
      <c r="AL1815" s="129"/>
    </row>
    <row r="1816" spans="2:38" x14ac:dyDescent="0.3">
      <c r="B1816" s="132"/>
      <c r="C1816" s="132"/>
      <c r="AL1816" s="129"/>
    </row>
    <row r="1817" spans="2:38" x14ac:dyDescent="0.3">
      <c r="B1817" s="132"/>
      <c r="C1817" s="132"/>
      <c r="AL1817" s="129"/>
    </row>
    <row r="1818" spans="2:38" x14ac:dyDescent="0.3">
      <c r="B1818" s="132"/>
      <c r="C1818" s="132"/>
      <c r="AL1818" s="129"/>
    </row>
    <row r="1819" spans="2:38" x14ac:dyDescent="0.3">
      <c r="B1819" s="132"/>
      <c r="C1819" s="132"/>
      <c r="AL1819" s="129"/>
    </row>
    <row r="1820" spans="2:38" x14ac:dyDescent="0.3">
      <c r="B1820" s="132"/>
      <c r="C1820" s="132"/>
      <c r="AL1820" s="129"/>
    </row>
    <row r="1821" spans="2:38" x14ac:dyDescent="0.3">
      <c r="B1821" s="132"/>
      <c r="C1821" s="132"/>
      <c r="AL1821" s="129"/>
    </row>
    <row r="1822" spans="2:38" x14ac:dyDescent="0.3">
      <c r="B1822" s="132"/>
      <c r="C1822" s="132"/>
      <c r="AL1822" s="129"/>
    </row>
    <row r="1823" spans="2:38" x14ac:dyDescent="0.3">
      <c r="B1823" s="132"/>
      <c r="C1823" s="132"/>
      <c r="AL1823" s="129"/>
    </row>
    <row r="1824" spans="2:38" x14ac:dyDescent="0.3">
      <c r="B1824" s="132"/>
      <c r="C1824" s="132"/>
      <c r="AL1824" s="129"/>
    </row>
    <row r="1825" spans="2:38" x14ac:dyDescent="0.3">
      <c r="B1825" s="132"/>
      <c r="C1825" s="132"/>
      <c r="AL1825" s="129"/>
    </row>
    <row r="1826" spans="2:38" x14ac:dyDescent="0.3">
      <c r="B1826" s="132"/>
      <c r="C1826" s="132"/>
      <c r="AL1826" s="129"/>
    </row>
    <row r="1827" spans="2:38" x14ac:dyDescent="0.3">
      <c r="B1827" s="132"/>
      <c r="C1827" s="132"/>
      <c r="AL1827" s="129"/>
    </row>
    <row r="1828" spans="2:38" x14ac:dyDescent="0.3">
      <c r="B1828" s="132"/>
      <c r="C1828" s="132"/>
      <c r="AL1828" s="129"/>
    </row>
    <row r="1829" spans="2:38" x14ac:dyDescent="0.3">
      <c r="B1829" s="132"/>
      <c r="C1829" s="132"/>
      <c r="AL1829" s="129"/>
    </row>
    <row r="1830" spans="2:38" x14ac:dyDescent="0.3">
      <c r="B1830" s="132"/>
      <c r="C1830" s="132"/>
      <c r="AL1830" s="129"/>
    </row>
    <row r="1831" spans="2:38" x14ac:dyDescent="0.3">
      <c r="B1831" s="132"/>
      <c r="C1831" s="132"/>
      <c r="AL1831" s="129"/>
    </row>
    <row r="1832" spans="2:38" x14ac:dyDescent="0.3">
      <c r="B1832" s="132"/>
      <c r="C1832" s="132"/>
      <c r="AL1832" s="129"/>
    </row>
    <row r="1833" spans="2:38" x14ac:dyDescent="0.3">
      <c r="B1833" s="132"/>
      <c r="C1833" s="132"/>
      <c r="AL1833" s="129"/>
    </row>
    <row r="1834" spans="2:38" x14ac:dyDescent="0.3">
      <c r="B1834" s="132"/>
      <c r="C1834" s="132"/>
      <c r="AL1834" s="129"/>
    </row>
    <row r="1835" spans="2:38" x14ac:dyDescent="0.3">
      <c r="B1835" s="132"/>
      <c r="C1835" s="132"/>
      <c r="AL1835" s="129"/>
    </row>
    <row r="1836" spans="2:38" x14ac:dyDescent="0.3">
      <c r="B1836" s="132"/>
      <c r="C1836" s="132"/>
      <c r="AL1836" s="129"/>
    </row>
    <row r="1837" spans="2:38" x14ac:dyDescent="0.3">
      <c r="B1837" s="132"/>
      <c r="C1837" s="132"/>
      <c r="AL1837" s="129"/>
    </row>
    <row r="1838" spans="2:38" x14ac:dyDescent="0.3">
      <c r="B1838" s="132"/>
      <c r="C1838" s="132"/>
      <c r="AL1838" s="129"/>
    </row>
    <row r="1839" spans="2:38" x14ac:dyDescent="0.3">
      <c r="B1839" s="132"/>
      <c r="C1839" s="132"/>
      <c r="AL1839" s="129"/>
    </row>
    <row r="1840" spans="2:38" x14ac:dyDescent="0.3">
      <c r="B1840" s="132"/>
      <c r="C1840" s="132"/>
      <c r="AL1840" s="129"/>
    </row>
    <row r="1841" spans="2:38" x14ac:dyDescent="0.3">
      <c r="B1841" s="132"/>
      <c r="C1841" s="132"/>
      <c r="AL1841" s="129"/>
    </row>
    <row r="1842" spans="2:38" x14ac:dyDescent="0.3">
      <c r="B1842" s="132"/>
      <c r="C1842" s="132"/>
      <c r="AL1842" s="129"/>
    </row>
    <row r="1843" spans="2:38" x14ac:dyDescent="0.3">
      <c r="B1843" s="132"/>
      <c r="C1843" s="132"/>
      <c r="AL1843" s="129"/>
    </row>
    <row r="1844" spans="2:38" x14ac:dyDescent="0.3">
      <c r="B1844" s="132"/>
      <c r="C1844" s="132"/>
      <c r="AL1844" s="129"/>
    </row>
    <row r="1845" spans="2:38" x14ac:dyDescent="0.3">
      <c r="B1845" s="132"/>
      <c r="C1845" s="132"/>
      <c r="AL1845" s="129"/>
    </row>
    <row r="1846" spans="2:38" x14ac:dyDescent="0.3">
      <c r="B1846" s="132"/>
      <c r="C1846" s="132"/>
      <c r="AL1846" s="129"/>
    </row>
    <row r="1847" spans="2:38" x14ac:dyDescent="0.3">
      <c r="B1847" s="132"/>
      <c r="C1847" s="132"/>
      <c r="AL1847" s="129"/>
    </row>
    <row r="1848" spans="2:38" x14ac:dyDescent="0.3">
      <c r="B1848" s="132"/>
      <c r="C1848" s="132"/>
      <c r="AL1848" s="129"/>
    </row>
    <row r="1849" spans="2:38" x14ac:dyDescent="0.3">
      <c r="B1849" s="132"/>
      <c r="C1849" s="132"/>
      <c r="AL1849" s="129"/>
    </row>
    <row r="1850" spans="2:38" x14ac:dyDescent="0.3">
      <c r="B1850" s="132"/>
      <c r="C1850" s="132"/>
      <c r="AL1850" s="129"/>
    </row>
    <row r="1851" spans="2:38" x14ac:dyDescent="0.3">
      <c r="B1851" s="132"/>
      <c r="C1851" s="132"/>
      <c r="AL1851" s="129"/>
    </row>
    <row r="1852" spans="2:38" x14ac:dyDescent="0.3">
      <c r="B1852" s="132"/>
      <c r="C1852" s="132"/>
      <c r="AL1852" s="129"/>
    </row>
    <row r="1853" spans="2:38" x14ac:dyDescent="0.3">
      <c r="B1853" s="132"/>
      <c r="C1853" s="132"/>
      <c r="AL1853" s="129"/>
    </row>
    <row r="1854" spans="2:38" x14ac:dyDescent="0.3">
      <c r="B1854" s="132"/>
      <c r="C1854" s="132"/>
      <c r="AL1854" s="129"/>
    </row>
    <row r="1855" spans="2:38" x14ac:dyDescent="0.3">
      <c r="B1855" s="132"/>
      <c r="C1855" s="132"/>
      <c r="AL1855" s="129"/>
    </row>
    <row r="1856" spans="2:38" x14ac:dyDescent="0.3">
      <c r="B1856" s="132"/>
      <c r="C1856" s="132"/>
      <c r="AL1856" s="129"/>
    </row>
    <row r="1857" spans="2:38" x14ac:dyDescent="0.3">
      <c r="B1857" s="132"/>
      <c r="C1857" s="132"/>
      <c r="AL1857" s="129"/>
    </row>
    <row r="1858" spans="2:38" x14ac:dyDescent="0.3">
      <c r="B1858" s="132"/>
      <c r="C1858" s="132"/>
      <c r="AL1858" s="129"/>
    </row>
    <row r="1859" spans="2:38" x14ac:dyDescent="0.3">
      <c r="B1859" s="132"/>
      <c r="C1859" s="132"/>
      <c r="AL1859" s="129"/>
    </row>
    <row r="1860" spans="2:38" x14ac:dyDescent="0.3">
      <c r="B1860" s="132"/>
      <c r="C1860" s="132"/>
      <c r="AL1860" s="129"/>
    </row>
    <row r="1861" spans="2:38" x14ac:dyDescent="0.3">
      <c r="B1861" s="132"/>
      <c r="C1861" s="132"/>
      <c r="AL1861" s="129"/>
    </row>
    <row r="1862" spans="2:38" x14ac:dyDescent="0.3">
      <c r="B1862" s="132"/>
      <c r="C1862" s="132"/>
      <c r="AL1862" s="129"/>
    </row>
    <row r="1863" spans="2:38" x14ac:dyDescent="0.3">
      <c r="B1863" s="132"/>
      <c r="C1863" s="132"/>
      <c r="AL1863" s="129"/>
    </row>
    <row r="1864" spans="2:38" x14ac:dyDescent="0.3">
      <c r="B1864" s="132"/>
      <c r="C1864" s="132"/>
      <c r="AL1864" s="129"/>
    </row>
    <row r="1865" spans="2:38" x14ac:dyDescent="0.3">
      <c r="B1865" s="132"/>
      <c r="C1865" s="132"/>
      <c r="AL1865" s="129"/>
    </row>
    <row r="1866" spans="2:38" x14ac:dyDescent="0.3">
      <c r="B1866" s="132"/>
      <c r="C1866" s="132"/>
      <c r="AL1866" s="129"/>
    </row>
    <row r="1867" spans="2:38" x14ac:dyDescent="0.3">
      <c r="B1867" s="132"/>
      <c r="C1867" s="132"/>
      <c r="AL1867" s="129"/>
    </row>
    <row r="1868" spans="2:38" x14ac:dyDescent="0.3">
      <c r="B1868" s="132"/>
      <c r="C1868" s="132"/>
      <c r="AL1868" s="129"/>
    </row>
    <row r="1869" spans="2:38" x14ac:dyDescent="0.3">
      <c r="B1869" s="132"/>
      <c r="C1869" s="132"/>
      <c r="AL1869" s="129"/>
    </row>
    <row r="1870" spans="2:38" x14ac:dyDescent="0.3">
      <c r="B1870" s="132"/>
      <c r="C1870" s="132"/>
      <c r="AL1870" s="129"/>
    </row>
    <row r="1871" spans="2:38" x14ac:dyDescent="0.3">
      <c r="B1871" s="132"/>
      <c r="C1871" s="132"/>
      <c r="AL1871" s="129"/>
    </row>
    <row r="1872" spans="2:38" x14ac:dyDescent="0.3">
      <c r="B1872" s="132"/>
      <c r="C1872" s="132"/>
      <c r="AL1872" s="129"/>
    </row>
    <row r="1873" spans="2:38" x14ac:dyDescent="0.3">
      <c r="B1873" s="132"/>
      <c r="C1873" s="132"/>
      <c r="AL1873" s="129"/>
    </row>
    <row r="1874" spans="2:38" x14ac:dyDescent="0.3">
      <c r="B1874" s="132"/>
      <c r="C1874" s="132"/>
      <c r="AL1874" s="129"/>
    </row>
    <row r="1875" spans="2:38" x14ac:dyDescent="0.3">
      <c r="B1875" s="132"/>
      <c r="C1875" s="132"/>
      <c r="AL1875" s="129"/>
    </row>
    <row r="1876" spans="2:38" x14ac:dyDescent="0.3">
      <c r="B1876" s="132"/>
      <c r="C1876" s="132"/>
      <c r="AL1876" s="129"/>
    </row>
    <row r="1877" spans="2:38" x14ac:dyDescent="0.3">
      <c r="B1877" s="132"/>
      <c r="C1877" s="132"/>
      <c r="AL1877" s="129"/>
    </row>
    <row r="1878" spans="2:38" x14ac:dyDescent="0.3">
      <c r="B1878" s="132"/>
      <c r="C1878" s="132"/>
      <c r="AL1878" s="129"/>
    </row>
    <row r="1879" spans="2:38" x14ac:dyDescent="0.3">
      <c r="B1879" s="132"/>
      <c r="C1879" s="132"/>
      <c r="AL1879" s="129"/>
    </row>
    <row r="1880" spans="2:38" x14ac:dyDescent="0.3">
      <c r="B1880" s="132"/>
      <c r="C1880" s="132"/>
      <c r="AL1880" s="129"/>
    </row>
    <row r="1881" spans="2:38" x14ac:dyDescent="0.3">
      <c r="B1881" s="132"/>
      <c r="C1881" s="132"/>
      <c r="AL1881" s="129"/>
    </row>
    <row r="1882" spans="2:38" x14ac:dyDescent="0.3">
      <c r="B1882" s="132"/>
      <c r="C1882" s="132"/>
      <c r="AL1882" s="129"/>
    </row>
    <row r="1883" spans="2:38" x14ac:dyDescent="0.3">
      <c r="B1883" s="132"/>
      <c r="C1883" s="132"/>
      <c r="AL1883" s="129"/>
    </row>
    <row r="1884" spans="2:38" x14ac:dyDescent="0.3">
      <c r="B1884" s="132"/>
      <c r="C1884" s="132"/>
      <c r="AL1884" s="129"/>
    </row>
    <row r="1885" spans="2:38" x14ac:dyDescent="0.3">
      <c r="B1885" s="132"/>
      <c r="C1885" s="132"/>
      <c r="AL1885" s="129"/>
    </row>
    <row r="1886" spans="2:38" x14ac:dyDescent="0.3">
      <c r="B1886" s="132"/>
      <c r="C1886" s="132"/>
      <c r="AL1886" s="129"/>
    </row>
    <row r="1887" spans="2:38" x14ac:dyDescent="0.3">
      <c r="B1887" s="132"/>
      <c r="C1887" s="132"/>
      <c r="AL1887" s="129"/>
    </row>
    <row r="1888" spans="2:38" x14ac:dyDescent="0.3">
      <c r="B1888" s="132"/>
      <c r="C1888" s="132"/>
      <c r="AL1888" s="129"/>
    </row>
    <row r="1889" spans="2:38" x14ac:dyDescent="0.3">
      <c r="B1889" s="132"/>
      <c r="C1889" s="132"/>
      <c r="AL1889" s="129"/>
    </row>
    <row r="1890" spans="2:38" x14ac:dyDescent="0.3">
      <c r="B1890" s="132"/>
      <c r="C1890" s="132"/>
      <c r="AL1890" s="129"/>
    </row>
    <row r="1891" spans="2:38" x14ac:dyDescent="0.3">
      <c r="B1891" s="132"/>
      <c r="C1891" s="132"/>
      <c r="AL1891" s="129"/>
    </row>
    <row r="1892" spans="2:38" x14ac:dyDescent="0.3">
      <c r="B1892" s="132"/>
      <c r="C1892" s="132"/>
      <c r="AL1892" s="129"/>
    </row>
    <row r="1893" spans="2:38" x14ac:dyDescent="0.3">
      <c r="B1893" s="132"/>
      <c r="C1893" s="132"/>
      <c r="AL1893" s="129"/>
    </row>
    <row r="1894" spans="2:38" x14ac:dyDescent="0.3">
      <c r="B1894" s="132"/>
      <c r="C1894" s="132"/>
      <c r="AL1894" s="129"/>
    </row>
    <row r="1895" spans="2:38" x14ac:dyDescent="0.3">
      <c r="B1895" s="132"/>
      <c r="C1895" s="132"/>
      <c r="AL1895" s="129"/>
    </row>
    <row r="1896" spans="2:38" x14ac:dyDescent="0.3">
      <c r="B1896" s="132"/>
      <c r="C1896" s="132"/>
      <c r="AL1896" s="129"/>
    </row>
    <row r="1897" spans="2:38" x14ac:dyDescent="0.3">
      <c r="B1897" s="132"/>
      <c r="C1897" s="132"/>
      <c r="AL1897" s="129"/>
    </row>
    <row r="1898" spans="2:38" x14ac:dyDescent="0.3">
      <c r="B1898" s="132"/>
      <c r="C1898" s="132"/>
      <c r="AL1898" s="129"/>
    </row>
    <row r="1899" spans="2:38" x14ac:dyDescent="0.3">
      <c r="B1899" s="132"/>
      <c r="C1899" s="132"/>
      <c r="AL1899" s="129"/>
    </row>
    <row r="1900" spans="2:38" x14ac:dyDescent="0.3">
      <c r="B1900" s="132"/>
      <c r="C1900" s="132"/>
      <c r="AL1900" s="129"/>
    </row>
    <row r="1901" spans="2:38" x14ac:dyDescent="0.3">
      <c r="B1901" s="132"/>
      <c r="C1901" s="132"/>
      <c r="AL1901" s="129"/>
    </row>
    <row r="1902" spans="2:38" x14ac:dyDescent="0.3">
      <c r="B1902" s="132"/>
      <c r="C1902" s="132"/>
      <c r="AL1902" s="129"/>
    </row>
    <row r="1903" spans="2:38" x14ac:dyDescent="0.3">
      <c r="B1903" s="132"/>
      <c r="C1903" s="132"/>
      <c r="AL1903" s="129"/>
    </row>
    <row r="1904" spans="2:38" x14ac:dyDescent="0.3">
      <c r="B1904" s="132"/>
      <c r="C1904" s="132"/>
      <c r="AL1904" s="129"/>
    </row>
    <row r="1905" spans="2:38" x14ac:dyDescent="0.3">
      <c r="B1905" s="132"/>
      <c r="C1905" s="132"/>
      <c r="AL1905" s="129"/>
    </row>
    <row r="1906" spans="2:38" x14ac:dyDescent="0.3">
      <c r="B1906" s="132"/>
      <c r="C1906" s="132"/>
      <c r="AL1906" s="129"/>
    </row>
    <row r="1907" spans="2:38" x14ac:dyDescent="0.3">
      <c r="B1907" s="132"/>
      <c r="C1907" s="132"/>
      <c r="AL1907" s="129"/>
    </row>
    <row r="1908" spans="2:38" x14ac:dyDescent="0.3">
      <c r="B1908" s="132"/>
      <c r="C1908" s="132"/>
      <c r="AL1908" s="129"/>
    </row>
    <row r="1909" spans="2:38" x14ac:dyDescent="0.3">
      <c r="B1909" s="132"/>
      <c r="C1909" s="132"/>
      <c r="AL1909" s="129"/>
    </row>
    <row r="1910" spans="2:38" x14ac:dyDescent="0.3">
      <c r="B1910" s="132"/>
      <c r="C1910" s="132"/>
      <c r="AL1910" s="129"/>
    </row>
    <row r="1911" spans="2:38" x14ac:dyDescent="0.3">
      <c r="B1911" s="132"/>
      <c r="C1911" s="132"/>
      <c r="AL1911" s="129"/>
    </row>
    <row r="1912" spans="2:38" x14ac:dyDescent="0.3">
      <c r="B1912" s="132"/>
      <c r="C1912" s="132"/>
      <c r="AL1912" s="129"/>
    </row>
    <row r="1913" spans="2:38" x14ac:dyDescent="0.3">
      <c r="B1913" s="132"/>
      <c r="C1913" s="132"/>
      <c r="AL1913" s="129"/>
    </row>
    <row r="1914" spans="2:38" x14ac:dyDescent="0.3">
      <c r="B1914" s="132"/>
      <c r="C1914" s="132"/>
      <c r="AL1914" s="129"/>
    </row>
    <row r="1915" spans="2:38" x14ac:dyDescent="0.3">
      <c r="B1915" s="132"/>
      <c r="C1915" s="132"/>
      <c r="AL1915" s="129"/>
    </row>
    <row r="1916" spans="2:38" x14ac:dyDescent="0.3">
      <c r="B1916" s="132"/>
      <c r="C1916" s="132"/>
      <c r="AL1916" s="129"/>
    </row>
    <row r="1917" spans="2:38" x14ac:dyDescent="0.3">
      <c r="B1917" s="132"/>
      <c r="C1917" s="132"/>
      <c r="AL1917" s="129"/>
    </row>
    <row r="1918" spans="2:38" x14ac:dyDescent="0.3">
      <c r="B1918" s="132"/>
      <c r="C1918" s="132"/>
      <c r="AL1918" s="129"/>
    </row>
    <row r="1919" spans="2:38" x14ac:dyDescent="0.3">
      <c r="B1919" s="132"/>
      <c r="C1919" s="132"/>
      <c r="AL1919" s="129"/>
    </row>
    <row r="1920" spans="2:38" x14ac:dyDescent="0.3">
      <c r="B1920" s="132"/>
      <c r="C1920" s="132"/>
      <c r="AL1920" s="129"/>
    </row>
    <row r="1921" spans="2:38" x14ac:dyDescent="0.3">
      <c r="B1921" s="132"/>
      <c r="C1921" s="132"/>
      <c r="AL1921" s="129"/>
    </row>
    <row r="1922" spans="2:38" x14ac:dyDescent="0.3">
      <c r="B1922" s="132"/>
      <c r="C1922" s="132"/>
      <c r="AL1922" s="129"/>
    </row>
    <row r="1923" spans="2:38" x14ac:dyDescent="0.3">
      <c r="B1923" s="132"/>
      <c r="C1923" s="132"/>
      <c r="AL1923" s="129"/>
    </row>
    <row r="1924" spans="2:38" x14ac:dyDescent="0.3">
      <c r="B1924" s="132"/>
      <c r="C1924" s="132"/>
      <c r="AL1924" s="129"/>
    </row>
    <row r="1925" spans="2:38" x14ac:dyDescent="0.3">
      <c r="B1925" s="132"/>
      <c r="C1925" s="132"/>
      <c r="AL1925" s="129"/>
    </row>
    <row r="1926" spans="2:38" x14ac:dyDescent="0.3">
      <c r="B1926" s="132"/>
      <c r="C1926" s="132"/>
      <c r="AL1926" s="129"/>
    </row>
    <row r="1927" spans="2:38" x14ac:dyDescent="0.3">
      <c r="B1927" s="132"/>
      <c r="C1927" s="132"/>
      <c r="AL1927" s="129"/>
    </row>
    <row r="1928" spans="2:38" x14ac:dyDescent="0.3">
      <c r="B1928" s="132"/>
      <c r="C1928" s="132"/>
      <c r="AL1928" s="129"/>
    </row>
    <row r="1929" spans="2:38" x14ac:dyDescent="0.3">
      <c r="B1929" s="132"/>
      <c r="C1929" s="132"/>
      <c r="AL1929" s="129"/>
    </row>
    <row r="1930" spans="2:38" x14ac:dyDescent="0.3">
      <c r="B1930" s="132"/>
      <c r="C1930" s="132"/>
      <c r="AL1930" s="129"/>
    </row>
    <row r="1931" spans="2:38" x14ac:dyDescent="0.3">
      <c r="B1931" s="132"/>
      <c r="C1931" s="132"/>
      <c r="AL1931" s="129"/>
    </row>
    <row r="1932" spans="2:38" x14ac:dyDescent="0.3">
      <c r="B1932" s="132"/>
      <c r="C1932" s="132"/>
      <c r="AL1932" s="129"/>
    </row>
    <row r="1933" spans="2:38" x14ac:dyDescent="0.3">
      <c r="B1933" s="132"/>
      <c r="C1933" s="132"/>
      <c r="AL1933" s="129"/>
    </row>
    <row r="1934" spans="2:38" x14ac:dyDescent="0.3">
      <c r="B1934" s="132"/>
      <c r="C1934" s="132"/>
      <c r="AL1934" s="129"/>
    </row>
    <row r="1935" spans="2:38" x14ac:dyDescent="0.3">
      <c r="B1935" s="132"/>
      <c r="C1935" s="132"/>
      <c r="AL1935" s="129"/>
    </row>
    <row r="1936" spans="2:38" x14ac:dyDescent="0.3">
      <c r="B1936" s="132"/>
      <c r="C1936" s="132"/>
      <c r="AL1936" s="129"/>
    </row>
    <row r="1937" spans="2:38" x14ac:dyDescent="0.3">
      <c r="B1937" s="132"/>
      <c r="C1937" s="132"/>
      <c r="AL1937" s="129"/>
    </row>
    <row r="1938" spans="2:38" x14ac:dyDescent="0.3">
      <c r="B1938" s="132"/>
      <c r="C1938" s="132"/>
      <c r="AL1938" s="129"/>
    </row>
    <row r="1939" spans="2:38" x14ac:dyDescent="0.3">
      <c r="B1939" s="132"/>
      <c r="C1939" s="132"/>
      <c r="AL1939" s="129"/>
    </row>
    <row r="1940" spans="2:38" x14ac:dyDescent="0.3">
      <c r="B1940" s="132"/>
      <c r="C1940" s="132"/>
      <c r="AL1940" s="129"/>
    </row>
    <row r="1941" spans="2:38" x14ac:dyDescent="0.3">
      <c r="B1941" s="132"/>
      <c r="C1941" s="132"/>
      <c r="AL1941" s="129"/>
    </row>
    <row r="1942" spans="2:38" x14ac:dyDescent="0.3">
      <c r="B1942" s="132"/>
      <c r="C1942" s="132"/>
      <c r="AL1942" s="129"/>
    </row>
    <row r="1943" spans="2:38" x14ac:dyDescent="0.3">
      <c r="B1943" s="132"/>
      <c r="C1943" s="132"/>
      <c r="AL1943" s="129"/>
    </row>
    <row r="1944" spans="2:38" x14ac:dyDescent="0.3">
      <c r="B1944" s="132"/>
      <c r="C1944" s="132"/>
      <c r="AL1944" s="129"/>
    </row>
    <row r="1945" spans="2:38" x14ac:dyDescent="0.3">
      <c r="B1945" s="132"/>
      <c r="C1945" s="132"/>
      <c r="AL1945" s="129"/>
    </row>
    <row r="1946" spans="2:38" x14ac:dyDescent="0.3">
      <c r="B1946" s="132"/>
      <c r="C1946" s="132"/>
      <c r="AL1946" s="129"/>
    </row>
    <row r="1947" spans="2:38" x14ac:dyDescent="0.3">
      <c r="B1947" s="132"/>
      <c r="C1947" s="132"/>
      <c r="AL1947" s="129"/>
    </row>
    <row r="1948" spans="2:38" x14ac:dyDescent="0.3">
      <c r="B1948" s="132"/>
      <c r="C1948" s="132"/>
      <c r="AL1948" s="129"/>
    </row>
    <row r="1949" spans="2:38" x14ac:dyDescent="0.3">
      <c r="B1949" s="132"/>
      <c r="C1949" s="132"/>
      <c r="AL1949" s="129"/>
    </row>
    <row r="1950" spans="2:38" x14ac:dyDescent="0.3">
      <c r="B1950" s="132"/>
      <c r="C1950" s="132"/>
      <c r="AL1950" s="129"/>
    </row>
    <row r="1951" spans="2:38" x14ac:dyDescent="0.3">
      <c r="B1951" s="132"/>
      <c r="C1951" s="132"/>
      <c r="AL1951" s="129"/>
    </row>
    <row r="1952" spans="2:38" x14ac:dyDescent="0.3">
      <c r="B1952" s="132"/>
      <c r="C1952" s="132"/>
      <c r="AL1952" s="129"/>
    </row>
    <row r="1953" spans="2:38" x14ac:dyDescent="0.3">
      <c r="B1953" s="132"/>
      <c r="C1953" s="132"/>
      <c r="AL1953" s="129"/>
    </row>
    <row r="1954" spans="2:38" x14ac:dyDescent="0.3">
      <c r="B1954" s="132"/>
      <c r="C1954" s="132"/>
      <c r="AL1954" s="129"/>
    </row>
    <row r="1955" spans="2:38" x14ac:dyDescent="0.3">
      <c r="B1955" s="132"/>
      <c r="C1955" s="132"/>
      <c r="AL1955" s="129"/>
    </row>
    <row r="1956" spans="2:38" x14ac:dyDescent="0.3">
      <c r="B1956" s="132"/>
      <c r="C1956" s="132"/>
      <c r="AL1956" s="129"/>
    </row>
    <row r="1957" spans="2:38" x14ac:dyDescent="0.3">
      <c r="B1957" s="132"/>
      <c r="C1957" s="132"/>
      <c r="AL1957" s="129"/>
    </row>
    <row r="1958" spans="2:38" x14ac:dyDescent="0.3">
      <c r="B1958" s="132"/>
      <c r="C1958" s="132"/>
      <c r="AL1958" s="129"/>
    </row>
    <row r="1959" spans="2:38" x14ac:dyDescent="0.3">
      <c r="B1959" s="132"/>
      <c r="C1959" s="132"/>
      <c r="AL1959" s="129"/>
    </row>
    <row r="1960" spans="2:38" x14ac:dyDescent="0.3">
      <c r="B1960" s="132"/>
      <c r="C1960" s="132"/>
      <c r="AL1960" s="129"/>
    </row>
    <row r="1961" spans="2:38" x14ac:dyDescent="0.3">
      <c r="B1961" s="132"/>
      <c r="C1961" s="132"/>
      <c r="AL1961" s="129"/>
    </row>
    <row r="1962" spans="2:38" x14ac:dyDescent="0.3">
      <c r="B1962" s="132"/>
      <c r="C1962" s="132"/>
      <c r="AL1962" s="129"/>
    </row>
    <row r="1963" spans="2:38" x14ac:dyDescent="0.3">
      <c r="B1963" s="132"/>
      <c r="C1963" s="132"/>
      <c r="AL1963" s="129"/>
    </row>
    <row r="1964" spans="2:38" x14ac:dyDescent="0.3">
      <c r="B1964" s="132"/>
      <c r="C1964" s="132"/>
      <c r="AL1964" s="129"/>
    </row>
    <row r="1965" spans="2:38" x14ac:dyDescent="0.3">
      <c r="B1965" s="132"/>
      <c r="C1965" s="132"/>
      <c r="AL1965" s="129"/>
    </row>
    <row r="1966" spans="2:38" x14ac:dyDescent="0.3">
      <c r="B1966" s="132"/>
      <c r="C1966" s="132"/>
      <c r="AL1966" s="129"/>
    </row>
    <row r="1967" spans="2:38" x14ac:dyDescent="0.3">
      <c r="B1967" s="132"/>
      <c r="C1967" s="132"/>
      <c r="AL1967" s="129"/>
    </row>
    <row r="1968" spans="2:38" x14ac:dyDescent="0.3">
      <c r="B1968" s="132"/>
      <c r="C1968" s="132"/>
      <c r="AL1968" s="129"/>
    </row>
    <row r="1969" spans="2:38" x14ac:dyDescent="0.3">
      <c r="B1969" s="132"/>
      <c r="C1969" s="132"/>
      <c r="AL1969" s="129"/>
    </row>
    <row r="1970" spans="2:38" x14ac:dyDescent="0.3">
      <c r="B1970" s="132"/>
      <c r="C1970" s="132"/>
      <c r="AL1970" s="129"/>
    </row>
    <row r="1971" spans="2:38" x14ac:dyDescent="0.3">
      <c r="B1971" s="132"/>
      <c r="C1971" s="132"/>
      <c r="AL1971" s="129"/>
    </row>
    <row r="1972" spans="2:38" x14ac:dyDescent="0.3">
      <c r="B1972" s="132"/>
      <c r="C1972" s="132"/>
      <c r="AL1972" s="129"/>
    </row>
    <row r="1973" spans="2:38" x14ac:dyDescent="0.3">
      <c r="B1973" s="132"/>
      <c r="C1973" s="132"/>
      <c r="AL1973" s="129"/>
    </row>
    <row r="1974" spans="2:38" x14ac:dyDescent="0.3">
      <c r="B1974" s="132"/>
      <c r="C1974" s="132"/>
      <c r="AL1974" s="129"/>
    </row>
    <row r="1975" spans="2:38" x14ac:dyDescent="0.3">
      <c r="B1975" s="132"/>
      <c r="C1975" s="132"/>
      <c r="AL1975" s="129"/>
    </row>
    <row r="1976" spans="2:38" x14ac:dyDescent="0.3">
      <c r="B1976" s="132"/>
      <c r="C1976" s="132"/>
      <c r="AL1976" s="129"/>
    </row>
    <row r="1977" spans="2:38" x14ac:dyDescent="0.3">
      <c r="B1977" s="132"/>
      <c r="C1977" s="132"/>
      <c r="AL1977" s="129"/>
    </row>
    <row r="1978" spans="2:38" x14ac:dyDescent="0.3">
      <c r="B1978" s="132"/>
      <c r="C1978" s="132"/>
      <c r="AL1978" s="129"/>
    </row>
    <row r="1979" spans="2:38" x14ac:dyDescent="0.3">
      <c r="B1979" s="132"/>
      <c r="C1979" s="132"/>
      <c r="AL1979" s="129"/>
    </row>
    <row r="1980" spans="2:38" x14ac:dyDescent="0.3">
      <c r="B1980" s="132"/>
      <c r="C1980" s="132"/>
      <c r="AL1980" s="129"/>
    </row>
    <row r="1981" spans="2:38" x14ac:dyDescent="0.3">
      <c r="B1981" s="132"/>
      <c r="C1981" s="132"/>
      <c r="AL1981" s="129"/>
    </row>
    <row r="1982" spans="2:38" x14ac:dyDescent="0.3">
      <c r="B1982" s="132"/>
      <c r="C1982" s="132"/>
      <c r="AL1982" s="129"/>
    </row>
    <row r="1983" spans="2:38" x14ac:dyDescent="0.3">
      <c r="B1983" s="132"/>
      <c r="C1983" s="132"/>
      <c r="AL1983" s="129"/>
    </row>
    <row r="1984" spans="2:38" x14ac:dyDescent="0.3">
      <c r="B1984" s="132"/>
      <c r="C1984" s="132"/>
      <c r="AL1984" s="129"/>
    </row>
    <row r="1985" spans="2:38" x14ac:dyDescent="0.3">
      <c r="B1985" s="132"/>
      <c r="C1985" s="132"/>
      <c r="AL1985" s="129"/>
    </row>
    <row r="1986" spans="2:38" x14ac:dyDescent="0.3">
      <c r="B1986" s="132"/>
      <c r="C1986" s="132"/>
      <c r="AL1986" s="129"/>
    </row>
    <row r="1987" spans="2:38" x14ac:dyDescent="0.3">
      <c r="B1987" s="132"/>
      <c r="C1987" s="132"/>
      <c r="AL1987" s="129"/>
    </row>
    <row r="1988" spans="2:38" x14ac:dyDescent="0.3">
      <c r="B1988" s="132"/>
      <c r="C1988" s="132"/>
      <c r="AL1988" s="129"/>
    </row>
    <row r="1989" spans="2:38" x14ac:dyDescent="0.3">
      <c r="B1989" s="132"/>
      <c r="C1989" s="132"/>
      <c r="AL1989" s="129"/>
    </row>
    <row r="1990" spans="2:38" x14ac:dyDescent="0.3">
      <c r="B1990" s="132"/>
      <c r="C1990" s="132"/>
      <c r="AL1990" s="129"/>
    </row>
    <row r="1991" spans="2:38" x14ac:dyDescent="0.3">
      <c r="B1991" s="132"/>
      <c r="C1991" s="132"/>
      <c r="AL1991" s="129"/>
    </row>
    <row r="1992" spans="2:38" x14ac:dyDescent="0.3">
      <c r="B1992" s="132"/>
      <c r="C1992" s="132"/>
      <c r="AL1992" s="129"/>
    </row>
    <row r="1993" spans="2:38" x14ac:dyDescent="0.3">
      <c r="B1993" s="132"/>
      <c r="C1993" s="132"/>
      <c r="AL1993" s="129"/>
    </row>
    <row r="1994" spans="2:38" x14ac:dyDescent="0.3">
      <c r="B1994" s="132"/>
      <c r="C1994" s="132"/>
      <c r="AL1994" s="129"/>
    </row>
    <row r="1995" spans="2:38" x14ac:dyDescent="0.3">
      <c r="B1995" s="132"/>
      <c r="C1995" s="132"/>
      <c r="AL1995" s="129"/>
    </row>
    <row r="1996" spans="2:38" x14ac:dyDescent="0.3">
      <c r="B1996" s="132"/>
      <c r="C1996" s="132"/>
      <c r="AL1996" s="129"/>
    </row>
    <row r="1997" spans="2:38" x14ac:dyDescent="0.3">
      <c r="B1997" s="132"/>
      <c r="C1997" s="132"/>
      <c r="AL1997" s="129"/>
    </row>
    <row r="1998" spans="2:38" x14ac:dyDescent="0.3">
      <c r="B1998" s="132"/>
      <c r="C1998" s="132"/>
      <c r="AL1998" s="129"/>
    </row>
    <row r="1999" spans="2:38" x14ac:dyDescent="0.3">
      <c r="B1999" s="132"/>
      <c r="C1999" s="132"/>
      <c r="AL1999" s="129"/>
    </row>
    <row r="2000" spans="2:38" x14ac:dyDescent="0.3">
      <c r="B2000" s="132"/>
      <c r="C2000" s="132"/>
      <c r="AL2000" s="129"/>
    </row>
    <row r="2001" spans="2:38" x14ac:dyDescent="0.3">
      <c r="B2001" s="132"/>
      <c r="C2001" s="132"/>
      <c r="AL2001" s="129"/>
    </row>
    <row r="2002" spans="2:38" x14ac:dyDescent="0.3">
      <c r="B2002" s="132"/>
      <c r="C2002" s="132"/>
      <c r="AL2002" s="129"/>
    </row>
    <row r="2003" spans="2:38" x14ac:dyDescent="0.3">
      <c r="B2003" s="132"/>
      <c r="C2003" s="132"/>
      <c r="AL2003" s="129"/>
    </row>
    <row r="2004" spans="2:38" x14ac:dyDescent="0.3">
      <c r="B2004" s="132"/>
      <c r="C2004" s="132"/>
      <c r="AL2004" s="129"/>
    </row>
    <row r="2005" spans="2:38" x14ac:dyDescent="0.3">
      <c r="B2005" s="132"/>
      <c r="C2005" s="132"/>
      <c r="AL2005" s="129"/>
    </row>
    <row r="2006" spans="2:38" x14ac:dyDescent="0.3">
      <c r="B2006" s="132"/>
      <c r="C2006" s="132"/>
      <c r="AL2006" s="129"/>
    </row>
    <row r="2007" spans="2:38" x14ac:dyDescent="0.3">
      <c r="B2007" s="132"/>
      <c r="C2007" s="132"/>
      <c r="AL2007" s="129"/>
    </row>
    <row r="2008" spans="2:38" x14ac:dyDescent="0.3">
      <c r="B2008" s="132"/>
      <c r="C2008" s="132"/>
      <c r="AL2008" s="129"/>
    </row>
    <row r="2009" spans="2:38" x14ac:dyDescent="0.3">
      <c r="B2009" s="132"/>
      <c r="C2009" s="132"/>
      <c r="AL2009" s="129"/>
    </row>
    <row r="2010" spans="2:38" x14ac:dyDescent="0.3">
      <c r="B2010" s="132"/>
      <c r="C2010" s="132"/>
      <c r="AL2010" s="129"/>
    </row>
    <row r="2011" spans="2:38" x14ac:dyDescent="0.3">
      <c r="B2011" s="132"/>
      <c r="C2011" s="132"/>
      <c r="AL2011" s="129"/>
    </row>
    <row r="2012" spans="2:38" x14ac:dyDescent="0.3">
      <c r="B2012" s="132"/>
      <c r="C2012" s="132"/>
      <c r="AL2012" s="129"/>
    </row>
    <row r="2013" spans="2:38" x14ac:dyDescent="0.3">
      <c r="B2013" s="132"/>
      <c r="C2013" s="132"/>
      <c r="AL2013" s="129"/>
    </row>
    <row r="2014" spans="2:38" x14ac:dyDescent="0.3">
      <c r="B2014" s="132"/>
      <c r="C2014" s="132"/>
      <c r="AL2014" s="129"/>
    </row>
    <row r="2015" spans="2:38" x14ac:dyDescent="0.3">
      <c r="B2015" s="132"/>
      <c r="C2015" s="132"/>
      <c r="AL2015" s="129"/>
    </row>
    <row r="2016" spans="2:38" x14ac:dyDescent="0.3">
      <c r="B2016" s="132"/>
      <c r="C2016" s="132"/>
      <c r="AL2016" s="129"/>
    </row>
    <row r="2017" spans="2:38" x14ac:dyDescent="0.3">
      <c r="B2017" s="132"/>
      <c r="C2017" s="132"/>
      <c r="AL2017" s="129"/>
    </row>
    <row r="2018" spans="2:38" x14ac:dyDescent="0.3">
      <c r="B2018" s="132"/>
      <c r="C2018" s="132"/>
      <c r="AL2018" s="129"/>
    </row>
    <row r="2019" spans="2:38" x14ac:dyDescent="0.3">
      <c r="B2019" s="132"/>
      <c r="C2019" s="132"/>
      <c r="AL2019" s="129"/>
    </row>
    <row r="2020" spans="2:38" x14ac:dyDescent="0.3">
      <c r="B2020" s="132"/>
      <c r="C2020" s="132"/>
      <c r="AL2020" s="129"/>
    </row>
    <row r="2021" spans="2:38" x14ac:dyDescent="0.3">
      <c r="B2021" s="132"/>
      <c r="C2021" s="132"/>
      <c r="AL2021" s="129"/>
    </row>
    <row r="2022" spans="2:38" x14ac:dyDescent="0.3">
      <c r="B2022" s="132"/>
      <c r="C2022" s="132"/>
      <c r="AL2022" s="129"/>
    </row>
    <row r="2023" spans="2:38" x14ac:dyDescent="0.3">
      <c r="B2023" s="132"/>
      <c r="C2023" s="132"/>
      <c r="AL2023" s="129"/>
    </row>
    <row r="2024" spans="2:38" x14ac:dyDescent="0.3">
      <c r="B2024" s="132"/>
      <c r="C2024" s="132"/>
      <c r="AL2024" s="129"/>
    </row>
    <row r="2025" spans="2:38" x14ac:dyDescent="0.3">
      <c r="B2025" s="132"/>
      <c r="C2025" s="132"/>
      <c r="AL2025" s="129"/>
    </row>
    <row r="2026" spans="2:38" x14ac:dyDescent="0.3">
      <c r="B2026" s="132"/>
      <c r="C2026" s="132"/>
      <c r="AL2026" s="129"/>
    </row>
    <row r="2027" spans="2:38" x14ac:dyDescent="0.3">
      <c r="B2027" s="132"/>
      <c r="C2027" s="132"/>
      <c r="AL2027" s="129"/>
    </row>
    <row r="2028" spans="2:38" x14ac:dyDescent="0.3">
      <c r="B2028" s="132"/>
      <c r="C2028" s="132"/>
      <c r="AL2028" s="129"/>
    </row>
    <row r="2029" spans="2:38" x14ac:dyDescent="0.3">
      <c r="B2029" s="132"/>
      <c r="C2029" s="132"/>
      <c r="AL2029" s="129"/>
    </row>
    <row r="2030" spans="2:38" x14ac:dyDescent="0.3">
      <c r="B2030" s="132"/>
      <c r="C2030" s="132"/>
      <c r="AL2030" s="129"/>
    </row>
    <row r="2031" spans="2:38" x14ac:dyDescent="0.3">
      <c r="B2031" s="132"/>
      <c r="C2031" s="132"/>
      <c r="AL2031" s="129"/>
    </row>
    <row r="2032" spans="2:38" x14ac:dyDescent="0.3">
      <c r="B2032" s="132"/>
      <c r="C2032" s="132"/>
      <c r="AL2032" s="129"/>
    </row>
    <row r="2033" spans="2:38" x14ac:dyDescent="0.3">
      <c r="B2033" s="132"/>
      <c r="C2033" s="132"/>
      <c r="AL2033" s="129"/>
    </row>
    <row r="2034" spans="2:38" x14ac:dyDescent="0.3">
      <c r="B2034" s="132"/>
      <c r="C2034" s="132"/>
      <c r="AL2034" s="129"/>
    </row>
    <row r="2035" spans="2:38" x14ac:dyDescent="0.3">
      <c r="B2035" s="132"/>
      <c r="C2035" s="132"/>
      <c r="AL2035" s="129"/>
    </row>
    <row r="2036" spans="2:38" x14ac:dyDescent="0.3">
      <c r="B2036" s="132"/>
      <c r="C2036" s="132"/>
      <c r="AL2036" s="129"/>
    </row>
    <row r="2037" spans="2:38" x14ac:dyDescent="0.3">
      <c r="B2037" s="132"/>
      <c r="C2037" s="132"/>
      <c r="AL2037" s="129"/>
    </row>
    <row r="2038" spans="2:38" x14ac:dyDescent="0.3">
      <c r="B2038" s="132"/>
      <c r="C2038" s="132"/>
      <c r="AL2038" s="129"/>
    </row>
    <row r="2039" spans="2:38" x14ac:dyDescent="0.3">
      <c r="B2039" s="132"/>
      <c r="C2039" s="132"/>
      <c r="AL2039" s="129"/>
    </row>
    <row r="2040" spans="2:38" x14ac:dyDescent="0.3">
      <c r="B2040" s="132"/>
      <c r="C2040" s="132"/>
      <c r="AL2040" s="129"/>
    </row>
    <row r="2041" spans="2:38" x14ac:dyDescent="0.3">
      <c r="B2041" s="132"/>
      <c r="C2041" s="132"/>
      <c r="AL2041" s="129"/>
    </row>
    <row r="2042" spans="2:38" x14ac:dyDescent="0.3">
      <c r="B2042" s="132"/>
      <c r="C2042" s="132"/>
      <c r="AL2042" s="129"/>
    </row>
    <row r="2043" spans="2:38" x14ac:dyDescent="0.3">
      <c r="B2043" s="132"/>
      <c r="C2043" s="132"/>
      <c r="AL2043" s="129"/>
    </row>
    <row r="2044" spans="2:38" x14ac:dyDescent="0.3">
      <c r="B2044" s="132"/>
      <c r="C2044" s="132"/>
      <c r="AL2044" s="129"/>
    </row>
    <row r="2045" spans="2:38" x14ac:dyDescent="0.3">
      <c r="B2045" s="132"/>
      <c r="C2045" s="132"/>
      <c r="AL2045" s="129"/>
    </row>
    <row r="2046" spans="2:38" x14ac:dyDescent="0.3">
      <c r="B2046" s="132"/>
      <c r="C2046" s="132"/>
      <c r="AL2046" s="129"/>
    </row>
    <row r="2047" spans="2:38" x14ac:dyDescent="0.3">
      <c r="B2047" s="132"/>
      <c r="C2047" s="132"/>
      <c r="AL2047" s="129"/>
    </row>
    <row r="2048" spans="2:38" x14ac:dyDescent="0.3">
      <c r="B2048" s="132"/>
      <c r="C2048" s="132"/>
      <c r="AL2048" s="129"/>
    </row>
    <row r="2049" spans="2:38" x14ac:dyDescent="0.3">
      <c r="B2049" s="132"/>
      <c r="C2049" s="132"/>
      <c r="AL2049" s="129"/>
    </row>
    <row r="2050" spans="2:38" x14ac:dyDescent="0.3">
      <c r="B2050" s="132"/>
      <c r="C2050" s="132"/>
      <c r="AL2050" s="129"/>
    </row>
    <row r="2051" spans="2:38" x14ac:dyDescent="0.3">
      <c r="B2051" s="132"/>
      <c r="C2051" s="132"/>
      <c r="AL2051" s="129"/>
    </row>
    <row r="2052" spans="2:38" x14ac:dyDescent="0.3">
      <c r="B2052" s="132"/>
      <c r="C2052" s="132"/>
      <c r="AL2052" s="129"/>
    </row>
    <row r="2053" spans="2:38" x14ac:dyDescent="0.3">
      <c r="B2053" s="132"/>
      <c r="C2053" s="132"/>
      <c r="AL2053" s="129"/>
    </row>
    <row r="2054" spans="2:38" x14ac:dyDescent="0.3">
      <c r="B2054" s="132"/>
      <c r="C2054" s="132"/>
      <c r="AL2054" s="129"/>
    </row>
    <row r="2055" spans="2:38" x14ac:dyDescent="0.3">
      <c r="B2055" s="132"/>
      <c r="C2055" s="132"/>
      <c r="AL2055" s="129"/>
    </row>
    <row r="2056" spans="2:38" x14ac:dyDescent="0.3">
      <c r="B2056" s="132"/>
      <c r="C2056" s="132"/>
      <c r="AL2056" s="129"/>
    </row>
    <row r="2057" spans="2:38" x14ac:dyDescent="0.3">
      <c r="B2057" s="132"/>
      <c r="C2057" s="132"/>
      <c r="AL2057" s="129"/>
    </row>
    <row r="2058" spans="2:38" x14ac:dyDescent="0.3">
      <c r="B2058" s="132"/>
      <c r="C2058" s="132"/>
      <c r="AL2058" s="129"/>
    </row>
    <row r="2059" spans="2:38" x14ac:dyDescent="0.3">
      <c r="B2059" s="132"/>
      <c r="C2059" s="132"/>
      <c r="AL2059" s="129"/>
    </row>
    <row r="2060" spans="2:38" x14ac:dyDescent="0.3">
      <c r="B2060" s="132"/>
      <c r="C2060" s="132"/>
      <c r="AL2060" s="129"/>
    </row>
    <row r="2061" spans="2:38" x14ac:dyDescent="0.3">
      <c r="B2061" s="132"/>
      <c r="C2061" s="132"/>
      <c r="AL2061" s="129"/>
    </row>
    <row r="2062" spans="2:38" x14ac:dyDescent="0.3">
      <c r="B2062" s="132"/>
      <c r="C2062" s="132"/>
      <c r="AL2062" s="129"/>
    </row>
    <row r="2063" spans="2:38" x14ac:dyDescent="0.3">
      <c r="B2063" s="132"/>
      <c r="C2063" s="132"/>
      <c r="AL2063" s="129"/>
    </row>
    <row r="2064" spans="2:38" x14ac:dyDescent="0.3">
      <c r="B2064" s="132"/>
      <c r="C2064" s="132"/>
      <c r="AL2064" s="129"/>
    </row>
    <row r="2065" spans="2:38" x14ac:dyDescent="0.3">
      <c r="B2065" s="132"/>
      <c r="C2065" s="132"/>
      <c r="AL2065" s="129"/>
    </row>
    <row r="2066" spans="2:38" x14ac:dyDescent="0.3">
      <c r="B2066" s="132"/>
      <c r="C2066" s="132"/>
      <c r="AL2066" s="129"/>
    </row>
    <row r="2067" spans="2:38" x14ac:dyDescent="0.3">
      <c r="B2067" s="132"/>
      <c r="C2067" s="132"/>
      <c r="AL2067" s="129"/>
    </row>
    <row r="2068" spans="2:38" x14ac:dyDescent="0.3">
      <c r="B2068" s="132"/>
      <c r="C2068" s="132"/>
      <c r="AL2068" s="129"/>
    </row>
    <row r="2069" spans="2:38" x14ac:dyDescent="0.3">
      <c r="B2069" s="132"/>
      <c r="C2069" s="132"/>
      <c r="AL2069" s="129"/>
    </row>
    <row r="2070" spans="2:38" x14ac:dyDescent="0.3">
      <c r="B2070" s="132"/>
      <c r="C2070" s="132"/>
      <c r="AL2070" s="129"/>
    </row>
    <row r="2071" spans="2:38" x14ac:dyDescent="0.3">
      <c r="B2071" s="132"/>
      <c r="C2071" s="132"/>
      <c r="AL2071" s="129"/>
    </row>
    <row r="2072" spans="2:38" x14ac:dyDescent="0.3">
      <c r="B2072" s="132"/>
      <c r="C2072" s="132"/>
      <c r="AL2072" s="129"/>
    </row>
    <row r="2073" spans="2:38" x14ac:dyDescent="0.3">
      <c r="B2073" s="132"/>
      <c r="C2073" s="132"/>
      <c r="AL2073" s="129"/>
    </row>
    <row r="2074" spans="2:38" x14ac:dyDescent="0.3">
      <c r="B2074" s="132"/>
      <c r="C2074" s="132"/>
      <c r="AL2074" s="129"/>
    </row>
    <row r="2075" spans="2:38" x14ac:dyDescent="0.3">
      <c r="B2075" s="132"/>
      <c r="C2075" s="132"/>
      <c r="AL2075" s="129"/>
    </row>
    <row r="2076" spans="2:38" x14ac:dyDescent="0.3">
      <c r="B2076" s="132"/>
      <c r="C2076" s="132"/>
      <c r="AL2076" s="129"/>
    </row>
    <row r="2077" spans="2:38" x14ac:dyDescent="0.3">
      <c r="B2077" s="132"/>
      <c r="C2077" s="132"/>
      <c r="AL2077" s="129"/>
    </row>
    <row r="2078" spans="2:38" x14ac:dyDescent="0.3">
      <c r="B2078" s="132"/>
      <c r="C2078" s="132"/>
      <c r="AL2078" s="129"/>
    </row>
    <row r="2079" spans="2:38" x14ac:dyDescent="0.3">
      <c r="B2079" s="132"/>
      <c r="C2079" s="132"/>
      <c r="AL2079" s="129"/>
    </row>
    <row r="2080" spans="2:38" x14ac:dyDescent="0.3">
      <c r="B2080" s="132"/>
      <c r="C2080" s="132"/>
      <c r="AL2080" s="129"/>
    </row>
    <row r="2081" spans="2:38" x14ac:dyDescent="0.3">
      <c r="B2081" s="132"/>
      <c r="C2081" s="132"/>
      <c r="AL2081" s="129"/>
    </row>
    <row r="2082" spans="2:38" x14ac:dyDescent="0.3">
      <c r="B2082" s="132"/>
      <c r="C2082" s="132"/>
      <c r="AL2082" s="129"/>
    </row>
    <row r="2083" spans="2:38" x14ac:dyDescent="0.3">
      <c r="B2083" s="132"/>
      <c r="C2083" s="132"/>
      <c r="AL2083" s="129"/>
    </row>
    <row r="2084" spans="2:38" x14ac:dyDescent="0.3">
      <c r="B2084" s="132"/>
      <c r="C2084" s="132"/>
      <c r="AL2084" s="129"/>
    </row>
    <row r="2085" spans="2:38" x14ac:dyDescent="0.3">
      <c r="B2085" s="132"/>
      <c r="C2085" s="132"/>
      <c r="AL2085" s="129"/>
    </row>
    <row r="2086" spans="2:38" x14ac:dyDescent="0.3">
      <c r="B2086" s="132"/>
      <c r="C2086" s="132"/>
      <c r="AL2086" s="129"/>
    </row>
    <row r="2087" spans="2:38" x14ac:dyDescent="0.3">
      <c r="B2087" s="132"/>
      <c r="C2087" s="132"/>
      <c r="AL2087" s="129"/>
    </row>
    <row r="2088" spans="2:38" x14ac:dyDescent="0.3">
      <c r="B2088" s="132"/>
      <c r="C2088" s="132"/>
      <c r="AL2088" s="129"/>
    </row>
    <row r="2089" spans="2:38" x14ac:dyDescent="0.3">
      <c r="B2089" s="132"/>
      <c r="C2089" s="132"/>
      <c r="AL2089" s="129"/>
    </row>
    <row r="2090" spans="2:38" x14ac:dyDescent="0.3">
      <c r="B2090" s="132"/>
      <c r="C2090" s="132"/>
      <c r="AL2090" s="129"/>
    </row>
    <row r="2091" spans="2:38" x14ac:dyDescent="0.3">
      <c r="B2091" s="132"/>
      <c r="C2091" s="132"/>
      <c r="AL2091" s="129"/>
    </row>
    <row r="2092" spans="2:38" x14ac:dyDescent="0.3">
      <c r="B2092" s="132"/>
      <c r="C2092" s="132"/>
      <c r="AL2092" s="129"/>
    </row>
    <row r="2093" spans="2:38" x14ac:dyDescent="0.3">
      <c r="B2093" s="132"/>
      <c r="C2093" s="132"/>
      <c r="AL2093" s="129"/>
    </row>
    <row r="2094" spans="2:38" x14ac:dyDescent="0.3">
      <c r="B2094" s="132"/>
      <c r="C2094" s="132"/>
      <c r="AL2094" s="129"/>
    </row>
    <row r="2095" spans="2:38" x14ac:dyDescent="0.3">
      <c r="B2095" s="132"/>
      <c r="C2095" s="132"/>
      <c r="AL2095" s="129"/>
    </row>
    <row r="2096" spans="2:38" x14ac:dyDescent="0.3">
      <c r="B2096" s="132"/>
      <c r="C2096" s="132"/>
      <c r="AL2096" s="129"/>
    </row>
    <row r="2097" spans="2:38" x14ac:dyDescent="0.3">
      <c r="B2097" s="132"/>
      <c r="C2097" s="132"/>
      <c r="AL2097" s="129"/>
    </row>
    <row r="2098" spans="2:38" x14ac:dyDescent="0.3">
      <c r="B2098" s="132"/>
      <c r="C2098" s="132"/>
      <c r="AL2098" s="129"/>
    </row>
    <row r="2099" spans="2:38" x14ac:dyDescent="0.3">
      <c r="B2099" s="132"/>
      <c r="C2099" s="132"/>
      <c r="AL2099" s="129"/>
    </row>
    <row r="2100" spans="2:38" x14ac:dyDescent="0.3">
      <c r="B2100" s="132"/>
      <c r="C2100" s="132"/>
      <c r="AL2100" s="129"/>
    </row>
    <row r="2101" spans="2:38" x14ac:dyDescent="0.3">
      <c r="B2101" s="132"/>
      <c r="C2101" s="132"/>
      <c r="AL2101" s="129"/>
    </row>
    <row r="2102" spans="2:38" x14ac:dyDescent="0.3">
      <c r="B2102" s="132"/>
      <c r="C2102" s="132"/>
      <c r="AL2102" s="129"/>
    </row>
    <row r="2103" spans="2:38" x14ac:dyDescent="0.3">
      <c r="B2103" s="132"/>
      <c r="C2103" s="132"/>
      <c r="AL2103" s="129"/>
    </row>
    <row r="2104" spans="2:38" x14ac:dyDescent="0.3">
      <c r="B2104" s="132"/>
      <c r="C2104" s="132"/>
      <c r="AL2104" s="129"/>
    </row>
    <row r="2105" spans="2:38" x14ac:dyDescent="0.3">
      <c r="B2105" s="132"/>
      <c r="C2105" s="132"/>
      <c r="AL2105" s="129"/>
    </row>
    <row r="2106" spans="2:38" x14ac:dyDescent="0.3">
      <c r="B2106" s="132"/>
      <c r="C2106" s="132"/>
      <c r="AL2106" s="129"/>
    </row>
    <row r="2107" spans="2:38" x14ac:dyDescent="0.3">
      <c r="B2107" s="132"/>
      <c r="C2107" s="132"/>
      <c r="AL2107" s="129"/>
    </row>
    <row r="2108" spans="2:38" x14ac:dyDescent="0.3">
      <c r="B2108" s="132"/>
      <c r="C2108" s="132"/>
      <c r="AL2108" s="129"/>
    </row>
    <row r="2109" spans="2:38" x14ac:dyDescent="0.3">
      <c r="B2109" s="132"/>
      <c r="C2109" s="132"/>
      <c r="AL2109" s="129"/>
    </row>
    <row r="2110" spans="2:38" x14ac:dyDescent="0.3">
      <c r="B2110" s="132"/>
      <c r="C2110" s="132"/>
      <c r="AL2110" s="129"/>
    </row>
    <row r="2111" spans="2:38" x14ac:dyDescent="0.3">
      <c r="B2111" s="132"/>
      <c r="C2111" s="132"/>
      <c r="AL2111" s="129"/>
    </row>
    <row r="2112" spans="2:38" x14ac:dyDescent="0.3">
      <c r="B2112" s="132"/>
      <c r="C2112" s="132"/>
      <c r="AL2112" s="129"/>
    </row>
    <row r="2113" spans="2:38" x14ac:dyDescent="0.3">
      <c r="B2113" s="132"/>
      <c r="C2113" s="132"/>
      <c r="AL2113" s="129"/>
    </row>
    <row r="2114" spans="2:38" x14ac:dyDescent="0.3">
      <c r="B2114" s="132"/>
      <c r="C2114" s="132"/>
      <c r="AL2114" s="129"/>
    </row>
    <row r="2115" spans="2:38" x14ac:dyDescent="0.3">
      <c r="B2115" s="132"/>
      <c r="C2115" s="132"/>
      <c r="AL2115" s="129"/>
    </row>
    <row r="2116" spans="2:38" x14ac:dyDescent="0.3">
      <c r="B2116" s="132"/>
      <c r="C2116" s="132"/>
      <c r="AL2116" s="129"/>
    </row>
    <row r="2117" spans="2:38" x14ac:dyDescent="0.3">
      <c r="B2117" s="132"/>
      <c r="C2117" s="132"/>
      <c r="AL2117" s="129"/>
    </row>
    <row r="2118" spans="2:38" x14ac:dyDescent="0.3">
      <c r="B2118" s="132"/>
      <c r="C2118" s="132"/>
      <c r="AL2118" s="129"/>
    </row>
    <row r="2119" spans="2:38" x14ac:dyDescent="0.3">
      <c r="B2119" s="132"/>
      <c r="C2119" s="132"/>
      <c r="AL2119" s="129"/>
    </row>
    <row r="2120" spans="2:38" x14ac:dyDescent="0.3">
      <c r="B2120" s="132"/>
      <c r="C2120" s="132"/>
      <c r="AL2120" s="129"/>
    </row>
    <row r="2121" spans="2:38" x14ac:dyDescent="0.3">
      <c r="B2121" s="132"/>
      <c r="C2121" s="132"/>
      <c r="AL2121" s="129"/>
    </row>
    <row r="2122" spans="2:38" x14ac:dyDescent="0.3">
      <c r="B2122" s="132"/>
      <c r="C2122" s="132"/>
      <c r="AL2122" s="129"/>
    </row>
    <row r="2123" spans="2:38" x14ac:dyDescent="0.3">
      <c r="B2123" s="132"/>
      <c r="C2123" s="132"/>
      <c r="AL2123" s="129"/>
    </row>
    <row r="2124" spans="2:38" x14ac:dyDescent="0.3">
      <c r="B2124" s="132"/>
      <c r="C2124" s="132"/>
      <c r="AL2124" s="129"/>
    </row>
    <row r="2125" spans="2:38" x14ac:dyDescent="0.3">
      <c r="B2125" s="132"/>
      <c r="C2125" s="132"/>
      <c r="AL2125" s="129"/>
    </row>
    <row r="2126" spans="2:38" x14ac:dyDescent="0.3">
      <c r="B2126" s="132"/>
      <c r="C2126" s="132"/>
      <c r="AL2126" s="129"/>
    </row>
    <row r="2127" spans="2:38" x14ac:dyDescent="0.3">
      <c r="B2127" s="132"/>
      <c r="C2127" s="132"/>
      <c r="AL2127" s="129"/>
    </row>
    <row r="2128" spans="2:38" x14ac:dyDescent="0.3">
      <c r="B2128" s="132"/>
      <c r="C2128" s="132"/>
      <c r="AL2128" s="129"/>
    </row>
    <row r="2129" spans="2:38" x14ac:dyDescent="0.3">
      <c r="B2129" s="132"/>
      <c r="C2129" s="132"/>
      <c r="AL2129" s="129"/>
    </row>
    <row r="2130" spans="2:38" x14ac:dyDescent="0.3">
      <c r="B2130" s="132"/>
      <c r="C2130" s="132"/>
      <c r="AL2130" s="129"/>
    </row>
    <row r="2131" spans="2:38" x14ac:dyDescent="0.3">
      <c r="B2131" s="132"/>
      <c r="C2131" s="132"/>
      <c r="AL2131" s="129"/>
    </row>
    <row r="2132" spans="2:38" x14ac:dyDescent="0.3">
      <c r="B2132" s="132"/>
      <c r="C2132" s="132"/>
      <c r="AL2132" s="129"/>
    </row>
    <row r="2133" spans="2:38" x14ac:dyDescent="0.3">
      <c r="B2133" s="132"/>
      <c r="C2133" s="132"/>
      <c r="AL2133" s="129"/>
    </row>
    <row r="2134" spans="2:38" x14ac:dyDescent="0.3">
      <c r="B2134" s="132"/>
      <c r="C2134" s="132"/>
      <c r="AL2134" s="129"/>
    </row>
    <row r="2135" spans="2:38" x14ac:dyDescent="0.3">
      <c r="B2135" s="132"/>
      <c r="C2135" s="132"/>
      <c r="AL2135" s="129"/>
    </row>
    <row r="2136" spans="2:38" x14ac:dyDescent="0.3">
      <c r="B2136" s="132"/>
      <c r="C2136" s="132"/>
      <c r="AL2136" s="129"/>
    </row>
    <row r="2137" spans="2:38" x14ac:dyDescent="0.3">
      <c r="B2137" s="132"/>
      <c r="C2137" s="132"/>
      <c r="AL2137" s="129"/>
    </row>
    <row r="2138" spans="2:38" x14ac:dyDescent="0.3">
      <c r="B2138" s="132"/>
      <c r="C2138" s="132"/>
      <c r="AL2138" s="129"/>
    </row>
    <row r="2139" spans="2:38" x14ac:dyDescent="0.3">
      <c r="B2139" s="132"/>
      <c r="C2139" s="132"/>
      <c r="AL2139" s="129"/>
    </row>
    <row r="2140" spans="2:38" x14ac:dyDescent="0.3">
      <c r="B2140" s="132"/>
      <c r="C2140" s="132"/>
      <c r="AL2140" s="129"/>
    </row>
    <row r="2141" spans="2:38" x14ac:dyDescent="0.3">
      <c r="B2141" s="132"/>
      <c r="C2141" s="132"/>
      <c r="AL2141" s="129"/>
    </row>
    <row r="2142" spans="2:38" x14ac:dyDescent="0.3">
      <c r="B2142" s="132"/>
      <c r="C2142" s="132"/>
      <c r="AL2142" s="129"/>
    </row>
    <row r="2143" spans="2:38" x14ac:dyDescent="0.3">
      <c r="B2143" s="132"/>
      <c r="C2143" s="132"/>
      <c r="AL2143" s="129"/>
    </row>
    <row r="2144" spans="2:38" x14ac:dyDescent="0.3">
      <c r="B2144" s="132"/>
      <c r="C2144" s="132"/>
      <c r="AL2144" s="129"/>
    </row>
    <row r="2145" spans="2:38" x14ac:dyDescent="0.3">
      <c r="B2145" s="132"/>
      <c r="C2145" s="132"/>
      <c r="AL2145" s="129"/>
    </row>
    <row r="2146" spans="2:38" x14ac:dyDescent="0.3">
      <c r="B2146" s="132"/>
      <c r="C2146" s="132"/>
      <c r="AL2146" s="129"/>
    </row>
    <row r="2147" spans="2:38" x14ac:dyDescent="0.3">
      <c r="B2147" s="132"/>
      <c r="C2147" s="132"/>
      <c r="AL2147" s="129"/>
    </row>
    <row r="2148" spans="2:38" x14ac:dyDescent="0.3">
      <c r="B2148" s="132"/>
      <c r="C2148" s="132"/>
      <c r="AL2148" s="129"/>
    </row>
    <row r="2149" spans="2:38" x14ac:dyDescent="0.3">
      <c r="B2149" s="132"/>
      <c r="C2149" s="132"/>
      <c r="AL2149" s="129"/>
    </row>
    <row r="2150" spans="2:38" x14ac:dyDescent="0.3">
      <c r="B2150" s="132"/>
      <c r="C2150" s="132"/>
      <c r="AL2150" s="129"/>
    </row>
    <row r="2151" spans="2:38" x14ac:dyDescent="0.3">
      <c r="B2151" s="132"/>
      <c r="C2151" s="132"/>
      <c r="AL2151" s="129"/>
    </row>
    <row r="2152" spans="2:38" x14ac:dyDescent="0.3">
      <c r="B2152" s="132"/>
      <c r="C2152" s="132"/>
      <c r="AL2152" s="129"/>
    </row>
    <row r="2153" spans="2:38" x14ac:dyDescent="0.3">
      <c r="B2153" s="132"/>
      <c r="C2153" s="132"/>
      <c r="AL2153" s="129"/>
    </row>
    <row r="2154" spans="2:38" x14ac:dyDescent="0.3">
      <c r="B2154" s="132"/>
      <c r="C2154" s="132"/>
      <c r="AL2154" s="129"/>
    </row>
    <row r="2155" spans="2:38" x14ac:dyDescent="0.3">
      <c r="B2155" s="132"/>
      <c r="C2155" s="132"/>
      <c r="AL2155" s="129"/>
    </row>
    <row r="2156" spans="2:38" x14ac:dyDescent="0.3">
      <c r="B2156" s="132"/>
      <c r="C2156" s="132"/>
      <c r="AL2156" s="129"/>
    </row>
    <row r="2157" spans="2:38" x14ac:dyDescent="0.3">
      <c r="B2157" s="132"/>
      <c r="C2157" s="132"/>
      <c r="AL2157" s="129"/>
    </row>
    <row r="2158" spans="2:38" x14ac:dyDescent="0.3">
      <c r="B2158" s="132"/>
      <c r="C2158" s="132"/>
      <c r="AL2158" s="129"/>
    </row>
    <row r="2159" spans="2:38" x14ac:dyDescent="0.3">
      <c r="B2159" s="132"/>
      <c r="C2159" s="132"/>
      <c r="AL2159" s="129"/>
    </row>
    <row r="2160" spans="2:38" x14ac:dyDescent="0.3">
      <c r="B2160" s="132"/>
      <c r="C2160" s="132"/>
      <c r="AL2160" s="129"/>
    </row>
    <row r="2161" spans="2:38" x14ac:dyDescent="0.3">
      <c r="B2161" s="132"/>
      <c r="C2161" s="132"/>
      <c r="AL2161" s="129"/>
    </row>
    <row r="2162" spans="2:38" x14ac:dyDescent="0.3">
      <c r="B2162" s="132"/>
      <c r="C2162" s="132"/>
      <c r="AL2162" s="129"/>
    </row>
    <row r="2163" spans="2:38" x14ac:dyDescent="0.3">
      <c r="B2163" s="132"/>
      <c r="C2163" s="132"/>
      <c r="AL2163" s="129"/>
    </row>
    <row r="2164" spans="2:38" x14ac:dyDescent="0.3">
      <c r="B2164" s="132"/>
      <c r="C2164" s="132"/>
      <c r="AL2164" s="129"/>
    </row>
    <row r="2165" spans="2:38" x14ac:dyDescent="0.3">
      <c r="B2165" s="132"/>
      <c r="C2165" s="132"/>
      <c r="AL2165" s="129"/>
    </row>
    <row r="2166" spans="2:38" x14ac:dyDescent="0.3">
      <c r="B2166" s="132"/>
      <c r="C2166" s="132"/>
      <c r="AL2166" s="129"/>
    </row>
    <row r="2167" spans="2:38" x14ac:dyDescent="0.3">
      <c r="B2167" s="132"/>
      <c r="C2167" s="132"/>
      <c r="AL2167" s="129"/>
    </row>
    <row r="2168" spans="2:38" x14ac:dyDescent="0.3">
      <c r="B2168" s="132"/>
      <c r="C2168" s="132"/>
      <c r="AL2168" s="129"/>
    </row>
    <row r="2169" spans="2:38" x14ac:dyDescent="0.3">
      <c r="B2169" s="132"/>
      <c r="C2169" s="132"/>
      <c r="AL2169" s="129"/>
    </row>
    <row r="2170" spans="2:38" x14ac:dyDescent="0.3">
      <c r="B2170" s="132"/>
      <c r="C2170" s="132"/>
      <c r="AL2170" s="129"/>
    </row>
    <row r="2171" spans="2:38" x14ac:dyDescent="0.3">
      <c r="B2171" s="132"/>
      <c r="C2171" s="132"/>
      <c r="AL2171" s="129"/>
    </row>
    <row r="2172" spans="2:38" x14ac:dyDescent="0.3">
      <c r="B2172" s="132"/>
      <c r="C2172" s="132"/>
      <c r="AL2172" s="129"/>
    </row>
    <row r="2173" spans="2:38" x14ac:dyDescent="0.3">
      <c r="B2173" s="132"/>
      <c r="C2173" s="132"/>
      <c r="AL2173" s="129"/>
    </row>
    <row r="2174" spans="2:38" x14ac:dyDescent="0.3">
      <c r="B2174" s="132"/>
      <c r="C2174" s="132"/>
      <c r="AL2174" s="129"/>
    </row>
    <row r="2175" spans="2:38" x14ac:dyDescent="0.3">
      <c r="B2175" s="132"/>
      <c r="C2175" s="132"/>
      <c r="AL2175" s="129"/>
    </row>
    <row r="2176" spans="2:38" x14ac:dyDescent="0.3">
      <c r="B2176" s="132"/>
      <c r="C2176" s="132"/>
      <c r="AL2176" s="129"/>
    </row>
    <row r="2177" spans="2:38" x14ac:dyDescent="0.3">
      <c r="B2177" s="132"/>
      <c r="C2177" s="132"/>
      <c r="AL2177" s="129"/>
    </row>
    <row r="2178" spans="2:38" x14ac:dyDescent="0.3">
      <c r="B2178" s="132"/>
      <c r="C2178" s="132"/>
      <c r="AL2178" s="129"/>
    </row>
    <row r="2179" spans="2:38" x14ac:dyDescent="0.3">
      <c r="B2179" s="132"/>
      <c r="C2179" s="132"/>
      <c r="AL2179" s="129"/>
    </row>
    <row r="2180" spans="2:38" x14ac:dyDescent="0.3">
      <c r="B2180" s="132"/>
      <c r="C2180" s="132"/>
      <c r="AL2180" s="129"/>
    </row>
    <row r="2181" spans="2:38" x14ac:dyDescent="0.3">
      <c r="B2181" s="132"/>
      <c r="C2181" s="132"/>
      <c r="AL2181" s="129"/>
    </row>
    <row r="2182" spans="2:38" x14ac:dyDescent="0.3">
      <c r="B2182" s="132"/>
      <c r="C2182" s="132"/>
      <c r="AL2182" s="129"/>
    </row>
    <row r="2183" spans="2:38" x14ac:dyDescent="0.3">
      <c r="B2183" s="132"/>
      <c r="C2183" s="132"/>
      <c r="AL2183" s="129"/>
    </row>
    <row r="2184" spans="2:38" x14ac:dyDescent="0.3">
      <c r="B2184" s="132"/>
      <c r="C2184" s="132"/>
      <c r="AL2184" s="129"/>
    </row>
    <row r="2185" spans="2:38" x14ac:dyDescent="0.3">
      <c r="B2185" s="132"/>
      <c r="C2185" s="132"/>
      <c r="AL2185" s="129"/>
    </row>
    <row r="2186" spans="2:38" x14ac:dyDescent="0.3">
      <c r="B2186" s="132"/>
      <c r="C2186" s="132"/>
      <c r="AL2186" s="129"/>
    </row>
    <row r="2187" spans="2:38" x14ac:dyDescent="0.3">
      <c r="B2187" s="132"/>
      <c r="C2187" s="132"/>
      <c r="AL2187" s="129"/>
    </row>
    <row r="2188" spans="2:38" x14ac:dyDescent="0.3">
      <c r="B2188" s="132"/>
      <c r="C2188" s="132"/>
      <c r="AL2188" s="129"/>
    </row>
    <row r="2189" spans="2:38" x14ac:dyDescent="0.3">
      <c r="B2189" s="132"/>
      <c r="C2189" s="132"/>
      <c r="AL2189" s="129"/>
    </row>
    <row r="2190" spans="2:38" x14ac:dyDescent="0.3">
      <c r="B2190" s="132"/>
      <c r="C2190" s="132"/>
      <c r="AL2190" s="129"/>
    </row>
    <row r="2191" spans="2:38" x14ac:dyDescent="0.3">
      <c r="B2191" s="132"/>
      <c r="C2191" s="132"/>
      <c r="AL2191" s="129"/>
    </row>
    <row r="2192" spans="2:38" x14ac:dyDescent="0.3">
      <c r="B2192" s="132"/>
      <c r="C2192" s="132"/>
      <c r="AL2192" s="129"/>
    </row>
    <row r="2193" spans="2:38" x14ac:dyDescent="0.3">
      <c r="B2193" s="132"/>
      <c r="C2193" s="132"/>
      <c r="AL2193" s="129"/>
    </row>
    <row r="2194" spans="2:38" x14ac:dyDescent="0.3">
      <c r="B2194" s="132"/>
      <c r="C2194" s="132"/>
      <c r="AL2194" s="129"/>
    </row>
    <row r="2195" spans="2:38" x14ac:dyDescent="0.3">
      <c r="B2195" s="132"/>
      <c r="C2195" s="132"/>
      <c r="AL2195" s="129"/>
    </row>
    <row r="2196" spans="2:38" x14ac:dyDescent="0.3">
      <c r="B2196" s="132"/>
      <c r="C2196" s="132"/>
      <c r="AL2196" s="129"/>
    </row>
    <row r="2197" spans="2:38" x14ac:dyDescent="0.3">
      <c r="B2197" s="132"/>
      <c r="C2197" s="132"/>
      <c r="AL2197" s="129"/>
    </row>
    <row r="2198" spans="2:38" x14ac:dyDescent="0.3">
      <c r="B2198" s="132"/>
      <c r="C2198" s="132"/>
      <c r="AL2198" s="129"/>
    </row>
    <row r="2199" spans="2:38" x14ac:dyDescent="0.3">
      <c r="B2199" s="132"/>
      <c r="C2199" s="132"/>
      <c r="AL2199" s="129"/>
    </row>
    <row r="2200" spans="2:38" x14ac:dyDescent="0.3">
      <c r="B2200" s="132"/>
      <c r="C2200" s="132"/>
      <c r="AL2200" s="129"/>
    </row>
    <row r="2201" spans="2:38" x14ac:dyDescent="0.3">
      <c r="B2201" s="132"/>
      <c r="C2201" s="132"/>
      <c r="AL2201" s="129"/>
    </row>
    <row r="2202" spans="2:38" x14ac:dyDescent="0.3">
      <c r="B2202" s="132"/>
      <c r="C2202" s="132"/>
      <c r="AL2202" s="129"/>
    </row>
    <row r="2203" spans="2:38" x14ac:dyDescent="0.3">
      <c r="B2203" s="132"/>
      <c r="C2203" s="132"/>
      <c r="AL2203" s="129"/>
    </row>
    <row r="2204" spans="2:38" x14ac:dyDescent="0.3">
      <c r="B2204" s="132"/>
      <c r="C2204" s="132"/>
      <c r="AL2204" s="129"/>
    </row>
    <row r="2205" spans="2:38" x14ac:dyDescent="0.3">
      <c r="B2205" s="132"/>
      <c r="C2205" s="132"/>
      <c r="AL2205" s="129"/>
    </row>
    <row r="2206" spans="2:38" x14ac:dyDescent="0.3">
      <c r="B2206" s="132"/>
      <c r="C2206" s="132"/>
      <c r="AL2206" s="129"/>
    </row>
    <row r="2207" spans="2:38" x14ac:dyDescent="0.3">
      <c r="B2207" s="132"/>
      <c r="C2207" s="132"/>
      <c r="AL2207" s="129"/>
    </row>
    <row r="2208" spans="2:38" x14ac:dyDescent="0.3">
      <c r="B2208" s="132"/>
      <c r="C2208" s="132"/>
      <c r="AL2208" s="129"/>
    </row>
    <row r="2209" spans="2:38" x14ac:dyDescent="0.3">
      <c r="B2209" s="132"/>
      <c r="C2209" s="132"/>
      <c r="AL2209" s="129"/>
    </row>
    <row r="2210" spans="2:38" x14ac:dyDescent="0.3">
      <c r="B2210" s="132"/>
      <c r="C2210" s="132"/>
      <c r="AL2210" s="129"/>
    </row>
    <row r="2211" spans="2:38" x14ac:dyDescent="0.3">
      <c r="B2211" s="132"/>
      <c r="C2211" s="132"/>
      <c r="AL2211" s="129"/>
    </row>
    <row r="2212" spans="2:38" x14ac:dyDescent="0.3">
      <c r="B2212" s="132"/>
      <c r="C2212" s="132"/>
      <c r="AL2212" s="129"/>
    </row>
    <row r="2213" spans="2:38" x14ac:dyDescent="0.3">
      <c r="B2213" s="132"/>
      <c r="C2213" s="132"/>
      <c r="AL2213" s="129"/>
    </row>
    <row r="2214" spans="2:38" x14ac:dyDescent="0.3">
      <c r="B2214" s="132"/>
      <c r="C2214" s="132"/>
      <c r="AL2214" s="129"/>
    </row>
    <row r="2215" spans="2:38" x14ac:dyDescent="0.3">
      <c r="B2215" s="132"/>
      <c r="C2215" s="132"/>
      <c r="AL2215" s="129"/>
    </row>
    <row r="2216" spans="2:38" x14ac:dyDescent="0.3">
      <c r="B2216" s="132"/>
      <c r="C2216" s="132"/>
      <c r="AL2216" s="129"/>
    </row>
    <row r="2217" spans="2:38" x14ac:dyDescent="0.3">
      <c r="B2217" s="132"/>
      <c r="C2217" s="132"/>
      <c r="AL2217" s="129"/>
    </row>
    <row r="2218" spans="2:38" x14ac:dyDescent="0.3">
      <c r="B2218" s="132"/>
      <c r="C2218" s="132"/>
      <c r="AL2218" s="129"/>
    </row>
    <row r="2219" spans="2:38" x14ac:dyDescent="0.3">
      <c r="B2219" s="132"/>
      <c r="C2219" s="132"/>
      <c r="AL2219" s="129"/>
    </row>
    <row r="2220" spans="2:38" x14ac:dyDescent="0.3">
      <c r="B2220" s="132"/>
      <c r="C2220" s="132"/>
      <c r="AL2220" s="129"/>
    </row>
    <row r="2221" spans="2:38" x14ac:dyDescent="0.3">
      <c r="B2221" s="132"/>
      <c r="C2221" s="132"/>
      <c r="AL2221" s="129"/>
    </row>
    <row r="2222" spans="2:38" x14ac:dyDescent="0.3">
      <c r="B2222" s="132"/>
      <c r="C2222" s="132"/>
      <c r="AL2222" s="129"/>
    </row>
    <row r="2223" spans="2:38" x14ac:dyDescent="0.3">
      <c r="B2223" s="132"/>
      <c r="C2223" s="132"/>
      <c r="AL2223" s="129"/>
    </row>
    <row r="2224" spans="2:38" x14ac:dyDescent="0.3">
      <c r="B2224" s="132"/>
      <c r="C2224" s="132"/>
      <c r="AL2224" s="129"/>
    </row>
    <row r="2225" spans="2:38" x14ac:dyDescent="0.3">
      <c r="B2225" s="132"/>
      <c r="C2225" s="132"/>
      <c r="AL2225" s="129"/>
    </row>
    <row r="2226" spans="2:38" x14ac:dyDescent="0.3">
      <c r="B2226" s="132"/>
      <c r="C2226" s="132"/>
      <c r="AL2226" s="129"/>
    </row>
    <row r="2227" spans="2:38" x14ac:dyDescent="0.3">
      <c r="B2227" s="132"/>
      <c r="C2227" s="132"/>
      <c r="AL2227" s="129"/>
    </row>
    <row r="2228" spans="2:38" x14ac:dyDescent="0.3">
      <c r="B2228" s="132"/>
      <c r="C2228" s="132"/>
      <c r="AL2228" s="129"/>
    </row>
    <row r="2229" spans="2:38" x14ac:dyDescent="0.3">
      <c r="B2229" s="132"/>
      <c r="C2229" s="132"/>
      <c r="AL2229" s="129"/>
    </row>
    <row r="2230" spans="2:38" x14ac:dyDescent="0.3">
      <c r="B2230" s="132"/>
      <c r="C2230" s="132"/>
      <c r="AL2230" s="129"/>
    </row>
    <row r="2231" spans="2:38" x14ac:dyDescent="0.3">
      <c r="B2231" s="132"/>
      <c r="C2231" s="132"/>
      <c r="AL2231" s="129"/>
    </row>
    <row r="2232" spans="2:38" x14ac:dyDescent="0.3">
      <c r="B2232" s="132"/>
      <c r="C2232" s="132"/>
      <c r="AL2232" s="129"/>
    </row>
    <row r="2233" spans="2:38" x14ac:dyDescent="0.3">
      <c r="B2233" s="132"/>
      <c r="C2233" s="132"/>
      <c r="AL2233" s="129"/>
    </row>
    <row r="2234" spans="2:38" x14ac:dyDescent="0.3">
      <c r="B2234" s="132"/>
      <c r="C2234" s="132"/>
      <c r="AL2234" s="129"/>
    </row>
    <row r="2235" spans="2:38" x14ac:dyDescent="0.3">
      <c r="B2235" s="132"/>
      <c r="C2235" s="132"/>
      <c r="AL2235" s="129"/>
    </row>
    <row r="2236" spans="2:38" x14ac:dyDescent="0.3">
      <c r="B2236" s="132"/>
      <c r="C2236" s="132"/>
      <c r="AL2236" s="129"/>
    </row>
    <row r="2237" spans="2:38" x14ac:dyDescent="0.3">
      <c r="B2237" s="132"/>
      <c r="C2237" s="132"/>
      <c r="AL2237" s="129"/>
    </row>
    <row r="2238" spans="2:38" x14ac:dyDescent="0.3">
      <c r="B2238" s="132"/>
      <c r="C2238" s="132"/>
      <c r="AL2238" s="129"/>
    </row>
    <row r="2239" spans="2:38" x14ac:dyDescent="0.3">
      <c r="B2239" s="132"/>
      <c r="C2239" s="132"/>
      <c r="AL2239" s="129"/>
    </row>
    <row r="2240" spans="2:38" x14ac:dyDescent="0.3">
      <c r="B2240" s="132"/>
      <c r="C2240" s="132"/>
      <c r="AL2240" s="129"/>
    </row>
    <row r="2241" spans="2:38" x14ac:dyDescent="0.3">
      <c r="B2241" s="132"/>
      <c r="C2241" s="132"/>
      <c r="AL2241" s="129"/>
    </row>
    <row r="2242" spans="2:38" x14ac:dyDescent="0.3">
      <c r="B2242" s="132"/>
      <c r="C2242" s="132"/>
      <c r="AL2242" s="129"/>
    </row>
    <row r="2243" spans="2:38" x14ac:dyDescent="0.3">
      <c r="B2243" s="132"/>
      <c r="C2243" s="132"/>
      <c r="AL2243" s="129"/>
    </row>
    <row r="2244" spans="2:38" x14ac:dyDescent="0.3">
      <c r="B2244" s="132"/>
      <c r="C2244" s="132"/>
      <c r="AL2244" s="129"/>
    </row>
    <row r="2245" spans="2:38" x14ac:dyDescent="0.3">
      <c r="B2245" s="132"/>
      <c r="C2245" s="132"/>
      <c r="AL2245" s="129"/>
    </row>
    <row r="2246" spans="2:38" x14ac:dyDescent="0.3">
      <c r="B2246" s="132"/>
      <c r="C2246" s="132"/>
      <c r="AL2246" s="129"/>
    </row>
    <row r="2247" spans="2:38" x14ac:dyDescent="0.3">
      <c r="B2247" s="132"/>
      <c r="C2247" s="132"/>
      <c r="AL2247" s="129"/>
    </row>
    <row r="2248" spans="2:38" x14ac:dyDescent="0.3">
      <c r="B2248" s="132"/>
      <c r="C2248" s="132"/>
      <c r="AL2248" s="129"/>
    </row>
    <row r="2249" spans="2:38" x14ac:dyDescent="0.3">
      <c r="B2249" s="132"/>
      <c r="C2249" s="132"/>
      <c r="AL2249" s="129"/>
    </row>
    <row r="2250" spans="2:38" x14ac:dyDescent="0.3">
      <c r="B2250" s="132"/>
      <c r="C2250" s="132"/>
      <c r="AL2250" s="129"/>
    </row>
    <row r="2251" spans="2:38" x14ac:dyDescent="0.3">
      <c r="B2251" s="132"/>
      <c r="C2251" s="132"/>
      <c r="AL2251" s="129"/>
    </row>
    <row r="2252" spans="2:38" x14ac:dyDescent="0.3">
      <c r="B2252" s="132"/>
      <c r="C2252" s="132"/>
      <c r="AL2252" s="129"/>
    </row>
    <row r="2253" spans="2:38" x14ac:dyDescent="0.3">
      <c r="B2253" s="132"/>
      <c r="C2253" s="132"/>
      <c r="AL2253" s="129"/>
    </row>
    <row r="2254" spans="2:38" x14ac:dyDescent="0.3">
      <c r="B2254" s="132"/>
      <c r="C2254" s="132"/>
      <c r="AL2254" s="129"/>
    </row>
    <row r="2255" spans="2:38" x14ac:dyDescent="0.3">
      <c r="B2255" s="132"/>
      <c r="C2255" s="132"/>
      <c r="AL2255" s="129"/>
    </row>
    <row r="2256" spans="2:38" x14ac:dyDescent="0.3">
      <c r="B2256" s="132"/>
      <c r="C2256" s="132"/>
      <c r="AL2256" s="129"/>
    </row>
    <row r="2257" spans="2:38" x14ac:dyDescent="0.3">
      <c r="B2257" s="132"/>
      <c r="C2257" s="132"/>
      <c r="AL2257" s="129"/>
    </row>
    <row r="2258" spans="2:38" x14ac:dyDescent="0.3">
      <c r="B2258" s="132"/>
      <c r="C2258" s="132"/>
      <c r="AL2258" s="129"/>
    </row>
    <row r="2259" spans="2:38" x14ac:dyDescent="0.3">
      <c r="B2259" s="132"/>
      <c r="C2259" s="132"/>
      <c r="AL2259" s="129"/>
    </row>
    <row r="2260" spans="2:38" x14ac:dyDescent="0.3">
      <c r="B2260" s="132"/>
      <c r="C2260" s="132"/>
      <c r="AL2260" s="129"/>
    </row>
    <row r="2261" spans="2:38" x14ac:dyDescent="0.3">
      <c r="B2261" s="132"/>
      <c r="C2261" s="132"/>
      <c r="AL2261" s="129"/>
    </row>
    <row r="2262" spans="2:38" x14ac:dyDescent="0.3">
      <c r="B2262" s="132"/>
      <c r="C2262" s="132"/>
      <c r="AL2262" s="129"/>
    </row>
    <row r="2263" spans="2:38" x14ac:dyDescent="0.3">
      <c r="B2263" s="132"/>
      <c r="C2263" s="132"/>
      <c r="AL2263" s="129"/>
    </row>
    <row r="2264" spans="2:38" x14ac:dyDescent="0.3">
      <c r="B2264" s="132"/>
      <c r="C2264" s="132"/>
      <c r="AL2264" s="129"/>
    </row>
    <row r="2265" spans="2:38" x14ac:dyDescent="0.3">
      <c r="B2265" s="132"/>
      <c r="C2265" s="132"/>
      <c r="AL2265" s="129"/>
    </row>
    <row r="2266" spans="2:38" x14ac:dyDescent="0.3">
      <c r="B2266" s="132"/>
      <c r="C2266" s="132"/>
      <c r="AL2266" s="129"/>
    </row>
    <row r="2267" spans="2:38" x14ac:dyDescent="0.3">
      <c r="B2267" s="132"/>
      <c r="C2267" s="132"/>
      <c r="AL2267" s="129"/>
    </row>
    <row r="2268" spans="2:38" x14ac:dyDescent="0.3">
      <c r="B2268" s="132"/>
      <c r="C2268" s="132"/>
      <c r="AL2268" s="129"/>
    </row>
    <row r="2269" spans="2:38" x14ac:dyDescent="0.3">
      <c r="B2269" s="132"/>
      <c r="C2269" s="132"/>
      <c r="AL2269" s="129"/>
    </row>
    <row r="2270" spans="2:38" x14ac:dyDescent="0.3">
      <c r="B2270" s="132"/>
      <c r="C2270" s="132"/>
      <c r="AL2270" s="129"/>
    </row>
    <row r="2271" spans="2:38" x14ac:dyDescent="0.3">
      <c r="B2271" s="132"/>
      <c r="C2271" s="132"/>
      <c r="AL2271" s="129"/>
    </row>
    <row r="2272" spans="2:38" x14ac:dyDescent="0.3">
      <c r="B2272" s="132"/>
      <c r="C2272" s="132"/>
      <c r="AL2272" s="129"/>
    </row>
    <row r="2273" spans="2:38" x14ac:dyDescent="0.3">
      <c r="B2273" s="132"/>
      <c r="C2273" s="132"/>
      <c r="AL2273" s="129"/>
    </row>
    <row r="2274" spans="2:38" x14ac:dyDescent="0.3">
      <c r="B2274" s="132"/>
      <c r="C2274" s="132"/>
      <c r="AL2274" s="129"/>
    </row>
    <row r="2275" spans="2:38" x14ac:dyDescent="0.3">
      <c r="B2275" s="132"/>
      <c r="C2275" s="132"/>
      <c r="AL2275" s="129"/>
    </row>
    <row r="2276" spans="2:38" x14ac:dyDescent="0.3">
      <c r="B2276" s="132"/>
      <c r="C2276" s="132"/>
      <c r="AL2276" s="129"/>
    </row>
    <row r="2277" spans="2:38" x14ac:dyDescent="0.3">
      <c r="B2277" s="132"/>
      <c r="C2277" s="132"/>
      <c r="AL2277" s="129"/>
    </row>
    <row r="2278" spans="2:38" x14ac:dyDescent="0.3">
      <c r="B2278" s="132"/>
      <c r="C2278" s="132"/>
      <c r="AL2278" s="129"/>
    </row>
    <row r="2279" spans="2:38" x14ac:dyDescent="0.3">
      <c r="B2279" s="132"/>
      <c r="C2279" s="132"/>
      <c r="AL2279" s="129"/>
    </row>
    <row r="2280" spans="2:38" x14ac:dyDescent="0.3">
      <c r="B2280" s="132"/>
      <c r="C2280" s="132"/>
      <c r="AL2280" s="129"/>
    </row>
    <row r="2281" spans="2:38" x14ac:dyDescent="0.3">
      <c r="B2281" s="132"/>
      <c r="C2281" s="132"/>
      <c r="AL2281" s="129"/>
    </row>
    <row r="2282" spans="2:38" x14ac:dyDescent="0.3">
      <c r="B2282" s="132"/>
      <c r="C2282" s="132"/>
      <c r="AL2282" s="129"/>
    </row>
    <row r="2283" spans="2:38" x14ac:dyDescent="0.3">
      <c r="B2283" s="132"/>
      <c r="C2283" s="132"/>
      <c r="AL2283" s="129"/>
    </row>
    <row r="2284" spans="2:38" x14ac:dyDescent="0.3">
      <c r="B2284" s="132"/>
      <c r="C2284" s="132"/>
      <c r="AL2284" s="129"/>
    </row>
    <row r="2285" spans="2:38" x14ac:dyDescent="0.3">
      <c r="B2285" s="132"/>
      <c r="C2285" s="132"/>
      <c r="AL2285" s="129"/>
    </row>
    <row r="2286" spans="2:38" x14ac:dyDescent="0.3">
      <c r="B2286" s="132"/>
      <c r="C2286" s="132"/>
      <c r="AL2286" s="129"/>
    </row>
    <row r="2287" spans="2:38" x14ac:dyDescent="0.3">
      <c r="B2287" s="132"/>
      <c r="C2287" s="132"/>
      <c r="AL2287" s="129"/>
    </row>
    <row r="2288" spans="2:38" x14ac:dyDescent="0.3">
      <c r="B2288" s="132"/>
      <c r="C2288" s="132"/>
      <c r="AL2288" s="129"/>
    </row>
    <row r="2289" spans="2:38" x14ac:dyDescent="0.3">
      <c r="B2289" s="132"/>
      <c r="C2289" s="132"/>
      <c r="AL2289" s="129"/>
    </row>
    <row r="2290" spans="2:38" x14ac:dyDescent="0.3">
      <c r="B2290" s="132"/>
      <c r="C2290" s="132"/>
      <c r="AL2290" s="129"/>
    </row>
    <row r="2291" spans="2:38" x14ac:dyDescent="0.3">
      <c r="B2291" s="132"/>
      <c r="C2291" s="132"/>
      <c r="AL2291" s="129"/>
    </row>
    <row r="2292" spans="2:38" x14ac:dyDescent="0.3">
      <c r="B2292" s="132"/>
      <c r="C2292" s="132"/>
      <c r="AL2292" s="129"/>
    </row>
    <row r="2293" spans="2:38" x14ac:dyDescent="0.3">
      <c r="B2293" s="132"/>
      <c r="C2293" s="132"/>
      <c r="AL2293" s="129"/>
    </row>
    <row r="2294" spans="2:38" x14ac:dyDescent="0.3">
      <c r="B2294" s="132"/>
      <c r="C2294" s="132"/>
      <c r="AL2294" s="129"/>
    </row>
    <row r="2295" spans="2:38" x14ac:dyDescent="0.3">
      <c r="B2295" s="132"/>
      <c r="C2295" s="132"/>
      <c r="AL2295" s="129"/>
    </row>
    <row r="2296" spans="2:38" x14ac:dyDescent="0.3">
      <c r="B2296" s="132"/>
      <c r="C2296" s="132"/>
      <c r="AL2296" s="129"/>
    </row>
    <row r="2297" spans="2:38" x14ac:dyDescent="0.3">
      <c r="B2297" s="132"/>
      <c r="C2297" s="132"/>
      <c r="AL2297" s="129"/>
    </row>
    <row r="2298" spans="2:38" x14ac:dyDescent="0.3">
      <c r="B2298" s="132"/>
      <c r="C2298" s="132"/>
      <c r="AL2298" s="129"/>
    </row>
    <row r="2299" spans="2:38" x14ac:dyDescent="0.3">
      <c r="B2299" s="132"/>
      <c r="C2299" s="132"/>
      <c r="AL2299" s="129"/>
    </row>
    <row r="2300" spans="2:38" x14ac:dyDescent="0.3">
      <c r="B2300" s="132"/>
      <c r="C2300" s="132"/>
      <c r="AL2300" s="129"/>
    </row>
    <row r="2301" spans="2:38" x14ac:dyDescent="0.3">
      <c r="B2301" s="132"/>
      <c r="C2301" s="132"/>
      <c r="AL2301" s="129"/>
    </row>
    <row r="2302" spans="2:38" x14ac:dyDescent="0.3">
      <c r="B2302" s="132"/>
      <c r="C2302" s="132"/>
      <c r="AL2302" s="129"/>
    </row>
    <row r="2303" spans="2:38" x14ac:dyDescent="0.3">
      <c r="B2303" s="132"/>
      <c r="C2303" s="132"/>
      <c r="AL2303" s="129"/>
    </row>
    <row r="2304" spans="2:38" x14ac:dyDescent="0.3">
      <c r="B2304" s="132"/>
      <c r="C2304" s="132"/>
      <c r="AL2304" s="129"/>
    </row>
    <row r="2305" spans="2:38" x14ac:dyDescent="0.3">
      <c r="B2305" s="132"/>
      <c r="C2305" s="132"/>
      <c r="AL2305" s="129"/>
    </row>
    <row r="2306" spans="2:38" x14ac:dyDescent="0.3">
      <c r="B2306" s="132"/>
      <c r="C2306" s="132"/>
      <c r="AL2306" s="129"/>
    </row>
    <row r="2307" spans="2:38" x14ac:dyDescent="0.3">
      <c r="B2307" s="132"/>
      <c r="C2307" s="132"/>
      <c r="AL2307" s="129"/>
    </row>
    <row r="2308" spans="2:38" x14ac:dyDescent="0.3">
      <c r="B2308" s="132"/>
      <c r="C2308" s="132"/>
      <c r="AL2308" s="129"/>
    </row>
    <row r="2309" spans="2:38" x14ac:dyDescent="0.3">
      <c r="B2309" s="132"/>
      <c r="C2309" s="132"/>
      <c r="AL2309" s="129"/>
    </row>
    <row r="2310" spans="2:38" x14ac:dyDescent="0.3">
      <c r="B2310" s="132"/>
      <c r="C2310" s="132"/>
      <c r="AL2310" s="129"/>
    </row>
    <row r="2311" spans="2:38" x14ac:dyDescent="0.3">
      <c r="B2311" s="132"/>
      <c r="C2311" s="132"/>
      <c r="AL2311" s="129"/>
    </row>
    <row r="2312" spans="2:38" x14ac:dyDescent="0.3">
      <c r="B2312" s="132"/>
      <c r="C2312" s="132"/>
      <c r="AL2312" s="129"/>
    </row>
    <row r="2313" spans="2:38" x14ac:dyDescent="0.3">
      <c r="B2313" s="132"/>
      <c r="C2313" s="132"/>
      <c r="AL2313" s="129"/>
    </row>
    <row r="2314" spans="2:38" x14ac:dyDescent="0.3">
      <c r="B2314" s="132"/>
      <c r="C2314" s="132"/>
      <c r="AL2314" s="129"/>
    </row>
    <row r="2315" spans="2:38" x14ac:dyDescent="0.3">
      <c r="B2315" s="132"/>
      <c r="C2315" s="132"/>
      <c r="AL2315" s="129"/>
    </row>
    <row r="2316" spans="2:38" x14ac:dyDescent="0.3">
      <c r="B2316" s="132"/>
      <c r="C2316" s="132"/>
      <c r="AL2316" s="129"/>
    </row>
    <row r="2317" spans="2:38" x14ac:dyDescent="0.3">
      <c r="B2317" s="132"/>
      <c r="C2317" s="132"/>
      <c r="AL2317" s="129"/>
    </row>
    <row r="2318" spans="2:38" x14ac:dyDescent="0.3">
      <c r="B2318" s="132"/>
      <c r="C2318" s="132"/>
      <c r="AL2318" s="129"/>
    </row>
    <row r="2319" spans="2:38" x14ac:dyDescent="0.3">
      <c r="B2319" s="132"/>
      <c r="C2319" s="132"/>
      <c r="AL2319" s="129"/>
    </row>
    <row r="2320" spans="2:38" x14ac:dyDescent="0.3">
      <c r="B2320" s="132"/>
      <c r="C2320" s="132"/>
      <c r="AL2320" s="129"/>
    </row>
    <row r="2321" spans="2:38" x14ac:dyDescent="0.3">
      <c r="B2321" s="132"/>
      <c r="C2321" s="132"/>
      <c r="AL2321" s="129"/>
    </row>
    <row r="2322" spans="2:38" x14ac:dyDescent="0.3">
      <c r="B2322" s="132"/>
      <c r="C2322" s="132"/>
      <c r="AL2322" s="129"/>
    </row>
    <row r="2323" spans="2:38" x14ac:dyDescent="0.3">
      <c r="B2323" s="132"/>
      <c r="C2323" s="132"/>
      <c r="AL2323" s="129"/>
    </row>
    <row r="2324" spans="2:38" x14ac:dyDescent="0.3">
      <c r="B2324" s="132"/>
      <c r="C2324" s="132"/>
      <c r="AL2324" s="129"/>
    </row>
    <row r="2325" spans="2:38" x14ac:dyDescent="0.3">
      <c r="B2325" s="132"/>
      <c r="C2325" s="132"/>
      <c r="T2325" s="13"/>
      <c r="AL2325" s="129"/>
    </row>
    <row r="2326" spans="2:38" x14ac:dyDescent="0.3">
      <c r="B2326" s="132"/>
      <c r="C2326" s="132"/>
      <c r="T2326" s="13"/>
      <c r="AL2326" s="129"/>
    </row>
    <row r="2327" spans="2:38" x14ac:dyDescent="0.3">
      <c r="B2327" s="132"/>
      <c r="C2327" s="132"/>
      <c r="T2327" s="13"/>
      <c r="AL2327" s="129"/>
    </row>
    <row r="2328" spans="2:38" x14ac:dyDescent="0.3">
      <c r="B2328" s="132"/>
      <c r="C2328" s="132"/>
      <c r="T2328" s="13"/>
      <c r="AL2328" s="129"/>
    </row>
    <row r="2329" spans="2:38" x14ac:dyDescent="0.3">
      <c r="B2329" s="132"/>
      <c r="C2329" s="132"/>
      <c r="T2329" s="13"/>
      <c r="AL2329" s="129"/>
    </row>
    <row r="2330" spans="2:38" x14ac:dyDescent="0.3">
      <c r="B2330" s="132"/>
      <c r="C2330" s="132"/>
      <c r="T2330" s="13"/>
      <c r="AL2330" s="129"/>
    </row>
    <row r="2331" spans="2:38" x14ac:dyDescent="0.3">
      <c r="B2331" s="132"/>
      <c r="C2331" s="132"/>
      <c r="T2331" s="13"/>
      <c r="AL2331" s="129"/>
    </row>
    <row r="2332" spans="2:38" x14ac:dyDescent="0.3">
      <c r="B2332" s="132"/>
      <c r="C2332" s="132"/>
      <c r="T2332" s="13"/>
      <c r="AL2332" s="129"/>
    </row>
    <row r="2333" spans="2:38" x14ac:dyDescent="0.3">
      <c r="B2333" s="132"/>
      <c r="C2333" s="132"/>
      <c r="T2333" s="13"/>
      <c r="AL2333" s="129"/>
    </row>
    <row r="2334" spans="2:38" x14ac:dyDescent="0.3">
      <c r="B2334" s="132"/>
      <c r="C2334" s="132"/>
      <c r="T2334" s="13"/>
      <c r="AL2334" s="129"/>
    </row>
    <row r="2335" spans="2:38" x14ac:dyDescent="0.3">
      <c r="B2335" s="132"/>
      <c r="C2335" s="132"/>
      <c r="T2335" s="13"/>
      <c r="AL2335" s="129"/>
    </row>
    <row r="2336" spans="2:38" x14ac:dyDescent="0.3">
      <c r="B2336" s="132"/>
      <c r="C2336" s="132"/>
      <c r="T2336" s="13"/>
      <c r="AL2336" s="129"/>
    </row>
    <row r="2337" spans="2:38" x14ac:dyDescent="0.3">
      <c r="B2337" s="132"/>
      <c r="C2337" s="132"/>
      <c r="T2337" s="13"/>
      <c r="AL2337" s="129"/>
    </row>
    <row r="2338" spans="2:38" x14ac:dyDescent="0.3">
      <c r="B2338" s="132"/>
      <c r="C2338" s="132"/>
      <c r="T2338" s="13"/>
      <c r="AL2338" s="129"/>
    </row>
    <row r="2339" spans="2:38" x14ac:dyDescent="0.3">
      <c r="B2339" s="132"/>
      <c r="C2339" s="132"/>
      <c r="T2339" s="13"/>
      <c r="AL2339" s="129"/>
    </row>
    <row r="2340" spans="2:38" x14ac:dyDescent="0.3">
      <c r="B2340" s="132"/>
      <c r="C2340" s="132"/>
      <c r="T2340" s="13"/>
      <c r="AL2340" s="129"/>
    </row>
    <row r="2341" spans="2:38" x14ac:dyDescent="0.3">
      <c r="B2341" s="132"/>
      <c r="C2341" s="132"/>
      <c r="T2341" s="13"/>
      <c r="AL2341" s="129"/>
    </row>
    <row r="2342" spans="2:38" x14ac:dyDescent="0.3">
      <c r="B2342" s="132"/>
      <c r="C2342" s="132"/>
      <c r="T2342" s="13"/>
      <c r="AL2342" s="129"/>
    </row>
    <row r="2343" spans="2:38" x14ac:dyDescent="0.3">
      <c r="B2343" s="132"/>
      <c r="C2343" s="132"/>
      <c r="T2343" s="13"/>
      <c r="AL2343" s="129"/>
    </row>
    <row r="2344" spans="2:38" x14ac:dyDescent="0.3">
      <c r="B2344" s="132"/>
      <c r="C2344" s="132"/>
      <c r="T2344" s="13"/>
      <c r="AL2344" s="129"/>
    </row>
    <row r="2345" spans="2:38" x14ac:dyDescent="0.3">
      <c r="B2345" s="132"/>
      <c r="C2345" s="132"/>
      <c r="T2345" s="13"/>
      <c r="AL2345" s="129"/>
    </row>
    <row r="2346" spans="2:38" x14ac:dyDescent="0.3">
      <c r="B2346" s="132"/>
      <c r="C2346" s="132"/>
      <c r="T2346" s="13"/>
      <c r="AL2346" s="129"/>
    </row>
    <row r="2347" spans="2:38" x14ac:dyDescent="0.3">
      <c r="B2347" s="132"/>
      <c r="C2347" s="132"/>
      <c r="T2347" s="13"/>
      <c r="AL2347" s="129"/>
    </row>
    <row r="2348" spans="2:38" x14ac:dyDescent="0.3">
      <c r="B2348" s="132"/>
      <c r="C2348" s="132"/>
      <c r="T2348" s="13"/>
      <c r="AL2348" s="129"/>
    </row>
    <row r="2349" spans="2:38" x14ac:dyDescent="0.3">
      <c r="B2349" s="132"/>
      <c r="C2349" s="132"/>
      <c r="T2349" s="13"/>
      <c r="AL2349" s="129"/>
    </row>
    <row r="2350" spans="2:38" x14ac:dyDescent="0.3">
      <c r="B2350" s="132"/>
      <c r="C2350" s="132"/>
      <c r="T2350" s="13"/>
      <c r="AL2350" s="129"/>
    </row>
    <row r="2351" spans="2:38" x14ac:dyDescent="0.3">
      <c r="B2351" s="132"/>
      <c r="C2351" s="132"/>
      <c r="T2351" s="13"/>
      <c r="AL2351" s="129"/>
    </row>
    <row r="2352" spans="2:38" x14ac:dyDescent="0.3">
      <c r="B2352" s="132"/>
      <c r="C2352" s="132"/>
      <c r="T2352" s="13"/>
      <c r="AL2352" s="129"/>
    </row>
    <row r="2353" spans="2:38" x14ac:dyDescent="0.3">
      <c r="B2353" s="132"/>
      <c r="C2353" s="132"/>
      <c r="T2353" s="13"/>
      <c r="AL2353" s="129"/>
    </row>
    <row r="2354" spans="2:38" x14ac:dyDescent="0.3">
      <c r="B2354" s="132"/>
      <c r="C2354" s="132"/>
      <c r="T2354" s="13"/>
      <c r="AL2354" s="129"/>
    </row>
    <row r="2355" spans="2:38" x14ac:dyDescent="0.3">
      <c r="B2355" s="132"/>
      <c r="C2355" s="132"/>
      <c r="T2355" s="13"/>
      <c r="AL2355" s="129"/>
    </row>
    <row r="2356" spans="2:38" x14ac:dyDescent="0.3">
      <c r="B2356" s="132"/>
      <c r="C2356" s="132"/>
      <c r="T2356" s="13"/>
      <c r="AL2356" s="129"/>
    </row>
    <row r="2357" spans="2:38" x14ac:dyDescent="0.3">
      <c r="B2357" s="132"/>
      <c r="C2357" s="132"/>
      <c r="T2357" s="13"/>
      <c r="AL2357" s="129"/>
    </row>
    <row r="2358" spans="2:38" x14ac:dyDescent="0.3">
      <c r="B2358" s="132"/>
      <c r="C2358" s="132"/>
      <c r="T2358" s="13"/>
      <c r="AL2358" s="129"/>
    </row>
    <row r="2359" spans="2:38" x14ac:dyDescent="0.3">
      <c r="B2359" s="132"/>
      <c r="C2359" s="132"/>
      <c r="T2359" s="13"/>
      <c r="AL2359" s="129"/>
    </row>
    <row r="2360" spans="2:38" x14ac:dyDescent="0.3">
      <c r="B2360" s="132"/>
      <c r="C2360" s="132"/>
      <c r="T2360" s="13"/>
      <c r="AL2360" s="129"/>
    </row>
    <row r="2361" spans="2:38" x14ac:dyDescent="0.3">
      <c r="B2361" s="132"/>
      <c r="C2361" s="132"/>
      <c r="T2361" s="13"/>
      <c r="AL2361" s="129"/>
    </row>
    <row r="2362" spans="2:38" x14ac:dyDescent="0.3">
      <c r="B2362" s="132"/>
      <c r="C2362" s="132"/>
      <c r="T2362" s="13"/>
      <c r="AL2362" s="129"/>
    </row>
    <row r="2363" spans="2:38" x14ac:dyDescent="0.3">
      <c r="B2363" s="132"/>
      <c r="C2363" s="132"/>
      <c r="T2363" s="13"/>
      <c r="AL2363" s="129"/>
    </row>
    <row r="2364" spans="2:38" x14ac:dyDescent="0.3">
      <c r="B2364" s="132"/>
      <c r="C2364" s="132"/>
      <c r="T2364" s="13"/>
      <c r="AL2364" s="129"/>
    </row>
    <row r="2365" spans="2:38" x14ac:dyDescent="0.3">
      <c r="B2365" s="132"/>
      <c r="C2365" s="132"/>
      <c r="T2365" s="13"/>
      <c r="AL2365" s="129"/>
    </row>
    <row r="2366" spans="2:38" x14ac:dyDescent="0.3">
      <c r="B2366" s="132"/>
      <c r="C2366" s="132"/>
      <c r="T2366" s="13"/>
      <c r="AL2366" s="129"/>
    </row>
    <row r="2367" spans="2:38" x14ac:dyDescent="0.3">
      <c r="B2367" s="132"/>
      <c r="C2367" s="132"/>
      <c r="T2367" s="13"/>
      <c r="AL2367" s="129"/>
    </row>
    <row r="2368" spans="2:38" x14ac:dyDescent="0.3">
      <c r="B2368" s="132"/>
      <c r="C2368" s="132"/>
      <c r="T2368" s="13"/>
      <c r="AL2368" s="129"/>
    </row>
    <row r="2369" spans="2:38" x14ac:dyDescent="0.3">
      <c r="B2369" s="132"/>
      <c r="C2369" s="132"/>
      <c r="T2369" s="13"/>
      <c r="AL2369" s="129"/>
    </row>
    <row r="2370" spans="2:38" x14ac:dyDescent="0.3">
      <c r="B2370" s="132"/>
      <c r="C2370" s="132"/>
      <c r="T2370" s="13"/>
      <c r="AL2370" s="129"/>
    </row>
    <row r="2371" spans="2:38" x14ac:dyDescent="0.3">
      <c r="B2371" s="132"/>
      <c r="C2371" s="132"/>
      <c r="T2371" s="13"/>
      <c r="AL2371" s="129"/>
    </row>
    <row r="2372" spans="2:38" x14ac:dyDescent="0.3">
      <c r="B2372" s="132"/>
      <c r="C2372" s="132"/>
      <c r="T2372" s="13"/>
      <c r="AL2372" s="129"/>
    </row>
    <row r="2373" spans="2:38" x14ac:dyDescent="0.3">
      <c r="B2373" s="132"/>
      <c r="C2373" s="132"/>
      <c r="T2373" s="13"/>
      <c r="AL2373" s="129"/>
    </row>
    <row r="2374" spans="2:38" x14ac:dyDescent="0.3">
      <c r="B2374" s="132"/>
      <c r="C2374" s="132"/>
      <c r="T2374" s="13"/>
      <c r="AL2374" s="129"/>
    </row>
    <row r="2375" spans="2:38" x14ac:dyDescent="0.3">
      <c r="B2375" s="132"/>
      <c r="C2375" s="132"/>
      <c r="T2375" s="13"/>
      <c r="AL2375" s="129"/>
    </row>
    <row r="2376" spans="2:38" x14ac:dyDescent="0.3">
      <c r="B2376" s="132"/>
      <c r="C2376" s="132"/>
      <c r="T2376" s="13"/>
      <c r="AL2376" s="129"/>
    </row>
    <row r="2377" spans="2:38" x14ac:dyDescent="0.3">
      <c r="B2377" s="132"/>
      <c r="C2377" s="132"/>
      <c r="T2377" s="13"/>
      <c r="AL2377" s="129"/>
    </row>
    <row r="2378" spans="2:38" x14ac:dyDescent="0.3">
      <c r="B2378" s="132"/>
      <c r="C2378" s="132"/>
      <c r="T2378" s="13"/>
      <c r="AL2378" s="129"/>
    </row>
    <row r="2379" spans="2:38" x14ac:dyDescent="0.3">
      <c r="B2379" s="132"/>
      <c r="C2379" s="132"/>
      <c r="T2379" s="13"/>
      <c r="AL2379" s="129"/>
    </row>
    <row r="2380" spans="2:38" x14ac:dyDescent="0.3">
      <c r="B2380" s="132"/>
      <c r="C2380" s="132"/>
      <c r="T2380" s="13"/>
      <c r="AL2380" s="129"/>
    </row>
    <row r="2381" spans="2:38" x14ac:dyDescent="0.3">
      <c r="B2381" s="132"/>
      <c r="C2381" s="132"/>
      <c r="T2381" s="13"/>
      <c r="AL2381" s="129"/>
    </row>
    <row r="2382" spans="2:38" x14ac:dyDescent="0.3">
      <c r="B2382" s="132"/>
      <c r="C2382" s="132"/>
      <c r="T2382" s="13"/>
      <c r="AL2382" s="129"/>
    </row>
    <row r="2383" spans="2:38" x14ac:dyDescent="0.3">
      <c r="B2383" s="132"/>
      <c r="C2383" s="132"/>
      <c r="T2383" s="13"/>
      <c r="AL2383" s="129"/>
    </row>
    <row r="2384" spans="2:38" x14ac:dyDescent="0.3">
      <c r="B2384" s="132"/>
      <c r="C2384" s="132"/>
      <c r="T2384" s="13"/>
      <c r="AL2384" s="129"/>
    </row>
    <row r="2385" spans="2:38" x14ac:dyDescent="0.3">
      <c r="B2385" s="132"/>
      <c r="C2385" s="132"/>
      <c r="T2385" s="13"/>
      <c r="AL2385" s="129"/>
    </row>
    <row r="2386" spans="2:38" x14ac:dyDescent="0.3">
      <c r="B2386" s="132"/>
      <c r="C2386" s="132"/>
      <c r="T2386" s="13"/>
      <c r="AL2386" s="129"/>
    </row>
    <row r="2387" spans="2:38" x14ac:dyDescent="0.3">
      <c r="B2387" s="132"/>
      <c r="C2387" s="132"/>
      <c r="T2387" s="13"/>
      <c r="AL2387" s="129"/>
    </row>
    <row r="2388" spans="2:38" x14ac:dyDescent="0.3">
      <c r="B2388" s="132"/>
      <c r="C2388" s="132"/>
      <c r="T2388" s="13"/>
      <c r="AL2388" s="129"/>
    </row>
    <row r="2389" spans="2:38" x14ac:dyDescent="0.3">
      <c r="B2389" s="132"/>
      <c r="C2389" s="132"/>
      <c r="T2389" s="13"/>
      <c r="AL2389" s="129"/>
    </row>
    <row r="2390" spans="2:38" x14ac:dyDescent="0.3">
      <c r="B2390" s="132"/>
      <c r="C2390" s="132"/>
      <c r="T2390" s="13"/>
      <c r="AL2390" s="129"/>
    </row>
    <row r="2391" spans="2:38" x14ac:dyDescent="0.3">
      <c r="B2391" s="132"/>
      <c r="C2391" s="132"/>
      <c r="T2391" s="13"/>
      <c r="AL2391" s="129"/>
    </row>
    <row r="2392" spans="2:38" x14ac:dyDescent="0.3">
      <c r="B2392" s="132"/>
      <c r="C2392" s="132"/>
      <c r="T2392" s="13"/>
      <c r="AL2392" s="129"/>
    </row>
    <row r="2393" spans="2:38" x14ac:dyDescent="0.3">
      <c r="B2393" s="132"/>
      <c r="C2393" s="132"/>
      <c r="T2393" s="13"/>
      <c r="AL2393" s="129"/>
    </row>
    <row r="2394" spans="2:38" x14ac:dyDescent="0.3">
      <c r="B2394" s="132"/>
      <c r="C2394" s="132"/>
      <c r="T2394" s="13"/>
      <c r="AL2394" s="129"/>
    </row>
    <row r="2395" spans="2:38" x14ac:dyDescent="0.3">
      <c r="B2395" s="132"/>
      <c r="C2395" s="132"/>
      <c r="T2395" s="13"/>
      <c r="AL2395" s="129"/>
    </row>
    <row r="2396" spans="2:38" x14ac:dyDescent="0.3">
      <c r="B2396" s="132"/>
      <c r="C2396" s="132"/>
      <c r="T2396" s="13"/>
      <c r="AL2396" s="129"/>
    </row>
    <row r="2397" spans="2:38" x14ac:dyDescent="0.3">
      <c r="B2397" s="132"/>
      <c r="C2397" s="132"/>
      <c r="T2397" s="13"/>
      <c r="AL2397" s="129"/>
    </row>
    <row r="2398" spans="2:38" x14ac:dyDescent="0.3">
      <c r="B2398" s="132"/>
      <c r="C2398" s="132"/>
      <c r="T2398" s="13"/>
      <c r="AL2398" s="129"/>
    </row>
    <row r="2399" spans="2:38" x14ac:dyDescent="0.3">
      <c r="B2399" s="132"/>
      <c r="C2399" s="132"/>
      <c r="T2399" s="13"/>
      <c r="AL2399" s="129"/>
    </row>
    <row r="2400" spans="2:38" x14ac:dyDescent="0.3">
      <c r="B2400" s="132"/>
      <c r="C2400" s="132"/>
      <c r="T2400" s="13"/>
      <c r="AL2400" s="129"/>
    </row>
    <row r="2401" spans="2:38" x14ac:dyDescent="0.3">
      <c r="B2401" s="132"/>
      <c r="C2401" s="132"/>
      <c r="T2401" s="13"/>
      <c r="AL2401" s="129"/>
    </row>
    <row r="2402" spans="2:38" x14ac:dyDescent="0.3">
      <c r="B2402" s="132"/>
      <c r="C2402" s="132"/>
      <c r="T2402" s="13"/>
      <c r="AL2402" s="129"/>
    </row>
    <row r="2403" spans="2:38" x14ac:dyDescent="0.3">
      <c r="B2403" s="132"/>
      <c r="C2403" s="132"/>
      <c r="T2403" s="13"/>
      <c r="AL2403" s="129"/>
    </row>
    <row r="2404" spans="2:38" x14ac:dyDescent="0.3">
      <c r="B2404" s="132"/>
      <c r="C2404" s="132"/>
      <c r="T2404" s="13"/>
      <c r="AL2404" s="129"/>
    </row>
    <row r="2405" spans="2:38" x14ac:dyDescent="0.3">
      <c r="B2405" s="132"/>
      <c r="C2405" s="132"/>
      <c r="T2405" s="13"/>
      <c r="AL2405" s="129"/>
    </row>
    <row r="2406" spans="2:38" x14ac:dyDescent="0.3">
      <c r="B2406" s="132"/>
      <c r="C2406" s="132"/>
      <c r="T2406" s="13"/>
      <c r="AL2406" s="129"/>
    </row>
    <row r="2407" spans="2:38" x14ac:dyDescent="0.3">
      <c r="B2407" s="132"/>
      <c r="C2407" s="132"/>
      <c r="T2407" s="13"/>
      <c r="AL2407" s="129"/>
    </row>
    <row r="2408" spans="2:38" x14ac:dyDescent="0.3">
      <c r="B2408" s="132"/>
      <c r="C2408" s="132"/>
      <c r="T2408" s="13"/>
      <c r="AL2408" s="129"/>
    </row>
    <row r="2409" spans="2:38" x14ac:dyDescent="0.3">
      <c r="B2409" s="132"/>
      <c r="C2409" s="132"/>
      <c r="T2409" s="13"/>
      <c r="AL2409" s="129"/>
    </row>
    <row r="2410" spans="2:38" x14ac:dyDescent="0.3">
      <c r="B2410" s="132"/>
      <c r="C2410" s="132"/>
      <c r="T2410" s="13"/>
      <c r="AL2410" s="129"/>
    </row>
    <row r="2411" spans="2:38" x14ac:dyDescent="0.3">
      <c r="B2411" s="132"/>
      <c r="C2411" s="132"/>
      <c r="T2411" s="13"/>
      <c r="AL2411" s="129"/>
    </row>
    <row r="2412" spans="2:38" x14ac:dyDescent="0.3">
      <c r="B2412" s="132"/>
      <c r="C2412" s="132"/>
      <c r="T2412" s="13"/>
      <c r="AL2412" s="129"/>
    </row>
    <row r="2413" spans="2:38" x14ac:dyDescent="0.3">
      <c r="B2413" s="132"/>
      <c r="C2413" s="132"/>
      <c r="T2413" s="13"/>
      <c r="AL2413" s="129"/>
    </row>
    <row r="2414" spans="2:38" x14ac:dyDescent="0.3">
      <c r="B2414" s="132"/>
      <c r="C2414" s="132"/>
      <c r="T2414" s="13"/>
      <c r="AL2414" s="129"/>
    </row>
    <row r="2415" spans="2:38" x14ac:dyDescent="0.3">
      <c r="B2415" s="132"/>
      <c r="C2415" s="132"/>
      <c r="T2415" s="13"/>
      <c r="AL2415" s="129"/>
    </row>
    <row r="2416" spans="2:38" x14ac:dyDescent="0.3">
      <c r="B2416" s="132"/>
      <c r="C2416" s="132"/>
      <c r="T2416" s="13"/>
      <c r="AL2416" s="129"/>
    </row>
    <row r="2417" spans="2:38" x14ac:dyDescent="0.3">
      <c r="B2417" s="132"/>
      <c r="C2417" s="132"/>
      <c r="T2417" s="13"/>
      <c r="AL2417" s="129"/>
    </row>
    <row r="2418" spans="2:38" x14ac:dyDescent="0.3">
      <c r="B2418" s="132"/>
      <c r="C2418" s="132"/>
      <c r="T2418" s="13"/>
      <c r="AL2418" s="129"/>
    </row>
    <row r="2419" spans="2:38" x14ac:dyDescent="0.3">
      <c r="B2419" s="132"/>
      <c r="C2419" s="132"/>
      <c r="T2419" s="13"/>
      <c r="AL2419" s="129"/>
    </row>
    <row r="2420" spans="2:38" x14ac:dyDescent="0.3">
      <c r="B2420" s="132"/>
      <c r="C2420" s="132"/>
      <c r="T2420" s="13"/>
      <c r="AL2420" s="129"/>
    </row>
    <row r="2421" spans="2:38" x14ac:dyDescent="0.3">
      <c r="B2421" s="132"/>
      <c r="C2421" s="132"/>
      <c r="T2421" s="13"/>
      <c r="AL2421" s="129"/>
    </row>
    <row r="2422" spans="2:38" x14ac:dyDescent="0.3">
      <c r="B2422" s="132"/>
      <c r="C2422" s="132"/>
      <c r="T2422" s="13"/>
      <c r="AL2422" s="129"/>
    </row>
    <row r="2423" spans="2:38" x14ac:dyDescent="0.3">
      <c r="B2423" s="132"/>
      <c r="C2423" s="132"/>
      <c r="T2423" s="13"/>
      <c r="AL2423" s="129"/>
    </row>
    <row r="2424" spans="2:38" x14ac:dyDescent="0.3">
      <c r="B2424" s="132"/>
      <c r="C2424" s="132"/>
      <c r="T2424" s="13"/>
      <c r="AL2424" s="129"/>
    </row>
    <row r="2425" spans="2:38" x14ac:dyDescent="0.3">
      <c r="B2425" s="132"/>
      <c r="C2425" s="132"/>
      <c r="T2425" s="13"/>
      <c r="AL2425" s="129"/>
    </row>
    <row r="2426" spans="2:38" x14ac:dyDescent="0.3">
      <c r="B2426" s="132"/>
      <c r="C2426" s="132"/>
      <c r="T2426" s="13"/>
      <c r="AL2426" s="129"/>
    </row>
    <row r="2427" spans="2:38" x14ac:dyDescent="0.3">
      <c r="B2427" s="132"/>
      <c r="C2427" s="132"/>
      <c r="T2427" s="13"/>
      <c r="AL2427" s="129"/>
    </row>
    <row r="2428" spans="2:38" x14ac:dyDescent="0.3">
      <c r="B2428" s="132"/>
      <c r="C2428" s="132"/>
      <c r="T2428" s="13"/>
      <c r="AL2428" s="129"/>
    </row>
    <row r="2429" spans="2:38" x14ac:dyDescent="0.3">
      <c r="B2429" s="132"/>
      <c r="C2429" s="132"/>
      <c r="T2429" s="13"/>
      <c r="AL2429" s="129"/>
    </row>
    <row r="2430" spans="2:38" x14ac:dyDescent="0.3">
      <c r="B2430" s="132"/>
      <c r="C2430" s="132"/>
      <c r="T2430" s="13"/>
      <c r="AL2430" s="129"/>
    </row>
    <row r="2431" spans="2:38" x14ac:dyDescent="0.3">
      <c r="B2431" s="132"/>
      <c r="C2431" s="132"/>
      <c r="T2431" s="13"/>
      <c r="AL2431" s="129"/>
    </row>
    <row r="2432" spans="2:38" x14ac:dyDescent="0.3">
      <c r="B2432" s="132"/>
      <c r="C2432" s="132"/>
      <c r="T2432" s="13"/>
      <c r="AL2432" s="129"/>
    </row>
    <row r="2433" spans="2:38" x14ac:dyDescent="0.3">
      <c r="B2433" s="132"/>
      <c r="C2433" s="132"/>
      <c r="T2433" s="13"/>
      <c r="AL2433" s="129"/>
    </row>
    <row r="2434" spans="2:38" x14ac:dyDescent="0.3">
      <c r="B2434" s="132"/>
      <c r="C2434" s="132"/>
      <c r="T2434" s="13"/>
      <c r="AL2434" s="129"/>
    </row>
    <row r="2435" spans="2:38" x14ac:dyDescent="0.3">
      <c r="B2435" s="132"/>
      <c r="C2435" s="132"/>
      <c r="T2435" s="13"/>
      <c r="AL2435" s="129"/>
    </row>
    <row r="2436" spans="2:38" x14ac:dyDescent="0.3">
      <c r="B2436" s="132"/>
      <c r="C2436" s="132"/>
      <c r="T2436" s="13"/>
      <c r="AL2436" s="129"/>
    </row>
    <row r="2437" spans="2:38" x14ac:dyDescent="0.3">
      <c r="B2437" s="132"/>
      <c r="C2437" s="132"/>
      <c r="T2437" s="13"/>
      <c r="AL2437" s="129"/>
    </row>
    <row r="2438" spans="2:38" x14ac:dyDescent="0.3">
      <c r="B2438" s="132"/>
      <c r="C2438" s="132"/>
      <c r="T2438" s="13"/>
      <c r="AL2438" s="129"/>
    </row>
    <row r="2439" spans="2:38" x14ac:dyDescent="0.3">
      <c r="B2439" s="132"/>
      <c r="C2439" s="132"/>
      <c r="T2439" s="13"/>
      <c r="AL2439" s="129"/>
    </row>
    <row r="2440" spans="2:38" x14ac:dyDescent="0.3">
      <c r="B2440" s="132"/>
      <c r="C2440" s="132"/>
      <c r="T2440" s="13"/>
      <c r="AL2440" s="129"/>
    </row>
    <row r="2441" spans="2:38" x14ac:dyDescent="0.3">
      <c r="B2441" s="132"/>
      <c r="C2441" s="132"/>
      <c r="T2441" s="13"/>
      <c r="AL2441" s="129"/>
    </row>
    <row r="2442" spans="2:38" x14ac:dyDescent="0.3">
      <c r="B2442" s="132"/>
      <c r="C2442" s="132"/>
      <c r="T2442" s="13"/>
      <c r="AL2442" s="129"/>
    </row>
    <row r="2443" spans="2:38" x14ac:dyDescent="0.3">
      <c r="B2443" s="132"/>
      <c r="C2443" s="132"/>
      <c r="T2443" s="13"/>
      <c r="AL2443" s="129"/>
    </row>
    <row r="2444" spans="2:38" x14ac:dyDescent="0.3">
      <c r="B2444" s="132"/>
      <c r="C2444" s="132"/>
      <c r="T2444" s="13"/>
      <c r="AL2444" s="129"/>
    </row>
    <row r="2445" spans="2:38" x14ac:dyDescent="0.3">
      <c r="B2445" s="132"/>
      <c r="C2445" s="132"/>
      <c r="T2445" s="13"/>
      <c r="AL2445" s="129"/>
    </row>
    <row r="2446" spans="2:38" x14ac:dyDescent="0.3">
      <c r="B2446" s="132"/>
      <c r="C2446" s="132"/>
      <c r="T2446" s="13"/>
      <c r="AL2446" s="129"/>
    </row>
    <row r="2447" spans="2:38" x14ac:dyDescent="0.3">
      <c r="B2447" s="132"/>
      <c r="C2447" s="132"/>
      <c r="T2447" s="13"/>
      <c r="AL2447" s="129"/>
    </row>
    <row r="2448" spans="2:38" x14ac:dyDescent="0.3">
      <c r="B2448" s="132"/>
      <c r="C2448" s="132"/>
      <c r="T2448" s="13"/>
      <c r="AL2448" s="129"/>
    </row>
    <row r="2449" spans="2:38" x14ac:dyDescent="0.3">
      <c r="B2449" s="132"/>
      <c r="C2449" s="132"/>
      <c r="T2449" s="13"/>
      <c r="AL2449" s="129"/>
    </row>
    <row r="2450" spans="2:38" x14ac:dyDescent="0.3">
      <c r="B2450" s="132"/>
      <c r="C2450" s="132"/>
      <c r="T2450" s="13"/>
      <c r="AL2450" s="129"/>
    </row>
    <row r="2451" spans="2:38" x14ac:dyDescent="0.3">
      <c r="B2451" s="132"/>
      <c r="C2451" s="132"/>
      <c r="T2451" s="13"/>
      <c r="AL2451" s="129"/>
    </row>
    <row r="2452" spans="2:38" x14ac:dyDescent="0.3">
      <c r="B2452" s="132"/>
      <c r="C2452" s="132"/>
      <c r="T2452" s="13"/>
      <c r="AL2452" s="129"/>
    </row>
    <row r="2453" spans="2:38" x14ac:dyDescent="0.3">
      <c r="B2453" s="132"/>
      <c r="C2453" s="132"/>
      <c r="T2453" s="13"/>
      <c r="AL2453" s="129"/>
    </row>
    <row r="2454" spans="2:38" x14ac:dyDescent="0.3">
      <c r="B2454" s="132"/>
      <c r="C2454" s="132"/>
      <c r="T2454" s="13"/>
      <c r="AL2454" s="129"/>
    </row>
    <row r="2455" spans="2:38" x14ac:dyDescent="0.3">
      <c r="B2455" s="132"/>
      <c r="C2455" s="132"/>
      <c r="T2455" s="13"/>
      <c r="AL2455" s="129"/>
    </row>
    <row r="2456" spans="2:38" x14ac:dyDescent="0.3">
      <c r="B2456" s="132"/>
      <c r="C2456" s="132"/>
      <c r="T2456" s="13"/>
      <c r="AL2456" s="129"/>
    </row>
    <row r="2457" spans="2:38" x14ac:dyDescent="0.3">
      <c r="B2457" s="132"/>
      <c r="C2457" s="132"/>
      <c r="T2457" s="13"/>
      <c r="AL2457" s="129"/>
    </row>
    <row r="2458" spans="2:38" x14ac:dyDescent="0.3">
      <c r="B2458" s="132"/>
      <c r="C2458" s="132"/>
      <c r="T2458" s="13"/>
      <c r="AL2458" s="129"/>
    </row>
    <row r="2459" spans="2:38" x14ac:dyDescent="0.3">
      <c r="B2459" s="132"/>
      <c r="C2459" s="132"/>
      <c r="T2459" s="13"/>
      <c r="AL2459" s="129"/>
    </row>
    <row r="2460" spans="2:38" x14ac:dyDescent="0.3">
      <c r="B2460" s="132"/>
      <c r="C2460" s="132"/>
      <c r="T2460" s="13"/>
      <c r="AL2460" s="129"/>
    </row>
    <row r="2461" spans="2:38" x14ac:dyDescent="0.3">
      <c r="B2461" s="132"/>
      <c r="C2461" s="132"/>
      <c r="T2461" s="13"/>
      <c r="AL2461" s="129"/>
    </row>
    <row r="2462" spans="2:38" x14ac:dyDescent="0.3">
      <c r="B2462" s="132"/>
      <c r="C2462" s="132"/>
      <c r="T2462" s="13"/>
      <c r="AL2462" s="129"/>
    </row>
    <row r="2463" spans="2:38" x14ac:dyDescent="0.3">
      <c r="B2463" s="132"/>
      <c r="C2463" s="132"/>
      <c r="T2463" s="13"/>
      <c r="AL2463" s="129"/>
    </row>
    <row r="2464" spans="2:38" x14ac:dyDescent="0.3">
      <c r="B2464" s="132"/>
      <c r="C2464" s="132"/>
      <c r="T2464" s="13"/>
      <c r="AL2464" s="129"/>
    </row>
    <row r="2465" spans="2:38" x14ac:dyDescent="0.3">
      <c r="B2465" s="132"/>
      <c r="C2465" s="132"/>
      <c r="T2465" s="13"/>
      <c r="AL2465" s="129"/>
    </row>
    <row r="2466" spans="2:38" x14ac:dyDescent="0.3">
      <c r="B2466" s="132"/>
      <c r="C2466" s="132"/>
      <c r="T2466" s="13"/>
      <c r="AL2466" s="129"/>
    </row>
    <row r="2467" spans="2:38" x14ac:dyDescent="0.3">
      <c r="B2467" s="132"/>
      <c r="C2467" s="132"/>
      <c r="T2467" s="13"/>
      <c r="AL2467" s="129"/>
    </row>
    <row r="2468" spans="2:38" x14ac:dyDescent="0.3">
      <c r="B2468" s="132"/>
      <c r="C2468" s="132"/>
      <c r="T2468" s="13"/>
      <c r="AL2468" s="129"/>
    </row>
    <row r="2469" spans="2:38" x14ac:dyDescent="0.3">
      <c r="B2469" s="132"/>
      <c r="C2469" s="132"/>
      <c r="T2469" s="13"/>
      <c r="AL2469" s="129"/>
    </row>
    <row r="2470" spans="2:38" x14ac:dyDescent="0.3">
      <c r="B2470" s="132"/>
      <c r="C2470" s="132"/>
      <c r="T2470" s="13"/>
      <c r="AL2470" s="129"/>
    </row>
    <row r="2471" spans="2:38" x14ac:dyDescent="0.3">
      <c r="B2471" s="132"/>
      <c r="C2471" s="132"/>
      <c r="T2471" s="13"/>
      <c r="AL2471" s="129"/>
    </row>
    <row r="2472" spans="2:38" x14ac:dyDescent="0.3">
      <c r="B2472" s="132"/>
      <c r="C2472" s="132"/>
      <c r="T2472" s="13"/>
      <c r="AL2472" s="129"/>
    </row>
    <row r="2473" spans="2:38" x14ac:dyDescent="0.3">
      <c r="B2473" s="132"/>
      <c r="C2473" s="132"/>
      <c r="T2473" s="13"/>
      <c r="AL2473" s="129"/>
    </row>
    <row r="2474" spans="2:38" x14ac:dyDescent="0.3">
      <c r="B2474" s="132"/>
      <c r="C2474" s="132"/>
      <c r="T2474" s="13"/>
      <c r="AL2474" s="129"/>
    </row>
    <row r="2475" spans="2:38" x14ac:dyDescent="0.3">
      <c r="B2475" s="132"/>
      <c r="C2475" s="132"/>
      <c r="T2475" s="13"/>
      <c r="AL2475" s="129"/>
    </row>
    <row r="2476" spans="2:38" x14ac:dyDescent="0.3">
      <c r="B2476" s="132"/>
      <c r="C2476" s="132"/>
      <c r="T2476" s="13"/>
      <c r="AL2476" s="129"/>
    </row>
    <row r="2477" spans="2:38" x14ac:dyDescent="0.3">
      <c r="B2477" s="132"/>
      <c r="C2477" s="132"/>
      <c r="T2477" s="13"/>
      <c r="AL2477" s="129"/>
    </row>
    <row r="2478" spans="2:38" x14ac:dyDescent="0.3">
      <c r="B2478" s="132"/>
      <c r="C2478" s="132"/>
      <c r="T2478" s="13"/>
      <c r="AL2478" s="129"/>
    </row>
    <row r="2479" spans="2:38" x14ac:dyDescent="0.3">
      <c r="B2479" s="132"/>
      <c r="C2479" s="132"/>
      <c r="T2479" s="13"/>
      <c r="AL2479" s="129"/>
    </row>
    <row r="2480" spans="2:38" x14ac:dyDescent="0.3">
      <c r="B2480" s="132"/>
      <c r="C2480" s="132"/>
      <c r="T2480" s="13"/>
      <c r="AL2480" s="129"/>
    </row>
    <row r="2481" spans="2:38" x14ac:dyDescent="0.3">
      <c r="B2481" s="132"/>
      <c r="C2481" s="132"/>
      <c r="T2481" s="13"/>
      <c r="AL2481" s="129"/>
    </row>
    <row r="2482" spans="2:38" x14ac:dyDescent="0.3">
      <c r="B2482" s="132"/>
      <c r="C2482" s="132"/>
      <c r="T2482" s="13"/>
      <c r="AL2482" s="129"/>
    </row>
    <row r="2483" spans="2:38" x14ac:dyDescent="0.3">
      <c r="B2483" s="132"/>
      <c r="C2483" s="132"/>
      <c r="T2483" s="13"/>
      <c r="AL2483" s="129"/>
    </row>
    <row r="2484" spans="2:38" x14ac:dyDescent="0.3">
      <c r="B2484" s="132"/>
      <c r="C2484" s="132"/>
      <c r="T2484" s="13"/>
      <c r="AL2484" s="129"/>
    </row>
    <row r="2485" spans="2:38" x14ac:dyDescent="0.3">
      <c r="B2485" s="132"/>
      <c r="C2485" s="132"/>
      <c r="T2485" s="13"/>
      <c r="AL2485" s="129"/>
    </row>
    <row r="2486" spans="2:38" x14ac:dyDescent="0.3">
      <c r="B2486" s="132"/>
      <c r="C2486" s="132"/>
      <c r="T2486" s="13"/>
      <c r="AL2486" s="129"/>
    </row>
    <row r="2487" spans="2:38" x14ac:dyDescent="0.3">
      <c r="B2487" s="132"/>
      <c r="C2487" s="132"/>
      <c r="T2487" s="13"/>
      <c r="AL2487" s="129"/>
    </row>
    <row r="2488" spans="2:38" x14ac:dyDescent="0.3">
      <c r="B2488" s="132"/>
      <c r="C2488" s="132"/>
      <c r="T2488" s="13"/>
      <c r="AL2488" s="129"/>
    </row>
    <row r="2489" spans="2:38" x14ac:dyDescent="0.3">
      <c r="B2489" s="132"/>
      <c r="C2489" s="132"/>
      <c r="T2489" s="13"/>
      <c r="AL2489" s="129"/>
    </row>
    <row r="2490" spans="2:38" x14ac:dyDescent="0.3">
      <c r="B2490" s="132"/>
      <c r="C2490" s="132"/>
      <c r="T2490" s="13"/>
      <c r="AL2490" s="129"/>
    </row>
    <row r="2491" spans="2:38" x14ac:dyDescent="0.3">
      <c r="B2491" s="132"/>
      <c r="C2491" s="132"/>
      <c r="T2491" s="13"/>
      <c r="AL2491" s="129"/>
    </row>
    <row r="2492" spans="2:38" x14ac:dyDescent="0.3">
      <c r="B2492" s="132"/>
      <c r="C2492" s="132"/>
      <c r="T2492" s="13"/>
      <c r="AL2492" s="129"/>
    </row>
    <row r="2493" spans="2:38" x14ac:dyDescent="0.3">
      <c r="B2493" s="132"/>
      <c r="C2493" s="132"/>
      <c r="T2493" s="13"/>
      <c r="AL2493" s="129"/>
    </row>
    <row r="2494" spans="2:38" x14ac:dyDescent="0.3">
      <c r="B2494" s="132"/>
      <c r="C2494" s="132"/>
      <c r="T2494" s="13"/>
      <c r="AL2494" s="129"/>
    </row>
    <row r="2495" spans="2:38" x14ac:dyDescent="0.3">
      <c r="B2495" s="132"/>
      <c r="C2495" s="132"/>
      <c r="T2495" s="13"/>
      <c r="AL2495" s="129"/>
    </row>
    <row r="2496" spans="2:38" x14ac:dyDescent="0.3">
      <c r="B2496" s="132"/>
      <c r="C2496" s="132"/>
      <c r="T2496" s="13"/>
      <c r="AL2496" s="129"/>
    </row>
    <row r="2497" spans="2:38" x14ac:dyDescent="0.3">
      <c r="B2497" s="132"/>
      <c r="C2497" s="132"/>
      <c r="T2497" s="13"/>
      <c r="AL2497" s="129"/>
    </row>
    <row r="2498" spans="2:38" x14ac:dyDescent="0.3">
      <c r="B2498" s="132"/>
      <c r="C2498" s="132"/>
      <c r="T2498" s="13"/>
      <c r="AL2498" s="129"/>
    </row>
    <row r="2499" spans="2:38" x14ac:dyDescent="0.3">
      <c r="B2499" s="132"/>
      <c r="C2499" s="132"/>
      <c r="T2499" s="13"/>
      <c r="AL2499" s="129"/>
    </row>
    <row r="2500" spans="2:38" x14ac:dyDescent="0.3">
      <c r="B2500" s="132"/>
      <c r="C2500" s="132"/>
      <c r="T2500" s="13"/>
      <c r="AL2500" s="129"/>
    </row>
    <row r="2501" spans="2:38" x14ac:dyDescent="0.3">
      <c r="B2501" s="132"/>
      <c r="C2501" s="132"/>
      <c r="T2501" s="13"/>
      <c r="AL2501" s="129"/>
    </row>
    <row r="2502" spans="2:38" x14ac:dyDescent="0.3">
      <c r="B2502" s="132"/>
      <c r="C2502" s="132"/>
      <c r="T2502" s="13"/>
      <c r="AL2502" s="129"/>
    </row>
    <row r="2503" spans="2:38" x14ac:dyDescent="0.3">
      <c r="B2503" s="132"/>
      <c r="C2503" s="132"/>
      <c r="T2503" s="13"/>
      <c r="AL2503" s="129"/>
    </row>
    <row r="2504" spans="2:38" x14ac:dyDescent="0.3">
      <c r="B2504" s="132"/>
      <c r="C2504" s="132"/>
      <c r="T2504" s="13"/>
      <c r="AL2504" s="129"/>
    </row>
    <row r="2505" spans="2:38" x14ac:dyDescent="0.3">
      <c r="B2505" s="132"/>
      <c r="C2505" s="132"/>
      <c r="T2505" s="13"/>
      <c r="AL2505" s="129"/>
    </row>
    <row r="2506" spans="2:38" x14ac:dyDescent="0.3">
      <c r="B2506" s="132"/>
      <c r="C2506" s="132"/>
      <c r="T2506" s="13"/>
      <c r="AL2506" s="129"/>
    </row>
    <row r="2507" spans="2:38" x14ac:dyDescent="0.3">
      <c r="B2507" s="132"/>
      <c r="C2507" s="132"/>
      <c r="T2507" s="13"/>
      <c r="AL2507" s="129"/>
    </row>
    <row r="2508" spans="2:38" x14ac:dyDescent="0.3">
      <c r="B2508" s="132"/>
      <c r="C2508" s="132"/>
      <c r="T2508" s="13"/>
      <c r="AL2508" s="129"/>
    </row>
    <row r="2509" spans="2:38" x14ac:dyDescent="0.3">
      <c r="B2509" s="132"/>
      <c r="C2509" s="132"/>
      <c r="T2509" s="13"/>
      <c r="AL2509" s="129"/>
    </row>
    <row r="2510" spans="2:38" x14ac:dyDescent="0.3">
      <c r="B2510" s="132"/>
      <c r="C2510" s="132"/>
      <c r="T2510" s="13"/>
      <c r="AL2510" s="129"/>
    </row>
    <row r="2511" spans="2:38" x14ac:dyDescent="0.3">
      <c r="B2511" s="132"/>
      <c r="C2511" s="132"/>
      <c r="T2511" s="13"/>
      <c r="AL2511" s="129"/>
    </row>
    <row r="2512" spans="2:38" x14ac:dyDescent="0.3">
      <c r="B2512" s="132"/>
      <c r="C2512" s="132"/>
      <c r="T2512" s="13"/>
      <c r="AL2512" s="129"/>
    </row>
    <row r="2513" spans="2:38" x14ac:dyDescent="0.3">
      <c r="B2513" s="132"/>
      <c r="C2513" s="132"/>
      <c r="T2513" s="13"/>
      <c r="AL2513" s="129"/>
    </row>
    <row r="2514" spans="2:38" x14ac:dyDescent="0.3">
      <c r="B2514" s="132"/>
      <c r="C2514" s="132"/>
      <c r="T2514" s="13"/>
      <c r="AL2514" s="129"/>
    </row>
    <row r="2515" spans="2:38" x14ac:dyDescent="0.3">
      <c r="B2515" s="132"/>
      <c r="C2515" s="132"/>
      <c r="T2515" s="13"/>
      <c r="AL2515" s="129"/>
    </row>
    <row r="2516" spans="2:38" x14ac:dyDescent="0.3">
      <c r="B2516" s="132"/>
      <c r="C2516" s="132"/>
      <c r="T2516" s="13"/>
      <c r="AL2516" s="129"/>
    </row>
    <row r="2517" spans="2:38" x14ac:dyDescent="0.3">
      <c r="B2517" s="132"/>
      <c r="C2517" s="132"/>
      <c r="T2517" s="13"/>
      <c r="AL2517" s="129"/>
    </row>
    <row r="2518" spans="2:38" x14ac:dyDescent="0.3">
      <c r="B2518" s="132"/>
      <c r="C2518" s="132"/>
      <c r="T2518" s="13"/>
      <c r="AL2518" s="129"/>
    </row>
    <row r="2519" spans="2:38" x14ac:dyDescent="0.3">
      <c r="B2519" s="132"/>
      <c r="C2519" s="132"/>
      <c r="T2519" s="13"/>
      <c r="AL2519" s="129"/>
    </row>
    <row r="2520" spans="2:38" x14ac:dyDescent="0.3">
      <c r="B2520" s="132"/>
      <c r="C2520" s="132"/>
      <c r="T2520" s="13"/>
      <c r="AL2520" s="129"/>
    </row>
    <row r="2521" spans="2:38" x14ac:dyDescent="0.3">
      <c r="B2521" s="132"/>
      <c r="C2521" s="132"/>
      <c r="T2521" s="13"/>
      <c r="AL2521" s="129"/>
    </row>
    <row r="2522" spans="2:38" x14ac:dyDescent="0.3">
      <c r="B2522" s="132"/>
      <c r="C2522" s="132"/>
      <c r="T2522" s="13"/>
      <c r="AL2522" s="129"/>
    </row>
    <row r="2523" spans="2:38" x14ac:dyDescent="0.3">
      <c r="B2523" s="132"/>
      <c r="C2523" s="132"/>
      <c r="T2523" s="13"/>
      <c r="AL2523" s="129"/>
    </row>
    <row r="2524" spans="2:38" x14ac:dyDescent="0.3">
      <c r="B2524" s="132"/>
      <c r="C2524" s="132"/>
      <c r="T2524" s="13"/>
      <c r="AL2524" s="129"/>
    </row>
    <row r="2525" spans="2:38" x14ac:dyDescent="0.3">
      <c r="B2525" s="132"/>
      <c r="C2525" s="132"/>
      <c r="T2525" s="13"/>
      <c r="AL2525" s="129"/>
    </row>
    <row r="2526" spans="2:38" x14ac:dyDescent="0.3">
      <c r="B2526" s="132"/>
      <c r="C2526" s="132"/>
      <c r="T2526" s="13"/>
      <c r="AL2526" s="129"/>
    </row>
    <row r="2527" spans="2:38" x14ac:dyDescent="0.3">
      <c r="B2527" s="132"/>
      <c r="C2527" s="132"/>
      <c r="T2527" s="13"/>
      <c r="AL2527" s="129"/>
    </row>
    <row r="2528" spans="2:38" x14ac:dyDescent="0.3">
      <c r="B2528" s="132"/>
      <c r="C2528" s="132"/>
      <c r="T2528" s="13"/>
      <c r="AL2528" s="129"/>
    </row>
    <row r="2529" spans="2:38" x14ac:dyDescent="0.3">
      <c r="B2529" s="132"/>
      <c r="C2529" s="132"/>
      <c r="T2529" s="13"/>
      <c r="AL2529" s="129"/>
    </row>
    <row r="2530" spans="2:38" x14ac:dyDescent="0.3">
      <c r="B2530" s="132"/>
      <c r="C2530" s="132"/>
      <c r="T2530" s="13"/>
      <c r="AL2530" s="129"/>
    </row>
    <row r="2531" spans="2:38" x14ac:dyDescent="0.3">
      <c r="B2531" s="132"/>
      <c r="C2531" s="132"/>
      <c r="T2531" s="13"/>
      <c r="AL2531" s="129"/>
    </row>
    <row r="2532" spans="2:38" x14ac:dyDescent="0.3">
      <c r="B2532" s="132"/>
      <c r="C2532" s="132"/>
      <c r="T2532" s="13"/>
      <c r="AL2532" s="129"/>
    </row>
    <row r="2533" spans="2:38" x14ac:dyDescent="0.3">
      <c r="B2533" s="132"/>
      <c r="C2533" s="132"/>
      <c r="T2533" s="13"/>
      <c r="AL2533" s="129"/>
    </row>
    <row r="2534" spans="2:38" x14ac:dyDescent="0.3">
      <c r="B2534" s="132"/>
      <c r="C2534" s="132"/>
      <c r="T2534" s="13"/>
      <c r="AL2534" s="129"/>
    </row>
    <row r="2535" spans="2:38" x14ac:dyDescent="0.3">
      <c r="B2535" s="132"/>
      <c r="C2535" s="132"/>
      <c r="T2535" s="13"/>
      <c r="AL2535" s="129"/>
    </row>
    <row r="2536" spans="2:38" x14ac:dyDescent="0.3">
      <c r="B2536" s="132"/>
      <c r="C2536" s="132"/>
      <c r="T2536" s="13"/>
      <c r="AL2536" s="129"/>
    </row>
    <row r="2537" spans="2:38" x14ac:dyDescent="0.3">
      <c r="B2537" s="132"/>
      <c r="C2537" s="132"/>
      <c r="T2537" s="13"/>
      <c r="AL2537" s="129"/>
    </row>
    <row r="2538" spans="2:38" x14ac:dyDescent="0.3">
      <c r="B2538" s="132"/>
      <c r="C2538" s="132"/>
      <c r="T2538" s="13"/>
      <c r="AL2538" s="129"/>
    </row>
    <row r="2539" spans="2:38" x14ac:dyDescent="0.3">
      <c r="B2539" s="132"/>
      <c r="C2539" s="132"/>
      <c r="T2539" s="13"/>
      <c r="AL2539" s="129"/>
    </row>
    <row r="2540" spans="2:38" x14ac:dyDescent="0.3">
      <c r="B2540" s="132"/>
      <c r="C2540" s="132"/>
      <c r="T2540" s="13"/>
      <c r="AL2540" s="129"/>
    </row>
    <row r="2541" spans="2:38" x14ac:dyDescent="0.3">
      <c r="B2541" s="132"/>
      <c r="C2541" s="132"/>
      <c r="T2541" s="13"/>
      <c r="AL2541" s="129"/>
    </row>
    <row r="2542" spans="2:38" x14ac:dyDescent="0.3">
      <c r="B2542" s="132"/>
      <c r="C2542" s="132"/>
      <c r="T2542" s="13"/>
      <c r="AL2542" s="129"/>
    </row>
    <row r="2543" spans="2:38" x14ac:dyDescent="0.3">
      <c r="B2543" s="132"/>
      <c r="C2543" s="132"/>
      <c r="T2543" s="13"/>
      <c r="AL2543" s="129"/>
    </row>
    <row r="2544" spans="2:38" x14ac:dyDescent="0.3">
      <c r="B2544" s="132"/>
      <c r="C2544" s="132"/>
      <c r="T2544" s="13"/>
      <c r="AL2544" s="129"/>
    </row>
    <row r="2545" spans="2:38" x14ac:dyDescent="0.3">
      <c r="B2545" s="132"/>
      <c r="C2545" s="132"/>
      <c r="T2545" s="13"/>
      <c r="AL2545" s="129"/>
    </row>
    <row r="2546" spans="2:38" x14ac:dyDescent="0.3">
      <c r="B2546" s="132"/>
      <c r="C2546" s="132"/>
      <c r="T2546" s="13"/>
      <c r="AL2546" s="129"/>
    </row>
    <row r="2547" spans="2:38" x14ac:dyDescent="0.3">
      <c r="B2547" s="132"/>
      <c r="C2547" s="132"/>
      <c r="T2547" s="13"/>
      <c r="AL2547" s="129"/>
    </row>
    <row r="2548" spans="2:38" x14ac:dyDescent="0.3">
      <c r="B2548" s="132"/>
      <c r="C2548" s="132"/>
      <c r="T2548" s="13"/>
      <c r="AL2548" s="129"/>
    </row>
    <row r="2549" spans="2:38" x14ac:dyDescent="0.3">
      <c r="B2549" s="132"/>
      <c r="C2549" s="132"/>
      <c r="T2549" s="13"/>
      <c r="AL2549" s="129"/>
    </row>
    <row r="2550" spans="2:38" x14ac:dyDescent="0.3">
      <c r="B2550" s="132"/>
      <c r="C2550" s="132"/>
      <c r="T2550" s="13"/>
      <c r="AL2550" s="129"/>
    </row>
    <row r="2551" spans="2:38" x14ac:dyDescent="0.3">
      <c r="B2551" s="132"/>
      <c r="C2551" s="132"/>
      <c r="T2551" s="13"/>
      <c r="AL2551" s="129"/>
    </row>
    <row r="2552" spans="2:38" x14ac:dyDescent="0.3">
      <c r="B2552" s="132"/>
      <c r="C2552" s="132"/>
      <c r="T2552" s="13"/>
      <c r="AL2552" s="129"/>
    </row>
    <row r="2553" spans="2:38" x14ac:dyDescent="0.3">
      <c r="B2553" s="132"/>
      <c r="C2553" s="132"/>
      <c r="T2553" s="13"/>
      <c r="AL2553" s="129"/>
    </row>
    <row r="2554" spans="2:38" x14ac:dyDescent="0.3">
      <c r="B2554" s="132"/>
      <c r="C2554" s="132"/>
      <c r="T2554" s="13"/>
      <c r="AL2554" s="129"/>
    </row>
    <row r="2555" spans="2:38" x14ac:dyDescent="0.3">
      <c r="B2555" s="132"/>
      <c r="C2555" s="132"/>
      <c r="T2555" s="13"/>
      <c r="AL2555" s="129"/>
    </row>
    <row r="2556" spans="2:38" x14ac:dyDescent="0.3">
      <c r="B2556" s="132"/>
      <c r="C2556" s="132"/>
      <c r="T2556" s="13"/>
      <c r="AL2556" s="129"/>
    </row>
    <row r="2557" spans="2:38" x14ac:dyDescent="0.3">
      <c r="B2557" s="132"/>
      <c r="C2557" s="132"/>
      <c r="T2557" s="13"/>
      <c r="AL2557" s="129"/>
    </row>
    <row r="2558" spans="2:38" x14ac:dyDescent="0.3">
      <c r="B2558" s="132"/>
      <c r="C2558" s="132"/>
      <c r="T2558" s="13"/>
      <c r="AL2558" s="129"/>
    </row>
    <row r="2559" spans="2:38" x14ac:dyDescent="0.3">
      <c r="B2559" s="132"/>
      <c r="C2559" s="132"/>
      <c r="T2559" s="13"/>
      <c r="AL2559" s="129"/>
    </row>
    <row r="2560" spans="2:38" x14ac:dyDescent="0.3">
      <c r="B2560" s="132"/>
      <c r="C2560" s="132"/>
      <c r="T2560" s="13"/>
      <c r="AL2560" s="129"/>
    </row>
    <row r="2561" spans="2:38" x14ac:dyDescent="0.3">
      <c r="B2561" s="132"/>
      <c r="C2561" s="132"/>
      <c r="T2561" s="13"/>
      <c r="AL2561" s="129"/>
    </row>
    <row r="2562" spans="2:38" x14ac:dyDescent="0.3">
      <c r="B2562" s="132"/>
      <c r="C2562" s="132"/>
      <c r="T2562" s="13"/>
      <c r="AL2562" s="129"/>
    </row>
    <row r="2563" spans="2:38" x14ac:dyDescent="0.3">
      <c r="B2563" s="132"/>
      <c r="C2563" s="132"/>
      <c r="T2563" s="13"/>
      <c r="AL2563" s="129"/>
    </row>
    <row r="2564" spans="2:38" x14ac:dyDescent="0.3">
      <c r="B2564" s="132"/>
      <c r="C2564" s="132"/>
      <c r="T2564" s="13"/>
      <c r="AL2564" s="129"/>
    </row>
    <row r="2565" spans="2:38" x14ac:dyDescent="0.3">
      <c r="B2565" s="132"/>
      <c r="C2565" s="132"/>
      <c r="T2565" s="13"/>
      <c r="AL2565" s="129"/>
    </row>
    <row r="2566" spans="2:38" x14ac:dyDescent="0.3">
      <c r="B2566" s="132"/>
      <c r="C2566" s="132"/>
      <c r="T2566" s="13"/>
      <c r="AL2566" s="129"/>
    </row>
    <row r="2567" spans="2:38" x14ac:dyDescent="0.3">
      <c r="B2567" s="132"/>
      <c r="C2567" s="132"/>
      <c r="T2567" s="13"/>
      <c r="AL2567" s="129"/>
    </row>
    <row r="2568" spans="2:38" x14ac:dyDescent="0.3">
      <c r="B2568" s="132"/>
      <c r="C2568" s="132"/>
      <c r="T2568" s="13"/>
      <c r="AL2568" s="129"/>
    </row>
    <row r="2569" spans="2:38" x14ac:dyDescent="0.3">
      <c r="B2569" s="132"/>
      <c r="C2569" s="132"/>
      <c r="T2569" s="13"/>
      <c r="AL2569" s="129"/>
    </row>
    <row r="2570" spans="2:38" x14ac:dyDescent="0.3">
      <c r="B2570" s="132"/>
      <c r="C2570" s="132"/>
      <c r="T2570" s="13"/>
      <c r="AL2570" s="129"/>
    </row>
    <row r="2571" spans="2:38" x14ac:dyDescent="0.3">
      <c r="B2571" s="132"/>
      <c r="C2571" s="132"/>
      <c r="T2571" s="13"/>
      <c r="AL2571" s="129"/>
    </row>
    <row r="2572" spans="2:38" x14ac:dyDescent="0.3">
      <c r="B2572" s="132"/>
      <c r="C2572" s="132"/>
      <c r="T2572" s="13"/>
      <c r="AL2572" s="129"/>
    </row>
    <row r="2573" spans="2:38" x14ac:dyDescent="0.3">
      <c r="B2573" s="132"/>
      <c r="C2573" s="132"/>
      <c r="T2573" s="13"/>
      <c r="AL2573" s="129"/>
    </row>
    <row r="2574" spans="2:38" x14ac:dyDescent="0.3">
      <c r="B2574" s="132"/>
      <c r="C2574" s="132"/>
      <c r="T2574" s="13"/>
      <c r="AL2574" s="129"/>
    </row>
    <row r="2575" spans="2:38" x14ac:dyDescent="0.3">
      <c r="B2575" s="132"/>
      <c r="C2575" s="132"/>
      <c r="T2575" s="13"/>
      <c r="AL2575" s="129"/>
    </row>
    <row r="2576" spans="2:38" x14ac:dyDescent="0.3">
      <c r="B2576" s="132"/>
      <c r="C2576" s="132"/>
      <c r="T2576" s="13"/>
      <c r="AL2576" s="129"/>
    </row>
    <row r="2577" spans="2:38" x14ac:dyDescent="0.3">
      <c r="B2577" s="132"/>
      <c r="C2577" s="132"/>
      <c r="T2577" s="13"/>
      <c r="AL2577" s="129"/>
    </row>
    <row r="2578" spans="2:38" x14ac:dyDescent="0.3">
      <c r="B2578" s="132"/>
      <c r="C2578" s="132"/>
      <c r="T2578" s="13"/>
      <c r="AL2578" s="129"/>
    </row>
    <row r="2579" spans="2:38" x14ac:dyDescent="0.3">
      <c r="B2579" s="132"/>
      <c r="C2579" s="132"/>
      <c r="T2579" s="13"/>
      <c r="AL2579" s="129"/>
    </row>
    <row r="2580" spans="2:38" x14ac:dyDescent="0.3">
      <c r="B2580" s="132"/>
      <c r="C2580" s="132"/>
      <c r="T2580" s="13"/>
      <c r="AL2580" s="129"/>
    </row>
    <row r="2581" spans="2:38" x14ac:dyDescent="0.3">
      <c r="B2581" s="132"/>
      <c r="C2581" s="132"/>
      <c r="T2581" s="13"/>
      <c r="AL2581" s="129"/>
    </row>
    <row r="2582" spans="2:38" x14ac:dyDescent="0.3">
      <c r="B2582" s="132"/>
      <c r="C2582" s="132"/>
      <c r="T2582" s="13"/>
      <c r="AL2582" s="129"/>
    </row>
    <row r="2583" spans="2:38" x14ac:dyDescent="0.3">
      <c r="B2583" s="132"/>
      <c r="C2583" s="132"/>
      <c r="T2583" s="13"/>
      <c r="AL2583" s="129"/>
    </row>
    <row r="2584" spans="2:38" x14ac:dyDescent="0.3">
      <c r="B2584" s="132"/>
      <c r="C2584" s="132"/>
      <c r="T2584" s="13"/>
      <c r="AL2584" s="129"/>
    </row>
    <row r="2585" spans="2:38" x14ac:dyDescent="0.3">
      <c r="B2585" s="132"/>
      <c r="C2585" s="132"/>
      <c r="T2585" s="13"/>
      <c r="AL2585" s="129"/>
    </row>
    <row r="2586" spans="2:38" x14ac:dyDescent="0.3">
      <c r="B2586" s="132"/>
      <c r="C2586" s="132"/>
      <c r="T2586" s="13"/>
      <c r="AL2586" s="129"/>
    </row>
    <row r="2587" spans="2:38" x14ac:dyDescent="0.3">
      <c r="B2587" s="132"/>
      <c r="C2587" s="132"/>
      <c r="T2587" s="13"/>
      <c r="AL2587" s="129"/>
    </row>
    <row r="2588" spans="2:38" x14ac:dyDescent="0.3">
      <c r="B2588" s="132"/>
      <c r="C2588" s="132"/>
      <c r="T2588" s="13"/>
      <c r="AL2588" s="129"/>
    </row>
    <row r="2589" spans="2:38" x14ac:dyDescent="0.3">
      <c r="B2589" s="132"/>
      <c r="C2589" s="132"/>
      <c r="T2589" s="13"/>
      <c r="AL2589" s="129"/>
    </row>
    <row r="2590" spans="2:38" x14ac:dyDescent="0.3">
      <c r="B2590" s="132"/>
      <c r="C2590" s="132"/>
      <c r="T2590" s="13"/>
      <c r="AL2590" s="129"/>
    </row>
    <row r="2591" spans="2:38" x14ac:dyDescent="0.3">
      <c r="B2591" s="132"/>
      <c r="C2591" s="132"/>
      <c r="T2591" s="13"/>
      <c r="AL2591" s="129"/>
    </row>
    <row r="2592" spans="2:38" x14ac:dyDescent="0.3">
      <c r="B2592" s="132"/>
      <c r="C2592" s="132"/>
      <c r="T2592" s="13"/>
      <c r="AL2592" s="129"/>
    </row>
    <row r="2593" spans="2:38" x14ac:dyDescent="0.3">
      <c r="B2593" s="132"/>
      <c r="C2593" s="132"/>
      <c r="T2593" s="13"/>
      <c r="AL2593" s="129"/>
    </row>
    <row r="2594" spans="2:38" x14ac:dyDescent="0.3">
      <c r="B2594" s="132"/>
      <c r="C2594" s="132"/>
      <c r="T2594" s="13"/>
      <c r="AL2594" s="129"/>
    </row>
    <row r="2595" spans="2:38" x14ac:dyDescent="0.3">
      <c r="B2595" s="132"/>
      <c r="C2595" s="132"/>
      <c r="T2595" s="13"/>
      <c r="AL2595" s="129"/>
    </row>
    <row r="2596" spans="2:38" x14ac:dyDescent="0.3">
      <c r="B2596" s="132"/>
      <c r="C2596" s="132"/>
      <c r="T2596" s="13"/>
      <c r="AL2596" s="129"/>
    </row>
    <row r="2597" spans="2:38" x14ac:dyDescent="0.3">
      <c r="B2597" s="132"/>
      <c r="C2597" s="132"/>
      <c r="T2597" s="13"/>
      <c r="AL2597" s="129"/>
    </row>
    <row r="2598" spans="2:38" x14ac:dyDescent="0.3">
      <c r="B2598" s="132"/>
      <c r="C2598" s="132"/>
      <c r="T2598" s="13"/>
      <c r="AL2598" s="129"/>
    </row>
    <row r="2599" spans="2:38" x14ac:dyDescent="0.3">
      <c r="B2599" s="132"/>
      <c r="C2599" s="132"/>
      <c r="T2599" s="13"/>
      <c r="AL2599" s="129"/>
    </row>
    <row r="2600" spans="2:38" x14ac:dyDescent="0.3">
      <c r="B2600" s="132"/>
      <c r="C2600" s="132"/>
      <c r="T2600" s="13"/>
      <c r="AL2600" s="129"/>
    </row>
    <row r="2601" spans="2:38" x14ac:dyDescent="0.3">
      <c r="B2601" s="132"/>
      <c r="C2601" s="132"/>
      <c r="T2601" s="13"/>
      <c r="AL2601" s="129"/>
    </row>
    <row r="2602" spans="2:38" x14ac:dyDescent="0.3">
      <c r="B2602" s="132"/>
      <c r="C2602" s="132"/>
      <c r="T2602" s="13"/>
      <c r="AL2602" s="129"/>
    </row>
    <row r="2603" spans="2:38" x14ac:dyDescent="0.3">
      <c r="B2603" s="132"/>
      <c r="C2603" s="132"/>
      <c r="T2603" s="13"/>
      <c r="AL2603" s="129"/>
    </row>
    <row r="2604" spans="2:38" x14ac:dyDescent="0.3">
      <c r="B2604" s="132"/>
      <c r="C2604" s="132"/>
      <c r="T2604" s="13"/>
      <c r="AL2604" s="129"/>
    </row>
    <row r="2605" spans="2:38" x14ac:dyDescent="0.3">
      <c r="B2605" s="132"/>
      <c r="C2605" s="132"/>
      <c r="T2605" s="13"/>
      <c r="AL2605" s="129"/>
    </row>
    <row r="2606" spans="2:38" x14ac:dyDescent="0.3">
      <c r="B2606" s="132"/>
      <c r="C2606" s="132"/>
      <c r="T2606" s="13"/>
      <c r="AL2606" s="129"/>
    </row>
    <row r="2607" spans="2:38" x14ac:dyDescent="0.3">
      <c r="B2607" s="132"/>
      <c r="C2607" s="132"/>
      <c r="T2607" s="13"/>
      <c r="AL2607" s="129"/>
    </row>
    <row r="2608" spans="2:38" x14ac:dyDescent="0.3">
      <c r="B2608" s="132"/>
      <c r="C2608" s="132"/>
      <c r="T2608" s="13"/>
      <c r="AL2608" s="129"/>
    </row>
    <row r="2609" spans="2:38" x14ac:dyDescent="0.3">
      <c r="B2609" s="132"/>
      <c r="C2609" s="132"/>
      <c r="T2609" s="13"/>
      <c r="AL2609" s="129"/>
    </row>
    <row r="2610" spans="2:38" x14ac:dyDescent="0.3">
      <c r="B2610" s="132"/>
      <c r="C2610" s="132"/>
      <c r="T2610" s="13"/>
      <c r="AL2610" s="129"/>
    </row>
    <row r="2611" spans="2:38" x14ac:dyDescent="0.3">
      <c r="B2611" s="132"/>
      <c r="C2611" s="132"/>
      <c r="T2611" s="13"/>
      <c r="AL2611" s="129"/>
    </row>
    <row r="2612" spans="2:38" x14ac:dyDescent="0.3">
      <c r="B2612" s="132"/>
      <c r="C2612" s="132"/>
      <c r="T2612" s="13"/>
      <c r="AL2612" s="129"/>
    </row>
    <row r="2613" spans="2:38" x14ac:dyDescent="0.3">
      <c r="B2613" s="132"/>
      <c r="C2613" s="132"/>
      <c r="T2613" s="13"/>
      <c r="AL2613" s="129"/>
    </row>
    <row r="2614" spans="2:38" x14ac:dyDescent="0.3">
      <c r="B2614" s="132"/>
      <c r="C2614" s="132"/>
      <c r="T2614" s="13"/>
      <c r="AL2614" s="129"/>
    </row>
    <row r="2615" spans="2:38" x14ac:dyDescent="0.3">
      <c r="B2615" s="132"/>
      <c r="C2615" s="132"/>
      <c r="T2615" s="13"/>
      <c r="AL2615" s="129"/>
    </row>
    <row r="2616" spans="2:38" x14ac:dyDescent="0.3">
      <c r="B2616" s="132"/>
      <c r="C2616" s="132"/>
      <c r="T2616" s="13"/>
      <c r="AL2616" s="129"/>
    </row>
    <row r="2617" spans="2:38" x14ac:dyDescent="0.3">
      <c r="B2617" s="132"/>
      <c r="C2617" s="132"/>
      <c r="T2617" s="13"/>
      <c r="AL2617" s="129"/>
    </row>
    <row r="2618" spans="2:38" x14ac:dyDescent="0.3">
      <c r="B2618" s="132"/>
      <c r="C2618" s="132"/>
      <c r="T2618" s="13"/>
      <c r="AL2618" s="129"/>
    </row>
    <row r="2619" spans="2:38" x14ac:dyDescent="0.3">
      <c r="B2619" s="132"/>
      <c r="C2619" s="132"/>
      <c r="T2619" s="13"/>
      <c r="AL2619" s="129"/>
    </row>
    <row r="2620" spans="2:38" x14ac:dyDescent="0.3">
      <c r="B2620" s="132"/>
      <c r="C2620" s="132"/>
      <c r="T2620" s="13"/>
      <c r="AL2620" s="129"/>
    </row>
    <row r="2621" spans="2:38" x14ac:dyDescent="0.3">
      <c r="B2621" s="132"/>
      <c r="C2621" s="132"/>
      <c r="T2621" s="13"/>
      <c r="AL2621" s="129"/>
    </row>
    <row r="2622" spans="2:38" x14ac:dyDescent="0.3">
      <c r="B2622" s="132"/>
      <c r="C2622" s="132"/>
      <c r="T2622" s="13"/>
      <c r="AL2622" s="129"/>
    </row>
    <row r="2623" spans="2:38" x14ac:dyDescent="0.3">
      <c r="B2623" s="132"/>
      <c r="C2623" s="132"/>
      <c r="T2623" s="13"/>
      <c r="AL2623" s="129"/>
    </row>
    <row r="2624" spans="2:38" x14ac:dyDescent="0.3">
      <c r="B2624" s="132"/>
      <c r="C2624" s="132"/>
      <c r="T2624" s="13"/>
      <c r="AL2624" s="129"/>
    </row>
    <row r="2625" spans="2:38" x14ac:dyDescent="0.3">
      <c r="B2625" s="132"/>
      <c r="C2625" s="132"/>
      <c r="T2625" s="13"/>
      <c r="AL2625" s="129"/>
    </row>
    <row r="2626" spans="2:38" x14ac:dyDescent="0.3">
      <c r="B2626" s="132"/>
      <c r="C2626" s="132"/>
      <c r="T2626" s="13"/>
      <c r="AL2626" s="129"/>
    </row>
    <row r="2627" spans="2:38" x14ac:dyDescent="0.3">
      <c r="B2627" s="132"/>
      <c r="C2627" s="132"/>
      <c r="T2627" s="13"/>
      <c r="AL2627" s="129"/>
    </row>
    <row r="2628" spans="2:38" x14ac:dyDescent="0.3">
      <c r="B2628" s="132"/>
      <c r="C2628" s="132"/>
      <c r="T2628" s="13"/>
      <c r="AL2628" s="129"/>
    </row>
    <row r="2629" spans="2:38" x14ac:dyDescent="0.3">
      <c r="B2629" s="132"/>
      <c r="C2629" s="132"/>
      <c r="T2629" s="13"/>
      <c r="AL2629" s="129"/>
    </row>
    <row r="2630" spans="2:38" x14ac:dyDescent="0.3">
      <c r="B2630" s="132"/>
      <c r="C2630" s="132"/>
      <c r="T2630" s="13"/>
      <c r="AL2630" s="129"/>
    </row>
    <row r="2631" spans="2:38" x14ac:dyDescent="0.3">
      <c r="B2631" s="132"/>
      <c r="C2631" s="132"/>
      <c r="T2631" s="13"/>
      <c r="AL2631" s="129"/>
    </row>
    <row r="2632" spans="2:38" x14ac:dyDescent="0.3">
      <c r="B2632" s="132"/>
      <c r="C2632" s="132"/>
      <c r="T2632" s="13"/>
      <c r="AL2632" s="129"/>
    </row>
    <row r="2633" spans="2:38" x14ac:dyDescent="0.3">
      <c r="B2633" s="132"/>
      <c r="C2633" s="132"/>
      <c r="T2633" s="13"/>
      <c r="AL2633" s="129"/>
    </row>
    <row r="2634" spans="2:38" x14ac:dyDescent="0.3">
      <c r="B2634" s="132"/>
      <c r="C2634" s="132"/>
      <c r="T2634" s="13"/>
      <c r="AL2634" s="129"/>
    </row>
    <row r="2635" spans="2:38" x14ac:dyDescent="0.3">
      <c r="B2635" s="132"/>
      <c r="C2635" s="132"/>
      <c r="T2635" s="13"/>
      <c r="AL2635" s="129"/>
    </row>
    <row r="2636" spans="2:38" x14ac:dyDescent="0.3">
      <c r="B2636" s="132"/>
      <c r="C2636" s="132"/>
      <c r="T2636" s="13"/>
      <c r="AL2636" s="129"/>
    </row>
    <row r="2637" spans="2:38" x14ac:dyDescent="0.3">
      <c r="B2637" s="132"/>
      <c r="C2637" s="132"/>
      <c r="T2637" s="13"/>
      <c r="AL2637" s="129"/>
    </row>
    <row r="2638" spans="2:38" x14ac:dyDescent="0.3">
      <c r="B2638" s="132"/>
      <c r="C2638" s="132"/>
      <c r="T2638" s="13"/>
      <c r="AL2638" s="129"/>
    </row>
    <row r="2639" spans="2:38" x14ac:dyDescent="0.3">
      <c r="B2639" s="132"/>
      <c r="C2639" s="132"/>
      <c r="T2639" s="13"/>
      <c r="AL2639" s="129"/>
    </row>
    <row r="2640" spans="2:38" x14ac:dyDescent="0.3">
      <c r="B2640" s="132"/>
      <c r="C2640" s="132"/>
      <c r="T2640" s="13"/>
      <c r="AL2640" s="129"/>
    </row>
    <row r="2641" spans="2:38" x14ac:dyDescent="0.3">
      <c r="B2641" s="132"/>
      <c r="C2641" s="132"/>
      <c r="T2641" s="13"/>
      <c r="AL2641" s="129"/>
    </row>
    <row r="2642" spans="2:38" x14ac:dyDescent="0.3">
      <c r="B2642" s="132"/>
      <c r="C2642" s="132"/>
      <c r="T2642" s="13"/>
      <c r="AL2642" s="129"/>
    </row>
    <row r="2643" spans="2:38" x14ac:dyDescent="0.3">
      <c r="B2643" s="132"/>
      <c r="C2643" s="132"/>
      <c r="T2643" s="13"/>
      <c r="AL2643" s="129"/>
    </row>
    <row r="2644" spans="2:38" x14ac:dyDescent="0.3">
      <c r="B2644" s="132"/>
      <c r="C2644" s="132"/>
      <c r="T2644" s="13"/>
      <c r="AL2644" s="129"/>
    </row>
    <row r="2645" spans="2:38" x14ac:dyDescent="0.3">
      <c r="B2645" s="132"/>
      <c r="C2645" s="132"/>
      <c r="T2645" s="13"/>
      <c r="AL2645" s="129"/>
    </row>
    <row r="2646" spans="2:38" x14ac:dyDescent="0.3">
      <c r="B2646" s="132"/>
      <c r="C2646" s="132"/>
      <c r="T2646" s="13"/>
      <c r="AL2646" s="129"/>
    </row>
    <row r="2647" spans="2:38" x14ac:dyDescent="0.3">
      <c r="B2647" s="132"/>
      <c r="C2647" s="132"/>
      <c r="T2647" s="13"/>
      <c r="AL2647" s="129"/>
    </row>
    <row r="2648" spans="2:38" x14ac:dyDescent="0.3">
      <c r="B2648" s="132"/>
      <c r="C2648" s="132"/>
      <c r="T2648" s="13"/>
      <c r="AL2648" s="129"/>
    </row>
    <row r="2649" spans="2:38" x14ac:dyDescent="0.3">
      <c r="B2649" s="132"/>
      <c r="C2649" s="132"/>
      <c r="T2649" s="13"/>
      <c r="AL2649" s="129"/>
    </row>
    <row r="2650" spans="2:38" x14ac:dyDescent="0.3">
      <c r="B2650" s="132"/>
      <c r="C2650" s="132"/>
      <c r="T2650" s="13"/>
      <c r="AL2650" s="129"/>
    </row>
    <row r="2651" spans="2:38" x14ac:dyDescent="0.3">
      <c r="B2651" s="132"/>
      <c r="C2651" s="132"/>
      <c r="T2651" s="13"/>
      <c r="AL2651" s="129"/>
    </row>
    <row r="2652" spans="2:38" x14ac:dyDescent="0.3">
      <c r="B2652" s="132"/>
      <c r="C2652" s="132"/>
      <c r="T2652" s="13"/>
      <c r="AL2652" s="129"/>
    </row>
    <row r="2653" spans="2:38" x14ac:dyDescent="0.3">
      <c r="B2653" s="132"/>
      <c r="C2653" s="132"/>
      <c r="T2653" s="13"/>
      <c r="AL2653" s="129"/>
    </row>
    <row r="2654" spans="2:38" x14ac:dyDescent="0.3">
      <c r="B2654" s="132"/>
      <c r="C2654" s="132"/>
      <c r="T2654" s="13"/>
      <c r="AL2654" s="129"/>
    </row>
    <row r="2655" spans="2:38" x14ac:dyDescent="0.3">
      <c r="B2655" s="132"/>
      <c r="C2655" s="132"/>
      <c r="T2655" s="13"/>
      <c r="AL2655" s="129"/>
    </row>
    <row r="2656" spans="2:38" x14ac:dyDescent="0.3">
      <c r="B2656" s="132"/>
      <c r="C2656" s="132"/>
      <c r="T2656" s="13"/>
      <c r="AL2656" s="129"/>
    </row>
    <row r="2657" spans="2:38" x14ac:dyDescent="0.3">
      <c r="B2657" s="132"/>
      <c r="C2657" s="132"/>
      <c r="T2657" s="13"/>
      <c r="AL2657" s="129"/>
    </row>
    <row r="2658" spans="2:38" x14ac:dyDescent="0.3">
      <c r="B2658" s="132"/>
      <c r="C2658" s="132"/>
      <c r="T2658" s="13"/>
      <c r="AL2658" s="129"/>
    </row>
    <row r="2659" spans="2:38" x14ac:dyDescent="0.3">
      <c r="B2659" s="132"/>
      <c r="C2659" s="132"/>
      <c r="T2659" s="13"/>
      <c r="AL2659" s="129"/>
    </row>
    <row r="2660" spans="2:38" x14ac:dyDescent="0.3">
      <c r="B2660" s="132"/>
      <c r="C2660" s="132"/>
      <c r="T2660" s="13"/>
      <c r="AL2660" s="129"/>
    </row>
    <row r="2661" spans="2:38" x14ac:dyDescent="0.3">
      <c r="B2661" s="132"/>
      <c r="C2661" s="132"/>
      <c r="T2661" s="13"/>
      <c r="AL2661" s="129"/>
    </row>
    <row r="2662" spans="2:38" x14ac:dyDescent="0.3">
      <c r="B2662" s="132"/>
      <c r="C2662" s="132"/>
      <c r="T2662" s="13"/>
      <c r="AL2662" s="129"/>
    </row>
    <row r="2663" spans="2:38" x14ac:dyDescent="0.3">
      <c r="B2663" s="132"/>
      <c r="C2663" s="132"/>
      <c r="T2663" s="13"/>
      <c r="AL2663" s="129"/>
    </row>
    <row r="2664" spans="2:38" x14ac:dyDescent="0.3">
      <c r="B2664" s="132"/>
      <c r="C2664" s="132"/>
      <c r="T2664" s="13"/>
      <c r="AL2664" s="129"/>
    </row>
    <row r="2665" spans="2:38" x14ac:dyDescent="0.3">
      <c r="B2665" s="132"/>
      <c r="C2665" s="132"/>
      <c r="T2665" s="13"/>
      <c r="AL2665" s="129"/>
    </row>
    <row r="2666" spans="2:38" x14ac:dyDescent="0.3">
      <c r="B2666" s="132"/>
      <c r="C2666" s="132"/>
      <c r="T2666" s="13"/>
      <c r="AL2666" s="129"/>
    </row>
    <row r="2667" spans="2:38" x14ac:dyDescent="0.3">
      <c r="B2667" s="132"/>
      <c r="C2667" s="132"/>
      <c r="T2667" s="13"/>
      <c r="AL2667" s="129"/>
    </row>
    <row r="2668" spans="2:38" x14ac:dyDescent="0.3">
      <c r="B2668" s="132"/>
      <c r="C2668" s="132"/>
      <c r="T2668" s="13"/>
      <c r="AL2668" s="129"/>
    </row>
    <row r="2669" spans="2:38" x14ac:dyDescent="0.3">
      <c r="B2669" s="132"/>
      <c r="C2669" s="132"/>
      <c r="T2669" s="13"/>
      <c r="AL2669" s="129"/>
    </row>
    <row r="2670" spans="2:38" x14ac:dyDescent="0.3">
      <c r="B2670" s="132"/>
      <c r="C2670" s="132"/>
      <c r="T2670" s="13"/>
      <c r="AL2670" s="129"/>
    </row>
    <row r="2671" spans="2:38" x14ac:dyDescent="0.3">
      <c r="B2671" s="132"/>
      <c r="C2671" s="132"/>
      <c r="T2671" s="13"/>
      <c r="AL2671" s="129"/>
    </row>
    <row r="2672" spans="2:38" x14ac:dyDescent="0.3">
      <c r="B2672" s="132"/>
      <c r="C2672" s="132"/>
      <c r="T2672" s="13"/>
      <c r="AL2672" s="129"/>
    </row>
    <row r="2673" spans="2:38" x14ac:dyDescent="0.3">
      <c r="B2673" s="132"/>
      <c r="C2673" s="132"/>
      <c r="T2673" s="13"/>
      <c r="AL2673" s="129"/>
    </row>
    <row r="2674" spans="2:38" x14ac:dyDescent="0.3">
      <c r="B2674" s="132"/>
      <c r="C2674" s="132"/>
      <c r="T2674" s="13"/>
      <c r="AL2674" s="129"/>
    </row>
    <row r="2675" spans="2:38" x14ac:dyDescent="0.3">
      <c r="B2675" s="132"/>
      <c r="C2675" s="132"/>
      <c r="T2675" s="13"/>
      <c r="AL2675" s="129"/>
    </row>
    <row r="2676" spans="2:38" x14ac:dyDescent="0.3">
      <c r="B2676" s="132"/>
      <c r="C2676" s="132"/>
      <c r="T2676" s="13"/>
      <c r="AL2676" s="129"/>
    </row>
    <row r="2677" spans="2:38" x14ac:dyDescent="0.3">
      <c r="B2677" s="132"/>
      <c r="C2677" s="132"/>
      <c r="T2677" s="13"/>
      <c r="AL2677" s="129"/>
    </row>
    <row r="2678" spans="2:38" x14ac:dyDescent="0.3">
      <c r="B2678" s="132"/>
      <c r="C2678" s="132"/>
      <c r="T2678" s="13"/>
      <c r="AL2678" s="129"/>
    </row>
    <row r="2679" spans="2:38" x14ac:dyDescent="0.3">
      <c r="B2679" s="132"/>
      <c r="C2679" s="132"/>
      <c r="T2679" s="13"/>
      <c r="AL2679" s="129"/>
    </row>
    <row r="2680" spans="2:38" x14ac:dyDescent="0.3">
      <c r="B2680" s="132"/>
      <c r="C2680" s="132"/>
      <c r="T2680" s="13"/>
      <c r="AL2680" s="129"/>
    </row>
    <row r="2681" spans="2:38" x14ac:dyDescent="0.3">
      <c r="B2681" s="132"/>
      <c r="C2681" s="132"/>
      <c r="T2681" s="13"/>
      <c r="AL2681" s="129"/>
    </row>
    <row r="2682" spans="2:38" x14ac:dyDescent="0.3">
      <c r="B2682" s="132"/>
      <c r="C2682" s="132"/>
      <c r="T2682" s="13"/>
      <c r="AL2682" s="129"/>
    </row>
    <row r="2683" spans="2:38" x14ac:dyDescent="0.3">
      <c r="B2683" s="132"/>
      <c r="C2683" s="132"/>
      <c r="T2683" s="13"/>
      <c r="AL2683" s="129"/>
    </row>
    <row r="2684" spans="2:38" x14ac:dyDescent="0.3">
      <c r="B2684" s="132"/>
      <c r="C2684" s="132"/>
      <c r="T2684" s="13"/>
      <c r="AL2684" s="129"/>
    </row>
    <row r="2685" spans="2:38" x14ac:dyDescent="0.3">
      <c r="B2685" s="132"/>
      <c r="C2685" s="132"/>
      <c r="T2685" s="13"/>
      <c r="AL2685" s="129"/>
    </row>
    <row r="2686" spans="2:38" x14ac:dyDescent="0.3">
      <c r="B2686" s="132"/>
      <c r="C2686" s="132"/>
      <c r="T2686" s="13"/>
      <c r="AL2686" s="129"/>
    </row>
    <row r="2687" spans="2:38" x14ac:dyDescent="0.3">
      <c r="B2687" s="132"/>
      <c r="C2687" s="132"/>
      <c r="T2687" s="13"/>
      <c r="AL2687" s="129"/>
    </row>
    <row r="2688" spans="2:38" x14ac:dyDescent="0.3">
      <c r="B2688" s="132"/>
      <c r="C2688" s="132"/>
      <c r="T2688" s="13"/>
      <c r="AL2688" s="129"/>
    </row>
    <row r="2689" spans="2:38" x14ac:dyDescent="0.3">
      <c r="B2689" s="132"/>
      <c r="C2689" s="132"/>
      <c r="T2689" s="13"/>
      <c r="AL2689" s="129"/>
    </row>
    <row r="2690" spans="2:38" x14ac:dyDescent="0.3">
      <c r="B2690" s="132"/>
      <c r="C2690" s="132"/>
      <c r="T2690" s="13"/>
      <c r="AL2690" s="129"/>
    </row>
    <row r="2691" spans="2:38" x14ac:dyDescent="0.3">
      <c r="B2691" s="132"/>
      <c r="C2691" s="132"/>
      <c r="T2691" s="13"/>
      <c r="AL2691" s="129"/>
    </row>
    <row r="2692" spans="2:38" x14ac:dyDescent="0.3">
      <c r="B2692" s="132"/>
      <c r="C2692" s="132"/>
      <c r="T2692" s="13"/>
      <c r="AL2692" s="129"/>
    </row>
    <row r="2693" spans="2:38" x14ac:dyDescent="0.3">
      <c r="B2693" s="132"/>
      <c r="C2693" s="132"/>
      <c r="T2693" s="13"/>
      <c r="AL2693" s="129"/>
    </row>
    <row r="2694" spans="2:38" x14ac:dyDescent="0.3">
      <c r="B2694" s="132"/>
      <c r="C2694" s="132"/>
      <c r="T2694" s="13"/>
      <c r="AL2694" s="129"/>
    </row>
    <row r="2695" spans="2:38" x14ac:dyDescent="0.3">
      <c r="B2695" s="132"/>
      <c r="C2695" s="132"/>
      <c r="T2695" s="13"/>
      <c r="AL2695" s="129"/>
    </row>
    <row r="2696" spans="2:38" x14ac:dyDescent="0.3">
      <c r="B2696" s="132"/>
      <c r="C2696" s="132"/>
      <c r="T2696" s="13"/>
      <c r="AL2696" s="129"/>
    </row>
    <row r="2697" spans="2:38" x14ac:dyDescent="0.3">
      <c r="B2697" s="132"/>
      <c r="C2697" s="132"/>
      <c r="T2697" s="13"/>
      <c r="AL2697" s="129"/>
    </row>
    <row r="2698" spans="2:38" x14ac:dyDescent="0.3">
      <c r="B2698" s="132"/>
      <c r="C2698" s="132"/>
      <c r="T2698" s="13"/>
      <c r="AL2698" s="129"/>
    </row>
    <row r="2699" spans="2:38" x14ac:dyDescent="0.3">
      <c r="B2699" s="132"/>
      <c r="C2699" s="132"/>
      <c r="T2699" s="13"/>
      <c r="AL2699" s="129"/>
    </row>
    <row r="2700" spans="2:38" x14ac:dyDescent="0.3">
      <c r="B2700" s="132"/>
      <c r="C2700" s="132"/>
      <c r="T2700" s="13"/>
      <c r="AL2700" s="129"/>
    </row>
    <row r="2701" spans="2:38" x14ac:dyDescent="0.3">
      <c r="B2701" s="132"/>
      <c r="C2701" s="132"/>
      <c r="T2701" s="13"/>
      <c r="AL2701" s="129"/>
    </row>
    <row r="2702" spans="2:38" x14ac:dyDescent="0.3">
      <c r="B2702" s="132"/>
      <c r="C2702" s="132"/>
      <c r="T2702" s="13"/>
      <c r="AL2702" s="129"/>
    </row>
    <row r="2703" spans="2:38" x14ac:dyDescent="0.3">
      <c r="B2703" s="132"/>
      <c r="C2703" s="132"/>
      <c r="T2703" s="13"/>
      <c r="AL2703" s="129"/>
    </row>
    <row r="2704" spans="2:38" x14ac:dyDescent="0.3">
      <c r="B2704" s="132"/>
      <c r="C2704" s="132"/>
      <c r="T2704" s="13"/>
      <c r="AL2704" s="129"/>
    </row>
    <row r="2705" spans="2:38" x14ac:dyDescent="0.3">
      <c r="B2705" s="132"/>
      <c r="C2705" s="132"/>
      <c r="T2705" s="13"/>
      <c r="AL2705" s="129"/>
    </row>
    <row r="2706" spans="2:38" x14ac:dyDescent="0.3">
      <c r="B2706" s="132"/>
      <c r="C2706" s="132"/>
      <c r="T2706" s="13"/>
      <c r="AL2706" s="129"/>
    </row>
    <row r="2707" spans="2:38" x14ac:dyDescent="0.3">
      <c r="B2707" s="132"/>
      <c r="C2707" s="132"/>
      <c r="T2707" s="13"/>
      <c r="AL2707" s="129"/>
    </row>
    <row r="2708" spans="2:38" x14ac:dyDescent="0.3">
      <c r="B2708" s="132"/>
      <c r="C2708" s="132"/>
      <c r="T2708" s="13"/>
      <c r="AL2708" s="129"/>
    </row>
    <row r="2709" spans="2:38" x14ac:dyDescent="0.3">
      <c r="B2709" s="132"/>
      <c r="C2709" s="132"/>
      <c r="T2709" s="13"/>
      <c r="AL2709" s="129"/>
    </row>
    <row r="2710" spans="2:38" x14ac:dyDescent="0.3">
      <c r="B2710" s="132"/>
      <c r="C2710" s="132"/>
      <c r="T2710" s="13"/>
      <c r="AL2710" s="129"/>
    </row>
    <row r="2711" spans="2:38" x14ac:dyDescent="0.3">
      <c r="B2711" s="132"/>
      <c r="C2711" s="132"/>
      <c r="T2711" s="13"/>
      <c r="AL2711" s="129"/>
    </row>
    <row r="2712" spans="2:38" x14ac:dyDescent="0.3">
      <c r="B2712" s="132"/>
      <c r="C2712" s="132"/>
      <c r="T2712" s="13"/>
      <c r="AL2712" s="129"/>
    </row>
    <row r="2713" spans="2:38" x14ac:dyDescent="0.3">
      <c r="B2713" s="132"/>
      <c r="C2713" s="132"/>
      <c r="T2713" s="13"/>
      <c r="AL2713" s="129"/>
    </row>
    <row r="2714" spans="2:38" x14ac:dyDescent="0.3">
      <c r="B2714" s="132"/>
      <c r="C2714" s="132"/>
      <c r="T2714" s="13"/>
      <c r="AL2714" s="129"/>
    </row>
    <row r="2715" spans="2:38" x14ac:dyDescent="0.3">
      <c r="B2715" s="132"/>
      <c r="C2715" s="132"/>
      <c r="T2715" s="13"/>
      <c r="AL2715" s="129"/>
    </row>
    <row r="2716" spans="2:38" x14ac:dyDescent="0.3">
      <c r="B2716" s="132"/>
      <c r="C2716" s="132"/>
      <c r="T2716" s="13"/>
      <c r="AL2716" s="129"/>
    </row>
    <row r="2717" spans="2:38" x14ac:dyDescent="0.3">
      <c r="B2717" s="132"/>
      <c r="C2717" s="132"/>
      <c r="T2717" s="13"/>
      <c r="AL2717" s="129"/>
    </row>
    <row r="2718" spans="2:38" x14ac:dyDescent="0.3">
      <c r="B2718" s="132"/>
      <c r="C2718" s="132"/>
      <c r="T2718" s="13"/>
      <c r="AL2718" s="129"/>
    </row>
    <row r="2719" spans="2:38" x14ac:dyDescent="0.3">
      <c r="B2719" s="132"/>
      <c r="C2719" s="132"/>
      <c r="T2719" s="13"/>
      <c r="AL2719" s="129"/>
    </row>
    <row r="2720" spans="2:38" x14ac:dyDescent="0.3">
      <c r="B2720" s="132"/>
      <c r="C2720" s="132"/>
      <c r="T2720" s="13"/>
      <c r="AL2720" s="129"/>
    </row>
    <row r="2721" spans="2:38" x14ac:dyDescent="0.3">
      <c r="B2721" s="132"/>
      <c r="C2721" s="132"/>
      <c r="T2721" s="13"/>
      <c r="AL2721" s="129"/>
    </row>
    <row r="2722" spans="2:38" x14ac:dyDescent="0.3">
      <c r="B2722" s="132"/>
      <c r="C2722" s="132"/>
      <c r="T2722" s="13"/>
      <c r="AL2722" s="129"/>
    </row>
    <row r="2723" spans="2:38" x14ac:dyDescent="0.3">
      <c r="B2723" s="132"/>
      <c r="C2723" s="132"/>
      <c r="T2723" s="13"/>
      <c r="AL2723" s="129"/>
    </row>
    <row r="2724" spans="2:38" x14ac:dyDescent="0.3">
      <c r="B2724" s="132"/>
      <c r="C2724" s="132"/>
      <c r="T2724" s="13"/>
      <c r="AL2724" s="129"/>
    </row>
    <row r="2725" spans="2:38" x14ac:dyDescent="0.3">
      <c r="B2725" s="132"/>
      <c r="C2725" s="132"/>
      <c r="T2725" s="13"/>
      <c r="AL2725" s="129"/>
    </row>
    <row r="2726" spans="2:38" x14ac:dyDescent="0.3">
      <c r="B2726" s="132"/>
      <c r="C2726" s="132"/>
      <c r="T2726" s="13"/>
      <c r="AL2726" s="129"/>
    </row>
    <row r="2727" spans="2:38" x14ac:dyDescent="0.3">
      <c r="B2727" s="132"/>
      <c r="C2727" s="132"/>
      <c r="T2727" s="13"/>
      <c r="AL2727" s="129"/>
    </row>
    <row r="2728" spans="2:38" x14ac:dyDescent="0.3">
      <c r="B2728" s="132"/>
      <c r="C2728" s="132"/>
      <c r="T2728" s="13"/>
      <c r="AL2728" s="129"/>
    </row>
    <row r="2729" spans="2:38" x14ac:dyDescent="0.3">
      <c r="B2729" s="132"/>
      <c r="C2729" s="132"/>
      <c r="T2729" s="13"/>
      <c r="AL2729" s="129"/>
    </row>
    <row r="2730" spans="2:38" x14ac:dyDescent="0.3">
      <c r="B2730" s="132"/>
      <c r="C2730" s="132"/>
      <c r="T2730" s="13"/>
      <c r="AL2730" s="129"/>
    </row>
    <row r="2731" spans="2:38" x14ac:dyDescent="0.3">
      <c r="B2731" s="132"/>
      <c r="C2731" s="132"/>
      <c r="T2731" s="13"/>
      <c r="AL2731" s="129"/>
    </row>
    <row r="2732" spans="2:38" x14ac:dyDescent="0.3">
      <c r="B2732" s="132"/>
      <c r="C2732" s="132"/>
      <c r="T2732" s="13"/>
      <c r="AL2732" s="129"/>
    </row>
    <row r="2733" spans="2:38" x14ac:dyDescent="0.3">
      <c r="B2733" s="132"/>
      <c r="C2733" s="132"/>
      <c r="T2733" s="13"/>
      <c r="AL2733" s="129"/>
    </row>
    <row r="2734" spans="2:38" x14ac:dyDescent="0.3">
      <c r="B2734" s="132"/>
      <c r="C2734" s="132"/>
      <c r="T2734" s="13"/>
      <c r="AL2734" s="129"/>
    </row>
    <row r="2735" spans="2:38" x14ac:dyDescent="0.3">
      <c r="B2735" s="132"/>
      <c r="C2735" s="132"/>
      <c r="T2735" s="13"/>
      <c r="AL2735" s="129"/>
    </row>
    <row r="2736" spans="2:38" x14ac:dyDescent="0.3">
      <c r="B2736" s="132"/>
      <c r="C2736" s="132"/>
      <c r="T2736" s="13"/>
      <c r="AL2736" s="129"/>
    </row>
    <row r="2737" spans="2:38" x14ac:dyDescent="0.3">
      <c r="B2737" s="132"/>
      <c r="C2737" s="132"/>
      <c r="T2737" s="13"/>
      <c r="AL2737" s="129"/>
    </row>
    <row r="2738" spans="2:38" x14ac:dyDescent="0.3">
      <c r="B2738" s="132"/>
      <c r="C2738" s="132"/>
      <c r="T2738" s="13"/>
      <c r="AL2738" s="129"/>
    </row>
    <row r="2739" spans="2:38" x14ac:dyDescent="0.3">
      <c r="B2739" s="132"/>
      <c r="C2739" s="132"/>
      <c r="T2739" s="13"/>
      <c r="AL2739" s="129"/>
    </row>
    <row r="2740" spans="2:38" x14ac:dyDescent="0.3">
      <c r="B2740" s="132"/>
      <c r="C2740" s="132"/>
      <c r="T2740" s="13"/>
      <c r="AL2740" s="129"/>
    </row>
    <row r="2741" spans="2:38" x14ac:dyDescent="0.3">
      <c r="B2741" s="132"/>
      <c r="C2741" s="132"/>
      <c r="T2741" s="13"/>
      <c r="AL2741" s="129"/>
    </row>
    <row r="2742" spans="2:38" x14ac:dyDescent="0.3">
      <c r="B2742" s="132"/>
      <c r="C2742" s="132"/>
      <c r="T2742" s="13"/>
      <c r="AL2742" s="129"/>
    </row>
    <row r="2743" spans="2:38" x14ac:dyDescent="0.3">
      <c r="B2743" s="132"/>
      <c r="C2743" s="132"/>
      <c r="T2743" s="13"/>
      <c r="AL2743" s="129"/>
    </row>
    <row r="2744" spans="2:38" x14ac:dyDescent="0.3">
      <c r="B2744" s="132"/>
      <c r="C2744" s="132"/>
      <c r="T2744" s="13"/>
      <c r="AL2744" s="129"/>
    </row>
    <row r="2745" spans="2:38" x14ac:dyDescent="0.3">
      <c r="B2745" s="132"/>
      <c r="C2745" s="132"/>
      <c r="T2745" s="13"/>
      <c r="AL2745" s="129"/>
    </row>
    <row r="2746" spans="2:38" x14ac:dyDescent="0.3">
      <c r="B2746" s="132"/>
      <c r="C2746" s="132"/>
      <c r="T2746" s="13"/>
      <c r="AL2746" s="129"/>
    </row>
    <row r="2747" spans="2:38" x14ac:dyDescent="0.3">
      <c r="B2747" s="132"/>
      <c r="C2747" s="132"/>
      <c r="T2747" s="13"/>
      <c r="AL2747" s="129"/>
    </row>
    <row r="2748" spans="2:38" x14ac:dyDescent="0.3">
      <c r="B2748" s="132"/>
      <c r="C2748" s="132"/>
      <c r="T2748" s="13"/>
      <c r="AL2748" s="129"/>
    </row>
    <row r="2749" spans="2:38" x14ac:dyDescent="0.3">
      <c r="B2749" s="132"/>
      <c r="C2749" s="132"/>
      <c r="T2749" s="13"/>
      <c r="AL2749" s="129"/>
    </row>
    <row r="2750" spans="2:38" x14ac:dyDescent="0.3">
      <c r="B2750" s="132"/>
      <c r="C2750" s="132"/>
      <c r="T2750" s="13"/>
      <c r="AL2750" s="129"/>
    </row>
    <row r="2751" spans="2:38" x14ac:dyDescent="0.3">
      <c r="B2751" s="132"/>
      <c r="C2751" s="132"/>
      <c r="T2751" s="13"/>
      <c r="AL2751" s="129"/>
    </row>
    <row r="2752" spans="2:38" x14ac:dyDescent="0.3">
      <c r="B2752" s="132"/>
      <c r="C2752" s="132"/>
      <c r="T2752" s="13"/>
      <c r="AL2752" s="129"/>
    </row>
    <row r="2753" spans="2:38" x14ac:dyDescent="0.3">
      <c r="B2753" s="132"/>
      <c r="C2753" s="132"/>
      <c r="T2753" s="13"/>
      <c r="AL2753" s="129"/>
    </row>
    <row r="2754" spans="2:38" x14ac:dyDescent="0.3">
      <c r="B2754" s="132"/>
      <c r="C2754" s="132"/>
      <c r="T2754" s="13"/>
      <c r="AL2754" s="129"/>
    </row>
    <row r="2755" spans="2:38" x14ac:dyDescent="0.3">
      <c r="B2755" s="132"/>
      <c r="C2755" s="132"/>
      <c r="T2755" s="13"/>
      <c r="AL2755" s="129"/>
    </row>
    <row r="2756" spans="2:38" x14ac:dyDescent="0.3">
      <c r="B2756" s="132"/>
      <c r="C2756" s="132"/>
      <c r="T2756" s="13"/>
      <c r="AL2756" s="129"/>
    </row>
    <row r="2757" spans="2:38" x14ac:dyDescent="0.3">
      <c r="B2757" s="132"/>
      <c r="C2757" s="132"/>
      <c r="T2757" s="13"/>
      <c r="AL2757" s="129"/>
    </row>
    <row r="2758" spans="2:38" x14ac:dyDescent="0.3">
      <c r="B2758" s="132"/>
      <c r="C2758" s="132"/>
      <c r="T2758" s="13"/>
      <c r="AL2758" s="129"/>
    </row>
    <row r="2759" spans="2:38" x14ac:dyDescent="0.3">
      <c r="B2759" s="132"/>
      <c r="C2759" s="132"/>
      <c r="T2759" s="13"/>
      <c r="AL2759" s="129"/>
    </row>
    <row r="2760" spans="2:38" x14ac:dyDescent="0.3">
      <c r="B2760" s="132"/>
      <c r="C2760" s="132"/>
      <c r="T2760" s="13"/>
      <c r="AL2760" s="129"/>
    </row>
    <row r="2761" spans="2:38" x14ac:dyDescent="0.3">
      <c r="B2761" s="132"/>
      <c r="C2761" s="132"/>
      <c r="T2761" s="13"/>
      <c r="AL2761" s="129"/>
    </row>
    <row r="2762" spans="2:38" x14ac:dyDescent="0.3">
      <c r="B2762" s="132"/>
      <c r="C2762" s="132"/>
      <c r="T2762" s="13"/>
      <c r="AL2762" s="129"/>
    </row>
    <row r="2763" spans="2:38" x14ac:dyDescent="0.3">
      <c r="B2763" s="132"/>
      <c r="C2763" s="132"/>
      <c r="T2763" s="13"/>
      <c r="AL2763" s="129"/>
    </row>
    <row r="2764" spans="2:38" x14ac:dyDescent="0.3">
      <c r="B2764" s="132"/>
      <c r="C2764" s="132"/>
      <c r="T2764" s="13"/>
      <c r="AL2764" s="129"/>
    </row>
    <row r="2765" spans="2:38" x14ac:dyDescent="0.3">
      <c r="B2765" s="132"/>
      <c r="C2765" s="132"/>
      <c r="T2765" s="13"/>
      <c r="AL2765" s="129"/>
    </row>
    <row r="2766" spans="2:38" x14ac:dyDescent="0.3">
      <c r="B2766" s="132"/>
      <c r="C2766" s="132"/>
      <c r="T2766" s="13"/>
      <c r="AL2766" s="129"/>
    </row>
    <row r="2767" spans="2:38" x14ac:dyDescent="0.3">
      <c r="B2767" s="132"/>
      <c r="C2767" s="132"/>
      <c r="T2767" s="13"/>
      <c r="AL2767" s="129"/>
    </row>
    <row r="2768" spans="2:38" x14ac:dyDescent="0.3">
      <c r="B2768" s="132"/>
      <c r="C2768" s="132"/>
      <c r="T2768" s="13"/>
      <c r="AL2768" s="129"/>
    </row>
    <row r="2769" spans="2:38" x14ac:dyDescent="0.3">
      <c r="B2769" s="132"/>
      <c r="C2769" s="132"/>
      <c r="T2769" s="13"/>
      <c r="AL2769" s="129"/>
    </row>
    <row r="2770" spans="2:38" x14ac:dyDescent="0.3">
      <c r="B2770" s="132"/>
      <c r="C2770" s="132"/>
      <c r="T2770" s="13"/>
      <c r="AL2770" s="129"/>
    </row>
    <row r="2771" spans="2:38" x14ac:dyDescent="0.3">
      <c r="B2771" s="132"/>
      <c r="C2771" s="132"/>
      <c r="T2771" s="13"/>
      <c r="AL2771" s="129"/>
    </row>
    <row r="2772" spans="2:38" x14ac:dyDescent="0.3">
      <c r="B2772" s="132"/>
      <c r="C2772" s="132"/>
      <c r="T2772" s="13"/>
      <c r="AL2772" s="129"/>
    </row>
    <row r="2773" spans="2:38" x14ac:dyDescent="0.3">
      <c r="B2773" s="132"/>
      <c r="C2773" s="132"/>
      <c r="T2773" s="13"/>
      <c r="AL2773" s="129"/>
    </row>
    <row r="2774" spans="2:38" x14ac:dyDescent="0.3">
      <c r="B2774" s="132"/>
      <c r="C2774" s="132"/>
      <c r="T2774" s="13"/>
      <c r="AL2774" s="129"/>
    </row>
    <row r="2775" spans="2:38" x14ac:dyDescent="0.3">
      <c r="B2775" s="132"/>
      <c r="C2775" s="132"/>
      <c r="T2775" s="13"/>
      <c r="AL2775" s="129"/>
    </row>
    <row r="2776" spans="2:38" x14ac:dyDescent="0.3">
      <c r="B2776" s="132"/>
      <c r="C2776" s="132"/>
      <c r="T2776" s="13"/>
      <c r="AL2776" s="129"/>
    </row>
    <row r="2777" spans="2:38" x14ac:dyDescent="0.3">
      <c r="B2777" s="132"/>
      <c r="C2777" s="132"/>
      <c r="T2777" s="13"/>
      <c r="AL2777" s="129"/>
    </row>
    <row r="2778" spans="2:38" x14ac:dyDescent="0.3">
      <c r="B2778" s="132"/>
      <c r="C2778" s="132"/>
      <c r="T2778" s="13"/>
      <c r="AL2778" s="129"/>
    </row>
    <row r="2779" spans="2:38" x14ac:dyDescent="0.3">
      <c r="B2779" s="132"/>
      <c r="C2779" s="132"/>
      <c r="T2779" s="13"/>
      <c r="AL2779" s="129"/>
    </row>
    <row r="2780" spans="2:38" x14ac:dyDescent="0.3">
      <c r="B2780" s="132"/>
      <c r="C2780" s="132"/>
      <c r="T2780" s="13"/>
      <c r="AL2780" s="129"/>
    </row>
    <row r="2781" spans="2:38" x14ac:dyDescent="0.3">
      <c r="B2781" s="132"/>
      <c r="C2781" s="132"/>
      <c r="T2781" s="13"/>
      <c r="AL2781" s="129"/>
    </row>
    <row r="2782" spans="2:38" x14ac:dyDescent="0.3">
      <c r="B2782" s="132"/>
      <c r="C2782" s="132"/>
      <c r="T2782" s="13"/>
      <c r="AL2782" s="129"/>
    </row>
    <row r="2783" spans="2:38" x14ac:dyDescent="0.3">
      <c r="B2783" s="132"/>
      <c r="C2783" s="132"/>
      <c r="T2783" s="13"/>
      <c r="AL2783" s="129"/>
    </row>
    <row r="2784" spans="2:38" x14ac:dyDescent="0.3">
      <c r="B2784" s="132"/>
      <c r="C2784" s="132"/>
      <c r="T2784" s="13"/>
      <c r="AL2784" s="129"/>
    </row>
    <row r="2785" spans="2:38" x14ac:dyDescent="0.3">
      <c r="B2785" s="132"/>
      <c r="C2785" s="132"/>
      <c r="T2785" s="13"/>
      <c r="AL2785" s="129"/>
    </row>
    <row r="2786" spans="2:38" x14ac:dyDescent="0.3">
      <c r="B2786" s="132"/>
      <c r="C2786" s="132"/>
      <c r="T2786" s="13"/>
      <c r="AL2786" s="129"/>
    </row>
    <row r="2787" spans="2:38" x14ac:dyDescent="0.3">
      <c r="B2787" s="132"/>
      <c r="C2787" s="132"/>
      <c r="T2787" s="13"/>
      <c r="AL2787" s="129"/>
    </row>
    <row r="2788" spans="2:38" x14ac:dyDescent="0.3">
      <c r="B2788" s="132"/>
      <c r="C2788" s="132"/>
      <c r="T2788" s="13"/>
      <c r="AL2788" s="129"/>
    </row>
    <row r="2789" spans="2:38" x14ac:dyDescent="0.3">
      <c r="B2789" s="132"/>
      <c r="C2789" s="132"/>
      <c r="T2789" s="13"/>
      <c r="AL2789" s="129"/>
    </row>
    <row r="2790" spans="2:38" x14ac:dyDescent="0.3">
      <c r="B2790" s="132"/>
      <c r="C2790" s="132"/>
      <c r="T2790" s="13"/>
      <c r="AL2790" s="129"/>
    </row>
    <row r="2791" spans="2:38" x14ac:dyDescent="0.3">
      <c r="B2791" s="132"/>
      <c r="C2791" s="132"/>
      <c r="T2791" s="13"/>
      <c r="AL2791" s="129"/>
    </row>
    <row r="2792" spans="2:38" x14ac:dyDescent="0.3">
      <c r="B2792" s="132"/>
      <c r="C2792" s="132"/>
      <c r="T2792" s="13"/>
      <c r="AL2792" s="129"/>
    </row>
    <row r="2793" spans="2:38" x14ac:dyDescent="0.3">
      <c r="B2793" s="132"/>
      <c r="C2793" s="132"/>
      <c r="T2793" s="13"/>
      <c r="AL2793" s="129"/>
    </row>
    <row r="2794" spans="2:38" x14ac:dyDescent="0.3">
      <c r="B2794" s="132"/>
      <c r="C2794" s="132"/>
      <c r="T2794" s="13"/>
      <c r="AL2794" s="129"/>
    </row>
    <row r="2795" spans="2:38" x14ac:dyDescent="0.3">
      <c r="B2795" s="132"/>
      <c r="C2795" s="132"/>
      <c r="T2795" s="13"/>
      <c r="AL2795" s="129"/>
    </row>
    <row r="2796" spans="2:38" x14ac:dyDescent="0.3">
      <c r="B2796" s="132"/>
      <c r="C2796" s="132"/>
      <c r="T2796" s="13"/>
      <c r="AL2796" s="129"/>
    </row>
    <row r="2797" spans="2:38" x14ac:dyDescent="0.3">
      <c r="B2797" s="132"/>
      <c r="C2797" s="132"/>
      <c r="T2797" s="13"/>
      <c r="AL2797" s="129"/>
    </row>
    <row r="2798" spans="2:38" x14ac:dyDescent="0.3">
      <c r="B2798" s="132"/>
      <c r="C2798" s="132"/>
      <c r="T2798" s="13"/>
      <c r="AL2798" s="129"/>
    </row>
    <row r="2799" spans="2:38" x14ac:dyDescent="0.3">
      <c r="B2799" s="132"/>
      <c r="C2799" s="132"/>
      <c r="T2799" s="13"/>
      <c r="AL2799" s="129"/>
    </row>
    <row r="2800" spans="2:38" x14ac:dyDescent="0.3">
      <c r="B2800" s="132"/>
      <c r="C2800" s="132"/>
      <c r="T2800" s="13"/>
      <c r="AL2800" s="129"/>
    </row>
    <row r="2801" spans="2:38" x14ac:dyDescent="0.3">
      <c r="B2801" s="132"/>
      <c r="C2801" s="132"/>
      <c r="T2801" s="13"/>
      <c r="AL2801" s="129"/>
    </row>
    <row r="2802" spans="2:38" x14ac:dyDescent="0.3">
      <c r="B2802" s="132"/>
      <c r="C2802" s="132"/>
      <c r="T2802" s="13"/>
      <c r="AL2802" s="129"/>
    </row>
    <row r="2803" spans="2:38" x14ac:dyDescent="0.3">
      <c r="B2803" s="132"/>
      <c r="C2803" s="132"/>
      <c r="T2803" s="13"/>
      <c r="AL2803" s="129"/>
    </row>
    <row r="2804" spans="2:38" x14ac:dyDescent="0.3">
      <c r="B2804" s="132"/>
      <c r="C2804" s="132"/>
      <c r="T2804" s="13"/>
      <c r="AL2804" s="129"/>
    </row>
    <row r="2805" spans="2:38" x14ac:dyDescent="0.3">
      <c r="B2805" s="132"/>
      <c r="C2805" s="132"/>
      <c r="T2805" s="13"/>
      <c r="AL2805" s="129"/>
    </row>
    <row r="2806" spans="2:38" x14ac:dyDescent="0.3">
      <c r="B2806" s="132"/>
      <c r="C2806" s="132"/>
      <c r="T2806" s="13"/>
      <c r="AL2806" s="129"/>
    </row>
    <row r="2807" spans="2:38" x14ac:dyDescent="0.3">
      <c r="B2807" s="132"/>
      <c r="C2807" s="132"/>
      <c r="T2807" s="13"/>
      <c r="AL2807" s="129"/>
    </row>
    <row r="2808" spans="2:38" x14ac:dyDescent="0.3">
      <c r="B2808" s="132"/>
      <c r="C2808" s="132"/>
      <c r="T2808" s="13"/>
      <c r="AL2808" s="129"/>
    </row>
    <row r="2809" spans="2:38" x14ac:dyDescent="0.3">
      <c r="B2809" s="132"/>
      <c r="C2809" s="132"/>
      <c r="T2809" s="13"/>
      <c r="AL2809" s="129"/>
    </row>
    <row r="2810" spans="2:38" x14ac:dyDescent="0.3">
      <c r="B2810" s="132"/>
      <c r="C2810" s="132"/>
      <c r="T2810" s="13"/>
      <c r="AL2810" s="129"/>
    </row>
    <row r="2811" spans="2:38" x14ac:dyDescent="0.3">
      <c r="B2811" s="132"/>
      <c r="C2811" s="132"/>
      <c r="T2811" s="13"/>
      <c r="AL2811" s="129"/>
    </row>
    <row r="2812" spans="2:38" x14ac:dyDescent="0.3">
      <c r="B2812" s="132"/>
      <c r="C2812" s="132"/>
      <c r="T2812" s="13"/>
      <c r="AL2812" s="129"/>
    </row>
    <row r="2813" spans="2:38" x14ac:dyDescent="0.3">
      <c r="B2813" s="132"/>
      <c r="C2813" s="132"/>
      <c r="T2813" s="13"/>
      <c r="AL2813" s="129"/>
    </row>
    <row r="2814" spans="2:38" x14ac:dyDescent="0.3">
      <c r="B2814" s="132"/>
      <c r="C2814" s="132"/>
      <c r="T2814" s="13"/>
      <c r="AL2814" s="129"/>
    </row>
    <row r="2815" spans="2:38" x14ac:dyDescent="0.3">
      <c r="B2815" s="132"/>
      <c r="C2815" s="132"/>
      <c r="T2815" s="13"/>
      <c r="AL2815" s="129"/>
    </row>
    <row r="2816" spans="2:38" x14ac:dyDescent="0.3">
      <c r="B2816" s="132"/>
      <c r="C2816" s="132"/>
      <c r="T2816" s="13"/>
      <c r="AL2816" s="129"/>
    </row>
    <row r="2817" spans="2:38" x14ac:dyDescent="0.3">
      <c r="B2817" s="132"/>
      <c r="C2817" s="132"/>
      <c r="T2817" s="13"/>
      <c r="AL2817" s="129"/>
    </row>
    <row r="2818" spans="2:38" x14ac:dyDescent="0.3">
      <c r="B2818" s="132"/>
      <c r="C2818" s="132"/>
      <c r="T2818" s="13"/>
      <c r="AL2818" s="129"/>
    </row>
    <row r="2819" spans="2:38" x14ac:dyDescent="0.3">
      <c r="B2819" s="132"/>
      <c r="C2819" s="132"/>
      <c r="T2819" s="13"/>
      <c r="AL2819" s="129"/>
    </row>
    <row r="2820" spans="2:38" x14ac:dyDescent="0.3">
      <c r="B2820" s="132"/>
      <c r="C2820" s="132"/>
      <c r="T2820" s="13"/>
      <c r="AL2820" s="129"/>
    </row>
    <row r="2821" spans="2:38" x14ac:dyDescent="0.3">
      <c r="B2821" s="132"/>
      <c r="C2821" s="132"/>
      <c r="T2821" s="13"/>
      <c r="AL2821" s="129"/>
    </row>
    <row r="2822" spans="2:38" x14ac:dyDescent="0.3">
      <c r="B2822" s="132"/>
      <c r="C2822" s="132"/>
      <c r="T2822" s="13"/>
      <c r="AL2822" s="129"/>
    </row>
    <row r="2823" spans="2:38" x14ac:dyDescent="0.3">
      <c r="B2823" s="132"/>
      <c r="C2823" s="132"/>
      <c r="T2823" s="13"/>
      <c r="AL2823" s="129"/>
    </row>
    <row r="2824" spans="2:38" x14ac:dyDescent="0.3">
      <c r="B2824" s="132"/>
      <c r="C2824" s="132"/>
      <c r="T2824" s="13"/>
      <c r="AL2824" s="129"/>
    </row>
    <row r="2825" spans="2:38" x14ac:dyDescent="0.3">
      <c r="B2825" s="132"/>
      <c r="C2825" s="132"/>
      <c r="T2825" s="13"/>
      <c r="AL2825" s="129"/>
    </row>
    <row r="2826" spans="2:38" x14ac:dyDescent="0.3">
      <c r="B2826" s="132"/>
      <c r="C2826" s="132"/>
      <c r="T2826" s="13"/>
      <c r="AL2826" s="129"/>
    </row>
    <row r="2827" spans="2:38" x14ac:dyDescent="0.3">
      <c r="B2827" s="132"/>
      <c r="C2827" s="132"/>
      <c r="T2827" s="13"/>
      <c r="AL2827" s="129"/>
    </row>
    <row r="2828" spans="2:38" x14ac:dyDescent="0.3">
      <c r="B2828" s="132"/>
      <c r="C2828" s="132"/>
      <c r="T2828" s="13"/>
      <c r="AL2828" s="129"/>
    </row>
    <row r="2829" spans="2:38" x14ac:dyDescent="0.3">
      <c r="B2829" s="132"/>
      <c r="C2829" s="132"/>
      <c r="T2829" s="13"/>
      <c r="AL2829" s="129"/>
    </row>
    <row r="2830" spans="2:38" x14ac:dyDescent="0.3">
      <c r="B2830" s="132"/>
      <c r="C2830" s="132"/>
      <c r="T2830" s="13"/>
      <c r="AL2830" s="129"/>
    </row>
    <row r="2831" spans="2:38" x14ac:dyDescent="0.3">
      <c r="B2831" s="132"/>
      <c r="C2831" s="132"/>
      <c r="T2831" s="13"/>
      <c r="AL2831" s="129"/>
    </row>
    <row r="2832" spans="2:38" x14ac:dyDescent="0.3">
      <c r="B2832" s="132"/>
      <c r="C2832" s="132"/>
      <c r="T2832" s="13"/>
      <c r="AL2832" s="129"/>
    </row>
    <row r="2833" spans="2:38" x14ac:dyDescent="0.3">
      <c r="B2833" s="132"/>
      <c r="C2833" s="132"/>
      <c r="T2833" s="13"/>
      <c r="AL2833" s="129"/>
    </row>
    <row r="2834" spans="2:38" x14ac:dyDescent="0.3">
      <c r="B2834" s="132"/>
      <c r="C2834" s="132"/>
      <c r="T2834" s="13"/>
      <c r="AL2834" s="129"/>
    </row>
    <row r="2835" spans="2:38" x14ac:dyDescent="0.3">
      <c r="B2835" s="132"/>
      <c r="C2835" s="132"/>
      <c r="T2835" s="13"/>
      <c r="AL2835" s="129"/>
    </row>
    <row r="2836" spans="2:38" x14ac:dyDescent="0.3">
      <c r="B2836" s="132"/>
      <c r="C2836" s="132"/>
      <c r="T2836" s="13"/>
      <c r="AL2836" s="129"/>
    </row>
    <row r="2837" spans="2:38" x14ac:dyDescent="0.3">
      <c r="B2837" s="132"/>
      <c r="C2837" s="132"/>
      <c r="T2837" s="13"/>
      <c r="AL2837" s="129"/>
    </row>
    <row r="2838" spans="2:38" x14ac:dyDescent="0.3">
      <c r="B2838" s="132"/>
      <c r="C2838" s="132"/>
      <c r="T2838" s="13"/>
      <c r="AL2838" s="129"/>
    </row>
    <row r="2839" spans="2:38" x14ac:dyDescent="0.3">
      <c r="B2839" s="132"/>
      <c r="C2839" s="132"/>
      <c r="T2839" s="13"/>
      <c r="AL2839" s="129"/>
    </row>
    <row r="2840" spans="2:38" x14ac:dyDescent="0.3">
      <c r="B2840" s="132"/>
      <c r="C2840" s="132"/>
      <c r="T2840" s="13"/>
      <c r="AL2840" s="129"/>
    </row>
    <row r="2841" spans="2:38" x14ac:dyDescent="0.3">
      <c r="B2841" s="132"/>
      <c r="C2841" s="132"/>
      <c r="T2841" s="13"/>
      <c r="AL2841" s="129"/>
    </row>
    <row r="2842" spans="2:38" x14ac:dyDescent="0.3">
      <c r="B2842" s="132"/>
      <c r="C2842" s="132"/>
      <c r="T2842" s="13"/>
      <c r="AL2842" s="129"/>
    </row>
    <row r="2843" spans="2:38" x14ac:dyDescent="0.3">
      <c r="B2843" s="132"/>
      <c r="C2843" s="132"/>
      <c r="T2843" s="13"/>
      <c r="AL2843" s="129"/>
    </row>
    <row r="2844" spans="2:38" x14ac:dyDescent="0.3">
      <c r="B2844" s="132"/>
      <c r="C2844" s="132"/>
      <c r="T2844" s="13"/>
      <c r="AL2844" s="129"/>
    </row>
    <row r="2845" spans="2:38" x14ac:dyDescent="0.3">
      <c r="B2845" s="132"/>
      <c r="C2845" s="132"/>
      <c r="T2845" s="13"/>
      <c r="AL2845" s="129"/>
    </row>
    <row r="2846" spans="2:38" x14ac:dyDescent="0.3">
      <c r="B2846" s="132"/>
      <c r="C2846" s="132"/>
      <c r="T2846" s="13"/>
      <c r="AL2846" s="129"/>
    </row>
    <row r="2847" spans="2:38" x14ac:dyDescent="0.3">
      <c r="B2847" s="132"/>
      <c r="C2847" s="132"/>
      <c r="T2847" s="13"/>
      <c r="AL2847" s="129"/>
    </row>
    <row r="2848" spans="2:38" x14ac:dyDescent="0.3">
      <c r="B2848" s="132"/>
      <c r="C2848" s="132"/>
      <c r="T2848" s="13"/>
      <c r="AL2848" s="129"/>
    </row>
    <row r="2849" spans="2:38" x14ac:dyDescent="0.3">
      <c r="B2849" s="132"/>
      <c r="C2849" s="132"/>
      <c r="T2849" s="13"/>
      <c r="AL2849" s="129"/>
    </row>
    <row r="2850" spans="2:38" x14ac:dyDescent="0.3">
      <c r="B2850" s="132"/>
      <c r="C2850" s="132"/>
      <c r="T2850" s="13"/>
      <c r="AL2850" s="129"/>
    </row>
    <row r="2851" spans="2:38" x14ac:dyDescent="0.3">
      <c r="B2851" s="132"/>
      <c r="C2851" s="132"/>
      <c r="T2851" s="13"/>
      <c r="AL2851" s="129"/>
    </row>
    <row r="2852" spans="2:38" x14ac:dyDescent="0.3">
      <c r="B2852" s="132"/>
      <c r="C2852" s="132"/>
      <c r="T2852" s="13"/>
      <c r="AL2852" s="129"/>
    </row>
    <row r="2853" spans="2:38" x14ac:dyDescent="0.3">
      <c r="B2853" s="132"/>
      <c r="C2853" s="132"/>
      <c r="T2853" s="13"/>
      <c r="AL2853" s="129"/>
    </row>
    <row r="2854" spans="2:38" x14ac:dyDescent="0.3">
      <c r="B2854" s="132"/>
      <c r="C2854" s="132"/>
      <c r="T2854" s="13"/>
      <c r="AL2854" s="129"/>
    </row>
    <row r="2855" spans="2:38" x14ac:dyDescent="0.3">
      <c r="B2855" s="132"/>
      <c r="C2855" s="132"/>
      <c r="T2855" s="13"/>
      <c r="AL2855" s="129"/>
    </row>
    <row r="2856" spans="2:38" x14ac:dyDescent="0.3">
      <c r="B2856" s="132"/>
      <c r="C2856" s="132"/>
      <c r="T2856" s="13"/>
      <c r="AL2856" s="129"/>
    </row>
    <row r="2857" spans="2:38" x14ac:dyDescent="0.3">
      <c r="B2857" s="132"/>
      <c r="C2857" s="132"/>
      <c r="T2857" s="13"/>
      <c r="AL2857" s="129"/>
    </row>
    <row r="2858" spans="2:38" x14ac:dyDescent="0.3">
      <c r="B2858" s="132"/>
      <c r="C2858" s="132"/>
      <c r="T2858" s="13"/>
      <c r="AL2858" s="129"/>
    </row>
    <row r="2859" spans="2:38" x14ac:dyDescent="0.3">
      <c r="B2859" s="132"/>
      <c r="C2859" s="132"/>
      <c r="T2859" s="13"/>
      <c r="AL2859" s="129"/>
    </row>
    <row r="2860" spans="2:38" x14ac:dyDescent="0.3">
      <c r="B2860" s="132"/>
      <c r="C2860" s="132"/>
      <c r="T2860" s="13"/>
      <c r="AL2860" s="129"/>
    </row>
    <row r="2861" spans="2:38" x14ac:dyDescent="0.3">
      <c r="B2861" s="132"/>
      <c r="C2861" s="132"/>
      <c r="T2861" s="13"/>
      <c r="AL2861" s="129"/>
    </row>
    <row r="2862" spans="2:38" x14ac:dyDescent="0.3">
      <c r="B2862" s="132"/>
      <c r="C2862" s="132"/>
      <c r="T2862" s="13"/>
      <c r="AL2862" s="129"/>
    </row>
    <row r="2863" spans="2:38" x14ac:dyDescent="0.3">
      <c r="B2863" s="132"/>
      <c r="C2863" s="132"/>
      <c r="T2863" s="13"/>
      <c r="AL2863" s="129"/>
    </row>
    <row r="2864" spans="2:38" x14ac:dyDescent="0.3">
      <c r="B2864" s="132"/>
      <c r="C2864" s="132"/>
      <c r="T2864" s="13"/>
      <c r="AL2864" s="129"/>
    </row>
    <row r="2865" spans="2:38" x14ac:dyDescent="0.3">
      <c r="B2865" s="132"/>
      <c r="C2865" s="132"/>
      <c r="T2865" s="13"/>
      <c r="AL2865" s="129"/>
    </row>
    <row r="2866" spans="2:38" x14ac:dyDescent="0.3">
      <c r="B2866" s="132"/>
      <c r="C2866" s="132"/>
      <c r="T2866" s="13"/>
      <c r="AL2866" s="129"/>
    </row>
    <row r="2867" spans="2:38" x14ac:dyDescent="0.3">
      <c r="B2867" s="132"/>
      <c r="C2867" s="132"/>
      <c r="T2867" s="13"/>
      <c r="AL2867" s="129"/>
    </row>
    <row r="2868" spans="2:38" x14ac:dyDescent="0.3">
      <c r="B2868" s="132"/>
      <c r="C2868" s="132"/>
      <c r="T2868" s="13"/>
      <c r="AL2868" s="129"/>
    </row>
    <row r="2869" spans="2:38" x14ac:dyDescent="0.3">
      <c r="B2869" s="132"/>
      <c r="C2869" s="132"/>
      <c r="T2869" s="13"/>
      <c r="AL2869" s="129"/>
    </row>
    <row r="2870" spans="2:38" x14ac:dyDescent="0.3">
      <c r="B2870" s="132"/>
      <c r="C2870" s="132"/>
      <c r="T2870" s="13"/>
      <c r="AL2870" s="129"/>
    </row>
    <row r="2871" spans="2:38" x14ac:dyDescent="0.3">
      <c r="B2871" s="132"/>
      <c r="C2871" s="132"/>
      <c r="T2871" s="13"/>
      <c r="AL2871" s="129"/>
    </row>
    <row r="2872" spans="2:38" x14ac:dyDescent="0.3">
      <c r="B2872" s="132"/>
      <c r="C2872" s="132"/>
      <c r="T2872" s="13"/>
      <c r="AL2872" s="129"/>
    </row>
    <row r="2873" spans="2:38" x14ac:dyDescent="0.3">
      <c r="B2873" s="132"/>
      <c r="C2873" s="132"/>
      <c r="T2873" s="13"/>
      <c r="AL2873" s="129"/>
    </row>
    <row r="2874" spans="2:38" x14ac:dyDescent="0.3">
      <c r="B2874" s="132"/>
      <c r="C2874" s="132"/>
      <c r="T2874" s="13"/>
      <c r="AL2874" s="129"/>
    </row>
    <row r="2875" spans="2:38" x14ac:dyDescent="0.3">
      <c r="B2875" s="132"/>
      <c r="C2875" s="132"/>
      <c r="T2875" s="13"/>
      <c r="AL2875" s="129"/>
    </row>
    <row r="2876" spans="2:38" x14ac:dyDescent="0.3">
      <c r="B2876" s="132"/>
      <c r="C2876" s="132"/>
      <c r="T2876" s="13"/>
      <c r="AL2876" s="129"/>
    </row>
    <row r="2877" spans="2:38" x14ac:dyDescent="0.3">
      <c r="T2877" s="13"/>
    </row>
    <row r="2878" spans="2:38" x14ac:dyDescent="0.3">
      <c r="T2878" s="13"/>
    </row>
    <row r="2879" spans="2:38" x14ac:dyDescent="0.3">
      <c r="T2879" s="13"/>
    </row>
    <row r="2880" spans="2:38" x14ac:dyDescent="0.3">
      <c r="T2880" s="13"/>
    </row>
    <row r="2881" spans="20:20" x14ac:dyDescent="0.3">
      <c r="T2881" s="13"/>
    </row>
    <row r="2882" spans="20:20" x14ac:dyDescent="0.3">
      <c r="T2882" s="13"/>
    </row>
    <row r="2883" spans="20:20" x14ac:dyDescent="0.3">
      <c r="T2883" s="13"/>
    </row>
    <row r="2884" spans="20:20" x14ac:dyDescent="0.3">
      <c r="T2884" s="13"/>
    </row>
    <row r="2885" spans="20:20" x14ac:dyDescent="0.3">
      <c r="T2885" s="13"/>
    </row>
    <row r="2886" spans="20:20" x14ac:dyDescent="0.3">
      <c r="T2886" s="13"/>
    </row>
    <row r="2887" spans="20:20" x14ac:dyDescent="0.3">
      <c r="T2887" s="13"/>
    </row>
    <row r="2888" spans="20:20" x14ac:dyDescent="0.3">
      <c r="T2888" s="13"/>
    </row>
    <row r="2889" spans="20:20" x14ac:dyDescent="0.3">
      <c r="T2889" s="13"/>
    </row>
    <row r="2890" spans="20:20" x14ac:dyDescent="0.3">
      <c r="T2890" s="13"/>
    </row>
    <row r="2891" spans="20:20" x14ac:dyDescent="0.3">
      <c r="T2891" s="13"/>
    </row>
    <row r="2892" spans="20:20" x14ac:dyDescent="0.3">
      <c r="T2892" s="13"/>
    </row>
    <row r="2893" spans="20:20" x14ac:dyDescent="0.3">
      <c r="T2893" s="13"/>
    </row>
    <row r="2894" spans="20:20" x14ac:dyDescent="0.3">
      <c r="T2894" s="13"/>
    </row>
    <row r="2895" spans="20:20" x14ac:dyDescent="0.3">
      <c r="T2895" s="13"/>
    </row>
    <row r="2896" spans="20:20" x14ac:dyDescent="0.3">
      <c r="T2896" s="13"/>
    </row>
    <row r="2897" spans="20:20" x14ac:dyDescent="0.3">
      <c r="T2897" s="13"/>
    </row>
    <row r="2898" spans="20:20" x14ac:dyDescent="0.3">
      <c r="T2898" s="13"/>
    </row>
    <row r="2899" spans="20:20" x14ac:dyDescent="0.3">
      <c r="T2899" s="13"/>
    </row>
    <row r="2900" spans="20:20" x14ac:dyDescent="0.3">
      <c r="T2900" s="13"/>
    </row>
    <row r="2901" spans="20:20" x14ac:dyDescent="0.3">
      <c r="T2901" s="13"/>
    </row>
    <row r="2902" spans="20:20" x14ac:dyDescent="0.3">
      <c r="T2902" s="13"/>
    </row>
    <row r="2903" spans="20:20" x14ac:dyDescent="0.3">
      <c r="T2903" s="13"/>
    </row>
    <row r="2904" spans="20:20" x14ac:dyDescent="0.3">
      <c r="T2904" s="13"/>
    </row>
    <row r="2905" spans="20:20" x14ac:dyDescent="0.3">
      <c r="T2905" s="13"/>
    </row>
    <row r="2906" spans="20:20" x14ac:dyDescent="0.3">
      <c r="T2906" s="13"/>
    </row>
    <row r="2907" spans="20:20" x14ac:dyDescent="0.3">
      <c r="T2907" s="13"/>
    </row>
    <row r="2908" spans="20:20" x14ac:dyDescent="0.3">
      <c r="T2908" s="13"/>
    </row>
    <row r="2909" spans="20:20" x14ac:dyDescent="0.3">
      <c r="T2909" s="13"/>
    </row>
    <row r="2910" spans="20:20" x14ac:dyDescent="0.3">
      <c r="T2910" s="13"/>
    </row>
    <row r="2911" spans="20:20" x14ac:dyDescent="0.3">
      <c r="T2911" s="13"/>
    </row>
    <row r="2912" spans="20:20" x14ac:dyDescent="0.3">
      <c r="T2912" s="13"/>
    </row>
    <row r="2913" spans="20:20" x14ac:dyDescent="0.3">
      <c r="T2913" s="13"/>
    </row>
    <row r="2914" spans="20:20" x14ac:dyDescent="0.3">
      <c r="T2914" s="13"/>
    </row>
    <row r="2915" spans="20:20" x14ac:dyDescent="0.3">
      <c r="T2915" s="13"/>
    </row>
    <row r="2916" spans="20:20" x14ac:dyDescent="0.3">
      <c r="T2916" s="13"/>
    </row>
    <row r="2917" spans="20:20" x14ac:dyDescent="0.3">
      <c r="T2917" s="13"/>
    </row>
    <row r="2918" spans="20:20" x14ac:dyDescent="0.3">
      <c r="T2918" s="13"/>
    </row>
    <row r="2919" spans="20:20" x14ac:dyDescent="0.3">
      <c r="T2919" s="13"/>
    </row>
    <row r="2920" spans="20:20" x14ac:dyDescent="0.3">
      <c r="T2920" s="13"/>
    </row>
    <row r="2921" spans="20:20" x14ac:dyDescent="0.3">
      <c r="T2921" s="13"/>
    </row>
    <row r="2922" spans="20:20" x14ac:dyDescent="0.3">
      <c r="T2922" s="13"/>
    </row>
    <row r="2923" spans="20:20" x14ac:dyDescent="0.3">
      <c r="T2923" s="13"/>
    </row>
    <row r="2924" spans="20:20" x14ac:dyDescent="0.3">
      <c r="T2924" s="13"/>
    </row>
    <row r="2925" spans="20:20" x14ac:dyDescent="0.3">
      <c r="T2925" s="13"/>
    </row>
    <row r="2926" spans="20:20" x14ac:dyDescent="0.3">
      <c r="T2926" s="13"/>
    </row>
    <row r="2927" spans="20:20" x14ac:dyDescent="0.3">
      <c r="T2927" s="13"/>
    </row>
    <row r="2928" spans="20:20" x14ac:dyDescent="0.3">
      <c r="T2928" s="13"/>
    </row>
    <row r="2929" spans="20:20" x14ac:dyDescent="0.3">
      <c r="T2929" s="13"/>
    </row>
    <row r="2930" spans="20:20" x14ac:dyDescent="0.3">
      <c r="T2930" s="13"/>
    </row>
    <row r="2931" spans="20:20" x14ac:dyDescent="0.3">
      <c r="T2931" s="13"/>
    </row>
    <row r="2932" spans="20:20" x14ac:dyDescent="0.3">
      <c r="T2932" s="13"/>
    </row>
    <row r="2933" spans="20:20" x14ac:dyDescent="0.3">
      <c r="T2933" s="13"/>
    </row>
    <row r="2934" spans="20:20" x14ac:dyDescent="0.3">
      <c r="T2934" s="13"/>
    </row>
    <row r="2935" spans="20:20" x14ac:dyDescent="0.3">
      <c r="T2935" s="13"/>
    </row>
    <row r="2936" spans="20:20" x14ac:dyDescent="0.3">
      <c r="T2936" s="13"/>
    </row>
    <row r="2937" spans="20:20" x14ac:dyDescent="0.3">
      <c r="T2937" s="13"/>
    </row>
    <row r="2938" spans="20:20" x14ac:dyDescent="0.3">
      <c r="T2938" s="13"/>
    </row>
    <row r="2939" spans="20:20" x14ac:dyDescent="0.3">
      <c r="T2939" s="13"/>
    </row>
    <row r="2940" spans="20:20" x14ac:dyDescent="0.3">
      <c r="T2940" s="13"/>
    </row>
    <row r="2941" spans="20:20" x14ac:dyDescent="0.3">
      <c r="T2941" s="13"/>
    </row>
    <row r="2942" spans="20:20" x14ac:dyDescent="0.3">
      <c r="T2942" s="13"/>
    </row>
    <row r="2943" spans="20:20" x14ac:dyDescent="0.3">
      <c r="T2943" s="13"/>
    </row>
    <row r="2944" spans="20:20" x14ac:dyDescent="0.3">
      <c r="T2944" s="13"/>
    </row>
    <row r="2945" spans="20:20" x14ac:dyDescent="0.3">
      <c r="T2945" s="13"/>
    </row>
    <row r="2946" spans="20:20" x14ac:dyDescent="0.3">
      <c r="T2946" s="13"/>
    </row>
    <row r="2947" spans="20:20" x14ac:dyDescent="0.3">
      <c r="T2947" s="13"/>
    </row>
    <row r="2948" spans="20:20" x14ac:dyDescent="0.3">
      <c r="T2948" s="13"/>
    </row>
    <row r="2949" spans="20:20" x14ac:dyDescent="0.3">
      <c r="T2949" s="13"/>
    </row>
    <row r="2950" spans="20:20" x14ac:dyDescent="0.3">
      <c r="T2950" s="13"/>
    </row>
    <row r="2951" spans="20:20" x14ac:dyDescent="0.3">
      <c r="T2951" s="13"/>
    </row>
    <row r="2952" spans="20:20" x14ac:dyDescent="0.3">
      <c r="T2952" s="13"/>
    </row>
    <row r="2953" spans="20:20" x14ac:dyDescent="0.3">
      <c r="T2953" s="13"/>
    </row>
    <row r="2954" spans="20:20" x14ac:dyDescent="0.3">
      <c r="T2954" s="13"/>
    </row>
    <row r="2955" spans="20:20" x14ac:dyDescent="0.3">
      <c r="T2955" s="13"/>
    </row>
    <row r="2956" spans="20:20" x14ac:dyDescent="0.3">
      <c r="T2956" s="13"/>
    </row>
    <row r="2957" spans="20:20" x14ac:dyDescent="0.3">
      <c r="T2957" s="13"/>
    </row>
    <row r="2958" spans="20:20" x14ac:dyDescent="0.3">
      <c r="T2958" s="13"/>
    </row>
    <row r="2959" spans="20:20" x14ac:dyDescent="0.3">
      <c r="T2959" s="13"/>
    </row>
    <row r="2960" spans="20:20" x14ac:dyDescent="0.3">
      <c r="T2960" s="13"/>
    </row>
    <row r="2961" spans="20:20" x14ac:dyDescent="0.3">
      <c r="T2961" s="13"/>
    </row>
    <row r="2962" spans="20:20" x14ac:dyDescent="0.3">
      <c r="T2962" s="13"/>
    </row>
    <row r="2963" spans="20:20" x14ac:dyDescent="0.3">
      <c r="T2963" s="13"/>
    </row>
    <row r="2964" spans="20:20" x14ac:dyDescent="0.3">
      <c r="T2964" s="13"/>
    </row>
    <row r="2965" spans="20:20" x14ac:dyDescent="0.3">
      <c r="T2965" s="13"/>
    </row>
    <row r="2966" spans="20:20" x14ac:dyDescent="0.3">
      <c r="T2966" s="13"/>
    </row>
    <row r="2967" spans="20:20" x14ac:dyDescent="0.3">
      <c r="T2967" s="13"/>
    </row>
    <row r="2968" spans="20:20" x14ac:dyDescent="0.3">
      <c r="T2968" s="13"/>
    </row>
    <row r="2969" spans="20:20" x14ac:dyDescent="0.3">
      <c r="T2969" s="13"/>
    </row>
    <row r="2970" spans="20:20" x14ac:dyDescent="0.3">
      <c r="T2970" s="13"/>
    </row>
    <row r="2971" spans="20:20" x14ac:dyDescent="0.3">
      <c r="T2971" s="13"/>
    </row>
    <row r="2972" spans="20:20" x14ac:dyDescent="0.3">
      <c r="T2972" s="13"/>
    </row>
    <row r="2973" spans="20:20" x14ac:dyDescent="0.3">
      <c r="T2973" s="13"/>
    </row>
    <row r="2974" spans="20:20" x14ac:dyDescent="0.3">
      <c r="T2974" s="13"/>
    </row>
    <row r="2975" spans="20:20" x14ac:dyDescent="0.3">
      <c r="T2975" s="13"/>
    </row>
    <row r="2976" spans="20:20" x14ac:dyDescent="0.3">
      <c r="T2976" s="13"/>
    </row>
    <row r="2977" spans="20:20" x14ac:dyDescent="0.3">
      <c r="T2977" s="13"/>
    </row>
    <row r="2978" spans="20:20" x14ac:dyDescent="0.3">
      <c r="T2978" s="13"/>
    </row>
    <row r="2979" spans="20:20" x14ac:dyDescent="0.3">
      <c r="T2979" s="13"/>
    </row>
    <row r="2980" spans="20:20" x14ac:dyDescent="0.3">
      <c r="T2980" s="13"/>
    </row>
    <row r="2981" spans="20:20" x14ac:dyDescent="0.3">
      <c r="T2981" s="13"/>
    </row>
    <row r="2982" spans="20:20" x14ac:dyDescent="0.3">
      <c r="T2982" s="13"/>
    </row>
    <row r="2983" spans="20:20" x14ac:dyDescent="0.3">
      <c r="T2983" s="13"/>
    </row>
    <row r="2984" spans="20:20" x14ac:dyDescent="0.3">
      <c r="T2984" s="13"/>
    </row>
    <row r="2985" spans="20:20" x14ac:dyDescent="0.3">
      <c r="T2985" s="13"/>
    </row>
    <row r="2986" spans="20:20" x14ac:dyDescent="0.3">
      <c r="T2986" s="13"/>
    </row>
    <row r="2987" spans="20:20" x14ac:dyDescent="0.3">
      <c r="T2987" s="13"/>
    </row>
    <row r="2988" spans="20:20" x14ac:dyDescent="0.3">
      <c r="T2988" s="13"/>
    </row>
    <row r="2989" spans="20:20" x14ac:dyDescent="0.3">
      <c r="T2989" s="13"/>
    </row>
    <row r="2990" spans="20:20" x14ac:dyDescent="0.3">
      <c r="T2990" s="13"/>
    </row>
    <row r="2991" spans="20:20" x14ac:dyDescent="0.3">
      <c r="T2991" s="13"/>
    </row>
    <row r="2992" spans="20:20" x14ac:dyDescent="0.3">
      <c r="T2992" s="13"/>
    </row>
    <row r="2993" spans="20:20" x14ac:dyDescent="0.3">
      <c r="T2993" s="13"/>
    </row>
    <row r="2994" spans="20:20" x14ac:dyDescent="0.3">
      <c r="T2994" s="13"/>
    </row>
    <row r="2995" spans="20:20" x14ac:dyDescent="0.3">
      <c r="T2995" s="13"/>
    </row>
    <row r="2996" spans="20:20" x14ac:dyDescent="0.3">
      <c r="T2996" s="13"/>
    </row>
    <row r="2997" spans="20:20" x14ac:dyDescent="0.3">
      <c r="T2997" s="13"/>
    </row>
    <row r="2998" spans="20:20" x14ac:dyDescent="0.3">
      <c r="T2998" s="13"/>
    </row>
    <row r="2999" spans="20:20" x14ac:dyDescent="0.3">
      <c r="T2999" s="13"/>
    </row>
    <row r="3000" spans="20:20" x14ac:dyDescent="0.3">
      <c r="T3000" s="13"/>
    </row>
    <row r="3001" spans="20:20" x14ac:dyDescent="0.3">
      <c r="T3001" s="13"/>
    </row>
    <row r="3002" spans="20:20" x14ac:dyDescent="0.3">
      <c r="T3002" s="13"/>
    </row>
    <row r="3003" spans="20:20" x14ac:dyDescent="0.3">
      <c r="T3003" s="13"/>
    </row>
    <row r="3004" spans="20:20" x14ac:dyDescent="0.3">
      <c r="T3004" s="13"/>
    </row>
    <row r="3005" spans="20:20" x14ac:dyDescent="0.3">
      <c r="T3005" s="13"/>
    </row>
    <row r="3006" spans="20:20" x14ac:dyDescent="0.3">
      <c r="T3006" s="13"/>
    </row>
    <row r="3007" spans="20:20" x14ac:dyDescent="0.3">
      <c r="T3007" s="13"/>
    </row>
    <row r="3008" spans="20:20" x14ac:dyDescent="0.3">
      <c r="T3008" s="13"/>
    </row>
    <row r="3009" spans="20:20" x14ac:dyDescent="0.3">
      <c r="T3009" s="13"/>
    </row>
    <row r="3010" spans="20:20" x14ac:dyDescent="0.3">
      <c r="T3010" s="13"/>
    </row>
    <row r="3011" spans="20:20" x14ac:dyDescent="0.3">
      <c r="T3011" s="13"/>
    </row>
    <row r="3012" spans="20:20" x14ac:dyDescent="0.3">
      <c r="T3012" s="13"/>
    </row>
    <row r="3013" spans="20:20" x14ac:dyDescent="0.3">
      <c r="T3013" s="13"/>
    </row>
    <row r="3014" spans="20:20" x14ac:dyDescent="0.3">
      <c r="T3014" s="13"/>
    </row>
    <row r="3015" spans="20:20" x14ac:dyDescent="0.3">
      <c r="T3015" s="13"/>
    </row>
    <row r="3016" spans="20:20" x14ac:dyDescent="0.3">
      <c r="T3016" s="13"/>
    </row>
    <row r="3017" spans="20:20" x14ac:dyDescent="0.3">
      <c r="T3017" s="13"/>
    </row>
    <row r="3018" spans="20:20" x14ac:dyDescent="0.3">
      <c r="T3018" s="13"/>
    </row>
    <row r="3019" spans="20:20" x14ac:dyDescent="0.3">
      <c r="T3019" s="13"/>
    </row>
    <row r="3020" spans="20:20" x14ac:dyDescent="0.3">
      <c r="T3020" s="13"/>
    </row>
    <row r="3021" spans="20:20" x14ac:dyDescent="0.3">
      <c r="T3021" s="13"/>
    </row>
    <row r="3022" spans="20:20" x14ac:dyDescent="0.3">
      <c r="T3022" s="13"/>
    </row>
    <row r="3023" spans="20:20" x14ac:dyDescent="0.3">
      <c r="T3023" s="13"/>
    </row>
    <row r="3024" spans="20:20" x14ac:dyDescent="0.3">
      <c r="T3024" s="13"/>
    </row>
    <row r="3025" spans="20:20" x14ac:dyDescent="0.3">
      <c r="T3025" s="13"/>
    </row>
    <row r="3026" spans="20:20" x14ac:dyDescent="0.3">
      <c r="T3026" s="13"/>
    </row>
    <row r="3027" spans="20:20" x14ac:dyDescent="0.3">
      <c r="T3027" s="13"/>
    </row>
    <row r="3028" spans="20:20" x14ac:dyDescent="0.3">
      <c r="T3028" s="13"/>
    </row>
    <row r="3029" spans="20:20" x14ac:dyDescent="0.3">
      <c r="T3029" s="13"/>
    </row>
    <row r="3030" spans="20:20" x14ac:dyDescent="0.3">
      <c r="T3030" s="13"/>
    </row>
    <row r="3031" spans="20:20" x14ac:dyDescent="0.3">
      <c r="T3031" s="13"/>
    </row>
    <row r="3032" spans="20:20" x14ac:dyDescent="0.3">
      <c r="T3032" s="13"/>
    </row>
    <row r="3033" spans="20:20" x14ac:dyDescent="0.3">
      <c r="T3033" s="13"/>
    </row>
    <row r="3034" spans="20:20" x14ac:dyDescent="0.3">
      <c r="T3034" s="13"/>
    </row>
    <row r="3035" spans="20:20" x14ac:dyDescent="0.3">
      <c r="T3035" s="13"/>
    </row>
    <row r="3036" spans="20:20" x14ac:dyDescent="0.3">
      <c r="T3036" s="13"/>
    </row>
    <row r="3037" spans="20:20" x14ac:dyDescent="0.3">
      <c r="T3037" s="13"/>
    </row>
    <row r="3038" spans="20:20" x14ac:dyDescent="0.3">
      <c r="T3038" s="13"/>
    </row>
    <row r="3039" spans="20:20" x14ac:dyDescent="0.3">
      <c r="T3039" s="13"/>
    </row>
    <row r="3040" spans="20:20" x14ac:dyDescent="0.3">
      <c r="T3040" s="13"/>
    </row>
    <row r="3041" spans="20:20" x14ac:dyDescent="0.3">
      <c r="T3041" s="13"/>
    </row>
    <row r="3042" spans="20:20" x14ac:dyDescent="0.3">
      <c r="T3042" s="13"/>
    </row>
    <row r="3043" spans="20:20" x14ac:dyDescent="0.3">
      <c r="T3043" s="13"/>
    </row>
    <row r="3044" spans="20:20" x14ac:dyDescent="0.3">
      <c r="T3044" s="13"/>
    </row>
    <row r="3045" spans="20:20" x14ac:dyDescent="0.3">
      <c r="T3045" s="13"/>
    </row>
    <row r="3046" spans="20:20" x14ac:dyDescent="0.3">
      <c r="T3046" s="13"/>
    </row>
    <row r="3047" spans="20:20" x14ac:dyDescent="0.3">
      <c r="T3047" s="13"/>
    </row>
    <row r="3048" spans="20:20" x14ac:dyDescent="0.3">
      <c r="T3048" s="13"/>
    </row>
    <row r="3049" spans="20:20" x14ac:dyDescent="0.3">
      <c r="T3049" s="13"/>
    </row>
    <row r="3050" spans="20:20" x14ac:dyDescent="0.3">
      <c r="T3050" s="13"/>
    </row>
    <row r="3051" spans="20:20" x14ac:dyDescent="0.3">
      <c r="T3051" s="13"/>
    </row>
    <row r="3052" spans="20:20" x14ac:dyDescent="0.3">
      <c r="T3052" s="13"/>
    </row>
    <row r="3053" spans="20:20" x14ac:dyDescent="0.3">
      <c r="T3053" s="13"/>
    </row>
    <row r="3054" spans="20:20" x14ac:dyDescent="0.3">
      <c r="T3054" s="13"/>
    </row>
    <row r="3055" spans="20:20" x14ac:dyDescent="0.3">
      <c r="T3055" s="13"/>
    </row>
    <row r="3056" spans="20:20" x14ac:dyDescent="0.3">
      <c r="T3056" s="13"/>
    </row>
    <row r="3057" spans="20:20" x14ac:dyDescent="0.3">
      <c r="T3057" s="13"/>
    </row>
    <row r="3058" spans="20:20" x14ac:dyDescent="0.3">
      <c r="T3058" s="13"/>
    </row>
    <row r="3059" spans="20:20" x14ac:dyDescent="0.3">
      <c r="T3059" s="13"/>
    </row>
    <row r="3060" spans="20:20" x14ac:dyDescent="0.3">
      <c r="T3060" s="13"/>
    </row>
    <row r="3061" spans="20:20" x14ac:dyDescent="0.3">
      <c r="T3061" s="13"/>
    </row>
    <row r="3062" spans="20:20" x14ac:dyDescent="0.3">
      <c r="T3062" s="13"/>
    </row>
    <row r="3063" spans="20:20" x14ac:dyDescent="0.3">
      <c r="T3063" s="13"/>
    </row>
    <row r="3064" spans="20:20" x14ac:dyDescent="0.3">
      <c r="T3064" s="13"/>
    </row>
    <row r="3065" spans="20:20" x14ac:dyDescent="0.3">
      <c r="T3065" s="13"/>
    </row>
    <row r="3066" spans="20:20" x14ac:dyDescent="0.3">
      <c r="T3066" s="13"/>
    </row>
    <row r="3067" spans="20:20" x14ac:dyDescent="0.3">
      <c r="T3067" s="13"/>
    </row>
    <row r="3068" spans="20:20" x14ac:dyDescent="0.3">
      <c r="T3068" s="13"/>
    </row>
    <row r="3069" spans="20:20" x14ac:dyDescent="0.3">
      <c r="T3069" s="13"/>
    </row>
    <row r="3070" spans="20:20" x14ac:dyDescent="0.3">
      <c r="T3070" s="13"/>
    </row>
    <row r="3071" spans="20:20" x14ac:dyDescent="0.3">
      <c r="T3071" s="13"/>
    </row>
    <row r="3072" spans="20:20" x14ac:dyDescent="0.3">
      <c r="T3072" s="13"/>
    </row>
    <row r="3073" spans="20:20" x14ac:dyDescent="0.3">
      <c r="T3073" s="13"/>
    </row>
    <row r="3074" spans="20:20" x14ac:dyDescent="0.3">
      <c r="T3074" s="13"/>
    </row>
    <row r="3075" spans="20:20" x14ac:dyDescent="0.3">
      <c r="T3075" s="13"/>
    </row>
    <row r="3076" spans="20:20" x14ac:dyDescent="0.3">
      <c r="T3076" s="13"/>
    </row>
    <row r="3077" spans="20:20" x14ac:dyDescent="0.3">
      <c r="T3077" s="13"/>
    </row>
    <row r="3078" spans="20:20" x14ac:dyDescent="0.3">
      <c r="T3078" s="13"/>
    </row>
    <row r="3079" spans="20:20" x14ac:dyDescent="0.3">
      <c r="T3079" s="13"/>
    </row>
    <row r="3080" spans="20:20" x14ac:dyDescent="0.3">
      <c r="T3080" s="13"/>
    </row>
    <row r="3081" spans="20:20" x14ac:dyDescent="0.3">
      <c r="T3081" s="13"/>
    </row>
    <row r="3082" spans="20:20" x14ac:dyDescent="0.3">
      <c r="T3082" s="13"/>
    </row>
    <row r="3083" spans="20:20" x14ac:dyDescent="0.3">
      <c r="T3083" s="13"/>
    </row>
    <row r="3084" spans="20:20" x14ac:dyDescent="0.3">
      <c r="T3084" s="13"/>
    </row>
    <row r="3085" spans="20:20" x14ac:dyDescent="0.3">
      <c r="T3085" s="13"/>
    </row>
    <row r="3086" spans="20:20" x14ac:dyDescent="0.3">
      <c r="T3086" s="13"/>
    </row>
    <row r="3087" spans="20:20" x14ac:dyDescent="0.3">
      <c r="T3087" s="13"/>
    </row>
    <row r="3088" spans="20:20" x14ac:dyDescent="0.3">
      <c r="T3088" s="13"/>
    </row>
    <row r="3089" spans="20:20" x14ac:dyDescent="0.3">
      <c r="T3089" s="13"/>
    </row>
    <row r="3090" spans="20:20" x14ac:dyDescent="0.3">
      <c r="T3090" s="13"/>
    </row>
    <row r="3091" spans="20:20" x14ac:dyDescent="0.3">
      <c r="T3091" s="13"/>
    </row>
    <row r="3092" spans="20:20" x14ac:dyDescent="0.3">
      <c r="T3092" s="13"/>
    </row>
    <row r="3093" spans="20:20" x14ac:dyDescent="0.3">
      <c r="T3093" s="13"/>
    </row>
    <row r="3094" spans="20:20" x14ac:dyDescent="0.3">
      <c r="T3094" s="13"/>
    </row>
    <row r="3095" spans="20:20" x14ac:dyDescent="0.3">
      <c r="T3095" s="13"/>
    </row>
    <row r="3096" spans="20:20" x14ac:dyDescent="0.3">
      <c r="T3096" s="13"/>
    </row>
    <row r="3097" spans="20:20" x14ac:dyDescent="0.3">
      <c r="T3097" s="13"/>
    </row>
    <row r="3098" spans="20:20" x14ac:dyDescent="0.3">
      <c r="T3098" s="13"/>
    </row>
    <row r="3099" spans="20:20" x14ac:dyDescent="0.3">
      <c r="T3099" s="13"/>
    </row>
    <row r="3100" spans="20:20" x14ac:dyDescent="0.3">
      <c r="T3100" s="13"/>
    </row>
    <row r="3101" spans="20:20" x14ac:dyDescent="0.3">
      <c r="T3101" s="13"/>
    </row>
    <row r="3102" spans="20:20" x14ac:dyDescent="0.3">
      <c r="T3102" s="13"/>
    </row>
    <row r="3103" spans="20:20" x14ac:dyDescent="0.3">
      <c r="T3103" s="13"/>
    </row>
    <row r="3104" spans="20:20" x14ac:dyDescent="0.3">
      <c r="T3104" s="13"/>
    </row>
    <row r="3105" spans="20:20" x14ac:dyDescent="0.3">
      <c r="T3105" s="13"/>
    </row>
    <row r="3106" spans="20:20" x14ac:dyDescent="0.3">
      <c r="T3106" s="13"/>
    </row>
    <row r="3107" spans="20:20" x14ac:dyDescent="0.3">
      <c r="T3107" s="13"/>
    </row>
    <row r="3108" spans="20:20" x14ac:dyDescent="0.3">
      <c r="T3108" s="13"/>
    </row>
    <row r="3109" spans="20:20" x14ac:dyDescent="0.3">
      <c r="T3109" s="13"/>
    </row>
    <row r="3110" spans="20:20" x14ac:dyDescent="0.3">
      <c r="T3110" s="13"/>
    </row>
    <row r="3111" spans="20:20" x14ac:dyDescent="0.3">
      <c r="T3111" s="13"/>
    </row>
    <row r="3112" spans="20:20" x14ac:dyDescent="0.3">
      <c r="T3112" s="13"/>
    </row>
    <row r="3113" spans="20:20" x14ac:dyDescent="0.3">
      <c r="T3113" s="13"/>
    </row>
    <row r="3114" spans="20:20" x14ac:dyDescent="0.3">
      <c r="T3114" s="13"/>
    </row>
    <row r="3115" spans="20:20" x14ac:dyDescent="0.3">
      <c r="T3115" s="13"/>
    </row>
    <row r="3116" spans="20:20" x14ac:dyDescent="0.3">
      <c r="T3116" s="13"/>
    </row>
    <row r="3117" spans="20:20" x14ac:dyDescent="0.3">
      <c r="T3117" s="13"/>
    </row>
    <row r="3118" spans="20:20" x14ac:dyDescent="0.3">
      <c r="T3118" s="13"/>
    </row>
    <row r="3119" spans="20:20" x14ac:dyDescent="0.3">
      <c r="T3119" s="13"/>
    </row>
    <row r="3120" spans="20:20" x14ac:dyDescent="0.3">
      <c r="T3120" s="13"/>
    </row>
    <row r="3121" spans="20:20" x14ac:dyDescent="0.3">
      <c r="T3121" s="13"/>
    </row>
    <row r="3122" spans="20:20" x14ac:dyDescent="0.3">
      <c r="T3122" s="13"/>
    </row>
    <row r="3123" spans="20:20" x14ac:dyDescent="0.3">
      <c r="T3123" s="13"/>
    </row>
    <row r="3124" spans="20:20" x14ac:dyDescent="0.3">
      <c r="T3124" s="13"/>
    </row>
    <row r="3125" spans="20:20" x14ac:dyDescent="0.3">
      <c r="T3125" s="13"/>
    </row>
    <row r="3126" spans="20:20" x14ac:dyDescent="0.3">
      <c r="T3126" s="13"/>
    </row>
    <row r="3127" spans="20:20" x14ac:dyDescent="0.3">
      <c r="T3127" s="13"/>
    </row>
    <row r="3128" spans="20:20" x14ac:dyDescent="0.3">
      <c r="T3128" s="13"/>
    </row>
    <row r="3129" spans="20:20" x14ac:dyDescent="0.3">
      <c r="T3129" s="13"/>
    </row>
    <row r="3130" spans="20:20" x14ac:dyDescent="0.3">
      <c r="T3130" s="13"/>
    </row>
    <row r="3131" spans="20:20" x14ac:dyDescent="0.3">
      <c r="T3131" s="13"/>
    </row>
    <row r="3132" spans="20:20" x14ac:dyDescent="0.3">
      <c r="T3132" s="13"/>
    </row>
    <row r="3133" spans="20:20" x14ac:dyDescent="0.3">
      <c r="T3133" s="13"/>
    </row>
    <row r="3134" spans="20:20" x14ac:dyDescent="0.3">
      <c r="T3134" s="13"/>
    </row>
    <row r="3135" spans="20:20" x14ac:dyDescent="0.3">
      <c r="T3135" s="13"/>
    </row>
    <row r="3136" spans="20:20" x14ac:dyDescent="0.3">
      <c r="T3136" s="13"/>
    </row>
    <row r="3137" spans="20:20" x14ac:dyDescent="0.3">
      <c r="T3137" s="13"/>
    </row>
    <row r="3138" spans="20:20" x14ac:dyDescent="0.3">
      <c r="T3138" s="13"/>
    </row>
    <row r="3139" spans="20:20" x14ac:dyDescent="0.3">
      <c r="T3139" s="13"/>
    </row>
    <row r="3140" spans="20:20" x14ac:dyDescent="0.3">
      <c r="T3140" s="13"/>
    </row>
    <row r="3141" spans="20:20" x14ac:dyDescent="0.3">
      <c r="T3141" s="13"/>
    </row>
    <row r="3142" spans="20:20" x14ac:dyDescent="0.3">
      <c r="T3142" s="13"/>
    </row>
    <row r="3143" spans="20:20" x14ac:dyDescent="0.3">
      <c r="T3143" s="13"/>
    </row>
    <row r="3144" spans="20:20" x14ac:dyDescent="0.3">
      <c r="T3144" s="13"/>
    </row>
    <row r="3145" spans="20:20" x14ac:dyDescent="0.3">
      <c r="T3145" s="13"/>
    </row>
    <row r="3146" spans="20:20" x14ac:dyDescent="0.3">
      <c r="T3146" s="13"/>
    </row>
    <row r="3147" spans="20:20" x14ac:dyDescent="0.3">
      <c r="T3147" s="13"/>
    </row>
    <row r="3148" spans="20:20" x14ac:dyDescent="0.3">
      <c r="T3148" s="13"/>
    </row>
    <row r="3149" spans="20:20" x14ac:dyDescent="0.3">
      <c r="T3149" s="13"/>
    </row>
    <row r="3150" spans="20:20" x14ac:dyDescent="0.3">
      <c r="T3150" s="13"/>
    </row>
    <row r="3151" spans="20:20" x14ac:dyDescent="0.3">
      <c r="T3151" s="13"/>
    </row>
    <row r="3152" spans="20:20" x14ac:dyDescent="0.3">
      <c r="T3152" s="13"/>
    </row>
    <row r="3153" spans="20:20" x14ac:dyDescent="0.3">
      <c r="T3153" s="13"/>
    </row>
    <row r="3154" spans="20:20" x14ac:dyDescent="0.3">
      <c r="T3154" s="13"/>
    </row>
    <row r="3155" spans="20:20" x14ac:dyDescent="0.3">
      <c r="T3155" s="13"/>
    </row>
    <row r="3156" spans="20:20" x14ac:dyDescent="0.3">
      <c r="T3156" s="13"/>
    </row>
    <row r="3157" spans="20:20" x14ac:dyDescent="0.3">
      <c r="T3157" s="13"/>
    </row>
    <row r="3158" spans="20:20" x14ac:dyDescent="0.3">
      <c r="T3158" s="13"/>
    </row>
    <row r="3159" spans="20:20" x14ac:dyDescent="0.3">
      <c r="T3159" s="13"/>
    </row>
    <row r="3160" spans="20:20" x14ac:dyDescent="0.3">
      <c r="T3160" s="13"/>
    </row>
    <row r="3161" spans="20:20" x14ac:dyDescent="0.3">
      <c r="T3161" s="13"/>
    </row>
    <row r="3162" spans="20:20" x14ac:dyDescent="0.3">
      <c r="T3162" s="13"/>
    </row>
    <row r="3163" spans="20:20" x14ac:dyDescent="0.3">
      <c r="T3163" s="13"/>
    </row>
    <row r="3164" spans="20:20" x14ac:dyDescent="0.3">
      <c r="T3164" s="13"/>
    </row>
    <row r="3165" spans="20:20" x14ac:dyDescent="0.3">
      <c r="T3165" s="13"/>
    </row>
    <row r="3166" spans="20:20" x14ac:dyDescent="0.3">
      <c r="T3166" s="13"/>
    </row>
    <row r="3167" spans="20:20" x14ac:dyDescent="0.3">
      <c r="T3167" s="13"/>
    </row>
    <row r="3168" spans="20:20" x14ac:dyDescent="0.3">
      <c r="T3168" s="13"/>
    </row>
    <row r="3169" spans="20:20" x14ac:dyDescent="0.3">
      <c r="T3169" s="13"/>
    </row>
    <row r="3170" spans="20:20" x14ac:dyDescent="0.3">
      <c r="T3170" s="13"/>
    </row>
    <row r="3171" spans="20:20" x14ac:dyDescent="0.3">
      <c r="T3171" s="13"/>
    </row>
    <row r="3172" spans="20:20" x14ac:dyDescent="0.3">
      <c r="T3172" s="13"/>
    </row>
    <row r="3173" spans="20:20" x14ac:dyDescent="0.3">
      <c r="T3173" s="13"/>
    </row>
    <row r="3174" spans="20:20" x14ac:dyDescent="0.3">
      <c r="T3174" s="13"/>
    </row>
    <row r="3175" spans="20:20" x14ac:dyDescent="0.3">
      <c r="T3175" s="13"/>
    </row>
    <row r="3176" spans="20:20" x14ac:dyDescent="0.3">
      <c r="T3176" s="13"/>
    </row>
    <row r="3177" spans="20:20" x14ac:dyDescent="0.3">
      <c r="T3177" s="13"/>
    </row>
    <row r="3178" spans="20:20" x14ac:dyDescent="0.3">
      <c r="T3178" s="13"/>
    </row>
    <row r="3179" spans="20:20" x14ac:dyDescent="0.3">
      <c r="T3179" s="13"/>
    </row>
    <row r="3180" spans="20:20" x14ac:dyDescent="0.3">
      <c r="T3180" s="13"/>
    </row>
    <row r="3181" spans="20:20" x14ac:dyDescent="0.3">
      <c r="T3181" s="13"/>
    </row>
    <row r="3182" spans="20:20" x14ac:dyDescent="0.3">
      <c r="T3182" s="13"/>
    </row>
    <row r="3183" spans="20:20" x14ac:dyDescent="0.3">
      <c r="T3183" s="13"/>
    </row>
    <row r="3184" spans="20:20" x14ac:dyDescent="0.3">
      <c r="T3184" s="13"/>
    </row>
    <row r="3185" spans="20:20" x14ac:dyDescent="0.3">
      <c r="T3185" s="13"/>
    </row>
    <row r="3186" spans="20:20" x14ac:dyDescent="0.3">
      <c r="T3186" s="13"/>
    </row>
    <row r="3187" spans="20:20" x14ac:dyDescent="0.3">
      <c r="T3187" s="13"/>
    </row>
    <row r="3188" spans="20:20" x14ac:dyDescent="0.3">
      <c r="T3188" s="13"/>
    </row>
    <row r="3189" spans="20:20" x14ac:dyDescent="0.3">
      <c r="T3189" s="13"/>
    </row>
    <row r="3190" spans="20:20" x14ac:dyDescent="0.3">
      <c r="T3190" s="13"/>
    </row>
    <row r="3191" spans="20:20" x14ac:dyDescent="0.3">
      <c r="T3191" s="13"/>
    </row>
    <row r="3192" spans="20:20" x14ac:dyDescent="0.3">
      <c r="T3192" s="13"/>
    </row>
    <row r="3193" spans="20:20" x14ac:dyDescent="0.3">
      <c r="T3193" s="13"/>
    </row>
    <row r="3194" spans="20:20" x14ac:dyDescent="0.3">
      <c r="T3194" s="13"/>
    </row>
    <row r="3195" spans="20:20" x14ac:dyDescent="0.3">
      <c r="T3195" s="13"/>
    </row>
    <row r="3196" spans="20:20" x14ac:dyDescent="0.3">
      <c r="T3196" s="13"/>
    </row>
    <row r="3197" spans="20:20" x14ac:dyDescent="0.3">
      <c r="T3197" s="13"/>
    </row>
    <row r="3198" spans="20:20" x14ac:dyDescent="0.3">
      <c r="T3198" s="13"/>
    </row>
    <row r="3199" spans="20:20" x14ac:dyDescent="0.3">
      <c r="T3199" s="13"/>
    </row>
    <row r="3200" spans="20:20" x14ac:dyDescent="0.3">
      <c r="T3200" s="13"/>
    </row>
    <row r="3201" spans="20:20" x14ac:dyDescent="0.3">
      <c r="T3201" s="13"/>
    </row>
    <row r="3202" spans="20:20" x14ac:dyDescent="0.3">
      <c r="T3202" s="13"/>
    </row>
    <row r="3203" spans="20:20" x14ac:dyDescent="0.3">
      <c r="T3203" s="13"/>
    </row>
    <row r="3204" spans="20:20" x14ac:dyDescent="0.3">
      <c r="T3204" s="13"/>
    </row>
    <row r="3205" spans="20:20" x14ac:dyDescent="0.3">
      <c r="T3205" s="13"/>
    </row>
    <row r="3206" spans="20:20" x14ac:dyDescent="0.3">
      <c r="T3206" s="13"/>
    </row>
    <row r="3207" spans="20:20" x14ac:dyDescent="0.3">
      <c r="T3207" s="13"/>
    </row>
    <row r="3208" spans="20:20" x14ac:dyDescent="0.3">
      <c r="T3208" s="13"/>
    </row>
    <row r="3209" spans="20:20" x14ac:dyDescent="0.3">
      <c r="T3209" s="13"/>
    </row>
    <row r="3210" spans="20:20" x14ac:dyDescent="0.3">
      <c r="T3210" s="13"/>
    </row>
    <row r="3211" spans="20:20" x14ac:dyDescent="0.3">
      <c r="T3211" s="13"/>
    </row>
    <row r="3212" spans="20:20" x14ac:dyDescent="0.3">
      <c r="T3212" s="13"/>
    </row>
    <row r="3213" spans="20:20" x14ac:dyDescent="0.3">
      <c r="T3213" s="13"/>
    </row>
    <row r="3214" spans="20:20" x14ac:dyDescent="0.3">
      <c r="T3214" s="13"/>
    </row>
    <row r="3215" spans="20:20" x14ac:dyDescent="0.3">
      <c r="T3215" s="13"/>
    </row>
    <row r="3216" spans="20:20" x14ac:dyDescent="0.3">
      <c r="T3216" s="13"/>
    </row>
    <row r="3217" spans="20:20" x14ac:dyDescent="0.3">
      <c r="T3217" s="13"/>
    </row>
    <row r="3218" spans="20:20" x14ac:dyDescent="0.3">
      <c r="T3218" s="13"/>
    </row>
    <row r="3219" spans="20:20" x14ac:dyDescent="0.3">
      <c r="T3219" s="13"/>
    </row>
    <row r="3220" spans="20:20" x14ac:dyDescent="0.3">
      <c r="T3220" s="13"/>
    </row>
    <row r="3221" spans="20:20" x14ac:dyDescent="0.3">
      <c r="T3221" s="13"/>
    </row>
    <row r="3222" spans="20:20" x14ac:dyDescent="0.3">
      <c r="T3222" s="13"/>
    </row>
    <row r="3223" spans="20:20" x14ac:dyDescent="0.3">
      <c r="T3223" s="13"/>
    </row>
    <row r="3224" spans="20:20" x14ac:dyDescent="0.3">
      <c r="T3224" s="13"/>
    </row>
    <row r="3225" spans="20:20" x14ac:dyDescent="0.3">
      <c r="T3225" s="13"/>
    </row>
    <row r="3226" spans="20:20" x14ac:dyDescent="0.3">
      <c r="T3226" s="13"/>
    </row>
    <row r="3227" spans="20:20" x14ac:dyDescent="0.3">
      <c r="T3227" s="13"/>
    </row>
    <row r="3228" spans="20:20" x14ac:dyDescent="0.3">
      <c r="T3228" s="13"/>
    </row>
    <row r="3229" spans="20:20" x14ac:dyDescent="0.3">
      <c r="T3229" s="13"/>
    </row>
    <row r="3230" spans="20:20" x14ac:dyDescent="0.3">
      <c r="T3230" s="13"/>
    </row>
    <row r="3231" spans="20:20" x14ac:dyDescent="0.3">
      <c r="T3231" s="13"/>
    </row>
    <row r="3232" spans="20:20" x14ac:dyDescent="0.3">
      <c r="T3232" s="13"/>
    </row>
    <row r="3233" spans="20:20" x14ac:dyDescent="0.3">
      <c r="T3233" s="13"/>
    </row>
    <row r="3234" spans="20:20" x14ac:dyDescent="0.3">
      <c r="T3234" s="13"/>
    </row>
    <row r="3235" spans="20:20" x14ac:dyDescent="0.3">
      <c r="T3235" s="13"/>
    </row>
    <row r="3236" spans="20:20" x14ac:dyDescent="0.3">
      <c r="T3236" s="13"/>
    </row>
    <row r="3237" spans="20:20" x14ac:dyDescent="0.3">
      <c r="T3237" s="13"/>
    </row>
    <row r="3238" spans="20:20" x14ac:dyDescent="0.3">
      <c r="T3238" s="13"/>
    </row>
    <row r="3239" spans="20:20" x14ac:dyDescent="0.3">
      <c r="T3239" s="13"/>
    </row>
    <row r="3240" spans="20:20" x14ac:dyDescent="0.3">
      <c r="T3240" s="13"/>
    </row>
    <row r="3241" spans="20:20" x14ac:dyDescent="0.3">
      <c r="T3241" s="13"/>
    </row>
    <row r="3242" spans="20:20" x14ac:dyDescent="0.3">
      <c r="T3242" s="13"/>
    </row>
    <row r="3243" spans="20:20" x14ac:dyDescent="0.3">
      <c r="T3243" s="13"/>
    </row>
    <row r="3244" spans="20:20" x14ac:dyDescent="0.3">
      <c r="T3244" s="13"/>
    </row>
    <row r="3245" spans="20:20" x14ac:dyDescent="0.3">
      <c r="T3245" s="13"/>
    </row>
    <row r="3246" spans="20:20" x14ac:dyDescent="0.3">
      <c r="T3246" s="13"/>
    </row>
    <row r="3247" spans="20:20" x14ac:dyDescent="0.3">
      <c r="T3247" s="13"/>
    </row>
    <row r="3248" spans="20:20" x14ac:dyDescent="0.3">
      <c r="T3248" s="13"/>
    </row>
    <row r="3249" spans="20:20" x14ac:dyDescent="0.3">
      <c r="T3249" s="13"/>
    </row>
    <row r="3250" spans="20:20" x14ac:dyDescent="0.3">
      <c r="T3250" s="13"/>
    </row>
    <row r="3251" spans="20:20" x14ac:dyDescent="0.3">
      <c r="T3251" s="13"/>
    </row>
    <row r="3252" spans="20:20" x14ac:dyDescent="0.3">
      <c r="T3252" s="13"/>
    </row>
    <row r="3253" spans="20:20" x14ac:dyDescent="0.3">
      <c r="T3253" s="13"/>
    </row>
    <row r="3254" spans="20:20" x14ac:dyDescent="0.3">
      <c r="T3254" s="13"/>
    </row>
    <row r="3255" spans="20:20" x14ac:dyDescent="0.3">
      <c r="T3255" s="13"/>
    </row>
    <row r="3256" spans="20:20" x14ac:dyDescent="0.3">
      <c r="T3256" s="13"/>
    </row>
    <row r="3257" spans="20:20" x14ac:dyDescent="0.3">
      <c r="T3257" s="13"/>
    </row>
    <row r="3258" spans="20:20" x14ac:dyDescent="0.3">
      <c r="T3258" s="13"/>
    </row>
    <row r="3259" spans="20:20" x14ac:dyDescent="0.3">
      <c r="T3259" s="13"/>
    </row>
    <row r="3260" spans="20:20" x14ac:dyDescent="0.3">
      <c r="T3260" s="13"/>
    </row>
    <row r="3261" spans="20:20" x14ac:dyDescent="0.3">
      <c r="T3261" s="13"/>
    </row>
    <row r="3262" spans="20:20" x14ac:dyDescent="0.3">
      <c r="T3262" s="13"/>
    </row>
    <row r="3263" spans="20:20" x14ac:dyDescent="0.3">
      <c r="T3263" s="13"/>
    </row>
    <row r="3264" spans="20:20" x14ac:dyDescent="0.3">
      <c r="T3264" s="13"/>
    </row>
    <row r="3265" spans="20:20" x14ac:dyDescent="0.3">
      <c r="T3265" s="13"/>
    </row>
    <row r="3266" spans="20:20" x14ac:dyDescent="0.3">
      <c r="T3266" s="13"/>
    </row>
    <row r="3267" spans="20:20" x14ac:dyDescent="0.3">
      <c r="T3267" s="13"/>
    </row>
    <row r="3268" spans="20:20" x14ac:dyDescent="0.3">
      <c r="T3268" s="13"/>
    </row>
    <row r="3269" spans="20:20" x14ac:dyDescent="0.3">
      <c r="T3269" s="13"/>
    </row>
    <row r="3270" spans="20:20" x14ac:dyDescent="0.3">
      <c r="T3270" s="13"/>
    </row>
    <row r="3271" spans="20:20" x14ac:dyDescent="0.3">
      <c r="T3271" s="13"/>
    </row>
    <row r="3272" spans="20:20" x14ac:dyDescent="0.3">
      <c r="T3272" s="13"/>
    </row>
    <row r="3273" spans="20:20" x14ac:dyDescent="0.3">
      <c r="T3273" s="13"/>
    </row>
    <row r="3274" spans="20:20" x14ac:dyDescent="0.3">
      <c r="T3274" s="13"/>
    </row>
    <row r="3275" spans="20:20" x14ac:dyDescent="0.3">
      <c r="T3275" s="13"/>
    </row>
    <row r="3276" spans="20:20" x14ac:dyDescent="0.3">
      <c r="T3276" s="13"/>
    </row>
    <row r="3277" spans="20:20" x14ac:dyDescent="0.3">
      <c r="T3277" s="13"/>
    </row>
    <row r="3278" spans="20:20" x14ac:dyDescent="0.3">
      <c r="T3278" s="13"/>
    </row>
    <row r="3279" spans="20:20" x14ac:dyDescent="0.3">
      <c r="T3279" s="13"/>
    </row>
    <row r="3280" spans="20:20" x14ac:dyDescent="0.3">
      <c r="T3280" s="13"/>
    </row>
    <row r="3281" spans="20:20" x14ac:dyDescent="0.3">
      <c r="T3281" s="13"/>
    </row>
    <row r="3282" spans="20:20" x14ac:dyDescent="0.3">
      <c r="T3282" s="13"/>
    </row>
    <row r="3283" spans="20:20" x14ac:dyDescent="0.3">
      <c r="T3283" s="13"/>
    </row>
    <row r="3284" spans="20:20" x14ac:dyDescent="0.3">
      <c r="T3284" s="13"/>
    </row>
    <row r="3285" spans="20:20" x14ac:dyDescent="0.3">
      <c r="T3285" s="13"/>
    </row>
    <row r="3286" spans="20:20" x14ac:dyDescent="0.3">
      <c r="T3286" s="13"/>
    </row>
    <row r="3287" spans="20:20" x14ac:dyDescent="0.3">
      <c r="T3287" s="13"/>
    </row>
    <row r="3288" spans="20:20" x14ac:dyDescent="0.3">
      <c r="T3288" s="13"/>
    </row>
    <row r="3289" spans="20:20" x14ac:dyDescent="0.3">
      <c r="T3289" s="13"/>
    </row>
    <row r="3290" spans="20:20" x14ac:dyDescent="0.3">
      <c r="T3290" s="13"/>
    </row>
    <row r="3291" spans="20:20" x14ac:dyDescent="0.3">
      <c r="T3291" s="13"/>
    </row>
    <row r="3292" spans="20:20" x14ac:dyDescent="0.3">
      <c r="T3292" s="13"/>
    </row>
    <row r="3293" spans="20:20" x14ac:dyDescent="0.3">
      <c r="T3293" s="13"/>
    </row>
    <row r="3294" spans="20:20" x14ac:dyDescent="0.3">
      <c r="T3294" s="13"/>
    </row>
    <row r="3295" spans="20:20" x14ac:dyDescent="0.3">
      <c r="T3295" s="13"/>
    </row>
    <row r="3296" spans="20:20" x14ac:dyDescent="0.3">
      <c r="T3296" s="13"/>
    </row>
    <row r="3297" spans="20:20" x14ac:dyDescent="0.3">
      <c r="T3297" s="13"/>
    </row>
    <row r="3298" spans="20:20" x14ac:dyDescent="0.3">
      <c r="T3298" s="13"/>
    </row>
    <row r="3299" spans="20:20" x14ac:dyDescent="0.3">
      <c r="T3299" s="13"/>
    </row>
    <row r="3300" spans="20:20" x14ac:dyDescent="0.3">
      <c r="T3300" s="13"/>
    </row>
    <row r="3301" spans="20:20" x14ac:dyDescent="0.3">
      <c r="T3301" s="13"/>
    </row>
    <row r="3302" spans="20:20" x14ac:dyDescent="0.3">
      <c r="T3302" s="13"/>
    </row>
    <row r="3303" spans="20:20" x14ac:dyDescent="0.3">
      <c r="T3303" s="13"/>
    </row>
    <row r="3304" spans="20:20" x14ac:dyDescent="0.3">
      <c r="T3304" s="13"/>
    </row>
    <row r="3305" spans="20:20" x14ac:dyDescent="0.3">
      <c r="T3305" s="13"/>
    </row>
    <row r="3306" spans="20:20" x14ac:dyDescent="0.3">
      <c r="T3306" s="13"/>
    </row>
    <row r="3307" spans="20:20" x14ac:dyDescent="0.3">
      <c r="T3307" s="13"/>
    </row>
    <row r="3308" spans="20:20" x14ac:dyDescent="0.3">
      <c r="T3308" s="13"/>
    </row>
    <row r="3309" spans="20:20" x14ac:dyDescent="0.3">
      <c r="T3309" s="13"/>
    </row>
    <row r="3310" spans="20:20" x14ac:dyDescent="0.3">
      <c r="T3310" s="13"/>
    </row>
    <row r="3311" spans="20:20" x14ac:dyDescent="0.3">
      <c r="T3311" s="13"/>
    </row>
    <row r="3312" spans="20:20" x14ac:dyDescent="0.3">
      <c r="T3312" s="13"/>
    </row>
    <row r="3313" spans="20:20" x14ac:dyDescent="0.3">
      <c r="T3313" s="13"/>
    </row>
    <row r="3314" spans="20:20" x14ac:dyDescent="0.3">
      <c r="T3314" s="13"/>
    </row>
    <row r="3315" spans="20:20" x14ac:dyDescent="0.3">
      <c r="T3315" s="13"/>
    </row>
    <row r="3316" spans="20:20" x14ac:dyDescent="0.3">
      <c r="T3316" s="13"/>
    </row>
    <row r="3317" spans="20:20" x14ac:dyDescent="0.3">
      <c r="T3317" s="13"/>
    </row>
    <row r="3318" spans="20:20" x14ac:dyDescent="0.3">
      <c r="T3318" s="13"/>
    </row>
    <row r="3319" spans="20:20" x14ac:dyDescent="0.3">
      <c r="T3319" s="13"/>
    </row>
    <row r="3320" spans="20:20" x14ac:dyDescent="0.3">
      <c r="T3320" s="13"/>
    </row>
    <row r="3321" spans="20:20" x14ac:dyDescent="0.3">
      <c r="T3321" s="13"/>
    </row>
    <row r="3322" spans="20:20" x14ac:dyDescent="0.3">
      <c r="T3322" s="13"/>
    </row>
    <row r="3323" spans="20:20" x14ac:dyDescent="0.3">
      <c r="T3323" s="13"/>
    </row>
    <row r="3324" spans="20:20" x14ac:dyDescent="0.3">
      <c r="T3324" s="13"/>
    </row>
    <row r="3325" spans="20:20" x14ac:dyDescent="0.3">
      <c r="T3325" s="13"/>
    </row>
    <row r="3326" spans="20:20" x14ac:dyDescent="0.3">
      <c r="T3326" s="13"/>
    </row>
    <row r="3327" spans="20:20" x14ac:dyDescent="0.3">
      <c r="T3327" s="13"/>
    </row>
    <row r="3328" spans="20:20" x14ac:dyDescent="0.3">
      <c r="T3328" s="13"/>
    </row>
    <row r="3329" spans="20:20" x14ac:dyDescent="0.3">
      <c r="T3329" s="13"/>
    </row>
    <row r="3330" spans="20:20" x14ac:dyDescent="0.3">
      <c r="T3330" s="13"/>
    </row>
    <row r="3331" spans="20:20" x14ac:dyDescent="0.3">
      <c r="T3331" s="13"/>
    </row>
    <row r="3332" spans="20:20" x14ac:dyDescent="0.3">
      <c r="T3332" s="13"/>
    </row>
    <row r="3333" spans="20:20" x14ac:dyDescent="0.3">
      <c r="T3333" s="13"/>
    </row>
    <row r="3334" spans="20:20" x14ac:dyDescent="0.3">
      <c r="T3334" s="13"/>
    </row>
    <row r="3335" spans="20:20" x14ac:dyDescent="0.3">
      <c r="T3335" s="13"/>
    </row>
    <row r="3336" spans="20:20" x14ac:dyDescent="0.3">
      <c r="T3336" s="13"/>
    </row>
    <row r="3337" spans="20:20" x14ac:dyDescent="0.3">
      <c r="T3337" s="13"/>
    </row>
    <row r="3338" spans="20:20" x14ac:dyDescent="0.3">
      <c r="T3338" s="13"/>
    </row>
    <row r="3339" spans="20:20" x14ac:dyDescent="0.3">
      <c r="T3339" s="13"/>
    </row>
    <row r="3340" spans="20:20" x14ac:dyDescent="0.3">
      <c r="T3340" s="13"/>
    </row>
    <row r="3341" spans="20:20" x14ac:dyDescent="0.3">
      <c r="T3341" s="13"/>
    </row>
    <row r="3342" spans="20:20" x14ac:dyDescent="0.3">
      <c r="T3342" s="13"/>
    </row>
    <row r="3343" spans="20:20" x14ac:dyDescent="0.3">
      <c r="T3343" s="13"/>
    </row>
    <row r="3344" spans="20:20" x14ac:dyDescent="0.3">
      <c r="T3344" s="13"/>
    </row>
    <row r="3345" spans="20:20" x14ac:dyDescent="0.3">
      <c r="T3345" s="13"/>
    </row>
    <row r="3346" spans="20:20" x14ac:dyDescent="0.3">
      <c r="T3346" s="13"/>
    </row>
    <row r="3347" spans="20:20" x14ac:dyDescent="0.3">
      <c r="T3347" s="13"/>
    </row>
    <row r="3348" spans="20:20" x14ac:dyDescent="0.3">
      <c r="T3348" s="13"/>
    </row>
    <row r="3349" spans="20:20" x14ac:dyDescent="0.3">
      <c r="T3349" s="13"/>
    </row>
    <row r="3350" spans="20:20" x14ac:dyDescent="0.3">
      <c r="T3350" s="13"/>
    </row>
    <row r="3351" spans="20:20" x14ac:dyDescent="0.3">
      <c r="T3351" s="13"/>
    </row>
    <row r="3352" spans="20:20" x14ac:dyDescent="0.3">
      <c r="T3352" s="13"/>
    </row>
    <row r="3353" spans="20:20" x14ac:dyDescent="0.3">
      <c r="T3353" s="13"/>
    </row>
    <row r="3354" spans="20:20" x14ac:dyDescent="0.3">
      <c r="T3354" s="13"/>
    </row>
    <row r="3355" spans="20:20" x14ac:dyDescent="0.3">
      <c r="T3355" s="13"/>
    </row>
    <row r="3356" spans="20:20" x14ac:dyDescent="0.3">
      <c r="T3356" s="13"/>
    </row>
    <row r="3357" spans="20:20" x14ac:dyDescent="0.3">
      <c r="T3357" s="13"/>
    </row>
    <row r="3358" spans="20:20" x14ac:dyDescent="0.3">
      <c r="T3358" s="13"/>
    </row>
    <row r="3359" spans="20:20" x14ac:dyDescent="0.3">
      <c r="T3359" s="13"/>
    </row>
    <row r="3360" spans="20:20" x14ac:dyDescent="0.3">
      <c r="T3360" s="13"/>
    </row>
    <row r="3361" spans="20:20" x14ac:dyDescent="0.3">
      <c r="T3361" s="13"/>
    </row>
    <row r="3362" spans="20:20" x14ac:dyDescent="0.3">
      <c r="T3362" s="13"/>
    </row>
    <row r="3363" spans="20:20" x14ac:dyDescent="0.3">
      <c r="T3363" s="13"/>
    </row>
    <row r="3364" spans="20:20" x14ac:dyDescent="0.3">
      <c r="T3364" s="13"/>
    </row>
    <row r="3365" spans="20:20" x14ac:dyDescent="0.3">
      <c r="T3365" s="13"/>
    </row>
    <row r="3366" spans="20:20" x14ac:dyDescent="0.3">
      <c r="T3366" s="13"/>
    </row>
    <row r="3367" spans="20:20" x14ac:dyDescent="0.3">
      <c r="T3367" s="13"/>
    </row>
    <row r="3368" spans="20:20" x14ac:dyDescent="0.3">
      <c r="T3368" s="13"/>
    </row>
    <row r="3369" spans="20:20" x14ac:dyDescent="0.3">
      <c r="T3369" s="13"/>
    </row>
    <row r="3370" spans="20:20" x14ac:dyDescent="0.3">
      <c r="T3370" s="13"/>
    </row>
    <row r="3371" spans="20:20" x14ac:dyDescent="0.3">
      <c r="T3371" s="13"/>
    </row>
    <row r="3372" spans="20:20" x14ac:dyDescent="0.3">
      <c r="T3372" s="13"/>
    </row>
    <row r="3373" spans="20:20" x14ac:dyDescent="0.3">
      <c r="T3373" s="13"/>
    </row>
    <row r="3374" spans="20:20" x14ac:dyDescent="0.3">
      <c r="T3374" s="13"/>
    </row>
    <row r="3375" spans="20:20" x14ac:dyDescent="0.3">
      <c r="T3375" s="13"/>
    </row>
    <row r="3376" spans="20:20" x14ac:dyDescent="0.3">
      <c r="T3376" s="13"/>
    </row>
    <row r="3377" spans="20:20" x14ac:dyDescent="0.3">
      <c r="T3377" s="13"/>
    </row>
    <row r="3378" spans="20:20" x14ac:dyDescent="0.3">
      <c r="T3378" s="13"/>
    </row>
    <row r="3379" spans="20:20" x14ac:dyDescent="0.3">
      <c r="T3379" s="13"/>
    </row>
    <row r="3380" spans="20:20" x14ac:dyDescent="0.3">
      <c r="T3380" s="13"/>
    </row>
    <row r="3381" spans="20:20" x14ac:dyDescent="0.3">
      <c r="T3381" s="13"/>
    </row>
    <row r="3382" spans="20:20" x14ac:dyDescent="0.3">
      <c r="T3382" s="13"/>
    </row>
    <row r="3383" spans="20:20" x14ac:dyDescent="0.3">
      <c r="T3383" s="13"/>
    </row>
    <row r="3384" spans="20:20" x14ac:dyDescent="0.3">
      <c r="T3384" s="13"/>
    </row>
    <row r="3385" spans="20:20" x14ac:dyDescent="0.3">
      <c r="T3385" s="13"/>
    </row>
    <row r="3386" spans="20:20" x14ac:dyDescent="0.3">
      <c r="T3386" s="13"/>
    </row>
    <row r="3387" spans="20:20" x14ac:dyDescent="0.3">
      <c r="T3387" s="13"/>
    </row>
    <row r="3388" spans="20:20" x14ac:dyDescent="0.3">
      <c r="T3388" s="13"/>
    </row>
    <row r="3389" spans="20:20" x14ac:dyDescent="0.3">
      <c r="T3389" s="13"/>
    </row>
    <row r="3390" spans="20:20" x14ac:dyDescent="0.3">
      <c r="T3390" s="13"/>
    </row>
    <row r="3391" spans="20:20" x14ac:dyDescent="0.3">
      <c r="T3391" s="13"/>
    </row>
    <row r="3392" spans="20:20" x14ac:dyDescent="0.3">
      <c r="T3392" s="13"/>
    </row>
    <row r="3393" spans="20:20" x14ac:dyDescent="0.3">
      <c r="T3393" s="13"/>
    </row>
    <row r="3394" spans="20:20" x14ac:dyDescent="0.3">
      <c r="T3394" s="13"/>
    </row>
    <row r="3395" spans="20:20" x14ac:dyDescent="0.3">
      <c r="T3395" s="13"/>
    </row>
    <row r="3396" spans="20:20" x14ac:dyDescent="0.3">
      <c r="T3396" s="13"/>
    </row>
    <row r="3397" spans="20:20" x14ac:dyDescent="0.3">
      <c r="T3397" s="13"/>
    </row>
    <row r="3398" spans="20:20" x14ac:dyDescent="0.3">
      <c r="T3398" s="13"/>
    </row>
    <row r="3399" spans="20:20" x14ac:dyDescent="0.3">
      <c r="T3399" s="13"/>
    </row>
    <row r="3400" spans="20:20" x14ac:dyDescent="0.3">
      <c r="T3400" s="13"/>
    </row>
    <row r="3401" spans="20:20" x14ac:dyDescent="0.3">
      <c r="T3401" s="13"/>
    </row>
    <row r="3402" spans="20:20" x14ac:dyDescent="0.3">
      <c r="T3402" s="13"/>
    </row>
    <row r="3403" spans="20:20" x14ac:dyDescent="0.3">
      <c r="T3403" s="13"/>
    </row>
    <row r="3404" spans="20:20" x14ac:dyDescent="0.3">
      <c r="T3404" s="13"/>
    </row>
    <row r="3405" spans="20:20" x14ac:dyDescent="0.3">
      <c r="T3405" s="13"/>
    </row>
    <row r="3406" spans="20:20" x14ac:dyDescent="0.3">
      <c r="T3406" s="13"/>
    </row>
    <row r="3407" spans="20:20" x14ac:dyDescent="0.3">
      <c r="T3407" s="13"/>
    </row>
    <row r="3408" spans="20:20" x14ac:dyDescent="0.3">
      <c r="T3408" s="13"/>
    </row>
    <row r="3409" spans="20:20" x14ac:dyDescent="0.3">
      <c r="T3409" s="13"/>
    </row>
    <row r="3410" spans="20:20" x14ac:dyDescent="0.3">
      <c r="T3410" s="13"/>
    </row>
    <row r="3411" spans="20:20" x14ac:dyDescent="0.3">
      <c r="T3411" s="13"/>
    </row>
    <row r="3412" spans="20:20" x14ac:dyDescent="0.3">
      <c r="T3412" s="13"/>
    </row>
    <row r="3413" spans="20:20" x14ac:dyDescent="0.3">
      <c r="T3413" s="13"/>
    </row>
    <row r="3414" spans="20:20" x14ac:dyDescent="0.3">
      <c r="T3414" s="13"/>
    </row>
    <row r="3415" spans="20:20" x14ac:dyDescent="0.3">
      <c r="T3415" s="13"/>
    </row>
    <row r="3416" spans="20:20" x14ac:dyDescent="0.3">
      <c r="T3416" s="13"/>
    </row>
    <row r="3417" spans="20:20" x14ac:dyDescent="0.3">
      <c r="T3417" s="13"/>
    </row>
    <row r="3418" spans="20:20" x14ac:dyDescent="0.3">
      <c r="T3418" s="13"/>
    </row>
    <row r="3419" spans="20:20" x14ac:dyDescent="0.3">
      <c r="T3419" s="13"/>
    </row>
    <row r="3420" spans="20:20" x14ac:dyDescent="0.3">
      <c r="T3420" s="13"/>
    </row>
    <row r="3421" spans="20:20" x14ac:dyDescent="0.3">
      <c r="T3421" s="13"/>
    </row>
    <row r="3422" spans="20:20" x14ac:dyDescent="0.3">
      <c r="T3422" s="13"/>
    </row>
    <row r="3423" spans="20:20" x14ac:dyDescent="0.3">
      <c r="T3423" s="13"/>
    </row>
    <row r="3424" spans="20:20" x14ac:dyDescent="0.3">
      <c r="T3424" s="13"/>
    </row>
    <row r="3425" spans="20:20" x14ac:dyDescent="0.3">
      <c r="T3425" s="13"/>
    </row>
    <row r="3426" spans="20:20" x14ac:dyDescent="0.3">
      <c r="T3426" s="13"/>
    </row>
    <row r="3427" spans="20:20" x14ac:dyDescent="0.3">
      <c r="T3427" s="13"/>
    </row>
    <row r="3428" spans="20:20" x14ac:dyDescent="0.3">
      <c r="T3428" s="13"/>
    </row>
    <row r="3429" spans="20:20" x14ac:dyDescent="0.3">
      <c r="T3429" s="13"/>
    </row>
    <row r="3430" spans="20:20" x14ac:dyDescent="0.3">
      <c r="T3430" s="13"/>
    </row>
    <row r="3431" spans="20:20" x14ac:dyDescent="0.3">
      <c r="T3431" s="13"/>
    </row>
    <row r="3432" spans="20:20" x14ac:dyDescent="0.3">
      <c r="T3432" s="13"/>
    </row>
    <row r="3433" spans="20:20" x14ac:dyDescent="0.3">
      <c r="T3433" s="13"/>
    </row>
    <row r="3434" spans="20:20" x14ac:dyDescent="0.3">
      <c r="T3434" s="13"/>
    </row>
    <row r="3435" spans="20:20" x14ac:dyDescent="0.3">
      <c r="T3435" s="13"/>
    </row>
    <row r="3436" spans="20:20" x14ac:dyDescent="0.3">
      <c r="T3436" s="13"/>
    </row>
    <row r="3437" spans="20:20" x14ac:dyDescent="0.3">
      <c r="T3437" s="13"/>
    </row>
    <row r="3438" spans="20:20" x14ac:dyDescent="0.3">
      <c r="T3438" s="13"/>
    </row>
    <row r="3439" spans="20:20" x14ac:dyDescent="0.3">
      <c r="T3439" s="13"/>
    </row>
    <row r="3440" spans="20:20" x14ac:dyDescent="0.3">
      <c r="T3440" s="13"/>
    </row>
    <row r="3441" spans="20:20" x14ac:dyDescent="0.3">
      <c r="T3441" s="13"/>
    </row>
    <row r="3442" spans="20:20" x14ac:dyDescent="0.3">
      <c r="T3442" s="13"/>
    </row>
    <row r="3443" spans="20:20" x14ac:dyDescent="0.3">
      <c r="T3443" s="13"/>
    </row>
    <row r="3444" spans="20:20" x14ac:dyDescent="0.3">
      <c r="T3444" s="13"/>
    </row>
    <row r="3445" spans="20:20" x14ac:dyDescent="0.3">
      <c r="T3445" s="13"/>
    </row>
    <row r="3446" spans="20:20" x14ac:dyDescent="0.3">
      <c r="T3446" s="13"/>
    </row>
    <row r="3447" spans="20:20" x14ac:dyDescent="0.3">
      <c r="T3447" s="13"/>
    </row>
    <row r="3448" spans="20:20" x14ac:dyDescent="0.3">
      <c r="T3448" s="13"/>
    </row>
    <row r="3449" spans="20:20" x14ac:dyDescent="0.3">
      <c r="T3449" s="13"/>
    </row>
    <row r="3450" spans="20:20" x14ac:dyDescent="0.3">
      <c r="T3450" s="13"/>
    </row>
    <row r="3451" spans="20:20" x14ac:dyDescent="0.3">
      <c r="T3451" s="13"/>
    </row>
    <row r="3452" spans="20:20" x14ac:dyDescent="0.3">
      <c r="T3452" s="13"/>
    </row>
    <row r="3453" spans="20:20" x14ac:dyDescent="0.3">
      <c r="T3453" s="13"/>
    </row>
    <row r="3454" spans="20:20" x14ac:dyDescent="0.3">
      <c r="T3454" s="13"/>
    </row>
    <row r="3455" spans="20:20" x14ac:dyDescent="0.3">
      <c r="T3455" s="13"/>
    </row>
    <row r="3456" spans="20:20" x14ac:dyDescent="0.3">
      <c r="T3456" s="13"/>
    </row>
    <row r="3457" spans="20:20" x14ac:dyDescent="0.3">
      <c r="T3457" s="13"/>
    </row>
    <row r="3458" spans="20:20" x14ac:dyDescent="0.3">
      <c r="T3458" s="13"/>
    </row>
    <row r="3459" spans="20:20" x14ac:dyDescent="0.3">
      <c r="T3459" s="13"/>
    </row>
    <row r="3460" spans="20:20" x14ac:dyDescent="0.3">
      <c r="T3460" s="13"/>
    </row>
    <row r="3461" spans="20:20" x14ac:dyDescent="0.3">
      <c r="T3461" s="13"/>
    </row>
    <row r="3462" spans="20:20" x14ac:dyDescent="0.3">
      <c r="T3462" s="13"/>
    </row>
    <row r="3463" spans="20:20" x14ac:dyDescent="0.3">
      <c r="T3463" s="13"/>
    </row>
    <row r="3464" spans="20:20" x14ac:dyDescent="0.3">
      <c r="T3464" s="13"/>
    </row>
    <row r="3465" spans="20:20" x14ac:dyDescent="0.3">
      <c r="T3465" s="13"/>
    </row>
    <row r="3466" spans="20:20" x14ac:dyDescent="0.3">
      <c r="T3466" s="13"/>
    </row>
    <row r="3467" spans="20:20" x14ac:dyDescent="0.3">
      <c r="T3467" s="13"/>
    </row>
    <row r="3468" spans="20:20" x14ac:dyDescent="0.3">
      <c r="T3468" s="13"/>
    </row>
    <row r="3469" spans="20:20" x14ac:dyDescent="0.3">
      <c r="T3469" s="13"/>
    </row>
    <row r="3470" spans="20:20" x14ac:dyDescent="0.3">
      <c r="T3470" s="13"/>
    </row>
    <row r="3471" spans="20:20" x14ac:dyDescent="0.3">
      <c r="T3471" s="13"/>
    </row>
    <row r="3472" spans="20:20" x14ac:dyDescent="0.3">
      <c r="T3472" s="13"/>
    </row>
    <row r="3473" spans="20:20" x14ac:dyDescent="0.3">
      <c r="T3473" s="13"/>
    </row>
    <row r="3474" spans="20:20" x14ac:dyDescent="0.3">
      <c r="T3474" s="13"/>
    </row>
    <row r="3475" spans="20:20" x14ac:dyDescent="0.3">
      <c r="T3475" s="13"/>
    </row>
    <row r="3476" spans="20:20" x14ac:dyDescent="0.3">
      <c r="T3476" s="13"/>
    </row>
    <row r="3477" spans="20:20" x14ac:dyDescent="0.3">
      <c r="T3477" s="13"/>
    </row>
    <row r="3478" spans="20:20" x14ac:dyDescent="0.3">
      <c r="T3478" s="13"/>
    </row>
    <row r="3479" spans="20:20" x14ac:dyDescent="0.3">
      <c r="T3479" s="13"/>
    </row>
    <row r="3480" spans="20:20" x14ac:dyDescent="0.3">
      <c r="T3480" s="13"/>
    </row>
    <row r="3481" spans="20:20" x14ac:dyDescent="0.3">
      <c r="T3481" s="13"/>
    </row>
    <row r="3482" spans="20:20" x14ac:dyDescent="0.3">
      <c r="T3482" s="13"/>
    </row>
    <row r="3483" spans="20:20" x14ac:dyDescent="0.3">
      <c r="T3483" s="13"/>
    </row>
    <row r="3484" spans="20:20" x14ac:dyDescent="0.3">
      <c r="T3484" s="13"/>
    </row>
    <row r="3485" spans="20:20" x14ac:dyDescent="0.3">
      <c r="T3485" s="13"/>
    </row>
    <row r="3486" spans="20:20" x14ac:dyDescent="0.3">
      <c r="T3486" s="13"/>
    </row>
    <row r="3487" spans="20:20" x14ac:dyDescent="0.3">
      <c r="T3487" s="13"/>
    </row>
    <row r="3488" spans="20:20" x14ac:dyDescent="0.3">
      <c r="T3488" s="13"/>
    </row>
    <row r="3489" spans="20:20" x14ac:dyDescent="0.3">
      <c r="T3489" s="13"/>
    </row>
    <row r="3490" spans="20:20" x14ac:dyDescent="0.3">
      <c r="T3490" s="13"/>
    </row>
    <row r="3491" spans="20:20" x14ac:dyDescent="0.3">
      <c r="T3491" s="13"/>
    </row>
    <row r="3492" spans="20:20" x14ac:dyDescent="0.3">
      <c r="T3492" s="13"/>
    </row>
    <row r="3493" spans="20:20" x14ac:dyDescent="0.3">
      <c r="T3493" s="13"/>
    </row>
    <row r="3494" spans="20:20" x14ac:dyDescent="0.3">
      <c r="T3494" s="13"/>
    </row>
    <row r="3495" spans="20:20" x14ac:dyDescent="0.3">
      <c r="T3495" s="13"/>
    </row>
    <row r="3496" spans="20:20" x14ac:dyDescent="0.3">
      <c r="T3496" s="13"/>
    </row>
    <row r="3497" spans="20:20" x14ac:dyDescent="0.3">
      <c r="T3497" s="13"/>
    </row>
    <row r="3498" spans="20:20" x14ac:dyDescent="0.3">
      <c r="T3498" s="13"/>
    </row>
    <row r="3499" spans="20:20" x14ac:dyDescent="0.3">
      <c r="T3499" s="13"/>
    </row>
    <row r="3500" spans="20:20" x14ac:dyDescent="0.3">
      <c r="T3500" s="13"/>
    </row>
    <row r="3501" spans="20:20" x14ac:dyDescent="0.3">
      <c r="T3501" s="13"/>
    </row>
    <row r="3502" spans="20:20" x14ac:dyDescent="0.3">
      <c r="T3502" s="13"/>
    </row>
    <row r="3503" spans="20:20" x14ac:dyDescent="0.3">
      <c r="T3503" s="13"/>
    </row>
    <row r="3504" spans="20:20" x14ac:dyDescent="0.3">
      <c r="T3504" s="13"/>
    </row>
    <row r="3505" spans="20:20" x14ac:dyDescent="0.3">
      <c r="T3505" s="13"/>
    </row>
    <row r="3506" spans="20:20" x14ac:dyDescent="0.3">
      <c r="T3506" s="13"/>
    </row>
    <row r="3507" spans="20:20" x14ac:dyDescent="0.3">
      <c r="T3507" s="13"/>
    </row>
    <row r="3508" spans="20:20" x14ac:dyDescent="0.3">
      <c r="T3508" s="13"/>
    </row>
    <row r="3509" spans="20:20" x14ac:dyDescent="0.3">
      <c r="T3509" s="13"/>
    </row>
    <row r="3510" spans="20:20" x14ac:dyDescent="0.3">
      <c r="T3510" s="13"/>
    </row>
    <row r="3511" spans="20:20" x14ac:dyDescent="0.3">
      <c r="T3511" s="13"/>
    </row>
    <row r="3512" spans="20:20" x14ac:dyDescent="0.3">
      <c r="T3512" s="13"/>
    </row>
    <row r="3513" spans="20:20" x14ac:dyDescent="0.3">
      <c r="T3513" s="13"/>
    </row>
    <row r="3514" spans="20:20" x14ac:dyDescent="0.3">
      <c r="T3514" s="13"/>
    </row>
    <row r="3515" spans="20:20" x14ac:dyDescent="0.3">
      <c r="T3515" s="13"/>
    </row>
    <row r="3516" spans="20:20" x14ac:dyDescent="0.3">
      <c r="T3516" s="13"/>
    </row>
    <row r="3517" spans="20:20" x14ac:dyDescent="0.3">
      <c r="T3517" s="13"/>
    </row>
    <row r="3518" spans="20:20" x14ac:dyDescent="0.3">
      <c r="T3518" s="13"/>
    </row>
    <row r="3519" spans="20:20" x14ac:dyDescent="0.3">
      <c r="T3519" s="13"/>
    </row>
    <row r="3520" spans="20:20" x14ac:dyDescent="0.3">
      <c r="T3520" s="13"/>
    </row>
    <row r="3521" spans="20:20" x14ac:dyDescent="0.3">
      <c r="T3521" s="13"/>
    </row>
    <row r="3522" spans="20:20" x14ac:dyDescent="0.3">
      <c r="T3522" s="13"/>
    </row>
    <row r="3523" spans="20:20" x14ac:dyDescent="0.3">
      <c r="T3523" s="13"/>
    </row>
    <row r="3524" spans="20:20" x14ac:dyDescent="0.3">
      <c r="T3524" s="13"/>
    </row>
    <row r="3525" spans="20:20" x14ac:dyDescent="0.3">
      <c r="T3525" s="13"/>
    </row>
    <row r="3526" spans="20:20" x14ac:dyDescent="0.3">
      <c r="T3526" s="13"/>
    </row>
    <row r="3527" spans="20:20" x14ac:dyDescent="0.3">
      <c r="T3527" s="13"/>
    </row>
    <row r="3528" spans="20:20" x14ac:dyDescent="0.3">
      <c r="T3528" s="13"/>
    </row>
    <row r="3529" spans="20:20" x14ac:dyDescent="0.3">
      <c r="T3529" s="13"/>
    </row>
    <row r="3530" spans="20:20" x14ac:dyDescent="0.3">
      <c r="T3530" s="13"/>
    </row>
    <row r="3531" spans="20:20" x14ac:dyDescent="0.3">
      <c r="T3531" s="13"/>
    </row>
    <row r="3532" spans="20:20" x14ac:dyDescent="0.3">
      <c r="T3532" s="13"/>
    </row>
    <row r="3533" spans="20:20" x14ac:dyDescent="0.3">
      <c r="T3533" s="13"/>
    </row>
    <row r="3534" spans="20:20" x14ac:dyDescent="0.3">
      <c r="T3534" s="13"/>
    </row>
    <row r="3535" spans="20:20" x14ac:dyDescent="0.3">
      <c r="T3535" s="13"/>
    </row>
    <row r="3536" spans="20:20" x14ac:dyDescent="0.3">
      <c r="T3536" s="13"/>
    </row>
    <row r="3537" spans="20:20" x14ac:dyDescent="0.3">
      <c r="T3537" s="13"/>
    </row>
    <row r="3538" spans="20:20" x14ac:dyDescent="0.3">
      <c r="T3538" s="13"/>
    </row>
    <row r="3539" spans="20:20" x14ac:dyDescent="0.3">
      <c r="T3539" s="13"/>
    </row>
    <row r="3540" spans="20:20" x14ac:dyDescent="0.3">
      <c r="T3540" s="13"/>
    </row>
    <row r="3541" spans="20:20" x14ac:dyDescent="0.3">
      <c r="T3541" s="13"/>
    </row>
    <row r="3542" spans="20:20" x14ac:dyDescent="0.3">
      <c r="T3542" s="13"/>
    </row>
    <row r="3543" spans="20:20" x14ac:dyDescent="0.3">
      <c r="T3543" s="13"/>
    </row>
    <row r="3544" spans="20:20" x14ac:dyDescent="0.3">
      <c r="T3544" s="13"/>
    </row>
    <row r="3545" spans="20:20" x14ac:dyDescent="0.3">
      <c r="T3545" s="13"/>
    </row>
    <row r="3546" spans="20:20" x14ac:dyDescent="0.3">
      <c r="T3546" s="13"/>
    </row>
    <row r="3547" spans="20:20" x14ac:dyDescent="0.3">
      <c r="T3547" s="13"/>
    </row>
    <row r="3548" spans="20:20" x14ac:dyDescent="0.3">
      <c r="T3548" s="13"/>
    </row>
    <row r="3549" spans="20:20" x14ac:dyDescent="0.3">
      <c r="T3549" s="13"/>
    </row>
    <row r="3550" spans="20:20" x14ac:dyDescent="0.3">
      <c r="T3550" s="13"/>
    </row>
    <row r="3551" spans="20:20" x14ac:dyDescent="0.3">
      <c r="T3551" s="13"/>
    </row>
    <row r="3552" spans="20:20" x14ac:dyDescent="0.3">
      <c r="T3552" s="13"/>
    </row>
    <row r="3553" spans="20:20" x14ac:dyDescent="0.3">
      <c r="T3553" s="13"/>
    </row>
    <row r="3554" spans="20:20" x14ac:dyDescent="0.3">
      <c r="T3554" s="13"/>
    </row>
    <row r="3555" spans="20:20" x14ac:dyDescent="0.3">
      <c r="T3555" s="13"/>
    </row>
    <row r="3556" spans="20:20" x14ac:dyDescent="0.3">
      <c r="T3556" s="13"/>
    </row>
    <row r="3557" spans="20:20" x14ac:dyDescent="0.3">
      <c r="T3557" s="13"/>
    </row>
    <row r="3558" spans="20:20" x14ac:dyDescent="0.3">
      <c r="T3558" s="13"/>
    </row>
    <row r="3559" spans="20:20" x14ac:dyDescent="0.3">
      <c r="T3559" s="13"/>
    </row>
    <row r="3560" spans="20:20" x14ac:dyDescent="0.3">
      <c r="T3560" s="13"/>
    </row>
    <row r="3561" spans="20:20" x14ac:dyDescent="0.3">
      <c r="T3561" s="13"/>
    </row>
    <row r="3562" spans="20:20" x14ac:dyDescent="0.3">
      <c r="T3562" s="13"/>
    </row>
    <row r="3563" spans="20:20" x14ac:dyDescent="0.3">
      <c r="T3563" s="13"/>
    </row>
    <row r="3564" spans="20:20" x14ac:dyDescent="0.3">
      <c r="T3564" s="13"/>
    </row>
    <row r="3565" spans="20:20" x14ac:dyDescent="0.3">
      <c r="T3565" s="13"/>
    </row>
    <row r="3566" spans="20:20" x14ac:dyDescent="0.3">
      <c r="T3566" s="13"/>
    </row>
    <row r="3567" spans="20:20" x14ac:dyDescent="0.3">
      <c r="T3567" s="13"/>
    </row>
    <row r="3568" spans="20:20" x14ac:dyDescent="0.3">
      <c r="T3568" s="13"/>
    </row>
    <row r="3569" spans="20:20" x14ac:dyDescent="0.3">
      <c r="T3569" s="13"/>
    </row>
    <row r="3570" spans="20:20" x14ac:dyDescent="0.3">
      <c r="T3570" s="13"/>
    </row>
    <row r="3571" spans="20:20" x14ac:dyDescent="0.3">
      <c r="T3571" s="13"/>
    </row>
    <row r="3572" spans="20:20" x14ac:dyDescent="0.3">
      <c r="T3572" s="13"/>
    </row>
    <row r="3573" spans="20:20" x14ac:dyDescent="0.3">
      <c r="T3573" s="13"/>
    </row>
    <row r="3574" spans="20:20" x14ac:dyDescent="0.3">
      <c r="T3574" s="13"/>
    </row>
    <row r="3575" spans="20:20" x14ac:dyDescent="0.3">
      <c r="T3575" s="13"/>
    </row>
    <row r="3576" spans="20:20" x14ac:dyDescent="0.3">
      <c r="T3576" s="13"/>
    </row>
    <row r="3577" spans="20:20" x14ac:dyDescent="0.3">
      <c r="T3577" s="13"/>
    </row>
    <row r="3578" spans="20:20" x14ac:dyDescent="0.3">
      <c r="T3578" s="13"/>
    </row>
    <row r="3579" spans="20:20" x14ac:dyDescent="0.3">
      <c r="T3579" s="13"/>
    </row>
    <row r="3580" spans="20:20" x14ac:dyDescent="0.3">
      <c r="T3580" s="13"/>
    </row>
    <row r="3581" spans="20:20" x14ac:dyDescent="0.3">
      <c r="T3581" s="13"/>
    </row>
    <row r="3582" spans="20:20" x14ac:dyDescent="0.3">
      <c r="T3582" s="13"/>
    </row>
    <row r="3583" spans="20:20" x14ac:dyDescent="0.3">
      <c r="T3583" s="13"/>
    </row>
    <row r="3584" spans="20:20" x14ac:dyDescent="0.3">
      <c r="T3584" s="13"/>
    </row>
    <row r="3585" spans="20:20" x14ac:dyDescent="0.3">
      <c r="T3585" s="13"/>
    </row>
    <row r="3586" spans="20:20" x14ac:dyDescent="0.3">
      <c r="T3586" s="13"/>
    </row>
    <row r="3587" spans="20:20" x14ac:dyDescent="0.3">
      <c r="T3587" s="13"/>
    </row>
    <row r="3588" spans="20:20" x14ac:dyDescent="0.3">
      <c r="T3588" s="13"/>
    </row>
    <row r="3589" spans="20:20" x14ac:dyDescent="0.3">
      <c r="T3589" s="13"/>
    </row>
    <row r="3590" spans="20:20" x14ac:dyDescent="0.3">
      <c r="T3590" s="13"/>
    </row>
    <row r="3591" spans="20:20" x14ac:dyDescent="0.3">
      <c r="T3591" s="13"/>
    </row>
    <row r="3592" spans="20:20" x14ac:dyDescent="0.3">
      <c r="T3592" s="13"/>
    </row>
    <row r="3593" spans="20:20" x14ac:dyDescent="0.3">
      <c r="T3593" s="13"/>
    </row>
    <row r="3594" spans="20:20" x14ac:dyDescent="0.3">
      <c r="T3594" s="13"/>
    </row>
    <row r="3595" spans="20:20" x14ac:dyDescent="0.3">
      <c r="T3595" s="13"/>
    </row>
    <row r="3596" spans="20:20" x14ac:dyDescent="0.3">
      <c r="T3596" s="13"/>
    </row>
    <row r="3597" spans="20:20" x14ac:dyDescent="0.3">
      <c r="T3597" s="13"/>
    </row>
    <row r="3598" spans="20:20" x14ac:dyDescent="0.3">
      <c r="T3598" s="13"/>
    </row>
    <row r="3599" spans="20:20" x14ac:dyDescent="0.3">
      <c r="T3599" s="13"/>
    </row>
    <row r="3600" spans="20:20" x14ac:dyDescent="0.3">
      <c r="T3600" s="13"/>
    </row>
    <row r="3601" spans="20:20" x14ac:dyDescent="0.3">
      <c r="T3601" s="13"/>
    </row>
    <row r="3602" spans="20:20" x14ac:dyDescent="0.3">
      <c r="T3602" s="13"/>
    </row>
    <row r="3603" spans="20:20" x14ac:dyDescent="0.3">
      <c r="T3603" s="13"/>
    </row>
    <row r="3604" spans="20:20" x14ac:dyDescent="0.3">
      <c r="T3604" s="13"/>
    </row>
    <row r="3605" spans="20:20" x14ac:dyDescent="0.3">
      <c r="T3605" s="13"/>
    </row>
    <row r="3606" spans="20:20" x14ac:dyDescent="0.3">
      <c r="T3606" s="13"/>
    </row>
    <row r="3607" spans="20:20" x14ac:dyDescent="0.3">
      <c r="T3607" s="13"/>
    </row>
    <row r="3608" spans="20:20" x14ac:dyDescent="0.3">
      <c r="T3608" s="13"/>
    </row>
    <row r="3609" spans="20:20" x14ac:dyDescent="0.3">
      <c r="T3609" s="13"/>
    </row>
    <row r="3610" spans="20:20" x14ac:dyDescent="0.3">
      <c r="T3610" s="13"/>
    </row>
    <row r="3611" spans="20:20" x14ac:dyDescent="0.3">
      <c r="T3611" s="13"/>
    </row>
    <row r="3612" spans="20:20" x14ac:dyDescent="0.3">
      <c r="T3612" s="13"/>
    </row>
    <row r="3613" spans="20:20" x14ac:dyDescent="0.3">
      <c r="T3613" s="13"/>
    </row>
    <row r="3614" spans="20:20" x14ac:dyDescent="0.3">
      <c r="T3614" s="13"/>
    </row>
    <row r="3615" spans="20:20" x14ac:dyDescent="0.3">
      <c r="T3615" s="13"/>
    </row>
    <row r="3616" spans="20:20" x14ac:dyDescent="0.3">
      <c r="T3616" s="13"/>
    </row>
    <row r="3617" spans="20:20" x14ac:dyDescent="0.3">
      <c r="T3617" s="13"/>
    </row>
    <row r="3618" spans="20:20" x14ac:dyDescent="0.3">
      <c r="T3618" s="13"/>
    </row>
    <row r="3619" spans="20:20" x14ac:dyDescent="0.3">
      <c r="T3619" s="13"/>
    </row>
    <row r="3620" spans="20:20" x14ac:dyDescent="0.3">
      <c r="T3620" s="13"/>
    </row>
    <row r="3621" spans="20:20" x14ac:dyDescent="0.3">
      <c r="T3621" s="13"/>
    </row>
    <row r="3622" spans="20:20" x14ac:dyDescent="0.3">
      <c r="T3622" s="13"/>
    </row>
    <row r="3623" spans="20:20" x14ac:dyDescent="0.3">
      <c r="T3623" s="13"/>
    </row>
    <row r="3624" spans="20:20" x14ac:dyDescent="0.3">
      <c r="T3624" s="13"/>
    </row>
    <row r="3625" spans="20:20" x14ac:dyDescent="0.3">
      <c r="T3625" s="13"/>
    </row>
    <row r="3626" spans="20:20" x14ac:dyDescent="0.3">
      <c r="T3626" s="13"/>
    </row>
    <row r="3627" spans="20:20" x14ac:dyDescent="0.3">
      <c r="T3627" s="13"/>
    </row>
    <row r="3628" spans="20:20" x14ac:dyDescent="0.3">
      <c r="T3628" s="13"/>
    </row>
    <row r="3629" spans="20:20" x14ac:dyDescent="0.3">
      <c r="T3629" s="13"/>
    </row>
    <row r="3630" spans="20:20" x14ac:dyDescent="0.3">
      <c r="T3630" s="13"/>
    </row>
    <row r="3631" spans="20:20" x14ac:dyDescent="0.3">
      <c r="T3631" s="13"/>
    </row>
    <row r="3632" spans="20:20" x14ac:dyDescent="0.3">
      <c r="T3632" s="13"/>
    </row>
    <row r="3633" spans="20:20" x14ac:dyDescent="0.3">
      <c r="T3633" s="13"/>
    </row>
    <row r="3634" spans="20:20" x14ac:dyDescent="0.3">
      <c r="T3634" s="13"/>
    </row>
    <row r="3635" spans="20:20" x14ac:dyDescent="0.3">
      <c r="T3635" s="13"/>
    </row>
    <row r="3636" spans="20:20" x14ac:dyDescent="0.3">
      <c r="T3636" s="13"/>
    </row>
    <row r="3637" spans="20:20" x14ac:dyDescent="0.3">
      <c r="T3637" s="13"/>
    </row>
    <row r="3638" spans="20:20" x14ac:dyDescent="0.3">
      <c r="T3638" s="13"/>
    </row>
    <row r="3639" spans="20:20" x14ac:dyDescent="0.3">
      <c r="T3639" s="13"/>
    </row>
    <row r="3640" spans="20:20" x14ac:dyDescent="0.3">
      <c r="T3640" s="13"/>
    </row>
    <row r="3641" spans="20:20" x14ac:dyDescent="0.3">
      <c r="T3641" s="13"/>
    </row>
    <row r="3642" spans="20:20" x14ac:dyDescent="0.3">
      <c r="T3642" s="13"/>
    </row>
    <row r="3643" spans="20:20" x14ac:dyDescent="0.3">
      <c r="T3643" s="13"/>
    </row>
    <row r="3644" spans="20:20" x14ac:dyDescent="0.3">
      <c r="T3644" s="13"/>
    </row>
    <row r="3645" spans="20:20" x14ac:dyDescent="0.3">
      <c r="T3645" s="13"/>
    </row>
    <row r="3646" spans="20:20" x14ac:dyDescent="0.3">
      <c r="T3646" s="13"/>
    </row>
    <row r="3647" spans="20:20" x14ac:dyDescent="0.3">
      <c r="T3647" s="13"/>
    </row>
    <row r="3648" spans="20:20" x14ac:dyDescent="0.3">
      <c r="T3648" s="13"/>
    </row>
    <row r="3649" spans="20:20" x14ac:dyDescent="0.3">
      <c r="T3649" s="13"/>
    </row>
    <row r="3650" spans="20:20" x14ac:dyDescent="0.3">
      <c r="T3650" s="13"/>
    </row>
    <row r="3651" spans="20:20" x14ac:dyDescent="0.3">
      <c r="T3651" s="13"/>
    </row>
    <row r="3652" spans="20:20" x14ac:dyDescent="0.3">
      <c r="T3652" s="13"/>
    </row>
    <row r="3653" spans="20:20" x14ac:dyDescent="0.3">
      <c r="T3653" s="13"/>
    </row>
    <row r="3654" spans="20:20" x14ac:dyDescent="0.3">
      <c r="T3654" s="13"/>
    </row>
    <row r="3655" spans="20:20" x14ac:dyDescent="0.3">
      <c r="T3655" s="13"/>
    </row>
    <row r="3656" spans="20:20" x14ac:dyDescent="0.3">
      <c r="T3656" s="13"/>
    </row>
    <row r="3657" spans="20:20" x14ac:dyDescent="0.3">
      <c r="T3657" s="13"/>
    </row>
    <row r="3658" spans="20:20" x14ac:dyDescent="0.3">
      <c r="T3658" s="13"/>
    </row>
    <row r="3659" spans="20:20" x14ac:dyDescent="0.3">
      <c r="T3659" s="13"/>
    </row>
    <row r="3660" spans="20:20" x14ac:dyDescent="0.3">
      <c r="T3660" s="13"/>
    </row>
    <row r="3661" spans="20:20" x14ac:dyDescent="0.3">
      <c r="T3661" s="13"/>
    </row>
    <row r="3662" spans="20:20" x14ac:dyDescent="0.3">
      <c r="T3662" s="13"/>
    </row>
    <row r="3663" spans="20:20" x14ac:dyDescent="0.3">
      <c r="T3663" s="13"/>
    </row>
    <row r="3664" spans="20:20" x14ac:dyDescent="0.3">
      <c r="T3664" s="13"/>
    </row>
    <row r="3665" spans="20:20" x14ac:dyDescent="0.3">
      <c r="T3665" s="13"/>
    </row>
    <row r="3666" spans="20:20" x14ac:dyDescent="0.3">
      <c r="T3666" s="13"/>
    </row>
    <row r="3667" spans="20:20" x14ac:dyDescent="0.3">
      <c r="T3667" s="13"/>
    </row>
    <row r="3668" spans="20:20" x14ac:dyDescent="0.3">
      <c r="T3668" s="13"/>
    </row>
    <row r="3669" spans="20:20" x14ac:dyDescent="0.3">
      <c r="T3669" s="13"/>
    </row>
    <row r="3670" spans="20:20" x14ac:dyDescent="0.3">
      <c r="T3670" s="13"/>
    </row>
    <row r="3671" spans="20:20" x14ac:dyDescent="0.3">
      <c r="T3671" s="13"/>
    </row>
    <row r="3672" spans="20:20" x14ac:dyDescent="0.3">
      <c r="T3672" s="13"/>
    </row>
    <row r="3673" spans="20:20" x14ac:dyDescent="0.3">
      <c r="T3673" s="13"/>
    </row>
    <row r="3674" spans="20:20" x14ac:dyDescent="0.3">
      <c r="T3674" s="13"/>
    </row>
    <row r="3675" spans="20:20" x14ac:dyDescent="0.3">
      <c r="T3675" s="13"/>
    </row>
    <row r="3676" spans="20:20" x14ac:dyDescent="0.3">
      <c r="T3676" s="13"/>
    </row>
    <row r="3677" spans="20:20" x14ac:dyDescent="0.3">
      <c r="T3677" s="13"/>
    </row>
    <row r="3678" spans="20:20" x14ac:dyDescent="0.3">
      <c r="T3678" s="13"/>
    </row>
    <row r="3679" spans="20:20" x14ac:dyDescent="0.3">
      <c r="T3679" s="13"/>
    </row>
    <row r="3680" spans="20:20" x14ac:dyDescent="0.3">
      <c r="T3680" s="13"/>
    </row>
    <row r="3681" spans="20:20" x14ac:dyDescent="0.3">
      <c r="T3681" s="13"/>
    </row>
    <row r="3682" spans="20:20" x14ac:dyDescent="0.3">
      <c r="T3682" s="13"/>
    </row>
    <row r="3683" spans="20:20" x14ac:dyDescent="0.3">
      <c r="T3683" s="13"/>
    </row>
    <row r="3684" spans="20:20" x14ac:dyDescent="0.3">
      <c r="T3684" s="13"/>
    </row>
    <row r="3685" spans="20:20" x14ac:dyDescent="0.3">
      <c r="T3685" s="13"/>
    </row>
  </sheetData>
  <sortState xmlns:xlrd2="http://schemas.microsoft.com/office/spreadsheetml/2017/richdata2" ref="A2:AL230">
    <sortCondition descending="1" ref="E2:E230"/>
  </sortState>
  <conditionalFormatting sqref="O3686:R1048576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686:J1048576">
    <cfRule type="dataBar" priority="6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{30B8C9AD-773A-4736-AD48-D29EC7ABE94F}</x14:id>
        </ext>
      </extLst>
    </cfRule>
  </conditionalFormatting>
  <conditionalFormatting sqref="L3686:L1048576">
    <cfRule type="containsText" dxfId="258" priority="660" operator="containsText" text="False">
      <formula>NOT(ISERROR(SEARCH("False",L3686)))</formula>
    </cfRule>
  </conditionalFormatting>
  <conditionalFormatting sqref="L3686:L1048576">
    <cfRule type="containsText" dxfId="257" priority="658" operator="containsText" text="False">
      <formula>NOT(ISERROR(SEARCH("False",L3686)))</formula>
    </cfRule>
  </conditionalFormatting>
  <conditionalFormatting sqref="J3686:J1048576">
    <cfRule type="dataBar" priority="65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{5BB4F76C-04E1-4351-8F9F-A7FFE9BEB68D}</x14:id>
        </ext>
      </extLst>
    </cfRule>
  </conditionalFormatting>
  <conditionalFormatting sqref="L3686:L1048576">
    <cfRule type="containsText" dxfId="256" priority="654" operator="containsText" text="False">
      <formula>NOT(ISERROR(SEARCH("False",L3686)))</formula>
    </cfRule>
  </conditionalFormatting>
  <conditionalFormatting sqref="O3686:R1048576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86:M1048576">
    <cfRule type="colorScale" priority="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686:N1048576">
    <cfRule type="colorScale" priority="6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686:T1048576">
    <cfRule type="dataBar" priority="6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{A911371B-DB59-45FB-AE14-4818F1C59D2C}</x14:id>
        </ext>
      </extLst>
    </cfRule>
  </conditionalFormatting>
  <conditionalFormatting sqref="W3686:W1048576">
    <cfRule type="cellIs" dxfId="255" priority="649" operator="lessThan">
      <formula>1</formula>
    </cfRule>
  </conditionalFormatting>
  <conditionalFormatting sqref="I3686:I1048576">
    <cfRule type="dataBar" priority="6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{60AAE5AF-8DCA-4360-AB76-F253A1A936AF}</x14:id>
        </ext>
      </extLst>
    </cfRule>
  </conditionalFormatting>
  <conditionalFormatting sqref="AA3686:AA1048576">
    <cfRule type="containsText" dxfId="254" priority="647" operator="containsText" text="FALSCH">
      <formula>NOT(ISERROR(SEARCH("FALSCH",AA3686)))</formula>
    </cfRule>
  </conditionalFormatting>
  <conditionalFormatting sqref="AG242:AG1048576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2:AH2876">
    <cfRule type="containsText" dxfId="253" priority="645" operator="containsText" text="WAHR">
      <formula>NOT(ISERROR(SEARCH("WAHR",AH242)))</formula>
    </cfRule>
  </conditionalFormatting>
  <conditionalFormatting sqref="O242:R3685">
    <cfRule type="colorScale" priority="6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2:J3685">
    <cfRule type="dataBar" priority="6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{EDC202EB-837F-447D-9250-3F1B21FD80DD}</x14:id>
        </ext>
      </extLst>
    </cfRule>
  </conditionalFormatting>
  <conditionalFormatting sqref="L242:L3685">
    <cfRule type="containsText" dxfId="252" priority="642" operator="containsText" text="False">
      <formula>NOT(ISERROR(SEARCH("False",L242)))</formula>
    </cfRule>
  </conditionalFormatting>
  <conditionalFormatting sqref="L242:L3685">
    <cfRule type="containsText" dxfId="251" priority="640" operator="containsText" text="False">
      <formula>NOT(ISERROR(SEARCH("False",L242)))</formula>
    </cfRule>
  </conditionalFormatting>
  <conditionalFormatting sqref="J242:J3685">
    <cfRule type="dataBar" priority="6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{063B3D93-4F9E-4E4F-B3B7-4F6DBEEB15F0}</x14:id>
        </ext>
      </extLst>
    </cfRule>
  </conditionalFormatting>
  <conditionalFormatting sqref="L242:L3685">
    <cfRule type="containsText" dxfId="250" priority="636" operator="containsText" text="False">
      <formula>NOT(ISERROR(SEARCH("False",L242)))</formula>
    </cfRule>
  </conditionalFormatting>
  <conditionalFormatting sqref="O242:R3685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42:M3685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2:N3685">
    <cfRule type="colorScale" priority="6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42:T3685">
    <cfRule type="dataBar" priority="6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{D16733C8-0A83-48AE-8DA9-E8174756A133}</x14:id>
        </ext>
      </extLst>
    </cfRule>
  </conditionalFormatting>
  <conditionalFormatting sqref="W242:W3685">
    <cfRule type="cellIs" dxfId="249" priority="631" operator="lessThan">
      <formula>1</formula>
    </cfRule>
  </conditionalFormatting>
  <conditionalFormatting sqref="I242:I3685">
    <cfRule type="dataBar" priority="6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{9E806E6F-8DA0-4D83-AE6B-E1F2BA11D9BC}</x14:id>
        </ext>
      </extLst>
    </cfRule>
  </conditionalFormatting>
  <conditionalFormatting sqref="AA242:AA3685">
    <cfRule type="containsText" dxfId="248" priority="629" operator="containsText" text="False">
      <formula>NOT(ISERROR(SEARCH("False",AA242)))</formula>
    </cfRule>
  </conditionalFormatting>
  <conditionalFormatting sqref="AA242:AA3685">
    <cfRule type="containsText" dxfId="247" priority="628" operator="containsText" text="False">
      <formula>NOT(ISERROR(SEARCH("False",AA242)))</formula>
    </cfRule>
  </conditionalFormatting>
  <conditionalFormatting sqref="AA242:AA3685">
    <cfRule type="containsText" dxfId="246" priority="626" operator="containsText" text="False">
      <formula>NOT(ISERROR(SEARCH("False",AA242)))</formula>
    </cfRule>
  </conditionalFormatting>
  <conditionalFormatting sqref="C2877:C1048576">
    <cfRule type="cellIs" dxfId="245" priority="383" operator="greaterThan">
      <formula>70</formula>
    </cfRule>
  </conditionalFormatting>
  <conditionalFormatting sqref="O221:R241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1:J241">
    <cfRule type="dataBar" priority="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{00F1B6B4-1F47-489E-BF3E-FC53A3B65809}</x14:id>
        </ext>
      </extLst>
    </cfRule>
  </conditionalFormatting>
  <conditionalFormatting sqref="L221:L241">
    <cfRule type="containsText" dxfId="244" priority="347" operator="containsText" text="False">
      <formula>NOT(ISERROR(SEARCH("False",L221)))</formula>
    </cfRule>
  </conditionalFormatting>
  <conditionalFormatting sqref="L221:L241">
    <cfRule type="containsText" dxfId="243" priority="345" operator="containsText" text="False">
      <formula>NOT(ISERROR(SEARCH("False",L221)))</formula>
    </cfRule>
  </conditionalFormatting>
  <conditionalFormatting sqref="J221:J241">
    <cfRule type="dataBar" priority="3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{C55F7BC6-A826-409C-BD6C-9FA0279564BE}</x14:id>
        </ext>
      </extLst>
    </cfRule>
  </conditionalFormatting>
  <conditionalFormatting sqref="L221:L241">
    <cfRule type="containsText" dxfId="242" priority="341" operator="containsText" text="False">
      <formula>NOT(ISERROR(SEARCH("False",L221)))</formula>
    </cfRule>
  </conditionalFormatting>
  <conditionalFormatting sqref="O221:R241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1:M241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1:N241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21:W241">
    <cfRule type="cellIs" dxfId="241" priority="337" operator="lessThan">
      <formula>1</formula>
    </cfRule>
  </conditionalFormatting>
  <conditionalFormatting sqref="I221:I241"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{FDA81272-7441-4E42-98DB-3DB9B2A843BD}</x14:id>
        </ext>
      </extLst>
    </cfRule>
  </conditionalFormatting>
  <conditionalFormatting sqref="AA221:AA241">
    <cfRule type="containsText" dxfId="240" priority="335" operator="containsText" text="False">
      <formula>NOT(ISERROR(SEARCH("False",AA221)))</formula>
    </cfRule>
  </conditionalFormatting>
  <conditionalFormatting sqref="AA221:AA241">
    <cfRule type="containsText" dxfId="239" priority="334" operator="containsText" text="False">
      <formula>NOT(ISERROR(SEARCH("False",AA221)))</formula>
    </cfRule>
  </conditionalFormatting>
  <conditionalFormatting sqref="AA221:AA241">
    <cfRule type="containsText" dxfId="238" priority="332" operator="containsText" text="False">
      <formula>NOT(ISERROR(SEARCH("False",AA221)))</formula>
    </cfRule>
  </conditionalFormatting>
  <conditionalFormatting sqref="T221:T241">
    <cfRule type="dataBar" priority="3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{94982C6D-FCDC-45FE-8082-E2F3ED21C38A}</x14:id>
        </ext>
      </extLst>
    </cfRule>
  </conditionalFormatting>
  <conditionalFormatting sqref="AB221:AB241">
    <cfRule type="colorScale" priority="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21:AB241"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2:B2876">
    <cfRule type="containsText" dxfId="237" priority="193" operator="containsText" text="WAHR">
      <formula>NOT(ISERROR(SEARCH("WAHR",B242)))</formula>
    </cfRule>
  </conditionalFormatting>
  <conditionalFormatting sqref="B221:B1048576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1:C1048576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1:D1048576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1:B104857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1:C104857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1:D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06:R22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6:J220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{C0440113-6DBB-4299-B761-D4BC68FC5701}</x14:id>
        </ext>
      </extLst>
    </cfRule>
  </conditionalFormatting>
  <conditionalFormatting sqref="L106:L220 AA1:AA191 AA193:AA220 X190">
    <cfRule type="containsText" dxfId="236" priority="32" operator="containsText" text="False">
      <formula>NOT(ISERROR(SEARCH("False",L1)))</formula>
    </cfRule>
  </conditionalFormatting>
  <conditionalFormatting sqref="O16:R10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220">
    <cfRule type="containsText" dxfId="235" priority="30" operator="containsText" text="False">
      <formula>NOT(ISERROR(SEARCH("False",L16)))</formula>
    </cfRule>
  </conditionalFormatting>
  <conditionalFormatting sqref="O1:R1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5">
    <cfRule type="containsText" dxfId="234" priority="28" operator="containsText" text="False">
      <formula>NOT(ISERROR(SEARCH("False",L1)))</formula>
    </cfRule>
  </conditionalFormatting>
  <conditionalFormatting sqref="J1:J220">
    <cfRule type="dataBar" priority="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{54A726E2-A1B7-4145-85FB-C1735524AC21}</x14:id>
        </ext>
      </extLst>
    </cfRule>
  </conditionalFormatting>
  <conditionalFormatting sqref="L1:L220">
    <cfRule type="containsText" dxfId="233" priority="26" operator="containsText" text="False">
      <formula>NOT(ISERROR(SEARCH("False",L1)))</formula>
    </cfRule>
  </conditionalFormatting>
  <conditionalFormatting sqref="O1:R22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22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22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220">
    <cfRule type="cellIs" dxfId="232" priority="22" operator="lessThan">
      <formula>1</formula>
    </cfRule>
  </conditionalFormatting>
  <conditionalFormatting sqref="I1:I220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{180CB3A0-4177-4318-BFF1-0EB0CD3ED778}</x14:id>
        </ext>
      </extLst>
    </cfRule>
  </conditionalFormatting>
  <conditionalFormatting sqref="AA1:AA15">
    <cfRule type="containsText" dxfId="231" priority="20" operator="containsText" text="False">
      <formula>NOT(ISERROR(SEARCH("False",AA1)))</formula>
    </cfRule>
  </conditionalFormatting>
  <conditionalFormatting sqref="T2:T220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{8E72CF7A-19ED-41F7-B3E4-115D49A668BE}</x14:id>
        </ext>
      </extLst>
    </cfRule>
  </conditionalFormatting>
  <conditionalFormatting sqref="AB106:AB22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6:AB10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1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B22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20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{FE556DF3-BED1-4137-ADF2-5889DD4E26D7}</x14:id>
        </ext>
      </extLst>
    </cfRule>
  </conditionalFormatting>
  <conditionalFormatting sqref="V2:V220">
    <cfRule type="cellIs" dxfId="230" priority="13" operator="lessThan">
      <formula>0</formula>
    </cfRule>
  </conditionalFormatting>
  <conditionalFormatting sqref="AB1:AB220">
    <cfRule type="containsText" dxfId="229" priority="12" operator="containsText" text="Wahr">
      <formula>NOT(ISERROR(SEARCH("Wahr",AB1)))</formula>
    </cfRule>
  </conditionalFormatting>
  <conditionalFormatting sqref="V1:W220">
    <cfRule type="cellIs" dxfId="228" priority="11" operator="greaterThan">
      <formula>0</formula>
    </cfRule>
  </conditionalFormatting>
  <conditionalFormatting sqref="B2:B22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24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22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{7B17BB22-B8F8-4511-A323-A6711B09FDC8}</x14:id>
        </ext>
      </extLst>
    </cfRule>
  </conditionalFormatting>
  <pageMargins left="0.25" right="0.25" top="0.75" bottom="0.75" header="0.3" footer="0.3"/>
  <pageSetup scale="35" fitToHeight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0B8C9AD-773A-4736-AD48-D29EC7ABE9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J3686:J1048576</xm:sqref>
        </x14:conditionalFormatting>
        <x14:conditionalFormatting xmlns:xm="http://schemas.microsoft.com/office/excel/2006/main">
          <x14:cfRule type="dataBar" id="{5BB4F76C-04E1-4351-8F9F-A7FFE9BEB68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J3686:J1048576</xm:sqref>
        </x14:conditionalFormatting>
        <x14:conditionalFormatting xmlns:xm="http://schemas.microsoft.com/office/excel/2006/main">
          <x14:cfRule type="dataBar" id="{A911371B-DB59-45FB-AE14-4818F1C59D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T3686:T1048576</xm:sqref>
        </x14:conditionalFormatting>
        <x14:conditionalFormatting xmlns:xm="http://schemas.microsoft.com/office/excel/2006/main">
          <x14:cfRule type="dataBar" id="{60AAE5AF-8DCA-4360-AB76-F253A1A936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I3686:I1048576</xm:sqref>
        </x14:conditionalFormatting>
        <x14:conditionalFormatting xmlns:xm="http://schemas.microsoft.com/office/excel/2006/main">
          <x14:cfRule type="dataBar" id="{EDC202EB-837F-447D-9250-3F1B21FD80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J242:J3685</xm:sqref>
        </x14:conditionalFormatting>
        <x14:conditionalFormatting xmlns:xm="http://schemas.microsoft.com/office/excel/2006/main">
          <x14:cfRule type="dataBar" id="{063B3D93-4F9E-4E4F-B3B7-4F6DBEEB15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J242:J3685</xm:sqref>
        </x14:conditionalFormatting>
        <x14:conditionalFormatting xmlns:xm="http://schemas.microsoft.com/office/excel/2006/main">
          <x14:cfRule type="dataBar" id="{D16733C8-0A83-48AE-8DA9-E8174756A1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T242:T3685</xm:sqref>
        </x14:conditionalFormatting>
        <x14:conditionalFormatting xmlns:xm="http://schemas.microsoft.com/office/excel/2006/main">
          <x14:cfRule type="dataBar" id="{9E806E6F-8DA0-4D83-AE6B-E1F2BA11D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I242:I3685</xm:sqref>
        </x14:conditionalFormatting>
        <x14:conditionalFormatting xmlns:xm="http://schemas.microsoft.com/office/excel/2006/main">
          <x14:cfRule type="dataBar" id="{00F1B6B4-1F47-489E-BF3E-FC53A3B658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J221:J241</xm:sqref>
        </x14:conditionalFormatting>
        <x14:conditionalFormatting xmlns:xm="http://schemas.microsoft.com/office/excel/2006/main">
          <x14:cfRule type="dataBar" id="{C55F7BC6-A826-409C-BD6C-9FA0279564B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J221:J241</xm:sqref>
        </x14:conditionalFormatting>
        <x14:conditionalFormatting xmlns:xm="http://schemas.microsoft.com/office/excel/2006/main">
          <x14:cfRule type="dataBar" id="{FDA81272-7441-4E42-98DB-3DB9B2A843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I221:I241</xm:sqref>
        </x14:conditionalFormatting>
        <x14:conditionalFormatting xmlns:xm="http://schemas.microsoft.com/office/excel/2006/main">
          <x14:cfRule type="dataBar" id="{94982C6D-FCDC-45FE-8082-E2F3ED21C3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T221:T241</xm:sqref>
        </x14:conditionalFormatting>
        <x14:conditionalFormatting xmlns:xm="http://schemas.microsoft.com/office/excel/2006/main">
          <x14:cfRule type="dataBar" id="{C0440113-6DBB-4299-B761-D4BC68FC57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J106:J220</xm:sqref>
        </x14:conditionalFormatting>
        <x14:conditionalFormatting xmlns:xm="http://schemas.microsoft.com/office/excel/2006/main">
          <x14:cfRule type="dataBar" id="{54A726E2-A1B7-4145-85FB-C1735524AC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J1:J220</xm:sqref>
        </x14:conditionalFormatting>
        <x14:conditionalFormatting xmlns:xm="http://schemas.microsoft.com/office/excel/2006/main">
          <x14:cfRule type="dataBar" id="{180CB3A0-4177-4318-BFF1-0EB0CD3ED77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I1:I220</xm:sqref>
        </x14:conditionalFormatting>
        <x14:conditionalFormatting xmlns:xm="http://schemas.microsoft.com/office/excel/2006/main">
          <x14:cfRule type="dataBar" id="{8E72CF7A-19ED-41F7-B3E4-115D49A668B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T2:T220</xm:sqref>
        </x14:conditionalFormatting>
        <x14:conditionalFormatting xmlns:xm="http://schemas.microsoft.com/office/excel/2006/main">
          <x14:cfRule type="dataBar" id="{FE556DF3-BED1-4137-ADF2-5889DD4E26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S2:S220</xm:sqref>
        </x14:conditionalFormatting>
        <x14:conditionalFormatting xmlns:xm="http://schemas.microsoft.com/office/excel/2006/main">
          <x14:cfRule type="dataBar" id="{7B17BB22-B8F8-4511-A323-A6711B09FD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F3A7F-A454-46C6-9FB4-85C229931F69}">
  <sheetPr codeName="Tabelle17"/>
  <dimension ref="A1:AD502"/>
  <sheetViews>
    <sheetView topLeftCell="L1" zoomScale="55" zoomScaleNormal="55" workbookViewId="0">
      <selection activeCell="N30" sqref="N30"/>
    </sheetView>
  </sheetViews>
  <sheetFormatPr baseColWidth="10" defaultColWidth="11.5546875" defaultRowHeight="14.4" x14ac:dyDescent="0.3"/>
  <cols>
    <col min="1" max="1" width="11.5546875" style="132"/>
    <col min="2" max="2" width="9.33203125" style="132" bestFit="1" customWidth="1"/>
    <col min="3" max="11" width="11.5546875" style="132"/>
    <col min="12" max="12" width="12" style="132" bestFit="1" customWidth="1"/>
    <col min="13" max="13" width="11.5546875" style="132"/>
    <col min="14" max="14" width="12" style="132" bestFit="1" customWidth="1"/>
    <col min="15" max="15" width="11.5546875" style="132"/>
    <col min="16" max="16" width="17.88671875" style="132" customWidth="1"/>
    <col min="17" max="17" width="18.6640625" style="132" bestFit="1" customWidth="1"/>
    <col min="18" max="18" width="11.5546875" style="132"/>
    <col min="19" max="19" width="20.5546875" style="132" customWidth="1"/>
    <col min="20" max="20" width="25.44140625" style="132" customWidth="1"/>
    <col min="21" max="21" width="11.5546875" style="132"/>
    <col min="22" max="22" width="57" style="132" customWidth="1"/>
    <col min="23" max="16384" width="11.5546875" style="132"/>
  </cols>
  <sheetData>
    <row r="1" spans="1:30" x14ac:dyDescent="0.3">
      <c r="A1" s="132" t="s">
        <v>487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6415</v>
      </c>
      <c r="Q1" s="132" t="s">
        <v>6429</v>
      </c>
      <c r="R1" s="132" t="s">
        <v>492</v>
      </c>
      <c r="S1" s="132" t="s">
        <v>5690</v>
      </c>
      <c r="T1" s="132" t="s">
        <v>5708</v>
      </c>
      <c r="U1" s="132" t="s">
        <v>16</v>
      </c>
      <c r="V1" s="132" t="s">
        <v>4</v>
      </c>
      <c r="W1" s="132" t="s">
        <v>691</v>
      </c>
      <c r="X1" s="132" t="s">
        <v>692</v>
      </c>
      <c r="Y1" s="132" t="s">
        <v>2477</v>
      </c>
      <c r="Z1" s="132" t="s">
        <v>2794</v>
      </c>
      <c r="AA1" s="132" t="s">
        <v>17</v>
      </c>
      <c r="AB1" s="132" t="s">
        <v>18</v>
      </c>
      <c r="AC1" s="132" t="s">
        <v>19</v>
      </c>
      <c r="AD1" s="132" t="s">
        <v>514</v>
      </c>
    </row>
    <row r="2" spans="1:30" x14ac:dyDescent="0.3">
      <c r="A2" s="33" t="s">
        <v>488</v>
      </c>
      <c r="B2" s="132">
        <v>1.63</v>
      </c>
      <c r="C2" s="132">
        <v>2.63</v>
      </c>
      <c r="D2" s="132">
        <v>9.42</v>
      </c>
      <c r="E2" s="132">
        <v>25.41</v>
      </c>
      <c r="F2" s="132">
        <v>18.41</v>
      </c>
      <c r="G2" s="132" t="s">
        <v>486</v>
      </c>
      <c r="H2" s="132" t="s">
        <v>18</v>
      </c>
      <c r="I2" s="132">
        <v>9</v>
      </c>
      <c r="J2" s="132">
        <v>-23</v>
      </c>
      <c r="K2" s="132">
        <v>0</v>
      </c>
      <c r="L2" s="132" t="b">
        <v>1</v>
      </c>
      <c r="M2" s="132">
        <v>41.104999999999997</v>
      </c>
      <c r="N2" s="132">
        <v>0.83899999999999997</v>
      </c>
      <c r="O2" s="132">
        <v>49.009</v>
      </c>
      <c r="P2" s="132">
        <v>0.89</v>
      </c>
      <c r="Q2" s="132">
        <v>-21.437000000000001</v>
      </c>
      <c r="R2" s="132">
        <v>521.21</v>
      </c>
      <c r="S2" s="132">
        <v>3</v>
      </c>
      <c r="T2" s="132">
        <v>11</v>
      </c>
      <c r="U2" s="132">
        <v>43</v>
      </c>
      <c r="V2" s="132" t="s">
        <v>490</v>
      </c>
      <c r="W2" s="132" t="b">
        <v>0</v>
      </c>
      <c r="X2" s="132">
        <v>0</v>
      </c>
      <c r="Y2" s="132" t="b">
        <v>1</v>
      </c>
      <c r="Z2" s="132">
        <v>56</v>
      </c>
      <c r="AA2" s="132">
        <v>1</v>
      </c>
      <c r="AB2" s="132" t="s">
        <v>2652</v>
      </c>
      <c r="AC2" s="132" t="s">
        <v>2748</v>
      </c>
      <c r="AD2" s="132" t="s">
        <v>6022</v>
      </c>
    </row>
    <row r="3" spans="1:30" x14ac:dyDescent="0.3">
      <c r="A3" s="33" t="s">
        <v>6526</v>
      </c>
      <c r="B3" s="132">
        <v>1.8</v>
      </c>
      <c r="C3" s="132">
        <v>3.93</v>
      </c>
      <c r="D3" s="132">
        <v>10.92</v>
      </c>
      <c r="E3" s="132">
        <v>28.09</v>
      </c>
      <c r="F3" s="132">
        <v>21.21</v>
      </c>
      <c r="G3" s="132" t="s">
        <v>486</v>
      </c>
      <c r="H3" s="132" t="s">
        <v>18</v>
      </c>
      <c r="I3" s="132">
        <v>9</v>
      </c>
      <c r="J3" s="132">
        <v>-20</v>
      </c>
      <c r="K3" s="132">
        <v>0</v>
      </c>
      <c r="L3" s="132" t="b">
        <v>1</v>
      </c>
      <c r="M3" s="132">
        <v>46.725999999999999</v>
      </c>
      <c r="N3" s="132">
        <v>0.96599999999999997</v>
      </c>
      <c r="O3" s="132">
        <v>48.356999999999999</v>
      </c>
      <c r="P3" s="132">
        <v>0.87</v>
      </c>
      <c r="Q3" s="132">
        <v>-21.440999999999999</v>
      </c>
      <c r="R3" s="132">
        <v>53.72</v>
      </c>
      <c r="S3" s="132">
        <v>-64</v>
      </c>
      <c r="T3" s="132">
        <v>-55</v>
      </c>
      <c r="U3" s="132">
        <v>428</v>
      </c>
      <c r="V3" s="132" t="s">
        <v>6527</v>
      </c>
      <c r="W3" s="132" t="b">
        <v>0</v>
      </c>
      <c r="X3" s="132">
        <v>0</v>
      </c>
      <c r="Y3" s="132" t="b">
        <v>1</v>
      </c>
      <c r="Z3" s="132">
        <v>54</v>
      </c>
      <c r="AA3" s="132">
        <v>0.97299999999999998</v>
      </c>
      <c r="AB3" s="132" t="s">
        <v>24</v>
      </c>
      <c r="AC3" s="132" t="s">
        <v>81</v>
      </c>
      <c r="AD3" s="132" t="s">
        <v>2548</v>
      </c>
    </row>
    <row r="4" spans="1:30" x14ac:dyDescent="0.3">
      <c r="A4" s="33" t="s">
        <v>6528</v>
      </c>
      <c r="B4" s="132">
        <v>1.34</v>
      </c>
      <c r="C4" s="132">
        <v>2.54</v>
      </c>
      <c r="D4" s="132">
        <v>10.09</v>
      </c>
      <c r="E4" s="132">
        <v>25.9</v>
      </c>
      <c r="F4" s="132">
        <v>18.32</v>
      </c>
      <c r="G4" s="132" t="s">
        <v>486</v>
      </c>
      <c r="H4" s="132" t="s">
        <v>18</v>
      </c>
      <c r="I4" s="132">
        <v>9</v>
      </c>
      <c r="J4" s="132">
        <v>-24</v>
      </c>
      <c r="K4" s="132">
        <v>0</v>
      </c>
      <c r="L4" s="132" t="b">
        <v>1</v>
      </c>
      <c r="M4" s="132">
        <v>43.008000000000003</v>
      </c>
      <c r="N4" s="132">
        <v>0.93300000000000005</v>
      </c>
      <c r="O4" s="132">
        <v>46.091999999999999</v>
      </c>
      <c r="P4" s="132">
        <v>0.94</v>
      </c>
      <c r="Q4" s="132">
        <v>4.7140000000000004</v>
      </c>
      <c r="R4" s="132">
        <v>247.48</v>
      </c>
      <c r="S4" s="132">
        <v>-34</v>
      </c>
      <c r="T4" s="132">
        <v>-44</v>
      </c>
      <c r="U4" s="132">
        <v>85</v>
      </c>
      <c r="V4" s="132" t="s">
        <v>6529</v>
      </c>
      <c r="W4" s="132" t="b">
        <v>0</v>
      </c>
      <c r="X4" s="132">
        <v>0</v>
      </c>
      <c r="Y4" s="132" t="b">
        <v>1</v>
      </c>
      <c r="Z4" s="132">
        <v>52</v>
      </c>
      <c r="AA4" s="132">
        <v>0.94599999999999995</v>
      </c>
      <c r="AB4" s="132" t="s">
        <v>24</v>
      </c>
      <c r="AC4" s="132" t="s">
        <v>280</v>
      </c>
      <c r="AD4" s="132" t="s">
        <v>5710</v>
      </c>
    </row>
    <row r="5" spans="1:30" x14ac:dyDescent="0.3">
      <c r="A5" s="33" t="s">
        <v>6530</v>
      </c>
      <c r="B5" s="132">
        <v>0.38</v>
      </c>
      <c r="C5" s="132">
        <v>1.1000000000000001</v>
      </c>
      <c r="D5" s="132">
        <v>5.43</v>
      </c>
      <c r="E5" s="132">
        <v>16.07</v>
      </c>
      <c r="F5" s="132">
        <v>11.83</v>
      </c>
      <c r="G5" s="132" t="s">
        <v>486</v>
      </c>
      <c r="H5" s="132" t="s">
        <v>18</v>
      </c>
      <c r="I5" s="132">
        <v>9</v>
      </c>
      <c r="J5" s="132">
        <v>-17</v>
      </c>
      <c r="K5" s="132">
        <v>-1</v>
      </c>
      <c r="L5" s="132" t="b">
        <v>1</v>
      </c>
      <c r="M5" s="132">
        <v>26.788</v>
      </c>
      <c r="N5" s="132">
        <v>0.59199999999999997</v>
      </c>
      <c r="O5" s="132">
        <v>45.247</v>
      </c>
      <c r="P5" s="132">
        <v>0.64</v>
      </c>
      <c r="Q5" s="132">
        <v>-39.984999999999999</v>
      </c>
      <c r="R5" s="132">
        <v>82.69</v>
      </c>
      <c r="S5" s="132">
        <v>-4</v>
      </c>
      <c r="T5" s="132">
        <v>-37</v>
      </c>
      <c r="U5" s="132">
        <v>380</v>
      </c>
      <c r="V5" s="132" t="s">
        <v>6531</v>
      </c>
      <c r="W5" s="132" t="b">
        <v>0</v>
      </c>
      <c r="X5" s="132">
        <v>0</v>
      </c>
      <c r="Y5" s="132" t="b">
        <v>1</v>
      </c>
      <c r="Z5" s="132">
        <v>54</v>
      </c>
      <c r="AA5" s="132">
        <v>0.91900000000000004</v>
      </c>
      <c r="AB5" s="132" t="s">
        <v>36</v>
      </c>
      <c r="AC5" s="132" t="s">
        <v>365</v>
      </c>
      <c r="AD5" s="132" t="s">
        <v>2672</v>
      </c>
    </row>
    <row r="6" spans="1:30" x14ac:dyDescent="0.3">
      <c r="A6" s="33" t="s">
        <v>6532</v>
      </c>
      <c r="B6" s="132">
        <v>1.35</v>
      </c>
      <c r="C6" s="132">
        <v>2.7</v>
      </c>
      <c r="D6" s="132">
        <v>11.19</v>
      </c>
      <c r="E6" s="132">
        <v>27.32</v>
      </c>
      <c r="F6" s="132">
        <v>19.63</v>
      </c>
      <c r="G6" s="132" t="s">
        <v>486</v>
      </c>
      <c r="H6" s="132" t="s">
        <v>18</v>
      </c>
      <c r="I6" s="132">
        <v>9</v>
      </c>
      <c r="J6" s="132">
        <v>-24</v>
      </c>
      <c r="K6" s="132">
        <v>-1</v>
      </c>
      <c r="L6" s="132" t="b">
        <v>1</v>
      </c>
      <c r="M6" s="132">
        <v>48.01</v>
      </c>
      <c r="N6" s="132">
        <v>1.0980000000000001</v>
      </c>
      <c r="O6" s="132">
        <v>43.710999999999999</v>
      </c>
      <c r="P6" s="132">
        <v>1.02</v>
      </c>
      <c r="Q6" s="132">
        <v>-51.23</v>
      </c>
      <c r="R6" s="132">
        <v>164.58</v>
      </c>
      <c r="S6" s="132">
        <v>-70</v>
      </c>
      <c r="T6" s="132">
        <v>-48</v>
      </c>
      <c r="U6" s="132">
        <v>119</v>
      </c>
      <c r="V6" s="132" t="s">
        <v>6533</v>
      </c>
      <c r="W6" s="132" t="b">
        <v>0</v>
      </c>
      <c r="X6" s="132">
        <v>0</v>
      </c>
      <c r="Y6" s="132" t="b">
        <v>1</v>
      </c>
      <c r="Z6" s="132">
        <v>48</v>
      </c>
      <c r="AA6" s="132">
        <v>0.89200000000000002</v>
      </c>
      <c r="AB6" s="132" t="s">
        <v>44</v>
      </c>
      <c r="AC6" s="132" t="s">
        <v>143</v>
      </c>
      <c r="AD6" s="132" t="s">
        <v>6024</v>
      </c>
    </row>
    <row r="7" spans="1:30" x14ac:dyDescent="0.3">
      <c r="A7" s="36" t="s">
        <v>6534</v>
      </c>
      <c r="B7" s="132">
        <v>1.75</v>
      </c>
      <c r="C7" s="132">
        <v>2.66</v>
      </c>
      <c r="D7" s="132">
        <v>8.3800000000000008</v>
      </c>
      <c r="E7" s="132">
        <v>23.58</v>
      </c>
      <c r="F7" s="132">
        <v>17.100000000000001</v>
      </c>
      <c r="G7" s="132" t="s">
        <v>486</v>
      </c>
      <c r="H7" s="132" t="s">
        <v>18</v>
      </c>
      <c r="I7" s="132">
        <v>9</v>
      </c>
      <c r="J7" s="132">
        <v>-23</v>
      </c>
      <c r="K7" s="132">
        <v>0</v>
      </c>
      <c r="L7" s="132" t="b">
        <v>1</v>
      </c>
      <c r="M7" s="132">
        <v>36.286999999999999</v>
      </c>
      <c r="N7" s="132">
        <v>0.88900000000000001</v>
      </c>
      <c r="O7" s="132">
        <v>40.811</v>
      </c>
      <c r="P7" s="132">
        <v>0.73</v>
      </c>
      <c r="Q7" s="132">
        <v>-43.625</v>
      </c>
      <c r="R7" s="132">
        <v>41.247</v>
      </c>
      <c r="S7" s="132">
        <v>-91</v>
      </c>
      <c r="T7" s="132">
        <v>-80</v>
      </c>
      <c r="U7" s="132">
        <v>667</v>
      </c>
      <c r="V7" s="132" t="s">
        <v>6535</v>
      </c>
      <c r="W7" s="132" t="b">
        <v>0</v>
      </c>
      <c r="X7" s="132">
        <v>0</v>
      </c>
      <c r="Y7" s="132" t="b">
        <v>1</v>
      </c>
      <c r="Z7" s="132">
        <v>58</v>
      </c>
      <c r="AA7" s="132">
        <v>0.86499999999999999</v>
      </c>
      <c r="AB7" s="132" t="s">
        <v>31</v>
      </c>
      <c r="AC7" s="132" t="s">
        <v>130</v>
      </c>
      <c r="AD7" s="132" t="s">
        <v>2669</v>
      </c>
    </row>
    <row r="8" spans="1:30" x14ac:dyDescent="0.3">
      <c r="A8" s="33" t="s">
        <v>6536</v>
      </c>
      <c r="B8" s="132">
        <v>2.04</v>
      </c>
      <c r="C8" s="132">
        <v>3.03</v>
      </c>
      <c r="D8" s="132">
        <v>8.6300000000000008</v>
      </c>
      <c r="E8" s="132">
        <v>22.72</v>
      </c>
      <c r="F8" s="132">
        <v>16.18</v>
      </c>
      <c r="G8" s="132" t="s">
        <v>486</v>
      </c>
      <c r="H8" s="132" t="s">
        <v>18</v>
      </c>
      <c r="I8" s="132">
        <v>9</v>
      </c>
      <c r="J8" s="132">
        <v>-22</v>
      </c>
      <c r="K8" s="132">
        <v>0</v>
      </c>
      <c r="L8" s="132" t="b">
        <v>1</v>
      </c>
      <c r="M8" s="132">
        <v>33.527999999999999</v>
      </c>
      <c r="N8" s="132">
        <v>0.86899999999999999</v>
      </c>
      <c r="O8" s="132">
        <v>38.573999999999998</v>
      </c>
      <c r="P8" s="132">
        <v>0.83</v>
      </c>
      <c r="Q8" s="132">
        <v>0</v>
      </c>
      <c r="R8" s="132">
        <v>58.8</v>
      </c>
      <c r="S8" s="132">
        <v>7</v>
      </c>
      <c r="T8" s="132">
        <v>-9</v>
      </c>
      <c r="U8" s="132">
        <v>411</v>
      </c>
      <c r="V8" s="132" t="s">
        <v>6537</v>
      </c>
      <c r="W8" s="132" t="b">
        <v>0</v>
      </c>
      <c r="X8" s="132">
        <v>0</v>
      </c>
      <c r="Y8" s="132" t="b">
        <v>1</v>
      </c>
      <c r="Z8" s="132">
        <v>52</v>
      </c>
      <c r="AA8" s="132">
        <v>0.83799999999999997</v>
      </c>
      <c r="AB8" s="132" t="s">
        <v>48</v>
      </c>
      <c r="AC8" s="132" t="s">
        <v>47</v>
      </c>
      <c r="AD8" s="132" t="s">
        <v>2713</v>
      </c>
    </row>
    <row r="9" spans="1:30" x14ac:dyDescent="0.3">
      <c r="A9" s="33" t="s">
        <v>6538</v>
      </c>
      <c r="B9" s="132">
        <v>1.82</v>
      </c>
      <c r="C9" s="132">
        <v>2.44</v>
      </c>
      <c r="D9" s="132">
        <v>11.07</v>
      </c>
      <c r="E9" s="132">
        <v>29.84</v>
      </c>
      <c r="F9" s="132">
        <v>20.399999999999999</v>
      </c>
      <c r="G9" s="132" t="s">
        <v>486</v>
      </c>
      <c r="H9" s="132" t="s">
        <v>18</v>
      </c>
      <c r="I9" s="132">
        <v>9</v>
      </c>
      <c r="J9" s="132">
        <v>-27</v>
      </c>
      <c r="K9" s="132">
        <v>0</v>
      </c>
      <c r="L9" s="132" t="b">
        <v>1</v>
      </c>
      <c r="M9" s="132">
        <v>48.631999999999998</v>
      </c>
      <c r="N9" s="132">
        <v>1.3220000000000001</v>
      </c>
      <c r="O9" s="132">
        <v>36.799999999999997</v>
      </c>
      <c r="P9" s="132">
        <v>1.1599999999999999</v>
      </c>
      <c r="Q9" s="132">
        <v>7.6130000000000004</v>
      </c>
      <c r="R9" s="132">
        <v>339.01</v>
      </c>
      <c r="S9" s="132">
        <v>-40</v>
      </c>
      <c r="T9" s="132">
        <v>-34</v>
      </c>
      <c r="U9" s="132">
        <v>50</v>
      </c>
      <c r="V9" s="132" t="s">
        <v>6539</v>
      </c>
      <c r="W9" s="132" t="b">
        <v>0</v>
      </c>
      <c r="X9" s="132">
        <v>0</v>
      </c>
      <c r="Y9" s="132" t="b">
        <v>1</v>
      </c>
      <c r="Z9" s="132">
        <v>55</v>
      </c>
      <c r="AA9" s="132">
        <v>0.81100000000000005</v>
      </c>
      <c r="AB9" s="132" t="s">
        <v>24</v>
      </c>
      <c r="AC9" s="132" t="s">
        <v>56</v>
      </c>
      <c r="AD9" s="132" t="s">
        <v>2637</v>
      </c>
    </row>
    <row r="10" spans="1:30" x14ac:dyDescent="0.3">
      <c r="A10" s="36" t="s">
        <v>6540</v>
      </c>
      <c r="B10" s="132">
        <v>0.64</v>
      </c>
      <c r="C10" s="132">
        <v>2.5</v>
      </c>
      <c r="D10" s="132">
        <v>7.24</v>
      </c>
      <c r="E10" s="132">
        <v>19.309999999999999</v>
      </c>
      <c r="F10" s="132">
        <v>15.56</v>
      </c>
      <c r="G10" s="132" t="s">
        <v>486</v>
      </c>
      <c r="H10" s="132" t="s">
        <v>18</v>
      </c>
      <c r="I10" s="132">
        <v>9</v>
      </c>
      <c r="J10" s="132">
        <v>-18</v>
      </c>
      <c r="K10" s="132">
        <v>0</v>
      </c>
      <c r="L10" s="132" t="b">
        <v>1</v>
      </c>
      <c r="M10" s="132">
        <v>32.046999999999997</v>
      </c>
      <c r="N10" s="132">
        <v>0.93400000000000005</v>
      </c>
      <c r="O10" s="132">
        <v>34.314</v>
      </c>
      <c r="P10" s="132">
        <v>0.67</v>
      </c>
      <c r="Q10" s="132">
        <v>-65.23</v>
      </c>
      <c r="R10" s="132">
        <v>75.08</v>
      </c>
      <c r="S10" s="132">
        <v>15</v>
      </c>
      <c r="T10" s="132">
        <v>12</v>
      </c>
      <c r="U10" s="132">
        <v>395</v>
      </c>
      <c r="V10" s="132" t="s">
        <v>6541</v>
      </c>
      <c r="W10" s="132" t="b">
        <v>0</v>
      </c>
      <c r="X10" s="132">
        <v>0</v>
      </c>
      <c r="Y10" s="132" t="b">
        <v>1</v>
      </c>
      <c r="Z10" s="132">
        <v>63</v>
      </c>
      <c r="AA10" s="132">
        <v>0.78400000000000003</v>
      </c>
      <c r="AB10" s="132" t="s">
        <v>28</v>
      </c>
      <c r="AC10" s="132" t="s">
        <v>137</v>
      </c>
      <c r="AD10" s="132" t="s">
        <v>2700</v>
      </c>
    </row>
    <row r="11" spans="1:30" x14ac:dyDescent="0.3">
      <c r="A11" s="33" t="s">
        <v>6542</v>
      </c>
      <c r="B11" s="132">
        <v>1.99</v>
      </c>
      <c r="C11" s="132">
        <v>3.12</v>
      </c>
      <c r="D11" s="132">
        <v>12.57</v>
      </c>
      <c r="E11" s="132">
        <v>28.11</v>
      </c>
      <c r="F11" s="132">
        <v>20.37</v>
      </c>
      <c r="G11" s="132" t="s">
        <v>486</v>
      </c>
      <c r="H11" s="132" t="s">
        <v>18</v>
      </c>
      <c r="I11" s="132">
        <v>9</v>
      </c>
      <c r="J11" s="132">
        <v>-28</v>
      </c>
      <c r="K11" s="132">
        <v>0</v>
      </c>
      <c r="L11" s="132" t="b">
        <v>1</v>
      </c>
      <c r="M11" s="132">
        <v>49.685000000000002</v>
      </c>
      <c r="N11" s="132">
        <v>1.4730000000000001</v>
      </c>
      <c r="O11" s="132">
        <v>33.735999999999997</v>
      </c>
      <c r="P11" s="132">
        <v>1.24</v>
      </c>
      <c r="Q11" s="132">
        <v>17.05</v>
      </c>
      <c r="R11" s="132">
        <v>85.14</v>
      </c>
      <c r="S11" s="132">
        <v>-72</v>
      </c>
      <c r="T11" s="132">
        <v>-48</v>
      </c>
      <c r="U11" s="132">
        <v>189</v>
      </c>
      <c r="V11" s="132" t="s">
        <v>6543</v>
      </c>
      <c r="W11" s="132" t="b">
        <v>0</v>
      </c>
      <c r="X11" s="132">
        <v>0</v>
      </c>
      <c r="Y11" s="132" t="b">
        <v>1</v>
      </c>
      <c r="Z11" s="132">
        <v>56</v>
      </c>
      <c r="AA11" s="132">
        <v>0.75700000000000001</v>
      </c>
      <c r="AB11" s="132" t="s">
        <v>24</v>
      </c>
      <c r="AC11" s="132" t="s">
        <v>81</v>
      </c>
      <c r="AD11" s="132" t="s">
        <v>2720</v>
      </c>
    </row>
    <row r="12" spans="1:30" x14ac:dyDescent="0.3">
      <c r="A12" s="36" t="s">
        <v>6544</v>
      </c>
      <c r="B12" s="132">
        <v>2.57</v>
      </c>
      <c r="C12" s="132">
        <v>4.74</v>
      </c>
      <c r="D12" s="132">
        <v>18.45</v>
      </c>
      <c r="E12" s="132">
        <v>37.81</v>
      </c>
      <c r="F12" s="132">
        <v>27.9</v>
      </c>
      <c r="G12" s="132" t="s">
        <v>486</v>
      </c>
      <c r="H12" s="132" t="s">
        <v>18</v>
      </c>
      <c r="I12" s="132">
        <v>9</v>
      </c>
      <c r="J12" s="132">
        <v>-25</v>
      </c>
      <c r="K12" s="132">
        <v>0</v>
      </c>
      <c r="L12" s="132" t="b">
        <v>1</v>
      </c>
      <c r="M12" s="132">
        <v>75.927999999999997</v>
      </c>
      <c r="N12" s="132">
        <v>2.3380000000000001</v>
      </c>
      <c r="O12" s="132">
        <v>32.472999999999999</v>
      </c>
      <c r="P12" s="132">
        <v>1.52</v>
      </c>
      <c r="Q12" s="132">
        <v>-0.34899999999999998</v>
      </c>
      <c r="R12" s="132">
        <v>188.59</v>
      </c>
      <c r="S12" s="132">
        <v>-52</v>
      </c>
      <c r="T12" s="132">
        <v>-51</v>
      </c>
      <c r="U12" s="132">
        <v>69</v>
      </c>
      <c r="V12" s="132" t="s">
        <v>6545</v>
      </c>
      <c r="W12" s="132" t="b">
        <v>0</v>
      </c>
      <c r="X12" s="132">
        <v>0</v>
      </c>
      <c r="Y12" s="132" t="b">
        <v>1</v>
      </c>
      <c r="Z12" s="132">
        <v>56</v>
      </c>
      <c r="AA12" s="132">
        <v>0.73</v>
      </c>
      <c r="AB12" s="132" t="s">
        <v>24</v>
      </c>
      <c r="AC12" s="132" t="s">
        <v>56</v>
      </c>
      <c r="AD12" s="132" t="s">
        <v>2654</v>
      </c>
    </row>
    <row r="13" spans="1:30" x14ac:dyDescent="0.3">
      <c r="A13" s="33" t="s">
        <v>6546</v>
      </c>
      <c r="B13" s="132">
        <v>1.6</v>
      </c>
      <c r="C13" s="132">
        <v>2.77</v>
      </c>
      <c r="D13" s="132">
        <v>8.9700000000000006</v>
      </c>
      <c r="E13" s="132">
        <v>23.16</v>
      </c>
      <c r="F13" s="132">
        <v>18.36</v>
      </c>
      <c r="G13" s="132" t="s">
        <v>486</v>
      </c>
      <c r="H13" s="132" t="s">
        <v>18</v>
      </c>
      <c r="I13" s="132">
        <v>9</v>
      </c>
      <c r="J13" s="132">
        <v>-17</v>
      </c>
      <c r="K13" s="132">
        <v>0</v>
      </c>
      <c r="L13" s="132" t="b">
        <v>1</v>
      </c>
      <c r="M13" s="132">
        <v>37.061</v>
      </c>
      <c r="N13" s="132">
        <v>1.19</v>
      </c>
      <c r="O13" s="132">
        <v>31.152999999999999</v>
      </c>
      <c r="P13" s="132">
        <v>0.66</v>
      </c>
      <c r="Q13" s="132">
        <v>-69.094999999999999</v>
      </c>
      <c r="R13" s="132">
        <v>78.432000000000002</v>
      </c>
      <c r="S13" s="132">
        <v>-51</v>
      </c>
      <c r="T13" s="132">
        <v>-36</v>
      </c>
      <c r="U13" s="132">
        <v>386</v>
      </c>
      <c r="V13" s="132" t="s">
        <v>6547</v>
      </c>
      <c r="W13" s="132" t="b">
        <v>0</v>
      </c>
      <c r="X13" s="132">
        <v>0</v>
      </c>
      <c r="Y13" s="132" t="b">
        <v>1</v>
      </c>
      <c r="Z13" s="132">
        <v>58</v>
      </c>
      <c r="AA13" s="132">
        <v>0.70299999999999996</v>
      </c>
      <c r="AB13" s="132" t="s">
        <v>24</v>
      </c>
      <c r="AC13" s="132" t="s">
        <v>81</v>
      </c>
      <c r="AD13" s="132" t="s">
        <v>2663</v>
      </c>
    </row>
    <row r="14" spans="1:30" x14ac:dyDescent="0.3">
      <c r="A14" s="36" t="s">
        <v>6548</v>
      </c>
      <c r="B14" s="132">
        <v>1.48</v>
      </c>
      <c r="C14" s="132">
        <v>2.6</v>
      </c>
      <c r="D14" s="132">
        <v>6.75</v>
      </c>
      <c r="E14" s="132">
        <v>21.88</v>
      </c>
      <c r="F14" s="132">
        <v>16.399999999999999</v>
      </c>
      <c r="G14" s="132" t="s">
        <v>486</v>
      </c>
      <c r="H14" s="132" t="s">
        <v>18</v>
      </c>
      <c r="I14" s="132">
        <v>9</v>
      </c>
      <c r="J14" s="132">
        <v>-23</v>
      </c>
      <c r="K14" s="132">
        <v>0</v>
      </c>
      <c r="L14" s="132" t="b">
        <v>1</v>
      </c>
      <c r="M14" s="132">
        <v>31.808</v>
      </c>
      <c r="N14" s="132">
        <v>1.0569999999999999</v>
      </c>
      <c r="O14" s="132">
        <v>30.103999999999999</v>
      </c>
      <c r="P14" s="132">
        <v>0.74</v>
      </c>
      <c r="Q14" s="132">
        <v>-50.42</v>
      </c>
      <c r="R14" s="132">
        <v>56.43</v>
      </c>
      <c r="S14" s="132">
        <v>-30</v>
      </c>
      <c r="T14" s="132">
        <v>-40</v>
      </c>
      <c r="U14" s="132">
        <v>480</v>
      </c>
      <c r="V14" s="132" t="s">
        <v>6549</v>
      </c>
      <c r="W14" s="132" t="b">
        <v>0</v>
      </c>
      <c r="X14" s="132">
        <v>0</v>
      </c>
      <c r="Y14" s="132" t="b">
        <v>1</v>
      </c>
      <c r="Z14" s="132">
        <v>58</v>
      </c>
      <c r="AA14" s="132">
        <v>0.67600000000000005</v>
      </c>
      <c r="AB14" s="132" t="s">
        <v>24</v>
      </c>
      <c r="AC14" s="132" t="s">
        <v>56</v>
      </c>
      <c r="AD14" s="132" t="s">
        <v>438</v>
      </c>
    </row>
    <row r="15" spans="1:30" x14ac:dyDescent="0.3">
      <c r="A15" s="33" t="s">
        <v>6550</v>
      </c>
      <c r="B15" s="132">
        <v>1.7</v>
      </c>
      <c r="C15" s="132">
        <v>3.05</v>
      </c>
      <c r="D15" s="132">
        <v>6.94</v>
      </c>
      <c r="E15" s="132">
        <v>19.309999999999999</v>
      </c>
      <c r="F15" s="132">
        <v>16.16</v>
      </c>
      <c r="G15" s="132" t="s">
        <v>486</v>
      </c>
      <c r="H15" s="132" t="s">
        <v>18</v>
      </c>
      <c r="I15" s="132">
        <v>9</v>
      </c>
      <c r="J15" s="132">
        <v>-17</v>
      </c>
      <c r="K15" s="132">
        <v>-1</v>
      </c>
      <c r="L15" s="132" t="b">
        <v>1</v>
      </c>
      <c r="M15" s="132">
        <v>31.117999999999999</v>
      </c>
      <c r="N15" s="132">
        <v>1.1020000000000001</v>
      </c>
      <c r="O15" s="132">
        <v>28.238</v>
      </c>
      <c r="P15" s="132">
        <v>0.84</v>
      </c>
      <c r="Q15" s="132">
        <v>-61.207999999999998</v>
      </c>
      <c r="R15" s="132">
        <v>119.08</v>
      </c>
      <c r="S15" s="132">
        <v>-34</v>
      </c>
      <c r="T15" s="132">
        <v>-25</v>
      </c>
      <c r="U15" s="132">
        <v>200</v>
      </c>
      <c r="V15" s="132" t="s">
        <v>6551</v>
      </c>
      <c r="W15" s="132" t="b">
        <v>0</v>
      </c>
      <c r="X15" s="132">
        <v>0</v>
      </c>
      <c r="Y15" s="132" t="b">
        <v>1</v>
      </c>
      <c r="Z15" s="132">
        <v>60</v>
      </c>
      <c r="AA15" s="132">
        <v>0.64900000000000002</v>
      </c>
      <c r="AB15" s="132" t="s">
        <v>24</v>
      </c>
      <c r="AC15" s="132" t="s">
        <v>140</v>
      </c>
      <c r="AD15" s="132" t="s">
        <v>5761</v>
      </c>
    </row>
    <row r="16" spans="1:30" x14ac:dyDescent="0.3">
      <c r="A16" s="36" t="s">
        <v>6552</v>
      </c>
      <c r="B16" s="132">
        <v>2.7</v>
      </c>
      <c r="C16" s="132">
        <v>6.23</v>
      </c>
      <c r="D16" s="132">
        <v>15.44</v>
      </c>
      <c r="E16" s="132">
        <v>32.01</v>
      </c>
      <c r="F16" s="132">
        <v>27.16</v>
      </c>
      <c r="G16" s="132" t="s">
        <v>486</v>
      </c>
      <c r="H16" s="132" t="s">
        <v>18</v>
      </c>
      <c r="I16" s="132">
        <v>9</v>
      </c>
      <c r="J16" s="132">
        <v>-23</v>
      </c>
      <c r="K16" s="132">
        <v>-1</v>
      </c>
      <c r="L16" s="132" t="b">
        <v>1</v>
      </c>
      <c r="M16" s="132">
        <v>57.253999999999998</v>
      </c>
      <c r="N16" s="132">
        <v>2.12</v>
      </c>
      <c r="O16" s="132">
        <v>27.004000000000001</v>
      </c>
      <c r="P16" s="132">
        <v>1.17</v>
      </c>
      <c r="Q16" s="132">
        <v>-46.743000000000002</v>
      </c>
      <c r="R16" s="132">
        <v>86.11</v>
      </c>
      <c r="S16" s="132">
        <v>40</v>
      </c>
      <c r="T16" s="132">
        <v>-41</v>
      </c>
      <c r="U16" s="132">
        <v>198</v>
      </c>
      <c r="V16" s="132" t="s">
        <v>6553</v>
      </c>
      <c r="W16" s="132" t="b">
        <v>0</v>
      </c>
      <c r="X16" s="132">
        <v>0</v>
      </c>
      <c r="Y16" s="132" t="b">
        <v>1</v>
      </c>
      <c r="Z16" s="132">
        <v>56</v>
      </c>
      <c r="AA16" s="132">
        <v>0.622</v>
      </c>
      <c r="AB16" s="132" t="s">
        <v>28</v>
      </c>
      <c r="AC16" s="132" t="s">
        <v>2846</v>
      </c>
      <c r="AD16" s="132" t="s">
        <v>2657</v>
      </c>
    </row>
    <row r="17" spans="1:30" x14ac:dyDescent="0.3">
      <c r="A17" s="132" t="s">
        <v>6554</v>
      </c>
      <c r="B17" s="132">
        <v>2.58</v>
      </c>
      <c r="C17" s="132">
        <v>6.18</v>
      </c>
      <c r="D17" s="132">
        <v>15.53</v>
      </c>
      <c r="E17" s="132">
        <v>32.24</v>
      </c>
      <c r="F17" s="132">
        <v>27.26</v>
      </c>
      <c r="G17" s="132" t="s">
        <v>486</v>
      </c>
      <c r="H17" s="132" t="s">
        <v>18</v>
      </c>
      <c r="I17" s="132">
        <v>9</v>
      </c>
      <c r="J17" s="132">
        <v>-23</v>
      </c>
      <c r="K17" s="132">
        <v>-1</v>
      </c>
      <c r="L17" s="132" t="b">
        <v>1</v>
      </c>
      <c r="M17" s="132">
        <v>57.554000000000002</v>
      </c>
      <c r="N17" s="132">
        <v>2.141</v>
      </c>
      <c r="O17" s="132">
        <v>26.884</v>
      </c>
      <c r="P17" s="132">
        <v>1.18</v>
      </c>
      <c r="Q17" s="132">
        <v>-44.036000000000001</v>
      </c>
      <c r="R17" s="132">
        <v>90.15</v>
      </c>
      <c r="S17" s="132">
        <v>148</v>
      </c>
      <c r="T17" s="132">
        <v>130</v>
      </c>
      <c r="U17" s="132">
        <v>187</v>
      </c>
      <c r="V17" s="132" t="s">
        <v>6555</v>
      </c>
      <c r="W17" s="132" t="b">
        <v>0</v>
      </c>
      <c r="X17" s="132">
        <v>0</v>
      </c>
      <c r="Y17" s="132" t="b">
        <v>1</v>
      </c>
      <c r="Z17" s="132">
        <v>57</v>
      </c>
      <c r="AA17" s="132">
        <v>0.59499999999999997</v>
      </c>
      <c r="AB17" s="132" t="s">
        <v>28</v>
      </c>
      <c r="AC17" s="132" t="s">
        <v>162</v>
      </c>
      <c r="AD17" s="132" t="s">
        <v>2566</v>
      </c>
    </row>
    <row r="18" spans="1:30" x14ac:dyDescent="0.3">
      <c r="A18" s="132" t="s">
        <v>6556</v>
      </c>
      <c r="B18" s="132">
        <v>1.02</v>
      </c>
      <c r="C18" s="132">
        <v>2.94</v>
      </c>
      <c r="D18" s="132">
        <v>7.2</v>
      </c>
      <c r="E18" s="132">
        <v>21.3</v>
      </c>
      <c r="F18" s="132">
        <v>17.149999999999999</v>
      </c>
      <c r="G18" s="132" t="s">
        <v>486</v>
      </c>
      <c r="H18" s="132" t="s">
        <v>18</v>
      </c>
      <c r="I18" s="132">
        <v>9</v>
      </c>
      <c r="J18" s="132">
        <v>-19</v>
      </c>
      <c r="K18" s="132">
        <v>-1</v>
      </c>
      <c r="L18" s="132" t="b">
        <v>1</v>
      </c>
      <c r="M18" s="132">
        <v>33.182000000000002</v>
      </c>
      <c r="N18" s="132">
        <v>1.248</v>
      </c>
      <c r="O18" s="132">
        <v>26.588000000000001</v>
      </c>
      <c r="P18" s="132">
        <v>0.8</v>
      </c>
      <c r="Q18" s="132">
        <v>-70.361999999999995</v>
      </c>
      <c r="R18" s="132">
        <v>175.99</v>
      </c>
      <c r="S18" s="132">
        <v>-32</v>
      </c>
      <c r="T18" s="132">
        <v>-41</v>
      </c>
      <c r="U18" s="132">
        <v>142</v>
      </c>
      <c r="V18" s="132" t="s">
        <v>6557</v>
      </c>
      <c r="W18" s="132" t="b">
        <v>0</v>
      </c>
      <c r="X18" s="132">
        <v>0</v>
      </c>
      <c r="Y18" s="132" t="b">
        <v>1</v>
      </c>
      <c r="Z18" s="132">
        <v>59</v>
      </c>
      <c r="AA18" s="132">
        <v>0.56799999999999995</v>
      </c>
      <c r="AB18" s="132" t="s">
        <v>44</v>
      </c>
      <c r="AC18" s="132" t="s">
        <v>111</v>
      </c>
      <c r="AD18" s="132" t="s">
        <v>2749</v>
      </c>
    </row>
    <row r="19" spans="1:30" x14ac:dyDescent="0.3">
      <c r="A19" s="132" t="s">
        <v>6558</v>
      </c>
      <c r="B19" s="132">
        <v>0.71</v>
      </c>
      <c r="C19" s="132">
        <v>2.15</v>
      </c>
      <c r="D19" s="132">
        <v>5.87</v>
      </c>
      <c r="E19" s="132">
        <v>22.62</v>
      </c>
      <c r="F19" s="132">
        <v>16.329999999999998</v>
      </c>
      <c r="G19" s="132" t="s">
        <v>486</v>
      </c>
      <c r="H19" s="132" t="s">
        <v>18</v>
      </c>
      <c r="I19" s="132">
        <v>9</v>
      </c>
      <c r="J19" s="132">
        <v>-19</v>
      </c>
      <c r="K19" s="132">
        <v>-1</v>
      </c>
      <c r="L19" s="132" t="b">
        <v>1</v>
      </c>
      <c r="M19" s="132">
        <v>31.585000000000001</v>
      </c>
      <c r="N19" s="132">
        <v>1.198</v>
      </c>
      <c r="O19" s="132">
        <v>26.361000000000001</v>
      </c>
      <c r="P19" s="132">
        <v>0.75</v>
      </c>
      <c r="Q19" s="132">
        <v>-78.722999999999999</v>
      </c>
      <c r="R19" s="132">
        <v>183.56</v>
      </c>
      <c r="S19" s="132">
        <v>-35</v>
      </c>
      <c r="T19" s="132">
        <v>-34</v>
      </c>
      <c r="U19" s="132">
        <v>144</v>
      </c>
      <c r="V19" s="132" t="s">
        <v>6559</v>
      </c>
      <c r="W19" s="132" t="b">
        <v>0</v>
      </c>
      <c r="X19" s="132">
        <v>0</v>
      </c>
      <c r="Y19" s="132" t="b">
        <v>1</v>
      </c>
      <c r="Z19" s="132">
        <v>62</v>
      </c>
      <c r="AA19" s="132">
        <v>0.54100000000000004</v>
      </c>
      <c r="AB19" s="132" t="s">
        <v>24</v>
      </c>
      <c r="AC19" s="132" t="s">
        <v>56</v>
      </c>
      <c r="AD19" s="132" t="s">
        <v>2743</v>
      </c>
    </row>
    <row r="20" spans="1:30" x14ac:dyDescent="0.3">
      <c r="A20" s="36" t="s">
        <v>6560</v>
      </c>
      <c r="B20" s="132">
        <v>0.57999999999999996</v>
      </c>
      <c r="C20" s="132">
        <v>2.46</v>
      </c>
      <c r="D20" s="132">
        <v>5.94</v>
      </c>
      <c r="E20" s="132">
        <v>18.5</v>
      </c>
      <c r="F20" s="132">
        <v>14.34</v>
      </c>
      <c r="G20" s="132" t="s">
        <v>486</v>
      </c>
      <c r="H20" s="132" t="s">
        <v>18</v>
      </c>
      <c r="I20" s="132">
        <v>9</v>
      </c>
      <c r="J20" s="132">
        <v>-26</v>
      </c>
      <c r="K20" s="132">
        <v>-1</v>
      </c>
      <c r="L20" s="132" t="b">
        <v>1</v>
      </c>
      <c r="M20" s="132">
        <v>28.048999999999999</v>
      </c>
      <c r="N20" s="132">
        <v>1.0980000000000001</v>
      </c>
      <c r="O20" s="132">
        <v>25.553999999999998</v>
      </c>
      <c r="P20" s="132">
        <v>0.75</v>
      </c>
      <c r="Q20" s="132">
        <v>-62.78</v>
      </c>
      <c r="R20" s="132">
        <v>29.59</v>
      </c>
      <c r="S20" s="132">
        <v>-79</v>
      </c>
      <c r="T20" s="132">
        <v>-62</v>
      </c>
      <c r="U20" s="132">
        <v>896</v>
      </c>
      <c r="V20" s="132" t="s">
        <v>6561</v>
      </c>
      <c r="W20" s="132" t="b">
        <v>0</v>
      </c>
      <c r="X20" s="132">
        <v>0</v>
      </c>
      <c r="Y20" s="132" t="b">
        <v>1</v>
      </c>
      <c r="Z20" s="132">
        <v>53</v>
      </c>
      <c r="AA20" s="132">
        <v>0.51400000000000001</v>
      </c>
      <c r="AB20" s="132" t="s">
        <v>31</v>
      </c>
      <c r="AC20" s="132" t="s">
        <v>2833</v>
      </c>
      <c r="AD20" s="132" t="s">
        <v>5716</v>
      </c>
    </row>
    <row r="21" spans="1:30" x14ac:dyDescent="0.3">
      <c r="A21" s="132" t="s">
        <v>6562</v>
      </c>
      <c r="B21" s="132">
        <v>0.56000000000000005</v>
      </c>
      <c r="C21" s="132">
        <v>0.82</v>
      </c>
      <c r="D21" s="132">
        <v>3.36</v>
      </c>
      <c r="E21" s="132">
        <v>12.13</v>
      </c>
      <c r="F21" s="132">
        <v>8.75</v>
      </c>
      <c r="G21" s="132" t="s">
        <v>486</v>
      </c>
      <c r="H21" s="132" t="s">
        <v>18</v>
      </c>
      <c r="I21" s="132">
        <v>9</v>
      </c>
      <c r="J21" s="132">
        <v>-18</v>
      </c>
      <c r="K21" s="132">
        <v>-6</v>
      </c>
      <c r="L21" s="132" t="b">
        <v>1</v>
      </c>
      <c r="M21" s="132">
        <v>17.167999999999999</v>
      </c>
      <c r="N21" s="132">
        <v>0.72399999999999998</v>
      </c>
      <c r="O21" s="132">
        <v>23.702000000000002</v>
      </c>
      <c r="P21" s="132">
        <v>0.68</v>
      </c>
      <c r="Q21" s="132">
        <v>-49.819000000000003</v>
      </c>
      <c r="R21" s="132">
        <v>64.98</v>
      </c>
      <c r="S21" s="132">
        <v>-64</v>
      </c>
      <c r="T21" s="132">
        <v>-59</v>
      </c>
      <c r="U21" s="132">
        <v>452</v>
      </c>
      <c r="V21" s="132" t="s">
        <v>6563</v>
      </c>
      <c r="W21" s="132" t="b">
        <v>0</v>
      </c>
      <c r="X21" s="132">
        <v>0</v>
      </c>
      <c r="Y21" s="132" t="b">
        <v>1</v>
      </c>
      <c r="Z21" s="132">
        <v>53</v>
      </c>
      <c r="AA21" s="132">
        <v>0.48599999999999999</v>
      </c>
      <c r="AB21" s="132" t="s">
        <v>28</v>
      </c>
      <c r="AC21" s="132" t="s">
        <v>2837</v>
      </c>
      <c r="AD21" s="132" t="s">
        <v>2632</v>
      </c>
    </row>
    <row r="22" spans="1:30" x14ac:dyDescent="0.3">
      <c r="A22" s="132" t="s">
        <v>6564</v>
      </c>
      <c r="B22" s="132">
        <v>1.49</v>
      </c>
      <c r="C22" s="132">
        <v>2.86</v>
      </c>
      <c r="D22" s="132">
        <v>6.55</v>
      </c>
      <c r="E22" s="132">
        <v>23.7</v>
      </c>
      <c r="F22" s="132">
        <v>18.54</v>
      </c>
      <c r="G22" s="132" t="s">
        <v>486</v>
      </c>
      <c r="H22" s="132" t="s">
        <v>18</v>
      </c>
      <c r="I22" s="132">
        <v>9</v>
      </c>
      <c r="J22" s="132">
        <v>-21</v>
      </c>
      <c r="K22" s="132">
        <v>-1</v>
      </c>
      <c r="L22" s="132" t="b">
        <v>1</v>
      </c>
      <c r="M22" s="132">
        <v>34.716999999999999</v>
      </c>
      <c r="N22" s="132">
        <v>1.534</v>
      </c>
      <c r="O22" s="132">
        <v>22.632000000000001</v>
      </c>
      <c r="P22" s="132">
        <v>0.87</v>
      </c>
      <c r="Q22" s="132">
        <v>-74.257000000000005</v>
      </c>
      <c r="R22" s="132">
        <v>166.64</v>
      </c>
      <c r="S22" s="132">
        <v>-44</v>
      </c>
      <c r="T22" s="132">
        <v>-49</v>
      </c>
      <c r="U22" s="132">
        <v>137</v>
      </c>
      <c r="V22" s="132" t="s">
        <v>6565</v>
      </c>
      <c r="W22" s="132" t="b">
        <v>0</v>
      </c>
      <c r="X22" s="132">
        <v>0</v>
      </c>
      <c r="Y22" s="132" t="b">
        <v>1</v>
      </c>
      <c r="Z22" s="132">
        <v>60</v>
      </c>
      <c r="AA22" s="132">
        <v>0.45900000000000002</v>
      </c>
      <c r="AB22" s="132" t="s">
        <v>36</v>
      </c>
      <c r="AC22" s="132" t="s">
        <v>191</v>
      </c>
      <c r="AD22" s="132" t="s">
        <v>2716</v>
      </c>
    </row>
    <row r="23" spans="1:30" x14ac:dyDescent="0.3">
      <c r="A23" s="132" t="s">
        <v>6566</v>
      </c>
      <c r="B23" s="132">
        <v>1.41</v>
      </c>
      <c r="C23" s="132">
        <v>3.83</v>
      </c>
      <c r="D23" s="132">
        <v>7.48</v>
      </c>
      <c r="E23" s="132">
        <v>26.2</v>
      </c>
      <c r="F23" s="132">
        <v>20.47</v>
      </c>
      <c r="G23" s="132" t="s">
        <v>486</v>
      </c>
      <c r="H23" s="132" t="s">
        <v>18</v>
      </c>
      <c r="I23" s="132">
        <v>9</v>
      </c>
      <c r="J23" s="132">
        <v>-22</v>
      </c>
      <c r="K23" s="132">
        <v>-1</v>
      </c>
      <c r="L23" s="132" t="b">
        <v>1</v>
      </c>
      <c r="M23" s="132">
        <v>38.677999999999997</v>
      </c>
      <c r="N23" s="132">
        <v>1.722</v>
      </c>
      <c r="O23" s="132">
        <v>22.457999999999998</v>
      </c>
      <c r="P23" s="132">
        <v>0.73</v>
      </c>
      <c r="Q23" s="132">
        <v>-88.209000000000003</v>
      </c>
      <c r="R23" s="132">
        <v>140.22</v>
      </c>
      <c r="S23" s="132">
        <v>27</v>
      </c>
      <c r="T23" s="132">
        <v>-20</v>
      </c>
      <c r="U23" s="132">
        <v>196</v>
      </c>
      <c r="V23" s="132" t="s">
        <v>6567</v>
      </c>
      <c r="W23" s="132" t="b">
        <v>0</v>
      </c>
      <c r="X23" s="132">
        <v>0</v>
      </c>
      <c r="Y23" s="132" t="b">
        <v>1</v>
      </c>
      <c r="Z23" s="132">
        <v>57</v>
      </c>
      <c r="AA23" s="132">
        <v>0.432</v>
      </c>
      <c r="AB23" s="132" t="s">
        <v>28</v>
      </c>
      <c r="AC23" s="132" t="s">
        <v>95</v>
      </c>
      <c r="AD23" s="132" t="s">
        <v>2716</v>
      </c>
    </row>
    <row r="24" spans="1:30" x14ac:dyDescent="0.3">
      <c r="A24" s="132" t="s">
        <v>6568</v>
      </c>
      <c r="B24" s="132">
        <v>2.16</v>
      </c>
      <c r="C24" s="132">
        <v>4.49</v>
      </c>
      <c r="D24" s="132">
        <v>9.5</v>
      </c>
      <c r="E24" s="132">
        <v>27.4</v>
      </c>
      <c r="F24" s="132">
        <v>22.57</v>
      </c>
      <c r="G24" s="132" t="s">
        <v>486</v>
      </c>
      <c r="H24" s="132" t="s">
        <v>18</v>
      </c>
      <c r="I24" s="132">
        <v>9</v>
      </c>
      <c r="J24" s="132">
        <v>-21</v>
      </c>
      <c r="K24" s="132">
        <v>-1</v>
      </c>
      <c r="L24" s="132" t="b">
        <v>1</v>
      </c>
      <c r="M24" s="132">
        <v>41.828000000000003</v>
      </c>
      <c r="N24" s="132">
        <v>2.0230000000000001</v>
      </c>
      <c r="O24" s="132">
        <v>20.678999999999998</v>
      </c>
      <c r="P24" s="132">
        <v>1.1499999999999999</v>
      </c>
      <c r="Q24" s="132">
        <v>-70.216999999999999</v>
      </c>
      <c r="R24" s="132">
        <v>59.6</v>
      </c>
      <c r="S24" s="132">
        <v>-8</v>
      </c>
      <c r="T24" s="132">
        <v>-17</v>
      </c>
      <c r="U24" s="132">
        <v>292</v>
      </c>
      <c r="V24" s="132" t="s">
        <v>6569</v>
      </c>
      <c r="W24" s="132" t="b">
        <v>0</v>
      </c>
      <c r="X24" s="132">
        <v>0</v>
      </c>
      <c r="Y24" s="132" t="b">
        <v>1</v>
      </c>
      <c r="Z24" s="132">
        <v>54</v>
      </c>
      <c r="AA24" s="132">
        <v>0.40500000000000003</v>
      </c>
      <c r="AB24" s="132" t="s">
        <v>36</v>
      </c>
      <c r="AC24" s="132" t="s">
        <v>365</v>
      </c>
      <c r="AD24" s="132" t="s">
        <v>5712</v>
      </c>
    </row>
    <row r="25" spans="1:30" x14ac:dyDescent="0.3">
      <c r="A25" s="132" t="s">
        <v>6570</v>
      </c>
      <c r="B25" s="132">
        <v>1.25</v>
      </c>
      <c r="C25" s="132">
        <v>3.65</v>
      </c>
      <c r="D25" s="132">
        <v>6.3</v>
      </c>
      <c r="E25" s="132">
        <v>22.6</v>
      </c>
      <c r="F25" s="132">
        <v>17.89</v>
      </c>
      <c r="G25" s="132" t="s">
        <v>486</v>
      </c>
      <c r="H25" s="132" t="s">
        <v>18</v>
      </c>
      <c r="I25" s="132">
        <v>9</v>
      </c>
      <c r="J25" s="132">
        <v>-24</v>
      </c>
      <c r="K25" s="132">
        <v>-1</v>
      </c>
      <c r="L25" s="132" t="b">
        <v>1</v>
      </c>
      <c r="M25" s="132">
        <v>32.313000000000002</v>
      </c>
      <c r="N25" s="132">
        <v>1.77</v>
      </c>
      <c r="O25" s="132">
        <v>18.253</v>
      </c>
      <c r="P25" s="132">
        <v>0.96</v>
      </c>
      <c r="Q25" s="132">
        <v>-49.241999999999997</v>
      </c>
      <c r="R25" s="132">
        <v>106.11</v>
      </c>
      <c r="S25" s="132">
        <v>-23</v>
      </c>
      <c r="T25" s="132">
        <v>-31</v>
      </c>
      <c r="U25" s="132">
        <v>196</v>
      </c>
      <c r="V25" s="132" t="s">
        <v>6571</v>
      </c>
      <c r="W25" s="132" t="b">
        <v>0</v>
      </c>
      <c r="X25" s="132">
        <v>0</v>
      </c>
      <c r="Y25" s="132" t="b">
        <v>1</v>
      </c>
      <c r="Z25" s="132">
        <v>54</v>
      </c>
      <c r="AA25" s="132">
        <v>0.378</v>
      </c>
      <c r="AB25" s="132" t="s">
        <v>36</v>
      </c>
      <c r="AC25" s="132" t="s">
        <v>84</v>
      </c>
      <c r="AD25" s="132" t="s">
        <v>2628</v>
      </c>
    </row>
    <row r="26" spans="1:30" x14ac:dyDescent="0.3">
      <c r="A26" s="132" t="s">
        <v>6572</v>
      </c>
      <c r="B26" s="132">
        <v>1.71</v>
      </c>
      <c r="C26" s="132">
        <v>2.88</v>
      </c>
      <c r="D26" s="132">
        <v>8.73</v>
      </c>
      <c r="E26" s="132">
        <v>29.41</v>
      </c>
      <c r="F26" s="132">
        <v>24.54</v>
      </c>
      <c r="G26" s="132" t="s">
        <v>486</v>
      </c>
      <c r="H26" s="132" t="s">
        <v>18</v>
      </c>
      <c r="I26" s="132">
        <v>9</v>
      </c>
      <c r="J26" s="132">
        <v>-27</v>
      </c>
      <c r="K26" s="132">
        <v>-2</v>
      </c>
      <c r="L26" s="132" t="b">
        <v>1</v>
      </c>
      <c r="M26" s="132">
        <v>50.369</v>
      </c>
      <c r="N26" s="132">
        <v>2.839</v>
      </c>
      <c r="O26" s="132">
        <v>17.744</v>
      </c>
      <c r="P26" s="132">
        <v>1.66</v>
      </c>
      <c r="Q26" s="132">
        <v>-70.363</v>
      </c>
      <c r="R26" s="132">
        <v>265.08</v>
      </c>
      <c r="S26" s="132">
        <v>-31</v>
      </c>
      <c r="T26" s="132">
        <v>-44</v>
      </c>
      <c r="U26" s="132">
        <v>45</v>
      </c>
      <c r="V26" s="132" t="s">
        <v>6573</v>
      </c>
      <c r="W26" s="132" t="b">
        <v>0</v>
      </c>
      <c r="X26" s="132">
        <v>0</v>
      </c>
      <c r="Y26" s="132" t="b">
        <v>1</v>
      </c>
      <c r="Z26" s="132">
        <v>53</v>
      </c>
      <c r="AA26" s="132">
        <v>0.35099999999999998</v>
      </c>
      <c r="AB26" s="132" t="s">
        <v>24</v>
      </c>
      <c r="AC26" s="132" t="s">
        <v>56</v>
      </c>
      <c r="AD26" s="132" t="s">
        <v>2687</v>
      </c>
    </row>
    <row r="27" spans="1:30" x14ac:dyDescent="0.3">
      <c r="A27" s="132" t="s">
        <v>6574</v>
      </c>
      <c r="B27" s="132">
        <v>2.86</v>
      </c>
      <c r="C27" s="132">
        <v>3.74</v>
      </c>
      <c r="D27" s="132">
        <v>7.09</v>
      </c>
      <c r="E27" s="132">
        <v>34.630000000000003</v>
      </c>
      <c r="F27" s="132">
        <v>27.02</v>
      </c>
      <c r="G27" s="132" t="s">
        <v>486</v>
      </c>
      <c r="H27" s="132" t="s">
        <v>18</v>
      </c>
      <c r="I27" s="132">
        <v>9</v>
      </c>
      <c r="J27" s="132">
        <v>-29</v>
      </c>
      <c r="K27" s="132">
        <v>-1</v>
      </c>
      <c r="L27" s="132" t="b">
        <v>1</v>
      </c>
      <c r="M27" s="132">
        <v>48.167999999999999</v>
      </c>
      <c r="N27" s="132">
        <v>3.1560000000000001</v>
      </c>
      <c r="O27" s="132">
        <v>15.263999999999999</v>
      </c>
      <c r="P27" s="132">
        <v>1.41</v>
      </c>
      <c r="Q27" s="132">
        <v>-66.126999999999995</v>
      </c>
      <c r="R27" s="132">
        <v>86.04</v>
      </c>
      <c r="S27" s="132">
        <v>-44</v>
      </c>
      <c r="T27" s="132">
        <v>-64</v>
      </c>
      <c r="U27" s="132">
        <v>165</v>
      </c>
      <c r="V27" s="132" t="s">
        <v>6575</v>
      </c>
      <c r="W27" s="132" t="b">
        <v>0</v>
      </c>
      <c r="X27" s="132">
        <v>0</v>
      </c>
      <c r="Y27" s="132" t="b">
        <v>1</v>
      </c>
      <c r="Z27" s="132">
        <v>52</v>
      </c>
      <c r="AA27" s="132">
        <v>0.32400000000000001</v>
      </c>
      <c r="AB27" s="132" t="s">
        <v>36</v>
      </c>
      <c r="AC27" s="132" t="s">
        <v>84</v>
      </c>
      <c r="AD27" s="132" t="s">
        <v>5666</v>
      </c>
    </row>
    <row r="28" spans="1:30" x14ac:dyDescent="0.3">
      <c r="A28" s="132" t="s">
        <v>6576</v>
      </c>
      <c r="B28" s="132">
        <v>2.4</v>
      </c>
      <c r="C28" s="132">
        <v>1.3</v>
      </c>
      <c r="D28" s="132">
        <v>5.41</v>
      </c>
      <c r="E28" s="132">
        <v>23.55</v>
      </c>
      <c r="F28" s="132">
        <v>19.37</v>
      </c>
      <c r="G28" s="132" t="s">
        <v>486</v>
      </c>
      <c r="H28" s="132" t="s">
        <v>18</v>
      </c>
      <c r="I28" s="132">
        <v>9</v>
      </c>
      <c r="J28" s="132">
        <v>-22</v>
      </c>
      <c r="K28" s="132">
        <v>-1</v>
      </c>
      <c r="L28" s="132" t="b">
        <v>1</v>
      </c>
      <c r="M28" s="132">
        <v>35.374000000000002</v>
      </c>
      <c r="N28" s="132">
        <v>2.7170000000000001</v>
      </c>
      <c r="O28" s="132">
        <v>13.019</v>
      </c>
      <c r="P28" s="132">
        <v>1.34</v>
      </c>
      <c r="Q28" s="132">
        <v>-72.242999999999995</v>
      </c>
      <c r="R28" s="132">
        <v>85.47</v>
      </c>
      <c r="S28" s="132">
        <v>-51</v>
      </c>
      <c r="T28" s="132">
        <v>-46</v>
      </c>
      <c r="U28" s="132">
        <v>174</v>
      </c>
      <c r="V28" s="132" t="s">
        <v>6577</v>
      </c>
      <c r="W28" s="132" t="b">
        <v>0</v>
      </c>
      <c r="X28" s="132">
        <v>0</v>
      </c>
      <c r="Y28" s="132" t="b">
        <v>1</v>
      </c>
      <c r="Z28" s="132">
        <v>51</v>
      </c>
      <c r="AA28" s="132">
        <v>0.29699999999999999</v>
      </c>
      <c r="AB28" s="132" t="s">
        <v>24</v>
      </c>
      <c r="AC28" s="132" t="s">
        <v>56</v>
      </c>
      <c r="AD28" s="132" t="s">
        <v>5763</v>
      </c>
    </row>
    <row r="29" spans="1:30" x14ac:dyDescent="0.3">
      <c r="A29" s="132" t="s">
        <v>6578</v>
      </c>
      <c r="B29" s="132">
        <v>0.54</v>
      </c>
      <c r="C29" s="132">
        <v>1.47</v>
      </c>
      <c r="D29" s="132">
        <v>1.71</v>
      </c>
      <c r="E29" s="132">
        <v>11.15</v>
      </c>
      <c r="F29" s="132">
        <v>8.5</v>
      </c>
      <c r="G29" s="132" t="s">
        <v>486</v>
      </c>
      <c r="H29" s="132" t="s">
        <v>18</v>
      </c>
      <c r="I29" s="132">
        <v>9</v>
      </c>
      <c r="J29" s="132">
        <v>-23</v>
      </c>
      <c r="K29" s="132">
        <v>-3</v>
      </c>
      <c r="L29" s="132" t="b">
        <v>1</v>
      </c>
      <c r="M29" s="132">
        <v>13.118</v>
      </c>
      <c r="N29" s="132">
        <v>1.0569999999999999</v>
      </c>
      <c r="O29" s="132">
        <v>12.406000000000001</v>
      </c>
      <c r="P29" s="132">
        <v>0.59</v>
      </c>
      <c r="Q29" s="132">
        <v>9.5190000000000001</v>
      </c>
      <c r="R29" s="132">
        <v>70.95</v>
      </c>
      <c r="S29" s="132">
        <v>-6</v>
      </c>
      <c r="T29" s="132">
        <v>-39</v>
      </c>
      <c r="U29" s="132">
        <v>475</v>
      </c>
      <c r="V29" s="132" t="s">
        <v>6579</v>
      </c>
      <c r="W29" s="132" t="b">
        <v>0</v>
      </c>
      <c r="X29" s="132">
        <v>0</v>
      </c>
      <c r="Y29" s="132" t="b">
        <v>1</v>
      </c>
      <c r="Z29" s="132">
        <v>54</v>
      </c>
      <c r="AA29" s="132">
        <v>0.27</v>
      </c>
      <c r="AB29" s="132" t="s">
        <v>501</v>
      </c>
      <c r="AC29" s="132" t="s">
        <v>501</v>
      </c>
      <c r="AD29" s="132" t="s">
        <v>5766</v>
      </c>
    </row>
    <row r="30" spans="1:30" x14ac:dyDescent="0.3">
      <c r="A30" s="132" t="s">
        <v>6580</v>
      </c>
      <c r="B30" s="132">
        <v>1.9</v>
      </c>
      <c r="C30" s="132">
        <v>2.59</v>
      </c>
      <c r="D30" s="132">
        <v>5.95</v>
      </c>
      <c r="E30" s="132">
        <v>25.72</v>
      </c>
      <c r="F30" s="132">
        <v>21.22</v>
      </c>
      <c r="G30" s="132" t="s">
        <v>486</v>
      </c>
      <c r="H30" s="132" t="s">
        <v>18</v>
      </c>
      <c r="I30" s="132">
        <v>9</v>
      </c>
      <c r="J30" s="132">
        <v>-23</v>
      </c>
      <c r="K30" s="132">
        <v>-3</v>
      </c>
      <c r="L30" s="132" t="b">
        <v>1</v>
      </c>
      <c r="M30" s="132">
        <v>37.371000000000002</v>
      </c>
      <c r="N30" s="132">
        <v>3.0470000000000002</v>
      </c>
      <c r="O30" s="132">
        <v>12.266</v>
      </c>
      <c r="P30" s="132">
        <v>1.59</v>
      </c>
      <c r="Q30" s="132">
        <v>-87.831999999999994</v>
      </c>
      <c r="R30" s="132">
        <v>205.07</v>
      </c>
      <c r="S30" s="132">
        <v>-23</v>
      </c>
      <c r="T30" s="132">
        <v>-26</v>
      </c>
      <c r="U30" s="132">
        <v>61</v>
      </c>
      <c r="V30" s="132" t="s">
        <v>6581</v>
      </c>
      <c r="W30" s="132" t="b">
        <v>0</v>
      </c>
      <c r="X30" s="132">
        <v>0</v>
      </c>
      <c r="Y30" s="132" t="b">
        <v>1</v>
      </c>
      <c r="Z30" s="132">
        <v>51</v>
      </c>
      <c r="AA30" s="132">
        <v>0.24299999999999999</v>
      </c>
      <c r="AB30" s="132" t="s">
        <v>24</v>
      </c>
      <c r="AC30" s="132" t="s">
        <v>280</v>
      </c>
      <c r="AD30" s="132" t="s">
        <v>2694</v>
      </c>
    </row>
    <row r="31" spans="1:30" x14ac:dyDescent="0.3">
      <c r="A31" s="132" t="s">
        <v>6582</v>
      </c>
      <c r="B31" s="132">
        <v>-0.67</v>
      </c>
      <c r="C31" s="132">
        <v>-0.63</v>
      </c>
      <c r="D31" s="132">
        <v>3.4</v>
      </c>
      <c r="E31" s="132">
        <v>9.35</v>
      </c>
      <c r="F31" s="132">
        <v>6.31</v>
      </c>
      <c r="G31" s="132" t="s">
        <v>486</v>
      </c>
      <c r="H31" s="132" t="s">
        <v>18</v>
      </c>
      <c r="I31" s="132">
        <v>9</v>
      </c>
      <c r="J31" s="132">
        <v>-20</v>
      </c>
      <c r="K31" s="132">
        <v>-9</v>
      </c>
      <c r="L31" s="132" t="b">
        <v>1</v>
      </c>
      <c r="M31" s="132">
        <v>13.672000000000001</v>
      </c>
      <c r="N31" s="132">
        <v>1.1819999999999999</v>
      </c>
      <c r="O31" s="132">
        <v>11.569000000000001</v>
      </c>
      <c r="P31" s="132">
        <v>0.61</v>
      </c>
      <c r="Q31" s="132">
        <v>-87.54</v>
      </c>
      <c r="R31" s="132">
        <v>56.6</v>
      </c>
      <c r="S31" s="132">
        <v>3</v>
      </c>
      <c r="T31" s="132">
        <v>-33</v>
      </c>
      <c r="U31" s="132">
        <v>583</v>
      </c>
      <c r="V31" s="132" t="s">
        <v>6583</v>
      </c>
      <c r="W31" s="132" t="b">
        <v>0</v>
      </c>
      <c r="X31" s="132">
        <v>0</v>
      </c>
      <c r="Y31" s="132" t="b">
        <v>1</v>
      </c>
      <c r="Z31" s="132">
        <v>51</v>
      </c>
      <c r="AA31" s="132">
        <v>0.216</v>
      </c>
      <c r="AB31" s="132" t="s">
        <v>28</v>
      </c>
      <c r="AC31" s="132" t="s">
        <v>2846</v>
      </c>
      <c r="AD31" s="132" t="s">
        <v>2564</v>
      </c>
    </row>
    <row r="32" spans="1:30" x14ac:dyDescent="0.3">
      <c r="A32" s="132" t="s">
        <v>6584</v>
      </c>
      <c r="B32" s="132">
        <v>2.81</v>
      </c>
      <c r="C32" s="132">
        <v>10.91</v>
      </c>
      <c r="D32" s="132">
        <v>15.82</v>
      </c>
      <c r="E32" s="132">
        <v>40.19</v>
      </c>
      <c r="F32" s="132">
        <v>30.3</v>
      </c>
      <c r="G32" s="132" t="s">
        <v>486</v>
      </c>
      <c r="H32" s="132" t="s">
        <v>18</v>
      </c>
      <c r="I32" s="132">
        <v>9</v>
      </c>
      <c r="J32" s="132">
        <v>-49</v>
      </c>
      <c r="K32" s="132">
        <v>-11</v>
      </c>
      <c r="L32" s="132" t="b">
        <v>1</v>
      </c>
      <c r="M32" s="132">
        <v>52.927</v>
      </c>
      <c r="N32" s="132">
        <v>4.6479999999999997</v>
      </c>
      <c r="O32" s="132">
        <v>11.385999999999999</v>
      </c>
      <c r="P32" s="132">
        <v>2.16</v>
      </c>
      <c r="Q32" s="132">
        <v>-51.402000000000001</v>
      </c>
      <c r="R32" s="132">
        <v>41.37</v>
      </c>
      <c r="S32" s="132">
        <v>3</v>
      </c>
      <c r="T32" s="132">
        <v>-5</v>
      </c>
      <c r="U32" s="132">
        <v>223</v>
      </c>
      <c r="V32" s="132" t="s">
        <v>6585</v>
      </c>
      <c r="W32" s="132" t="b">
        <v>0</v>
      </c>
      <c r="X32" s="132">
        <v>0</v>
      </c>
      <c r="Y32" s="132" t="b">
        <v>1</v>
      </c>
      <c r="Z32" s="132">
        <v>56</v>
      </c>
      <c r="AA32" s="132">
        <v>0.189</v>
      </c>
      <c r="AB32" s="132" t="s">
        <v>24</v>
      </c>
      <c r="AC32" s="132" t="s">
        <v>54</v>
      </c>
      <c r="AD32" s="132" t="s">
        <v>5660</v>
      </c>
    </row>
    <row r="33" spans="1:30" x14ac:dyDescent="0.3">
      <c r="A33" s="132" t="s">
        <v>6586</v>
      </c>
      <c r="B33" s="132">
        <v>1.93</v>
      </c>
      <c r="C33" s="132">
        <v>2.61</v>
      </c>
      <c r="D33" s="132">
        <v>3.45</v>
      </c>
      <c r="E33" s="132">
        <v>22.58</v>
      </c>
      <c r="F33" s="132">
        <v>17.84</v>
      </c>
      <c r="G33" s="132" t="s">
        <v>486</v>
      </c>
      <c r="H33" s="132" t="s">
        <v>18</v>
      </c>
      <c r="I33" s="132">
        <v>9</v>
      </c>
      <c r="J33" s="132">
        <v>-20</v>
      </c>
      <c r="K33" s="132">
        <v>-1</v>
      </c>
      <c r="L33" s="132" t="b">
        <v>1</v>
      </c>
      <c r="M33" s="132">
        <v>25.088999999999999</v>
      </c>
      <c r="N33" s="132">
        <v>2.734</v>
      </c>
      <c r="O33" s="132">
        <v>9.1750000000000007</v>
      </c>
      <c r="P33" s="132">
        <v>1.1499999999999999</v>
      </c>
      <c r="Q33" s="132">
        <v>-90.587000000000003</v>
      </c>
      <c r="R33" s="132">
        <v>115.27</v>
      </c>
      <c r="S33" s="132">
        <v>-2</v>
      </c>
      <c r="T33" s="132">
        <v>-10</v>
      </c>
      <c r="U33" s="132">
        <v>150</v>
      </c>
      <c r="V33" s="132" t="s">
        <v>6587</v>
      </c>
      <c r="W33" s="132" t="b">
        <v>0</v>
      </c>
      <c r="X33" s="132">
        <v>0</v>
      </c>
      <c r="Y33" s="132" t="b">
        <v>1</v>
      </c>
      <c r="Z33" s="132">
        <v>58</v>
      </c>
      <c r="AA33" s="132">
        <v>0.16200000000000001</v>
      </c>
      <c r="AB33" s="132" t="s">
        <v>24</v>
      </c>
      <c r="AC33" s="132" t="s">
        <v>56</v>
      </c>
      <c r="AD33" s="132" t="s">
        <v>5671</v>
      </c>
    </row>
    <row r="34" spans="1:30" x14ac:dyDescent="0.3">
      <c r="A34" s="132" t="s">
        <v>6588</v>
      </c>
      <c r="B34" s="132">
        <v>2.1800000000000002</v>
      </c>
      <c r="C34" s="132">
        <v>2.62</v>
      </c>
      <c r="D34" s="132">
        <v>3.33</v>
      </c>
      <c r="E34" s="132">
        <v>22.5</v>
      </c>
      <c r="F34" s="132">
        <v>17.79</v>
      </c>
      <c r="G34" s="132" t="s">
        <v>486</v>
      </c>
      <c r="H34" s="132" t="s">
        <v>18</v>
      </c>
      <c r="I34" s="132">
        <v>9</v>
      </c>
      <c r="J34" s="132">
        <v>-20</v>
      </c>
      <c r="K34" s="132">
        <v>-1</v>
      </c>
      <c r="L34" s="132" t="b">
        <v>1</v>
      </c>
      <c r="M34" s="132">
        <v>24.93</v>
      </c>
      <c r="N34" s="132">
        <v>2.7389999999999999</v>
      </c>
      <c r="O34" s="132">
        <v>9.1020000000000003</v>
      </c>
      <c r="P34" s="132">
        <v>1.17</v>
      </c>
      <c r="Q34" s="132">
        <v>-85.688000000000002</v>
      </c>
      <c r="R34" s="132">
        <v>74.09</v>
      </c>
      <c r="S34" s="132">
        <v>0</v>
      </c>
      <c r="T34" s="132">
        <v>-29</v>
      </c>
      <c r="U34" s="132">
        <v>231</v>
      </c>
      <c r="V34" s="132" t="s">
        <v>6589</v>
      </c>
      <c r="W34" s="132" t="b">
        <v>0</v>
      </c>
      <c r="X34" s="132">
        <v>0</v>
      </c>
      <c r="Y34" s="132" t="b">
        <v>1</v>
      </c>
      <c r="Z34" s="132">
        <v>55</v>
      </c>
      <c r="AA34" s="132">
        <v>0.13500000000000001</v>
      </c>
      <c r="AB34" s="132" t="s">
        <v>24</v>
      </c>
      <c r="AC34" s="132" t="s">
        <v>280</v>
      </c>
      <c r="AD34" s="132" t="s">
        <v>2696</v>
      </c>
    </row>
    <row r="35" spans="1:30" x14ac:dyDescent="0.3">
      <c r="A35" s="132" t="s">
        <v>6590</v>
      </c>
      <c r="B35" s="132">
        <v>0.74</v>
      </c>
      <c r="C35" s="132">
        <v>2.4500000000000002</v>
      </c>
      <c r="D35" s="132">
        <v>2.2799999999999998</v>
      </c>
      <c r="E35" s="132">
        <v>15.49</v>
      </c>
      <c r="F35" s="132">
        <v>13.62</v>
      </c>
      <c r="G35" s="132" t="s">
        <v>486</v>
      </c>
      <c r="H35" s="132" t="s">
        <v>18</v>
      </c>
      <c r="I35" s="132">
        <v>9</v>
      </c>
      <c r="J35" s="132">
        <v>-24</v>
      </c>
      <c r="K35" s="132">
        <v>-12</v>
      </c>
      <c r="L35" s="132" t="b">
        <v>1</v>
      </c>
      <c r="M35" s="132">
        <v>18.18</v>
      </c>
      <c r="N35" s="132">
        <v>2.0270000000000001</v>
      </c>
      <c r="O35" s="132">
        <v>8.9670000000000005</v>
      </c>
      <c r="P35" s="132">
        <v>0.96</v>
      </c>
      <c r="Q35" s="132">
        <v>-67.162000000000006</v>
      </c>
      <c r="R35" s="132">
        <v>43.54</v>
      </c>
      <c r="S35" s="132">
        <v>-28</v>
      </c>
      <c r="T35" s="132">
        <v>-36</v>
      </c>
      <c r="U35" s="132">
        <v>479</v>
      </c>
      <c r="V35" s="132" t="s">
        <v>6591</v>
      </c>
      <c r="W35" s="132" t="b">
        <v>0</v>
      </c>
      <c r="X35" s="132">
        <v>0</v>
      </c>
      <c r="Y35" s="132" t="b">
        <v>1</v>
      </c>
      <c r="Z35" s="132">
        <v>52</v>
      </c>
      <c r="AA35" s="132">
        <v>0.108</v>
      </c>
      <c r="AB35" s="132" t="s">
        <v>44</v>
      </c>
      <c r="AC35" s="132" t="s">
        <v>127</v>
      </c>
      <c r="AD35" s="132" t="s">
        <v>6430</v>
      </c>
    </row>
    <row r="36" spans="1:30" x14ac:dyDescent="0.3">
      <c r="A36" s="132" t="s">
        <v>6592</v>
      </c>
      <c r="B36" s="132">
        <v>1.93</v>
      </c>
      <c r="C36" s="132">
        <v>1.1200000000000001</v>
      </c>
      <c r="D36" s="132">
        <v>3.05</v>
      </c>
      <c r="E36" s="132">
        <v>22.23</v>
      </c>
      <c r="F36" s="132">
        <v>17.87</v>
      </c>
      <c r="G36" s="132" t="s">
        <v>486</v>
      </c>
      <c r="H36" s="132" t="s">
        <v>18</v>
      </c>
      <c r="I36" s="132">
        <v>9</v>
      </c>
      <c r="J36" s="132">
        <v>-22</v>
      </c>
      <c r="K36" s="132">
        <v>-3</v>
      </c>
      <c r="L36" s="132" t="b">
        <v>1</v>
      </c>
      <c r="M36" s="132">
        <v>28.460999999999999</v>
      </c>
      <c r="N36" s="132">
        <v>3.2109999999999999</v>
      </c>
      <c r="O36" s="132">
        <v>8.8640000000000008</v>
      </c>
      <c r="P36" s="132">
        <v>1.46</v>
      </c>
      <c r="Q36" s="132">
        <v>-87.540999999999997</v>
      </c>
      <c r="R36" s="132">
        <v>107.77</v>
      </c>
      <c r="S36" s="132">
        <v>1</v>
      </c>
      <c r="T36" s="132">
        <v>-7</v>
      </c>
      <c r="U36" s="132">
        <v>126</v>
      </c>
      <c r="V36" s="132" t="s">
        <v>6593</v>
      </c>
      <c r="W36" s="132" t="b">
        <v>0</v>
      </c>
      <c r="X36" s="132">
        <v>0</v>
      </c>
      <c r="Y36" s="132" t="b">
        <v>1</v>
      </c>
      <c r="Z36" s="132">
        <v>49</v>
      </c>
      <c r="AA36" s="132">
        <v>8.1000000000000003E-2</v>
      </c>
      <c r="AB36" s="132" t="s">
        <v>44</v>
      </c>
      <c r="AC36" s="132" t="s">
        <v>143</v>
      </c>
      <c r="AD36" s="132" t="s">
        <v>2551</v>
      </c>
    </row>
    <row r="37" spans="1:30" x14ac:dyDescent="0.3">
      <c r="A37" s="132" t="s">
        <v>6594</v>
      </c>
      <c r="B37" s="132">
        <v>2.37</v>
      </c>
      <c r="C37" s="132">
        <v>2.39</v>
      </c>
      <c r="D37" s="132">
        <v>3.33</v>
      </c>
      <c r="E37" s="132">
        <v>22.13</v>
      </c>
      <c r="F37" s="132">
        <v>18.05</v>
      </c>
      <c r="G37" s="132" t="s">
        <v>486</v>
      </c>
      <c r="H37" s="132" t="s">
        <v>18</v>
      </c>
      <c r="I37" s="132">
        <v>9</v>
      </c>
      <c r="J37" s="132">
        <v>-24</v>
      </c>
      <c r="K37" s="132">
        <v>-7</v>
      </c>
      <c r="L37" s="132" t="b">
        <v>1</v>
      </c>
      <c r="M37" s="132">
        <v>24.687999999999999</v>
      </c>
      <c r="N37" s="132">
        <v>3.39</v>
      </c>
      <c r="O37" s="132">
        <v>7.282</v>
      </c>
      <c r="P37" s="132">
        <v>1.61</v>
      </c>
      <c r="Q37" s="132">
        <v>-94.915999999999997</v>
      </c>
      <c r="R37" s="132">
        <v>154.41999999999999</v>
      </c>
      <c r="S37" s="132">
        <v>-16</v>
      </c>
      <c r="T37" s="132">
        <v>-9</v>
      </c>
      <c r="U37" s="132">
        <v>80</v>
      </c>
      <c r="V37" s="132" t="s">
        <v>6595</v>
      </c>
      <c r="W37" s="132" t="b">
        <v>0</v>
      </c>
      <c r="X37" s="132">
        <v>0</v>
      </c>
      <c r="Y37" s="132" t="b">
        <v>1</v>
      </c>
      <c r="Z37" s="132">
        <v>50</v>
      </c>
      <c r="AA37" s="132">
        <v>5.3999999999999999E-2</v>
      </c>
      <c r="AB37" s="132" t="s">
        <v>28</v>
      </c>
      <c r="AC37" s="132" t="s">
        <v>137</v>
      </c>
      <c r="AD37" s="132" t="s">
        <v>2593</v>
      </c>
    </row>
    <row r="38" spans="1:30" x14ac:dyDescent="0.3">
      <c r="A38" s="132" t="s">
        <v>6596</v>
      </c>
      <c r="B38" s="132">
        <v>1.99</v>
      </c>
      <c r="C38" s="132">
        <v>0.64</v>
      </c>
      <c r="D38" s="132">
        <v>0.59</v>
      </c>
      <c r="E38" s="132">
        <v>19.63</v>
      </c>
      <c r="F38" s="132">
        <v>15.22</v>
      </c>
      <c r="G38" s="132" t="s">
        <v>486</v>
      </c>
      <c r="H38" s="132" t="s">
        <v>18</v>
      </c>
      <c r="I38" s="132">
        <v>9</v>
      </c>
      <c r="J38" s="132">
        <v>-23</v>
      </c>
      <c r="K38" s="132">
        <v>-7</v>
      </c>
      <c r="L38" s="132" t="b">
        <v>1</v>
      </c>
      <c r="M38" s="132">
        <v>18.405000000000001</v>
      </c>
      <c r="N38" s="132">
        <v>3.6019999999999999</v>
      </c>
      <c r="O38" s="132">
        <v>5.109</v>
      </c>
      <c r="P38" s="132">
        <v>1.62</v>
      </c>
      <c r="Q38" s="132">
        <v>-98.430999999999997</v>
      </c>
      <c r="R38" s="132">
        <v>80.489999999999995</v>
      </c>
      <c r="S38" s="132">
        <v>-14</v>
      </c>
      <c r="T38" s="132">
        <v>-29</v>
      </c>
      <c r="U38" s="132">
        <v>153</v>
      </c>
      <c r="V38" s="132" t="s">
        <v>6597</v>
      </c>
      <c r="W38" s="132" t="b">
        <v>0</v>
      </c>
      <c r="X38" s="132">
        <v>0</v>
      </c>
      <c r="Y38" s="132" t="b">
        <v>1</v>
      </c>
      <c r="Z38" s="132">
        <v>50</v>
      </c>
      <c r="AA38" s="132">
        <v>2.7E-2</v>
      </c>
      <c r="AB38" s="132" t="s">
        <v>36</v>
      </c>
      <c r="AC38" s="132" t="s">
        <v>84</v>
      </c>
      <c r="AD38" s="132" t="s">
        <v>6025</v>
      </c>
    </row>
    <row r="39" spans="1:30" x14ac:dyDescent="0.3">
      <c r="B39" s="132">
        <v>0.83</v>
      </c>
      <c r="C39" s="132">
        <v>8.69</v>
      </c>
      <c r="D39" s="132">
        <v>7.49</v>
      </c>
      <c r="E39" s="132">
        <v>22.37</v>
      </c>
      <c r="F39" s="132">
        <v>20.2</v>
      </c>
      <c r="G39" s="132" t="s">
        <v>280</v>
      </c>
      <c r="H39" s="132" t="s">
        <v>24</v>
      </c>
      <c r="I39" s="132">
        <v>0.93400000000000005</v>
      </c>
      <c r="J39" s="132">
        <v>-42</v>
      </c>
      <c r="K39" s="132">
        <v>-12</v>
      </c>
      <c r="L39" s="132" t="b">
        <v>1</v>
      </c>
      <c r="M39" s="132">
        <v>15.225</v>
      </c>
      <c r="N39" s="132">
        <v>5.5949999999999998</v>
      </c>
      <c r="O39" s="132">
        <v>2.7210000000000001</v>
      </c>
      <c r="P39" s="132">
        <v>2.62</v>
      </c>
      <c r="Q39" s="132">
        <v>46.86</v>
      </c>
      <c r="R39" s="132">
        <v>24.4</v>
      </c>
      <c r="S39" s="132">
        <v>-63</v>
      </c>
      <c r="T39" s="132">
        <v>-54</v>
      </c>
      <c r="U39" s="132">
        <v>312</v>
      </c>
      <c r="V39" s="132" t="s">
        <v>6496</v>
      </c>
      <c r="W39" s="132" t="b">
        <v>0</v>
      </c>
      <c r="X39" s="132">
        <v>0</v>
      </c>
      <c r="Y39" s="132" t="b">
        <v>0</v>
      </c>
      <c r="Z39" s="132">
        <v>46</v>
      </c>
      <c r="AA39" s="132">
        <v>0.42199999999999999</v>
      </c>
      <c r="AB39" s="132" t="s">
        <v>245</v>
      </c>
      <c r="AC39" s="132" t="s">
        <v>2852</v>
      </c>
      <c r="AD39" s="132" t="s">
        <v>6054</v>
      </c>
    </row>
    <row r="40" spans="1:30" x14ac:dyDescent="0.3">
      <c r="B40" s="132">
        <v>1.1499999999999999</v>
      </c>
      <c r="C40" s="132">
        <v>0.64</v>
      </c>
      <c r="D40" s="132">
        <v>2.25</v>
      </c>
      <c r="E40" s="132">
        <v>0.62</v>
      </c>
      <c r="F40" s="132">
        <v>1.97</v>
      </c>
      <c r="G40" s="132" t="s">
        <v>5664</v>
      </c>
      <c r="H40" s="132" t="s">
        <v>28</v>
      </c>
      <c r="I40" s="132">
        <v>0.93899999999999995</v>
      </c>
      <c r="J40" s="132">
        <v>-25</v>
      </c>
      <c r="K40" s="132">
        <v>-23</v>
      </c>
      <c r="L40" s="132" t="b">
        <v>1</v>
      </c>
      <c r="M40" s="132">
        <v>3.43</v>
      </c>
      <c r="N40" s="132">
        <v>1.413</v>
      </c>
      <c r="O40" s="132">
        <v>2.4279999999999999</v>
      </c>
      <c r="P40" s="132">
        <v>0.96</v>
      </c>
      <c r="Q40" s="132">
        <v>-98.361000000000004</v>
      </c>
      <c r="R40" s="132">
        <v>17.712</v>
      </c>
      <c r="S40" s="132">
        <v>-34</v>
      </c>
      <c r="T40" s="132">
        <v>-8</v>
      </c>
      <c r="U40" s="132">
        <v>1170</v>
      </c>
      <c r="V40" s="132" t="s">
        <v>6497</v>
      </c>
      <c r="W40" s="132" t="b">
        <v>0</v>
      </c>
      <c r="X40" s="132">
        <v>0</v>
      </c>
      <c r="Y40" s="132" t="b">
        <v>0</v>
      </c>
      <c r="Z40" s="132">
        <v>44</v>
      </c>
      <c r="AA40" s="132">
        <v>0.40600000000000003</v>
      </c>
      <c r="AB40" s="132" t="s">
        <v>44</v>
      </c>
      <c r="AC40" s="132" t="s">
        <v>143</v>
      </c>
      <c r="AD40" s="132" t="s">
        <v>503</v>
      </c>
    </row>
    <row r="41" spans="1:30" x14ac:dyDescent="0.3">
      <c r="B41" s="132">
        <v>3.86</v>
      </c>
      <c r="C41" s="132">
        <v>-0.25</v>
      </c>
      <c r="D41" s="132">
        <v>-4.5999999999999996</v>
      </c>
      <c r="E41" s="132">
        <v>25.08</v>
      </c>
      <c r="F41" s="132">
        <v>15.1</v>
      </c>
      <c r="G41" s="132" t="s">
        <v>6499</v>
      </c>
      <c r="H41" s="132" t="s">
        <v>150</v>
      </c>
      <c r="I41" s="132">
        <v>1.865</v>
      </c>
      <c r="J41" s="132">
        <v>-49</v>
      </c>
      <c r="K41" s="132">
        <v>-33</v>
      </c>
      <c r="L41" s="132" t="b">
        <v>1</v>
      </c>
      <c r="M41" s="132">
        <v>10.782999999999999</v>
      </c>
      <c r="N41" s="132">
        <v>5.3819999999999997</v>
      </c>
      <c r="O41" s="132">
        <v>2.0030000000000001</v>
      </c>
      <c r="P41" s="132">
        <v>2.16</v>
      </c>
      <c r="Q41" s="132">
        <v>114.6</v>
      </c>
      <c r="R41" s="132">
        <v>80.8</v>
      </c>
      <c r="S41" s="132">
        <v>-21</v>
      </c>
      <c r="T41" s="132">
        <v>2</v>
      </c>
      <c r="U41" s="132">
        <v>114</v>
      </c>
      <c r="V41" s="132" t="s">
        <v>6498</v>
      </c>
      <c r="W41" s="132" t="b">
        <v>1</v>
      </c>
      <c r="X41" s="132">
        <v>0</v>
      </c>
      <c r="Y41" s="132" t="b">
        <v>1</v>
      </c>
      <c r="Z41" s="132">
        <v>44</v>
      </c>
      <c r="AA41" s="132">
        <v>0.39100000000000001</v>
      </c>
      <c r="AB41" s="132" t="s">
        <v>31</v>
      </c>
      <c r="AC41" s="132" t="s">
        <v>2833</v>
      </c>
      <c r="AD41" s="132" t="s">
        <v>6053</v>
      </c>
    </row>
    <row r="42" spans="1:30" x14ac:dyDescent="0.3">
      <c r="B42" s="132">
        <v>1.71</v>
      </c>
      <c r="C42" s="132">
        <v>20.239999999999998</v>
      </c>
      <c r="D42" s="132">
        <v>7.03</v>
      </c>
      <c r="E42" s="132">
        <v>38.81</v>
      </c>
      <c r="F42" s="132">
        <v>21.79</v>
      </c>
      <c r="G42" s="132" t="s">
        <v>5663</v>
      </c>
      <c r="H42" s="132" t="s">
        <v>31</v>
      </c>
      <c r="I42" s="132">
        <v>1.8839999999999999</v>
      </c>
      <c r="J42" s="132">
        <v>-28</v>
      </c>
      <c r="K42" s="132">
        <v>-2</v>
      </c>
      <c r="L42" s="132" t="b">
        <v>1</v>
      </c>
      <c r="M42" s="132">
        <v>9.5399999999999991</v>
      </c>
      <c r="N42" s="132">
        <v>4.9009999999999998</v>
      </c>
      <c r="O42" s="132">
        <v>1.9470000000000001</v>
      </c>
      <c r="P42" s="132">
        <v>3.3</v>
      </c>
      <c r="Q42" s="132">
        <v>-72.611000000000004</v>
      </c>
      <c r="R42" s="132">
        <v>20.85</v>
      </c>
      <c r="S42" s="132">
        <v>-73</v>
      </c>
      <c r="T42" s="132">
        <v>-40</v>
      </c>
      <c r="U42" s="132">
        <v>290</v>
      </c>
      <c r="V42" s="132" t="s">
        <v>6500</v>
      </c>
      <c r="W42" s="132" t="b">
        <v>0</v>
      </c>
      <c r="X42" s="132">
        <v>0</v>
      </c>
      <c r="Y42" s="132" t="b">
        <v>1</v>
      </c>
      <c r="Z42" s="132">
        <v>45</v>
      </c>
      <c r="AA42" s="132">
        <v>0.375</v>
      </c>
      <c r="AB42" s="132" t="s">
        <v>31</v>
      </c>
      <c r="AC42" s="132" t="s">
        <v>2833</v>
      </c>
      <c r="AD42" s="132" t="s">
        <v>2694</v>
      </c>
    </row>
    <row r="43" spans="1:30" x14ac:dyDescent="0.3">
      <c r="B43" s="132">
        <v>0.28000000000000003</v>
      </c>
      <c r="C43" s="132">
        <v>-4.05</v>
      </c>
      <c r="D43" s="132">
        <v>-4.83</v>
      </c>
      <c r="E43" s="132">
        <v>14.52</v>
      </c>
      <c r="F43" s="132">
        <v>4.1100000000000003</v>
      </c>
      <c r="G43" s="132" t="s">
        <v>404</v>
      </c>
      <c r="H43" s="132" t="s">
        <v>24</v>
      </c>
      <c r="I43" s="132">
        <v>0.755</v>
      </c>
      <c r="J43" s="132">
        <v>-25</v>
      </c>
      <c r="K43" s="132">
        <v>-14</v>
      </c>
      <c r="L43" s="132" t="b">
        <v>0</v>
      </c>
      <c r="M43" s="132">
        <v>5.2460000000000004</v>
      </c>
      <c r="N43" s="132">
        <v>4.0289999999999999</v>
      </c>
      <c r="O43" s="132">
        <v>1.302</v>
      </c>
      <c r="P43" s="132">
        <v>1.51</v>
      </c>
      <c r="Q43" s="132">
        <v>111.669</v>
      </c>
      <c r="R43" s="132">
        <v>71</v>
      </c>
      <c r="S43" s="132">
        <v>141</v>
      </c>
      <c r="T43" s="132">
        <v>156</v>
      </c>
      <c r="U43" s="132">
        <v>186</v>
      </c>
      <c r="V43" s="132" t="s">
        <v>6501</v>
      </c>
      <c r="W43" s="132" t="b">
        <v>1</v>
      </c>
      <c r="X43" s="132">
        <v>0</v>
      </c>
      <c r="Y43" s="132" t="b">
        <v>0</v>
      </c>
      <c r="Z43" s="132">
        <v>44</v>
      </c>
      <c r="AA43" s="132">
        <v>0.35899999999999999</v>
      </c>
      <c r="AB43" s="132" t="s">
        <v>36</v>
      </c>
      <c r="AC43" s="132" t="s">
        <v>84</v>
      </c>
      <c r="AD43" s="132" t="s">
        <v>2607</v>
      </c>
    </row>
    <row r="44" spans="1:30" x14ac:dyDescent="0.3">
      <c r="B44" s="132">
        <v>1.92</v>
      </c>
      <c r="C44" s="132">
        <v>8.14</v>
      </c>
      <c r="D44" s="132">
        <v>-2.2999999999999998</v>
      </c>
      <c r="E44" s="132">
        <v>6.78</v>
      </c>
      <c r="F44" s="132">
        <v>3.41</v>
      </c>
      <c r="G44" s="132" t="s">
        <v>27</v>
      </c>
      <c r="H44" s="132" t="s">
        <v>28</v>
      </c>
      <c r="I44" s="132">
        <v>0.54</v>
      </c>
      <c r="J44" s="132">
        <v>-15</v>
      </c>
      <c r="K44" s="132">
        <v>-3</v>
      </c>
      <c r="L44" s="132" t="b">
        <v>1</v>
      </c>
      <c r="M44" s="132">
        <v>2.6349999999999998</v>
      </c>
      <c r="N44" s="132">
        <v>2.4049999999999998</v>
      </c>
      <c r="O44" s="132">
        <v>1.0960000000000001</v>
      </c>
      <c r="P44" s="132">
        <v>1.75</v>
      </c>
      <c r="Q44" s="132">
        <v>0</v>
      </c>
      <c r="R44" s="132">
        <v>8.5</v>
      </c>
      <c r="S44" s="132">
        <v>1</v>
      </c>
      <c r="T44" s="132">
        <v>-28</v>
      </c>
      <c r="U44" s="132">
        <v>1342</v>
      </c>
      <c r="V44" s="132" t="s">
        <v>6502</v>
      </c>
      <c r="W44" s="132" t="b">
        <v>1</v>
      </c>
      <c r="X44" s="132">
        <v>0</v>
      </c>
      <c r="Y44" s="132" t="b">
        <v>1</v>
      </c>
      <c r="Z44" s="132">
        <v>40</v>
      </c>
      <c r="AA44" s="132">
        <v>0.34399999999999997</v>
      </c>
      <c r="AB44" s="132" t="s">
        <v>150</v>
      </c>
      <c r="AC44" s="132" t="s">
        <v>186</v>
      </c>
      <c r="AD44" s="132" t="s">
        <v>497</v>
      </c>
    </row>
    <row r="45" spans="1:30" x14ac:dyDescent="0.3">
      <c r="B45" s="132">
        <v>1.9</v>
      </c>
      <c r="C45" s="132">
        <v>2.58</v>
      </c>
      <c r="D45" s="132">
        <v>4.58</v>
      </c>
      <c r="E45" s="132">
        <v>-3.68</v>
      </c>
      <c r="F45" s="132">
        <v>1.7</v>
      </c>
      <c r="G45" s="132" t="s">
        <v>5673</v>
      </c>
      <c r="H45" s="132" t="s">
        <v>44</v>
      </c>
      <c r="I45" s="132">
        <v>8.8819999999999997</v>
      </c>
      <c r="J45" s="132">
        <v>-32</v>
      </c>
      <c r="K45" s="132">
        <v>-17</v>
      </c>
      <c r="L45" s="132" t="b">
        <v>1</v>
      </c>
      <c r="M45" s="132">
        <v>1.387</v>
      </c>
      <c r="N45" s="132">
        <v>1.9570000000000001</v>
      </c>
      <c r="O45" s="132">
        <v>0.70899999999999996</v>
      </c>
      <c r="P45" s="132">
        <v>2</v>
      </c>
      <c r="Q45" s="132">
        <v>32.531999999999996</v>
      </c>
      <c r="R45" s="132">
        <v>107.4</v>
      </c>
      <c r="S45" s="132">
        <v>-62</v>
      </c>
      <c r="T45" s="132">
        <v>-69</v>
      </c>
      <c r="U45" s="132">
        <v>92</v>
      </c>
      <c r="V45" s="132" t="s">
        <v>6503</v>
      </c>
      <c r="W45" s="132" t="b">
        <v>0</v>
      </c>
      <c r="X45" s="132">
        <v>0</v>
      </c>
      <c r="Y45" s="132" t="b">
        <v>0</v>
      </c>
      <c r="Z45" s="132">
        <v>51</v>
      </c>
      <c r="AA45" s="132">
        <v>0.32800000000000001</v>
      </c>
      <c r="AB45" s="132" t="s">
        <v>28</v>
      </c>
      <c r="AC45" s="132" t="s">
        <v>2828</v>
      </c>
      <c r="AD45" s="132" t="s">
        <v>2731</v>
      </c>
    </row>
    <row r="46" spans="1:30" x14ac:dyDescent="0.3">
      <c r="B46" s="132">
        <v>0.64</v>
      </c>
      <c r="C46" s="132">
        <v>14.65</v>
      </c>
      <c r="D46" s="132">
        <v>4.1399999999999997</v>
      </c>
      <c r="E46" s="132">
        <v>27.05</v>
      </c>
      <c r="F46" s="132">
        <v>8.2200000000000006</v>
      </c>
      <c r="G46" s="132" t="s">
        <v>225</v>
      </c>
      <c r="H46" s="132" t="s">
        <v>36</v>
      </c>
      <c r="I46" s="132">
        <v>0.76700000000000002</v>
      </c>
      <c r="J46" s="132">
        <v>-59</v>
      </c>
      <c r="K46" s="132">
        <v>-43</v>
      </c>
      <c r="L46" s="132" t="b">
        <v>1</v>
      </c>
      <c r="M46" s="132">
        <v>3.9980000000000002</v>
      </c>
      <c r="N46" s="132">
        <v>5.7220000000000004</v>
      </c>
      <c r="O46" s="132">
        <v>0.69899999999999995</v>
      </c>
      <c r="P46" s="132">
        <v>3.06</v>
      </c>
      <c r="Q46" s="132">
        <v>46.344999999999999</v>
      </c>
      <c r="R46" s="132">
        <v>28.18</v>
      </c>
      <c r="S46" s="132">
        <v>-28</v>
      </c>
      <c r="T46" s="132">
        <v>-35</v>
      </c>
      <c r="U46" s="132">
        <v>231</v>
      </c>
      <c r="V46" s="132" t="s">
        <v>6504</v>
      </c>
      <c r="W46" s="132" t="b">
        <v>0</v>
      </c>
      <c r="X46" s="132">
        <v>0</v>
      </c>
      <c r="Y46" s="132" t="b">
        <v>0</v>
      </c>
      <c r="Z46" s="132">
        <v>48</v>
      </c>
      <c r="AA46" s="132">
        <v>0.312</v>
      </c>
      <c r="AB46" s="132" t="s">
        <v>245</v>
      </c>
      <c r="AC46" s="132" t="s">
        <v>2850</v>
      </c>
      <c r="AD46" s="132" t="s">
        <v>2517</v>
      </c>
    </row>
    <row r="47" spans="1:30" x14ac:dyDescent="0.3">
      <c r="B47" s="132">
        <v>3.44</v>
      </c>
      <c r="C47" s="132">
        <v>-3.22</v>
      </c>
      <c r="D47" s="132">
        <v>-2.42</v>
      </c>
      <c r="E47" s="132">
        <v>7.49</v>
      </c>
      <c r="F47" s="132">
        <v>1.82</v>
      </c>
      <c r="G47" s="132" t="s">
        <v>153</v>
      </c>
      <c r="H47" s="132" t="s">
        <v>48</v>
      </c>
      <c r="I47" s="132">
        <v>7.1029999999999998</v>
      </c>
      <c r="J47" s="132">
        <v>-39</v>
      </c>
      <c r="K47" s="132">
        <v>-19</v>
      </c>
      <c r="L47" s="132" t="b">
        <v>0</v>
      </c>
      <c r="M47" s="132">
        <v>1.175</v>
      </c>
      <c r="N47" s="132">
        <v>4.2590000000000003</v>
      </c>
      <c r="O47" s="132">
        <v>0.27600000000000002</v>
      </c>
      <c r="P47" s="132">
        <v>2.1</v>
      </c>
      <c r="Q47" s="132">
        <v>96.100999999999999</v>
      </c>
      <c r="R47" s="132">
        <v>95</v>
      </c>
      <c r="S47" s="132">
        <v>-47</v>
      </c>
      <c r="T47" s="132">
        <v>-53</v>
      </c>
      <c r="U47" s="132">
        <v>100</v>
      </c>
      <c r="V47" s="132" t="s">
        <v>6505</v>
      </c>
      <c r="W47" s="132" t="b">
        <v>1</v>
      </c>
      <c r="X47" s="132">
        <v>0</v>
      </c>
      <c r="Y47" s="132" t="b">
        <v>0</v>
      </c>
      <c r="Z47" s="132">
        <v>43</v>
      </c>
      <c r="AA47" s="132">
        <v>0.29699999999999999</v>
      </c>
      <c r="AB47" s="132" t="s">
        <v>44</v>
      </c>
      <c r="AC47" s="132" t="s">
        <v>143</v>
      </c>
      <c r="AD47" s="132" t="s">
        <v>2585</v>
      </c>
    </row>
    <row r="48" spans="1:30" x14ac:dyDescent="0.3">
      <c r="B48" s="132">
        <v>3.25</v>
      </c>
      <c r="C48" s="132">
        <v>-8.99</v>
      </c>
      <c r="D48" s="132">
        <v>-11.59</v>
      </c>
      <c r="E48" s="132">
        <v>31.43</v>
      </c>
      <c r="F48" s="132">
        <v>13.86</v>
      </c>
      <c r="G48" s="132" t="s">
        <v>202</v>
      </c>
      <c r="H48" s="132" t="s">
        <v>36</v>
      </c>
      <c r="I48" s="132">
        <v>0.59499999999999997</v>
      </c>
      <c r="J48" s="132">
        <v>-62</v>
      </c>
      <c r="K48" s="132">
        <v>-42</v>
      </c>
      <c r="L48" s="132" t="b">
        <v>0</v>
      </c>
      <c r="M48" s="132">
        <v>-4.7869999999999999</v>
      </c>
      <c r="N48" s="132">
        <v>9.9</v>
      </c>
      <c r="O48" s="132">
        <v>-0.48399999999999999</v>
      </c>
      <c r="P48" s="132">
        <v>3.65</v>
      </c>
      <c r="Q48" s="132">
        <v>53.613</v>
      </c>
      <c r="R48" s="132">
        <v>2.35</v>
      </c>
      <c r="S48" s="132">
        <v>-8</v>
      </c>
      <c r="T48" s="132">
        <v>-1</v>
      </c>
      <c r="U48" s="132">
        <v>2331</v>
      </c>
      <c r="V48" s="132" t="s">
        <v>6506</v>
      </c>
      <c r="W48" s="132" t="b">
        <v>1</v>
      </c>
      <c r="X48" s="132">
        <v>0</v>
      </c>
      <c r="Y48" s="132" t="b">
        <v>0</v>
      </c>
      <c r="Z48" s="132">
        <v>52</v>
      </c>
      <c r="AA48" s="132">
        <v>0.28100000000000003</v>
      </c>
      <c r="AB48" s="132" t="s">
        <v>36</v>
      </c>
      <c r="AC48" s="132" t="s">
        <v>365</v>
      </c>
      <c r="AD48" s="132" t="s">
        <v>2583</v>
      </c>
    </row>
    <row r="49" spans="2:30" x14ac:dyDescent="0.3">
      <c r="B49" s="132">
        <v>3.29</v>
      </c>
      <c r="C49" s="132">
        <v>9.08</v>
      </c>
      <c r="D49" s="132">
        <v>4.5599999999999996</v>
      </c>
      <c r="E49" s="132">
        <v>15.91</v>
      </c>
      <c r="F49" s="132">
        <v>11.28</v>
      </c>
      <c r="G49" s="132" t="s">
        <v>5664</v>
      </c>
      <c r="H49" s="132" t="s">
        <v>28</v>
      </c>
      <c r="I49" s="132">
        <v>19.515999999999998</v>
      </c>
      <c r="J49" s="132">
        <v>-30</v>
      </c>
      <c r="K49" s="132">
        <v>-13</v>
      </c>
      <c r="L49" s="132" t="b">
        <v>1</v>
      </c>
      <c r="M49" s="132">
        <v>-3.391</v>
      </c>
      <c r="N49" s="132">
        <v>3.7519999999999998</v>
      </c>
      <c r="O49" s="132">
        <v>-0.90400000000000003</v>
      </c>
      <c r="P49" s="132">
        <v>1.84</v>
      </c>
      <c r="Q49" s="132">
        <v>97.582999999999998</v>
      </c>
      <c r="R49" s="132">
        <v>24.51</v>
      </c>
      <c r="S49" s="132">
        <v>-56</v>
      </c>
      <c r="T49" s="132">
        <v>-55</v>
      </c>
      <c r="U49" s="132">
        <v>443</v>
      </c>
      <c r="V49" s="132" t="s">
        <v>6507</v>
      </c>
      <c r="W49" s="132" t="b">
        <v>0</v>
      </c>
      <c r="X49" s="132">
        <v>0</v>
      </c>
      <c r="Y49" s="132" t="b">
        <v>0</v>
      </c>
      <c r="Z49" s="132">
        <v>55</v>
      </c>
      <c r="AA49" s="132">
        <v>0.26600000000000001</v>
      </c>
      <c r="AB49" s="132" t="s">
        <v>66</v>
      </c>
      <c r="AC49" s="132" t="s">
        <v>160</v>
      </c>
      <c r="AD49" s="132" t="s">
        <v>5720</v>
      </c>
    </row>
    <row r="50" spans="2:30" x14ac:dyDescent="0.3">
      <c r="B50" s="132">
        <v>0</v>
      </c>
      <c r="C50" s="132">
        <v>-9.14</v>
      </c>
      <c r="D50" s="132">
        <v>-10.199999999999999</v>
      </c>
      <c r="E50" s="132">
        <v>6.97</v>
      </c>
      <c r="F50" s="132">
        <v>-0.92</v>
      </c>
      <c r="G50" s="132" t="s">
        <v>35</v>
      </c>
      <c r="H50" s="132" t="s">
        <v>36</v>
      </c>
      <c r="I50" s="132">
        <v>0.52</v>
      </c>
      <c r="J50" s="132">
        <v>-41</v>
      </c>
      <c r="K50" s="132">
        <v>-14</v>
      </c>
      <c r="L50" s="132" t="b">
        <v>0</v>
      </c>
      <c r="M50" s="132">
        <v>-5.6929999999999996</v>
      </c>
      <c r="N50" s="132">
        <v>4.6059999999999999</v>
      </c>
      <c r="O50" s="132">
        <v>-1.236</v>
      </c>
      <c r="P50" s="132">
        <v>2.12</v>
      </c>
      <c r="Q50" s="132">
        <v>-26.297000000000001</v>
      </c>
      <c r="R50" s="132">
        <v>26.85</v>
      </c>
      <c r="S50" s="132">
        <v>11</v>
      </c>
      <c r="T50" s="132">
        <v>-13</v>
      </c>
      <c r="U50" s="132">
        <v>350</v>
      </c>
      <c r="V50" s="132" t="s">
        <v>6508</v>
      </c>
      <c r="W50" s="132" t="b">
        <v>1</v>
      </c>
      <c r="X50" s="132">
        <v>0</v>
      </c>
      <c r="Y50" s="132" t="b">
        <v>0</v>
      </c>
      <c r="Z50" s="132">
        <v>40</v>
      </c>
      <c r="AA50" s="132">
        <v>0.25</v>
      </c>
      <c r="AB50" s="132" t="s">
        <v>102</v>
      </c>
      <c r="AC50" s="132" t="s">
        <v>151</v>
      </c>
      <c r="AD50" s="132" t="s">
        <v>2687</v>
      </c>
    </row>
    <row r="51" spans="2:30" x14ac:dyDescent="0.3">
      <c r="B51" s="132">
        <v>0.21</v>
      </c>
      <c r="C51" s="132">
        <v>-0.41</v>
      </c>
      <c r="D51" s="132">
        <v>-1.1299999999999999</v>
      </c>
      <c r="E51" s="132">
        <v>-2.23</v>
      </c>
      <c r="F51" s="132">
        <v>-5.95</v>
      </c>
      <c r="G51" s="132" t="s">
        <v>5662</v>
      </c>
      <c r="H51" s="132" t="s">
        <v>31</v>
      </c>
      <c r="I51" s="132">
        <v>0.66700000000000004</v>
      </c>
      <c r="J51" s="132">
        <v>-41</v>
      </c>
      <c r="K51" s="132">
        <v>-6</v>
      </c>
      <c r="L51" s="132" t="b">
        <v>0</v>
      </c>
      <c r="M51" s="132">
        <v>-2.3980000000000001</v>
      </c>
      <c r="N51" s="132">
        <v>1.6990000000000001</v>
      </c>
      <c r="O51" s="132">
        <v>-1.4119999999999999</v>
      </c>
      <c r="P51" s="132">
        <v>1.27</v>
      </c>
      <c r="Q51" s="132">
        <v>81.465999999999994</v>
      </c>
      <c r="R51" s="132">
        <v>19.28</v>
      </c>
      <c r="S51" s="132">
        <v>67</v>
      </c>
      <c r="T51" s="132">
        <v>101</v>
      </c>
      <c r="U51" s="132">
        <v>814</v>
      </c>
      <c r="V51" s="132" t="s">
        <v>6509</v>
      </c>
      <c r="W51" s="132" t="b">
        <v>1</v>
      </c>
      <c r="X51" s="132">
        <v>0</v>
      </c>
      <c r="Y51" s="132" t="b">
        <v>0</v>
      </c>
      <c r="Z51" s="132">
        <v>38</v>
      </c>
      <c r="AA51" s="132">
        <v>0.23400000000000001</v>
      </c>
      <c r="AB51" s="132" t="s">
        <v>36</v>
      </c>
      <c r="AC51" s="132" t="s">
        <v>84</v>
      </c>
      <c r="AD51" s="132" t="s">
        <v>2506</v>
      </c>
    </row>
    <row r="52" spans="2:30" x14ac:dyDescent="0.3">
      <c r="B52" s="132">
        <v>2.88</v>
      </c>
      <c r="C52" s="132">
        <v>9.9</v>
      </c>
      <c r="D52" s="132">
        <v>11.42</v>
      </c>
      <c r="E52" s="132">
        <v>-4.7699999999999996</v>
      </c>
      <c r="F52" s="132">
        <v>0.22</v>
      </c>
      <c r="G52" s="132" t="s">
        <v>221</v>
      </c>
      <c r="H52" s="132" t="s">
        <v>115</v>
      </c>
      <c r="I52" s="132">
        <v>72.194000000000003</v>
      </c>
      <c r="J52" s="132">
        <v>-32</v>
      </c>
      <c r="K52" s="132">
        <v>-13</v>
      </c>
      <c r="L52" s="132" t="b">
        <v>1</v>
      </c>
      <c r="M52" s="132">
        <v>-7.9749999999999996</v>
      </c>
      <c r="N52" s="132">
        <v>3.2909999999999999</v>
      </c>
      <c r="O52" s="132">
        <v>-2.423</v>
      </c>
      <c r="P52" s="132">
        <v>2.0099999999999998</v>
      </c>
      <c r="Q52" s="132">
        <v>29.33</v>
      </c>
      <c r="R52" s="132">
        <v>50.16</v>
      </c>
      <c r="S52" s="132">
        <v>-60</v>
      </c>
      <c r="T52" s="132">
        <v>-59</v>
      </c>
      <c r="U52" s="132">
        <v>198</v>
      </c>
      <c r="V52" s="132" t="s">
        <v>6510</v>
      </c>
      <c r="W52" s="132" t="b">
        <v>0</v>
      </c>
      <c r="X52" s="132">
        <v>0</v>
      </c>
      <c r="Y52" s="132" t="b">
        <v>0</v>
      </c>
      <c r="Z52" s="132">
        <v>50</v>
      </c>
      <c r="AA52" s="132">
        <v>0.219</v>
      </c>
      <c r="AB52" s="132" t="s">
        <v>501</v>
      </c>
      <c r="AC52" s="132" t="s">
        <v>501</v>
      </c>
      <c r="AD52" s="132" t="s">
        <v>2511</v>
      </c>
    </row>
    <row r="53" spans="2:30" x14ac:dyDescent="0.3">
      <c r="B53" s="132">
        <v>1.28</v>
      </c>
      <c r="C53" s="132">
        <v>-33.799999999999997</v>
      </c>
      <c r="D53" s="132">
        <v>-36.74</v>
      </c>
      <c r="E53" s="132">
        <v>-18.37</v>
      </c>
      <c r="F53" s="132">
        <v>-33.1</v>
      </c>
      <c r="G53" s="132" t="s">
        <v>146</v>
      </c>
      <c r="H53" s="132" t="s">
        <v>24</v>
      </c>
      <c r="I53" s="132">
        <v>5.2279999999999998</v>
      </c>
      <c r="J53" s="132">
        <v>-76</v>
      </c>
      <c r="K53" s="132">
        <v>-75</v>
      </c>
      <c r="L53" s="132" t="b">
        <v>0</v>
      </c>
      <c r="M53" s="132">
        <v>-52.45</v>
      </c>
      <c r="N53" s="132">
        <v>12.379</v>
      </c>
      <c r="O53" s="132">
        <v>-4.2370000000000001</v>
      </c>
      <c r="P53" s="132">
        <v>6.67</v>
      </c>
      <c r="Q53" s="132">
        <v>33.625</v>
      </c>
      <c r="R53" s="132">
        <v>88.28</v>
      </c>
      <c r="S53" s="132">
        <v>-62</v>
      </c>
      <c r="T53" s="132">
        <v>-52</v>
      </c>
      <c r="U53" s="132">
        <v>33</v>
      </c>
      <c r="V53" s="132" t="s">
        <v>6511</v>
      </c>
      <c r="W53" s="132" t="b">
        <v>1</v>
      </c>
      <c r="X53" s="132">
        <v>0</v>
      </c>
      <c r="Y53" s="132" t="b">
        <v>0</v>
      </c>
      <c r="Z53" s="132">
        <v>42</v>
      </c>
      <c r="AA53" s="132">
        <v>0.20300000000000001</v>
      </c>
      <c r="AB53" s="132" t="s">
        <v>31</v>
      </c>
      <c r="AC53" s="132" t="s">
        <v>109</v>
      </c>
      <c r="AD53" s="132" t="s">
        <v>2562</v>
      </c>
    </row>
    <row r="54" spans="2:30" x14ac:dyDescent="0.3">
      <c r="B54" s="132">
        <v>-6.22</v>
      </c>
      <c r="C54" s="132">
        <v>-8.6</v>
      </c>
      <c r="D54" s="132">
        <v>-12.43</v>
      </c>
      <c r="E54" s="132">
        <v>-2.2599999999999998</v>
      </c>
      <c r="F54" s="132">
        <v>-9.75</v>
      </c>
      <c r="G54" s="132" t="s">
        <v>167</v>
      </c>
      <c r="H54" s="132" t="s">
        <v>36</v>
      </c>
      <c r="I54" s="132">
        <v>0.69</v>
      </c>
      <c r="J54" s="132">
        <v>-36</v>
      </c>
      <c r="K54" s="132">
        <v>-30</v>
      </c>
      <c r="L54" s="132" t="b">
        <v>0</v>
      </c>
      <c r="M54" s="132">
        <v>-14.766</v>
      </c>
      <c r="N54" s="132">
        <v>3.3839999999999999</v>
      </c>
      <c r="O54" s="132">
        <v>-4.3639999999999999</v>
      </c>
      <c r="P54" s="132">
        <v>2.42</v>
      </c>
      <c r="Q54" s="132">
        <v>-38.302</v>
      </c>
      <c r="R54" s="132">
        <v>12.96</v>
      </c>
      <c r="S54" s="132">
        <v>5</v>
      </c>
      <c r="T54" s="132">
        <v>44</v>
      </c>
      <c r="U54" s="132">
        <v>638</v>
      </c>
      <c r="V54" s="132" t="s">
        <v>6512</v>
      </c>
      <c r="W54" s="132" t="b">
        <v>1</v>
      </c>
      <c r="X54" s="132">
        <v>0</v>
      </c>
      <c r="Y54" s="132" t="b">
        <v>0</v>
      </c>
      <c r="Z54" s="132">
        <v>41</v>
      </c>
      <c r="AA54" s="132">
        <v>0.188</v>
      </c>
      <c r="AB54" s="132" t="s">
        <v>31</v>
      </c>
      <c r="AC54" s="132" t="s">
        <v>109</v>
      </c>
      <c r="AD54" s="132" t="s">
        <v>6030</v>
      </c>
    </row>
    <row r="55" spans="2:30" x14ac:dyDescent="0.3">
      <c r="B55" s="132">
        <v>0.09</v>
      </c>
      <c r="C55" s="132">
        <v>4.41</v>
      </c>
      <c r="D55" s="132">
        <v>3.11</v>
      </c>
      <c r="E55" s="132">
        <v>9.5299999999999994</v>
      </c>
      <c r="F55" s="132">
        <v>-2.27</v>
      </c>
      <c r="G55" s="132" t="s">
        <v>365</v>
      </c>
      <c r="H55" s="132" t="s">
        <v>36</v>
      </c>
      <c r="I55" s="132">
        <v>1.724</v>
      </c>
      <c r="J55" s="132">
        <v>-49</v>
      </c>
      <c r="K55" s="132">
        <v>-41</v>
      </c>
      <c r="L55" s="132" t="b">
        <v>0</v>
      </c>
      <c r="M55" s="132">
        <v>-20.777999999999999</v>
      </c>
      <c r="N55" s="132">
        <v>4.6079999999999997</v>
      </c>
      <c r="O55" s="132">
        <v>-4.5090000000000003</v>
      </c>
      <c r="P55" s="132">
        <v>3.08</v>
      </c>
      <c r="Q55" s="132">
        <v>25.154</v>
      </c>
      <c r="R55" s="132">
        <v>11.61</v>
      </c>
      <c r="S55" s="132">
        <v>-64</v>
      </c>
      <c r="T55" s="132">
        <v>-64</v>
      </c>
      <c r="U55" s="132">
        <v>558</v>
      </c>
      <c r="V55" s="132" t="s">
        <v>6513</v>
      </c>
      <c r="W55" s="132" t="b">
        <v>0</v>
      </c>
      <c r="X55" s="132">
        <v>0</v>
      </c>
      <c r="Y55" s="132" t="b">
        <v>0</v>
      </c>
      <c r="Z55" s="132">
        <v>40</v>
      </c>
      <c r="AA55" s="132">
        <v>0.17199999999999999</v>
      </c>
      <c r="AB55" s="132" t="s">
        <v>24</v>
      </c>
      <c r="AC55" s="132" t="s">
        <v>441</v>
      </c>
      <c r="AD55" s="132" t="s">
        <v>2576</v>
      </c>
    </row>
    <row r="56" spans="2:30" x14ac:dyDescent="0.3">
      <c r="B56" s="132">
        <v>-23.79</v>
      </c>
      <c r="C56" s="132">
        <v>-36.049999999999997</v>
      </c>
      <c r="D56" s="132">
        <v>-30.85</v>
      </c>
      <c r="E56" s="132">
        <v>-61.27</v>
      </c>
      <c r="F56" s="132">
        <v>-57.32</v>
      </c>
      <c r="G56" s="132" t="s">
        <v>5670</v>
      </c>
      <c r="H56" s="132" t="s">
        <v>245</v>
      </c>
      <c r="I56" s="132">
        <v>0.80100000000000005</v>
      </c>
      <c r="J56" s="132">
        <v>-72</v>
      </c>
      <c r="K56" s="132">
        <v>-72</v>
      </c>
      <c r="L56" s="132" t="b">
        <v>0</v>
      </c>
      <c r="M56" s="132">
        <v>-41.988999999999997</v>
      </c>
      <c r="N56" s="132">
        <v>8.9019999999999992</v>
      </c>
      <c r="O56" s="132">
        <v>-4.7169999999999996</v>
      </c>
      <c r="P56" s="132">
        <v>8.34</v>
      </c>
      <c r="Q56" s="132">
        <v>-356.51299999999998</v>
      </c>
      <c r="R56" s="132">
        <v>6.12</v>
      </c>
      <c r="S56" s="132">
        <v>46</v>
      </c>
      <c r="T56" s="132">
        <v>28</v>
      </c>
      <c r="U56" s="132">
        <v>391</v>
      </c>
      <c r="V56" s="132" t="s">
        <v>6514</v>
      </c>
      <c r="W56" s="132" t="b">
        <v>0</v>
      </c>
      <c r="X56" s="132">
        <v>0</v>
      </c>
      <c r="Y56" s="132" t="b">
        <v>0</v>
      </c>
      <c r="Z56" s="132">
        <v>33</v>
      </c>
      <c r="AA56" s="132">
        <v>0.156</v>
      </c>
      <c r="AB56" s="132" t="s">
        <v>66</v>
      </c>
      <c r="AC56" s="132" t="s">
        <v>259</v>
      </c>
      <c r="AD56" s="132" t="s">
        <v>5677</v>
      </c>
    </row>
    <row r="57" spans="2:30" x14ac:dyDescent="0.3">
      <c r="B57" s="132">
        <v>1.04</v>
      </c>
      <c r="C57" s="132">
        <v>-2.02</v>
      </c>
      <c r="D57" s="132">
        <v>-15.4</v>
      </c>
      <c r="E57" s="132">
        <v>4.5599999999999996</v>
      </c>
      <c r="F57" s="132">
        <v>-6.24</v>
      </c>
      <c r="G57" s="132" t="s">
        <v>169</v>
      </c>
      <c r="H57" s="132" t="s">
        <v>24</v>
      </c>
      <c r="I57" s="132">
        <v>0.69199999999999995</v>
      </c>
      <c r="J57" s="132">
        <v>-59</v>
      </c>
      <c r="K57" s="132">
        <v>-57</v>
      </c>
      <c r="L57" s="132" t="b">
        <v>0</v>
      </c>
      <c r="M57" s="132">
        <v>-40.002000000000002</v>
      </c>
      <c r="N57" s="132">
        <v>5.125</v>
      </c>
      <c r="O57" s="132">
        <v>-7.8049999999999997</v>
      </c>
      <c r="P57" s="132">
        <v>2.4700000000000002</v>
      </c>
      <c r="Q57" s="132">
        <v>72.105999999999995</v>
      </c>
      <c r="R57" s="132">
        <v>4.2679999999999998</v>
      </c>
      <c r="S57" s="132">
        <v>21</v>
      </c>
      <c r="T57" s="132">
        <v>7</v>
      </c>
      <c r="U57" s="132">
        <v>1897</v>
      </c>
      <c r="V57" s="132" t="s">
        <v>6515</v>
      </c>
      <c r="W57" s="132" t="b">
        <v>1</v>
      </c>
      <c r="X57" s="132">
        <v>0</v>
      </c>
      <c r="Y57" s="132" t="b">
        <v>0</v>
      </c>
      <c r="Z57" s="132">
        <v>45</v>
      </c>
      <c r="AA57" s="132">
        <v>0.14099999999999999</v>
      </c>
      <c r="AB57" s="132" t="s">
        <v>24</v>
      </c>
      <c r="AC57" s="132" t="s">
        <v>177</v>
      </c>
      <c r="AD57" s="132" t="s">
        <v>2514</v>
      </c>
    </row>
    <row r="58" spans="2:30" x14ac:dyDescent="0.3">
      <c r="B58" s="132">
        <v>7.48</v>
      </c>
      <c r="C58" s="132">
        <v>17.13</v>
      </c>
      <c r="D58" s="132">
        <v>10.49</v>
      </c>
      <c r="E58" s="132">
        <v>8.9700000000000006</v>
      </c>
      <c r="F58" s="132">
        <v>-2.67</v>
      </c>
      <c r="G58" s="132" t="s">
        <v>827</v>
      </c>
      <c r="H58" s="132" t="s">
        <v>48</v>
      </c>
      <c r="I58" s="132">
        <v>2.024</v>
      </c>
      <c r="J58" s="132">
        <v>-63</v>
      </c>
      <c r="K58" s="132">
        <v>-56</v>
      </c>
      <c r="L58" s="132" t="b">
        <v>1</v>
      </c>
      <c r="M58" s="132">
        <v>-35.676000000000002</v>
      </c>
      <c r="N58" s="132">
        <v>4.5010000000000003</v>
      </c>
      <c r="O58" s="132">
        <v>-7.9260000000000002</v>
      </c>
      <c r="P58" s="132">
        <v>3.9</v>
      </c>
      <c r="Q58" s="132">
        <v>81.102000000000004</v>
      </c>
      <c r="R58" s="132">
        <v>71.099999999999994</v>
      </c>
      <c r="S58" s="132">
        <v>61</v>
      </c>
      <c r="T58" s="132">
        <v>80</v>
      </c>
      <c r="U58" s="132">
        <v>72</v>
      </c>
      <c r="V58" s="132" t="s">
        <v>6516</v>
      </c>
      <c r="W58" s="132" t="b">
        <v>0</v>
      </c>
      <c r="X58" s="132">
        <v>0</v>
      </c>
      <c r="Y58" s="132" t="b">
        <v>0</v>
      </c>
      <c r="Z58" s="132">
        <v>43</v>
      </c>
      <c r="AA58" s="132">
        <v>0.125</v>
      </c>
      <c r="AB58" s="132" t="s">
        <v>44</v>
      </c>
      <c r="AC58" s="132" t="s">
        <v>43</v>
      </c>
      <c r="AD58" s="132" t="s">
        <v>6028</v>
      </c>
    </row>
    <row r="59" spans="2:30" x14ac:dyDescent="0.3">
      <c r="B59" s="132">
        <v>1.84</v>
      </c>
      <c r="C59" s="132">
        <v>-12.88</v>
      </c>
      <c r="D59" s="132">
        <v>-18.13</v>
      </c>
      <c r="E59" s="132">
        <v>-7.97</v>
      </c>
      <c r="F59" s="132">
        <v>-20.77</v>
      </c>
      <c r="G59" s="132" t="s">
        <v>133</v>
      </c>
      <c r="H59" s="132" t="s">
        <v>24</v>
      </c>
      <c r="I59" s="132">
        <v>2.577</v>
      </c>
      <c r="J59" s="132">
        <v>-57</v>
      </c>
      <c r="K59" s="132">
        <v>-55</v>
      </c>
      <c r="L59" s="132" t="b">
        <v>0</v>
      </c>
      <c r="M59" s="132">
        <v>-60.143999999999998</v>
      </c>
      <c r="N59" s="132">
        <v>6.468</v>
      </c>
      <c r="O59" s="132">
        <v>-9.298</v>
      </c>
      <c r="P59" s="132">
        <v>3.26</v>
      </c>
      <c r="Q59" s="132">
        <v>95.372</v>
      </c>
      <c r="R59" s="132">
        <v>9.8049999999999997</v>
      </c>
      <c r="S59" s="132">
        <v>-44</v>
      </c>
      <c r="T59" s="132">
        <v>-47</v>
      </c>
      <c r="U59" s="132">
        <v>625</v>
      </c>
      <c r="V59" s="132" t="s">
        <v>6517</v>
      </c>
      <c r="W59" s="132" t="b">
        <v>1</v>
      </c>
      <c r="X59" s="132">
        <v>0</v>
      </c>
      <c r="Y59" s="132" t="b">
        <v>0</v>
      </c>
      <c r="Z59" s="132">
        <v>39</v>
      </c>
      <c r="AA59" s="132">
        <v>0.109</v>
      </c>
      <c r="AB59" s="132" t="s">
        <v>48</v>
      </c>
      <c r="AC59" s="132" t="s">
        <v>351</v>
      </c>
      <c r="AD59" s="132" t="s">
        <v>6027</v>
      </c>
    </row>
    <row r="60" spans="2:30" x14ac:dyDescent="0.3">
      <c r="B60" s="132">
        <v>0.17</v>
      </c>
      <c r="C60" s="132">
        <v>-6.03</v>
      </c>
      <c r="D60" s="132">
        <v>-23.61</v>
      </c>
      <c r="E60" s="132">
        <v>-6.48</v>
      </c>
      <c r="F60" s="132">
        <v>-10.71</v>
      </c>
      <c r="G60" s="132" t="s">
        <v>256</v>
      </c>
      <c r="H60" s="132" t="s">
        <v>36</v>
      </c>
      <c r="I60" s="132">
        <v>0.53800000000000003</v>
      </c>
      <c r="J60" s="132">
        <v>-68</v>
      </c>
      <c r="K60" s="132">
        <v>-51</v>
      </c>
      <c r="L60" s="132" t="b">
        <v>0</v>
      </c>
      <c r="M60" s="132">
        <v>-74</v>
      </c>
      <c r="N60" s="132">
        <v>7.3739999999999997</v>
      </c>
      <c r="O60" s="132">
        <v>-10.036</v>
      </c>
      <c r="P60" s="132">
        <v>3.17</v>
      </c>
      <c r="Q60" s="132">
        <v>-37.332999999999998</v>
      </c>
      <c r="R60" s="132">
        <v>1.1839999999999999</v>
      </c>
      <c r="S60" s="132">
        <v>-4</v>
      </c>
      <c r="T60" s="132">
        <v>-37</v>
      </c>
      <c r="U60" s="132">
        <v>5333</v>
      </c>
      <c r="V60" s="132" t="s">
        <v>6518</v>
      </c>
      <c r="W60" s="132" t="b">
        <v>1</v>
      </c>
      <c r="X60" s="132">
        <v>0</v>
      </c>
      <c r="Y60" s="132" t="b">
        <v>0</v>
      </c>
      <c r="Z60" s="132">
        <v>39</v>
      </c>
      <c r="AA60" s="132">
        <v>9.4E-2</v>
      </c>
      <c r="AB60" s="132" t="s">
        <v>48</v>
      </c>
      <c r="AC60" s="132" t="s">
        <v>153</v>
      </c>
      <c r="AD60" s="132" t="s">
        <v>2688</v>
      </c>
    </row>
    <row r="61" spans="2:30" x14ac:dyDescent="0.3">
      <c r="B61" s="132">
        <v>0</v>
      </c>
      <c r="C61" s="132">
        <v>0.95</v>
      </c>
      <c r="D61" s="132">
        <v>-3.64</v>
      </c>
      <c r="E61" s="132">
        <v>-1.55</v>
      </c>
      <c r="F61" s="132">
        <v>-4.79</v>
      </c>
      <c r="G61" s="132" t="s">
        <v>6520</v>
      </c>
      <c r="H61" s="132" t="s">
        <v>150</v>
      </c>
      <c r="I61" s="132">
        <v>2.3849999999999998</v>
      </c>
      <c r="J61" s="132">
        <v>-24</v>
      </c>
      <c r="K61" s="132">
        <v>-13</v>
      </c>
      <c r="L61" s="132" t="b">
        <v>0</v>
      </c>
      <c r="M61" s="132">
        <v>-11.278</v>
      </c>
      <c r="N61" s="132">
        <v>1.028</v>
      </c>
      <c r="O61" s="132">
        <v>-10.973000000000001</v>
      </c>
      <c r="P61" s="132">
        <v>1.43</v>
      </c>
      <c r="Q61" s="132">
        <v>88.144999999999996</v>
      </c>
      <c r="R61" s="132">
        <v>15.9</v>
      </c>
      <c r="S61" s="132">
        <v>43</v>
      </c>
      <c r="T61" s="132">
        <v>2</v>
      </c>
      <c r="U61" s="132">
        <v>881</v>
      </c>
      <c r="V61" s="132" t="s">
        <v>6519</v>
      </c>
      <c r="W61" s="132" t="b">
        <v>1</v>
      </c>
      <c r="X61" s="132">
        <v>0</v>
      </c>
      <c r="Y61" s="132" t="b">
        <v>0</v>
      </c>
      <c r="Z61" s="132">
        <v>30</v>
      </c>
      <c r="AA61" s="132">
        <v>7.8E-2</v>
      </c>
      <c r="AB61" s="132" t="s">
        <v>24</v>
      </c>
      <c r="AC61" s="132" t="s">
        <v>504</v>
      </c>
      <c r="AD61" s="132" t="s">
        <v>2569</v>
      </c>
    </row>
    <row r="62" spans="2:30" x14ac:dyDescent="0.3">
      <c r="B62" s="132">
        <v>2.31</v>
      </c>
      <c r="C62" s="132">
        <v>10.92</v>
      </c>
      <c r="D62" s="132">
        <v>6.03</v>
      </c>
      <c r="E62" s="132">
        <v>-1.42</v>
      </c>
      <c r="F62" s="132">
        <v>-14.52</v>
      </c>
      <c r="G62" s="132" t="s">
        <v>121</v>
      </c>
      <c r="H62" s="132" t="s">
        <v>115</v>
      </c>
      <c r="I62" s="132">
        <v>1.107</v>
      </c>
      <c r="J62" s="132">
        <v>-42</v>
      </c>
      <c r="K62" s="132">
        <v>-20</v>
      </c>
      <c r="L62" s="132" t="b">
        <v>1</v>
      </c>
      <c r="M62" s="132">
        <v>-59.58</v>
      </c>
      <c r="N62" s="132">
        <v>4.7430000000000003</v>
      </c>
      <c r="O62" s="132">
        <v>-12.561</v>
      </c>
      <c r="P62" s="132">
        <v>2.68</v>
      </c>
      <c r="Q62" s="132">
        <v>-6.7519999999999998</v>
      </c>
      <c r="R62" s="132">
        <v>5.5350000000000001</v>
      </c>
      <c r="S62" s="132">
        <v>-47</v>
      </c>
      <c r="T62" s="132">
        <v>-51</v>
      </c>
      <c r="U62" s="132">
        <v>1350</v>
      </c>
      <c r="V62" s="132" t="s">
        <v>6521</v>
      </c>
      <c r="W62" s="132" t="b">
        <v>1</v>
      </c>
      <c r="X62" s="132">
        <v>0</v>
      </c>
      <c r="Y62" s="132" t="b">
        <v>1</v>
      </c>
      <c r="Z62" s="132">
        <v>45</v>
      </c>
      <c r="AA62" s="132">
        <v>6.2E-2</v>
      </c>
      <c r="AB62" s="132" t="s">
        <v>31</v>
      </c>
      <c r="AC62" s="132" t="s">
        <v>2825</v>
      </c>
      <c r="AD62" s="132" t="s">
        <v>511</v>
      </c>
    </row>
    <row r="63" spans="2:30" x14ac:dyDescent="0.3">
      <c r="B63" s="132">
        <v>0.56999999999999995</v>
      </c>
      <c r="C63" s="132">
        <v>-5.84</v>
      </c>
      <c r="D63" s="132">
        <v>-24.95</v>
      </c>
      <c r="E63" s="132">
        <v>-17.920000000000002</v>
      </c>
      <c r="F63" s="132">
        <v>-24.05</v>
      </c>
      <c r="G63" s="132" t="s">
        <v>88</v>
      </c>
      <c r="H63" s="132" t="s">
        <v>31</v>
      </c>
      <c r="I63" s="132">
        <v>0.93200000000000005</v>
      </c>
      <c r="J63" s="132">
        <v>-41</v>
      </c>
      <c r="K63" s="132">
        <v>-39</v>
      </c>
      <c r="L63" s="132" t="b">
        <v>0</v>
      </c>
      <c r="M63" s="132">
        <v>-94.192999999999998</v>
      </c>
      <c r="N63" s="132">
        <v>5.6689999999999996</v>
      </c>
      <c r="O63" s="132">
        <v>-16.614000000000001</v>
      </c>
      <c r="P63" s="132">
        <v>3.55</v>
      </c>
      <c r="Q63" s="132">
        <v>68.218000000000004</v>
      </c>
      <c r="R63" s="132">
        <v>7.01</v>
      </c>
      <c r="S63" s="132">
        <v>-30</v>
      </c>
      <c r="T63" s="132">
        <v>-46</v>
      </c>
      <c r="U63" s="132">
        <v>802</v>
      </c>
      <c r="V63" s="132" t="s">
        <v>6522</v>
      </c>
      <c r="W63" s="132" t="b">
        <v>1</v>
      </c>
      <c r="X63" s="132">
        <v>0</v>
      </c>
      <c r="Y63" s="132" t="b">
        <v>0</v>
      </c>
      <c r="Z63" s="132">
        <v>43</v>
      </c>
      <c r="AA63" s="132">
        <v>4.7E-2</v>
      </c>
      <c r="AB63" s="132" t="s">
        <v>28</v>
      </c>
      <c r="AC63" s="132" t="s">
        <v>2837</v>
      </c>
      <c r="AD63" s="132" t="s">
        <v>506</v>
      </c>
    </row>
    <row r="64" spans="2:30" x14ac:dyDescent="0.3">
      <c r="B64" s="132">
        <v>-1.68</v>
      </c>
      <c r="C64" s="132">
        <v>-14.26</v>
      </c>
      <c r="D64" s="132">
        <v>-16.73</v>
      </c>
      <c r="E64" s="132">
        <v>-12.67</v>
      </c>
      <c r="F64" s="132">
        <v>-25.52</v>
      </c>
      <c r="G64" s="132" t="s">
        <v>130</v>
      </c>
      <c r="H64" s="132" t="s">
        <v>31</v>
      </c>
      <c r="I64" s="132">
        <v>4.4660000000000002</v>
      </c>
      <c r="J64" s="132">
        <v>-33</v>
      </c>
      <c r="K64" s="132">
        <v>-32</v>
      </c>
      <c r="L64" s="132" t="b">
        <v>0</v>
      </c>
      <c r="M64" s="132">
        <v>-64.441000000000003</v>
      </c>
      <c r="N64" s="132">
        <v>3.52</v>
      </c>
      <c r="O64" s="132">
        <v>-18.306000000000001</v>
      </c>
      <c r="P64" s="132">
        <v>3.31</v>
      </c>
      <c r="Q64" s="132">
        <v>60.341999999999999</v>
      </c>
      <c r="R64" s="132">
        <v>122.7</v>
      </c>
      <c r="S64" s="132">
        <v>-34</v>
      </c>
      <c r="T64" s="132">
        <v>-27</v>
      </c>
      <c r="U64" s="132">
        <v>49</v>
      </c>
      <c r="V64" s="132" t="s">
        <v>6523</v>
      </c>
      <c r="W64" s="132" t="b">
        <v>1</v>
      </c>
      <c r="X64" s="132">
        <v>0</v>
      </c>
      <c r="Y64" s="132" t="b">
        <v>0</v>
      </c>
      <c r="Z64" s="132">
        <v>40</v>
      </c>
      <c r="AA64" s="132">
        <v>3.1E-2</v>
      </c>
      <c r="AB64" s="132" t="s">
        <v>28</v>
      </c>
      <c r="AC64" s="132" t="s">
        <v>137</v>
      </c>
      <c r="AD64" s="132" t="s">
        <v>2644</v>
      </c>
    </row>
    <row r="65" spans="2:30" x14ac:dyDescent="0.3">
      <c r="B65" s="132">
        <v>-1.6</v>
      </c>
      <c r="C65" s="132">
        <v>-11.53</v>
      </c>
      <c r="D65" s="132">
        <v>-19.18</v>
      </c>
      <c r="E65" s="132">
        <v>-24.46</v>
      </c>
      <c r="F65" s="132">
        <v>-25.04</v>
      </c>
      <c r="G65" s="132" t="s">
        <v>6525</v>
      </c>
      <c r="H65" s="132" t="s">
        <v>102</v>
      </c>
      <c r="I65" s="132">
        <v>0.63900000000000001</v>
      </c>
      <c r="J65" s="132">
        <v>-40</v>
      </c>
      <c r="K65" s="132">
        <v>-40</v>
      </c>
      <c r="L65" s="132" t="b">
        <v>0</v>
      </c>
      <c r="M65" s="132">
        <v>-65.341999999999999</v>
      </c>
      <c r="N65" s="132">
        <v>1.9370000000000001</v>
      </c>
      <c r="O65" s="132">
        <v>-33.74</v>
      </c>
      <c r="P65" s="132">
        <v>1.95</v>
      </c>
      <c r="Q65" s="132">
        <v>-10.444000000000001</v>
      </c>
      <c r="R65" s="132">
        <v>9.82</v>
      </c>
      <c r="S65" s="132">
        <v>-88</v>
      </c>
      <c r="T65" s="132">
        <v>-85</v>
      </c>
      <c r="U65" s="132">
        <v>1044</v>
      </c>
      <c r="V65" s="132" t="s">
        <v>6524</v>
      </c>
      <c r="W65" s="132" t="b">
        <v>1</v>
      </c>
      <c r="X65" s="132">
        <v>0</v>
      </c>
      <c r="Y65" s="132" t="b">
        <v>0</v>
      </c>
      <c r="Z65" s="132">
        <v>28</v>
      </c>
      <c r="AA65" s="132">
        <v>1.6E-2</v>
      </c>
      <c r="AB65" s="132" t="s">
        <v>66</v>
      </c>
      <c r="AC65" s="132" t="s">
        <v>841</v>
      </c>
      <c r="AD65" s="132" t="s">
        <v>5770</v>
      </c>
    </row>
    <row r="66" spans="2:30" x14ac:dyDescent="0.3">
      <c r="B66" s="132">
        <v>0.85</v>
      </c>
      <c r="C66" s="132">
        <v>20.9</v>
      </c>
      <c r="D66" s="132">
        <v>13.68</v>
      </c>
      <c r="E66" s="132">
        <v>36.42</v>
      </c>
      <c r="F66" s="132">
        <v>27.98</v>
      </c>
      <c r="G66" s="132" t="s">
        <v>109</v>
      </c>
      <c r="H66" s="132" t="s">
        <v>31</v>
      </c>
      <c r="I66" s="132">
        <v>0.76900000000000002</v>
      </c>
      <c r="J66" s="132">
        <v>-63</v>
      </c>
      <c r="K66" s="132">
        <v>-47</v>
      </c>
      <c r="L66" s="132" t="b">
        <v>1</v>
      </c>
      <c r="M66" s="132">
        <v>35.877000000000002</v>
      </c>
      <c r="N66" s="132">
        <v>7.1109999999999998</v>
      </c>
      <c r="O66" s="132">
        <v>5.0449999999999999</v>
      </c>
      <c r="P66" s="132">
        <v>2.99</v>
      </c>
      <c r="Q66" s="132">
        <v>-17.015000000000001</v>
      </c>
      <c r="R66" s="132">
        <v>118</v>
      </c>
      <c r="S66" s="132">
        <v>-81</v>
      </c>
      <c r="T66" s="132">
        <v>-88</v>
      </c>
      <c r="U66" s="132">
        <v>56</v>
      </c>
      <c r="V66" s="132" t="s">
        <v>6031</v>
      </c>
      <c r="W66" s="132" t="b">
        <v>0</v>
      </c>
      <c r="X66" s="132">
        <v>0</v>
      </c>
      <c r="Y66" s="132" t="b">
        <v>0</v>
      </c>
      <c r="Z66" s="132">
        <v>50</v>
      </c>
      <c r="AA66" s="132">
        <v>0.58699999999999997</v>
      </c>
      <c r="AB66" s="132" t="s">
        <v>31</v>
      </c>
      <c r="AC66" s="132" t="s">
        <v>109</v>
      </c>
      <c r="AD66" s="132" t="s">
        <v>2651</v>
      </c>
    </row>
    <row r="67" spans="2:30" x14ac:dyDescent="0.3">
      <c r="B67" s="132">
        <v>0.36</v>
      </c>
      <c r="C67" s="132">
        <v>5.68</v>
      </c>
      <c r="D67" s="132">
        <v>5.3</v>
      </c>
      <c r="E67" s="132">
        <v>21.31</v>
      </c>
      <c r="F67" s="132">
        <v>12.99</v>
      </c>
      <c r="G67" s="132" t="s">
        <v>336</v>
      </c>
      <c r="H67" s="132" t="s">
        <v>48</v>
      </c>
      <c r="I67" s="132">
        <v>43.942999999999998</v>
      </c>
      <c r="J67" s="132">
        <v>-30</v>
      </c>
      <c r="K67" s="132">
        <v>-11</v>
      </c>
      <c r="L67" s="132" t="b">
        <v>1</v>
      </c>
      <c r="M67" s="132">
        <v>18.103999999999999</v>
      </c>
      <c r="N67" s="132">
        <v>4.0140000000000002</v>
      </c>
      <c r="O67" s="132">
        <v>4.51</v>
      </c>
      <c r="P67" s="132">
        <v>1.92</v>
      </c>
      <c r="Q67" s="132">
        <v>45.387</v>
      </c>
      <c r="R67" s="132">
        <v>49.234999999999999</v>
      </c>
      <c r="S67" s="132">
        <v>3</v>
      </c>
      <c r="T67" s="132">
        <v>1</v>
      </c>
      <c r="U67" s="132">
        <v>211</v>
      </c>
      <c r="V67" s="132" t="s">
        <v>2670</v>
      </c>
      <c r="W67" s="132" t="b">
        <v>0</v>
      </c>
      <c r="X67" s="132">
        <v>0</v>
      </c>
      <c r="Y67" s="132" t="b">
        <v>1</v>
      </c>
      <c r="Z67" s="132">
        <v>54</v>
      </c>
      <c r="AA67" s="132">
        <v>0.58099999999999996</v>
      </c>
      <c r="AB67" s="132" t="s">
        <v>48</v>
      </c>
      <c r="AC67" s="132" t="s">
        <v>336</v>
      </c>
      <c r="AD67" s="132" t="s">
        <v>2704</v>
      </c>
    </row>
    <row r="68" spans="2:30" x14ac:dyDescent="0.3">
      <c r="B68" s="132">
        <v>1.39</v>
      </c>
      <c r="C68" s="132">
        <v>0.02</v>
      </c>
      <c r="D68" s="132">
        <v>2.09</v>
      </c>
      <c r="E68" s="132">
        <v>9.93</v>
      </c>
      <c r="F68" s="132">
        <v>7.06</v>
      </c>
      <c r="G68" s="132" t="s">
        <v>84</v>
      </c>
      <c r="H68" s="132" t="s">
        <v>36</v>
      </c>
      <c r="I68" s="132">
        <v>14.733000000000001</v>
      </c>
      <c r="J68" s="132">
        <v>-53</v>
      </c>
      <c r="K68" s="132">
        <v>-47</v>
      </c>
      <c r="L68" s="132" t="b">
        <v>1</v>
      </c>
      <c r="M68" s="132">
        <v>12.07</v>
      </c>
      <c r="N68" s="132">
        <v>2.7410000000000001</v>
      </c>
      <c r="O68" s="132">
        <v>4.4029999999999996</v>
      </c>
      <c r="P68" s="132">
        <v>2.62</v>
      </c>
      <c r="Q68" s="132">
        <v>40.938000000000002</v>
      </c>
      <c r="R68" s="132">
        <v>47.48</v>
      </c>
      <c r="S68" s="132">
        <v>-58</v>
      </c>
      <c r="T68" s="132">
        <v>-66</v>
      </c>
      <c r="U68" s="132">
        <v>160</v>
      </c>
      <c r="V68" s="132" t="s">
        <v>2725</v>
      </c>
      <c r="W68" s="132" t="b">
        <v>0</v>
      </c>
      <c r="X68" s="132">
        <v>0</v>
      </c>
      <c r="Y68" s="132" t="b">
        <v>0</v>
      </c>
      <c r="Z68" s="132">
        <v>44</v>
      </c>
      <c r="AA68" s="132">
        <v>0.57399999999999995</v>
      </c>
      <c r="AB68" s="132" t="s">
        <v>36</v>
      </c>
      <c r="AC68" s="132" t="s">
        <v>84</v>
      </c>
      <c r="AD68" s="132" t="s">
        <v>2602</v>
      </c>
    </row>
    <row r="69" spans="2:30" x14ac:dyDescent="0.3">
      <c r="B69" s="132">
        <v>-0.12</v>
      </c>
      <c r="C69" s="132">
        <v>0.5</v>
      </c>
      <c r="D69" s="132">
        <v>-1.46</v>
      </c>
      <c r="E69" s="132">
        <v>13.09</v>
      </c>
      <c r="F69" s="132">
        <v>6.98</v>
      </c>
      <c r="G69" s="132" t="s">
        <v>365</v>
      </c>
      <c r="H69" s="132" t="s">
        <v>36</v>
      </c>
      <c r="I69" s="132">
        <v>9.0220000000000002</v>
      </c>
      <c r="J69" s="132">
        <v>-22</v>
      </c>
      <c r="K69" s="132">
        <v>-3</v>
      </c>
      <c r="L69" s="132" t="b">
        <v>1</v>
      </c>
      <c r="M69" s="132">
        <v>8.4610000000000003</v>
      </c>
      <c r="N69" s="132">
        <v>1.9279999999999999</v>
      </c>
      <c r="O69" s="132">
        <v>4.3890000000000002</v>
      </c>
      <c r="P69" s="132">
        <v>1.36</v>
      </c>
      <c r="Q69" s="132">
        <v>9.07</v>
      </c>
      <c r="R69" s="132">
        <v>81.2</v>
      </c>
      <c r="S69" s="132">
        <v>-30</v>
      </c>
      <c r="T69" s="132">
        <v>-17</v>
      </c>
      <c r="U69" s="132">
        <v>181</v>
      </c>
      <c r="V69" s="132" t="s">
        <v>2535</v>
      </c>
      <c r="W69" s="132" t="b">
        <v>1</v>
      </c>
      <c r="X69" s="132">
        <v>0</v>
      </c>
      <c r="Y69" s="132" t="b">
        <v>1</v>
      </c>
      <c r="Z69" s="132">
        <v>38</v>
      </c>
      <c r="AA69" s="132">
        <v>0.56799999999999995</v>
      </c>
      <c r="AB69" s="132" t="s">
        <v>36</v>
      </c>
      <c r="AC69" s="132" t="s">
        <v>365</v>
      </c>
      <c r="AD69" s="132" t="s">
        <v>2741</v>
      </c>
    </row>
    <row r="70" spans="2:30" x14ac:dyDescent="0.3">
      <c r="B70" s="132">
        <v>-1.93</v>
      </c>
      <c r="C70" s="132">
        <v>-5.99</v>
      </c>
      <c r="D70" s="132">
        <v>-3.8</v>
      </c>
      <c r="E70" s="132">
        <v>8.93</v>
      </c>
      <c r="F70" s="132">
        <v>3.62</v>
      </c>
      <c r="G70" s="132" t="s">
        <v>883</v>
      </c>
      <c r="H70" s="132" t="s">
        <v>24</v>
      </c>
      <c r="I70" s="132">
        <v>0.875</v>
      </c>
      <c r="J70" s="132">
        <v>-45</v>
      </c>
      <c r="K70" s="132">
        <v>-20</v>
      </c>
      <c r="L70" s="132" t="b">
        <v>0</v>
      </c>
      <c r="M70" s="132">
        <v>8.6010000000000009</v>
      </c>
      <c r="N70" s="132">
        <v>2.0089999999999999</v>
      </c>
      <c r="O70" s="132">
        <v>4.282</v>
      </c>
      <c r="P70" s="132">
        <v>2.02</v>
      </c>
      <c r="Q70" s="132">
        <v>-52.552999999999997</v>
      </c>
      <c r="R70" s="132">
        <v>13.18</v>
      </c>
      <c r="S70" s="132">
        <v>-42</v>
      </c>
      <c r="T70" s="132">
        <v>-42</v>
      </c>
      <c r="U70" s="132">
        <v>750</v>
      </c>
      <c r="V70" s="132" t="s">
        <v>5717</v>
      </c>
      <c r="W70" s="132" t="b">
        <v>0</v>
      </c>
      <c r="X70" s="132">
        <v>0</v>
      </c>
      <c r="Y70" s="132" t="b">
        <v>0</v>
      </c>
      <c r="Z70" s="132">
        <v>42</v>
      </c>
      <c r="AA70" s="132">
        <v>0.56100000000000005</v>
      </c>
      <c r="AB70" s="132" t="s">
        <v>24</v>
      </c>
      <c r="AC70" s="132" t="s">
        <v>883</v>
      </c>
      <c r="AD70" s="132" t="s">
        <v>5747</v>
      </c>
    </row>
    <row r="71" spans="2:30" x14ac:dyDescent="0.3">
      <c r="B71" s="132">
        <v>2.78</v>
      </c>
      <c r="C71" s="132">
        <v>6.67</v>
      </c>
      <c r="D71" s="132">
        <v>4.8899999999999997</v>
      </c>
      <c r="E71" s="132">
        <v>14.84</v>
      </c>
      <c r="F71" s="132">
        <v>13.02</v>
      </c>
      <c r="G71" s="132" t="s">
        <v>54</v>
      </c>
      <c r="H71" s="132" t="s">
        <v>24</v>
      </c>
      <c r="I71" s="132">
        <v>8.0630000000000006</v>
      </c>
      <c r="J71" s="132">
        <v>-30</v>
      </c>
      <c r="K71" s="132">
        <v>-3</v>
      </c>
      <c r="L71" s="132" t="b">
        <v>1</v>
      </c>
      <c r="M71" s="132">
        <v>14.696999999999999</v>
      </c>
      <c r="N71" s="132">
        <v>3.4420000000000002</v>
      </c>
      <c r="O71" s="132">
        <v>4.2699999999999996</v>
      </c>
      <c r="P71" s="132">
        <v>2.52</v>
      </c>
      <c r="Q71" s="132">
        <v>7.3959999999999999</v>
      </c>
      <c r="R71" s="132">
        <v>107.2</v>
      </c>
      <c r="S71" s="132">
        <v>-14</v>
      </c>
      <c r="T71" s="132">
        <v>-13</v>
      </c>
      <c r="U71" s="132">
        <v>73</v>
      </c>
      <c r="V71" s="132" t="s">
        <v>554</v>
      </c>
      <c r="W71" s="132" t="b">
        <v>1</v>
      </c>
      <c r="X71" s="132">
        <v>0</v>
      </c>
      <c r="Y71" s="132" t="b">
        <v>1</v>
      </c>
      <c r="Z71" s="132">
        <v>47</v>
      </c>
      <c r="AA71" s="132">
        <v>0.55500000000000005</v>
      </c>
      <c r="AB71" s="132" t="s">
        <v>24</v>
      </c>
      <c r="AC71" s="132" t="s">
        <v>54</v>
      </c>
      <c r="AD71" s="132" t="s">
        <v>6005</v>
      </c>
    </row>
    <row r="72" spans="2:30" x14ac:dyDescent="0.3">
      <c r="B72" s="132">
        <v>-0.56999999999999995</v>
      </c>
      <c r="C72" s="132">
        <v>2.74</v>
      </c>
      <c r="D72" s="132">
        <v>-2.74</v>
      </c>
      <c r="E72" s="132">
        <v>45.06</v>
      </c>
      <c r="F72" s="132">
        <v>28.66</v>
      </c>
      <c r="G72" s="132" t="s">
        <v>52</v>
      </c>
      <c r="H72" s="132" t="s">
        <v>36</v>
      </c>
      <c r="I72" s="132">
        <v>3.395</v>
      </c>
      <c r="J72" s="132">
        <v>-70</v>
      </c>
      <c r="K72" s="132">
        <v>-57</v>
      </c>
      <c r="L72" s="132" t="b">
        <v>1</v>
      </c>
      <c r="M72" s="132">
        <v>37.045999999999999</v>
      </c>
      <c r="N72" s="132">
        <v>9.6720000000000006</v>
      </c>
      <c r="O72" s="132">
        <v>3.83</v>
      </c>
      <c r="P72" s="132">
        <v>3.49</v>
      </c>
      <c r="Q72" s="132">
        <v>6.8550000000000004</v>
      </c>
      <c r="R72" s="132">
        <v>6.68</v>
      </c>
      <c r="S72" s="132">
        <v>-78</v>
      </c>
      <c r="T72" s="132">
        <v>-83</v>
      </c>
      <c r="U72" s="132">
        <v>856</v>
      </c>
      <c r="V72" s="132" t="s">
        <v>2675</v>
      </c>
      <c r="W72" s="132" t="b">
        <v>0</v>
      </c>
      <c r="X72" s="132">
        <v>0</v>
      </c>
      <c r="Y72" s="132" t="b">
        <v>0</v>
      </c>
      <c r="Z72" s="132">
        <v>42</v>
      </c>
      <c r="AA72" s="132">
        <v>0.54800000000000004</v>
      </c>
      <c r="AB72" s="132" t="s">
        <v>36</v>
      </c>
      <c r="AC72" s="132" t="s">
        <v>52</v>
      </c>
      <c r="AD72" s="132" t="s">
        <v>2715</v>
      </c>
    </row>
    <row r="73" spans="2:30" x14ac:dyDescent="0.3">
      <c r="B73" s="132">
        <v>3.28</v>
      </c>
      <c r="C73" s="132">
        <v>-2.52</v>
      </c>
      <c r="D73" s="132">
        <v>-8</v>
      </c>
      <c r="E73" s="132">
        <v>7.72</v>
      </c>
      <c r="F73" s="132">
        <v>1.07</v>
      </c>
      <c r="G73" s="132" t="s">
        <v>259</v>
      </c>
      <c r="H73" s="132" t="s">
        <v>66</v>
      </c>
      <c r="I73" s="132">
        <v>3.0009999999999999</v>
      </c>
      <c r="J73" s="132">
        <v>-57</v>
      </c>
      <c r="K73" s="132">
        <v>-22</v>
      </c>
      <c r="L73" s="132" t="b">
        <v>1</v>
      </c>
      <c r="M73" s="132">
        <v>19.350000000000001</v>
      </c>
      <c r="N73" s="132">
        <v>5.4690000000000003</v>
      </c>
      <c r="O73" s="132">
        <v>3.5379999999999998</v>
      </c>
      <c r="P73" s="132">
        <v>2.17</v>
      </c>
      <c r="Q73" s="132">
        <v>37.828000000000003</v>
      </c>
      <c r="R73" s="132">
        <v>17.02</v>
      </c>
      <c r="S73" s="132">
        <v>-74</v>
      </c>
      <c r="T73" s="132">
        <v>-74</v>
      </c>
      <c r="U73" s="132">
        <v>540</v>
      </c>
      <c r="V73" s="132" t="s">
        <v>2502</v>
      </c>
      <c r="W73" s="132" t="b">
        <v>1</v>
      </c>
      <c r="X73" s="132">
        <v>0</v>
      </c>
      <c r="Y73" s="132" t="b">
        <v>0</v>
      </c>
      <c r="Z73" s="132">
        <v>43</v>
      </c>
      <c r="AA73" s="132">
        <v>0.54200000000000004</v>
      </c>
      <c r="AB73" s="132" t="s">
        <v>66</v>
      </c>
      <c r="AC73" s="132" t="s">
        <v>259</v>
      </c>
      <c r="AD73" s="132" t="s">
        <v>6032</v>
      </c>
    </row>
    <row r="74" spans="2:30" x14ac:dyDescent="0.3">
      <c r="B74" s="132">
        <v>2.91</v>
      </c>
      <c r="C74" s="132">
        <v>3.49</v>
      </c>
      <c r="D74" s="132">
        <v>4.18</v>
      </c>
      <c r="E74" s="132">
        <v>25.75</v>
      </c>
      <c r="F74" s="132">
        <v>20.55</v>
      </c>
      <c r="G74" s="132" t="s">
        <v>509</v>
      </c>
      <c r="H74" s="132" t="s">
        <v>66</v>
      </c>
      <c r="I74" s="132">
        <v>3.0550000000000002</v>
      </c>
      <c r="J74" s="132">
        <v>-48</v>
      </c>
      <c r="K74" s="132">
        <v>-19</v>
      </c>
      <c r="L74" s="132" t="b">
        <v>1</v>
      </c>
      <c r="M74" s="132">
        <v>9.4350000000000005</v>
      </c>
      <c r="N74" s="132">
        <v>2.68</v>
      </c>
      <c r="O74" s="132">
        <v>3.5209999999999999</v>
      </c>
      <c r="P74" s="132">
        <v>1.9</v>
      </c>
      <c r="Q74" s="132">
        <v>52.671999999999997</v>
      </c>
      <c r="R74" s="132">
        <v>54.85</v>
      </c>
      <c r="S74" s="132">
        <v>-65</v>
      </c>
      <c r="T74" s="132">
        <v>-62</v>
      </c>
      <c r="U74" s="132">
        <v>191</v>
      </c>
      <c r="V74" s="132" t="s">
        <v>2544</v>
      </c>
      <c r="W74" s="132" t="b">
        <v>1</v>
      </c>
      <c r="X74" s="132">
        <v>0</v>
      </c>
      <c r="Y74" s="132" t="b">
        <v>1</v>
      </c>
      <c r="Z74" s="132">
        <v>49</v>
      </c>
      <c r="AA74" s="132">
        <v>0.53500000000000003</v>
      </c>
      <c r="AB74" s="132" t="s">
        <v>66</v>
      </c>
      <c r="AC74" s="132" t="s">
        <v>509</v>
      </c>
      <c r="AD74" s="132" t="s">
        <v>5768</v>
      </c>
    </row>
    <row r="75" spans="2:30" x14ac:dyDescent="0.3">
      <c r="B75" s="132">
        <v>-2.4</v>
      </c>
      <c r="C75" s="132">
        <v>-11.04</v>
      </c>
      <c r="D75" s="132">
        <v>-13.94</v>
      </c>
      <c r="E75" s="132">
        <v>8.41</v>
      </c>
      <c r="F75" s="132">
        <v>-3.91</v>
      </c>
      <c r="G75" s="132" t="s">
        <v>127</v>
      </c>
      <c r="H75" s="132" t="s">
        <v>44</v>
      </c>
      <c r="I75" s="132">
        <v>0.77800000000000002</v>
      </c>
      <c r="J75" s="132">
        <v>-54</v>
      </c>
      <c r="K75" s="132">
        <v>-41</v>
      </c>
      <c r="L75" s="132" t="b">
        <v>0</v>
      </c>
      <c r="M75" s="132">
        <v>23.411999999999999</v>
      </c>
      <c r="N75" s="132">
        <v>6.8079999999999998</v>
      </c>
      <c r="O75" s="132">
        <v>3.4390000000000001</v>
      </c>
      <c r="P75" s="132">
        <v>3.64</v>
      </c>
      <c r="Q75" s="132">
        <v>-26.478000000000002</v>
      </c>
      <c r="R75" s="132">
        <v>37.4</v>
      </c>
      <c r="S75" s="132">
        <v>-80</v>
      </c>
      <c r="T75" s="132">
        <v>-71</v>
      </c>
      <c r="U75" s="132">
        <v>147</v>
      </c>
      <c r="V75" s="132" t="s">
        <v>2556</v>
      </c>
      <c r="W75" s="132" t="b">
        <v>1</v>
      </c>
      <c r="X75" s="132">
        <v>0</v>
      </c>
      <c r="Y75" s="132" t="b">
        <v>0</v>
      </c>
      <c r="Z75" s="132">
        <v>37</v>
      </c>
      <c r="AA75" s="132">
        <v>0.52900000000000003</v>
      </c>
      <c r="AB75" s="132" t="s">
        <v>44</v>
      </c>
      <c r="AC75" s="132" t="s">
        <v>127</v>
      </c>
      <c r="AD75" s="132" t="s">
        <v>2497</v>
      </c>
    </row>
    <row r="76" spans="2:30" x14ac:dyDescent="0.3">
      <c r="B76" s="132">
        <v>-6.52</v>
      </c>
      <c r="C76" s="132">
        <v>-3.86</v>
      </c>
      <c r="D76" s="132">
        <v>-18.34</v>
      </c>
      <c r="E76" s="132">
        <v>-16.59</v>
      </c>
      <c r="F76" s="132">
        <v>6.31</v>
      </c>
      <c r="G76" s="132" t="s">
        <v>504</v>
      </c>
      <c r="H76" s="132" t="s">
        <v>24</v>
      </c>
      <c r="I76" s="132">
        <v>22.303000000000001</v>
      </c>
      <c r="J76" s="132">
        <v>-77</v>
      </c>
      <c r="K76" s="132">
        <v>-73</v>
      </c>
      <c r="L76" s="132" t="b">
        <v>0</v>
      </c>
      <c r="M76" s="132">
        <v>41.194000000000003</v>
      </c>
      <c r="N76" s="132">
        <v>12.571999999999999</v>
      </c>
      <c r="O76" s="132">
        <v>3.2770000000000001</v>
      </c>
      <c r="P76" s="132">
        <v>5.63</v>
      </c>
      <c r="Q76" s="132">
        <v>158.11500000000001</v>
      </c>
      <c r="R76" s="132">
        <v>124.7</v>
      </c>
      <c r="S76" s="132">
        <v>42</v>
      </c>
      <c r="T76" s="132">
        <v>30</v>
      </c>
      <c r="U76" s="132">
        <v>28</v>
      </c>
      <c r="V76" s="132" t="s">
        <v>2732</v>
      </c>
      <c r="W76" s="132" t="b">
        <v>0</v>
      </c>
      <c r="X76" s="132">
        <v>0</v>
      </c>
      <c r="Y76" s="132" t="b">
        <v>0</v>
      </c>
      <c r="Z76" s="132">
        <v>42</v>
      </c>
      <c r="AA76" s="132">
        <v>0.52300000000000002</v>
      </c>
      <c r="AB76" s="132" t="s">
        <v>24</v>
      </c>
      <c r="AC76" s="132" t="s">
        <v>504</v>
      </c>
      <c r="AD76" s="132" t="s">
        <v>2635</v>
      </c>
    </row>
    <row r="77" spans="2:30" x14ac:dyDescent="0.3">
      <c r="B77" s="132">
        <v>1.49</v>
      </c>
      <c r="C77" s="132">
        <v>5.51</v>
      </c>
      <c r="D77" s="132">
        <v>1.58</v>
      </c>
      <c r="E77" s="132">
        <v>12.03</v>
      </c>
      <c r="F77" s="132">
        <v>13.37</v>
      </c>
      <c r="G77" s="132" t="s">
        <v>151</v>
      </c>
      <c r="H77" s="132" t="s">
        <v>102</v>
      </c>
      <c r="I77" s="132">
        <v>29.279</v>
      </c>
      <c r="J77" s="132">
        <v>-16</v>
      </c>
      <c r="K77" s="132">
        <v>-5</v>
      </c>
      <c r="L77" s="132" t="b">
        <v>1</v>
      </c>
      <c r="M77" s="132">
        <v>6.7080000000000002</v>
      </c>
      <c r="N77" s="132">
        <v>2.2109999999999999</v>
      </c>
      <c r="O77" s="132">
        <v>3.0350000000000001</v>
      </c>
      <c r="P77" s="132">
        <v>1.92</v>
      </c>
      <c r="Q77" s="132">
        <v>18.744</v>
      </c>
      <c r="R77" s="132">
        <v>66.66</v>
      </c>
      <c r="S77" s="132">
        <v>-85</v>
      </c>
      <c r="T77" s="132">
        <v>-84</v>
      </c>
      <c r="U77" s="132">
        <v>156</v>
      </c>
      <c r="V77" s="132" t="s">
        <v>2655</v>
      </c>
      <c r="W77" s="132" t="b">
        <v>0</v>
      </c>
      <c r="X77" s="132">
        <v>0</v>
      </c>
      <c r="Y77" s="132" t="b">
        <v>1</v>
      </c>
      <c r="Z77" s="132">
        <v>44</v>
      </c>
      <c r="AA77" s="132">
        <v>0.51600000000000001</v>
      </c>
      <c r="AB77" s="132" t="s">
        <v>102</v>
      </c>
      <c r="AC77" s="132" t="s">
        <v>151</v>
      </c>
      <c r="AD77" s="132" t="s">
        <v>513</v>
      </c>
    </row>
    <row r="78" spans="2:30" x14ac:dyDescent="0.3">
      <c r="B78" s="132">
        <v>-10.6</v>
      </c>
      <c r="C78" s="132">
        <v>-7.31</v>
      </c>
      <c r="D78" s="132">
        <v>-9.32</v>
      </c>
      <c r="E78" s="132">
        <v>22.21</v>
      </c>
      <c r="F78" s="132">
        <v>6.1</v>
      </c>
      <c r="G78" s="132" t="s">
        <v>186</v>
      </c>
      <c r="H78" s="132" t="s">
        <v>150</v>
      </c>
      <c r="I78" s="132">
        <v>20.13</v>
      </c>
      <c r="J78" s="132">
        <v>-61</v>
      </c>
      <c r="K78" s="132">
        <v>-38</v>
      </c>
      <c r="L78" s="132" t="b">
        <v>0</v>
      </c>
      <c r="M78" s="132">
        <v>14.048</v>
      </c>
      <c r="N78" s="132">
        <v>5.0359999999999996</v>
      </c>
      <c r="O78" s="132">
        <v>2.7890000000000001</v>
      </c>
      <c r="P78" s="132">
        <v>3.69</v>
      </c>
      <c r="Q78" s="132">
        <v>-231.13200000000001</v>
      </c>
      <c r="R78" s="132">
        <v>24.71</v>
      </c>
      <c r="S78" s="132">
        <v>144</v>
      </c>
      <c r="T78" s="132">
        <v>214</v>
      </c>
      <c r="U78" s="132">
        <v>219</v>
      </c>
      <c r="V78" s="132" t="s">
        <v>2529</v>
      </c>
      <c r="W78" s="132" t="b">
        <v>1</v>
      </c>
      <c r="X78" s="132">
        <v>0</v>
      </c>
      <c r="Y78" s="132" t="b">
        <v>0</v>
      </c>
      <c r="Z78" s="132">
        <v>47</v>
      </c>
      <c r="AA78" s="132">
        <v>0.51</v>
      </c>
      <c r="AB78" s="132" t="s">
        <v>150</v>
      </c>
      <c r="AC78" s="132" t="s">
        <v>186</v>
      </c>
      <c r="AD78" s="132" t="s">
        <v>2626</v>
      </c>
    </row>
    <row r="79" spans="2:30" x14ac:dyDescent="0.3">
      <c r="B79" s="132">
        <v>0.32</v>
      </c>
      <c r="C79" s="132">
        <v>2.77</v>
      </c>
      <c r="D79" s="132">
        <v>-1.02</v>
      </c>
      <c r="E79" s="132">
        <v>19.190000000000001</v>
      </c>
      <c r="F79" s="132">
        <v>13.3</v>
      </c>
      <c r="G79" s="132" t="s">
        <v>56</v>
      </c>
      <c r="H79" s="132" t="s">
        <v>24</v>
      </c>
      <c r="I79" s="132">
        <v>3.1560000000000001</v>
      </c>
      <c r="J79" s="132">
        <v>-40</v>
      </c>
      <c r="K79" s="132">
        <v>-15</v>
      </c>
      <c r="L79" s="132" t="b">
        <v>1</v>
      </c>
      <c r="M79" s="132">
        <v>16.332999999999998</v>
      </c>
      <c r="N79" s="132">
        <v>5.9109999999999996</v>
      </c>
      <c r="O79" s="132">
        <v>2.7629999999999999</v>
      </c>
      <c r="P79" s="132">
        <v>2.4500000000000002</v>
      </c>
      <c r="Q79" s="132">
        <v>-41.825000000000003</v>
      </c>
      <c r="R79" s="132">
        <v>31.18</v>
      </c>
      <c r="S79" s="132">
        <v>-34</v>
      </c>
      <c r="T79" s="132">
        <v>-39</v>
      </c>
      <c r="U79" s="132">
        <v>261</v>
      </c>
      <c r="V79" s="132" t="s">
        <v>2689</v>
      </c>
      <c r="W79" s="132" t="b">
        <v>0</v>
      </c>
      <c r="X79" s="132">
        <v>0</v>
      </c>
      <c r="Y79" s="132" t="b">
        <v>1</v>
      </c>
      <c r="Z79" s="132">
        <v>44</v>
      </c>
      <c r="AA79" s="132">
        <v>0.503</v>
      </c>
      <c r="AB79" s="132" t="s">
        <v>24</v>
      </c>
      <c r="AC79" s="132" t="s">
        <v>56</v>
      </c>
      <c r="AD79" s="132" t="s">
        <v>2554</v>
      </c>
    </row>
    <row r="80" spans="2:30" x14ac:dyDescent="0.3">
      <c r="B80" s="132">
        <v>0.6</v>
      </c>
      <c r="C80" s="132">
        <v>-1.1000000000000001</v>
      </c>
      <c r="D80" s="132">
        <v>-2.66</v>
      </c>
      <c r="E80" s="132">
        <v>7.1</v>
      </c>
      <c r="F80" s="132">
        <v>2.84</v>
      </c>
      <c r="G80" s="132" t="s">
        <v>259</v>
      </c>
      <c r="H80" s="132" t="s">
        <v>66</v>
      </c>
      <c r="I80" s="132">
        <v>109.23099999999999</v>
      </c>
      <c r="J80" s="132">
        <v>-19</v>
      </c>
      <c r="K80" s="132">
        <v>-6</v>
      </c>
      <c r="L80" s="132" t="b">
        <v>1</v>
      </c>
      <c r="M80" s="132">
        <v>5.1289999999999996</v>
      </c>
      <c r="N80" s="132">
        <v>2.2469999999999999</v>
      </c>
      <c r="O80" s="132">
        <v>2.2829999999999999</v>
      </c>
      <c r="P80" s="132">
        <v>1.29</v>
      </c>
      <c r="Q80" s="132">
        <v>127.074</v>
      </c>
      <c r="R80" s="132">
        <v>21.94</v>
      </c>
      <c r="S80" s="132">
        <v>13</v>
      </c>
      <c r="T80" s="132">
        <v>38</v>
      </c>
      <c r="U80" s="132">
        <v>705</v>
      </c>
      <c r="V80" s="132" t="s">
        <v>2504</v>
      </c>
      <c r="W80" s="132" t="b">
        <v>1</v>
      </c>
      <c r="X80" s="132">
        <v>0</v>
      </c>
      <c r="Y80" s="132" t="b">
        <v>0</v>
      </c>
      <c r="Z80" s="132">
        <v>42</v>
      </c>
      <c r="AA80" s="132">
        <v>0.497</v>
      </c>
      <c r="AB80" s="132" t="s">
        <v>66</v>
      </c>
      <c r="AC80" s="132" t="s">
        <v>259</v>
      </c>
      <c r="AD80" s="132" t="s">
        <v>2659</v>
      </c>
    </row>
    <row r="81" spans="2:30" x14ac:dyDescent="0.3">
      <c r="B81" s="132">
        <v>-3.34</v>
      </c>
      <c r="C81" s="132">
        <v>11.92</v>
      </c>
      <c r="D81" s="132">
        <v>19.53</v>
      </c>
      <c r="E81" s="132">
        <v>16.53</v>
      </c>
      <c r="F81" s="132">
        <v>10.4</v>
      </c>
      <c r="G81" s="132" t="s">
        <v>56</v>
      </c>
      <c r="H81" s="132" t="s">
        <v>24</v>
      </c>
      <c r="I81" s="132">
        <v>2.7749999999999999</v>
      </c>
      <c r="J81" s="132">
        <v>-54</v>
      </c>
      <c r="K81" s="132">
        <v>-26</v>
      </c>
      <c r="L81" s="132" t="b">
        <v>1</v>
      </c>
      <c r="M81" s="132">
        <v>14.852</v>
      </c>
      <c r="N81" s="132">
        <v>7.2370000000000001</v>
      </c>
      <c r="O81" s="132">
        <v>2.052</v>
      </c>
      <c r="P81" s="132">
        <v>3.71</v>
      </c>
      <c r="Q81" s="132">
        <v>-16.091999999999999</v>
      </c>
      <c r="R81" s="132">
        <v>11.734999999999999</v>
      </c>
      <c r="S81" s="132">
        <v>-70</v>
      </c>
      <c r="T81" s="132">
        <v>-72</v>
      </c>
      <c r="U81" s="132">
        <v>459</v>
      </c>
      <c r="V81" s="132" t="s">
        <v>2682</v>
      </c>
      <c r="W81" s="132" t="b">
        <v>0</v>
      </c>
      <c r="X81" s="132">
        <v>0</v>
      </c>
      <c r="Y81" s="132" t="b">
        <v>0</v>
      </c>
      <c r="Z81" s="132">
        <v>46</v>
      </c>
      <c r="AA81" s="132">
        <v>0.49</v>
      </c>
      <c r="AB81" s="132" t="s">
        <v>24</v>
      </c>
      <c r="AC81" s="132" t="s">
        <v>56</v>
      </c>
      <c r="AD81" s="132" t="s">
        <v>2618</v>
      </c>
    </row>
    <row r="82" spans="2:30" x14ac:dyDescent="0.3">
      <c r="B82" s="132">
        <v>1.44</v>
      </c>
      <c r="C82" s="132">
        <v>2.12</v>
      </c>
      <c r="D82" s="132">
        <v>12.69</v>
      </c>
      <c r="E82" s="132">
        <v>9.9600000000000009</v>
      </c>
      <c r="F82" s="132">
        <v>7.4</v>
      </c>
      <c r="G82" s="132" t="s">
        <v>5673</v>
      </c>
      <c r="H82" s="132" t="s">
        <v>44</v>
      </c>
      <c r="I82" s="132">
        <v>69.328000000000003</v>
      </c>
      <c r="J82" s="132">
        <v>-33</v>
      </c>
      <c r="K82" s="132">
        <v>-21</v>
      </c>
      <c r="L82" s="132" t="b">
        <v>1</v>
      </c>
      <c r="M82" s="132">
        <v>9.6329999999999991</v>
      </c>
      <c r="N82" s="132">
        <v>4.774</v>
      </c>
      <c r="O82" s="132">
        <v>2.0179999999999998</v>
      </c>
      <c r="P82" s="132">
        <v>1.98</v>
      </c>
      <c r="Q82" s="132">
        <v>-25.366</v>
      </c>
      <c r="R82" s="132">
        <v>159</v>
      </c>
      <c r="S82" s="132">
        <v>-35</v>
      </c>
      <c r="T82" s="132">
        <v>-22</v>
      </c>
      <c r="U82" s="132">
        <v>63</v>
      </c>
      <c r="V82" s="132" t="s">
        <v>2648</v>
      </c>
      <c r="W82" s="132" t="b">
        <v>0</v>
      </c>
      <c r="X82" s="132">
        <v>0</v>
      </c>
      <c r="Y82" s="132" t="b">
        <v>0</v>
      </c>
      <c r="Z82" s="132">
        <v>47</v>
      </c>
      <c r="AA82" s="132">
        <v>0.48399999999999999</v>
      </c>
      <c r="AB82" s="132" t="s">
        <v>44</v>
      </c>
      <c r="AC82" s="132" t="s">
        <v>2853</v>
      </c>
      <c r="AD82" s="132" t="s">
        <v>2598</v>
      </c>
    </row>
    <row r="83" spans="2:30" x14ac:dyDescent="0.3">
      <c r="B83" s="132">
        <v>6.3</v>
      </c>
      <c r="C83" s="132">
        <v>8.2899999999999991</v>
      </c>
      <c r="D83" s="132">
        <v>1.47</v>
      </c>
      <c r="E83" s="132">
        <v>14.68</v>
      </c>
      <c r="F83" s="132">
        <v>12.95</v>
      </c>
      <c r="G83" s="132" t="s">
        <v>5667</v>
      </c>
      <c r="H83" s="132" t="s">
        <v>245</v>
      </c>
      <c r="I83" s="132">
        <v>33.229999999999997</v>
      </c>
      <c r="J83" s="132">
        <v>-31</v>
      </c>
      <c r="K83" s="132">
        <v>-1</v>
      </c>
      <c r="L83" s="132" t="b">
        <v>1</v>
      </c>
      <c r="M83" s="132">
        <v>6.3659999999999997</v>
      </c>
      <c r="N83" s="132">
        <v>3.2559999999999998</v>
      </c>
      <c r="O83" s="132">
        <v>1.9550000000000001</v>
      </c>
      <c r="P83" s="132">
        <v>2.08</v>
      </c>
      <c r="Q83" s="132">
        <v>-45.215000000000003</v>
      </c>
      <c r="R83" s="132">
        <v>12.73</v>
      </c>
      <c r="S83" s="132">
        <v>-29</v>
      </c>
      <c r="T83" s="132">
        <v>-12</v>
      </c>
      <c r="U83" s="132">
        <v>753</v>
      </c>
      <c r="V83" s="132" t="s">
        <v>2595</v>
      </c>
      <c r="W83" s="132" t="b">
        <v>1</v>
      </c>
      <c r="X83" s="132">
        <v>0</v>
      </c>
      <c r="Y83" s="132" t="b">
        <v>1</v>
      </c>
      <c r="Z83" s="132">
        <v>47</v>
      </c>
      <c r="AA83" s="132">
        <v>0.47699999999999998</v>
      </c>
      <c r="AB83" s="132" t="s">
        <v>245</v>
      </c>
      <c r="AC83" s="132" t="s">
        <v>2852</v>
      </c>
      <c r="AD83" s="132" t="s">
        <v>2641</v>
      </c>
    </row>
    <row r="84" spans="2:30" x14ac:dyDescent="0.3">
      <c r="B84" s="132">
        <v>-0.43</v>
      </c>
      <c r="C84" s="132">
        <v>-8.5500000000000007</v>
      </c>
      <c r="D84" s="132">
        <v>-11.75</v>
      </c>
      <c r="E84" s="132">
        <v>4.9400000000000004</v>
      </c>
      <c r="F84" s="132">
        <v>-1.98</v>
      </c>
      <c r="G84" s="132" t="s">
        <v>88</v>
      </c>
      <c r="H84" s="132" t="s">
        <v>31</v>
      </c>
      <c r="I84" s="132">
        <v>2.4550000000000001</v>
      </c>
      <c r="J84" s="132">
        <v>-43</v>
      </c>
      <c r="K84" s="132">
        <v>-17</v>
      </c>
      <c r="L84" s="132" t="b">
        <v>0</v>
      </c>
      <c r="M84" s="132">
        <v>5.8570000000000002</v>
      </c>
      <c r="N84" s="132">
        <v>3.415</v>
      </c>
      <c r="O84" s="132">
        <v>1.7150000000000001</v>
      </c>
      <c r="P84" s="132">
        <v>3.01</v>
      </c>
      <c r="Q84" s="132">
        <v>-4.056</v>
      </c>
      <c r="R84" s="132">
        <v>81.849999999999994</v>
      </c>
      <c r="S84" s="132">
        <v>-69</v>
      </c>
      <c r="T84" s="132">
        <v>-77</v>
      </c>
      <c r="U84" s="132">
        <v>81</v>
      </c>
      <c r="V84" s="132" t="s">
        <v>2532</v>
      </c>
      <c r="W84" s="132" t="b">
        <v>1</v>
      </c>
      <c r="X84" s="132">
        <v>0</v>
      </c>
      <c r="Y84" s="132" t="b">
        <v>0</v>
      </c>
      <c r="Z84" s="132">
        <v>41</v>
      </c>
      <c r="AA84" s="132">
        <v>0.47099999999999997</v>
      </c>
      <c r="AB84" s="132" t="s">
        <v>31</v>
      </c>
      <c r="AC84" s="132" t="s">
        <v>88</v>
      </c>
      <c r="AD84" s="132" t="s">
        <v>2709</v>
      </c>
    </row>
    <row r="85" spans="2:30" x14ac:dyDescent="0.3">
      <c r="B85" s="132">
        <v>-4.16</v>
      </c>
      <c r="C85" s="132">
        <v>-1.76</v>
      </c>
      <c r="D85" s="132">
        <v>0.92</v>
      </c>
      <c r="E85" s="132">
        <v>-8.02</v>
      </c>
      <c r="F85" s="132">
        <v>-6.13</v>
      </c>
      <c r="G85" s="132" t="s">
        <v>5662</v>
      </c>
      <c r="H85" s="132" t="s">
        <v>31</v>
      </c>
      <c r="I85" s="132">
        <v>2.3580000000000001</v>
      </c>
      <c r="J85" s="132">
        <v>-46</v>
      </c>
      <c r="K85" s="132">
        <v>-21</v>
      </c>
      <c r="L85" s="132" t="b">
        <v>0</v>
      </c>
      <c r="M85" s="132">
        <v>5.9660000000000002</v>
      </c>
      <c r="N85" s="132">
        <v>3.7970000000000002</v>
      </c>
      <c r="O85" s="132">
        <v>1.571</v>
      </c>
      <c r="P85" s="132">
        <v>2.54</v>
      </c>
      <c r="Q85" s="132">
        <v>50.244</v>
      </c>
      <c r="R85" s="132">
        <v>13.71</v>
      </c>
      <c r="S85" s="132">
        <v>-43</v>
      </c>
      <c r="T85" s="132">
        <v>-56</v>
      </c>
      <c r="U85" s="132">
        <v>574</v>
      </c>
      <c r="V85" s="132" t="s">
        <v>2679</v>
      </c>
      <c r="W85" s="132" t="b">
        <v>0</v>
      </c>
      <c r="X85" s="132">
        <v>0</v>
      </c>
      <c r="Y85" s="132" t="b">
        <v>0</v>
      </c>
      <c r="Z85" s="132">
        <v>49</v>
      </c>
      <c r="AA85" s="132">
        <v>0.46500000000000002</v>
      </c>
      <c r="AB85" s="132" t="s">
        <v>31</v>
      </c>
      <c r="AC85" s="132" t="s">
        <v>2833</v>
      </c>
      <c r="AD85" s="132" t="s">
        <v>6005</v>
      </c>
    </row>
    <row r="86" spans="2:30" x14ac:dyDescent="0.3">
      <c r="B86" s="132">
        <v>-1.49</v>
      </c>
      <c r="C86" s="132">
        <v>3.84</v>
      </c>
      <c r="D86" s="132">
        <v>-0.56999999999999995</v>
      </c>
      <c r="E86" s="132">
        <v>11.23</v>
      </c>
      <c r="F86" s="132">
        <v>2.73</v>
      </c>
      <c r="G86" s="132" t="s">
        <v>56</v>
      </c>
      <c r="H86" s="132" t="s">
        <v>24</v>
      </c>
      <c r="I86" s="132">
        <v>1.46</v>
      </c>
      <c r="J86" s="132">
        <v>-48</v>
      </c>
      <c r="K86" s="132">
        <v>-42</v>
      </c>
      <c r="L86" s="132" t="b">
        <v>0</v>
      </c>
      <c r="M86" s="132">
        <v>3.875</v>
      </c>
      <c r="N86" s="132">
        <v>2.7909999999999999</v>
      </c>
      <c r="O86" s="132">
        <v>1.3879999999999999</v>
      </c>
      <c r="P86" s="132">
        <v>2.46</v>
      </c>
      <c r="Q86" s="132">
        <v>-26.991</v>
      </c>
      <c r="R86" s="132">
        <v>21.1</v>
      </c>
      <c r="S86" s="132">
        <v>-68</v>
      </c>
      <c r="T86" s="132">
        <v>-73</v>
      </c>
      <c r="U86" s="132">
        <v>385</v>
      </c>
      <c r="V86" s="132" t="s">
        <v>2737</v>
      </c>
      <c r="W86" s="132" t="b">
        <v>0</v>
      </c>
      <c r="X86" s="132">
        <v>0</v>
      </c>
      <c r="Y86" s="132" t="b">
        <v>0</v>
      </c>
      <c r="Z86" s="132">
        <v>47</v>
      </c>
      <c r="AA86" s="132">
        <v>0.45800000000000002</v>
      </c>
      <c r="AB86" s="132" t="s">
        <v>24</v>
      </c>
      <c r="AC86" s="132" t="s">
        <v>56</v>
      </c>
      <c r="AD86" s="132" t="s">
        <v>2746</v>
      </c>
    </row>
    <row r="87" spans="2:30" x14ac:dyDescent="0.3">
      <c r="B87" s="132">
        <v>-4.3</v>
      </c>
      <c r="C87" s="132">
        <v>-9.18</v>
      </c>
      <c r="D87" s="132">
        <v>-5.57</v>
      </c>
      <c r="E87" s="132">
        <v>11.35</v>
      </c>
      <c r="F87" s="132">
        <v>10.11</v>
      </c>
      <c r="G87" s="132" t="s">
        <v>209</v>
      </c>
      <c r="H87" s="132" t="s">
        <v>44</v>
      </c>
      <c r="I87" s="132">
        <v>10.39</v>
      </c>
      <c r="J87" s="132">
        <v>-59</v>
      </c>
      <c r="K87" s="132">
        <v>-44</v>
      </c>
      <c r="L87" s="132" t="b">
        <v>0</v>
      </c>
      <c r="M87" s="132">
        <v>4.9980000000000002</v>
      </c>
      <c r="N87" s="132">
        <v>4.4880000000000004</v>
      </c>
      <c r="O87" s="132">
        <v>1.1140000000000001</v>
      </c>
      <c r="P87" s="132">
        <v>3.3</v>
      </c>
      <c r="Q87" s="132">
        <v>-59.865000000000002</v>
      </c>
      <c r="R87" s="132">
        <v>35.409999999999997</v>
      </c>
      <c r="S87" s="132">
        <v>-48</v>
      </c>
      <c r="T87" s="132">
        <v>-49</v>
      </c>
      <c r="U87" s="132">
        <v>171</v>
      </c>
      <c r="V87" s="132" t="s">
        <v>517</v>
      </c>
      <c r="W87" s="132" t="b">
        <v>0</v>
      </c>
      <c r="X87" s="132">
        <v>0</v>
      </c>
      <c r="Y87" s="132" t="b">
        <v>0</v>
      </c>
      <c r="Z87" s="132">
        <v>42</v>
      </c>
      <c r="AA87" s="132">
        <v>0.45200000000000001</v>
      </c>
      <c r="AB87" s="132" t="s">
        <v>44</v>
      </c>
      <c r="AC87" s="132" t="s">
        <v>209</v>
      </c>
      <c r="AD87" s="132" t="s">
        <v>2678</v>
      </c>
    </row>
    <row r="88" spans="2:30" x14ac:dyDescent="0.3">
      <c r="B88" s="132">
        <v>0</v>
      </c>
      <c r="C88" s="132">
        <v>-0.63</v>
      </c>
      <c r="D88" s="132">
        <v>0</v>
      </c>
      <c r="E88" s="132">
        <v>48.59</v>
      </c>
      <c r="F88" s="132">
        <v>0.17</v>
      </c>
      <c r="G88" s="132" t="s">
        <v>259</v>
      </c>
      <c r="H88" s="132" t="s">
        <v>66</v>
      </c>
      <c r="I88" s="132">
        <v>6.99</v>
      </c>
      <c r="J88" s="132">
        <v>-50</v>
      </c>
      <c r="K88" s="132">
        <v>-25</v>
      </c>
      <c r="L88" s="132" t="b">
        <v>1</v>
      </c>
      <c r="M88" s="132">
        <v>0.32300000000000001</v>
      </c>
      <c r="N88" s="132">
        <v>0.34300000000000003</v>
      </c>
      <c r="O88" s="132">
        <v>0.94199999999999995</v>
      </c>
      <c r="P88" s="132">
        <v>0.94</v>
      </c>
      <c r="Q88" s="132">
        <v>27.273</v>
      </c>
      <c r="R88" s="132">
        <v>2.35</v>
      </c>
      <c r="S88" s="132">
        <v>-84</v>
      </c>
      <c r="T88" s="132">
        <v>-80</v>
      </c>
      <c r="U88" s="132">
        <v>9090</v>
      </c>
      <c r="V88" s="132" t="s">
        <v>2589</v>
      </c>
      <c r="W88" s="132" t="b">
        <v>0</v>
      </c>
      <c r="X88" s="132">
        <v>0</v>
      </c>
      <c r="Y88" s="132" t="b">
        <v>1</v>
      </c>
      <c r="Z88" s="132">
        <v>38</v>
      </c>
      <c r="AA88" s="132">
        <v>0.44500000000000001</v>
      </c>
      <c r="AB88" s="132" t="s">
        <v>66</v>
      </c>
      <c r="AC88" s="132" t="s">
        <v>259</v>
      </c>
      <c r="AD88" s="132" t="s">
        <v>2674</v>
      </c>
    </row>
    <row r="89" spans="2:30" x14ac:dyDescent="0.3">
      <c r="B89" s="132">
        <v>2.21</v>
      </c>
      <c r="C89" s="132">
        <v>-14.57</v>
      </c>
      <c r="D89" s="132">
        <v>-16.95</v>
      </c>
      <c r="E89" s="132">
        <v>11.32</v>
      </c>
      <c r="F89" s="132">
        <v>-1.3</v>
      </c>
      <c r="G89" s="132" t="s">
        <v>109</v>
      </c>
      <c r="H89" s="132" t="s">
        <v>31</v>
      </c>
      <c r="I89" s="132">
        <v>1.085</v>
      </c>
      <c r="J89" s="132">
        <v>-57</v>
      </c>
      <c r="K89" s="132">
        <v>-50</v>
      </c>
      <c r="L89" s="132" t="b">
        <v>0</v>
      </c>
      <c r="M89" s="132">
        <v>5.1130000000000004</v>
      </c>
      <c r="N89" s="132">
        <v>6.21</v>
      </c>
      <c r="O89" s="132">
        <v>0.82299999999999995</v>
      </c>
      <c r="P89" s="132">
        <v>3.83</v>
      </c>
      <c r="Q89" s="132">
        <v>-18.829000000000001</v>
      </c>
      <c r="R89" s="132">
        <v>76.2</v>
      </c>
      <c r="S89" s="132">
        <v>-57</v>
      </c>
      <c r="T89" s="132">
        <v>-53</v>
      </c>
      <c r="U89" s="132">
        <v>68</v>
      </c>
      <c r="V89" s="132" t="s">
        <v>2614</v>
      </c>
      <c r="W89" s="132" t="b">
        <v>1</v>
      </c>
      <c r="X89" s="132">
        <v>0</v>
      </c>
      <c r="Y89" s="132" t="b">
        <v>0</v>
      </c>
      <c r="Z89" s="132">
        <v>42</v>
      </c>
      <c r="AA89" s="132">
        <v>0.439</v>
      </c>
      <c r="AB89" s="132" t="s">
        <v>31</v>
      </c>
      <c r="AC89" s="132" t="s">
        <v>109</v>
      </c>
      <c r="AD89" s="132" t="s">
        <v>495</v>
      </c>
    </row>
    <row r="90" spans="2:30" x14ac:dyDescent="0.3">
      <c r="B90" s="132">
        <v>0.15</v>
      </c>
      <c r="C90" s="132">
        <v>-1.64</v>
      </c>
      <c r="D90" s="132">
        <v>-1.64</v>
      </c>
      <c r="E90" s="132">
        <v>-3.64</v>
      </c>
      <c r="F90" s="132">
        <v>0.46</v>
      </c>
      <c r="G90" s="132" t="s">
        <v>5675</v>
      </c>
      <c r="H90" s="132" t="s">
        <v>28</v>
      </c>
      <c r="I90" s="132">
        <v>1.2390000000000001</v>
      </c>
      <c r="J90" s="132">
        <v>-31</v>
      </c>
      <c r="K90" s="132">
        <v>-29</v>
      </c>
      <c r="L90" s="132" t="b">
        <v>0</v>
      </c>
      <c r="M90" s="132">
        <v>0.79900000000000004</v>
      </c>
      <c r="N90" s="132">
        <v>1.0760000000000001</v>
      </c>
      <c r="O90" s="132">
        <v>0.74199999999999999</v>
      </c>
      <c r="P90" s="132">
        <v>1.31</v>
      </c>
      <c r="Q90" s="132">
        <v>11.567</v>
      </c>
      <c r="R90" s="132">
        <v>13.22</v>
      </c>
      <c r="S90" s="132">
        <v>-49</v>
      </c>
      <c r="T90" s="132">
        <v>-47</v>
      </c>
      <c r="U90" s="132">
        <v>1156</v>
      </c>
      <c r="V90" s="132" t="s">
        <v>2744</v>
      </c>
      <c r="W90" s="132" t="b">
        <v>0</v>
      </c>
      <c r="X90" s="132">
        <v>0</v>
      </c>
      <c r="Y90" s="132" t="b">
        <v>0</v>
      </c>
      <c r="Z90" s="132">
        <v>40</v>
      </c>
      <c r="AA90" s="132">
        <v>0.432</v>
      </c>
      <c r="AB90" s="132" t="s">
        <v>28</v>
      </c>
      <c r="AC90" s="132" t="s">
        <v>2830</v>
      </c>
      <c r="AD90" s="132" t="s">
        <v>2646</v>
      </c>
    </row>
    <row r="91" spans="2:30" x14ac:dyDescent="0.3">
      <c r="B91" s="132">
        <v>1.85</v>
      </c>
      <c r="C91" s="132">
        <v>-8.9</v>
      </c>
      <c r="D91" s="132">
        <v>-6.18</v>
      </c>
      <c r="E91" s="132">
        <v>22.09</v>
      </c>
      <c r="F91" s="132">
        <v>7.49</v>
      </c>
      <c r="G91" s="132" t="s">
        <v>109</v>
      </c>
      <c r="H91" s="132" t="s">
        <v>31</v>
      </c>
      <c r="I91" s="132">
        <v>0.96899999999999997</v>
      </c>
      <c r="J91" s="132">
        <v>-62</v>
      </c>
      <c r="K91" s="132">
        <v>-54</v>
      </c>
      <c r="L91" s="132" t="b">
        <v>0</v>
      </c>
      <c r="M91" s="132">
        <v>2.9630000000000001</v>
      </c>
      <c r="N91" s="132">
        <v>4.8949999999999996</v>
      </c>
      <c r="O91" s="132">
        <v>0.60499999999999998</v>
      </c>
      <c r="P91" s="132">
        <v>2.5099999999999998</v>
      </c>
      <c r="Q91" s="132">
        <v>27.129000000000001</v>
      </c>
      <c r="R91" s="132">
        <v>26.42</v>
      </c>
      <c r="S91" s="132">
        <v>-78</v>
      </c>
      <c r="T91" s="132">
        <v>-82</v>
      </c>
      <c r="U91" s="132">
        <v>301</v>
      </c>
      <c r="V91" s="132" t="s">
        <v>5713</v>
      </c>
      <c r="W91" s="132" t="b">
        <v>1</v>
      </c>
      <c r="X91" s="132">
        <v>0</v>
      </c>
      <c r="Y91" s="132" t="b">
        <v>0</v>
      </c>
      <c r="Z91" s="132">
        <v>43</v>
      </c>
      <c r="AA91" s="132">
        <v>0.42599999999999999</v>
      </c>
      <c r="AB91" s="132" t="s">
        <v>31</v>
      </c>
      <c r="AC91" s="132" t="s">
        <v>109</v>
      </c>
      <c r="AD91" s="132" t="s">
        <v>2726</v>
      </c>
    </row>
    <row r="92" spans="2:30" x14ac:dyDescent="0.3">
      <c r="B92" s="132">
        <v>9.3699999999999992</v>
      </c>
      <c r="C92" s="132">
        <v>17.2</v>
      </c>
      <c r="D92" s="132">
        <v>16.87</v>
      </c>
      <c r="E92" s="132">
        <v>20.440000000000001</v>
      </c>
      <c r="F92" s="132">
        <v>21.77</v>
      </c>
      <c r="G92" s="132" t="s">
        <v>243</v>
      </c>
      <c r="H92" s="132" t="s">
        <v>36</v>
      </c>
      <c r="I92" s="132">
        <v>36.878999999999998</v>
      </c>
      <c r="J92" s="132">
        <v>-57</v>
      </c>
      <c r="K92" s="132">
        <v>-5</v>
      </c>
      <c r="L92" s="132" t="b">
        <v>1</v>
      </c>
      <c r="M92" s="132">
        <v>1.2929999999999999</v>
      </c>
      <c r="N92" s="132">
        <v>5.5010000000000003</v>
      </c>
      <c r="O92" s="132">
        <v>0.23499999999999999</v>
      </c>
      <c r="P92" s="132">
        <v>2.74</v>
      </c>
      <c r="Q92" s="132">
        <v>0.88400000000000001</v>
      </c>
      <c r="R92" s="132">
        <v>206.55</v>
      </c>
      <c r="S92" s="132">
        <v>-36</v>
      </c>
      <c r="T92" s="132">
        <v>-15</v>
      </c>
      <c r="U92" s="132">
        <v>35</v>
      </c>
      <c r="V92" s="132" t="s">
        <v>518</v>
      </c>
      <c r="W92" s="132" t="b">
        <v>0</v>
      </c>
      <c r="X92" s="132">
        <v>0</v>
      </c>
      <c r="Y92" s="132" t="b">
        <v>1</v>
      </c>
      <c r="Z92" s="132">
        <v>50</v>
      </c>
      <c r="AA92" s="132">
        <v>0.41899999999999998</v>
      </c>
      <c r="AB92" s="132" t="s">
        <v>36</v>
      </c>
      <c r="AC92" s="132" t="s">
        <v>243</v>
      </c>
      <c r="AD92" s="132" t="s">
        <v>2702</v>
      </c>
    </row>
    <row r="93" spans="2:30" x14ac:dyDescent="0.3">
      <c r="B93" s="132">
        <v>-6.32</v>
      </c>
      <c r="C93" s="132">
        <v>-0.28000000000000003</v>
      </c>
      <c r="D93" s="132">
        <v>-4.6399999999999997</v>
      </c>
      <c r="E93" s="132">
        <v>29.6</v>
      </c>
      <c r="F93" s="132">
        <v>8.48</v>
      </c>
      <c r="G93" s="132" t="s">
        <v>186</v>
      </c>
      <c r="H93" s="132" t="s">
        <v>150</v>
      </c>
      <c r="I93" s="132">
        <v>5.2690000000000001</v>
      </c>
      <c r="J93" s="132">
        <v>-57</v>
      </c>
      <c r="K93" s="132">
        <v>-36</v>
      </c>
      <c r="L93" s="132" t="b">
        <v>1</v>
      </c>
      <c r="M93" s="132">
        <v>0.55600000000000005</v>
      </c>
      <c r="N93" s="132">
        <v>5.0419999999999998</v>
      </c>
      <c r="O93" s="132">
        <v>0.11</v>
      </c>
      <c r="P93" s="132">
        <v>3.44</v>
      </c>
      <c r="Q93" s="132">
        <v>-145.75200000000001</v>
      </c>
      <c r="R93" s="132">
        <v>71.099999999999994</v>
      </c>
      <c r="S93" s="132">
        <v>2</v>
      </c>
      <c r="T93" s="132">
        <v>29</v>
      </c>
      <c r="U93" s="132">
        <v>81</v>
      </c>
      <c r="V93" s="132" t="s">
        <v>2587</v>
      </c>
      <c r="W93" s="132" t="b">
        <v>1</v>
      </c>
      <c r="X93" s="132">
        <v>0</v>
      </c>
      <c r="Y93" s="132" t="b">
        <v>0</v>
      </c>
      <c r="Z93" s="132">
        <v>47</v>
      </c>
      <c r="AA93" s="132">
        <v>0.41299999999999998</v>
      </c>
      <c r="AB93" s="132" t="s">
        <v>150</v>
      </c>
      <c r="AC93" s="132" t="s">
        <v>186</v>
      </c>
      <c r="AD93" s="132" t="s">
        <v>505</v>
      </c>
    </row>
    <row r="94" spans="2:30" x14ac:dyDescent="0.3">
      <c r="B94" s="132">
        <v>1.27</v>
      </c>
      <c r="C94" s="132">
        <v>3.49</v>
      </c>
      <c r="D94" s="132">
        <v>-1.23</v>
      </c>
      <c r="E94" s="132">
        <v>11.73</v>
      </c>
      <c r="F94" s="132">
        <v>1.52</v>
      </c>
      <c r="G94" s="132" t="s">
        <v>186</v>
      </c>
      <c r="H94" s="132" t="s">
        <v>150</v>
      </c>
      <c r="I94" s="132">
        <v>0.68600000000000005</v>
      </c>
      <c r="J94" s="132">
        <v>-61</v>
      </c>
      <c r="K94" s="132">
        <v>-55</v>
      </c>
      <c r="L94" s="132" t="b">
        <v>1</v>
      </c>
      <c r="M94" s="132">
        <v>-0.63400000000000001</v>
      </c>
      <c r="N94" s="132">
        <v>4.2629999999999999</v>
      </c>
      <c r="O94" s="132">
        <v>-0.14899999999999999</v>
      </c>
      <c r="P94" s="132">
        <v>3.71</v>
      </c>
      <c r="Q94" s="132">
        <v>-13.473000000000001</v>
      </c>
      <c r="R94" s="132">
        <v>8</v>
      </c>
      <c r="S94" s="132">
        <v>40</v>
      </c>
      <c r="T94" s="132">
        <v>-9</v>
      </c>
      <c r="U94" s="132">
        <v>673</v>
      </c>
      <c r="V94" s="132" t="s">
        <v>6035</v>
      </c>
      <c r="W94" s="132" t="b">
        <v>0</v>
      </c>
      <c r="X94" s="132">
        <v>0</v>
      </c>
      <c r="Y94" s="132" t="b">
        <v>0</v>
      </c>
      <c r="Z94" s="132">
        <v>44</v>
      </c>
      <c r="AA94" s="132">
        <v>0.40600000000000003</v>
      </c>
      <c r="AB94" s="132" t="s">
        <v>150</v>
      </c>
      <c r="AC94" s="132" t="s">
        <v>186</v>
      </c>
      <c r="AD94" s="132" t="s">
        <v>2536</v>
      </c>
    </row>
    <row r="95" spans="2:30" x14ac:dyDescent="0.3">
      <c r="B95" s="132">
        <v>0.57999999999999996</v>
      </c>
      <c r="C95" s="132">
        <v>-1.81</v>
      </c>
      <c r="D95" s="132">
        <v>-7.76</v>
      </c>
      <c r="E95" s="132">
        <v>18.89</v>
      </c>
      <c r="F95" s="132">
        <v>3.16</v>
      </c>
      <c r="G95" s="132" t="s">
        <v>153</v>
      </c>
      <c r="H95" s="132" t="s">
        <v>48</v>
      </c>
      <c r="I95" s="132">
        <v>2.1139999999999999</v>
      </c>
      <c r="J95" s="132">
        <v>-57</v>
      </c>
      <c r="K95" s="132">
        <v>-49</v>
      </c>
      <c r="L95" s="132" t="b">
        <v>0</v>
      </c>
      <c r="M95" s="132">
        <v>-1.53</v>
      </c>
      <c r="N95" s="132">
        <v>7.7649999999999997</v>
      </c>
      <c r="O95" s="132">
        <v>-0.19700000000000001</v>
      </c>
      <c r="P95" s="132">
        <v>4.34</v>
      </c>
      <c r="Q95" s="132">
        <v>3.7690000000000001</v>
      </c>
      <c r="R95" s="132">
        <v>24.48</v>
      </c>
      <c r="S95" s="132">
        <v>-47</v>
      </c>
      <c r="T95" s="132">
        <v>-35</v>
      </c>
      <c r="U95" s="132">
        <v>188</v>
      </c>
      <c r="V95" s="132" t="s">
        <v>2705</v>
      </c>
      <c r="W95" s="132" t="b">
        <v>0</v>
      </c>
      <c r="X95" s="132">
        <v>0</v>
      </c>
      <c r="Y95" s="132" t="b">
        <v>0</v>
      </c>
      <c r="Z95" s="132">
        <v>45</v>
      </c>
      <c r="AA95" s="132">
        <v>0.4</v>
      </c>
      <c r="AB95" s="132" t="s">
        <v>48</v>
      </c>
      <c r="AC95" s="132" t="s">
        <v>153</v>
      </c>
      <c r="AD95" s="132" t="s">
        <v>2560</v>
      </c>
    </row>
    <row r="96" spans="2:30" x14ac:dyDescent="0.3">
      <c r="B96" s="132">
        <v>1.3</v>
      </c>
      <c r="C96" s="132">
        <v>6.06</v>
      </c>
      <c r="D96" s="132">
        <v>2.0499999999999998</v>
      </c>
      <c r="E96" s="132">
        <v>9.74</v>
      </c>
      <c r="F96" s="132">
        <v>10.55</v>
      </c>
      <c r="G96" s="132" t="s">
        <v>151</v>
      </c>
      <c r="H96" s="132" t="s">
        <v>102</v>
      </c>
      <c r="I96" s="132">
        <v>29.196999999999999</v>
      </c>
      <c r="J96" s="132">
        <v>-15</v>
      </c>
      <c r="K96" s="132">
        <v>-5</v>
      </c>
      <c r="L96" s="132" t="b">
        <v>1</v>
      </c>
      <c r="M96" s="132">
        <v>-0.626</v>
      </c>
      <c r="N96" s="132">
        <v>2.194</v>
      </c>
      <c r="O96" s="132">
        <v>-0.28499999999999998</v>
      </c>
      <c r="P96" s="132">
        <v>1.76</v>
      </c>
      <c r="Q96" s="132">
        <v>4.5789999999999997</v>
      </c>
      <c r="R96" s="132">
        <v>74.599999999999994</v>
      </c>
      <c r="S96" s="132">
        <v>-49</v>
      </c>
      <c r="T96" s="132">
        <v>-30</v>
      </c>
      <c r="U96" s="132">
        <v>152</v>
      </c>
      <c r="V96" s="132" t="s">
        <v>2619</v>
      </c>
      <c r="W96" s="132" t="b">
        <v>0</v>
      </c>
      <c r="X96" s="132">
        <v>0</v>
      </c>
      <c r="Y96" s="132" t="b">
        <v>1</v>
      </c>
      <c r="Z96" s="132">
        <v>45</v>
      </c>
      <c r="AA96" s="132">
        <v>0.39400000000000002</v>
      </c>
      <c r="AB96" s="132" t="s">
        <v>102</v>
      </c>
      <c r="AC96" s="132" t="s">
        <v>151</v>
      </c>
      <c r="AD96" s="132" t="s">
        <v>2639</v>
      </c>
    </row>
    <row r="97" spans="2:30" x14ac:dyDescent="0.3">
      <c r="B97" s="132">
        <v>1.58</v>
      </c>
      <c r="C97" s="132">
        <v>-3.94</v>
      </c>
      <c r="D97" s="132">
        <v>-2.48</v>
      </c>
      <c r="E97" s="132">
        <v>6.47</v>
      </c>
      <c r="F97" s="132">
        <v>1.84</v>
      </c>
      <c r="G97" s="132" t="s">
        <v>336</v>
      </c>
      <c r="H97" s="132" t="s">
        <v>48</v>
      </c>
      <c r="I97" s="132">
        <v>0.754</v>
      </c>
      <c r="J97" s="132">
        <v>-39</v>
      </c>
      <c r="K97" s="132">
        <v>-35</v>
      </c>
      <c r="L97" s="132" t="b">
        <v>0</v>
      </c>
      <c r="M97" s="132">
        <v>-0.89300000000000002</v>
      </c>
      <c r="N97" s="132">
        <v>3.0539999999999998</v>
      </c>
      <c r="O97" s="132">
        <v>-0.29199999999999998</v>
      </c>
      <c r="P97" s="132">
        <v>2.72</v>
      </c>
      <c r="Q97" s="132">
        <v>0</v>
      </c>
      <c r="R97" s="132">
        <v>6.09</v>
      </c>
      <c r="S97" s="132">
        <v>-74</v>
      </c>
      <c r="T97" s="132">
        <v>-77</v>
      </c>
      <c r="U97" s="132">
        <v>1209</v>
      </c>
      <c r="V97" s="132" t="s">
        <v>6033</v>
      </c>
      <c r="W97" s="132" t="b">
        <v>0</v>
      </c>
      <c r="X97" s="132">
        <v>0</v>
      </c>
      <c r="Y97" s="132" t="b">
        <v>0</v>
      </c>
      <c r="Z97" s="132">
        <v>48</v>
      </c>
      <c r="AA97" s="132">
        <v>0.38700000000000001</v>
      </c>
      <c r="AB97" s="132" t="s">
        <v>48</v>
      </c>
      <c r="AC97" s="132" t="s">
        <v>336</v>
      </c>
      <c r="AD97" s="132" t="s">
        <v>2676</v>
      </c>
    </row>
    <row r="98" spans="2:30" x14ac:dyDescent="0.3">
      <c r="B98" s="132">
        <v>2.64</v>
      </c>
      <c r="C98" s="132">
        <v>-2.92</v>
      </c>
      <c r="D98" s="132">
        <v>-3.52</v>
      </c>
      <c r="E98" s="132">
        <v>20.6</v>
      </c>
      <c r="F98" s="132">
        <v>15.63</v>
      </c>
      <c r="G98" s="132" t="s">
        <v>162</v>
      </c>
      <c r="H98" s="132" t="s">
        <v>28</v>
      </c>
      <c r="I98" s="132">
        <v>1.083</v>
      </c>
      <c r="J98" s="132">
        <v>-41</v>
      </c>
      <c r="K98" s="132">
        <v>-28</v>
      </c>
      <c r="L98" s="132" t="b">
        <v>1</v>
      </c>
      <c r="M98" s="132">
        <v>-1.909</v>
      </c>
      <c r="N98" s="132">
        <v>4.3310000000000004</v>
      </c>
      <c r="O98" s="132">
        <v>-0.441</v>
      </c>
      <c r="P98" s="132">
        <v>2.5</v>
      </c>
      <c r="Q98" s="132">
        <v>25.8</v>
      </c>
      <c r="R98" s="132">
        <v>23.3</v>
      </c>
      <c r="S98" s="132">
        <v>-79</v>
      </c>
      <c r="T98" s="132">
        <v>-73</v>
      </c>
      <c r="U98" s="132">
        <v>343</v>
      </c>
      <c r="V98" s="132" t="s">
        <v>5721</v>
      </c>
      <c r="W98" s="132" t="b">
        <v>0</v>
      </c>
      <c r="X98" s="132">
        <v>0</v>
      </c>
      <c r="Y98" s="132" t="b">
        <v>0</v>
      </c>
      <c r="Z98" s="132">
        <v>35</v>
      </c>
      <c r="AA98" s="132">
        <v>0.38100000000000001</v>
      </c>
      <c r="AB98" s="132" t="s">
        <v>28</v>
      </c>
      <c r="AC98" s="132" t="s">
        <v>162</v>
      </c>
      <c r="AD98" s="132" t="s">
        <v>5718</v>
      </c>
    </row>
    <row r="99" spans="2:30" x14ac:dyDescent="0.3">
      <c r="B99" s="132">
        <v>-0.74</v>
      </c>
      <c r="C99" s="132">
        <v>-7.91</v>
      </c>
      <c r="D99" s="132">
        <v>-12.79</v>
      </c>
      <c r="E99" s="132">
        <v>-2.88</v>
      </c>
      <c r="F99" s="132">
        <v>-10.48</v>
      </c>
      <c r="G99" s="132" t="s">
        <v>5670</v>
      </c>
      <c r="H99" s="132" t="s">
        <v>245</v>
      </c>
      <c r="I99" s="132">
        <v>0.94199999999999995</v>
      </c>
      <c r="J99" s="132">
        <v>-41</v>
      </c>
      <c r="K99" s="132">
        <v>-33</v>
      </c>
      <c r="L99" s="132" t="b">
        <v>0</v>
      </c>
      <c r="M99" s="132">
        <v>-3.7669999999999999</v>
      </c>
      <c r="N99" s="132">
        <v>6.7320000000000002</v>
      </c>
      <c r="O99" s="132">
        <v>-0.56000000000000005</v>
      </c>
      <c r="P99" s="132">
        <v>2.83</v>
      </c>
      <c r="Q99" s="132">
        <v>0</v>
      </c>
      <c r="R99" s="132">
        <v>67.5</v>
      </c>
      <c r="S99" s="132">
        <v>-43</v>
      </c>
      <c r="T99" s="132">
        <v>-33</v>
      </c>
      <c r="U99" s="132">
        <v>104</v>
      </c>
      <c r="V99" s="132" t="s">
        <v>2664</v>
      </c>
      <c r="W99" s="132" t="b">
        <v>1</v>
      </c>
      <c r="X99" s="132">
        <v>0</v>
      </c>
      <c r="Y99" s="132" t="b">
        <v>0</v>
      </c>
      <c r="Z99" s="132">
        <v>42</v>
      </c>
      <c r="AA99" s="132">
        <v>0.374</v>
      </c>
      <c r="AB99" s="132" t="s">
        <v>245</v>
      </c>
      <c r="AC99" s="132" t="s">
        <v>2850</v>
      </c>
      <c r="AD99" s="132" t="s">
        <v>2600</v>
      </c>
    </row>
    <row r="100" spans="2:30" x14ac:dyDescent="0.3">
      <c r="B100" s="132">
        <v>6.95</v>
      </c>
      <c r="C100" s="132">
        <v>10.86</v>
      </c>
      <c r="D100" s="132">
        <v>1.44</v>
      </c>
      <c r="E100" s="132">
        <v>19.18</v>
      </c>
      <c r="F100" s="132">
        <v>14.57</v>
      </c>
      <c r="G100" s="132" t="s">
        <v>5664</v>
      </c>
      <c r="H100" s="132" t="s">
        <v>28</v>
      </c>
      <c r="I100" s="132">
        <v>14.875999999999999</v>
      </c>
      <c r="J100" s="132">
        <v>-32</v>
      </c>
      <c r="K100" s="132">
        <v>0</v>
      </c>
      <c r="L100" s="132" t="b">
        <v>1</v>
      </c>
      <c r="M100" s="132">
        <v>-2.1389999999999998</v>
      </c>
      <c r="N100" s="132">
        <v>3.5539999999999998</v>
      </c>
      <c r="O100" s="132">
        <v>-0.60199999999999998</v>
      </c>
      <c r="P100" s="132">
        <v>2.29</v>
      </c>
      <c r="Q100" s="132">
        <v>92.828999999999994</v>
      </c>
      <c r="R100" s="132">
        <v>11.994999999999999</v>
      </c>
      <c r="S100" s="132">
        <v>-28</v>
      </c>
      <c r="T100" s="132">
        <v>-37</v>
      </c>
      <c r="U100" s="132">
        <v>728</v>
      </c>
      <c r="V100" s="132" t="s">
        <v>2577</v>
      </c>
      <c r="W100" s="132" t="b">
        <v>0</v>
      </c>
      <c r="X100" s="132">
        <v>0</v>
      </c>
      <c r="Y100" s="132" t="b">
        <v>1</v>
      </c>
      <c r="Z100" s="132">
        <v>56</v>
      </c>
      <c r="AA100" s="132">
        <v>0.36799999999999999</v>
      </c>
      <c r="AB100" s="132" t="s">
        <v>28</v>
      </c>
      <c r="AC100" s="132" t="s">
        <v>2828</v>
      </c>
      <c r="AD100" s="132" t="s">
        <v>2739</v>
      </c>
    </row>
    <row r="101" spans="2:30" x14ac:dyDescent="0.3">
      <c r="B101" s="132">
        <v>0.33</v>
      </c>
      <c r="C101" s="132">
        <v>9.89</v>
      </c>
      <c r="D101" s="132">
        <v>10.029999999999999</v>
      </c>
      <c r="E101" s="132">
        <v>14.38</v>
      </c>
      <c r="F101" s="132">
        <v>12.49</v>
      </c>
      <c r="G101" s="132" t="s">
        <v>153</v>
      </c>
      <c r="H101" s="132" t="s">
        <v>48</v>
      </c>
      <c r="I101" s="132">
        <v>15.045999999999999</v>
      </c>
      <c r="J101" s="132">
        <v>-23</v>
      </c>
      <c r="K101" s="132">
        <v>-6</v>
      </c>
      <c r="L101" s="132" t="b">
        <v>1</v>
      </c>
      <c r="M101" s="132">
        <v>-2.5089999999999999</v>
      </c>
      <c r="N101" s="132">
        <v>4.0819999999999999</v>
      </c>
      <c r="O101" s="132">
        <v>-0.61499999999999999</v>
      </c>
      <c r="P101" s="132">
        <v>1.85</v>
      </c>
      <c r="Q101" s="132">
        <v>35.148000000000003</v>
      </c>
      <c r="R101" s="132">
        <v>107.65</v>
      </c>
      <c r="S101" s="132">
        <v>-64</v>
      </c>
      <c r="T101" s="132">
        <v>-46</v>
      </c>
      <c r="U101" s="132">
        <v>100</v>
      </c>
      <c r="V101" s="132" t="s">
        <v>2570</v>
      </c>
      <c r="W101" s="132" t="b">
        <v>0</v>
      </c>
      <c r="X101" s="132">
        <v>0</v>
      </c>
      <c r="Y101" s="132" t="b">
        <v>1</v>
      </c>
      <c r="Z101" s="132">
        <v>47</v>
      </c>
      <c r="AA101" s="132">
        <v>0.36099999999999999</v>
      </c>
      <c r="AB101" s="132" t="s">
        <v>48</v>
      </c>
      <c r="AC101" s="132" t="s">
        <v>153</v>
      </c>
      <c r="AD101" s="132" t="s">
        <v>2630</v>
      </c>
    </row>
    <row r="102" spans="2:30" x14ac:dyDescent="0.3">
      <c r="B102" s="132">
        <v>2.25</v>
      </c>
      <c r="C102" s="132">
        <v>-14.96</v>
      </c>
      <c r="D102" s="132">
        <v>-8.4600000000000009</v>
      </c>
      <c r="E102" s="132">
        <v>-0.66</v>
      </c>
      <c r="F102" s="132">
        <v>-7.59</v>
      </c>
      <c r="G102" s="132" t="s">
        <v>109</v>
      </c>
      <c r="H102" s="132" t="s">
        <v>31</v>
      </c>
      <c r="I102" s="132">
        <v>0.71799999999999997</v>
      </c>
      <c r="J102" s="132">
        <v>-51</v>
      </c>
      <c r="K102" s="132">
        <v>-43</v>
      </c>
      <c r="L102" s="132" t="b">
        <v>0</v>
      </c>
      <c r="M102" s="132">
        <v>-4.6040000000000001</v>
      </c>
      <c r="N102" s="132">
        <v>5.5469999999999997</v>
      </c>
      <c r="O102" s="132">
        <v>-0.83</v>
      </c>
      <c r="P102" s="132">
        <v>3.8</v>
      </c>
      <c r="Q102" s="132">
        <v>-3.8639999999999999</v>
      </c>
      <c r="R102" s="132">
        <v>27.28</v>
      </c>
      <c r="S102" s="132">
        <v>-76</v>
      </c>
      <c r="T102" s="132">
        <v>-58</v>
      </c>
      <c r="U102" s="132">
        <v>193</v>
      </c>
      <c r="V102" s="132" t="s">
        <v>2520</v>
      </c>
      <c r="W102" s="132" t="b">
        <v>1</v>
      </c>
      <c r="X102" s="132">
        <v>0</v>
      </c>
      <c r="Y102" s="132" t="b">
        <v>0</v>
      </c>
      <c r="Z102" s="132">
        <v>43</v>
      </c>
      <c r="AA102" s="132">
        <v>0.35499999999999998</v>
      </c>
      <c r="AB102" s="132" t="s">
        <v>31</v>
      </c>
      <c r="AC102" s="132" t="s">
        <v>109</v>
      </c>
      <c r="AD102" s="132" t="s">
        <v>2685</v>
      </c>
    </row>
    <row r="103" spans="2:30" x14ac:dyDescent="0.3">
      <c r="B103" s="132">
        <v>0</v>
      </c>
      <c r="C103" s="132">
        <v>19.39</v>
      </c>
      <c r="D103" s="132">
        <v>17</v>
      </c>
      <c r="E103" s="132">
        <v>3.54</v>
      </c>
      <c r="F103" s="132">
        <v>3.54</v>
      </c>
      <c r="G103" s="132" t="s">
        <v>209</v>
      </c>
      <c r="H103" s="132" t="s">
        <v>44</v>
      </c>
      <c r="I103" s="132">
        <v>0.78300000000000003</v>
      </c>
      <c r="J103" s="132">
        <v>-41</v>
      </c>
      <c r="K103" s="132">
        <v>-28</v>
      </c>
      <c r="L103" s="132" t="b">
        <v>1</v>
      </c>
      <c r="M103" s="132">
        <v>-6.4980000000000002</v>
      </c>
      <c r="N103" s="132">
        <v>6.6609999999999996</v>
      </c>
      <c r="O103" s="132">
        <v>-0.97599999999999998</v>
      </c>
      <c r="P103" s="132">
        <v>3.87</v>
      </c>
      <c r="Q103" s="132">
        <v>66.269000000000005</v>
      </c>
      <c r="R103" s="132">
        <v>11.7</v>
      </c>
      <c r="S103" s="132">
        <v>-33</v>
      </c>
      <c r="T103" s="132">
        <v>-73</v>
      </c>
      <c r="U103" s="132">
        <v>441</v>
      </c>
      <c r="V103" s="132" t="s">
        <v>2697</v>
      </c>
      <c r="W103" s="132" t="b">
        <v>0</v>
      </c>
      <c r="X103" s="132">
        <v>0</v>
      </c>
      <c r="Y103" s="132" t="b">
        <v>0</v>
      </c>
      <c r="Z103" s="132">
        <v>30</v>
      </c>
      <c r="AA103" s="132">
        <v>0.34799999999999998</v>
      </c>
      <c r="AB103" s="132" t="s">
        <v>44</v>
      </c>
      <c r="AC103" s="132" t="s">
        <v>209</v>
      </c>
      <c r="AD103" s="132" t="s">
        <v>500</v>
      </c>
    </row>
    <row r="104" spans="2:30" x14ac:dyDescent="0.3">
      <c r="B104" s="132">
        <v>-5.38</v>
      </c>
      <c r="C104" s="132">
        <v>-4.62</v>
      </c>
      <c r="D104" s="132">
        <v>-10.93</v>
      </c>
      <c r="E104" s="132">
        <v>10.95</v>
      </c>
      <c r="F104" s="132">
        <v>8.5</v>
      </c>
      <c r="G104" s="132" t="s">
        <v>88</v>
      </c>
      <c r="H104" s="132" t="s">
        <v>31</v>
      </c>
      <c r="I104" s="132">
        <v>41.609000000000002</v>
      </c>
      <c r="J104" s="132">
        <v>-35</v>
      </c>
      <c r="K104" s="132">
        <v>-20</v>
      </c>
      <c r="L104" s="132" t="b">
        <v>0</v>
      </c>
      <c r="M104" s="132">
        <v>-7.5519999999999996</v>
      </c>
      <c r="N104" s="132">
        <v>6.6920000000000002</v>
      </c>
      <c r="O104" s="132">
        <v>-1.129</v>
      </c>
      <c r="P104" s="132">
        <v>3.7</v>
      </c>
      <c r="Q104" s="132">
        <v>-172.589</v>
      </c>
      <c r="R104" s="132">
        <v>31.914999999999999</v>
      </c>
      <c r="S104" s="132">
        <v>78</v>
      </c>
      <c r="T104" s="132">
        <v>79</v>
      </c>
      <c r="U104" s="132">
        <v>169</v>
      </c>
      <c r="V104" s="132" t="s">
        <v>2661</v>
      </c>
      <c r="W104" s="132" t="b">
        <v>1</v>
      </c>
      <c r="X104" s="132">
        <v>0</v>
      </c>
      <c r="Y104" s="132" t="b">
        <v>0</v>
      </c>
      <c r="Z104" s="132">
        <v>47</v>
      </c>
      <c r="AA104" s="132">
        <v>0.34200000000000003</v>
      </c>
      <c r="AB104" s="132" t="s">
        <v>31</v>
      </c>
      <c r="AC104" s="132" t="s">
        <v>88</v>
      </c>
      <c r="AD104" s="132" t="s">
        <v>2724</v>
      </c>
    </row>
    <row r="105" spans="2:30" x14ac:dyDescent="0.3">
      <c r="B105" s="132">
        <v>-7.56</v>
      </c>
      <c r="C105" s="132">
        <v>-8.33</v>
      </c>
      <c r="D105" s="132">
        <v>-24.66</v>
      </c>
      <c r="E105" s="132">
        <v>-11.29</v>
      </c>
      <c r="F105" s="132">
        <v>-16.670000000000002</v>
      </c>
      <c r="G105" s="132" t="s">
        <v>101</v>
      </c>
      <c r="H105" s="132" t="s">
        <v>102</v>
      </c>
      <c r="I105" s="132">
        <v>1.7749999999999999</v>
      </c>
      <c r="J105" s="132">
        <v>-39</v>
      </c>
      <c r="K105" s="132">
        <v>-39</v>
      </c>
      <c r="L105" s="132" t="b">
        <v>0</v>
      </c>
      <c r="M105" s="132">
        <v>-14.185</v>
      </c>
      <c r="N105" s="132">
        <v>11.196999999999999</v>
      </c>
      <c r="O105" s="132">
        <v>-1.2669999999999999</v>
      </c>
      <c r="P105" s="132">
        <v>5.5</v>
      </c>
      <c r="Q105" s="132">
        <v>-33.08</v>
      </c>
      <c r="R105" s="132">
        <v>5.5</v>
      </c>
      <c r="S105" s="132">
        <v>204</v>
      </c>
      <c r="T105" s="132">
        <v>24</v>
      </c>
      <c r="U105" s="132">
        <v>661</v>
      </c>
      <c r="V105" s="132" t="s">
        <v>6055</v>
      </c>
      <c r="W105" s="132" t="b">
        <v>1</v>
      </c>
      <c r="X105" s="132">
        <v>0</v>
      </c>
      <c r="Y105" s="132" t="b">
        <v>0</v>
      </c>
      <c r="Z105" s="132">
        <v>34</v>
      </c>
      <c r="AA105" s="132">
        <v>0.33500000000000002</v>
      </c>
      <c r="AB105" s="132" t="s">
        <v>102</v>
      </c>
      <c r="AC105" s="132" t="s">
        <v>101</v>
      </c>
      <c r="AD105" s="132" t="s">
        <v>6038</v>
      </c>
    </row>
    <row r="106" spans="2:30" x14ac:dyDescent="0.3">
      <c r="B106" s="132">
        <v>2.59</v>
      </c>
      <c r="C106" s="132">
        <v>3.8</v>
      </c>
      <c r="D106" s="132">
        <v>-3.07</v>
      </c>
      <c r="E106" s="132">
        <v>16.53</v>
      </c>
      <c r="F106" s="132">
        <v>6.38</v>
      </c>
      <c r="G106" s="132" t="s">
        <v>502</v>
      </c>
      <c r="H106" s="132" t="s">
        <v>24</v>
      </c>
      <c r="I106" s="132">
        <v>4.9749999999999996</v>
      </c>
      <c r="J106" s="132">
        <v>-32</v>
      </c>
      <c r="K106" s="132">
        <v>-7</v>
      </c>
      <c r="L106" s="132" t="b">
        <v>1</v>
      </c>
      <c r="M106" s="132">
        <v>-5.0780000000000003</v>
      </c>
      <c r="N106" s="132">
        <v>3.65</v>
      </c>
      <c r="O106" s="132">
        <v>-1.391</v>
      </c>
      <c r="P106" s="132">
        <v>2.35</v>
      </c>
      <c r="Q106" s="132">
        <v>-20.91</v>
      </c>
      <c r="R106" s="132">
        <v>53</v>
      </c>
      <c r="S106" s="132">
        <v>-28</v>
      </c>
      <c r="T106" s="132">
        <v>-29</v>
      </c>
      <c r="U106" s="132">
        <v>160</v>
      </c>
      <c r="V106" s="132" t="s">
        <v>2580</v>
      </c>
      <c r="W106" s="132" t="b">
        <v>1</v>
      </c>
      <c r="X106" s="132">
        <v>0</v>
      </c>
      <c r="Y106" s="132" t="b">
        <v>1</v>
      </c>
      <c r="Z106" s="132">
        <v>45</v>
      </c>
      <c r="AA106" s="132">
        <v>0.32900000000000001</v>
      </c>
      <c r="AB106" s="132" t="s">
        <v>24</v>
      </c>
      <c r="AC106" s="132" t="s">
        <v>502</v>
      </c>
      <c r="AD106" s="132" t="s">
        <v>2728</v>
      </c>
    </row>
    <row r="107" spans="2:30" x14ac:dyDescent="0.3">
      <c r="B107" s="132">
        <v>0</v>
      </c>
      <c r="C107" s="132">
        <v>-0.04</v>
      </c>
      <c r="D107" s="132">
        <v>-7.12</v>
      </c>
      <c r="E107" s="132">
        <v>-1.23</v>
      </c>
      <c r="F107" s="132">
        <v>2.25</v>
      </c>
      <c r="G107" s="132" t="s">
        <v>153</v>
      </c>
      <c r="H107" s="132" t="s">
        <v>48</v>
      </c>
      <c r="I107" s="132">
        <v>9.1769999999999996</v>
      </c>
      <c r="J107" s="132">
        <v>-41</v>
      </c>
      <c r="K107" s="132">
        <v>-10</v>
      </c>
      <c r="L107" s="132" t="b">
        <v>0</v>
      </c>
      <c r="M107" s="132">
        <v>-5.516</v>
      </c>
      <c r="N107" s="132">
        <v>3.819</v>
      </c>
      <c r="O107" s="132">
        <v>-1.444</v>
      </c>
      <c r="P107" s="132">
        <v>2.15</v>
      </c>
      <c r="Q107" s="132">
        <v>16.434999999999999</v>
      </c>
      <c r="R107" s="132">
        <v>48.15</v>
      </c>
      <c r="S107" s="132">
        <v>-45</v>
      </c>
      <c r="T107" s="132">
        <v>-41</v>
      </c>
      <c r="U107" s="132">
        <v>193</v>
      </c>
      <c r="V107" s="132" t="s">
        <v>552</v>
      </c>
      <c r="W107" s="132" t="b">
        <v>1</v>
      </c>
      <c r="X107" s="132">
        <v>0</v>
      </c>
      <c r="Y107" s="132" t="b">
        <v>0</v>
      </c>
      <c r="Z107" s="132">
        <v>38</v>
      </c>
      <c r="AA107" s="132">
        <v>0.32300000000000001</v>
      </c>
      <c r="AB107" s="132" t="s">
        <v>48</v>
      </c>
      <c r="AC107" s="132" t="s">
        <v>153</v>
      </c>
      <c r="AD107" s="132" t="s">
        <v>2733</v>
      </c>
    </row>
    <row r="108" spans="2:30" x14ac:dyDescent="0.3">
      <c r="B108" s="132">
        <v>-0.94</v>
      </c>
      <c r="C108" s="132">
        <v>5.57</v>
      </c>
      <c r="D108" s="132">
        <v>-0.7</v>
      </c>
      <c r="E108" s="132">
        <v>8.2799999999999994</v>
      </c>
      <c r="F108" s="132">
        <v>1.76</v>
      </c>
      <c r="G108" s="132" t="s">
        <v>259</v>
      </c>
      <c r="H108" s="132" t="s">
        <v>66</v>
      </c>
      <c r="I108" s="132">
        <v>3.0179999999999998</v>
      </c>
      <c r="J108" s="132">
        <v>-30</v>
      </c>
      <c r="K108" s="132">
        <v>-5</v>
      </c>
      <c r="L108" s="132" t="b">
        <v>1</v>
      </c>
      <c r="M108" s="132">
        <v>-5.8440000000000003</v>
      </c>
      <c r="N108" s="132">
        <v>2.79</v>
      </c>
      <c r="O108" s="132">
        <v>-2.0939999999999999</v>
      </c>
      <c r="P108" s="132">
        <v>1.67</v>
      </c>
      <c r="Q108" s="132">
        <v>99.174000000000007</v>
      </c>
      <c r="R108" s="132">
        <v>25.38</v>
      </c>
      <c r="S108" s="132">
        <v>-37</v>
      </c>
      <c r="T108" s="132">
        <v>-43</v>
      </c>
      <c r="U108" s="132">
        <v>472</v>
      </c>
      <c r="V108" s="132" t="s">
        <v>2507</v>
      </c>
      <c r="W108" s="132" t="b">
        <v>1</v>
      </c>
      <c r="X108" s="132">
        <v>0</v>
      </c>
      <c r="Y108" s="132" t="b">
        <v>1</v>
      </c>
      <c r="Z108" s="132">
        <v>43</v>
      </c>
      <c r="AA108" s="132">
        <v>0.316</v>
      </c>
      <c r="AB108" s="132" t="s">
        <v>66</v>
      </c>
      <c r="AC108" s="132" t="s">
        <v>259</v>
      </c>
      <c r="AD108" s="132" t="s">
        <v>2503</v>
      </c>
    </row>
    <row r="109" spans="2:30" x14ac:dyDescent="0.3">
      <c r="B109" s="132">
        <v>-0.67</v>
      </c>
      <c r="C109" s="132">
        <v>-27.33</v>
      </c>
      <c r="D109" s="132">
        <v>-25.02</v>
      </c>
      <c r="E109" s="132">
        <v>-11.43</v>
      </c>
      <c r="F109" s="132">
        <v>-9.5299999999999994</v>
      </c>
      <c r="G109" s="132" t="s">
        <v>130</v>
      </c>
      <c r="H109" s="132" t="s">
        <v>31</v>
      </c>
      <c r="I109" s="132">
        <v>2.84</v>
      </c>
      <c r="J109" s="132">
        <v>-35</v>
      </c>
      <c r="K109" s="132">
        <v>-35</v>
      </c>
      <c r="L109" s="132" t="b">
        <v>0</v>
      </c>
      <c r="M109" s="132">
        <v>-26.808</v>
      </c>
      <c r="N109" s="132">
        <v>12.567</v>
      </c>
      <c r="O109" s="132">
        <v>-2.133</v>
      </c>
      <c r="P109" s="132">
        <v>5.29</v>
      </c>
      <c r="Q109" s="132">
        <v>-57.63</v>
      </c>
      <c r="R109" s="132">
        <v>25.26</v>
      </c>
      <c r="S109" s="132">
        <v>-59</v>
      </c>
      <c r="T109" s="132">
        <v>-58</v>
      </c>
      <c r="U109" s="132">
        <v>149</v>
      </c>
      <c r="V109" s="132" t="s">
        <v>553</v>
      </c>
      <c r="W109" s="132" t="b">
        <v>1</v>
      </c>
      <c r="X109" s="132">
        <v>0</v>
      </c>
      <c r="Y109" s="132" t="b">
        <v>0</v>
      </c>
      <c r="Z109" s="132">
        <v>46</v>
      </c>
      <c r="AA109" s="132">
        <v>0.31</v>
      </c>
      <c r="AB109" s="132" t="s">
        <v>31</v>
      </c>
      <c r="AC109" s="132" t="s">
        <v>130</v>
      </c>
      <c r="AD109" s="132" t="s">
        <v>2557</v>
      </c>
    </row>
    <row r="110" spans="2:30" x14ac:dyDescent="0.3">
      <c r="B110" s="132">
        <v>0.32</v>
      </c>
      <c r="C110" s="132">
        <v>2.78</v>
      </c>
      <c r="D110" s="132">
        <v>-3.82</v>
      </c>
      <c r="E110" s="132">
        <v>16.05</v>
      </c>
      <c r="F110" s="132">
        <v>5.18</v>
      </c>
      <c r="G110" s="132" t="s">
        <v>92</v>
      </c>
      <c r="H110" s="132" t="s">
        <v>24</v>
      </c>
      <c r="I110" s="132">
        <v>3.7069999999999999</v>
      </c>
      <c r="J110" s="132">
        <v>-39</v>
      </c>
      <c r="K110" s="132">
        <v>-21</v>
      </c>
      <c r="L110" s="132" t="b">
        <v>0</v>
      </c>
      <c r="M110" s="132">
        <v>-6.7809999999999997</v>
      </c>
      <c r="N110" s="132">
        <v>2.7519999999999998</v>
      </c>
      <c r="O110" s="132">
        <v>-2.464</v>
      </c>
      <c r="P110" s="132">
        <v>2.25</v>
      </c>
      <c r="Q110" s="132">
        <v>-14.118</v>
      </c>
      <c r="R110" s="132">
        <v>62.9</v>
      </c>
      <c r="S110" s="132">
        <v>-39</v>
      </c>
      <c r="T110" s="132">
        <v>-35</v>
      </c>
      <c r="U110" s="132">
        <v>141</v>
      </c>
      <c r="V110" s="132" t="s">
        <v>2638</v>
      </c>
      <c r="W110" s="132" t="b">
        <v>0</v>
      </c>
      <c r="X110" s="132">
        <v>0</v>
      </c>
      <c r="Y110" s="132" t="b">
        <v>0</v>
      </c>
      <c r="Z110" s="132">
        <v>48</v>
      </c>
      <c r="AA110" s="132">
        <v>0.30299999999999999</v>
      </c>
      <c r="AB110" s="132" t="s">
        <v>24</v>
      </c>
      <c r="AC110" s="132" t="s">
        <v>92</v>
      </c>
      <c r="AD110" s="132" t="s">
        <v>5668</v>
      </c>
    </row>
    <row r="111" spans="2:30" x14ac:dyDescent="0.3">
      <c r="B111" s="132">
        <v>-2.81</v>
      </c>
      <c r="C111" s="132">
        <v>-6.89</v>
      </c>
      <c r="D111" s="132">
        <v>-25.36</v>
      </c>
      <c r="E111" s="132">
        <v>0.86</v>
      </c>
      <c r="F111" s="132">
        <v>0.16</v>
      </c>
      <c r="G111" s="132" t="s">
        <v>225</v>
      </c>
      <c r="H111" s="132" t="s">
        <v>36</v>
      </c>
      <c r="I111" s="132">
        <v>0.91600000000000004</v>
      </c>
      <c r="J111" s="132">
        <v>-70</v>
      </c>
      <c r="K111" s="132">
        <v>-49</v>
      </c>
      <c r="L111" s="132" t="b">
        <v>0</v>
      </c>
      <c r="M111" s="132">
        <v>-23.614000000000001</v>
      </c>
      <c r="N111" s="132">
        <v>9.2409999999999997</v>
      </c>
      <c r="O111" s="132">
        <v>-2.5550000000000002</v>
      </c>
      <c r="P111" s="132">
        <v>3.38</v>
      </c>
      <c r="Q111" s="132">
        <v>-45.959000000000003</v>
      </c>
      <c r="R111" s="132">
        <v>1.8660000000000001</v>
      </c>
      <c r="S111" s="132">
        <v>-2</v>
      </c>
      <c r="T111" s="132">
        <v>-15</v>
      </c>
      <c r="U111" s="132">
        <v>3169</v>
      </c>
      <c r="V111" s="132" t="s">
        <v>5723</v>
      </c>
      <c r="W111" s="132" t="b">
        <v>1</v>
      </c>
      <c r="X111" s="132">
        <v>0</v>
      </c>
      <c r="Y111" s="132" t="b">
        <v>0</v>
      </c>
      <c r="Z111" s="132">
        <v>50</v>
      </c>
      <c r="AA111" s="132">
        <v>0.29699999999999999</v>
      </c>
      <c r="AB111" s="132" t="s">
        <v>36</v>
      </c>
      <c r="AC111" s="132" t="s">
        <v>225</v>
      </c>
      <c r="AD111" s="132" t="s">
        <v>2643</v>
      </c>
    </row>
    <row r="112" spans="2:30" x14ac:dyDescent="0.3">
      <c r="B112" s="132">
        <v>-1.96</v>
      </c>
      <c r="C112" s="132">
        <v>-14.88</v>
      </c>
      <c r="D112" s="132">
        <v>-17.07</v>
      </c>
      <c r="E112" s="132">
        <v>-7.02</v>
      </c>
      <c r="F112" s="132">
        <v>-10.15</v>
      </c>
      <c r="G112" s="132" t="s">
        <v>408</v>
      </c>
      <c r="H112" s="132" t="s">
        <v>36</v>
      </c>
      <c r="I112" s="132">
        <v>3.7280000000000002</v>
      </c>
      <c r="J112" s="132">
        <v>-28</v>
      </c>
      <c r="K112" s="132">
        <v>-28</v>
      </c>
      <c r="L112" s="132" t="b">
        <v>0</v>
      </c>
      <c r="M112" s="132">
        <v>-16.091999999999999</v>
      </c>
      <c r="N112" s="132">
        <v>6.2750000000000004</v>
      </c>
      <c r="O112" s="132">
        <v>-2.5649999999999999</v>
      </c>
      <c r="P112" s="132">
        <v>3.86</v>
      </c>
      <c r="Q112" s="132">
        <v>-77.754000000000005</v>
      </c>
      <c r="R112" s="132">
        <v>54.02</v>
      </c>
      <c r="S112" s="132">
        <v>-70</v>
      </c>
      <c r="T112" s="132">
        <v>-47</v>
      </c>
      <c r="U112" s="132">
        <v>95</v>
      </c>
      <c r="V112" s="132" t="s">
        <v>2729</v>
      </c>
      <c r="W112" s="132" t="b">
        <v>1</v>
      </c>
      <c r="X112" s="132">
        <v>0</v>
      </c>
      <c r="Y112" s="132" t="b">
        <v>0</v>
      </c>
      <c r="Z112" s="132">
        <v>48</v>
      </c>
      <c r="AA112" s="132">
        <v>0.28999999999999998</v>
      </c>
      <c r="AB112" s="132" t="s">
        <v>36</v>
      </c>
      <c r="AC112" s="132" t="s">
        <v>408</v>
      </c>
      <c r="AD112" s="132" t="s">
        <v>2711</v>
      </c>
    </row>
    <row r="113" spans="2:30" x14ac:dyDescent="0.3">
      <c r="B113" s="132">
        <v>-1.6</v>
      </c>
      <c r="C113" s="132">
        <v>-0.75</v>
      </c>
      <c r="D113" s="132">
        <v>-16.66</v>
      </c>
      <c r="E113" s="132">
        <v>2.56</v>
      </c>
      <c r="F113" s="132">
        <v>-4.8499999999999996</v>
      </c>
      <c r="G113" s="132" t="s">
        <v>186</v>
      </c>
      <c r="H113" s="132" t="s">
        <v>150</v>
      </c>
      <c r="I113" s="132">
        <v>1.4370000000000001</v>
      </c>
      <c r="J113" s="132">
        <v>-34</v>
      </c>
      <c r="K113" s="132">
        <v>-29</v>
      </c>
      <c r="L113" s="132" t="b">
        <v>0</v>
      </c>
      <c r="M113" s="132">
        <v>-13.834</v>
      </c>
      <c r="N113" s="132">
        <v>5.3049999999999997</v>
      </c>
      <c r="O113" s="132">
        <v>-2.6070000000000002</v>
      </c>
      <c r="P113" s="132">
        <v>1.73</v>
      </c>
      <c r="Q113" s="132">
        <v>-31.298999999999999</v>
      </c>
      <c r="R113" s="132">
        <v>18.46</v>
      </c>
      <c r="S113" s="132">
        <v>-1</v>
      </c>
      <c r="T113" s="132">
        <v>4</v>
      </c>
      <c r="U113" s="132">
        <v>625</v>
      </c>
      <c r="V113" s="132" t="s">
        <v>6003</v>
      </c>
      <c r="W113" s="132" t="b">
        <v>1</v>
      </c>
      <c r="X113" s="132">
        <v>0</v>
      </c>
      <c r="Y113" s="132" t="b">
        <v>0</v>
      </c>
      <c r="Z113" s="132">
        <v>42</v>
      </c>
      <c r="AA113" s="132">
        <v>0.28399999999999997</v>
      </c>
      <c r="AB113" s="132" t="s">
        <v>150</v>
      </c>
      <c r="AC113" s="132" t="s">
        <v>186</v>
      </c>
      <c r="AD113" s="132" t="s">
        <v>2613</v>
      </c>
    </row>
    <row r="114" spans="2:30" x14ac:dyDescent="0.3">
      <c r="B114" s="132">
        <v>-2.94</v>
      </c>
      <c r="C114" s="132">
        <v>3.5</v>
      </c>
      <c r="D114" s="132">
        <v>-0.18</v>
      </c>
      <c r="E114" s="132">
        <v>-3.02</v>
      </c>
      <c r="F114" s="132">
        <v>5.94</v>
      </c>
      <c r="G114" s="132" t="s">
        <v>508</v>
      </c>
      <c r="H114" s="132" t="s">
        <v>31</v>
      </c>
      <c r="I114" s="132">
        <v>1.95</v>
      </c>
      <c r="J114" s="132">
        <v>-59</v>
      </c>
      <c r="K114" s="132">
        <v>-50</v>
      </c>
      <c r="L114" s="132" t="b">
        <v>0</v>
      </c>
      <c r="M114" s="132">
        <v>-22.305</v>
      </c>
      <c r="N114" s="132">
        <v>7.5609999999999999</v>
      </c>
      <c r="O114" s="132">
        <v>-2.95</v>
      </c>
      <c r="P114" s="132">
        <v>4.5999999999999996</v>
      </c>
      <c r="Q114" s="132">
        <v>-15.456</v>
      </c>
      <c r="R114" s="132">
        <v>56.2</v>
      </c>
      <c r="S114" s="132">
        <v>-71</v>
      </c>
      <c r="T114" s="132">
        <v>-80</v>
      </c>
      <c r="U114" s="132">
        <v>77</v>
      </c>
      <c r="V114" s="132" t="s">
        <v>2734</v>
      </c>
      <c r="W114" s="132" t="b">
        <v>0</v>
      </c>
      <c r="X114" s="132">
        <v>0</v>
      </c>
      <c r="Y114" s="132" t="b">
        <v>0</v>
      </c>
      <c r="Z114" s="132">
        <v>43</v>
      </c>
      <c r="AA114" s="132">
        <v>0.27700000000000002</v>
      </c>
      <c r="AB114" s="132" t="s">
        <v>31</v>
      </c>
      <c r="AC114" s="132" t="s">
        <v>508</v>
      </c>
      <c r="AD114" s="132" t="s">
        <v>2708</v>
      </c>
    </row>
    <row r="115" spans="2:30" x14ac:dyDescent="0.3">
      <c r="B115" s="132">
        <v>20.45</v>
      </c>
      <c r="C115" s="132">
        <v>39.909999999999997</v>
      </c>
      <c r="D115" s="132">
        <v>17.100000000000001</v>
      </c>
      <c r="E115" s="132">
        <v>37.96</v>
      </c>
      <c r="F115" s="132">
        <v>32.33</v>
      </c>
      <c r="G115" s="132" t="s">
        <v>5670</v>
      </c>
      <c r="H115" s="132" t="s">
        <v>245</v>
      </c>
      <c r="I115" s="132">
        <v>2.7130000000000001</v>
      </c>
      <c r="J115" s="132">
        <v>-55</v>
      </c>
      <c r="K115" s="132">
        <v>-31</v>
      </c>
      <c r="L115" s="132" t="b">
        <v>0</v>
      </c>
      <c r="M115" s="132">
        <v>-27.216000000000001</v>
      </c>
      <c r="N115" s="132">
        <v>9.0259999999999998</v>
      </c>
      <c r="O115" s="132">
        <v>-3.0150000000000001</v>
      </c>
      <c r="P115" s="132">
        <v>4.62</v>
      </c>
      <c r="Q115" s="132">
        <v>0.64200000000000002</v>
      </c>
      <c r="R115" s="132">
        <v>16.844999999999999</v>
      </c>
      <c r="S115" s="132">
        <v>-15</v>
      </c>
      <c r="T115" s="132">
        <v>63</v>
      </c>
      <c r="U115" s="132">
        <v>256</v>
      </c>
      <c r="V115" s="132" t="s">
        <v>2666</v>
      </c>
      <c r="W115" s="132" t="b">
        <v>0</v>
      </c>
      <c r="X115" s="132">
        <v>0</v>
      </c>
      <c r="Y115" s="132" t="b">
        <v>0</v>
      </c>
      <c r="Z115" s="132">
        <v>47</v>
      </c>
      <c r="AA115" s="132">
        <v>0.27100000000000002</v>
      </c>
      <c r="AB115" s="132" t="s">
        <v>245</v>
      </c>
      <c r="AC115" s="132" t="s">
        <v>2850</v>
      </c>
      <c r="AD115" s="132" t="s">
        <v>2519</v>
      </c>
    </row>
    <row r="116" spans="2:30" x14ac:dyDescent="0.3">
      <c r="B116" s="132">
        <v>-0.74</v>
      </c>
      <c r="C116" s="132">
        <v>8.81</v>
      </c>
      <c r="D116" s="132">
        <v>-1.26</v>
      </c>
      <c r="E116" s="132">
        <v>21.63</v>
      </c>
      <c r="F116" s="132">
        <v>8.49</v>
      </c>
      <c r="G116" s="132" t="s">
        <v>186</v>
      </c>
      <c r="H116" s="132" t="s">
        <v>150</v>
      </c>
      <c r="I116" s="132">
        <v>1.6180000000000001</v>
      </c>
      <c r="J116" s="132">
        <v>-70</v>
      </c>
      <c r="K116" s="132">
        <v>-54</v>
      </c>
      <c r="L116" s="132" t="b">
        <v>1</v>
      </c>
      <c r="M116" s="132">
        <v>-18.149000000000001</v>
      </c>
      <c r="N116" s="132">
        <v>4.734</v>
      </c>
      <c r="O116" s="132">
        <v>-3.8340000000000001</v>
      </c>
      <c r="P116" s="132">
        <v>3.36</v>
      </c>
      <c r="Q116" s="132">
        <v>-19.004999999999999</v>
      </c>
      <c r="R116" s="132">
        <v>9.39</v>
      </c>
      <c r="S116" s="132">
        <v>-44</v>
      </c>
      <c r="T116" s="132">
        <v>-43</v>
      </c>
      <c r="U116" s="132">
        <v>633</v>
      </c>
      <c r="V116" s="132" t="s">
        <v>2518</v>
      </c>
      <c r="W116" s="132" t="b">
        <v>1</v>
      </c>
      <c r="X116" s="132">
        <v>0</v>
      </c>
      <c r="Y116" s="132" t="b">
        <v>1</v>
      </c>
      <c r="Z116" s="132">
        <v>45</v>
      </c>
      <c r="AA116" s="132">
        <v>0.26500000000000001</v>
      </c>
      <c r="AB116" s="132" t="s">
        <v>150</v>
      </c>
      <c r="AC116" s="132" t="s">
        <v>186</v>
      </c>
      <c r="AD116" s="132" t="s">
        <v>2718</v>
      </c>
    </row>
    <row r="117" spans="2:30" x14ac:dyDescent="0.3">
      <c r="B117" s="132">
        <v>-0.41</v>
      </c>
      <c r="C117" s="132">
        <v>2.66</v>
      </c>
      <c r="D117" s="132">
        <v>5.93</v>
      </c>
      <c r="E117" s="132">
        <v>15.09</v>
      </c>
      <c r="F117" s="132">
        <v>2.38</v>
      </c>
      <c r="G117" s="132" t="s">
        <v>88</v>
      </c>
      <c r="H117" s="132" t="s">
        <v>31</v>
      </c>
      <c r="I117" s="132">
        <v>1.2529999999999999</v>
      </c>
      <c r="J117" s="132">
        <v>-37</v>
      </c>
      <c r="K117" s="132">
        <v>-20</v>
      </c>
      <c r="L117" s="132" t="b">
        <v>1</v>
      </c>
      <c r="M117" s="132">
        <v>-21.9</v>
      </c>
      <c r="N117" s="132">
        <v>5.577</v>
      </c>
      <c r="O117" s="132">
        <v>-3.927</v>
      </c>
      <c r="P117" s="132">
        <v>2.61</v>
      </c>
      <c r="Q117" s="132">
        <v>-36.595999999999997</v>
      </c>
      <c r="R117" s="132">
        <v>73.2</v>
      </c>
      <c r="S117" s="132">
        <v>-44</v>
      </c>
      <c r="T117" s="132">
        <v>-51</v>
      </c>
      <c r="U117" s="132">
        <v>104</v>
      </c>
      <c r="V117" s="132" t="s">
        <v>2612</v>
      </c>
      <c r="W117" s="132" t="b">
        <v>0</v>
      </c>
      <c r="X117" s="132">
        <v>0</v>
      </c>
      <c r="Y117" s="132" t="b">
        <v>1</v>
      </c>
      <c r="Z117" s="132">
        <v>41</v>
      </c>
      <c r="AA117" s="132">
        <v>0.25800000000000001</v>
      </c>
      <c r="AB117" s="132" t="s">
        <v>31</v>
      </c>
      <c r="AC117" s="132" t="s">
        <v>88</v>
      </c>
      <c r="AD117" s="132" t="s">
        <v>2620</v>
      </c>
    </row>
    <row r="118" spans="2:30" x14ac:dyDescent="0.3">
      <c r="B118" s="132">
        <v>8.35</v>
      </c>
      <c r="C118" s="132">
        <v>11.16</v>
      </c>
      <c r="D118" s="132">
        <v>12.52</v>
      </c>
      <c r="E118" s="132">
        <v>12.9</v>
      </c>
      <c r="F118" s="132">
        <v>9.9499999999999993</v>
      </c>
      <c r="G118" s="132" t="s">
        <v>79</v>
      </c>
      <c r="H118" s="132" t="s">
        <v>36</v>
      </c>
      <c r="I118" s="132">
        <v>0.79900000000000004</v>
      </c>
      <c r="J118" s="132">
        <v>-72</v>
      </c>
      <c r="K118" s="132">
        <v>-67</v>
      </c>
      <c r="L118" s="132" t="b">
        <v>1</v>
      </c>
      <c r="M118" s="132">
        <v>-22.081</v>
      </c>
      <c r="N118" s="132">
        <v>5.6050000000000004</v>
      </c>
      <c r="O118" s="132">
        <v>-3.9390000000000001</v>
      </c>
      <c r="P118" s="132">
        <v>4.1100000000000003</v>
      </c>
      <c r="Q118" s="132">
        <v>23.146000000000001</v>
      </c>
      <c r="R118" s="132">
        <v>4.62</v>
      </c>
      <c r="S118" s="132">
        <v>-49</v>
      </c>
      <c r="T118" s="132">
        <v>-46</v>
      </c>
      <c r="U118" s="132">
        <v>1052</v>
      </c>
      <c r="V118" s="132" t="s">
        <v>2710</v>
      </c>
      <c r="W118" s="132" t="b">
        <v>0</v>
      </c>
      <c r="X118" s="132">
        <v>0</v>
      </c>
      <c r="Y118" s="132" t="b">
        <v>0</v>
      </c>
      <c r="Z118" s="132">
        <v>44</v>
      </c>
      <c r="AA118" s="132">
        <v>0.252</v>
      </c>
      <c r="AB118" s="132" t="s">
        <v>36</v>
      </c>
      <c r="AC118" s="132" t="s">
        <v>79</v>
      </c>
      <c r="AD118" s="132" t="s">
        <v>2690</v>
      </c>
    </row>
    <row r="119" spans="2:30" x14ac:dyDescent="0.3">
      <c r="B119" s="132">
        <v>0.61</v>
      </c>
      <c r="C119" s="132">
        <v>-3.16</v>
      </c>
      <c r="D119" s="132">
        <v>-7.17</v>
      </c>
      <c r="E119" s="132">
        <v>-4.0599999999999996</v>
      </c>
      <c r="F119" s="132">
        <v>-8.31</v>
      </c>
      <c r="G119" s="132" t="s">
        <v>280</v>
      </c>
      <c r="H119" s="132" t="s">
        <v>24</v>
      </c>
      <c r="I119" s="132">
        <v>1.1259999999999999</v>
      </c>
      <c r="J119" s="132">
        <v>-42</v>
      </c>
      <c r="K119" s="132">
        <v>-30</v>
      </c>
      <c r="L119" s="132" t="b">
        <v>0</v>
      </c>
      <c r="M119" s="132">
        <v>-11.026</v>
      </c>
      <c r="N119" s="132">
        <v>2.347</v>
      </c>
      <c r="O119" s="132">
        <v>-4.6980000000000004</v>
      </c>
      <c r="P119" s="132">
        <v>2.23</v>
      </c>
      <c r="Q119" s="132">
        <v>-10.834</v>
      </c>
      <c r="R119" s="132">
        <v>16.559999999999999</v>
      </c>
      <c r="S119" s="132">
        <v>-54</v>
      </c>
      <c r="T119" s="132">
        <v>-58</v>
      </c>
      <c r="U119" s="132">
        <v>541</v>
      </c>
      <c r="V119" s="132" t="s">
        <v>2738</v>
      </c>
      <c r="W119" s="132" t="b">
        <v>0</v>
      </c>
      <c r="X119" s="132">
        <v>0</v>
      </c>
      <c r="Y119" s="132" t="b">
        <v>0</v>
      </c>
      <c r="Z119" s="132">
        <v>47</v>
      </c>
      <c r="AA119" s="132">
        <v>0.245</v>
      </c>
      <c r="AB119" s="132" t="s">
        <v>24</v>
      </c>
      <c r="AC119" s="132" t="s">
        <v>280</v>
      </c>
      <c r="AD119" s="132" t="s">
        <v>2530</v>
      </c>
    </row>
    <row r="120" spans="2:30" x14ac:dyDescent="0.3">
      <c r="B120" s="132">
        <v>3.24</v>
      </c>
      <c r="C120" s="132">
        <v>-1.1299999999999999</v>
      </c>
      <c r="D120" s="132">
        <v>-1.1299999999999999</v>
      </c>
      <c r="E120" s="132">
        <v>-1.27</v>
      </c>
      <c r="F120" s="132">
        <v>-1.4</v>
      </c>
      <c r="G120" s="132" t="s">
        <v>501</v>
      </c>
      <c r="H120" s="132" t="s">
        <v>501</v>
      </c>
      <c r="I120" s="132">
        <v>0.627</v>
      </c>
      <c r="J120" s="132">
        <v>-77</v>
      </c>
      <c r="K120" s="132">
        <v>-75</v>
      </c>
      <c r="L120" s="132" t="b">
        <v>0</v>
      </c>
      <c r="M120" s="132">
        <v>-30.263000000000002</v>
      </c>
      <c r="N120" s="132">
        <v>6.3280000000000003</v>
      </c>
      <c r="O120" s="132">
        <v>-4.7830000000000004</v>
      </c>
      <c r="P120" s="132">
        <v>3.99</v>
      </c>
      <c r="Q120" s="132">
        <v>17.832000000000001</v>
      </c>
      <c r="R120" s="132">
        <v>3.51</v>
      </c>
      <c r="S120" s="132">
        <v>-66</v>
      </c>
      <c r="T120" s="132">
        <v>-63</v>
      </c>
      <c r="U120" s="132">
        <v>1426</v>
      </c>
      <c r="V120" s="132" t="s">
        <v>6037</v>
      </c>
      <c r="W120" s="132" t="b">
        <v>0</v>
      </c>
      <c r="X120" s="132">
        <v>0</v>
      </c>
      <c r="Y120" s="132" t="b">
        <v>0</v>
      </c>
      <c r="Z120" s="132">
        <v>48</v>
      </c>
      <c r="AA120" s="132">
        <v>0.23899999999999999</v>
      </c>
      <c r="AB120" s="132" t="s">
        <v>501</v>
      </c>
      <c r="AC120" s="132" t="s">
        <v>501</v>
      </c>
      <c r="AD120" s="132" t="s">
        <v>2735</v>
      </c>
    </row>
    <row r="121" spans="2:30" x14ac:dyDescent="0.3">
      <c r="B121" s="132">
        <v>3.46</v>
      </c>
      <c r="C121" s="132">
        <v>10.52</v>
      </c>
      <c r="D121" s="132">
        <v>2.3199999999999998</v>
      </c>
      <c r="E121" s="132">
        <v>-2.82</v>
      </c>
      <c r="F121" s="132">
        <v>-0.44</v>
      </c>
      <c r="G121" s="132" t="s">
        <v>512</v>
      </c>
      <c r="H121" s="132" t="s">
        <v>24</v>
      </c>
      <c r="I121" s="132">
        <v>0.505</v>
      </c>
      <c r="J121" s="132">
        <v>-55</v>
      </c>
      <c r="K121" s="132">
        <v>-47</v>
      </c>
      <c r="L121" s="132" t="b">
        <v>1</v>
      </c>
      <c r="M121" s="132">
        <v>-15.202999999999999</v>
      </c>
      <c r="N121" s="132">
        <v>3.0960000000000001</v>
      </c>
      <c r="O121" s="132">
        <v>-4.9109999999999996</v>
      </c>
      <c r="P121" s="132">
        <v>2.39</v>
      </c>
      <c r="Q121" s="132">
        <v>-58.093000000000004</v>
      </c>
      <c r="R121" s="132">
        <v>15.86</v>
      </c>
      <c r="S121" s="132">
        <v>-71</v>
      </c>
      <c r="T121" s="132">
        <v>-72</v>
      </c>
      <c r="U121" s="132">
        <v>528</v>
      </c>
      <c r="V121" s="132" t="s">
        <v>2599</v>
      </c>
      <c r="W121" s="132" t="b">
        <v>0</v>
      </c>
      <c r="X121" s="132">
        <v>0</v>
      </c>
      <c r="Y121" s="132" t="b">
        <v>0</v>
      </c>
      <c r="Z121" s="132">
        <v>43</v>
      </c>
      <c r="AA121" s="132">
        <v>0.23200000000000001</v>
      </c>
      <c r="AB121" s="132" t="s">
        <v>24</v>
      </c>
      <c r="AC121" s="132" t="s">
        <v>512</v>
      </c>
      <c r="AD121" s="132" t="s">
        <v>2667</v>
      </c>
    </row>
    <row r="122" spans="2:30" x14ac:dyDescent="0.3">
      <c r="B122" s="132">
        <v>1.24</v>
      </c>
      <c r="C122" s="132">
        <v>-4.38</v>
      </c>
      <c r="D122" s="132">
        <v>-11.06</v>
      </c>
      <c r="E122" s="132">
        <v>3.47</v>
      </c>
      <c r="F122" s="132">
        <v>6.22</v>
      </c>
      <c r="G122" s="132" t="s">
        <v>143</v>
      </c>
      <c r="H122" s="132" t="s">
        <v>44</v>
      </c>
      <c r="I122" s="132">
        <v>3.5550000000000002</v>
      </c>
      <c r="J122" s="132">
        <v>-47</v>
      </c>
      <c r="K122" s="132">
        <v>-19</v>
      </c>
      <c r="L122" s="132" t="b">
        <v>0</v>
      </c>
      <c r="M122" s="132">
        <v>-23.937000000000001</v>
      </c>
      <c r="N122" s="132">
        <v>4.7619999999999996</v>
      </c>
      <c r="O122" s="132">
        <v>-5.0270000000000001</v>
      </c>
      <c r="P122" s="132">
        <v>1.92</v>
      </c>
      <c r="Q122" s="132">
        <v>-2.4590000000000001</v>
      </c>
      <c r="R122" s="132">
        <v>42.32</v>
      </c>
      <c r="S122" s="132">
        <v>-87</v>
      </c>
      <c r="T122" s="132">
        <v>-86</v>
      </c>
      <c r="U122" s="132">
        <v>245</v>
      </c>
      <c r="V122" s="132" t="s">
        <v>2629</v>
      </c>
      <c r="W122" s="132" t="b">
        <v>1</v>
      </c>
      <c r="X122" s="132">
        <v>0</v>
      </c>
      <c r="Y122" s="132" t="b">
        <v>0</v>
      </c>
      <c r="Z122" s="132">
        <v>45</v>
      </c>
      <c r="AA122" s="132">
        <v>0.22600000000000001</v>
      </c>
      <c r="AB122" s="132" t="s">
        <v>44</v>
      </c>
      <c r="AC122" s="132" t="s">
        <v>143</v>
      </c>
      <c r="AD122" s="132" t="s">
        <v>6004</v>
      </c>
    </row>
    <row r="123" spans="2:30" x14ac:dyDescent="0.3">
      <c r="B123" s="132">
        <v>0.8</v>
      </c>
      <c r="C123" s="132">
        <v>2.31</v>
      </c>
      <c r="D123" s="132">
        <v>-6.89</v>
      </c>
      <c r="E123" s="132">
        <v>8.19</v>
      </c>
      <c r="F123" s="132">
        <v>1.55</v>
      </c>
      <c r="G123" s="132" t="s">
        <v>92</v>
      </c>
      <c r="H123" s="132" t="s">
        <v>24</v>
      </c>
      <c r="I123" s="132">
        <v>3.7389999999999999</v>
      </c>
      <c r="J123" s="132">
        <v>-42</v>
      </c>
      <c r="K123" s="132">
        <v>-37</v>
      </c>
      <c r="L123" s="132" t="b">
        <v>0</v>
      </c>
      <c r="M123" s="132">
        <v>-20.841000000000001</v>
      </c>
      <c r="N123" s="132">
        <v>3.98</v>
      </c>
      <c r="O123" s="132">
        <v>-5.2359999999999998</v>
      </c>
      <c r="P123" s="132">
        <v>2.2999999999999998</v>
      </c>
      <c r="Q123" s="132">
        <v>24.513000000000002</v>
      </c>
      <c r="R123" s="132">
        <v>88.5</v>
      </c>
      <c r="S123" s="132">
        <v>-59</v>
      </c>
      <c r="T123" s="132">
        <v>-63</v>
      </c>
      <c r="U123" s="132">
        <v>98</v>
      </c>
      <c r="V123" s="132" t="s">
        <v>2692</v>
      </c>
      <c r="W123" s="132" t="b">
        <v>1</v>
      </c>
      <c r="X123" s="132">
        <v>0</v>
      </c>
      <c r="Y123" s="132" t="b">
        <v>0</v>
      </c>
      <c r="Z123" s="132">
        <v>47</v>
      </c>
      <c r="AA123" s="132">
        <v>0.219</v>
      </c>
      <c r="AB123" s="132" t="s">
        <v>24</v>
      </c>
      <c r="AC123" s="132" t="s">
        <v>92</v>
      </c>
      <c r="AD123" s="132" t="s">
        <v>2639</v>
      </c>
    </row>
    <row r="124" spans="2:30" x14ac:dyDescent="0.3">
      <c r="B124" s="132">
        <v>-8.1999999999999993</v>
      </c>
      <c r="C124" s="132">
        <v>-2.5</v>
      </c>
      <c r="D124" s="132">
        <v>-10.17</v>
      </c>
      <c r="E124" s="132">
        <v>19.43</v>
      </c>
      <c r="F124" s="132">
        <v>-0.35</v>
      </c>
      <c r="G124" s="132" t="s">
        <v>186</v>
      </c>
      <c r="H124" s="132" t="s">
        <v>150</v>
      </c>
      <c r="I124" s="132">
        <v>1.9850000000000001</v>
      </c>
      <c r="J124" s="132">
        <v>-73</v>
      </c>
      <c r="K124" s="132">
        <v>-46</v>
      </c>
      <c r="L124" s="132" t="b">
        <v>0</v>
      </c>
      <c r="M124" s="132">
        <v>-23.042999999999999</v>
      </c>
      <c r="N124" s="132">
        <v>4.32</v>
      </c>
      <c r="O124" s="132">
        <v>-5.3339999999999996</v>
      </c>
      <c r="P124" s="132">
        <v>4.09</v>
      </c>
      <c r="Q124" s="132">
        <v>-100.562</v>
      </c>
      <c r="R124" s="132">
        <v>11.31</v>
      </c>
      <c r="S124" s="132">
        <v>-18</v>
      </c>
      <c r="T124" s="132">
        <v>-4</v>
      </c>
      <c r="U124" s="132">
        <v>432</v>
      </c>
      <c r="V124" s="132" t="s">
        <v>2559</v>
      </c>
      <c r="W124" s="132" t="b">
        <v>1</v>
      </c>
      <c r="X124" s="132">
        <v>0</v>
      </c>
      <c r="Y124" s="132" t="b">
        <v>0</v>
      </c>
      <c r="Z124" s="132">
        <v>42</v>
      </c>
      <c r="AA124" s="132">
        <v>0.21299999999999999</v>
      </c>
      <c r="AB124" s="132" t="s">
        <v>150</v>
      </c>
      <c r="AC124" s="132" t="s">
        <v>186</v>
      </c>
      <c r="AD124" s="132" t="s">
        <v>498</v>
      </c>
    </row>
    <row r="125" spans="2:30" x14ac:dyDescent="0.3">
      <c r="B125" s="132">
        <v>-3.87</v>
      </c>
      <c r="C125" s="132">
        <v>-11.11</v>
      </c>
      <c r="D125" s="132">
        <v>-21.4</v>
      </c>
      <c r="E125" s="132">
        <v>-23.6</v>
      </c>
      <c r="F125" s="132">
        <v>-20.73</v>
      </c>
      <c r="G125" s="132" t="s">
        <v>288</v>
      </c>
      <c r="H125" s="132" t="s">
        <v>44</v>
      </c>
      <c r="I125" s="132">
        <v>1.456</v>
      </c>
      <c r="J125" s="132">
        <v>-52</v>
      </c>
      <c r="K125" s="132">
        <v>-52</v>
      </c>
      <c r="L125" s="132" t="b">
        <v>0</v>
      </c>
      <c r="M125" s="132">
        <v>-48.527000000000001</v>
      </c>
      <c r="N125" s="132">
        <v>8.0009999999999994</v>
      </c>
      <c r="O125" s="132">
        <v>-6.0650000000000004</v>
      </c>
      <c r="P125" s="132">
        <v>3.28</v>
      </c>
      <c r="Q125" s="132">
        <v>8.7579999999999991</v>
      </c>
      <c r="R125" s="132">
        <v>27.84</v>
      </c>
      <c r="S125" s="132">
        <v>-64</v>
      </c>
      <c r="T125" s="132">
        <v>-83</v>
      </c>
      <c r="U125" s="132">
        <v>218</v>
      </c>
      <c r="V125" s="132" t="s">
        <v>2727</v>
      </c>
      <c r="W125" s="132" t="b">
        <v>1</v>
      </c>
      <c r="X125" s="132">
        <v>0</v>
      </c>
      <c r="Y125" s="132" t="b">
        <v>0</v>
      </c>
      <c r="Z125" s="132">
        <v>45</v>
      </c>
      <c r="AA125" s="132">
        <v>0.20599999999999999</v>
      </c>
      <c r="AB125" s="132" t="s">
        <v>44</v>
      </c>
      <c r="AC125" s="132" t="s">
        <v>288</v>
      </c>
      <c r="AD125" s="132" t="s">
        <v>496</v>
      </c>
    </row>
    <row r="126" spans="2:30" x14ac:dyDescent="0.3">
      <c r="B126" s="132">
        <v>-2.02</v>
      </c>
      <c r="C126" s="132">
        <v>-3.15</v>
      </c>
      <c r="D126" s="132">
        <v>-10</v>
      </c>
      <c r="E126" s="132">
        <v>-2.85</v>
      </c>
      <c r="F126" s="132">
        <v>-2.38</v>
      </c>
      <c r="G126" s="132" t="s">
        <v>5673</v>
      </c>
      <c r="H126" s="132" t="s">
        <v>44</v>
      </c>
      <c r="I126" s="132">
        <v>2.04</v>
      </c>
      <c r="J126" s="132">
        <v>-42</v>
      </c>
      <c r="K126" s="132">
        <v>-42</v>
      </c>
      <c r="L126" s="132" t="b">
        <v>0</v>
      </c>
      <c r="M126" s="132">
        <v>-21.43</v>
      </c>
      <c r="N126" s="132">
        <v>3.4740000000000002</v>
      </c>
      <c r="O126" s="132">
        <v>-6.1680000000000001</v>
      </c>
      <c r="P126" s="132">
        <v>2.11</v>
      </c>
      <c r="Q126" s="132">
        <v>-15.388999999999999</v>
      </c>
      <c r="R126" s="132">
        <v>36.880000000000003</v>
      </c>
      <c r="S126" s="132">
        <v>-83</v>
      </c>
      <c r="T126" s="132">
        <v>-79</v>
      </c>
      <c r="U126" s="132">
        <v>256</v>
      </c>
      <c r="V126" s="132" t="s">
        <v>2677</v>
      </c>
      <c r="W126" s="132" t="b">
        <v>1</v>
      </c>
      <c r="X126" s="132">
        <v>0</v>
      </c>
      <c r="Y126" s="132" t="b">
        <v>0</v>
      </c>
      <c r="Z126" s="132">
        <v>41</v>
      </c>
      <c r="AA126" s="132">
        <v>0.2</v>
      </c>
      <c r="AB126" s="132" t="s">
        <v>44</v>
      </c>
      <c r="AC126" s="132" t="s">
        <v>2853</v>
      </c>
      <c r="AD126" s="132" t="s">
        <v>5724</v>
      </c>
    </row>
    <row r="127" spans="2:30" x14ac:dyDescent="0.3">
      <c r="B127" s="132">
        <v>0.45</v>
      </c>
      <c r="C127" s="132">
        <v>6.71</v>
      </c>
      <c r="D127" s="132">
        <v>-3.26</v>
      </c>
      <c r="E127" s="132">
        <v>5.95</v>
      </c>
      <c r="F127" s="132">
        <v>-0.67</v>
      </c>
      <c r="G127" s="132" t="s">
        <v>127</v>
      </c>
      <c r="H127" s="132" t="s">
        <v>44</v>
      </c>
      <c r="I127" s="132">
        <v>0.877</v>
      </c>
      <c r="J127" s="132">
        <v>-32</v>
      </c>
      <c r="K127" s="132">
        <v>-11</v>
      </c>
      <c r="L127" s="132" t="b">
        <v>1</v>
      </c>
      <c r="M127" s="132">
        <v>-19.661000000000001</v>
      </c>
      <c r="N127" s="132">
        <v>3.1829999999999998</v>
      </c>
      <c r="O127" s="132">
        <v>-6.1769999999999996</v>
      </c>
      <c r="P127" s="132">
        <v>2.4300000000000002</v>
      </c>
      <c r="Q127" s="132">
        <v>-120.10299999999999</v>
      </c>
      <c r="R127" s="132">
        <v>44.5</v>
      </c>
      <c r="S127" s="132">
        <v>-24</v>
      </c>
      <c r="T127" s="132">
        <v>17</v>
      </c>
      <c r="U127" s="132">
        <v>184</v>
      </c>
      <c r="V127" s="132" t="s">
        <v>2524</v>
      </c>
      <c r="W127" s="132" t="b">
        <v>1</v>
      </c>
      <c r="X127" s="132">
        <v>0</v>
      </c>
      <c r="Y127" s="132" t="b">
        <v>1</v>
      </c>
      <c r="Z127" s="132">
        <v>42</v>
      </c>
      <c r="AA127" s="132">
        <v>0.19400000000000001</v>
      </c>
      <c r="AB127" s="132" t="s">
        <v>44</v>
      </c>
      <c r="AC127" s="132" t="s">
        <v>127</v>
      </c>
      <c r="AD127" s="132" t="s">
        <v>2683</v>
      </c>
    </row>
    <row r="128" spans="2:30" x14ac:dyDescent="0.3">
      <c r="B128" s="132">
        <v>21.52</v>
      </c>
      <c r="C128" s="132">
        <v>13.82</v>
      </c>
      <c r="D128" s="132">
        <v>16.62</v>
      </c>
      <c r="E128" s="132">
        <v>3.49</v>
      </c>
      <c r="F128" s="132">
        <v>2.97</v>
      </c>
      <c r="G128" s="132" t="s">
        <v>79</v>
      </c>
      <c r="H128" s="132" t="s">
        <v>36</v>
      </c>
      <c r="I128" s="132">
        <v>5.8479999999999999</v>
      </c>
      <c r="J128" s="132">
        <v>-68</v>
      </c>
      <c r="K128" s="132">
        <v>-56</v>
      </c>
      <c r="L128" s="132" t="b">
        <v>1</v>
      </c>
      <c r="M128" s="132">
        <v>-43.052</v>
      </c>
      <c r="N128" s="132">
        <v>6.649</v>
      </c>
      <c r="O128" s="132">
        <v>-6.4749999999999996</v>
      </c>
      <c r="P128" s="132">
        <v>4.68</v>
      </c>
      <c r="Q128" s="132">
        <v>42.585000000000001</v>
      </c>
      <c r="R128" s="132">
        <v>22.56</v>
      </c>
      <c r="S128" s="132">
        <v>-37</v>
      </c>
      <c r="T128" s="132">
        <v>-10</v>
      </c>
      <c r="U128" s="132">
        <v>189</v>
      </c>
      <c r="V128" s="132" t="s">
        <v>2701</v>
      </c>
      <c r="W128" s="132" t="b">
        <v>0</v>
      </c>
      <c r="X128" s="132">
        <v>0</v>
      </c>
      <c r="Y128" s="132" t="b">
        <v>0</v>
      </c>
      <c r="Z128" s="132">
        <v>41</v>
      </c>
      <c r="AA128" s="132">
        <v>0.187</v>
      </c>
      <c r="AB128" s="132" t="s">
        <v>36</v>
      </c>
      <c r="AC128" s="132" t="s">
        <v>79</v>
      </c>
      <c r="AD128" s="132" t="s">
        <v>2649</v>
      </c>
    </row>
    <row r="129" spans="2:30" x14ac:dyDescent="0.3">
      <c r="B129" s="132">
        <v>0.5</v>
      </c>
      <c r="C129" s="132">
        <v>-1.64</v>
      </c>
      <c r="D129" s="132">
        <v>-7.08</v>
      </c>
      <c r="E129" s="132">
        <v>6.83</v>
      </c>
      <c r="F129" s="132">
        <v>-4.8</v>
      </c>
      <c r="G129" s="132" t="s">
        <v>153</v>
      </c>
      <c r="H129" s="132" t="s">
        <v>48</v>
      </c>
      <c r="I129" s="132">
        <v>7.9710000000000001</v>
      </c>
      <c r="J129" s="132">
        <v>-40</v>
      </c>
      <c r="K129" s="132">
        <v>-36</v>
      </c>
      <c r="L129" s="132" t="b">
        <v>0</v>
      </c>
      <c r="M129" s="132">
        <v>-15.042999999999999</v>
      </c>
      <c r="N129" s="132">
        <v>2.3050000000000002</v>
      </c>
      <c r="O129" s="132">
        <v>-6.5270000000000001</v>
      </c>
      <c r="P129" s="132">
        <v>1.96</v>
      </c>
      <c r="Q129" s="132">
        <v>8.9819999999999993</v>
      </c>
      <c r="R129" s="132">
        <v>17.059999999999999</v>
      </c>
      <c r="S129" s="132">
        <v>-52</v>
      </c>
      <c r="T129" s="132">
        <v>-33</v>
      </c>
      <c r="U129" s="132">
        <v>598</v>
      </c>
      <c r="V129" s="132" t="s">
        <v>2625</v>
      </c>
      <c r="W129" s="132" t="b">
        <v>1</v>
      </c>
      <c r="X129" s="132">
        <v>0</v>
      </c>
      <c r="Y129" s="132" t="b">
        <v>0</v>
      </c>
      <c r="Z129" s="132">
        <v>49</v>
      </c>
      <c r="AA129" s="132">
        <v>0.18099999999999999</v>
      </c>
      <c r="AB129" s="132" t="s">
        <v>48</v>
      </c>
      <c r="AC129" s="132" t="s">
        <v>153</v>
      </c>
      <c r="AD129" s="132" t="s">
        <v>2508</v>
      </c>
    </row>
    <row r="130" spans="2:30" x14ac:dyDescent="0.3">
      <c r="B130" s="132">
        <v>4.57</v>
      </c>
      <c r="C130" s="132">
        <v>-1.76</v>
      </c>
      <c r="D130" s="132">
        <v>-10.91</v>
      </c>
      <c r="E130" s="132">
        <v>4.43</v>
      </c>
      <c r="F130" s="132">
        <v>0.65</v>
      </c>
      <c r="G130" s="132" t="s">
        <v>27</v>
      </c>
      <c r="H130" s="132" t="s">
        <v>28</v>
      </c>
      <c r="I130" s="132">
        <v>1.0820000000000001</v>
      </c>
      <c r="J130" s="132">
        <v>-71</v>
      </c>
      <c r="K130" s="132">
        <v>-50</v>
      </c>
      <c r="L130" s="132" t="b">
        <v>0</v>
      </c>
      <c r="M130" s="132">
        <v>-26.56</v>
      </c>
      <c r="N130" s="132">
        <v>3.8039999999999998</v>
      </c>
      <c r="O130" s="132">
        <v>-6.9820000000000002</v>
      </c>
      <c r="P130" s="132">
        <v>2.63</v>
      </c>
      <c r="Q130" s="132">
        <v>6.952</v>
      </c>
      <c r="R130" s="132">
        <v>9.8439999999999994</v>
      </c>
      <c r="S130" s="132">
        <v>-78</v>
      </c>
      <c r="T130" s="132">
        <v>-80</v>
      </c>
      <c r="U130" s="132">
        <v>772</v>
      </c>
      <c r="V130" s="132" t="s">
        <v>2553</v>
      </c>
      <c r="W130" s="132" t="b">
        <v>1</v>
      </c>
      <c r="X130" s="132">
        <v>0</v>
      </c>
      <c r="Y130" s="132" t="b">
        <v>0</v>
      </c>
      <c r="Z130" s="132">
        <v>48</v>
      </c>
      <c r="AA130" s="132">
        <v>0.17399999999999999</v>
      </c>
      <c r="AB130" s="132" t="s">
        <v>28</v>
      </c>
      <c r="AC130" s="132" t="s">
        <v>27</v>
      </c>
      <c r="AD130" s="132" t="s">
        <v>2596</v>
      </c>
    </row>
    <row r="131" spans="2:30" x14ac:dyDescent="0.3">
      <c r="B131" s="132">
        <v>-0.79</v>
      </c>
      <c r="C131" s="132">
        <v>-4.43</v>
      </c>
      <c r="D131" s="132">
        <v>-11.52</v>
      </c>
      <c r="E131" s="132">
        <v>1.1599999999999999</v>
      </c>
      <c r="F131" s="132">
        <v>-1.79</v>
      </c>
      <c r="G131" s="132" t="s">
        <v>209</v>
      </c>
      <c r="H131" s="132" t="s">
        <v>44</v>
      </c>
      <c r="I131" s="132">
        <v>14.233000000000001</v>
      </c>
      <c r="J131" s="132">
        <v>-43</v>
      </c>
      <c r="K131" s="132">
        <v>-28</v>
      </c>
      <c r="L131" s="132" t="b">
        <v>0</v>
      </c>
      <c r="M131" s="132">
        <v>-27.794</v>
      </c>
      <c r="N131" s="132">
        <v>3.9750000000000001</v>
      </c>
      <c r="O131" s="132">
        <v>-6.9909999999999997</v>
      </c>
      <c r="P131" s="132">
        <v>2.44</v>
      </c>
      <c r="Q131" s="132">
        <v>14.608000000000001</v>
      </c>
      <c r="R131" s="132">
        <v>25.27</v>
      </c>
      <c r="S131" s="132">
        <v>-48</v>
      </c>
      <c r="T131" s="132">
        <v>-48</v>
      </c>
      <c r="U131" s="132">
        <v>324</v>
      </c>
      <c r="V131" s="132" t="s">
        <v>2658</v>
      </c>
      <c r="W131" s="132" t="b">
        <v>1</v>
      </c>
      <c r="X131" s="132">
        <v>0</v>
      </c>
      <c r="Y131" s="132" t="b">
        <v>0</v>
      </c>
      <c r="Z131" s="132">
        <v>45</v>
      </c>
      <c r="AA131" s="132">
        <v>0.16800000000000001</v>
      </c>
      <c r="AB131" s="132" t="s">
        <v>44</v>
      </c>
      <c r="AC131" s="132" t="s">
        <v>209</v>
      </c>
      <c r="AD131" s="132" t="s">
        <v>2533</v>
      </c>
    </row>
    <row r="132" spans="2:30" x14ac:dyDescent="0.3">
      <c r="B132" s="132">
        <v>-4.0599999999999996</v>
      </c>
      <c r="C132" s="132">
        <v>-7.75</v>
      </c>
      <c r="D132" s="132">
        <v>-19.07</v>
      </c>
      <c r="E132" s="132">
        <v>-4.96</v>
      </c>
      <c r="F132" s="132">
        <v>-13.53</v>
      </c>
      <c r="G132" s="132" t="s">
        <v>5672</v>
      </c>
      <c r="H132" s="132" t="s">
        <v>150</v>
      </c>
      <c r="I132" s="132">
        <v>7.2279999999999998</v>
      </c>
      <c r="J132" s="132">
        <v>-52</v>
      </c>
      <c r="K132" s="132">
        <v>-48</v>
      </c>
      <c r="L132" s="132" t="b">
        <v>0</v>
      </c>
      <c r="M132" s="132">
        <v>-40.665999999999997</v>
      </c>
      <c r="N132" s="132">
        <v>5.0999999999999996</v>
      </c>
      <c r="O132" s="132">
        <v>-7.9749999999999996</v>
      </c>
      <c r="P132" s="132">
        <v>2.5299999999999998</v>
      </c>
      <c r="Q132" s="132">
        <v>-19.568999999999999</v>
      </c>
      <c r="R132" s="132">
        <v>18.21</v>
      </c>
      <c r="S132" s="132">
        <v>-20</v>
      </c>
      <c r="T132" s="132">
        <v>9</v>
      </c>
      <c r="U132" s="132">
        <v>434</v>
      </c>
      <c r="V132" s="132" t="s">
        <v>2617</v>
      </c>
      <c r="W132" s="132" t="b">
        <v>1</v>
      </c>
      <c r="X132" s="132">
        <v>0</v>
      </c>
      <c r="Y132" s="132" t="b">
        <v>0</v>
      </c>
      <c r="Z132" s="132">
        <v>40</v>
      </c>
      <c r="AA132" s="132">
        <v>0.161</v>
      </c>
      <c r="AB132" s="132" t="s">
        <v>150</v>
      </c>
      <c r="AC132" s="132" t="s">
        <v>2822</v>
      </c>
      <c r="AD132" s="132" t="s">
        <v>494</v>
      </c>
    </row>
    <row r="133" spans="2:30" x14ac:dyDescent="0.3">
      <c r="B133" s="132">
        <v>-2.29</v>
      </c>
      <c r="C133" s="132">
        <v>-5.3</v>
      </c>
      <c r="D133" s="132">
        <v>-4.38</v>
      </c>
      <c r="E133" s="132">
        <v>2.61</v>
      </c>
      <c r="F133" s="132">
        <v>-7.79</v>
      </c>
      <c r="G133" s="132" t="s">
        <v>5662</v>
      </c>
      <c r="H133" s="132" t="s">
        <v>31</v>
      </c>
      <c r="I133" s="132">
        <v>0.82799999999999996</v>
      </c>
      <c r="J133" s="132">
        <v>-32</v>
      </c>
      <c r="K133" s="132">
        <v>-20</v>
      </c>
      <c r="L133" s="132" t="b">
        <v>0</v>
      </c>
      <c r="M133" s="132">
        <v>-18.66</v>
      </c>
      <c r="N133" s="132">
        <v>2.3149999999999999</v>
      </c>
      <c r="O133" s="132">
        <v>-8.0619999999999994</v>
      </c>
      <c r="P133" s="132">
        <v>3.1</v>
      </c>
      <c r="Q133" s="132">
        <v>-167.46600000000001</v>
      </c>
      <c r="R133" s="132">
        <v>49.15</v>
      </c>
      <c r="S133" s="132">
        <v>-19</v>
      </c>
      <c r="T133" s="132">
        <v>28</v>
      </c>
      <c r="U133" s="132">
        <v>131</v>
      </c>
      <c r="V133" s="132" t="s">
        <v>5769</v>
      </c>
      <c r="W133" s="132" t="b">
        <v>1</v>
      </c>
      <c r="X133" s="132">
        <v>0</v>
      </c>
      <c r="Y133" s="132" t="b">
        <v>0</v>
      </c>
      <c r="Z133" s="132">
        <v>43</v>
      </c>
      <c r="AA133" s="132">
        <v>0.155</v>
      </c>
      <c r="AB133" s="132" t="s">
        <v>31</v>
      </c>
      <c r="AC133" s="132" t="s">
        <v>2833</v>
      </c>
      <c r="AD133" s="132" t="s">
        <v>2680</v>
      </c>
    </row>
    <row r="134" spans="2:30" x14ac:dyDescent="0.3">
      <c r="B134" s="132">
        <v>-3.33</v>
      </c>
      <c r="C134" s="132">
        <v>4.5599999999999996</v>
      </c>
      <c r="D134" s="132">
        <v>-4.2699999999999996</v>
      </c>
      <c r="E134" s="132">
        <v>3.68</v>
      </c>
      <c r="F134" s="132">
        <v>-4.2699999999999996</v>
      </c>
      <c r="G134" s="132" t="s">
        <v>127</v>
      </c>
      <c r="H134" s="132" t="s">
        <v>44</v>
      </c>
      <c r="I134" s="132">
        <v>0.875</v>
      </c>
      <c r="J134" s="132">
        <v>-29</v>
      </c>
      <c r="K134" s="132">
        <v>-11</v>
      </c>
      <c r="L134" s="132" t="b">
        <v>1</v>
      </c>
      <c r="M134" s="132">
        <v>-29.001999999999999</v>
      </c>
      <c r="N134" s="132">
        <v>3.4780000000000002</v>
      </c>
      <c r="O134" s="132">
        <v>-8.3390000000000004</v>
      </c>
      <c r="P134" s="132">
        <v>2.96</v>
      </c>
      <c r="Q134" s="132">
        <v>-109.52200000000001</v>
      </c>
      <c r="R134" s="132">
        <v>49.3</v>
      </c>
      <c r="S134" s="132">
        <v>-27</v>
      </c>
      <c r="T134" s="132">
        <v>-16</v>
      </c>
      <c r="U134" s="132">
        <v>136</v>
      </c>
      <c r="V134" s="132" t="s">
        <v>2527</v>
      </c>
      <c r="W134" s="132" t="b">
        <v>1</v>
      </c>
      <c r="X134" s="132">
        <v>0</v>
      </c>
      <c r="Y134" s="132" t="b">
        <v>1</v>
      </c>
      <c r="Z134" s="132">
        <v>43</v>
      </c>
      <c r="AA134" s="132">
        <v>0.14799999999999999</v>
      </c>
      <c r="AB134" s="132" t="s">
        <v>44</v>
      </c>
      <c r="AC134" s="132" t="s">
        <v>127</v>
      </c>
      <c r="AD134" s="132" t="s">
        <v>5674</v>
      </c>
    </row>
    <row r="135" spans="2:30" x14ac:dyDescent="0.3">
      <c r="B135" s="132">
        <v>-7.79</v>
      </c>
      <c r="C135" s="132">
        <v>-10.17</v>
      </c>
      <c r="D135" s="132">
        <v>-16.37</v>
      </c>
      <c r="E135" s="132">
        <v>-15.7</v>
      </c>
      <c r="F135" s="132">
        <v>-18.21</v>
      </c>
      <c r="G135" s="132" t="s">
        <v>441</v>
      </c>
      <c r="H135" s="132" t="s">
        <v>24</v>
      </c>
      <c r="I135" s="132">
        <v>0.93899999999999995</v>
      </c>
      <c r="J135" s="132">
        <v>-46</v>
      </c>
      <c r="K135" s="132">
        <v>-46</v>
      </c>
      <c r="L135" s="132" t="b">
        <v>0</v>
      </c>
      <c r="M135" s="132">
        <v>-22.14</v>
      </c>
      <c r="N135" s="132">
        <v>2.577</v>
      </c>
      <c r="O135" s="132">
        <v>-8.59</v>
      </c>
      <c r="P135" s="132">
        <v>3.22</v>
      </c>
      <c r="Q135" s="132">
        <v>-315.815</v>
      </c>
      <c r="R135" s="132">
        <v>26.05</v>
      </c>
      <c r="S135" s="132">
        <v>283</v>
      </c>
      <c r="T135" s="132">
        <v>398</v>
      </c>
      <c r="U135" s="132">
        <v>238</v>
      </c>
      <c r="V135" s="132" t="s">
        <v>2660</v>
      </c>
      <c r="W135" s="132" t="b">
        <v>0</v>
      </c>
      <c r="X135" s="132">
        <v>0</v>
      </c>
      <c r="Y135" s="132" t="b">
        <v>0</v>
      </c>
      <c r="Z135" s="132">
        <v>45</v>
      </c>
      <c r="AA135" s="132">
        <v>0.14199999999999999</v>
      </c>
      <c r="AB135" s="132" t="s">
        <v>24</v>
      </c>
      <c r="AC135" s="132" t="s">
        <v>441</v>
      </c>
      <c r="AD135" s="132" t="s">
        <v>493</v>
      </c>
    </row>
    <row r="136" spans="2:30" x14ac:dyDescent="0.3">
      <c r="B136" s="132">
        <v>-1.39</v>
      </c>
      <c r="C136" s="132">
        <v>-0.6</v>
      </c>
      <c r="D136" s="132">
        <v>-22.49</v>
      </c>
      <c r="E136" s="132">
        <v>-15.74</v>
      </c>
      <c r="F136" s="132">
        <v>-19.350000000000001</v>
      </c>
      <c r="G136" s="132" t="s">
        <v>101</v>
      </c>
      <c r="H136" s="132" t="s">
        <v>102</v>
      </c>
      <c r="I136" s="132">
        <v>1.81</v>
      </c>
      <c r="J136" s="132">
        <v>-49</v>
      </c>
      <c r="K136" s="132">
        <v>-49</v>
      </c>
      <c r="L136" s="132" t="b">
        <v>0</v>
      </c>
      <c r="M136" s="132">
        <v>-49.146999999999998</v>
      </c>
      <c r="N136" s="132">
        <v>5.6390000000000002</v>
      </c>
      <c r="O136" s="132">
        <v>-8.7159999999999993</v>
      </c>
      <c r="P136" s="132">
        <v>2.73</v>
      </c>
      <c r="Q136" s="132">
        <v>5.8869999999999996</v>
      </c>
      <c r="R136" s="132">
        <v>4.9800000000000004</v>
      </c>
      <c r="S136" s="132">
        <v>-66</v>
      </c>
      <c r="T136" s="132">
        <v>-78</v>
      </c>
      <c r="U136" s="132">
        <v>1471</v>
      </c>
      <c r="V136" s="132" t="s">
        <v>2736</v>
      </c>
      <c r="W136" s="132" t="b">
        <v>1</v>
      </c>
      <c r="X136" s="132">
        <v>0</v>
      </c>
      <c r="Y136" s="132" t="b">
        <v>0</v>
      </c>
      <c r="Z136" s="132">
        <v>43</v>
      </c>
      <c r="AA136" s="132">
        <v>0.13500000000000001</v>
      </c>
      <c r="AB136" s="132" t="s">
        <v>102</v>
      </c>
      <c r="AC136" s="132" t="s">
        <v>101</v>
      </c>
      <c r="AD136" s="132" t="s">
        <v>2581</v>
      </c>
    </row>
    <row r="137" spans="2:30" x14ac:dyDescent="0.3">
      <c r="B137" s="132">
        <v>0.39</v>
      </c>
      <c r="C137" s="132">
        <v>13.81</v>
      </c>
      <c r="D137" s="132">
        <v>6.35</v>
      </c>
      <c r="E137" s="132">
        <v>8.89</v>
      </c>
      <c r="F137" s="132">
        <v>-6.95</v>
      </c>
      <c r="G137" s="132" t="s">
        <v>79</v>
      </c>
      <c r="H137" s="132" t="s">
        <v>36</v>
      </c>
      <c r="I137" s="132">
        <v>6.8929999999999998</v>
      </c>
      <c r="J137" s="132">
        <v>-71</v>
      </c>
      <c r="K137" s="132">
        <v>-55</v>
      </c>
      <c r="L137" s="132" t="b">
        <v>1</v>
      </c>
      <c r="M137" s="132">
        <v>-92.852999999999994</v>
      </c>
      <c r="N137" s="132">
        <v>10.372999999999999</v>
      </c>
      <c r="O137" s="132">
        <v>-8.9510000000000005</v>
      </c>
      <c r="P137" s="132">
        <v>5.96</v>
      </c>
      <c r="Q137" s="132">
        <v>-38.192999999999998</v>
      </c>
      <c r="R137" s="132">
        <v>25.715</v>
      </c>
      <c r="S137" s="132">
        <v>-56</v>
      </c>
      <c r="T137" s="132">
        <v>-66</v>
      </c>
      <c r="U137" s="132">
        <v>130</v>
      </c>
      <c r="V137" s="132" t="s">
        <v>2684</v>
      </c>
      <c r="W137" s="132" t="b">
        <v>0</v>
      </c>
      <c r="X137" s="132">
        <v>0</v>
      </c>
      <c r="Y137" s="132" t="b">
        <v>0</v>
      </c>
      <c r="Z137" s="132">
        <v>48</v>
      </c>
      <c r="AA137" s="132">
        <v>0.129</v>
      </c>
      <c r="AB137" s="132" t="s">
        <v>36</v>
      </c>
      <c r="AC137" s="132" t="s">
        <v>79</v>
      </c>
      <c r="AD137" s="132" t="s">
        <v>376</v>
      </c>
    </row>
    <row r="138" spans="2:30" x14ac:dyDescent="0.3">
      <c r="B138" s="132">
        <v>-1.28</v>
      </c>
      <c r="C138" s="132">
        <v>-1.07</v>
      </c>
      <c r="D138" s="132">
        <v>-11.04</v>
      </c>
      <c r="E138" s="132">
        <v>-10.35</v>
      </c>
      <c r="F138" s="132">
        <v>-14.01</v>
      </c>
      <c r="G138" s="132" t="s">
        <v>453</v>
      </c>
      <c r="H138" s="132" t="s">
        <v>102</v>
      </c>
      <c r="I138" s="132">
        <v>1.53</v>
      </c>
      <c r="J138" s="132">
        <v>-35</v>
      </c>
      <c r="K138" s="132">
        <v>-34</v>
      </c>
      <c r="L138" s="132" t="b">
        <v>0</v>
      </c>
      <c r="M138" s="132">
        <v>-29.646000000000001</v>
      </c>
      <c r="N138" s="132">
        <v>3.1779999999999999</v>
      </c>
      <c r="O138" s="132">
        <v>-9.3279999999999994</v>
      </c>
      <c r="P138" s="132">
        <v>2.09</v>
      </c>
      <c r="Q138" s="132">
        <v>-41.246000000000002</v>
      </c>
      <c r="R138" s="132">
        <v>46.35</v>
      </c>
      <c r="S138" s="132">
        <v>-53</v>
      </c>
      <c r="T138" s="132">
        <v>-75</v>
      </c>
      <c r="U138" s="132">
        <v>206</v>
      </c>
      <c r="V138" s="132" t="s">
        <v>2703</v>
      </c>
      <c r="W138" s="132" t="b">
        <v>1</v>
      </c>
      <c r="X138" s="132">
        <v>0</v>
      </c>
      <c r="Y138" s="132" t="b">
        <v>0</v>
      </c>
      <c r="Z138" s="132">
        <v>37</v>
      </c>
      <c r="AA138" s="132">
        <v>0.123</v>
      </c>
      <c r="AB138" s="132" t="s">
        <v>102</v>
      </c>
      <c r="AC138" s="132" t="s">
        <v>453</v>
      </c>
      <c r="AD138" s="132" t="s">
        <v>454</v>
      </c>
    </row>
    <row r="139" spans="2:30" x14ac:dyDescent="0.3">
      <c r="B139" s="132">
        <v>2.84</v>
      </c>
      <c r="C139" s="132">
        <v>5.12</v>
      </c>
      <c r="D139" s="132">
        <v>-1.61</v>
      </c>
      <c r="E139" s="132">
        <v>-3</v>
      </c>
      <c r="F139" s="132">
        <v>-9.4600000000000009</v>
      </c>
      <c r="G139" s="132" t="s">
        <v>153</v>
      </c>
      <c r="H139" s="132" t="s">
        <v>48</v>
      </c>
      <c r="I139" s="132">
        <v>5.5229999999999997</v>
      </c>
      <c r="J139" s="132">
        <v>-50</v>
      </c>
      <c r="K139" s="132">
        <v>-42</v>
      </c>
      <c r="L139" s="132" t="b">
        <v>0</v>
      </c>
      <c r="M139" s="132">
        <v>-41.707999999999998</v>
      </c>
      <c r="N139" s="132">
        <v>4.359</v>
      </c>
      <c r="O139" s="132">
        <v>-9.5670000000000002</v>
      </c>
      <c r="P139" s="132">
        <v>3.86</v>
      </c>
      <c r="Q139" s="132">
        <v>49.771999999999998</v>
      </c>
      <c r="R139" s="132">
        <v>106.7</v>
      </c>
      <c r="S139" s="132">
        <v>-69</v>
      </c>
      <c r="T139" s="132">
        <v>-75</v>
      </c>
      <c r="U139" s="132">
        <v>48</v>
      </c>
      <c r="V139" s="132" t="s">
        <v>2714</v>
      </c>
      <c r="W139" s="132" t="b">
        <v>0</v>
      </c>
      <c r="X139" s="132">
        <v>0</v>
      </c>
      <c r="Y139" s="132" t="b">
        <v>0</v>
      </c>
      <c r="Z139" s="132">
        <v>42</v>
      </c>
      <c r="AA139" s="132">
        <v>0.11600000000000001</v>
      </c>
      <c r="AB139" s="132" t="s">
        <v>48</v>
      </c>
      <c r="AC139" s="132" t="s">
        <v>153</v>
      </c>
      <c r="AD139" s="132" t="s">
        <v>2709</v>
      </c>
    </row>
    <row r="140" spans="2:30" x14ac:dyDescent="0.3">
      <c r="B140" s="132">
        <v>0.31</v>
      </c>
      <c r="C140" s="132">
        <v>-8.18</v>
      </c>
      <c r="D140" s="132">
        <v>-14.14</v>
      </c>
      <c r="E140" s="132">
        <v>0.71</v>
      </c>
      <c r="F140" s="132">
        <v>-11.29</v>
      </c>
      <c r="G140" s="132" t="s">
        <v>133</v>
      </c>
      <c r="H140" s="132" t="s">
        <v>24</v>
      </c>
      <c r="I140" s="132">
        <v>8.1430000000000007</v>
      </c>
      <c r="J140" s="132">
        <v>-40</v>
      </c>
      <c r="K140" s="132">
        <v>-38</v>
      </c>
      <c r="L140" s="132" t="b">
        <v>0</v>
      </c>
      <c r="M140" s="132">
        <v>-35.93</v>
      </c>
      <c r="N140" s="132">
        <v>3.4820000000000002</v>
      </c>
      <c r="O140" s="132">
        <v>-10.318</v>
      </c>
      <c r="P140" s="132">
        <v>2.52</v>
      </c>
      <c r="Q140" s="132">
        <v>39.65</v>
      </c>
      <c r="R140" s="132">
        <v>6.8049999999999997</v>
      </c>
      <c r="S140" s="132">
        <v>-58</v>
      </c>
      <c r="T140" s="132">
        <v>-42</v>
      </c>
      <c r="U140" s="132">
        <v>1166</v>
      </c>
      <c r="V140" s="132" t="s">
        <v>2681</v>
      </c>
      <c r="W140" s="132" t="b">
        <v>1</v>
      </c>
      <c r="X140" s="132">
        <v>0</v>
      </c>
      <c r="Y140" s="132" t="b">
        <v>0</v>
      </c>
      <c r="Z140" s="132">
        <v>45</v>
      </c>
      <c r="AA140" s="132">
        <v>0.11</v>
      </c>
      <c r="AB140" s="132" t="s">
        <v>24</v>
      </c>
      <c r="AC140" s="132" t="s">
        <v>133</v>
      </c>
      <c r="AD140" s="132" t="s">
        <v>5669</v>
      </c>
    </row>
    <row r="141" spans="2:30" x14ac:dyDescent="0.3">
      <c r="B141" s="132">
        <v>0.55000000000000004</v>
      </c>
      <c r="C141" s="132">
        <v>5.47</v>
      </c>
      <c r="D141" s="132">
        <v>-3.31</v>
      </c>
      <c r="E141" s="132">
        <v>-14.84</v>
      </c>
      <c r="F141" s="132">
        <v>-5.23</v>
      </c>
      <c r="G141" s="132" t="s">
        <v>510</v>
      </c>
      <c r="H141" s="132" t="s">
        <v>48</v>
      </c>
      <c r="I141" s="132">
        <v>2.6019999999999999</v>
      </c>
      <c r="J141" s="132">
        <v>-65</v>
      </c>
      <c r="K141" s="132">
        <v>-62</v>
      </c>
      <c r="L141" s="132" t="b">
        <v>0</v>
      </c>
      <c r="M141" s="132">
        <v>-32.390999999999998</v>
      </c>
      <c r="N141" s="132">
        <v>3.137</v>
      </c>
      <c r="O141" s="132">
        <v>-10.327</v>
      </c>
      <c r="P141" s="132">
        <v>3.58</v>
      </c>
      <c r="Q141" s="132">
        <v>61.627000000000002</v>
      </c>
      <c r="R141" s="132">
        <v>13.595000000000001</v>
      </c>
      <c r="S141" s="132">
        <v>-29</v>
      </c>
      <c r="T141" s="132">
        <v>8</v>
      </c>
      <c r="U141" s="132">
        <v>410</v>
      </c>
      <c r="V141" s="132" t="s">
        <v>2721</v>
      </c>
      <c r="W141" s="132" t="b">
        <v>0</v>
      </c>
      <c r="X141" s="132">
        <v>0</v>
      </c>
      <c r="Y141" s="132" t="b">
        <v>0</v>
      </c>
      <c r="Z141" s="132">
        <v>44</v>
      </c>
      <c r="AA141" s="132">
        <v>0.10299999999999999</v>
      </c>
      <c r="AB141" s="132" t="s">
        <v>48</v>
      </c>
      <c r="AC141" s="132" t="s">
        <v>510</v>
      </c>
      <c r="AD141" s="132" t="s">
        <v>6056</v>
      </c>
    </row>
    <row r="142" spans="2:30" x14ac:dyDescent="0.3">
      <c r="B142" s="132">
        <v>0.17</v>
      </c>
      <c r="C142" s="132">
        <v>-8.31</v>
      </c>
      <c r="D142" s="132">
        <v>-13.08</v>
      </c>
      <c r="E142" s="132">
        <v>3.82</v>
      </c>
      <c r="F142" s="132">
        <v>-7.29</v>
      </c>
      <c r="G142" s="132" t="s">
        <v>351</v>
      </c>
      <c r="H142" s="132" t="s">
        <v>48</v>
      </c>
      <c r="I142" s="132">
        <v>1.2809999999999999</v>
      </c>
      <c r="J142" s="132">
        <v>-59</v>
      </c>
      <c r="K142" s="132">
        <v>-51</v>
      </c>
      <c r="L142" s="132" t="b">
        <v>0</v>
      </c>
      <c r="M142" s="132">
        <v>-42.061</v>
      </c>
      <c r="N142" s="132">
        <v>4.0339999999999998</v>
      </c>
      <c r="O142" s="132">
        <v>-10.427</v>
      </c>
      <c r="P142" s="132">
        <v>2.99</v>
      </c>
      <c r="Q142" s="132">
        <v>-48.627000000000002</v>
      </c>
      <c r="R142" s="132">
        <v>23.4</v>
      </c>
      <c r="S142" s="132">
        <v>33</v>
      </c>
      <c r="T142" s="132">
        <v>20</v>
      </c>
      <c r="U142" s="132">
        <v>286</v>
      </c>
      <c r="V142" s="132" t="s">
        <v>2650</v>
      </c>
      <c r="W142" s="132" t="b">
        <v>1</v>
      </c>
      <c r="X142" s="132">
        <v>0</v>
      </c>
      <c r="Y142" s="132" t="b">
        <v>0</v>
      </c>
      <c r="Z142" s="132">
        <v>36</v>
      </c>
      <c r="AA142" s="132">
        <v>9.7000000000000003E-2</v>
      </c>
      <c r="AB142" s="132" t="s">
        <v>48</v>
      </c>
      <c r="AC142" s="132" t="s">
        <v>351</v>
      </c>
      <c r="AD142" s="132" t="s">
        <v>2615</v>
      </c>
    </row>
    <row r="143" spans="2:30" x14ac:dyDescent="0.3">
      <c r="B143" s="132">
        <v>-0.54</v>
      </c>
      <c r="C143" s="132">
        <v>-1.42</v>
      </c>
      <c r="D143" s="132">
        <v>-22.55</v>
      </c>
      <c r="E143" s="132">
        <v>-11.21</v>
      </c>
      <c r="F143" s="132">
        <v>-12.82</v>
      </c>
      <c r="G143" s="132" t="s">
        <v>5667</v>
      </c>
      <c r="H143" s="132" t="s">
        <v>245</v>
      </c>
      <c r="I143" s="132">
        <v>23.318999999999999</v>
      </c>
      <c r="J143" s="132">
        <v>-31</v>
      </c>
      <c r="K143" s="132">
        <v>-28</v>
      </c>
      <c r="L143" s="132" t="b">
        <v>0</v>
      </c>
      <c r="M143" s="132">
        <v>-70.019000000000005</v>
      </c>
      <c r="N143" s="132">
        <v>6.3520000000000003</v>
      </c>
      <c r="O143" s="132">
        <v>-11.023999999999999</v>
      </c>
      <c r="P143" s="132">
        <v>2.89</v>
      </c>
      <c r="Q143" s="132">
        <v>80.521000000000001</v>
      </c>
      <c r="R143" s="132">
        <v>31.35</v>
      </c>
      <c r="S143" s="132">
        <v>-30</v>
      </c>
      <c r="T143" s="132">
        <v>-14</v>
      </c>
      <c r="U143" s="132">
        <v>220</v>
      </c>
      <c r="V143" s="132" t="s">
        <v>2640</v>
      </c>
      <c r="W143" s="132" t="b">
        <v>1</v>
      </c>
      <c r="X143" s="132">
        <v>0</v>
      </c>
      <c r="Y143" s="132" t="b">
        <v>0</v>
      </c>
      <c r="Z143" s="132">
        <v>41</v>
      </c>
      <c r="AA143" s="132">
        <v>0.09</v>
      </c>
      <c r="AB143" s="132" t="s">
        <v>245</v>
      </c>
      <c r="AC143" s="132" t="s">
        <v>2852</v>
      </c>
      <c r="AD143" s="132" t="s">
        <v>2521</v>
      </c>
    </row>
    <row r="144" spans="2:30" x14ac:dyDescent="0.3">
      <c r="B144" s="132">
        <v>-2.39</v>
      </c>
      <c r="C144" s="132">
        <v>-8.49</v>
      </c>
      <c r="D144" s="132">
        <v>-25.71</v>
      </c>
      <c r="E144" s="132">
        <v>-36.200000000000003</v>
      </c>
      <c r="F144" s="132">
        <v>-36.81</v>
      </c>
      <c r="G144" s="132" t="s">
        <v>5678</v>
      </c>
      <c r="H144" s="132" t="s">
        <v>44</v>
      </c>
      <c r="I144" s="132">
        <v>25.72</v>
      </c>
      <c r="J144" s="132">
        <v>-62</v>
      </c>
      <c r="K144" s="132">
        <v>-61</v>
      </c>
      <c r="L144" s="132" t="b">
        <v>0</v>
      </c>
      <c r="M144" s="132">
        <v>-62.545000000000002</v>
      </c>
      <c r="N144" s="132">
        <v>5.4870000000000001</v>
      </c>
      <c r="O144" s="132">
        <v>-11.398</v>
      </c>
      <c r="P144" s="132">
        <v>3.48</v>
      </c>
      <c r="Q144" s="132">
        <v>17.030999999999999</v>
      </c>
      <c r="R144" s="132">
        <v>26.18</v>
      </c>
      <c r="S144" s="132">
        <v>-45</v>
      </c>
      <c r="T144" s="132">
        <v>-32</v>
      </c>
      <c r="U144" s="132">
        <v>219</v>
      </c>
      <c r="V144" s="132" t="s">
        <v>2745</v>
      </c>
      <c r="W144" s="132" t="b">
        <v>1</v>
      </c>
      <c r="X144" s="132">
        <v>0</v>
      </c>
      <c r="Y144" s="132" t="b">
        <v>0</v>
      </c>
      <c r="Z144" s="132">
        <v>42</v>
      </c>
      <c r="AA144" s="132">
        <v>8.4000000000000005E-2</v>
      </c>
      <c r="AB144" s="132" t="s">
        <v>44</v>
      </c>
      <c r="AC144" s="132" t="s">
        <v>2849</v>
      </c>
      <c r="AD144" s="132" t="s">
        <v>5676</v>
      </c>
    </row>
    <row r="145" spans="1:30" x14ac:dyDescent="0.3">
      <c r="B145" s="132">
        <v>-1.76</v>
      </c>
      <c r="C145" s="132">
        <v>-5.82</v>
      </c>
      <c r="D145" s="132">
        <v>-30.05</v>
      </c>
      <c r="E145" s="132">
        <v>-21.12</v>
      </c>
      <c r="F145" s="132">
        <v>-26.52</v>
      </c>
      <c r="G145" s="132" t="s">
        <v>5673</v>
      </c>
      <c r="H145" s="132" t="s">
        <v>44</v>
      </c>
      <c r="I145" s="132">
        <v>2.2799999999999998</v>
      </c>
      <c r="J145" s="132">
        <v>-56</v>
      </c>
      <c r="K145" s="132">
        <v>-56</v>
      </c>
      <c r="L145" s="132" t="b">
        <v>0</v>
      </c>
      <c r="M145" s="132">
        <v>-116.215</v>
      </c>
      <c r="N145" s="132">
        <v>9.67</v>
      </c>
      <c r="O145" s="132">
        <v>-12.019</v>
      </c>
      <c r="P145" s="132">
        <v>3.47</v>
      </c>
      <c r="Q145" s="132">
        <v>-53.726999999999997</v>
      </c>
      <c r="R145" s="132">
        <v>12.87</v>
      </c>
      <c r="S145" s="132">
        <v>-33</v>
      </c>
      <c r="T145" s="132">
        <v>-35</v>
      </c>
      <c r="U145" s="132">
        <v>447</v>
      </c>
      <c r="V145" s="132" t="s">
        <v>2698</v>
      </c>
      <c r="W145" s="132" t="b">
        <v>1</v>
      </c>
      <c r="X145" s="132">
        <v>0</v>
      </c>
      <c r="Y145" s="132" t="b">
        <v>0</v>
      </c>
      <c r="Z145" s="132">
        <v>44</v>
      </c>
      <c r="AA145" s="132">
        <v>7.6999999999999999E-2</v>
      </c>
      <c r="AB145" s="132" t="s">
        <v>44</v>
      </c>
      <c r="AC145" s="132" t="s">
        <v>2853</v>
      </c>
      <c r="AD145" s="132" t="s">
        <v>2571</v>
      </c>
    </row>
    <row r="146" spans="1:30" x14ac:dyDescent="0.3">
      <c r="A146" s="132" t="s">
        <v>2642</v>
      </c>
      <c r="B146" s="132">
        <v>7.38</v>
      </c>
      <c r="C146" s="132">
        <v>-40.590000000000003</v>
      </c>
      <c r="D146" s="132">
        <v>-46.07</v>
      </c>
      <c r="E146" s="132">
        <v>-69.75</v>
      </c>
      <c r="F146" s="132">
        <v>-64.099999999999994</v>
      </c>
      <c r="G146" s="132" t="s">
        <v>202</v>
      </c>
      <c r="H146" s="132" t="s">
        <v>36</v>
      </c>
      <c r="I146" s="132">
        <v>1.28</v>
      </c>
      <c r="J146" s="132">
        <v>-85</v>
      </c>
      <c r="K146" s="132">
        <v>-84</v>
      </c>
      <c r="L146" s="132" t="b">
        <v>0</v>
      </c>
      <c r="M146" s="132">
        <v>-89.503</v>
      </c>
      <c r="N146" s="132">
        <v>6.9870000000000001</v>
      </c>
      <c r="O146" s="132">
        <v>-12.81</v>
      </c>
      <c r="P146" s="132">
        <v>13.41</v>
      </c>
      <c r="Q146" s="132">
        <v>62.798000000000002</v>
      </c>
      <c r="R146" s="132">
        <v>7.3639999999999999</v>
      </c>
      <c r="S146" s="132">
        <v>-18</v>
      </c>
      <c r="T146" s="132">
        <v>45</v>
      </c>
      <c r="U146" s="132">
        <v>202</v>
      </c>
      <c r="V146" s="132" t="s">
        <v>2642</v>
      </c>
      <c r="W146" s="132" t="b">
        <v>1</v>
      </c>
      <c r="X146" s="132">
        <v>0</v>
      </c>
      <c r="Y146" s="132" t="b">
        <v>0</v>
      </c>
      <c r="Z146" s="132">
        <v>40</v>
      </c>
      <c r="AA146" s="132">
        <v>7.0999999999999994E-2</v>
      </c>
      <c r="AB146" s="132" t="s">
        <v>36</v>
      </c>
      <c r="AC146" s="132" t="s">
        <v>202</v>
      </c>
      <c r="AD146" s="132" t="s">
        <v>2578</v>
      </c>
    </row>
    <row r="147" spans="1:30" x14ac:dyDescent="0.3">
      <c r="A147" s="132" t="s">
        <v>2723</v>
      </c>
      <c r="B147" s="132">
        <v>1.91</v>
      </c>
      <c r="C147" s="132">
        <v>15.38</v>
      </c>
      <c r="D147" s="132">
        <v>-28.81</v>
      </c>
      <c r="E147" s="132">
        <v>-26.1</v>
      </c>
      <c r="F147" s="132">
        <v>-25.22</v>
      </c>
      <c r="G147" s="132" t="s">
        <v>731</v>
      </c>
      <c r="H147" s="132" t="s">
        <v>28</v>
      </c>
      <c r="I147" s="132">
        <v>0.58899999999999997</v>
      </c>
      <c r="J147" s="132">
        <v>-69</v>
      </c>
      <c r="K147" s="132">
        <v>-64</v>
      </c>
      <c r="L147" s="132" t="b">
        <v>0</v>
      </c>
      <c r="M147" s="132">
        <v>-95.956000000000003</v>
      </c>
      <c r="N147" s="132">
        <v>7.2110000000000003</v>
      </c>
      <c r="O147" s="132">
        <v>-13.307</v>
      </c>
      <c r="P147" s="132">
        <v>4.58</v>
      </c>
      <c r="Q147" s="132">
        <v>-18.952999999999999</v>
      </c>
      <c r="R147" s="132">
        <v>4.3819999999999997</v>
      </c>
      <c r="S147" s="132">
        <v>-88</v>
      </c>
      <c r="T147" s="132">
        <v>-92</v>
      </c>
      <c r="U147" s="132">
        <v>997</v>
      </c>
      <c r="V147" s="132" t="s">
        <v>2723</v>
      </c>
      <c r="W147" s="132" t="b">
        <v>1</v>
      </c>
      <c r="X147" s="132">
        <v>0</v>
      </c>
      <c r="Y147" s="132" t="b">
        <v>0</v>
      </c>
      <c r="Z147" s="132">
        <v>33</v>
      </c>
      <c r="AA147" s="132">
        <v>6.5000000000000002E-2</v>
      </c>
      <c r="AB147" s="132" t="s">
        <v>28</v>
      </c>
      <c r="AC147" s="132" t="s">
        <v>731</v>
      </c>
      <c r="AD147" s="132" t="s">
        <v>5714</v>
      </c>
    </row>
    <row r="148" spans="1:30" x14ac:dyDescent="0.3">
      <c r="A148" s="132" t="s">
        <v>2634</v>
      </c>
      <c r="B148" s="132">
        <v>-5.74</v>
      </c>
      <c r="C148" s="132">
        <v>-17.82</v>
      </c>
      <c r="D148" s="132">
        <v>-14.88</v>
      </c>
      <c r="E148" s="132">
        <v>-15.67</v>
      </c>
      <c r="F148" s="132">
        <v>-26.62</v>
      </c>
      <c r="G148" s="132" t="s">
        <v>111</v>
      </c>
      <c r="H148" s="132" t="s">
        <v>44</v>
      </c>
      <c r="I148" s="132">
        <v>0.79800000000000004</v>
      </c>
      <c r="J148" s="132">
        <v>-51</v>
      </c>
      <c r="K148" s="132">
        <v>-51</v>
      </c>
      <c r="L148" s="132" t="b">
        <v>0</v>
      </c>
      <c r="M148" s="132">
        <v>-67.596999999999994</v>
      </c>
      <c r="N148" s="132">
        <v>4.7119999999999997</v>
      </c>
      <c r="O148" s="132">
        <v>-14.345000000000001</v>
      </c>
      <c r="P148" s="132">
        <v>3.87</v>
      </c>
      <c r="Q148" s="132">
        <v>-20.030999999999999</v>
      </c>
      <c r="R148" s="132">
        <v>45.2</v>
      </c>
      <c r="S148" s="132">
        <v>-80</v>
      </c>
      <c r="T148" s="132">
        <v>-81</v>
      </c>
      <c r="U148" s="132">
        <v>114</v>
      </c>
      <c r="V148" s="132" t="s">
        <v>2634</v>
      </c>
      <c r="W148" s="132" t="b">
        <v>1</v>
      </c>
      <c r="X148" s="132">
        <v>0</v>
      </c>
      <c r="Y148" s="132" t="b">
        <v>0</v>
      </c>
      <c r="Z148" s="132">
        <v>45</v>
      </c>
      <c r="AA148" s="132">
        <v>5.8000000000000003E-2</v>
      </c>
      <c r="AB148" s="132" t="s">
        <v>44</v>
      </c>
      <c r="AC148" s="132" t="s">
        <v>111</v>
      </c>
      <c r="AD148" s="132" t="s">
        <v>2665</v>
      </c>
    </row>
    <row r="149" spans="1:30" x14ac:dyDescent="0.3">
      <c r="A149" s="132" t="s">
        <v>5746</v>
      </c>
      <c r="B149" s="132">
        <v>-2.4500000000000002</v>
      </c>
      <c r="C149" s="132">
        <v>-19.29</v>
      </c>
      <c r="D149" s="132">
        <v>-15.46</v>
      </c>
      <c r="E149" s="132">
        <v>-26.02</v>
      </c>
      <c r="F149" s="132">
        <v>-27.1</v>
      </c>
      <c r="G149" s="132" t="s">
        <v>365</v>
      </c>
      <c r="H149" s="132" t="s">
        <v>36</v>
      </c>
      <c r="I149" s="132">
        <v>2.7309999999999999</v>
      </c>
      <c r="J149" s="132">
        <v>-28</v>
      </c>
      <c r="K149" s="132">
        <v>-28</v>
      </c>
      <c r="L149" s="132" t="b">
        <v>0</v>
      </c>
      <c r="M149" s="132">
        <v>-60.170999999999999</v>
      </c>
      <c r="N149" s="132">
        <v>4.1459999999999999</v>
      </c>
      <c r="O149" s="132">
        <v>-14.515000000000001</v>
      </c>
      <c r="P149" s="132">
        <v>2.2599999999999998</v>
      </c>
      <c r="Q149" s="132">
        <v>-48.965000000000003</v>
      </c>
      <c r="R149" s="132">
        <v>67.8</v>
      </c>
      <c r="S149" s="132">
        <v>-50</v>
      </c>
      <c r="T149" s="132">
        <v>-47</v>
      </c>
      <c r="U149" s="132">
        <v>130</v>
      </c>
      <c r="V149" s="132" t="s">
        <v>5746</v>
      </c>
      <c r="W149" s="132" t="b">
        <v>1</v>
      </c>
      <c r="X149" s="132">
        <v>0</v>
      </c>
      <c r="Y149" s="132" t="b">
        <v>0</v>
      </c>
      <c r="Z149" s="132">
        <v>39</v>
      </c>
      <c r="AA149" s="132">
        <v>5.1999999999999998E-2</v>
      </c>
      <c r="AB149" s="132" t="s">
        <v>36</v>
      </c>
      <c r="AC149" s="132" t="s">
        <v>365</v>
      </c>
      <c r="AD149" s="132" t="s">
        <v>5722</v>
      </c>
    </row>
    <row r="150" spans="1:30" x14ac:dyDescent="0.3">
      <c r="A150" s="132" t="s">
        <v>2673</v>
      </c>
      <c r="B150" s="132">
        <v>0.55000000000000004</v>
      </c>
      <c r="C150" s="132">
        <v>-0.59</v>
      </c>
      <c r="D150" s="132">
        <v>-11.29</v>
      </c>
      <c r="E150" s="132">
        <v>-23.6</v>
      </c>
      <c r="F150" s="132">
        <v>-25.87</v>
      </c>
      <c r="G150" s="132" t="s">
        <v>243</v>
      </c>
      <c r="H150" s="132" t="s">
        <v>36</v>
      </c>
      <c r="I150" s="132">
        <v>6.3129999999999997</v>
      </c>
      <c r="J150" s="132">
        <v>-53</v>
      </c>
      <c r="K150" s="132">
        <v>-47</v>
      </c>
      <c r="L150" s="132" t="b">
        <v>0</v>
      </c>
      <c r="M150" s="132">
        <v>-89.522999999999996</v>
      </c>
      <c r="N150" s="132">
        <v>6.0810000000000004</v>
      </c>
      <c r="O150" s="132">
        <v>-14.722</v>
      </c>
      <c r="P150" s="132">
        <v>3.17</v>
      </c>
      <c r="Q150" s="132">
        <v>-35.322000000000003</v>
      </c>
      <c r="R150" s="132">
        <v>41.96</v>
      </c>
      <c r="S150" s="132">
        <v>-64</v>
      </c>
      <c r="T150" s="132">
        <v>-73</v>
      </c>
      <c r="U150" s="132">
        <v>150</v>
      </c>
      <c r="V150" s="132" t="s">
        <v>2673</v>
      </c>
      <c r="W150" s="132" t="b">
        <v>1</v>
      </c>
      <c r="X150" s="132">
        <v>0</v>
      </c>
      <c r="Y150" s="132" t="b">
        <v>0</v>
      </c>
      <c r="Z150" s="132">
        <v>52</v>
      </c>
      <c r="AA150" s="132">
        <v>4.4999999999999998E-2</v>
      </c>
      <c r="AB150" s="132" t="s">
        <v>36</v>
      </c>
      <c r="AC150" s="132" t="s">
        <v>243</v>
      </c>
      <c r="AD150" s="132" t="s">
        <v>2620</v>
      </c>
    </row>
    <row r="151" spans="1:30" x14ac:dyDescent="0.3">
      <c r="A151" s="132" t="s">
        <v>2707</v>
      </c>
      <c r="B151" s="132">
        <v>12.92</v>
      </c>
      <c r="C151" s="132">
        <v>13.49</v>
      </c>
      <c r="D151" s="132">
        <v>-26.51</v>
      </c>
      <c r="E151" s="132">
        <v>-22.39</v>
      </c>
      <c r="F151" s="132">
        <v>-32.03</v>
      </c>
      <c r="G151" s="132" t="s">
        <v>105</v>
      </c>
      <c r="H151" s="132" t="s">
        <v>36</v>
      </c>
      <c r="I151" s="132">
        <v>0.91100000000000003</v>
      </c>
      <c r="J151" s="132">
        <v>-73</v>
      </c>
      <c r="K151" s="132">
        <v>-66</v>
      </c>
      <c r="L151" s="132" t="b">
        <v>0</v>
      </c>
      <c r="M151" s="132">
        <v>-127.58</v>
      </c>
      <c r="N151" s="132">
        <v>7.7450000000000001</v>
      </c>
      <c r="O151" s="132">
        <v>-16.472999999999999</v>
      </c>
      <c r="P151" s="132">
        <v>5.92</v>
      </c>
      <c r="Q151" s="132">
        <v>-50.881</v>
      </c>
      <c r="R151" s="132">
        <v>4.2140000000000004</v>
      </c>
      <c r="S151" s="132">
        <v>-64</v>
      </c>
      <c r="T151" s="132">
        <v>-65</v>
      </c>
      <c r="U151" s="132">
        <v>801</v>
      </c>
      <c r="V151" s="132" t="s">
        <v>2707</v>
      </c>
      <c r="W151" s="132" t="b">
        <v>1</v>
      </c>
      <c r="X151" s="132">
        <v>0</v>
      </c>
      <c r="Y151" s="132" t="b">
        <v>0</v>
      </c>
      <c r="Z151" s="132">
        <v>39</v>
      </c>
      <c r="AA151" s="132">
        <v>3.9E-2</v>
      </c>
      <c r="AB151" s="132" t="s">
        <v>36</v>
      </c>
      <c r="AC151" s="132" t="s">
        <v>105</v>
      </c>
      <c r="AD151" s="132" t="s">
        <v>6034</v>
      </c>
    </row>
    <row r="152" spans="1:30" x14ac:dyDescent="0.3">
      <c r="A152" s="132" t="s">
        <v>2647</v>
      </c>
      <c r="B152" s="132">
        <v>0.24</v>
      </c>
      <c r="C152" s="132">
        <v>-4.66</v>
      </c>
      <c r="D152" s="132">
        <v>-12.72</v>
      </c>
      <c r="E152" s="132">
        <v>-11.42</v>
      </c>
      <c r="F152" s="132">
        <v>-12.9</v>
      </c>
      <c r="G152" s="132" t="s">
        <v>326</v>
      </c>
      <c r="H152" s="132" t="s">
        <v>102</v>
      </c>
      <c r="I152" s="132">
        <v>2.5489999999999999</v>
      </c>
      <c r="J152" s="132">
        <v>-34</v>
      </c>
      <c r="K152" s="132">
        <v>-34</v>
      </c>
      <c r="L152" s="132" t="b">
        <v>0</v>
      </c>
      <c r="M152" s="132">
        <v>-36.774999999999999</v>
      </c>
      <c r="N152" s="132">
        <v>2.0699999999999998</v>
      </c>
      <c r="O152" s="132">
        <v>-17.768000000000001</v>
      </c>
      <c r="P152" s="132">
        <v>1.51</v>
      </c>
      <c r="Q152" s="132">
        <v>63.526000000000003</v>
      </c>
      <c r="R152" s="132">
        <v>12.49</v>
      </c>
      <c r="S152" s="132">
        <v>-56</v>
      </c>
      <c r="T152" s="132">
        <v>-40</v>
      </c>
      <c r="U152" s="132">
        <v>1058</v>
      </c>
      <c r="V152" s="132" t="s">
        <v>2647</v>
      </c>
      <c r="W152" s="132" t="b">
        <v>1</v>
      </c>
      <c r="X152" s="132">
        <v>0</v>
      </c>
      <c r="Y152" s="132" t="b">
        <v>0</v>
      </c>
      <c r="Z152" s="132">
        <v>38</v>
      </c>
      <c r="AA152" s="132">
        <v>3.2000000000000001E-2</v>
      </c>
      <c r="AB152" s="132" t="s">
        <v>102</v>
      </c>
      <c r="AC152" s="132" t="s">
        <v>326</v>
      </c>
      <c r="AD152" s="132" t="s">
        <v>402</v>
      </c>
    </row>
    <row r="153" spans="1:30" x14ac:dyDescent="0.3">
      <c r="A153" s="132" t="s">
        <v>2717</v>
      </c>
      <c r="B153" s="132">
        <v>-6.76</v>
      </c>
      <c r="C153" s="132">
        <v>-19.329999999999998</v>
      </c>
      <c r="D153" s="132">
        <v>-39.64</v>
      </c>
      <c r="E153" s="132">
        <v>-51.34</v>
      </c>
      <c r="F153" s="132">
        <v>-44.32</v>
      </c>
      <c r="G153" s="132" t="s">
        <v>153</v>
      </c>
      <c r="H153" s="132" t="s">
        <v>48</v>
      </c>
      <c r="I153" s="132">
        <v>1.0640000000000001</v>
      </c>
      <c r="J153" s="132">
        <v>-81</v>
      </c>
      <c r="K153" s="132">
        <v>-81</v>
      </c>
      <c r="L153" s="132" t="b">
        <v>0</v>
      </c>
      <c r="M153" s="132">
        <v>-150.40799999999999</v>
      </c>
      <c r="N153" s="132">
        <v>6.4189999999999996</v>
      </c>
      <c r="O153" s="132">
        <v>-23.431000000000001</v>
      </c>
      <c r="P153" s="132">
        <v>4.6100000000000003</v>
      </c>
      <c r="Q153" s="132">
        <v>29.126000000000001</v>
      </c>
      <c r="R153" s="132">
        <v>16.754999999999999</v>
      </c>
      <c r="S153" s="132">
        <v>-44</v>
      </c>
      <c r="T153" s="132">
        <v>-49</v>
      </c>
      <c r="U153" s="132">
        <v>258</v>
      </c>
      <c r="V153" s="132" t="s">
        <v>2717</v>
      </c>
      <c r="W153" s="132" t="b">
        <v>1</v>
      </c>
      <c r="X153" s="132">
        <v>0</v>
      </c>
      <c r="Y153" s="132" t="b">
        <v>0</v>
      </c>
      <c r="Z153" s="132">
        <v>36</v>
      </c>
      <c r="AA153" s="132">
        <v>2.5999999999999999E-2</v>
      </c>
      <c r="AB153" s="132" t="s">
        <v>48</v>
      </c>
      <c r="AC153" s="132" t="s">
        <v>153</v>
      </c>
      <c r="AD153" s="132" t="s">
        <v>6036</v>
      </c>
    </row>
    <row r="154" spans="1:30" x14ac:dyDescent="0.3">
      <c r="A154" s="132" t="s">
        <v>2645</v>
      </c>
      <c r="B154" s="132">
        <v>2.5299999999999998</v>
      </c>
      <c r="C154" s="132">
        <v>-1.1399999999999999</v>
      </c>
      <c r="D154" s="132">
        <v>-24.65</v>
      </c>
      <c r="E154" s="132">
        <v>-25.86</v>
      </c>
      <c r="F154" s="132">
        <v>-30.89</v>
      </c>
      <c r="G154" s="132" t="s">
        <v>512</v>
      </c>
      <c r="H154" s="132" t="s">
        <v>24</v>
      </c>
      <c r="I154" s="132">
        <v>2.927</v>
      </c>
      <c r="J154" s="132">
        <v>-55</v>
      </c>
      <c r="K154" s="132">
        <v>-50</v>
      </c>
      <c r="L154" s="132" t="b">
        <v>0</v>
      </c>
      <c r="M154" s="132">
        <v>-98.433999999999997</v>
      </c>
      <c r="N154" s="132">
        <v>3.9540000000000002</v>
      </c>
      <c r="O154" s="132">
        <v>-24.891999999999999</v>
      </c>
      <c r="P154" s="132">
        <v>2.95</v>
      </c>
      <c r="Q154" s="132">
        <v>46.209000000000003</v>
      </c>
      <c r="R154" s="132">
        <v>4.702</v>
      </c>
      <c r="S154" s="132">
        <v>-43</v>
      </c>
      <c r="T154" s="132">
        <v>-64</v>
      </c>
      <c r="U154" s="132">
        <v>1444</v>
      </c>
      <c r="V154" s="132" t="s">
        <v>2645</v>
      </c>
      <c r="W154" s="132" t="b">
        <v>1</v>
      </c>
      <c r="X154" s="132">
        <v>0</v>
      </c>
      <c r="Y154" s="132" t="b">
        <v>0</v>
      </c>
      <c r="Z154" s="132">
        <v>46</v>
      </c>
      <c r="AA154" s="132">
        <v>1.9E-2</v>
      </c>
      <c r="AB154" s="132" t="s">
        <v>24</v>
      </c>
      <c r="AC154" s="132" t="s">
        <v>512</v>
      </c>
      <c r="AD154" s="132" t="s">
        <v>2588</v>
      </c>
    </row>
    <row r="155" spans="1:30" x14ac:dyDescent="0.3">
      <c r="A155" s="132" t="s">
        <v>2597</v>
      </c>
      <c r="B155" s="132">
        <v>-10.14</v>
      </c>
      <c r="C155" s="132">
        <v>-15.69</v>
      </c>
      <c r="D155" s="132">
        <v>-30.62</v>
      </c>
      <c r="E155" s="132">
        <v>-30.78</v>
      </c>
      <c r="F155" s="132">
        <v>-31.36</v>
      </c>
      <c r="G155" s="132" t="s">
        <v>70</v>
      </c>
      <c r="H155" s="132" t="s">
        <v>24</v>
      </c>
      <c r="I155" s="132">
        <v>0.58199999999999996</v>
      </c>
      <c r="J155" s="132">
        <v>-86</v>
      </c>
      <c r="K155" s="132">
        <v>-86</v>
      </c>
      <c r="L155" s="132" t="b">
        <v>0</v>
      </c>
      <c r="M155" s="132">
        <v>-99.209000000000003</v>
      </c>
      <c r="N155" s="132">
        <v>3.85</v>
      </c>
      <c r="O155" s="132">
        <v>-25.771000000000001</v>
      </c>
      <c r="P155" s="132">
        <v>4.62</v>
      </c>
      <c r="Q155" s="132">
        <v>-99.841999999999999</v>
      </c>
      <c r="R155" s="132">
        <v>13.65</v>
      </c>
      <c r="S155" s="132">
        <v>97</v>
      </c>
      <c r="T155" s="132">
        <v>107</v>
      </c>
      <c r="U155" s="132">
        <v>316</v>
      </c>
      <c r="V155" s="132" t="s">
        <v>2597</v>
      </c>
      <c r="W155" s="132" t="b">
        <v>1</v>
      </c>
      <c r="X155" s="132">
        <v>0</v>
      </c>
      <c r="Y155" s="132" t="b">
        <v>0</v>
      </c>
      <c r="Z155" s="132">
        <v>38</v>
      </c>
      <c r="AA155" s="132">
        <v>1.2999999999999999E-2</v>
      </c>
      <c r="AB155" s="132" t="s">
        <v>24</v>
      </c>
      <c r="AC155" s="132" t="s">
        <v>70</v>
      </c>
      <c r="AD155" s="132" t="s">
        <v>2706</v>
      </c>
    </row>
    <row r="156" spans="1:30" x14ac:dyDescent="0.3">
      <c r="A156" s="132" t="s">
        <v>2601</v>
      </c>
      <c r="B156" s="132">
        <v>3.99</v>
      </c>
      <c r="C156" s="132">
        <v>3.92</v>
      </c>
      <c r="D156" s="132">
        <v>-11.03</v>
      </c>
      <c r="E156" s="132">
        <v>-15.36</v>
      </c>
      <c r="F156" s="132">
        <v>-18.13</v>
      </c>
      <c r="G156" s="132" t="s">
        <v>507</v>
      </c>
      <c r="H156" s="132" t="s">
        <v>48</v>
      </c>
      <c r="I156" s="132">
        <v>2.7330000000000001</v>
      </c>
      <c r="J156" s="132">
        <v>-54</v>
      </c>
      <c r="K156" s="132">
        <v>-46</v>
      </c>
      <c r="L156" s="132" t="b">
        <v>0</v>
      </c>
      <c r="M156" s="132">
        <v>-75.798000000000002</v>
      </c>
      <c r="N156" s="132">
        <v>2.9119999999999999</v>
      </c>
      <c r="O156" s="132">
        <v>-26.033000000000001</v>
      </c>
      <c r="P156" s="132">
        <v>2.42</v>
      </c>
      <c r="Q156" s="132">
        <v>18.507999999999999</v>
      </c>
      <c r="R156" s="132">
        <v>62.6</v>
      </c>
      <c r="S156" s="132">
        <v>-45</v>
      </c>
      <c r="T156" s="132">
        <v>-49</v>
      </c>
      <c r="U156" s="132">
        <v>132</v>
      </c>
      <c r="V156" s="132" t="s">
        <v>2601</v>
      </c>
      <c r="W156" s="132" t="b">
        <v>1</v>
      </c>
      <c r="X156" s="132">
        <v>0</v>
      </c>
      <c r="Y156" s="132" t="b">
        <v>0</v>
      </c>
      <c r="Z156" s="132">
        <v>39</v>
      </c>
      <c r="AA156" s="132">
        <v>6.0000000000000001E-3</v>
      </c>
      <c r="AB156" s="132" t="s">
        <v>48</v>
      </c>
      <c r="AC156" s="132" t="s">
        <v>507</v>
      </c>
      <c r="AD156" s="132" t="s">
        <v>6058</v>
      </c>
    </row>
    <row r="157" spans="1:30" x14ac:dyDescent="0.3">
      <c r="A157" s="132" t="s">
        <v>6057</v>
      </c>
      <c r="B157" s="132">
        <v>0.5</v>
      </c>
      <c r="C157" s="132">
        <v>0.8</v>
      </c>
      <c r="D157" s="132">
        <v>-13.34</v>
      </c>
      <c r="E157" s="132">
        <v>-10.35</v>
      </c>
      <c r="F157" s="132">
        <v>-16.899999999999999</v>
      </c>
      <c r="G157" s="132" t="s">
        <v>56</v>
      </c>
      <c r="H157" s="132" t="s">
        <v>24</v>
      </c>
      <c r="I157" s="132">
        <v>0.309</v>
      </c>
      <c r="J157" s="132">
        <v>-65</v>
      </c>
      <c r="K157" s="132">
        <v>-62</v>
      </c>
      <c r="L157" s="132" t="b">
        <v>0</v>
      </c>
      <c r="M157" s="132">
        <v>-68.733000000000004</v>
      </c>
      <c r="N157" s="132">
        <v>3.0110000000000001</v>
      </c>
      <c r="O157" s="132">
        <v>-22.824999999999999</v>
      </c>
      <c r="P157" s="132">
        <v>2.74</v>
      </c>
      <c r="Q157" s="132">
        <v>-3.597</v>
      </c>
      <c r="R157" s="132">
        <v>1.0129999999999999</v>
      </c>
      <c r="S157" s="132">
        <v>-95</v>
      </c>
      <c r="T157" s="132">
        <v>-97</v>
      </c>
      <c r="U157" s="132">
        <v>7194</v>
      </c>
      <c r="V157" s="132" t="s">
        <v>6057</v>
      </c>
      <c r="W157" s="132" t="b">
        <v>1</v>
      </c>
      <c r="X157" s="132">
        <v>0</v>
      </c>
      <c r="Y157" s="132" t="b">
        <v>0</v>
      </c>
      <c r="Z157" s="132">
        <v>40</v>
      </c>
      <c r="AA157" s="132">
        <v>3.1E-2</v>
      </c>
      <c r="AB157" s="132" t="s">
        <v>24</v>
      </c>
      <c r="AC157" s="132" t="s">
        <v>56</v>
      </c>
      <c r="AD157" s="132" t="s">
        <v>2718</v>
      </c>
    </row>
    <row r="158" spans="1:30" x14ac:dyDescent="0.3">
      <c r="A158" s="132" t="s">
        <v>2717</v>
      </c>
      <c r="B158" s="132">
        <v>-2.2599999999999998</v>
      </c>
      <c r="C158" s="132">
        <v>-19.190000000000001</v>
      </c>
      <c r="D158" s="132">
        <v>-39.22</v>
      </c>
      <c r="E158" s="132">
        <v>-52.33</v>
      </c>
      <c r="F158" s="132">
        <v>-43.53</v>
      </c>
      <c r="G158" s="132" t="s">
        <v>153</v>
      </c>
      <c r="H158" s="132" t="s">
        <v>48</v>
      </c>
      <c r="I158" s="132">
        <v>1.087</v>
      </c>
      <c r="J158" s="132">
        <v>-80</v>
      </c>
      <c r="K158" s="132">
        <v>-80</v>
      </c>
      <c r="L158" s="132" t="b">
        <v>0</v>
      </c>
      <c r="M158" s="132">
        <v>-162.70699999999999</v>
      </c>
      <c r="N158" s="132">
        <v>6.2969999999999997</v>
      </c>
      <c r="O158" s="132">
        <v>-25.838000000000001</v>
      </c>
      <c r="P158" s="132">
        <v>4.45</v>
      </c>
      <c r="Q158" s="132">
        <v>-21.664999999999999</v>
      </c>
      <c r="R158" s="132">
        <v>17.114999999999998</v>
      </c>
      <c r="S158" s="132">
        <v>-89</v>
      </c>
      <c r="T158" s="132">
        <v>-91</v>
      </c>
      <c r="U158" s="132">
        <v>262</v>
      </c>
      <c r="V158" s="132" t="s">
        <v>2717</v>
      </c>
      <c r="W158" s="132" t="b">
        <v>1</v>
      </c>
      <c r="X158" s="132">
        <v>0</v>
      </c>
      <c r="Y158" s="132" t="b">
        <v>0</v>
      </c>
      <c r="Z158" s="132">
        <v>35</v>
      </c>
      <c r="AA158" s="132">
        <v>2.5000000000000001E-2</v>
      </c>
      <c r="AB158" s="132" t="s">
        <v>48</v>
      </c>
      <c r="AC158" s="132" t="s">
        <v>153</v>
      </c>
      <c r="AD158" s="132" t="s">
        <v>2598</v>
      </c>
    </row>
    <row r="159" spans="1:30" x14ac:dyDescent="0.3">
      <c r="A159" s="132" t="s">
        <v>2597</v>
      </c>
      <c r="B159" s="132">
        <v>-5.89</v>
      </c>
      <c r="C159" s="132">
        <v>-10.14</v>
      </c>
      <c r="D159" s="132">
        <v>-24.84</v>
      </c>
      <c r="E159" s="132">
        <v>-27.14</v>
      </c>
      <c r="F159" s="132">
        <v>-28.06</v>
      </c>
      <c r="G159" s="132" t="s">
        <v>70</v>
      </c>
      <c r="H159" s="132" t="s">
        <v>24</v>
      </c>
      <c r="I159" s="132">
        <v>0.62</v>
      </c>
      <c r="J159" s="132">
        <v>-86</v>
      </c>
      <c r="K159" s="132">
        <v>-85</v>
      </c>
      <c r="L159" s="132" t="b">
        <v>0</v>
      </c>
      <c r="M159" s="132">
        <v>-107.998</v>
      </c>
      <c r="N159" s="132">
        <v>3.964</v>
      </c>
      <c r="O159" s="132">
        <v>-27.244</v>
      </c>
      <c r="P159" s="132">
        <v>3.79</v>
      </c>
      <c r="Q159" s="132">
        <v>-39.063000000000002</v>
      </c>
      <c r="R159" s="132">
        <v>14.54</v>
      </c>
      <c r="S159" s="132">
        <v>-78</v>
      </c>
      <c r="T159" s="132">
        <v>-82</v>
      </c>
      <c r="U159" s="132">
        <v>363</v>
      </c>
      <c r="V159" s="132" t="s">
        <v>2597</v>
      </c>
      <c r="W159" s="132" t="b">
        <v>1</v>
      </c>
      <c r="X159" s="132">
        <v>0</v>
      </c>
      <c r="Y159" s="132" t="b">
        <v>0</v>
      </c>
      <c r="Z159" s="132">
        <v>38</v>
      </c>
      <c r="AA159" s="132">
        <v>1.9E-2</v>
      </c>
      <c r="AB159" s="132" t="s">
        <v>24</v>
      </c>
      <c r="AC159" s="132" t="s">
        <v>70</v>
      </c>
      <c r="AD159" s="132" t="s">
        <v>2646</v>
      </c>
    </row>
    <row r="160" spans="1:30" x14ac:dyDescent="0.3">
      <c r="A160" s="132" t="s">
        <v>2645</v>
      </c>
      <c r="B160" s="132">
        <v>2.4</v>
      </c>
      <c r="C160" s="132">
        <v>0.73</v>
      </c>
      <c r="D160" s="132">
        <v>-24.09</v>
      </c>
      <c r="E160" s="132">
        <v>-27.2</v>
      </c>
      <c r="F160" s="132">
        <v>-30.91</v>
      </c>
      <c r="G160" s="132" t="s">
        <v>512</v>
      </c>
      <c r="H160" s="132" t="s">
        <v>24</v>
      </c>
      <c r="I160" s="132">
        <v>2.92</v>
      </c>
      <c r="J160" s="132">
        <v>-55</v>
      </c>
      <c r="K160" s="132">
        <v>-50</v>
      </c>
      <c r="L160" s="132" t="b">
        <v>0</v>
      </c>
      <c r="M160" s="132">
        <v>-110.97799999999999</v>
      </c>
      <c r="N160" s="132">
        <v>3.9969999999999999</v>
      </c>
      <c r="O160" s="132">
        <v>-27.763000000000002</v>
      </c>
      <c r="P160" s="132">
        <v>2.87</v>
      </c>
      <c r="Q160" s="132">
        <v>-13.393000000000001</v>
      </c>
      <c r="R160" s="132">
        <v>4.6900000000000004</v>
      </c>
      <c r="S160" s="132">
        <v>-89</v>
      </c>
      <c r="T160" s="132">
        <v>-93</v>
      </c>
      <c r="U160" s="132">
        <v>1488</v>
      </c>
      <c r="V160" s="132" t="s">
        <v>2645</v>
      </c>
      <c r="W160" s="132" t="b">
        <v>1</v>
      </c>
      <c r="X160" s="132">
        <v>0</v>
      </c>
      <c r="Y160" s="132" t="b">
        <v>0</v>
      </c>
      <c r="Z160" s="132">
        <v>45</v>
      </c>
      <c r="AA160" s="132">
        <v>1.2999999999999999E-2</v>
      </c>
      <c r="AB160" s="132" t="s">
        <v>24</v>
      </c>
      <c r="AC160" s="132" t="s">
        <v>512</v>
      </c>
      <c r="AD160" s="132" t="s">
        <v>2602</v>
      </c>
    </row>
    <row r="161" spans="1:29" x14ac:dyDescent="0.3">
      <c r="A161" s="132" t="s">
        <v>2601</v>
      </c>
      <c r="B161" s="132">
        <v>4.9400000000000004</v>
      </c>
      <c r="C161" s="132">
        <v>3.5</v>
      </c>
      <c r="D161" s="132">
        <v>-10.56</v>
      </c>
      <c r="E161" s="132">
        <v>-14.43</v>
      </c>
      <c r="F161" s="132">
        <v>-17.61</v>
      </c>
      <c r="G161" s="132" t="s">
        <v>507</v>
      </c>
      <c r="H161" s="132" t="s">
        <v>48</v>
      </c>
      <c r="I161" s="132">
        <v>2.7650000000000001</v>
      </c>
      <c r="J161" s="132">
        <v>-54</v>
      </c>
      <c r="K161" s="132">
        <v>-46</v>
      </c>
      <c r="L161" s="132" t="b">
        <v>0</v>
      </c>
      <c r="M161" s="132">
        <v>-84.495000000000005</v>
      </c>
      <c r="N161" s="132">
        <v>2.8580000000000001</v>
      </c>
      <c r="O161" s="132">
        <v>-29.561</v>
      </c>
      <c r="P161" s="132">
        <v>2.33</v>
      </c>
      <c r="Q161" s="132">
        <v>8.1340000000000003</v>
      </c>
      <c r="R161" s="132">
        <v>63.34</v>
      </c>
      <c r="S161" s="132">
        <v>-93</v>
      </c>
      <c r="T161" s="132">
        <v>-94</v>
      </c>
      <c r="U161" s="132">
        <v>135</v>
      </c>
      <c r="V161" s="132" t="s">
        <v>2601</v>
      </c>
      <c r="W161" s="132" t="b">
        <v>1</v>
      </c>
      <c r="X161" s="132">
        <v>0</v>
      </c>
      <c r="Y161" s="132" t="b">
        <v>0</v>
      </c>
      <c r="Z161" s="132">
        <v>40</v>
      </c>
      <c r="AA161" s="132">
        <v>6.0000000000000001E-3</v>
      </c>
      <c r="AB161" s="132" t="s">
        <v>48</v>
      </c>
      <c r="AC161" s="132" t="s">
        <v>507</v>
      </c>
    </row>
    <row r="162" spans="1:29" x14ac:dyDescent="0.3">
      <c r="B162" s="132">
        <v>-8.33</v>
      </c>
      <c r="C162" s="132">
        <v>-5.47</v>
      </c>
      <c r="D162" s="132">
        <v>5.22</v>
      </c>
      <c r="E162" s="132">
        <v>6.14</v>
      </c>
      <c r="F162" s="132">
        <v>-2.42</v>
      </c>
      <c r="G162" s="132" t="s">
        <v>509</v>
      </c>
      <c r="H162" s="132" t="s">
        <v>66</v>
      </c>
      <c r="I162" s="132">
        <v>0.01</v>
      </c>
      <c r="J162" s="132">
        <v>-59</v>
      </c>
      <c r="K162" s="132">
        <v>-50</v>
      </c>
      <c r="L162" s="132" t="b">
        <v>0</v>
      </c>
      <c r="M162" s="132">
        <v>44.16</v>
      </c>
      <c r="N162" s="132">
        <v>6.2539999999999996</v>
      </c>
      <c r="O162" s="132">
        <v>7.0609999999999999</v>
      </c>
      <c r="P162" s="132">
        <v>5.6</v>
      </c>
      <c r="Q162" s="132">
        <v>-73.745999999999995</v>
      </c>
      <c r="R162" s="132">
        <v>1.21</v>
      </c>
      <c r="S162" s="132">
        <v>95</v>
      </c>
      <c r="T162" s="132">
        <v>93</v>
      </c>
      <c r="U162" s="132">
        <v>2949</v>
      </c>
      <c r="V162" s="132" t="s">
        <v>6076</v>
      </c>
      <c r="W162" s="132" t="b">
        <v>0</v>
      </c>
      <c r="X162" s="132">
        <v>0</v>
      </c>
      <c r="Y162" s="132" t="b">
        <v>0</v>
      </c>
      <c r="Z162" s="132">
        <v>33</v>
      </c>
      <c r="AA162" s="132">
        <v>0.67900000000000005</v>
      </c>
    </row>
    <row r="163" spans="1:29" x14ac:dyDescent="0.3">
      <c r="B163" s="132">
        <v>1.99</v>
      </c>
      <c r="C163" s="132">
        <v>-1.98</v>
      </c>
      <c r="D163" s="132">
        <v>-0.98</v>
      </c>
      <c r="E163" s="132">
        <v>10.43</v>
      </c>
      <c r="F163" s="132">
        <v>5.4</v>
      </c>
      <c r="G163" s="132" t="s">
        <v>326</v>
      </c>
      <c r="H163" s="132" t="s">
        <v>102</v>
      </c>
      <c r="I163" s="132">
        <v>38.46</v>
      </c>
      <c r="J163" s="132">
        <v>-18</v>
      </c>
      <c r="K163" s="132">
        <v>-4</v>
      </c>
      <c r="L163" s="132" t="b">
        <v>1</v>
      </c>
      <c r="M163" s="132">
        <v>14.657999999999999</v>
      </c>
      <c r="N163" s="132">
        <v>2.0870000000000002</v>
      </c>
      <c r="O163" s="132">
        <v>7.024</v>
      </c>
      <c r="P163" s="132">
        <v>1.19</v>
      </c>
      <c r="Q163" s="132">
        <v>53.408000000000001</v>
      </c>
      <c r="R163" s="132">
        <v>59.92</v>
      </c>
      <c r="S163" s="132">
        <v>-86</v>
      </c>
      <c r="T163" s="132">
        <v>-87</v>
      </c>
      <c r="U163" s="132">
        <v>281</v>
      </c>
      <c r="V163" s="132" t="s">
        <v>6077</v>
      </c>
      <c r="W163" s="132" t="b">
        <v>1</v>
      </c>
      <c r="X163" s="132">
        <v>0</v>
      </c>
      <c r="Y163" s="132" t="b">
        <v>0</v>
      </c>
      <c r="Z163" s="132">
        <v>53</v>
      </c>
      <c r="AA163" s="132">
        <v>0.67700000000000005</v>
      </c>
    </row>
    <row r="164" spans="1:29" x14ac:dyDescent="0.3">
      <c r="B164" s="132">
        <v>7.17</v>
      </c>
      <c r="C164" s="132">
        <v>17.45</v>
      </c>
      <c r="D164" s="132">
        <v>7.69</v>
      </c>
      <c r="E164" s="132">
        <v>42.33</v>
      </c>
      <c r="F164" s="132">
        <v>26.95</v>
      </c>
      <c r="G164" s="132" t="s">
        <v>351</v>
      </c>
      <c r="H164" s="132" t="s">
        <v>48</v>
      </c>
      <c r="I164" s="132">
        <v>3.72</v>
      </c>
      <c r="J164" s="132">
        <v>-39</v>
      </c>
      <c r="K164" s="132">
        <v>-2</v>
      </c>
      <c r="L164" s="132" t="b">
        <v>1</v>
      </c>
      <c r="M164" s="132">
        <v>30.821999999999999</v>
      </c>
      <c r="N164" s="132">
        <v>4.5110000000000001</v>
      </c>
      <c r="O164" s="132">
        <v>6.8330000000000002</v>
      </c>
      <c r="P164" s="132">
        <v>3.82</v>
      </c>
      <c r="Q164" s="132">
        <v>-42.521000000000001</v>
      </c>
      <c r="R164" s="132">
        <v>15.685</v>
      </c>
      <c r="S164" s="132">
        <v>-66</v>
      </c>
      <c r="T164" s="132">
        <v>-53</v>
      </c>
      <c r="U164" s="132">
        <v>333</v>
      </c>
      <c r="V164" s="132" t="s">
        <v>6078</v>
      </c>
      <c r="W164" s="132" t="b">
        <v>0</v>
      </c>
      <c r="X164" s="132">
        <v>0</v>
      </c>
      <c r="Y164" s="132" t="b">
        <v>1</v>
      </c>
      <c r="Z164" s="132">
        <v>50</v>
      </c>
      <c r="AA164" s="132">
        <v>0.67500000000000004</v>
      </c>
    </row>
    <row r="165" spans="1:29" x14ac:dyDescent="0.3">
      <c r="B165" s="132">
        <v>-0.78</v>
      </c>
      <c r="C165" s="132">
        <v>-4.4800000000000004</v>
      </c>
      <c r="D165" s="132">
        <v>-5.19</v>
      </c>
      <c r="E165" s="132">
        <v>7.56</v>
      </c>
      <c r="F165" s="132">
        <v>10.34</v>
      </c>
      <c r="G165" s="132" t="s">
        <v>301</v>
      </c>
      <c r="H165" s="132" t="s">
        <v>31</v>
      </c>
      <c r="I165" s="132">
        <v>0.08</v>
      </c>
      <c r="J165" s="132">
        <v>-40</v>
      </c>
      <c r="K165" s="132">
        <v>-6</v>
      </c>
      <c r="L165" s="132" t="b">
        <v>1</v>
      </c>
      <c r="M165" s="132">
        <v>29.847999999999999</v>
      </c>
      <c r="N165" s="132">
        <v>4.4320000000000004</v>
      </c>
      <c r="O165" s="132">
        <v>6.7350000000000003</v>
      </c>
      <c r="P165" s="132">
        <v>3.39</v>
      </c>
      <c r="Q165" s="132">
        <v>46.045999999999999</v>
      </c>
      <c r="R165" s="132">
        <v>25.6</v>
      </c>
      <c r="S165" s="132">
        <v>-73</v>
      </c>
      <c r="T165" s="132">
        <v>-84</v>
      </c>
      <c r="U165" s="132">
        <v>230</v>
      </c>
      <c r="V165" s="132" t="s">
        <v>6079</v>
      </c>
      <c r="W165" s="132" t="b">
        <v>1</v>
      </c>
      <c r="X165" s="132">
        <v>0</v>
      </c>
      <c r="Y165" s="132" t="b">
        <v>0</v>
      </c>
      <c r="Z165" s="132">
        <v>35</v>
      </c>
      <c r="AA165" s="132">
        <v>0.67300000000000004</v>
      </c>
    </row>
    <row r="166" spans="1:29" x14ac:dyDescent="0.3">
      <c r="B166" s="132">
        <v>-3.23</v>
      </c>
      <c r="C166" s="132">
        <v>-6.83</v>
      </c>
      <c r="D166" s="132">
        <v>-4.26</v>
      </c>
      <c r="E166" s="132">
        <v>-6.83</v>
      </c>
      <c r="F166" s="132">
        <v>0</v>
      </c>
      <c r="G166" s="132" t="s">
        <v>23</v>
      </c>
      <c r="H166" s="132" t="s">
        <v>24</v>
      </c>
      <c r="I166" s="132">
        <v>0.59</v>
      </c>
      <c r="J166" s="132">
        <v>-36</v>
      </c>
      <c r="K166" s="132">
        <v>-35</v>
      </c>
      <c r="L166" s="132" t="b">
        <v>0</v>
      </c>
      <c r="M166" s="132">
        <v>15.118</v>
      </c>
      <c r="N166" s="132">
        <v>2.2599999999999998</v>
      </c>
      <c r="O166" s="132">
        <v>6.6890000000000001</v>
      </c>
      <c r="P166" s="132">
        <v>3.14</v>
      </c>
      <c r="Q166" s="132">
        <v>0</v>
      </c>
      <c r="R166" s="132">
        <v>9</v>
      </c>
      <c r="S166" s="132">
        <v>37</v>
      </c>
      <c r="T166" s="132">
        <v>50</v>
      </c>
      <c r="U166" s="132">
        <v>707</v>
      </c>
      <c r="V166" s="132" t="s">
        <v>6080</v>
      </c>
      <c r="W166" s="132" t="b">
        <v>0</v>
      </c>
      <c r="X166" s="132">
        <v>0</v>
      </c>
      <c r="Y166" s="132" t="b">
        <v>0</v>
      </c>
      <c r="Z166" s="132">
        <v>36</v>
      </c>
      <c r="AA166" s="132">
        <v>0.67100000000000004</v>
      </c>
    </row>
    <row r="167" spans="1:29" x14ac:dyDescent="0.3">
      <c r="B167" s="132">
        <v>-2.98</v>
      </c>
      <c r="C167" s="132">
        <v>-4.68</v>
      </c>
      <c r="D167" s="132">
        <v>0</v>
      </c>
      <c r="E167" s="132">
        <v>2.52</v>
      </c>
      <c r="F167" s="132">
        <v>3.16</v>
      </c>
      <c r="G167" s="132" t="s">
        <v>223</v>
      </c>
      <c r="H167" s="132" t="s">
        <v>31</v>
      </c>
      <c r="I167" s="132">
        <v>0.01</v>
      </c>
      <c r="J167" s="132">
        <v>-32</v>
      </c>
      <c r="K167" s="132">
        <v>-26</v>
      </c>
      <c r="L167" s="132" t="b">
        <v>0</v>
      </c>
      <c r="M167" s="132">
        <v>15.648</v>
      </c>
      <c r="N167" s="132">
        <v>2.3410000000000002</v>
      </c>
      <c r="O167" s="132">
        <v>6.6840000000000002</v>
      </c>
      <c r="P167" s="132">
        <v>2.59</v>
      </c>
      <c r="Q167" s="132">
        <v>-94.68</v>
      </c>
      <c r="R167" s="132">
        <v>326</v>
      </c>
      <c r="S167" s="132">
        <v>-34</v>
      </c>
      <c r="T167" s="132">
        <v>-49</v>
      </c>
      <c r="U167" s="132">
        <v>23</v>
      </c>
      <c r="V167" s="132" t="s">
        <v>6081</v>
      </c>
      <c r="W167" s="132" t="b">
        <v>0</v>
      </c>
      <c r="X167" s="132">
        <v>0</v>
      </c>
      <c r="Y167" s="132" t="b">
        <v>0</v>
      </c>
      <c r="Z167" s="132">
        <v>23</v>
      </c>
      <c r="AA167" s="132">
        <v>0.66900000000000004</v>
      </c>
    </row>
    <row r="168" spans="1:29" x14ac:dyDescent="0.3">
      <c r="B168" s="132">
        <v>5.83</v>
      </c>
      <c r="C168" s="132">
        <v>3.92</v>
      </c>
      <c r="D168" s="132">
        <v>10.050000000000001</v>
      </c>
      <c r="E168" s="132">
        <v>30.19</v>
      </c>
      <c r="F168" s="132">
        <v>42.27</v>
      </c>
      <c r="G168" s="132" t="s">
        <v>127</v>
      </c>
      <c r="H168" s="132" t="s">
        <v>44</v>
      </c>
      <c r="I168" s="132">
        <v>0.01</v>
      </c>
      <c r="J168" s="132">
        <v>-86</v>
      </c>
      <c r="K168" s="132">
        <v>-76</v>
      </c>
      <c r="L168" s="132" t="b">
        <v>0</v>
      </c>
      <c r="M168" s="132">
        <v>149.64500000000001</v>
      </c>
      <c r="N168" s="132">
        <v>22.742000000000001</v>
      </c>
      <c r="O168" s="132">
        <v>6.58</v>
      </c>
      <c r="P168" s="132">
        <v>10.14</v>
      </c>
      <c r="Q168" s="132">
        <v>14.286</v>
      </c>
      <c r="R168" s="132">
        <v>6.9000000000000006E-2</v>
      </c>
      <c r="S168" s="132">
        <v>-95</v>
      </c>
      <c r="T168" s="132">
        <v>-92</v>
      </c>
      <c r="U168" s="132">
        <v>28571</v>
      </c>
      <c r="V168" s="132" t="s">
        <v>6082</v>
      </c>
      <c r="W168" s="132" t="b">
        <v>0</v>
      </c>
      <c r="X168" s="132">
        <v>0</v>
      </c>
      <c r="Y168" s="132" t="b">
        <v>0</v>
      </c>
      <c r="Z168" s="132">
        <v>35</v>
      </c>
      <c r="AA168" s="132">
        <v>0.66700000000000004</v>
      </c>
    </row>
    <row r="169" spans="1:29" x14ac:dyDescent="0.3">
      <c r="B169" s="132">
        <v>-2.87</v>
      </c>
      <c r="C169" s="132">
        <v>-18.309999999999999</v>
      </c>
      <c r="D169" s="132">
        <v>-5.58</v>
      </c>
      <c r="E169" s="132">
        <v>-4.6900000000000004</v>
      </c>
      <c r="F169" s="132">
        <v>14.69</v>
      </c>
      <c r="G169" s="132" t="s">
        <v>79</v>
      </c>
      <c r="H169" s="132" t="s">
        <v>36</v>
      </c>
      <c r="I169" s="132">
        <v>0.01</v>
      </c>
      <c r="J169" s="132">
        <v>-86</v>
      </c>
      <c r="K169" s="132">
        <v>-83</v>
      </c>
      <c r="L169" s="132" t="b">
        <v>0</v>
      </c>
      <c r="M169" s="132">
        <v>55.094999999999999</v>
      </c>
      <c r="N169" s="132">
        <v>8.4139999999999997</v>
      </c>
      <c r="O169" s="132">
        <v>6.548</v>
      </c>
      <c r="P169" s="132">
        <v>4.43</v>
      </c>
      <c r="Q169" s="132">
        <v>-50</v>
      </c>
      <c r="R169" s="132">
        <v>0.40600000000000003</v>
      </c>
      <c r="S169" s="132">
        <v>-56</v>
      </c>
      <c r="T169" s="132">
        <v>-88</v>
      </c>
      <c r="U169" s="132">
        <v>11111</v>
      </c>
      <c r="V169" s="132" t="s">
        <v>6083</v>
      </c>
      <c r="W169" s="132" t="b">
        <v>0</v>
      </c>
      <c r="X169" s="132">
        <v>0</v>
      </c>
      <c r="Y169" s="132" t="b">
        <v>0</v>
      </c>
      <c r="Z169" s="132">
        <v>38</v>
      </c>
      <c r="AA169" s="132">
        <v>0.66500000000000004</v>
      </c>
    </row>
    <row r="170" spans="1:29" x14ac:dyDescent="0.3">
      <c r="B170" s="132">
        <v>0</v>
      </c>
      <c r="C170" s="132">
        <v>0</v>
      </c>
      <c r="D170" s="132">
        <v>0</v>
      </c>
      <c r="E170" s="132">
        <v>1.45</v>
      </c>
      <c r="F170" s="132">
        <v>0.72</v>
      </c>
      <c r="G170" s="132" t="s">
        <v>883</v>
      </c>
      <c r="H170" s="132" t="s">
        <v>24</v>
      </c>
      <c r="I170" s="132">
        <v>0.06</v>
      </c>
      <c r="J170" s="132">
        <v>-2</v>
      </c>
      <c r="K170" s="132">
        <v>-1</v>
      </c>
      <c r="L170" s="132" t="b">
        <v>1</v>
      </c>
      <c r="M170" s="132">
        <v>1.6850000000000001</v>
      </c>
      <c r="N170" s="132">
        <v>0.26600000000000001</v>
      </c>
      <c r="O170" s="132">
        <v>6.3419999999999996</v>
      </c>
      <c r="P170" s="132">
        <v>0.08</v>
      </c>
      <c r="Q170" s="132">
        <v>0</v>
      </c>
      <c r="R170" s="132">
        <v>28</v>
      </c>
      <c r="S170" s="132">
        <v>-33</v>
      </c>
      <c r="T170" s="132">
        <v>-38</v>
      </c>
      <c r="U170" s="132">
        <v>8928</v>
      </c>
      <c r="V170" s="132" t="s">
        <v>6084</v>
      </c>
      <c r="W170" s="132" t="b">
        <v>0</v>
      </c>
      <c r="X170" s="132">
        <v>0</v>
      </c>
      <c r="Y170" s="132" t="b">
        <v>1</v>
      </c>
      <c r="Z170" s="132">
        <v>3</v>
      </c>
      <c r="AA170" s="132">
        <v>0.66300000000000003</v>
      </c>
    </row>
    <row r="171" spans="1:29" x14ac:dyDescent="0.3">
      <c r="B171" s="132">
        <v>-2.78</v>
      </c>
      <c r="C171" s="132">
        <v>5.29</v>
      </c>
      <c r="D171" s="132">
        <v>5.68</v>
      </c>
      <c r="E171" s="132">
        <v>13.34</v>
      </c>
      <c r="F171" s="132">
        <v>10.06</v>
      </c>
      <c r="G171" s="132" t="s">
        <v>247</v>
      </c>
      <c r="H171" s="132" t="s">
        <v>36</v>
      </c>
      <c r="I171" s="132">
        <v>4.12</v>
      </c>
      <c r="J171" s="132">
        <v>-32</v>
      </c>
      <c r="K171" s="132">
        <v>-21</v>
      </c>
      <c r="L171" s="132" t="b">
        <v>1</v>
      </c>
      <c r="M171" s="132">
        <v>21.295999999999999</v>
      </c>
      <c r="N171" s="132">
        <v>3.3620000000000001</v>
      </c>
      <c r="O171" s="132">
        <v>6.3330000000000002</v>
      </c>
      <c r="P171" s="132">
        <v>2.1</v>
      </c>
      <c r="Q171" s="132">
        <v>-78.793999999999997</v>
      </c>
      <c r="R171" s="132">
        <v>35</v>
      </c>
      <c r="S171" s="132">
        <v>-64</v>
      </c>
      <c r="T171" s="132">
        <v>-70</v>
      </c>
      <c r="U171" s="132">
        <v>271</v>
      </c>
      <c r="V171" s="132" t="s">
        <v>6085</v>
      </c>
      <c r="W171" s="132" t="b">
        <v>0</v>
      </c>
      <c r="X171" s="132">
        <v>0</v>
      </c>
      <c r="Y171" s="132" t="b">
        <v>0</v>
      </c>
      <c r="Z171" s="132">
        <v>47</v>
      </c>
      <c r="AA171" s="132">
        <v>0.66100000000000003</v>
      </c>
    </row>
    <row r="172" spans="1:29" x14ac:dyDescent="0.3">
      <c r="B172" s="132">
        <v>6.23</v>
      </c>
      <c r="C172" s="132">
        <v>1.21</v>
      </c>
      <c r="D172" s="132">
        <v>11.44</v>
      </c>
      <c r="E172" s="132">
        <v>13.81</v>
      </c>
      <c r="F172" s="132">
        <v>17</v>
      </c>
      <c r="G172" s="132" t="s">
        <v>70</v>
      </c>
      <c r="H172" s="132" t="s">
        <v>24</v>
      </c>
      <c r="I172" s="132">
        <v>0.91</v>
      </c>
      <c r="J172" s="132">
        <v>-31</v>
      </c>
      <c r="K172" s="132">
        <v>-14</v>
      </c>
      <c r="L172" s="132" t="b">
        <v>1</v>
      </c>
      <c r="M172" s="132">
        <v>26.44</v>
      </c>
      <c r="N172" s="132">
        <v>4.181</v>
      </c>
      <c r="O172" s="132">
        <v>6.3250000000000002</v>
      </c>
      <c r="P172" s="132">
        <v>2.77</v>
      </c>
      <c r="Q172" s="132">
        <v>76.915999999999997</v>
      </c>
      <c r="R172" s="132">
        <v>37.5</v>
      </c>
      <c r="S172" s="132">
        <v>44</v>
      </c>
      <c r="T172" s="132">
        <v>57</v>
      </c>
      <c r="U172" s="132">
        <v>192</v>
      </c>
      <c r="V172" s="132" t="s">
        <v>6086</v>
      </c>
      <c r="W172" s="132" t="b">
        <v>0</v>
      </c>
      <c r="X172" s="132">
        <v>0</v>
      </c>
      <c r="Y172" s="132" t="b">
        <v>0</v>
      </c>
      <c r="Z172" s="132">
        <v>49</v>
      </c>
      <c r="AA172" s="132">
        <v>0.65900000000000003</v>
      </c>
    </row>
    <row r="173" spans="1:29" x14ac:dyDescent="0.3">
      <c r="B173" s="132">
        <v>1.76</v>
      </c>
      <c r="C173" s="132">
        <v>4.37</v>
      </c>
      <c r="D173" s="132">
        <v>5.22</v>
      </c>
      <c r="E173" s="132">
        <v>15.94</v>
      </c>
      <c r="F173" s="132">
        <v>12.69</v>
      </c>
      <c r="G173" s="132" t="s">
        <v>151</v>
      </c>
      <c r="H173" s="132" t="s">
        <v>102</v>
      </c>
      <c r="I173" s="132">
        <v>244.32</v>
      </c>
      <c r="J173" s="132">
        <v>-20</v>
      </c>
      <c r="K173" s="132">
        <v>0</v>
      </c>
      <c r="L173" s="132" t="b">
        <v>1</v>
      </c>
      <c r="M173" s="132">
        <v>14.753</v>
      </c>
      <c r="N173" s="132">
        <v>2.3330000000000002</v>
      </c>
      <c r="O173" s="132">
        <v>6.3239999999999998</v>
      </c>
      <c r="P173" s="132">
        <v>1.47</v>
      </c>
      <c r="Q173" s="132">
        <v>40.122</v>
      </c>
      <c r="R173" s="132">
        <v>456.9</v>
      </c>
      <c r="S173" s="132">
        <v>-83</v>
      </c>
      <c r="T173" s="132">
        <v>-87</v>
      </c>
      <c r="U173" s="132">
        <v>29</v>
      </c>
      <c r="V173" s="132" t="s">
        <v>6087</v>
      </c>
      <c r="W173" s="132" t="b">
        <v>0</v>
      </c>
      <c r="X173" s="132">
        <v>0</v>
      </c>
      <c r="Y173" s="132" t="b">
        <v>1</v>
      </c>
      <c r="Z173" s="132">
        <v>54</v>
      </c>
      <c r="AA173" s="132">
        <v>0.65700000000000003</v>
      </c>
    </row>
    <row r="174" spans="1:29" x14ac:dyDescent="0.3">
      <c r="B174" s="132">
        <v>0</v>
      </c>
      <c r="C174" s="132">
        <v>-17.13</v>
      </c>
      <c r="D174" s="132">
        <v>-17.13</v>
      </c>
      <c r="E174" s="132">
        <v>37.69</v>
      </c>
      <c r="F174" s="132">
        <v>37.69</v>
      </c>
      <c r="G174" s="132" t="s">
        <v>2850</v>
      </c>
      <c r="H174" s="132" t="s">
        <v>245</v>
      </c>
      <c r="I174" s="132">
        <v>0.18</v>
      </c>
      <c r="J174" s="132">
        <v>-86</v>
      </c>
      <c r="K174" s="132">
        <v>-77</v>
      </c>
      <c r="L174" s="132" t="b">
        <v>0</v>
      </c>
      <c r="M174" s="132">
        <v>151.45599999999999</v>
      </c>
      <c r="N174" s="132">
        <v>24.405999999999999</v>
      </c>
      <c r="O174" s="132">
        <v>6.2060000000000004</v>
      </c>
      <c r="P174" s="132">
        <v>0.56000000000000005</v>
      </c>
      <c r="Q174" s="132">
        <v>0</v>
      </c>
      <c r="R174" s="132">
        <v>1.79</v>
      </c>
      <c r="S174" s="132">
        <v>-100</v>
      </c>
      <c r="T174" s="132">
        <v>-100</v>
      </c>
      <c r="U174" s="132">
        <v>19801</v>
      </c>
      <c r="V174" s="132" t="s">
        <v>6088</v>
      </c>
      <c r="W174" s="132" t="b">
        <v>1</v>
      </c>
      <c r="X174" s="132">
        <v>0</v>
      </c>
      <c r="Y174" s="132" t="b">
        <v>0</v>
      </c>
      <c r="Z174" s="132">
        <v>1</v>
      </c>
      <c r="AA174" s="132">
        <v>0.65500000000000003</v>
      </c>
    </row>
    <row r="175" spans="1:29" x14ac:dyDescent="0.3">
      <c r="B175" s="132">
        <v>0.42</v>
      </c>
      <c r="C175" s="132">
        <v>5.93</v>
      </c>
      <c r="D175" s="132">
        <v>4.5599999999999996</v>
      </c>
      <c r="E175" s="132">
        <v>17.559999999999999</v>
      </c>
      <c r="F175" s="132">
        <v>11.06</v>
      </c>
      <c r="G175" s="132" t="s">
        <v>81</v>
      </c>
      <c r="H175" s="132" t="s">
        <v>24</v>
      </c>
      <c r="I175" s="132">
        <v>1.1200000000000001</v>
      </c>
      <c r="J175" s="132">
        <v>-24</v>
      </c>
      <c r="K175" s="132">
        <v>-9</v>
      </c>
      <c r="L175" s="132" t="b">
        <v>1</v>
      </c>
      <c r="M175" s="132">
        <v>17.931999999999999</v>
      </c>
      <c r="N175" s="132">
        <v>2.9039999999999999</v>
      </c>
      <c r="O175" s="132">
        <v>6.1749999999999998</v>
      </c>
      <c r="P175" s="132">
        <v>1.23</v>
      </c>
      <c r="Q175" s="132">
        <v>16.858000000000001</v>
      </c>
      <c r="R175" s="132">
        <v>24.1</v>
      </c>
      <c r="S175" s="132">
        <v>-97</v>
      </c>
      <c r="T175" s="132">
        <v>-98</v>
      </c>
      <c r="U175" s="132">
        <v>674</v>
      </c>
      <c r="V175" s="132" t="s">
        <v>6089</v>
      </c>
      <c r="W175" s="132" t="b">
        <v>0</v>
      </c>
      <c r="X175" s="132">
        <v>0</v>
      </c>
      <c r="Y175" s="132" t="b">
        <v>1</v>
      </c>
      <c r="Z175" s="132">
        <v>51</v>
      </c>
      <c r="AA175" s="132">
        <v>0.65300000000000002</v>
      </c>
    </row>
    <row r="176" spans="1:29" x14ac:dyDescent="0.3">
      <c r="B176" s="132">
        <v>10.039999999999999</v>
      </c>
      <c r="C176" s="132">
        <v>8.42</v>
      </c>
      <c r="D176" s="132">
        <v>19.690000000000001</v>
      </c>
      <c r="E176" s="132">
        <v>32.49</v>
      </c>
      <c r="F176" s="132">
        <v>29.75</v>
      </c>
      <c r="G176" s="132" t="s">
        <v>84</v>
      </c>
      <c r="H176" s="132" t="s">
        <v>36</v>
      </c>
      <c r="I176" s="132">
        <v>12.64</v>
      </c>
      <c r="J176" s="132">
        <v>-28</v>
      </c>
      <c r="K176" s="132">
        <v>0</v>
      </c>
      <c r="L176" s="132" t="b">
        <v>1</v>
      </c>
      <c r="M176" s="132">
        <v>29.847999999999999</v>
      </c>
      <c r="N176" s="132">
        <v>4.8499999999999996</v>
      </c>
      <c r="O176" s="132">
        <v>6.1550000000000002</v>
      </c>
      <c r="P176" s="132">
        <v>2.68</v>
      </c>
      <c r="Q176" s="132">
        <v>142.55099999999999</v>
      </c>
      <c r="R176" s="132">
        <v>43.53</v>
      </c>
      <c r="S176" s="132">
        <v>-41</v>
      </c>
      <c r="T176" s="132">
        <v>-50</v>
      </c>
      <c r="U176" s="132">
        <v>171</v>
      </c>
      <c r="V176" s="132" t="s">
        <v>6090</v>
      </c>
      <c r="W176" s="132" t="b">
        <v>0</v>
      </c>
      <c r="X176" s="132">
        <v>0</v>
      </c>
      <c r="Y176" s="132" t="b">
        <v>1</v>
      </c>
      <c r="Z176" s="132">
        <v>50</v>
      </c>
      <c r="AA176" s="132">
        <v>0.65100000000000002</v>
      </c>
    </row>
    <row r="177" spans="2:27" x14ac:dyDescent="0.3">
      <c r="B177" s="132">
        <v>2.81</v>
      </c>
      <c r="C177" s="132">
        <v>9.34</v>
      </c>
      <c r="D177" s="132">
        <v>8.2100000000000009</v>
      </c>
      <c r="E177" s="132">
        <v>22.52</v>
      </c>
      <c r="F177" s="132">
        <v>18.55</v>
      </c>
      <c r="G177" s="132" t="s">
        <v>70</v>
      </c>
      <c r="H177" s="132" t="s">
        <v>24</v>
      </c>
      <c r="I177" s="132">
        <v>26.09</v>
      </c>
      <c r="J177" s="132">
        <v>-28</v>
      </c>
      <c r="K177" s="132">
        <v>0</v>
      </c>
      <c r="L177" s="132" t="b">
        <v>1</v>
      </c>
      <c r="M177" s="132">
        <v>20.344000000000001</v>
      </c>
      <c r="N177" s="132">
        <v>3.3460000000000001</v>
      </c>
      <c r="O177" s="132">
        <v>6.08</v>
      </c>
      <c r="P177" s="132">
        <v>1.74</v>
      </c>
      <c r="Q177" s="132">
        <v>122.97</v>
      </c>
      <c r="R177" s="132">
        <v>98.8</v>
      </c>
      <c r="S177" s="132">
        <v>-86</v>
      </c>
      <c r="T177" s="132">
        <v>-87</v>
      </c>
      <c r="U177" s="132">
        <v>116</v>
      </c>
      <c r="V177" s="132" t="s">
        <v>6091</v>
      </c>
      <c r="W177" s="132" t="b">
        <v>0</v>
      </c>
      <c r="X177" s="132">
        <v>0</v>
      </c>
      <c r="Y177" s="132" t="b">
        <v>1</v>
      </c>
      <c r="Z177" s="132">
        <v>48</v>
      </c>
      <c r="AA177" s="132">
        <v>0.64900000000000002</v>
      </c>
    </row>
    <row r="178" spans="2:27" x14ac:dyDescent="0.3">
      <c r="B178" s="132">
        <v>8.77</v>
      </c>
      <c r="C178" s="132">
        <v>12.73</v>
      </c>
      <c r="D178" s="132">
        <v>-18.95</v>
      </c>
      <c r="E178" s="132">
        <v>-3.12</v>
      </c>
      <c r="F178" s="132">
        <v>5.08</v>
      </c>
      <c r="G178" s="132" t="s">
        <v>111</v>
      </c>
      <c r="H178" s="132" t="s">
        <v>44</v>
      </c>
      <c r="I178" s="132">
        <v>0.04</v>
      </c>
      <c r="J178" s="132">
        <v>-75</v>
      </c>
      <c r="K178" s="132">
        <v>-67</v>
      </c>
      <c r="L178" s="132" t="b">
        <v>1</v>
      </c>
      <c r="M178" s="132">
        <v>47.804000000000002</v>
      </c>
      <c r="N178" s="132">
        <v>7.9039999999999999</v>
      </c>
      <c r="O178" s="132">
        <v>6.048</v>
      </c>
      <c r="P178" s="132">
        <v>4.6500000000000004</v>
      </c>
      <c r="Q178" s="132">
        <v>0</v>
      </c>
      <c r="R178" s="132">
        <v>1.24</v>
      </c>
      <c r="S178" s="132">
        <v>-70</v>
      </c>
      <c r="T178" s="132">
        <v>-81</v>
      </c>
      <c r="U178" s="132">
        <v>3472</v>
      </c>
      <c r="V178" s="132" t="s">
        <v>6092</v>
      </c>
      <c r="W178" s="132" t="b">
        <v>0</v>
      </c>
      <c r="X178" s="132">
        <v>0</v>
      </c>
      <c r="Y178" s="132" t="b">
        <v>0</v>
      </c>
      <c r="Z178" s="132">
        <v>34</v>
      </c>
      <c r="AA178" s="132">
        <v>0.64700000000000002</v>
      </c>
    </row>
    <row r="179" spans="2:27" x14ac:dyDescent="0.3">
      <c r="B179" s="132">
        <v>1.1299999999999999</v>
      </c>
      <c r="C179" s="132">
        <v>1.95</v>
      </c>
      <c r="D179" s="132">
        <v>6.83</v>
      </c>
      <c r="E179" s="132">
        <v>10.41</v>
      </c>
      <c r="F179" s="132">
        <v>6.28</v>
      </c>
      <c r="G179" s="132" t="s">
        <v>573</v>
      </c>
      <c r="H179" s="132" t="s">
        <v>36</v>
      </c>
      <c r="I179" s="132">
        <v>1.02</v>
      </c>
      <c r="J179" s="132">
        <v>-39</v>
      </c>
      <c r="K179" s="132">
        <v>-28</v>
      </c>
      <c r="L179" s="132" t="b">
        <v>1</v>
      </c>
      <c r="M179" s="132">
        <v>22.695</v>
      </c>
      <c r="N179" s="132">
        <v>3.9550000000000001</v>
      </c>
      <c r="O179" s="132">
        <v>5.7389999999999999</v>
      </c>
      <c r="P179" s="132">
        <v>1.94</v>
      </c>
      <c r="Q179" s="132">
        <v>73.951999999999998</v>
      </c>
      <c r="R179" s="132">
        <v>12.52</v>
      </c>
      <c r="S179" s="132">
        <v>-68</v>
      </c>
      <c r="T179" s="132">
        <v>-80</v>
      </c>
      <c r="U179" s="132">
        <v>821</v>
      </c>
      <c r="V179" s="132" t="s">
        <v>6093</v>
      </c>
      <c r="W179" s="132" t="b">
        <v>0</v>
      </c>
      <c r="X179" s="132">
        <v>0</v>
      </c>
      <c r="Y179" s="132" t="b">
        <v>0</v>
      </c>
      <c r="Z179" s="132">
        <v>48</v>
      </c>
      <c r="AA179" s="132">
        <v>0.64500000000000002</v>
      </c>
    </row>
    <row r="180" spans="2:27" x14ac:dyDescent="0.3">
      <c r="B180" s="132">
        <v>2.33</v>
      </c>
      <c r="C180" s="132">
        <v>6.88</v>
      </c>
      <c r="D180" s="132">
        <v>-1.34</v>
      </c>
      <c r="E180" s="132">
        <v>16.690000000000001</v>
      </c>
      <c r="F180" s="132">
        <v>12.81</v>
      </c>
      <c r="G180" s="132" t="s">
        <v>2828</v>
      </c>
      <c r="H180" s="132" t="s">
        <v>28</v>
      </c>
      <c r="I180" s="132">
        <v>39.54</v>
      </c>
      <c r="J180" s="132">
        <v>-28</v>
      </c>
      <c r="K180" s="132">
        <v>-3</v>
      </c>
      <c r="L180" s="132" t="b">
        <v>1</v>
      </c>
      <c r="M180" s="132">
        <v>22.866</v>
      </c>
      <c r="N180" s="132">
        <v>4.0030000000000001</v>
      </c>
      <c r="O180" s="132">
        <v>5.7119999999999997</v>
      </c>
      <c r="P180" s="132">
        <v>1.22</v>
      </c>
      <c r="Q180" s="132">
        <v>52.598999999999997</v>
      </c>
      <c r="R180" s="132">
        <v>13.071999999999999</v>
      </c>
      <c r="S180" s="132">
        <v>-81</v>
      </c>
      <c r="T180" s="132">
        <v>-85</v>
      </c>
      <c r="U180" s="132">
        <v>1252</v>
      </c>
      <c r="V180" s="132" t="s">
        <v>6094</v>
      </c>
      <c r="W180" s="132" t="b">
        <v>1</v>
      </c>
      <c r="X180" s="132">
        <v>0</v>
      </c>
      <c r="Y180" s="132" t="b">
        <v>1</v>
      </c>
      <c r="Z180" s="132">
        <v>53</v>
      </c>
      <c r="AA180" s="132">
        <v>0.64300000000000002</v>
      </c>
    </row>
    <row r="181" spans="2:27" x14ac:dyDescent="0.3">
      <c r="B181" s="132">
        <v>2.48</v>
      </c>
      <c r="C181" s="132">
        <v>2.48</v>
      </c>
      <c r="D181" s="132">
        <v>4.2</v>
      </c>
      <c r="E181" s="132">
        <v>8.3000000000000007</v>
      </c>
      <c r="F181" s="132">
        <v>-0.8</v>
      </c>
      <c r="G181" s="132" t="s">
        <v>486</v>
      </c>
      <c r="H181" s="132" t="s">
        <v>18</v>
      </c>
      <c r="I181" s="132">
        <v>0.91</v>
      </c>
      <c r="J181" s="132">
        <v>-19</v>
      </c>
      <c r="K181" s="132">
        <v>-12</v>
      </c>
      <c r="L181" s="132" t="b">
        <v>1</v>
      </c>
      <c r="M181" s="132">
        <v>6.6470000000000002</v>
      </c>
      <c r="N181" s="132">
        <v>1.18</v>
      </c>
      <c r="O181" s="132">
        <v>5.6340000000000003</v>
      </c>
      <c r="P181" s="132">
        <v>1.21</v>
      </c>
      <c r="Q181" s="132">
        <v>99.602000000000004</v>
      </c>
      <c r="R181" s="132">
        <v>24.8</v>
      </c>
      <c r="S181" s="132">
        <v>-88</v>
      </c>
      <c r="T181" s="132">
        <v>-98</v>
      </c>
      <c r="U181" s="132">
        <v>664</v>
      </c>
      <c r="V181" s="132" t="s">
        <v>6095</v>
      </c>
      <c r="W181" s="132" t="b">
        <v>0</v>
      </c>
      <c r="X181" s="132">
        <v>0</v>
      </c>
      <c r="Y181" s="132" t="b">
        <v>0</v>
      </c>
      <c r="Z181" s="132">
        <v>33</v>
      </c>
      <c r="AA181" s="132">
        <v>0.64100000000000001</v>
      </c>
    </row>
    <row r="182" spans="2:27" x14ac:dyDescent="0.3">
      <c r="B182" s="132">
        <v>-3.49</v>
      </c>
      <c r="C182" s="132">
        <v>0.96</v>
      </c>
      <c r="D182" s="132">
        <v>10.29</v>
      </c>
      <c r="E182" s="132">
        <v>-6.25</v>
      </c>
      <c r="F182" s="132">
        <v>-4.09</v>
      </c>
      <c r="G182" s="132" t="s">
        <v>127</v>
      </c>
      <c r="H182" s="132" t="s">
        <v>44</v>
      </c>
      <c r="I182" s="132">
        <v>0.01</v>
      </c>
      <c r="J182" s="132">
        <v>-82</v>
      </c>
      <c r="K182" s="132">
        <v>-75</v>
      </c>
      <c r="L182" s="132" t="b">
        <v>0</v>
      </c>
      <c r="M182" s="132">
        <v>58.9</v>
      </c>
      <c r="N182" s="132">
        <v>10.510999999999999</v>
      </c>
      <c r="O182" s="132">
        <v>5.6040000000000001</v>
      </c>
      <c r="P182" s="132">
        <v>7.47</v>
      </c>
      <c r="Q182" s="132">
        <v>22.959</v>
      </c>
      <c r="R182" s="132">
        <v>0.26300000000000001</v>
      </c>
      <c r="S182" s="132">
        <v>-74</v>
      </c>
      <c r="T182" s="132">
        <v>-72</v>
      </c>
      <c r="U182" s="132">
        <v>10204</v>
      </c>
      <c r="V182" s="132" t="s">
        <v>6096</v>
      </c>
      <c r="W182" s="132" t="b">
        <v>0</v>
      </c>
      <c r="X182" s="132">
        <v>0</v>
      </c>
      <c r="Y182" s="132" t="b">
        <v>0</v>
      </c>
      <c r="Z182" s="132">
        <v>41</v>
      </c>
      <c r="AA182" s="132">
        <v>0.63900000000000001</v>
      </c>
    </row>
    <row r="183" spans="2:27" x14ac:dyDescent="0.3">
      <c r="B183" s="132">
        <v>-1.63</v>
      </c>
      <c r="C183" s="132">
        <v>-0.82</v>
      </c>
      <c r="D183" s="132">
        <v>1.26</v>
      </c>
      <c r="E183" s="132">
        <v>1.26</v>
      </c>
      <c r="F183" s="132">
        <v>2.12</v>
      </c>
      <c r="G183" s="132" t="s">
        <v>2856</v>
      </c>
      <c r="H183" s="132" t="s">
        <v>102</v>
      </c>
      <c r="I183" s="132">
        <v>0.72</v>
      </c>
      <c r="J183" s="132">
        <v>-17</v>
      </c>
      <c r="K183" s="132">
        <v>-15</v>
      </c>
      <c r="L183" s="132" t="b">
        <v>0</v>
      </c>
      <c r="M183" s="132">
        <v>10.471</v>
      </c>
      <c r="N183" s="132">
        <v>1.869</v>
      </c>
      <c r="O183" s="132">
        <v>5.6029999999999998</v>
      </c>
      <c r="P183" s="132">
        <v>1.57</v>
      </c>
      <c r="Q183" s="132">
        <v>-26.428000000000001</v>
      </c>
      <c r="R183" s="132">
        <v>120.5</v>
      </c>
      <c r="S183" s="132">
        <v>-67</v>
      </c>
      <c r="T183" s="132">
        <v>-82</v>
      </c>
      <c r="U183" s="132">
        <v>105</v>
      </c>
      <c r="V183" s="132" t="s">
        <v>6097</v>
      </c>
      <c r="W183" s="132" t="b">
        <v>0</v>
      </c>
      <c r="X183" s="132">
        <v>0</v>
      </c>
      <c r="Y183" s="132" t="b">
        <v>0</v>
      </c>
      <c r="Z183" s="132">
        <v>35</v>
      </c>
      <c r="AA183" s="132">
        <v>0.63700000000000001</v>
      </c>
    </row>
    <row r="184" spans="2:27" x14ac:dyDescent="0.3">
      <c r="B184" s="132">
        <v>4.07</v>
      </c>
      <c r="C184" s="132">
        <v>0.44</v>
      </c>
      <c r="D184" s="132">
        <v>2.2200000000000002</v>
      </c>
      <c r="E184" s="132">
        <v>-3.36</v>
      </c>
      <c r="F184" s="132">
        <v>4.55</v>
      </c>
      <c r="G184" s="132" t="s">
        <v>2822</v>
      </c>
      <c r="H184" s="132" t="s">
        <v>150</v>
      </c>
      <c r="I184" s="132">
        <v>0.8</v>
      </c>
      <c r="J184" s="132">
        <v>-33</v>
      </c>
      <c r="K184" s="132">
        <v>-30</v>
      </c>
      <c r="L184" s="132" t="b">
        <v>0</v>
      </c>
      <c r="M184" s="132">
        <v>7.6319999999999997</v>
      </c>
      <c r="N184" s="132">
        <v>1.3620000000000001</v>
      </c>
      <c r="O184" s="132">
        <v>5.6020000000000003</v>
      </c>
      <c r="P184" s="132">
        <v>0.65</v>
      </c>
      <c r="Q184" s="132">
        <v>600.58100000000002</v>
      </c>
      <c r="R184" s="132">
        <v>460</v>
      </c>
      <c r="S184" s="132">
        <v>54</v>
      </c>
      <c r="T184" s="132">
        <v>-42</v>
      </c>
      <c r="U184" s="132">
        <v>66</v>
      </c>
      <c r="V184" s="132" t="s">
        <v>6098</v>
      </c>
      <c r="W184" s="132" t="b">
        <v>0</v>
      </c>
      <c r="X184" s="132">
        <v>0</v>
      </c>
      <c r="Y184" s="132" t="b">
        <v>0</v>
      </c>
      <c r="Z184" s="132">
        <v>12</v>
      </c>
      <c r="AA184" s="132">
        <v>0.63500000000000001</v>
      </c>
    </row>
    <row r="185" spans="2:27" x14ac:dyDescent="0.3">
      <c r="B185" s="132">
        <v>-5.26</v>
      </c>
      <c r="C185" s="132">
        <v>-19.71</v>
      </c>
      <c r="D185" s="132">
        <v>-21.3</v>
      </c>
      <c r="E185" s="132">
        <v>-7.77</v>
      </c>
      <c r="F185" s="132">
        <v>-0.71</v>
      </c>
      <c r="G185" s="132" t="s">
        <v>111</v>
      </c>
      <c r="H185" s="132" t="s">
        <v>44</v>
      </c>
      <c r="I185" s="132">
        <v>0.27</v>
      </c>
      <c r="J185" s="132">
        <v>-76</v>
      </c>
      <c r="K185" s="132">
        <v>-43</v>
      </c>
      <c r="L185" s="132" t="b">
        <v>0</v>
      </c>
      <c r="M185" s="132">
        <v>66.108000000000004</v>
      </c>
      <c r="N185" s="132">
        <v>11.965999999999999</v>
      </c>
      <c r="O185" s="132">
        <v>5.5250000000000004</v>
      </c>
      <c r="P185" s="132">
        <v>4</v>
      </c>
      <c r="Q185" s="132">
        <v>-35.81</v>
      </c>
      <c r="R185" s="132">
        <v>5.58</v>
      </c>
      <c r="S185" s="132">
        <v>-57</v>
      </c>
      <c r="T185" s="132">
        <v>-71</v>
      </c>
      <c r="U185" s="132">
        <v>895</v>
      </c>
      <c r="V185" s="132" t="s">
        <v>6099</v>
      </c>
      <c r="W185" s="132" t="b">
        <v>1</v>
      </c>
      <c r="X185" s="132">
        <v>0</v>
      </c>
      <c r="Y185" s="132" t="b">
        <v>0</v>
      </c>
      <c r="Z185" s="132">
        <v>43</v>
      </c>
      <c r="AA185" s="132">
        <v>0.63300000000000001</v>
      </c>
    </row>
    <row r="186" spans="2:27" x14ac:dyDescent="0.3">
      <c r="B186" s="132">
        <v>0.75</v>
      </c>
      <c r="C186" s="132">
        <v>-9.4600000000000009</v>
      </c>
      <c r="D186" s="132">
        <v>-9.4600000000000009</v>
      </c>
      <c r="E186" s="132">
        <v>2.68</v>
      </c>
      <c r="F186" s="132">
        <v>-4.29</v>
      </c>
      <c r="G186" s="132" t="s">
        <v>109</v>
      </c>
      <c r="H186" s="132" t="s">
        <v>31</v>
      </c>
      <c r="I186" s="132">
        <v>0.05</v>
      </c>
      <c r="J186" s="132">
        <v>-26</v>
      </c>
      <c r="K186" s="132">
        <v>-17</v>
      </c>
      <c r="L186" s="132" t="b">
        <v>0</v>
      </c>
      <c r="M186" s="132">
        <v>34.183</v>
      </c>
      <c r="N186" s="132">
        <v>6.39</v>
      </c>
      <c r="O186" s="132">
        <v>5.35</v>
      </c>
      <c r="P186" s="132">
        <v>2.48</v>
      </c>
      <c r="Q186" s="132">
        <v>-15.048999999999999</v>
      </c>
      <c r="R186" s="132">
        <v>26.8</v>
      </c>
      <c r="S186" s="132">
        <v>-78</v>
      </c>
      <c r="T186" s="132">
        <v>-83</v>
      </c>
      <c r="U186" s="132">
        <v>300</v>
      </c>
      <c r="V186" s="132" t="s">
        <v>6100</v>
      </c>
      <c r="W186" s="132" t="b">
        <v>1</v>
      </c>
      <c r="X186" s="132">
        <v>0</v>
      </c>
      <c r="Y186" s="132" t="b">
        <v>0</v>
      </c>
      <c r="Z186" s="132">
        <v>38</v>
      </c>
      <c r="AA186" s="132">
        <v>0.63100000000000001</v>
      </c>
    </row>
    <row r="187" spans="2:27" x14ac:dyDescent="0.3">
      <c r="B187" s="132">
        <v>-10.49</v>
      </c>
      <c r="C187" s="132">
        <v>-5.35</v>
      </c>
      <c r="D187" s="132">
        <v>6.22</v>
      </c>
      <c r="E187" s="132">
        <v>54.69</v>
      </c>
      <c r="F187" s="132">
        <v>25.46</v>
      </c>
      <c r="G187" s="132" t="s">
        <v>2825</v>
      </c>
      <c r="H187" s="132" t="s">
        <v>31</v>
      </c>
      <c r="I187" s="132">
        <v>0.06</v>
      </c>
      <c r="J187" s="132">
        <v>-70</v>
      </c>
      <c r="K187" s="132">
        <v>-54</v>
      </c>
      <c r="L187" s="132" t="b">
        <v>1</v>
      </c>
      <c r="M187" s="132">
        <v>51.003999999999998</v>
      </c>
      <c r="N187" s="132">
        <v>9.702</v>
      </c>
      <c r="O187" s="132">
        <v>5.2569999999999997</v>
      </c>
      <c r="P187" s="132">
        <v>6.14</v>
      </c>
      <c r="Q187" s="132">
        <v>-63.064999999999998</v>
      </c>
      <c r="R187" s="132">
        <v>9.56</v>
      </c>
      <c r="S187" s="132">
        <v>-9</v>
      </c>
      <c r="T187" s="132">
        <v>-7</v>
      </c>
      <c r="U187" s="132">
        <v>340</v>
      </c>
      <c r="V187" s="132" t="s">
        <v>6101</v>
      </c>
      <c r="W187" s="132" t="b">
        <v>0</v>
      </c>
      <c r="X187" s="132">
        <v>0</v>
      </c>
      <c r="Y187" s="132" t="b">
        <v>0</v>
      </c>
      <c r="Z187" s="132">
        <v>32</v>
      </c>
      <c r="AA187" s="132">
        <v>0.629</v>
      </c>
    </row>
    <row r="188" spans="2:27" x14ac:dyDescent="0.3">
      <c r="B188" s="132">
        <v>2.0299999999999998</v>
      </c>
      <c r="C188" s="132">
        <v>-1.47</v>
      </c>
      <c r="D188" s="132">
        <v>0</v>
      </c>
      <c r="E188" s="132">
        <v>3.35</v>
      </c>
      <c r="F188" s="132">
        <v>2.95</v>
      </c>
      <c r="G188" s="132" t="s">
        <v>336</v>
      </c>
      <c r="H188" s="132" t="s">
        <v>48</v>
      </c>
      <c r="I188" s="132">
        <v>1.68</v>
      </c>
      <c r="J188" s="132">
        <v>-20</v>
      </c>
      <c r="K188" s="132">
        <v>-15</v>
      </c>
      <c r="L188" s="132" t="b">
        <v>1</v>
      </c>
      <c r="M188" s="132">
        <v>11.266</v>
      </c>
      <c r="N188" s="132">
        <v>2.145</v>
      </c>
      <c r="O188" s="132">
        <v>5.2510000000000003</v>
      </c>
      <c r="P188" s="132">
        <v>1.55</v>
      </c>
      <c r="Q188" s="132">
        <v>16.045999999999999</v>
      </c>
      <c r="R188" s="132">
        <v>803</v>
      </c>
      <c r="S188" s="132">
        <v>-54</v>
      </c>
      <c r="T188" s="132">
        <v>-64</v>
      </c>
      <c r="U188" s="132">
        <v>16</v>
      </c>
      <c r="V188" s="132" t="s">
        <v>6102</v>
      </c>
      <c r="W188" s="132" t="b">
        <v>0</v>
      </c>
      <c r="X188" s="132">
        <v>0</v>
      </c>
      <c r="Y188" s="132" t="b">
        <v>0</v>
      </c>
      <c r="Z188" s="132">
        <v>41</v>
      </c>
      <c r="AA188" s="132">
        <v>0.627</v>
      </c>
    </row>
    <row r="189" spans="2:27" x14ac:dyDescent="0.3">
      <c r="B189" s="132">
        <v>21.2</v>
      </c>
      <c r="C189" s="132">
        <v>-2.13</v>
      </c>
      <c r="D189" s="132">
        <v>-7.5</v>
      </c>
      <c r="E189" s="132">
        <v>43.95</v>
      </c>
      <c r="F189" s="132">
        <v>27.62</v>
      </c>
      <c r="G189" s="132" t="s">
        <v>111</v>
      </c>
      <c r="H189" s="132" t="s">
        <v>44</v>
      </c>
      <c r="I189" s="132">
        <v>0.02</v>
      </c>
      <c r="J189" s="132">
        <v>-89</v>
      </c>
      <c r="K189" s="132">
        <v>-82</v>
      </c>
      <c r="L189" s="132" t="b">
        <v>1</v>
      </c>
      <c r="M189" s="132">
        <v>91.494</v>
      </c>
      <c r="N189" s="132">
        <v>17.489999999999998</v>
      </c>
      <c r="O189" s="132">
        <v>5.2309999999999999</v>
      </c>
      <c r="P189" s="132">
        <v>7.23</v>
      </c>
      <c r="Q189" s="132">
        <v>80.600999999999999</v>
      </c>
      <c r="R189" s="132">
        <v>0.50600000000000001</v>
      </c>
      <c r="S189" s="132">
        <v>37</v>
      </c>
      <c r="T189" s="132">
        <v>26</v>
      </c>
      <c r="U189" s="132">
        <v>5464</v>
      </c>
      <c r="V189" s="132" t="s">
        <v>6103</v>
      </c>
      <c r="W189" s="132" t="b">
        <v>0</v>
      </c>
      <c r="X189" s="132">
        <v>0</v>
      </c>
      <c r="Y189" s="132" t="b">
        <v>0</v>
      </c>
      <c r="Z189" s="132">
        <v>31</v>
      </c>
      <c r="AA189" s="132">
        <v>0.625</v>
      </c>
    </row>
    <row r="190" spans="2:27" x14ac:dyDescent="0.3">
      <c r="B190" s="132">
        <v>2.61</v>
      </c>
      <c r="C190" s="132">
        <v>3.54</v>
      </c>
      <c r="D190" s="132">
        <v>-0.1</v>
      </c>
      <c r="E190" s="132">
        <v>22.78</v>
      </c>
      <c r="F190" s="132">
        <v>13.3</v>
      </c>
      <c r="G190" s="132" t="s">
        <v>43</v>
      </c>
      <c r="H190" s="132" t="s">
        <v>44</v>
      </c>
      <c r="I190" s="132">
        <v>11.06</v>
      </c>
      <c r="J190" s="132">
        <v>-54</v>
      </c>
      <c r="K190" s="132">
        <v>-42</v>
      </c>
      <c r="L190" s="132" t="b">
        <v>1</v>
      </c>
      <c r="M190" s="132">
        <v>21.058</v>
      </c>
      <c r="N190" s="132">
        <v>4.085</v>
      </c>
      <c r="O190" s="132">
        <v>5.1539999999999999</v>
      </c>
      <c r="P190" s="132">
        <v>2.36</v>
      </c>
      <c r="Q190" s="132">
        <v>-13.298999999999999</v>
      </c>
      <c r="R190" s="132">
        <v>57.4</v>
      </c>
      <c r="S190" s="132">
        <v>-77</v>
      </c>
      <c r="T190" s="132">
        <v>-82</v>
      </c>
      <c r="U190" s="132">
        <v>147</v>
      </c>
      <c r="V190" s="132" t="s">
        <v>6104</v>
      </c>
      <c r="W190" s="132" t="b">
        <v>0</v>
      </c>
      <c r="X190" s="132">
        <v>0</v>
      </c>
      <c r="Y190" s="132" t="b">
        <v>0</v>
      </c>
      <c r="Z190" s="132">
        <v>50</v>
      </c>
      <c r="AA190" s="132">
        <v>0.624</v>
      </c>
    </row>
    <row r="191" spans="2:27" x14ac:dyDescent="0.3">
      <c r="B191" s="132">
        <v>-8.39</v>
      </c>
      <c r="C191" s="132">
        <v>-13.78</v>
      </c>
      <c r="D191" s="132">
        <v>-12.08</v>
      </c>
      <c r="E191" s="132">
        <v>20.13</v>
      </c>
      <c r="F191" s="132">
        <v>13.58</v>
      </c>
      <c r="G191" s="132" t="s">
        <v>111</v>
      </c>
      <c r="H191" s="132" t="s">
        <v>44</v>
      </c>
      <c r="I191" s="132">
        <v>0.13</v>
      </c>
      <c r="J191" s="132">
        <v>-56</v>
      </c>
      <c r="K191" s="132">
        <v>-40</v>
      </c>
      <c r="L191" s="132" t="b">
        <v>0</v>
      </c>
      <c r="M191" s="132">
        <v>59.502000000000002</v>
      </c>
      <c r="N191" s="132">
        <v>11.731</v>
      </c>
      <c r="O191" s="132">
        <v>5.0720000000000001</v>
      </c>
      <c r="P191" s="132">
        <v>5.77</v>
      </c>
      <c r="Q191" s="132">
        <v>3.8740000000000001</v>
      </c>
      <c r="R191" s="132">
        <v>8.9499999999999993</v>
      </c>
      <c r="S191" s="132">
        <v>-75</v>
      </c>
      <c r="T191" s="132">
        <v>-82</v>
      </c>
      <c r="U191" s="132">
        <v>387</v>
      </c>
      <c r="V191" s="132" t="s">
        <v>6105</v>
      </c>
      <c r="W191" s="132" t="b">
        <v>1</v>
      </c>
      <c r="X191" s="132">
        <v>0</v>
      </c>
      <c r="Y191" s="132" t="b">
        <v>0</v>
      </c>
      <c r="Z191" s="132">
        <v>47</v>
      </c>
      <c r="AA191" s="132">
        <v>0.622</v>
      </c>
    </row>
    <row r="192" spans="2:27" x14ac:dyDescent="0.3">
      <c r="B192" s="132">
        <v>-1.07</v>
      </c>
      <c r="C192" s="132">
        <v>-4.8099999999999996</v>
      </c>
      <c r="D192" s="132">
        <v>-12.34</v>
      </c>
      <c r="E192" s="132">
        <v>12.6</v>
      </c>
      <c r="F192" s="132">
        <v>13.52</v>
      </c>
      <c r="G192" s="132" t="s">
        <v>47</v>
      </c>
      <c r="H192" s="132" t="s">
        <v>48</v>
      </c>
      <c r="I192" s="132">
        <v>0.08</v>
      </c>
      <c r="J192" s="132">
        <v>-55</v>
      </c>
      <c r="K192" s="132">
        <v>-44</v>
      </c>
      <c r="L192" s="132" t="b">
        <v>0</v>
      </c>
      <c r="M192" s="132">
        <v>58.112000000000002</v>
      </c>
      <c r="N192" s="132">
        <v>11.537000000000001</v>
      </c>
      <c r="O192" s="132">
        <v>5.0369999999999999</v>
      </c>
      <c r="P192" s="132">
        <v>2.15</v>
      </c>
      <c r="Q192" s="132">
        <v>-50.277000000000001</v>
      </c>
      <c r="R192" s="132">
        <v>27.7</v>
      </c>
      <c r="S192" s="132">
        <v>-50</v>
      </c>
      <c r="T192" s="132">
        <v>-66</v>
      </c>
      <c r="U192" s="132">
        <v>335</v>
      </c>
      <c r="V192" s="132" t="s">
        <v>6106</v>
      </c>
      <c r="W192" s="132" t="b">
        <v>0</v>
      </c>
      <c r="X192" s="132">
        <v>0</v>
      </c>
      <c r="Y192" s="132" t="b">
        <v>0</v>
      </c>
      <c r="Z192" s="132">
        <v>35</v>
      </c>
      <c r="AA192" s="132">
        <v>0.62</v>
      </c>
    </row>
    <row r="193" spans="2:27" x14ac:dyDescent="0.3">
      <c r="B193" s="132">
        <v>0.56999999999999995</v>
      </c>
      <c r="C193" s="132">
        <v>-3.83</v>
      </c>
      <c r="D193" s="132">
        <v>144.44</v>
      </c>
      <c r="E193" s="132">
        <v>28.47</v>
      </c>
      <c r="F193" s="132">
        <v>31.34</v>
      </c>
      <c r="G193" s="132" t="s">
        <v>441</v>
      </c>
      <c r="H193" s="132" t="s">
        <v>24</v>
      </c>
      <c r="I193" s="132">
        <v>0.09</v>
      </c>
      <c r="J193" s="132">
        <v>-58</v>
      </c>
      <c r="K193" s="132">
        <v>-5</v>
      </c>
      <c r="L193" s="132" t="b">
        <v>0</v>
      </c>
      <c r="M193" s="132">
        <v>127.495</v>
      </c>
      <c r="N193" s="132">
        <v>25.594000000000001</v>
      </c>
      <c r="O193" s="132">
        <v>4.9809999999999999</v>
      </c>
      <c r="P193" s="132">
        <v>2.0499999999999998</v>
      </c>
      <c r="Q193" s="132">
        <v>0</v>
      </c>
      <c r="R193" s="132">
        <v>176</v>
      </c>
      <c r="S193" s="132">
        <v>-100</v>
      </c>
      <c r="T193" s="132">
        <v>-100</v>
      </c>
      <c r="U193" s="132">
        <v>55</v>
      </c>
      <c r="V193" s="132" t="s">
        <v>6107</v>
      </c>
      <c r="W193" s="132" t="b">
        <v>0</v>
      </c>
      <c r="X193" s="132">
        <v>0</v>
      </c>
      <c r="Y193" s="132" t="b">
        <v>1</v>
      </c>
      <c r="Z193" s="132">
        <v>15</v>
      </c>
      <c r="AA193" s="132">
        <v>0.61799999999999999</v>
      </c>
    </row>
    <row r="194" spans="2:27" x14ac:dyDescent="0.3">
      <c r="B194" s="132">
        <v>15.15</v>
      </c>
      <c r="C194" s="132">
        <v>26.67</v>
      </c>
      <c r="D194" s="132">
        <v>10.47</v>
      </c>
      <c r="E194" s="132">
        <v>79.25</v>
      </c>
      <c r="F194" s="132">
        <v>52</v>
      </c>
      <c r="G194" s="132" t="s">
        <v>127</v>
      </c>
      <c r="H194" s="132" t="s">
        <v>44</v>
      </c>
      <c r="I194" s="132">
        <v>0.06</v>
      </c>
      <c r="J194" s="132">
        <v>-76</v>
      </c>
      <c r="K194" s="132">
        <v>-55</v>
      </c>
      <c r="L194" s="132" t="b">
        <v>1</v>
      </c>
      <c r="M194" s="132">
        <v>80.209999999999994</v>
      </c>
      <c r="N194" s="132">
        <v>16.151</v>
      </c>
      <c r="O194" s="132">
        <v>4.9660000000000002</v>
      </c>
      <c r="P194" s="132">
        <v>8.86</v>
      </c>
      <c r="Q194" s="132">
        <v>-89.073999999999998</v>
      </c>
      <c r="R194" s="132">
        <v>1.9</v>
      </c>
      <c r="S194" s="132">
        <v>-1</v>
      </c>
      <c r="T194" s="132">
        <v>136</v>
      </c>
      <c r="U194" s="132">
        <v>1187</v>
      </c>
      <c r="V194" s="132" t="s">
        <v>6108</v>
      </c>
      <c r="W194" s="132" t="b">
        <v>0</v>
      </c>
      <c r="X194" s="132">
        <v>0</v>
      </c>
      <c r="Y194" s="132" t="b">
        <v>1</v>
      </c>
      <c r="Z194" s="132">
        <v>31</v>
      </c>
      <c r="AA194" s="132">
        <v>0.61599999999999999</v>
      </c>
    </row>
    <row r="195" spans="2:27" x14ac:dyDescent="0.3">
      <c r="B195" s="132">
        <v>-3.3</v>
      </c>
      <c r="C195" s="132">
        <v>-20.37</v>
      </c>
      <c r="D195" s="132">
        <v>7.32</v>
      </c>
      <c r="E195" s="132">
        <v>-0.46</v>
      </c>
      <c r="F195" s="132">
        <v>-11.16</v>
      </c>
      <c r="G195" s="132" t="s">
        <v>436</v>
      </c>
      <c r="H195" s="132" t="s">
        <v>31</v>
      </c>
      <c r="I195" s="132">
        <v>0.01</v>
      </c>
      <c r="J195" s="132">
        <v>-95</v>
      </c>
      <c r="K195" s="132">
        <v>-92</v>
      </c>
      <c r="L195" s="132" t="b">
        <v>0</v>
      </c>
      <c r="M195" s="132">
        <v>51.948999999999998</v>
      </c>
      <c r="N195" s="132">
        <v>10.638</v>
      </c>
      <c r="O195" s="132">
        <v>4.883</v>
      </c>
      <c r="P195" s="132">
        <v>7.36</v>
      </c>
      <c r="Q195" s="132">
        <v>-10.526</v>
      </c>
      <c r="R195" s="132">
        <v>0.129</v>
      </c>
      <c r="S195" s="132">
        <v>-92</v>
      </c>
      <c r="T195" s="132">
        <v>-94</v>
      </c>
      <c r="U195" s="132">
        <v>21052</v>
      </c>
      <c r="V195" s="132" t="s">
        <v>6109</v>
      </c>
      <c r="W195" s="132" t="b">
        <v>0</v>
      </c>
      <c r="X195" s="132">
        <v>0</v>
      </c>
      <c r="Y195" s="132" t="b">
        <v>0</v>
      </c>
      <c r="Z195" s="132">
        <v>40</v>
      </c>
      <c r="AA195" s="132">
        <v>0.61399999999999999</v>
      </c>
    </row>
    <row r="196" spans="2:27" x14ac:dyDescent="0.3">
      <c r="B196" s="132">
        <v>-4.1399999999999997</v>
      </c>
      <c r="C196" s="132">
        <v>-4.1399999999999997</v>
      </c>
      <c r="D196" s="132">
        <v>-9.74</v>
      </c>
      <c r="E196" s="132">
        <v>-9.74</v>
      </c>
      <c r="F196" s="132">
        <v>6.11</v>
      </c>
      <c r="G196" s="132" t="s">
        <v>827</v>
      </c>
      <c r="H196" s="132" t="s">
        <v>48</v>
      </c>
      <c r="I196" s="132">
        <v>0.22</v>
      </c>
      <c r="J196" s="132">
        <v>-33</v>
      </c>
      <c r="K196" s="132">
        <v>-22</v>
      </c>
      <c r="L196" s="132" t="b">
        <v>0</v>
      </c>
      <c r="M196" s="132">
        <v>31.006</v>
      </c>
      <c r="N196" s="132">
        <v>6.359</v>
      </c>
      <c r="O196" s="132">
        <v>4.8760000000000003</v>
      </c>
      <c r="P196" s="132">
        <v>2.75</v>
      </c>
      <c r="Q196" s="132">
        <v>-26.178000000000001</v>
      </c>
      <c r="R196" s="132">
        <v>1.39</v>
      </c>
      <c r="S196" s="132">
        <v>-34</v>
      </c>
      <c r="T196" s="132">
        <v>-71</v>
      </c>
      <c r="U196" s="132">
        <v>5235</v>
      </c>
      <c r="V196" s="132" t="s">
        <v>6110</v>
      </c>
      <c r="W196" s="132" t="b">
        <v>1</v>
      </c>
      <c r="X196" s="132">
        <v>0</v>
      </c>
      <c r="Y196" s="132" t="b">
        <v>0</v>
      </c>
      <c r="Z196" s="132">
        <v>29</v>
      </c>
      <c r="AA196" s="132">
        <v>0.61199999999999999</v>
      </c>
    </row>
    <row r="197" spans="2:27" x14ac:dyDescent="0.3">
      <c r="B197" s="132">
        <v>-0.49</v>
      </c>
      <c r="C197" s="132">
        <v>90.57</v>
      </c>
      <c r="D197" s="132">
        <v>54.2</v>
      </c>
      <c r="E197" s="132">
        <v>39.31</v>
      </c>
      <c r="F197" s="132">
        <v>39.31</v>
      </c>
      <c r="G197" s="132" t="s">
        <v>486</v>
      </c>
      <c r="H197" s="132" t="s">
        <v>18</v>
      </c>
      <c r="I197" s="132">
        <v>0.04</v>
      </c>
      <c r="J197" s="132">
        <v>-38</v>
      </c>
      <c r="K197" s="132">
        <v>0</v>
      </c>
      <c r="L197" s="132" t="b">
        <v>0</v>
      </c>
      <c r="M197" s="132">
        <v>67.477999999999994</v>
      </c>
      <c r="N197" s="132">
        <v>13.932</v>
      </c>
      <c r="O197" s="132">
        <v>4.843</v>
      </c>
      <c r="P197" s="132">
        <v>4.41</v>
      </c>
      <c r="Q197" s="132">
        <v>370.39100000000002</v>
      </c>
      <c r="R197" s="132">
        <v>40.4</v>
      </c>
      <c r="S197" s="132">
        <v>-94</v>
      </c>
      <c r="T197" s="132">
        <v>-97</v>
      </c>
      <c r="U197" s="132">
        <v>112</v>
      </c>
      <c r="V197" s="132" t="s">
        <v>6111</v>
      </c>
      <c r="W197" s="132" t="b">
        <v>0</v>
      </c>
      <c r="X197" s="132">
        <v>0</v>
      </c>
      <c r="Y197" s="132" t="b">
        <v>1</v>
      </c>
      <c r="Z197" s="132">
        <v>4</v>
      </c>
      <c r="AA197" s="132">
        <v>0.61</v>
      </c>
    </row>
    <row r="198" spans="2:27" x14ac:dyDescent="0.3">
      <c r="B198" s="132">
        <v>-5.33</v>
      </c>
      <c r="C198" s="132">
        <v>-8.09</v>
      </c>
      <c r="D198" s="132">
        <v>10.94</v>
      </c>
      <c r="E198" s="132">
        <v>5.0599999999999996</v>
      </c>
      <c r="F198" s="132">
        <v>-2.41</v>
      </c>
      <c r="G198" s="132" t="s">
        <v>510</v>
      </c>
      <c r="H198" s="132" t="s">
        <v>48</v>
      </c>
      <c r="I198" s="132">
        <v>0.02</v>
      </c>
      <c r="J198" s="132">
        <v>-70</v>
      </c>
      <c r="K198" s="132">
        <v>-66</v>
      </c>
      <c r="L198" s="132" t="b">
        <v>0</v>
      </c>
      <c r="M198" s="132">
        <v>34.192999999999998</v>
      </c>
      <c r="N198" s="132">
        <v>7.1669999999999998</v>
      </c>
      <c r="O198" s="132">
        <v>4.7709999999999999</v>
      </c>
      <c r="P198" s="132">
        <v>6.06</v>
      </c>
      <c r="Q198" s="132">
        <v>-50.387999999999998</v>
      </c>
      <c r="R198" s="132">
        <v>0.42599999999999999</v>
      </c>
      <c r="S198" s="132">
        <v>-56</v>
      </c>
      <c r="T198" s="132">
        <v>-77</v>
      </c>
      <c r="U198" s="132">
        <v>7751</v>
      </c>
      <c r="V198" s="132" t="s">
        <v>6112</v>
      </c>
      <c r="W198" s="132" t="b">
        <v>0</v>
      </c>
      <c r="X198" s="132">
        <v>0</v>
      </c>
      <c r="Y198" s="132" t="b">
        <v>0</v>
      </c>
      <c r="Z198" s="132">
        <v>36</v>
      </c>
      <c r="AA198" s="132">
        <v>0.60799999999999998</v>
      </c>
    </row>
    <row r="199" spans="2:27" x14ac:dyDescent="0.3">
      <c r="B199" s="132">
        <v>-2.04</v>
      </c>
      <c r="C199" s="132">
        <v>-4.5999999999999996</v>
      </c>
      <c r="D199" s="132">
        <v>-8.8000000000000007</v>
      </c>
      <c r="E199" s="132">
        <v>20.79</v>
      </c>
      <c r="F199" s="132">
        <v>12.3</v>
      </c>
      <c r="G199" s="132" t="s">
        <v>2838</v>
      </c>
      <c r="H199" s="132" t="s">
        <v>150</v>
      </c>
      <c r="I199" s="132">
        <v>1.84</v>
      </c>
      <c r="J199" s="132">
        <v>-49</v>
      </c>
      <c r="K199" s="132">
        <v>-37</v>
      </c>
      <c r="L199" s="132" t="b">
        <v>0</v>
      </c>
      <c r="M199" s="132">
        <v>28.061</v>
      </c>
      <c r="N199" s="132">
        <v>6.0119999999999996</v>
      </c>
      <c r="O199" s="132">
        <v>4.6680000000000001</v>
      </c>
      <c r="P199" s="132">
        <v>2.34</v>
      </c>
      <c r="Q199" s="132">
        <v>89.331000000000003</v>
      </c>
      <c r="R199" s="132">
        <v>76.7</v>
      </c>
      <c r="S199" s="132">
        <v>-80</v>
      </c>
      <c r="T199" s="132">
        <v>-75</v>
      </c>
      <c r="U199" s="132">
        <v>111</v>
      </c>
      <c r="V199" s="132" t="s">
        <v>6113</v>
      </c>
      <c r="W199" s="132" t="b">
        <v>1</v>
      </c>
      <c r="X199" s="132">
        <v>0</v>
      </c>
      <c r="Y199" s="132" t="b">
        <v>0</v>
      </c>
      <c r="Z199" s="132">
        <v>41</v>
      </c>
      <c r="AA199" s="132">
        <v>0.60599999999999998</v>
      </c>
    </row>
    <row r="200" spans="2:27" x14ac:dyDescent="0.3">
      <c r="B200" s="132">
        <v>2.3199999999999998</v>
      </c>
      <c r="C200" s="132">
        <v>3.2</v>
      </c>
      <c r="D200" s="132">
        <v>5.66</v>
      </c>
      <c r="E200" s="132">
        <v>11.76</v>
      </c>
      <c r="F200" s="132">
        <v>3.89</v>
      </c>
      <c r="G200" s="132" t="s">
        <v>436</v>
      </c>
      <c r="H200" s="132" t="s">
        <v>31</v>
      </c>
      <c r="I200" s="132">
        <v>18.72</v>
      </c>
      <c r="J200" s="132">
        <v>-45</v>
      </c>
      <c r="K200" s="132">
        <v>-35</v>
      </c>
      <c r="L200" s="132" t="b">
        <v>1</v>
      </c>
      <c r="M200" s="132">
        <v>17.798999999999999</v>
      </c>
      <c r="N200" s="132">
        <v>3.9239999999999999</v>
      </c>
      <c r="O200" s="132">
        <v>4.5359999999999996</v>
      </c>
      <c r="P200" s="132">
        <v>1.86</v>
      </c>
      <c r="Q200" s="132">
        <v>63.2</v>
      </c>
      <c r="R200" s="132">
        <v>3.3690000000000002</v>
      </c>
      <c r="S200" s="132">
        <v>-39</v>
      </c>
      <c r="T200" s="132">
        <v>-44</v>
      </c>
      <c r="U200" s="132">
        <v>3200</v>
      </c>
      <c r="V200" s="132" t="s">
        <v>6114</v>
      </c>
      <c r="W200" s="132" t="b">
        <v>0</v>
      </c>
      <c r="X200" s="132">
        <v>0</v>
      </c>
      <c r="Y200" s="132" t="b">
        <v>0</v>
      </c>
      <c r="Z200" s="132">
        <v>51</v>
      </c>
      <c r="AA200" s="132">
        <v>0.60399999999999998</v>
      </c>
    </row>
    <row r="201" spans="2:27" x14ac:dyDescent="0.3">
      <c r="B201" s="132">
        <v>0</v>
      </c>
      <c r="C201" s="132">
        <v>-5.2</v>
      </c>
      <c r="D201" s="132">
        <v>-5.2</v>
      </c>
      <c r="E201" s="132">
        <v>10.23</v>
      </c>
      <c r="F201" s="132">
        <v>9.7200000000000006</v>
      </c>
      <c r="G201" s="132" t="s">
        <v>56</v>
      </c>
      <c r="H201" s="132" t="s">
        <v>24</v>
      </c>
      <c r="I201" s="132">
        <v>0.02</v>
      </c>
      <c r="J201" s="132">
        <v>-43</v>
      </c>
      <c r="K201" s="132">
        <v>-24</v>
      </c>
      <c r="L201" s="132" t="b">
        <v>0</v>
      </c>
      <c r="M201" s="132">
        <v>35.707999999999998</v>
      </c>
      <c r="N201" s="132">
        <v>7.9119999999999999</v>
      </c>
      <c r="O201" s="132">
        <v>4.5129999999999999</v>
      </c>
      <c r="P201" s="132">
        <v>0.79</v>
      </c>
      <c r="Q201" s="132">
        <v>0</v>
      </c>
      <c r="R201" s="132">
        <v>47.4</v>
      </c>
      <c r="T201" s="132">
        <v>-100</v>
      </c>
      <c r="U201" s="132">
        <v>535</v>
      </c>
      <c r="V201" s="132" t="s">
        <v>6115</v>
      </c>
      <c r="W201" s="132" t="b">
        <v>0</v>
      </c>
      <c r="X201" s="132">
        <v>0</v>
      </c>
      <c r="Y201" s="132" t="b">
        <v>0</v>
      </c>
      <c r="Z201" s="132">
        <v>6</v>
      </c>
      <c r="AA201" s="132">
        <v>0.60199999999999998</v>
      </c>
    </row>
    <row r="202" spans="2:27" x14ac:dyDescent="0.3">
      <c r="B202" s="132">
        <v>6.5</v>
      </c>
      <c r="C202" s="132">
        <v>1.72</v>
      </c>
      <c r="D202" s="132">
        <v>-4.53</v>
      </c>
      <c r="E202" s="132">
        <v>-3.59</v>
      </c>
      <c r="F202" s="132">
        <v>17.53</v>
      </c>
      <c r="G202" s="132" t="s">
        <v>486</v>
      </c>
      <c r="H202" s="132" t="s">
        <v>18</v>
      </c>
      <c r="I202" s="132">
        <v>0.01</v>
      </c>
      <c r="J202" s="132">
        <v>-83</v>
      </c>
      <c r="K202" s="132">
        <v>-79</v>
      </c>
      <c r="L202" s="132" t="b">
        <v>0</v>
      </c>
      <c r="M202" s="132">
        <v>49.468000000000004</v>
      </c>
      <c r="N202" s="132">
        <v>11.157</v>
      </c>
      <c r="O202" s="132">
        <v>4.4340000000000002</v>
      </c>
      <c r="P202" s="132">
        <v>6</v>
      </c>
      <c r="Q202" s="132">
        <v>-22.591999999999999</v>
      </c>
      <c r="R202" s="132">
        <v>5.9</v>
      </c>
      <c r="S202" s="132">
        <v>46</v>
      </c>
      <c r="T202" s="132">
        <v>-7</v>
      </c>
      <c r="U202" s="132">
        <v>564</v>
      </c>
      <c r="V202" s="132" t="s">
        <v>6116</v>
      </c>
      <c r="W202" s="132" t="b">
        <v>0</v>
      </c>
      <c r="X202" s="132">
        <v>0</v>
      </c>
      <c r="Y202" s="132" t="b">
        <v>0</v>
      </c>
      <c r="Z202" s="132">
        <v>36</v>
      </c>
      <c r="AA202" s="132">
        <v>0.6</v>
      </c>
    </row>
    <row r="203" spans="2:27" x14ac:dyDescent="0.3">
      <c r="B203" s="132">
        <v>0</v>
      </c>
      <c r="C203" s="132">
        <v>0</v>
      </c>
      <c r="D203" s="132">
        <v>5.63</v>
      </c>
      <c r="E203" s="132">
        <v>-2.6</v>
      </c>
      <c r="F203" s="132">
        <v>6.38</v>
      </c>
      <c r="G203" s="132" t="s">
        <v>186</v>
      </c>
      <c r="H203" s="132" t="s">
        <v>150</v>
      </c>
      <c r="I203" s="132">
        <v>0.08</v>
      </c>
      <c r="J203" s="132">
        <v>-29</v>
      </c>
      <c r="K203" s="132">
        <v>-17</v>
      </c>
      <c r="L203" s="132" t="b">
        <v>0</v>
      </c>
      <c r="M203" s="132">
        <v>15.218</v>
      </c>
      <c r="N203" s="132">
        <v>3.6480000000000001</v>
      </c>
      <c r="O203" s="132">
        <v>4.1710000000000003</v>
      </c>
      <c r="P203" s="132">
        <v>0.41</v>
      </c>
      <c r="Q203" s="132">
        <v>0</v>
      </c>
      <c r="R203" s="132">
        <v>7.5</v>
      </c>
      <c r="S203" s="132">
        <v>-100</v>
      </c>
      <c r="T203" s="132">
        <v>-100</v>
      </c>
      <c r="U203" s="132">
        <v>6430</v>
      </c>
      <c r="V203" s="132" t="s">
        <v>6117</v>
      </c>
      <c r="W203" s="132" t="b">
        <v>0</v>
      </c>
      <c r="X203" s="132">
        <v>0</v>
      </c>
      <c r="Y203" s="132" t="b">
        <v>0</v>
      </c>
      <c r="Z203" s="132">
        <v>10</v>
      </c>
      <c r="AA203" s="132">
        <v>0.59799999999999998</v>
      </c>
    </row>
    <row r="204" spans="2:27" x14ac:dyDescent="0.3">
      <c r="B204" s="132">
        <v>-8.64</v>
      </c>
      <c r="C204" s="132">
        <v>-11</v>
      </c>
      <c r="D204" s="132">
        <v>-27.63</v>
      </c>
      <c r="E204" s="132">
        <v>13.64</v>
      </c>
      <c r="F204" s="132">
        <v>6.59</v>
      </c>
      <c r="G204" s="132" t="s">
        <v>365</v>
      </c>
      <c r="H204" s="132" t="s">
        <v>36</v>
      </c>
      <c r="I204" s="132">
        <v>0.06</v>
      </c>
      <c r="J204" s="132">
        <v>-60</v>
      </c>
      <c r="K204" s="132">
        <v>-53</v>
      </c>
      <c r="L204" s="132" t="b">
        <v>0</v>
      </c>
      <c r="M204" s="132">
        <v>53.936</v>
      </c>
      <c r="N204" s="132">
        <v>13.238</v>
      </c>
      <c r="O204" s="132">
        <v>4.0739999999999998</v>
      </c>
      <c r="P204" s="132">
        <v>3.14</v>
      </c>
      <c r="Q204" s="132">
        <v>-81.019000000000005</v>
      </c>
      <c r="R204" s="132">
        <v>2.75</v>
      </c>
      <c r="S204" s="132">
        <v>56</v>
      </c>
      <c r="T204" s="132">
        <v>56</v>
      </c>
      <c r="U204" s="132">
        <v>2314</v>
      </c>
      <c r="V204" s="132" t="s">
        <v>6118</v>
      </c>
      <c r="W204" s="132" t="b">
        <v>1</v>
      </c>
      <c r="X204" s="132">
        <v>0</v>
      </c>
      <c r="Y204" s="132" t="b">
        <v>0</v>
      </c>
      <c r="Z204" s="132">
        <v>35</v>
      </c>
      <c r="AA204" s="132">
        <v>0.59599999999999997</v>
      </c>
    </row>
    <row r="205" spans="2:27" x14ac:dyDescent="0.3">
      <c r="B205" s="132">
        <v>-1.91</v>
      </c>
      <c r="C205" s="132">
        <v>4.8099999999999996</v>
      </c>
      <c r="D205" s="132">
        <v>-1.08</v>
      </c>
      <c r="E205" s="132">
        <v>8.6199999999999992</v>
      </c>
      <c r="F205" s="132">
        <v>6.64</v>
      </c>
      <c r="G205" s="132" t="s">
        <v>841</v>
      </c>
      <c r="H205" s="132" t="s">
        <v>66</v>
      </c>
      <c r="I205" s="132">
        <v>1.62</v>
      </c>
      <c r="J205" s="132">
        <v>-46</v>
      </c>
      <c r="K205" s="132">
        <v>-31</v>
      </c>
      <c r="L205" s="132" t="b">
        <v>1</v>
      </c>
      <c r="M205" s="132">
        <v>9.1999999999999993</v>
      </c>
      <c r="N205" s="132">
        <v>2.2749999999999999</v>
      </c>
      <c r="O205" s="132">
        <v>4.0439999999999996</v>
      </c>
      <c r="P205" s="132">
        <v>1.76</v>
      </c>
      <c r="Q205" s="132">
        <v>-44.091999999999999</v>
      </c>
      <c r="R205" s="132">
        <v>12.85</v>
      </c>
      <c r="S205" s="132">
        <v>-78</v>
      </c>
      <c r="T205" s="132">
        <v>-81</v>
      </c>
      <c r="U205" s="132">
        <v>881</v>
      </c>
      <c r="V205" s="132" t="s">
        <v>6119</v>
      </c>
      <c r="W205" s="132" t="b">
        <v>0</v>
      </c>
      <c r="X205" s="132">
        <v>0</v>
      </c>
      <c r="Y205" s="132" t="b">
        <v>0</v>
      </c>
      <c r="Z205" s="132">
        <v>49</v>
      </c>
      <c r="AA205" s="132">
        <v>0.59399999999999997</v>
      </c>
    </row>
    <row r="206" spans="2:27" x14ac:dyDescent="0.3">
      <c r="B206" s="132">
        <v>-1.58</v>
      </c>
      <c r="C206" s="132">
        <v>-3.11</v>
      </c>
      <c r="D206" s="132">
        <v>0</v>
      </c>
      <c r="E206" s="132">
        <v>3.58</v>
      </c>
      <c r="F206" s="132">
        <v>1.38</v>
      </c>
      <c r="G206" s="132" t="s">
        <v>127</v>
      </c>
      <c r="H206" s="132" t="s">
        <v>44</v>
      </c>
      <c r="I206" s="132">
        <v>0.17</v>
      </c>
      <c r="J206" s="132">
        <v>-47</v>
      </c>
      <c r="K206" s="132">
        <v>-32</v>
      </c>
      <c r="L206" s="132" t="b">
        <v>0</v>
      </c>
      <c r="M206" s="132">
        <v>12.395</v>
      </c>
      <c r="N206" s="132">
        <v>3.0710000000000002</v>
      </c>
      <c r="O206" s="132">
        <v>4.0369999999999999</v>
      </c>
      <c r="P206" s="132">
        <v>2.73</v>
      </c>
      <c r="Q206" s="132">
        <v>40.741999999999997</v>
      </c>
      <c r="R206" s="132">
        <v>16.2</v>
      </c>
      <c r="S206" s="132">
        <v>-63</v>
      </c>
      <c r="T206" s="132">
        <v>-58</v>
      </c>
      <c r="U206" s="132">
        <v>452</v>
      </c>
      <c r="V206" s="132" t="s">
        <v>6120</v>
      </c>
      <c r="W206" s="132" t="b">
        <v>0</v>
      </c>
      <c r="X206" s="132">
        <v>0</v>
      </c>
      <c r="Y206" s="132" t="b">
        <v>0</v>
      </c>
      <c r="Z206" s="132">
        <v>42</v>
      </c>
      <c r="AA206" s="132">
        <v>0.59199999999999997</v>
      </c>
    </row>
    <row r="207" spans="2:27" x14ac:dyDescent="0.3">
      <c r="B207" s="132">
        <v>-2.48</v>
      </c>
      <c r="C207" s="132">
        <v>-10</v>
      </c>
      <c r="D207" s="132">
        <v>-16</v>
      </c>
      <c r="E207" s="132">
        <v>-3.08</v>
      </c>
      <c r="F207" s="132">
        <v>12.5</v>
      </c>
      <c r="G207" s="132" t="s">
        <v>2825</v>
      </c>
      <c r="H207" s="132" t="s">
        <v>31</v>
      </c>
      <c r="I207" s="132">
        <v>0.03</v>
      </c>
      <c r="J207" s="132">
        <v>-79</v>
      </c>
      <c r="K207" s="132">
        <v>-57</v>
      </c>
      <c r="L207" s="132" t="b">
        <v>0</v>
      </c>
      <c r="M207" s="132">
        <v>42.643999999999998</v>
      </c>
      <c r="N207" s="132">
        <v>10.587</v>
      </c>
      <c r="O207" s="132">
        <v>4.0279999999999996</v>
      </c>
      <c r="P207" s="132">
        <v>6.56</v>
      </c>
      <c r="Q207" s="132">
        <v>9.6760000000000002</v>
      </c>
      <c r="R207" s="132">
        <v>6.3</v>
      </c>
      <c r="S207" s="132">
        <v>-96</v>
      </c>
      <c r="T207" s="132">
        <v>-92</v>
      </c>
      <c r="U207" s="132">
        <v>483</v>
      </c>
      <c r="V207" s="132" t="s">
        <v>6121</v>
      </c>
      <c r="W207" s="132" t="b">
        <v>1</v>
      </c>
      <c r="X207" s="132">
        <v>0</v>
      </c>
      <c r="Y207" s="132" t="b">
        <v>0</v>
      </c>
      <c r="Z207" s="132">
        <v>43</v>
      </c>
      <c r="AA207" s="132">
        <v>0.59</v>
      </c>
    </row>
    <row r="208" spans="2:27" x14ac:dyDescent="0.3">
      <c r="B208" s="132">
        <v>12.2</v>
      </c>
      <c r="C208" s="132">
        <v>29.58</v>
      </c>
      <c r="D208" s="132">
        <v>22.67</v>
      </c>
      <c r="E208" s="132">
        <v>47.91</v>
      </c>
      <c r="F208" s="132">
        <v>9.52</v>
      </c>
      <c r="G208" s="132" t="s">
        <v>111</v>
      </c>
      <c r="H208" s="132" t="s">
        <v>44</v>
      </c>
      <c r="I208" s="132">
        <v>0.11</v>
      </c>
      <c r="J208" s="132">
        <v>-63</v>
      </c>
      <c r="K208" s="132">
        <v>-31</v>
      </c>
      <c r="L208" s="132" t="b">
        <v>1</v>
      </c>
      <c r="M208" s="132">
        <v>29.977</v>
      </c>
      <c r="N208" s="132">
        <v>7.4580000000000002</v>
      </c>
      <c r="O208" s="132">
        <v>4.0199999999999996</v>
      </c>
      <c r="P208" s="132">
        <v>5.2</v>
      </c>
      <c r="Q208" s="132">
        <v>-83.594999999999999</v>
      </c>
      <c r="R208" s="132">
        <v>9.1999999999999993</v>
      </c>
      <c r="S208" s="132">
        <v>-43</v>
      </c>
      <c r="T208" s="132">
        <v>-25</v>
      </c>
      <c r="U208" s="132">
        <v>417</v>
      </c>
      <c r="V208" s="132" t="s">
        <v>6122</v>
      </c>
      <c r="W208" s="132" t="b">
        <v>0</v>
      </c>
      <c r="X208" s="132">
        <v>0</v>
      </c>
      <c r="Y208" s="132" t="b">
        <v>0</v>
      </c>
      <c r="Z208" s="132">
        <v>39</v>
      </c>
      <c r="AA208" s="132">
        <v>0.58799999999999997</v>
      </c>
    </row>
    <row r="209" spans="2:27" x14ac:dyDescent="0.3">
      <c r="B209" s="132">
        <v>0</v>
      </c>
      <c r="C209" s="132">
        <v>0.41</v>
      </c>
      <c r="D209" s="132">
        <v>-0.4</v>
      </c>
      <c r="E209" s="132">
        <v>9.33</v>
      </c>
      <c r="F209" s="132">
        <v>12.07</v>
      </c>
      <c r="G209" s="132" t="s">
        <v>70</v>
      </c>
      <c r="H209" s="132" t="s">
        <v>24</v>
      </c>
      <c r="I209" s="132">
        <v>0.38</v>
      </c>
      <c r="J209" s="132">
        <v>-21</v>
      </c>
      <c r="K209" s="132">
        <v>-11</v>
      </c>
      <c r="L209" s="132" t="b">
        <v>0</v>
      </c>
      <c r="M209" s="132">
        <v>11.19</v>
      </c>
      <c r="N209" s="132">
        <v>2.7989999999999999</v>
      </c>
      <c r="O209" s="132">
        <v>3.9980000000000002</v>
      </c>
      <c r="P209" s="132">
        <v>1.31</v>
      </c>
      <c r="Q209" s="132">
        <v>61.923999999999999</v>
      </c>
      <c r="R209" s="132">
        <v>98.4</v>
      </c>
      <c r="S209" s="132">
        <v>-47</v>
      </c>
      <c r="T209" s="132">
        <v>-65</v>
      </c>
      <c r="U209" s="132">
        <v>154</v>
      </c>
      <c r="V209" s="132" t="s">
        <v>6123</v>
      </c>
      <c r="W209" s="132" t="b">
        <v>1</v>
      </c>
      <c r="X209" s="132">
        <v>0</v>
      </c>
      <c r="Y209" s="132" t="b">
        <v>0</v>
      </c>
      <c r="Z209" s="132">
        <v>36</v>
      </c>
      <c r="AA209" s="132">
        <v>0.58599999999999997</v>
      </c>
    </row>
    <row r="210" spans="2:27" x14ac:dyDescent="0.3">
      <c r="B210" s="132">
        <v>-7.34</v>
      </c>
      <c r="C210" s="132">
        <v>-6.82</v>
      </c>
      <c r="D210" s="132">
        <v>-2.96</v>
      </c>
      <c r="E210" s="132">
        <v>-4.6500000000000004</v>
      </c>
      <c r="F210" s="132">
        <v>-3.53</v>
      </c>
      <c r="G210" s="132" t="s">
        <v>2848</v>
      </c>
      <c r="H210" s="132" t="s">
        <v>245</v>
      </c>
      <c r="I210" s="132">
        <v>0.02</v>
      </c>
      <c r="J210" s="132">
        <v>-21</v>
      </c>
      <c r="K210" s="132">
        <v>-15</v>
      </c>
      <c r="L210" s="132" t="b">
        <v>0</v>
      </c>
      <c r="M210" s="132">
        <v>8.0370000000000008</v>
      </c>
      <c r="N210" s="132">
        <v>2.02</v>
      </c>
      <c r="O210" s="132">
        <v>3.9780000000000002</v>
      </c>
      <c r="P210" s="132">
        <v>1.38</v>
      </c>
      <c r="Q210" s="132">
        <v>0</v>
      </c>
      <c r="R210" s="132">
        <v>82</v>
      </c>
      <c r="S210" s="132">
        <v>-100</v>
      </c>
      <c r="T210" s="132">
        <v>-100</v>
      </c>
      <c r="U210" s="132">
        <v>176</v>
      </c>
      <c r="V210" s="132" t="s">
        <v>6124</v>
      </c>
      <c r="W210" s="132" t="b">
        <v>0</v>
      </c>
      <c r="X210" s="132">
        <v>0</v>
      </c>
      <c r="Y210" s="132" t="b">
        <v>0</v>
      </c>
      <c r="Z210" s="132">
        <v>12</v>
      </c>
      <c r="AA210" s="132">
        <v>0.58399999999999996</v>
      </c>
    </row>
    <row r="211" spans="2:27" x14ac:dyDescent="0.3">
      <c r="B211" s="132">
        <v>-3.78</v>
      </c>
      <c r="C211" s="132">
        <v>-15.13</v>
      </c>
      <c r="D211" s="132">
        <v>-11.5</v>
      </c>
      <c r="E211" s="132">
        <v>-17.25</v>
      </c>
      <c r="F211" s="132">
        <v>-12.2</v>
      </c>
      <c r="G211" s="132" t="s">
        <v>1367</v>
      </c>
      <c r="H211" s="132" t="s">
        <v>24</v>
      </c>
      <c r="I211" s="132">
        <v>0.01</v>
      </c>
      <c r="J211" s="132">
        <v>-56</v>
      </c>
      <c r="K211" s="132">
        <v>-47</v>
      </c>
      <c r="L211" s="132" t="b">
        <v>0</v>
      </c>
      <c r="M211" s="132">
        <v>43.036999999999999</v>
      </c>
      <c r="N211" s="132">
        <v>10.875</v>
      </c>
      <c r="O211" s="132">
        <v>3.9580000000000002</v>
      </c>
      <c r="P211" s="132">
        <v>6.18</v>
      </c>
      <c r="Q211" s="132">
        <v>-9.7850000000000001</v>
      </c>
      <c r="R211" s="132">
        <v>3.31</v>
      </c>
      <c r="S211" s="132">
        <v>-49</v>
      </c>
      <c r="T211" s="132">
        <v>-43</v>
      </c>
      <c r="U211" s="132">
        <v>978</v>
      </c>
      <c r="V211" s="132" t="s">
        <v>6125</v>
      </c>
      <c r="W211" s="132" t="b">
        <v>0</v>
      </c>
      <c r="X211" s="132">
        <v>0</v>
      </c>
      <c r="Y211" s="132" t="b">
        <v>0</v>
      </c>
      <c r="Z211" s="132">
        <v>45</v>
      </c>
      <c r="AA211" s="132">
        <v>0.58199999999999996</v>
      </c>
    </row>
    <row r="212" spans="2:27" x14ac:dyDescent="0.3">
      <c r="B212" s="132">
        <v>-1.52</v>
      </c>
      <c r="C212" s="132">
        <v>14.1</v>
      </c>
      <c r="D212" s="132">
        <v>-4.78</v>
      </c>
      <c r="E212" s="132">
        <v>22.46</v>
      </c>
      <c r="F212" s="132">
        <v>20.47</v>
      </c>
      <c r="G212" s="132" t="s">
        <v>153</v>
      </c>
      <c r="H212" s="132" t="s">
        <v>48</v>
      </c>
      <c r="I212" s="132">
        <v>0.45</v>
      </c>
      <c r="J212" s="132">
        <v>-47</v>
      </c>
      <c r="K212" s="132">
        <v>-31</v>
      </c>
      <c r="L212" s="132" t="b">
        <v>1</v>
      </c>
      <c r="M212" s="132">
        <v>31.16</v>
      </c>
      <c r="N212" s="132">
        <v>8.4380000000000006</v>
      </c>
      <c r="O212" s="132">
        <v>3.6930000000000001</v>
      </c>
      <c r="P212" s="132">
        <v>3.56</v>
      </c>
      <c r="Q212" s="132">
        <v>86.683000000000007</v>
      </c>
      <c r="R212" s="132">
        <v>25.9</v>
      </c>
      <c r="S212" s="132">
        <v>-75</v>
      </c>
      <c r="T212" s="132">
        <v>-78</v>
      </c>
      <c r="U212" s="132">
        <v>216</v>
      </c>
      <c r="V212" s="132" t="s">
        <v>6126</v>
      </c>
      <c r="W212" s="132" t="b">
        <v>0</v>
      </c>
      <c r="X212" s="132">
        <v>0</v>
      </c>
      <c r="Y212" s="132" t="b">
        <v>0</v>
      </c>
      <c r="Z212" s="132">
        <v>48</v>
      </c>
      <c r="AA212" s="132">
        <v>0.57999999999999996</v>
      </c>
    </row>
    <row r="213" spans="2:27" x14ac:dyDescent="0.3">
      <c r="B213" s="132">
        <v>-2.0499999999999998</v>
      </c>
      <c r="C213" s="132">
        <v>-7.74</v>
      </c>
      <c r="D213" s="132">
        <v>-8.69</v>
      </c>
      <c r="E213" s="132">
        <v>2.82</v>
      </c>
      <c r="F213" s="132">
        <v>2.99</v>
      </c>
      <c r="G213" s="132" t="s">
        <v>404</v>
      </c>
      <c r="H213" s="132" t="s">
        <v>24</v>
      </c>
      <c r="I213" s="132">
        <v>0.74</v>
      </c>
      <c r="J213" s="132">
        <v>-44</v>
      </c>
      <c r="K213" s="132">
        <v>-21</v>
      </c>
      <c r="L213" s="132" t="b">
        <v>0</v>
      </c>
      <c r="M213" s="132">
        <v>17.684999999999999</v>
      </c>
      <c r="N213" s="132">
        <v>4.8090000000000002</v>
      </c>
      <c r="O213" s="132">
        <v>3.677</v>
      </c>
      <c r="P213" s="132">
        <v>1.73</v>
      </c>
      <c r="Q213" s="132">
        <v>-18.643000000000001</v>
      </c>
      <c r="R213" s="132">
        <v>31</v>
      </c>
      <c r="S213" s="132">
        <v>-83</v>
      </c>
      <c r="T213" s="132">
        <v>-83</v>
      </c>
      <c r="U213" s="132">
        <v>372</v>
      </c>
      <c r="V213" s="132" t="s">
        <v>6127</v>
      </c>
      <c r="W213" s="132" t="b">
        <v>1</v>
      </c>
      <c r="X213" s="132">
        <v>0</v>
      </c>
      <c r="Y213" s="132" t="b">
        <v>0</v>
      </c>
      <c r="Z213" s="132">
        <v>37</v>
      </c>
      <c r="AA213" s="132">
        <v>0.57799999999999996</v>
      </c>
    </row>
    <row r="214" spans="2:27" x14ac:dyDescent="0.3">
      <c r="B214" s="132">
        <v>8.3800000000000008</v>
      </c>
      <c r="C214" s="132">
        <v>-4.74</v>
      </c>
      <c r="D214" s="132">
        <v>-17.73</v>
      </c>
      <c r="E214" s="132">
        <v>3.43</v>
      </c>
      <c r="F214" s="132">
        <v>11.73</v>
      </c>
      <c r="G214" s="132" t="s">
        <v>130</v>
      </c>
      <c r="H214" s="132" t="s">
        <v>31</v>
      </c>
      <c r="I214" s="132">
        <v>0.03</v>
      </c>
      <c r="J214" s="132">
        <v>-47</v>
      </c>
      <c r="K214" s="132">
        <v>-40</v>
      </c>
      <c r="L214" s="132" t="b">
        <v>0</v>
      </c>
      <c r="M214" s="132">
        <v>54.920999999999999</v>
      </c>
      <c r="N214" s="132">
        <v>15.039</v>
      </c>
      <c r="O214" s="132">
        <v>3.6520000000000001</v>
      </c>
      <c r="P214" s="132">
        <v>7.72</v>
      </c>
      <c r="Q214" s="132">
        <v>0</v>
      </c>
      <c r="R214" s="132">
        <v>3.62</v>
      </c>
      <c r="S214" s="132">
        <v>-100</v>
      </c>
      <c r="T214" s="132">
        <v>-100</v>
      </c>
      <c r="U214" s="132">
        <v>716</v>
      </c>
      <c r="V214" s="132" t="s">
        <v>6128</v>
      </c>
      <c r="W214" s="132" t="b">
        <v>1</v>
      </c>
      <c r="X214" s="132">
        <v>0</v>
      </c>
      <c r="Y214" s="132" t="b">
        <v>0</v>
      </c>
      <c r="Z214" s="132">
        <v>4</v>
      </c>
      <c r="AA214" s="132">
        <v>0.57599999999999996</v>
      </c>
    </row>
    <row r="215" spans="2:27" x14ac:dyDescent="0.3">
      <c r="B215" s="132">
        <v>2.6</v>
      </c>
      <c r="C215" s="132">
        <v>-3.79</v>
      </c>
      <c r="D215" s="132">
        <v>-6.58</v>
      </c>
      <c r="E215" s="132">
        <v>12.7</v>
      </c>
      <c r="F215" s="132">
        <v>5.97</v>
      </c>
      <c r="G215" s="132" t="s">
        <v>404</v>
      </c>
      <c r="H215" s="132" t="s">
        <v>24</v>
      </c>
      <c r="I215" s="132">
        <v>0.75</v>
      </c>
      <c r="J215" s="132">
        <v>-25</v>
      </c>
      <c r="K215" s="132">
        <v>-14</v>
      </c>
      <c r="L215" s="132" t="b">
        <v>0</v>
      </c>
      <c r="M215" s="132">
        <v>14.833</v>
      </c>
      <c r="N215" s="132">
        <v>4.109</v>
      </c>
      <c r="O215" s="132">
        <v>3.609</v>
      </c>
      <c r="P215" s="132">
        <v>1.45</v>
      </c>
      <c r="Q215" s="132">
        <v>-19.475999999999999</v>
      </c>
      <c r="R215" s="132">
        <v>71</v>
      </c>
      <c r="S215" s="132">
        <v>-65</v>
      </c>
      <c r="T215" s="132">
        <v>-67</v>
      </c>
      <c r="U215" s="132">
        <v>194</v>
      </c>
      <c r="V215" s="132" t="s">
        <v>6129</v>
      </c>
      <c r="W215" s="132" t="b">
        <v>1</v>
      </c>
      <c r="X215" s="132">
        <v>0</v>
      </c>
      <c r="Y215" s="132" t="b">
        <v>0</v>
      </c>
      <c r="Z215" s="132">
        <v>46</v>
      </c>
      <c r="AA215" s="132">
        <v>0.57399999999999995</v>
      </c>
    </row>
    <row r="216" spans="2:27" x14ac:dyDescent="0.3">
      <c r="B216" s="132">
        <v>2.44</v>
      </c>
      <c r="C216" s="132">
        <v>-10.64</v>
      </c>
      <c r="D216" s="132">
        <v>-11.02</v>
      </c>
      <c r="E216" s="132">
        <v>5.79</v>
      </c>
      <c r="F216" s="132">
        <v>5.26</v>
      </c>
      <c r="G216" s="132" t="s">
        <v>2822</v>
      </c>
      <c r="H216" s="132" t="s">
        <v>150</v>
      </c>
      <c r="I216" s="132">
        <v>0.69</v>
      </c>
      <c r="J216" s="132">
        <v>-49</v>
      </c>
      <c r="K216" s="132">
        <v>-41</v>
      </c>
      <c r="L216" s="132" t="b">
        <v>0</v>
      </c>
      <c r="M216" s="132">
        <v>28.372</v>
      </c>
      <c r="N216" s="132">
        <v>7.8890000000000002</v>
      </c>
      <c r="O216" s="132">
        <v>3.5960000000000001</v>
      </c>
      <c r="P216" s="132">
        <v>2.8</v>
      </c>
      <c r="Q216" s="132">
        <v>-25.527999999999999</v>
      </c>
      <c r="R216" s="132">
        <v>42</v>
      </c>
      <c r="S216" s="132">
        <v>-72</v>
      </c>
      <c r="T216" s="132">
        <v>-55</v>
      </c>
      <c r="U216" s="132">
        <v>170</v>
      </c>
      <c r="V216" s="132" t="s">
        <v>6130</v>
      </c>
      <c r="W216" s="132" t="b">
        <v>1</v>
      </c>
      <c r="X216" s="132">
        <v>0</v>
      </c>
      <c r="Y216" s="132" t="b">
        <v>0</v>
      </c>
      <c r="Z216" s="132">
        <v>35</v>
      </c>
      <c r="AA216" s="132">
        <v>0.57199999999999995</v>
      </c>
    </row>
    <row r="217" spans="2:27" x14ac:dyDescent="0.3">
      <c r="B217" s="132">
        <v>0</v>
      </c>
      <c r="C217" s="132">
        <v>0.57999999999999996</v>
      </c>
      <c r="D217" s="132">
        <v>1.17</v>
      </c>
      <c r="E217" s="132">
        <v>27.21</v>
      </c>
      <c r="F217" s="132">
        <v>1.17</v>
      </c>
      <c r="G217" s="132" t="s">
        <v>326</v>
      </c>
      <c r="H217" s="132" t="s">
        <v>102</v>
      </c>
      <c r="I217" s="132">
        <v>0.08</v>
      </c>
      <c r="J217" s="132">
        <v>-29</v>
      </c>
      <c r="K217" s="132">
        <v>0</v>
      </c>
      <c r="L217" s="132" t="b">
        <v>1</v>
      </c>
      <c r="M217" s="132">
        <v>1.4610000000000001</v>
      </c>
      <c r="N217" s="132">
        <v>0.40699999999999997</v>
      </c>
      <c r="O217" s="132">
        <v>3.5880000000000001</v>
      </c>
      <c r="P217" s="132">
        <v>0.12</v>
      </c>
      <c r="Q217" s="132">
        <v>0</v>
      </c>
      <c r="R217" s="132">
        <v>86.5</v>
      </c>
      <c r="S217" s="132">
        <v>-62</v>
      </c>
      <c r="T217" s="132">
        <v>-57</v>
      </c>
      <c r="U217" s="132">
        <v>1890</v>
      </c>
      <c r="V217" s="132" t="s">
        <v>6131</v>
      </c>
      <c r="W217" s="132" t="b">
        <v>1</v>
      </c>
      <c r="X217" s="132">
        <v>0</v>
      </c>
      <c r="Y217" s="132" t="b">
        <v>1</v>
      </c>
      <c r="Z217" s="132">
        <v>12</v>
      </c>
      <c r="AA217" s="132">
        <v>0.56999999999999995</v>
      </c>
    </row>
    <row r="218" spans="2:27" x14ac:dyDescent="0.3">
      <c r="B218" s="132">
        <v>-2.17</v>
      </c>
      <c r="C218" s="132">
        <v>4.6500000000000004</v>
      </c>
      <c r="D218" s="132">
        <v>2.27</v>
      </c>
      <c r="E218" s="132">
        <v>-2.7</v>
      </c>
      <c r="F218" s="132">
        <v>1.69</v>
      </c>
      <c r="G218" s="132" t="s">
        <v>259</v>
      </c>
      <c r="H218" s="132" t="s">
        <v>66</v>
      </c>
      <c r="I218" s="132">
        <v>7.91</v>
      </c>
      <c r="J218" s="132">
        <v>-44</v>
      </c>
      <c r="K218" s="132">
        <v>-30</v>
      </c>
      <c r="L218" s="132" t="b">
        <v>1</v>
      </c>
      <c r="M218" s="132">
        <v>11.36</v>
      </c>
      <c r="N218" s="132">
        <v>3.2069999999999999</v>
      </c>
      <c r="O218" s="132">
        <v>3.5419999999999998</v>
      </c>
      <c r="P218" s="132">
        <v>1.4</v>
      </c>
      <c r="Q218" s="132">
        <v>0</v>
      </c>
      <c r="R218" s="132">
        <v>9</v>
      </c>
      <c r="S218" s="132">
        <v>-100</v>
      </c>
      <c r="T218" s="132">
        <v>-100</v>
      </c>
      <c r="U218" s="132">
        <v>1584</v>
      </c>
      <c r="V218" s="132" t="s">
        <v>6132</v>
      </c>
      <c r="W218" s="132" t="b">
        <v>0</v>
      </c>
      <c r="X218" s="132">
        <v>0</v>
      </c>
      <c r="Y218" s="132" t="b">
        <v>0</v>
      </c>
      <c r="Z218" s="132">
        <v>20</v>
      </c>
      <c r="AA218" s="132">
        <v>0.56799999999999995</v>
      </c>
    </row>
    <row r="219" spans="2:27" x14ac:dyDescent="0.3">
      <c r="B219" s="132">
        <v>0.16</v>
      </c>
      <c r="C219" s="132">
        <v>-7.98</v>
      </c>
      <c r="D219" s="132">
        <v>-9.4</v>
      </c>
      <c r="E219" s="132">
        <v>6.6</v>
      </c>
      <c r="F219" s="132">
        <v>2.87</v>
      </c>
      <c r="G219" s="132" t="s">
        <v>111</v>
      </c>
      <c r="H219" s="132" t="s">
        <v>44</v>
      </c>
      <c r="I219" s="132">
        <v>0.16</v>
      </c>
      <c r="J219" s="132">
        <v>-39</v>
      </c>
      <c r="K219" s="132">
        <v>-31</v>
      </c>
      <c r="L219" s="132" t="b">
        <v>0</v>
      </c>
      <c r="M219" s="132">
        <v>24.347000000000001</v>
      </c>
      <c r="N219" s="132">
        <v>7.093</v>
      </c>
      <c r="O219" s="132">
        <v>3.4329999999999998</v>
      </c>
      <c r="P219" s="132">
        <v>3.13</v>
      </c>
      <c r="Q219" s="132">
        <v>-29.643999999999998</v>
      </c>
      <c r="R219" s="132">
        <v>3.23</v>
      </c>
      <c r="S219" s="132">
        <v>-78</v>
      </c>
      <c r="T219" s="132">
        <v>-85</v>
      </c>
      <c r="U219" s="132">
        <v>1976</v>
      </c>
      <c r="V219" s="132" t="s">
        <v>6133</v>
      </c>
      <c r="W219" s="132" t="b">
        <v>1</v>
      </c>
      <c r="X219" s="132">
        <v>0</v>
      </c>
      <c r="Y219" s="132" t="b">
        <v>0</v>
      </c>
      <c r="Z219" s="132">
        <v>40</v>
      </c>
      <c r="AA219" s="132">
        <v>0.56599999999999995</v>
      </c>
    </row>
    <row r="220" spans="2:27" x14ac:dyDescent="0.3">
      <c r="B220" s="132">
        <v>7.92</v>
      </c>
      <c r="C220" s="132">
        <v>-2.72</v>
      </c>
      <c r="D220" s="132">
        <v>-5.92</v>
      </c>
      <c r="E220" s="132">
        <v>4.76</v>
      </c>
      <c r="F220" s="132">
        <v>10.85</v>
      </c>
      <c r="G220" s="132" t="s">
        <v>509</v>
      </c>
      <c r="H220" s="132" t="s">
        <v>66</v>
      </c>
      <c r="I220" s="132">
        <v>0.01</v>
      </c>
      <c r="J220" s="132">
        <v>-51</v>
      </c>
      <c r="K220" s="132">
        <v>-44</v>
      </c>
      <c r="L220" s="132" t="b">
        <v>0</v>
      </c>
      <c r="M220" s="132">
        <v>22.632999999999999</v>
      </c>
      <c r="N220" s="132">
        <v>6.827</v>
      </c>
      <c r="O220" s="132">
        <v>3.3149999999999999</v>
      </c>
      <c r="P220" s="132">
        <v>5.31</v>
      </c>
      <c r="Q220" s="132">
        <v>26.341999999999999</v>
      </c>
      <c r="R220" s="132">
        <v>5.72</v>
      </c>
      <c r="S220" s="132">
        <v>-93</v>
      </c>
      <c r="T220" s="132">
        <v>-95</v>
      </c>
      <c r="U220" s="132">
        <v>658</v>
      </c>
      <c r="V220" s="132" t="s">
        <v>6134</v>
      </c>
      <c r="W220" s="132" t="b">
        <v>1</v>
      </c>
      <c r="X220" s="132">
        <v>0</v>
      </c>
      <c r="Y220" s="132" t="b">
        <v>0</v>
      </c>
      <c r="Z220" s="132">
        <v>26</v>
      </c>
      <c r="AA220" s="132">
        <v>0.56399999999999995</v>
      </c>
    </row>
    <row r="221" spans="2:27" x14ac:dyDescent="0.3">
      <c r="B221" s="132">
        <v>-2.58</v>
      </c>
      <c r="C221" s="132">
        <v>-12.62</v>
      </c>
      <c r="D221" s="132">
        <v>-13.72</v>
      </c>
      <c r="E221" s="132">
        <v>46.25</v>
      </c>
      <c r="F221" s="132">
        <v>33.18</v>
      </c>
      <c r="G221" s="132" t="s">
        <v>202</v>
      </c>
      <c r="H221" s="132" t="s">
        <v>36</v>
      </c>
      <c r="I221" s="132">
        <v>0.62</v>
      </c>
      <c r="J221" s="132">
        <v>-62</v>
      </c>
      <c r="K221" s="132">
        <v>-43</v>
      </c>
      <c r="L221" s="132" t="b">
        <v>0</v>
      </c>
      <c r="M221" s="132">
        <v>38.767000000000003</v>
      </c>
      <c r="N221" s="132">
        <v>12.706</v>
      </c>
      <c r="O221" s="132">
        <v>3.0510000000000002</v>
      </c>
      <c r="P221" s="132">
        <v>4.05</v>
      </c>
      <c r="Q221" s="132">
        <v>61.180999999999997</v>
      </c>
      <c r="R221" s="132">
        <v>2.34</v>
      </c>
      <c r="S221" s="132">
        <v>-52</v>
      </c>
      <c r="T221" s="132">
        <v>-59</v>
      </c>
      <c r="U221" s="132">
        <v>2109</v>
      </c>
      <c r="V221" s="132" t="s">
        <v>6135</v>
      </c>
      <c r="W221" s="132" t="b">
        <v>1</v>
      </c>
      <c r="X221" s="132">
        <v>0</v>
      </c>
      <c r="Y221" s="132" t="b">
        <v>0</v>
      </c>
      <c r="Z221" s="132">
        <v>53</v>
      </c>
      <c r="AA221" s="132">
        <v>0.56200000000000006</v>
      </c>
    </row>
    <row r="222" spans="2:27" x14ac:dyDescent="0.3">
      <c r="B222" s="132">
        <v>1.31</v>
      </c>
      <c r="C222" s="132">
        <v>2.95</v>
      </c>
      <c r="D222" s="132">
        <v>-2.91</v>
      </c>
      <c r="E222" s="132">
        <v>8.19</v>
      </c>
      <c r="F222" s="132">
        <v>6.75</v>
      </c>
      <c r="G222" s="132" t="s">
        <v>2840</v>
      </c>
      <c r="H222" s="132" t="s">
        <v>150</v>
      </c>
      <c r="I222" s="132">
        <v>6.87</v>
      </c>
      <c r="J222" s="132">
        <v>-30</v>
      </c>
      <c r="K222" s="132">
        <v>-4</v>
      </c>
      <c r="L222" s="132" t="b">
        <v>1</v>
      </c>
      <c r="M222" s="132">
        <v>7.7140000000000004</v>
      </c>
      <c r="N222" s="132">
        <v>2.5880000000000001</v>
      </c>
      <c r="O222" s="132">
        <v>2.9809999999999999</v>
      </c>
      <c r="P222" s="132">
        <v>1.58</v>
      </c>
      <c r="Q222" s="132">
        <v>31.587</v>
      </c>
      <c r="R222" s="132">
        <v>24.05</v>
      </c>
      <c r="S222" s="132">
        <v>-88</v>
      </c>
      <c r="T222" s="132">
        <v>-90</v>
      </c>
      <c r="U222" s="132">
        <v>526</v>
      </c>
      <c r="V222" s="132" t="s">
        <v>6136</v>
      </c>
      <c r="W222" s="132" t="b">
        <v>1</v>
      </c>
      <c r="X222" s="132">
        <v>0</v>
      </c>
      <c r="Y222" s="132" t="b">
        <v>1</v>
      </c>
      <c r="Z222" s="132">
        <v>46</v>
      </c>
      <c r="AA222" s="132">
        <v>0.56000000000000005</v>
      </c>
    </row>
    <row r="223" spans="2:27" x14ac:dyDescent="0.3">
      <c r="B223" s="132">
        <v>0</v>
      </c>
      <c r="C223" s="132">
        <v>-7.72</v>
      </c>
      <c r="D223" s="132">
        <v>-3.4</v>
      </c>
      <c r="E223" s="132">
        <v>-11.84</v>
      </c>
      <c r="F223" s="132">
        <v>5.58</v>
      </c>
      <c r="G223" s="132" t="s">
        <v>191</v>
      </c>
      <c r="H223" s="132" t="s">
        <v>36</v>
      </c>
      <c r="I223" s="132">
        <v>0.28000000000000003</v>
      </c>
      <c r="J223" s="132">
        <v>-30</v>
      </c>
      <c r="K223" s="132">
        <v>-21</v>
      </c>
      <c r="L223" s="132" t="b">
        <v>0</v>
      </c>
      <c r="M223" s="132">
        <v>17.655999999999999</v>
      </c>
      <c r="N223" s="132">
        <v>5.9269999999999996</v>
      </c>
      <c r="O223" s="132">
        <v>2.9790000000000001</v>
      </c>
      <c r="P223" s="132">
        <v>2.96</v>
      </c>
      <c r="Q223" s="132">
        <v>0</v>
      </c>
      <c r="R223" s="132">
        <v>45.4</v>
      </c>
      <c r="S223" s="132">
        <v>-100</v>
      </c>
      <c r="T223" s="132">
        <v>-100</v>
      </c>
      <c r="U223" s="132">
        <v>148</v>
      </c>
      <c r="V223" s="132" t="s">
        <v>6137</v>
      </c>
      <c r="W223" s="132" t="b">
        <v>1</v>
      </c>
      <c r="X223" s="132">
        <v>0</v>
      </c>
      <c r="Y223" s="132" t="b">
        <v>0</v>
      </c>
      <c r="Z223" s="132">
        <v>12</v>
      </c>
      <c r="AA223" s="132">
        <v>0.55800000000000005</v>
      </c>
    </row>
    <row r="224" spans="2:27" x14ac:dyDescent="0.3">
      <c r="B224" s="132">
        <v>-0.06</v>
      </c>
      <c r="C224" s="132">
        <v>-5.39</v>
      </c>
      <c r="D224" s="132">
        <v>-7.81</v>
      </c>
      <c r="E224" s="132">
        <v>10.63</v>
      </c>
      <c r="F224" s="132">
        <v>5.8</v>
      </c>
      <c r="G224" s="132" t="s">
        <v>153</v>
      </c>
      <c r="H224" s="132" t="s">
        <v>48</v>
      </c>
      <c r="I224" s="132">
        <v>6.92</v>
      </c>
      <c r="J224" s="132">
        <v>-39</v>
      </c>
      <c r="K224" s="132">
        <v>-21</v>
      </c>
      <c r="L224" s="132" t="b">
        <v>0</v>
      </c>
      <c r="M224" s="132">
        <v>13.122999999999999</v>
      </c>
      <c r="N224" s="132">
        <v>4.45</v>
      </c>
      <c r="O224" s="132">
        <v>2.9489999999999998</v>
      </c>
      <c r="P224" s="132">
        <v>2.15</v>
      </c>
      <c r="Q224" s="132">
        <v>-34.191000000000003</v>
      </c>
      <c r="R224" s="132">
        <v>92.6</v>
      </c>
      <c r="S224" s="132">
        <v>-92</v>
      </c>
      <c r="T224" s="132">
        <v>-91</v>
      </c>
      <c r="U224" s="132">
        <v>100</v>
      </c>
      <c r="V224" s="132" t="s">
        <v>6138</v>
      </c>
      <c r="W224" s="132" t="b">
        <v>1</v>
      </c>
      <c r="X224" s="132">
        <v>0</v>
      </c>
      <c r="Y224" s="132" t="b">
        <v>0</v>
      </c>
      <c r="Z224" s="132">
        <v>41</v>
      </c>
      <c r="AA224" s="132">
        <v>0.55600000000000005</v>
      </c>
    </row>
    <row r="225" spans="2:27" x14ac:dyDescent="0.3">
      <c r="B225" s="132">
        <v>-2.65</v>
      </c>
      <c r="C225" s="132">
        <v>-2.76</v>
      </c>
      <c r="D225" s="132">
        <v>-3.4</v>
      </c>
      <c r="E225" s="132">
        <v>16.36</v>
      </c>
      <c r="F225" s="132">
        <v>7.3</v>
      </c>
      <c r="G225" s="132" t="s">
        <v>351</v>
      </c>
      <c r="H225" s="132" t="s">
        <v>48</v>
      </c>
      <c r="I225" s="132">
        <v>0.39</v>
      </c>
      <c r="J225" s="132">
        <v>-44</v>
      </c>
      <c r="K225" s="132">
        <v>-21</v>
      </c>
      <c r="L225" s="132" t="b">
        <v>0</v>
      </c>
      <c r="M225" s="132">
        <v>9.9849999999999994</v>
      </c>
      <c r="N225" s="132">
        <v>3.3929999999999998</v>
      </c>
      <c r="O225" s="132">
        <v>2.9420000000000002</v>
      </c>
      <c r="P225" s="132">
        <v>1.62</v>
      </c>
      <c r="Q225" s="132">
        <v>-160.50200000000001</v>
      </c>
      <c r="R225" s="132">
        <v>17.64</v>
      </c>
      <c r="S225" s="132">
        <v>246</v>
      </c>
      <c r="T225" s="132">
        <v>226</v>
      </c>
      <c r="U225" s="132">
        <v>697</v>
      </c>
      <c r="V225" s="132" t="s">
        <v>6139</v>
      </c>
      <c r="W225" s="132" t="b">
        <v>0</v>
      </c>
      <c r="X225" s="132">
        <v>0</v>
      </c>
      <c r="Y225" s="132" t="b">
        <v>0</v>
      </c>
      <c r="Z225" s="132">
        <v>46</v>
      </c>
      <c r="AA225" s="132">
        <v>0.55400000000000005</v>
      </c>
    </row>
    <row r="226" spans="2:27" x14ac:dyDescent="0.3">
      <c r="B226" s="132">
        <v>0.49</v>
      </c>
      <c r="C226" s="132">
        <v>-1.44</v>
      </c>
      <c r="D226" s="132">
        <v>0.49</v>
      </c>
      <c r="E226" s="132">
        <v>-3.3</v>
      </c>
      <c r="F226" s="132">
        <v>-1.44</v>
      </c>
      <c r="G226" s="132" t="s">
        <v>383</v>
      </c>
      <c r="H226" s="132" t="s">
        <v>36</v>
      </c>
      <c r="I226" s="132">
        <v>2.5099999999999998</v>
      </c>
      <c r="J226" s="132">
        <v>-15</v>
      </c>
      <c r="K226" s="132">
        <v>-10</v>
      </c>
      <c r="L226" s="132" t="b">
        <v>0</v>
      </c>
      <c r="M226" s="132">
        <v>3.4580000000000002</v>
      </c>
      <c r="N226" s="132">
        <v>1.1930000000000001</v>
      </c>
      <c r="O226" s="132">
        <v>2.8980000000000001</v>
      </c>
      <c r="P226" s="132">
        <v>2.0299999999999998</v>
      </c>
      <c r="Q226" s="132">
        <v>-48.027999999999999</v>
      </c>
      <c r="R226" s="132">
        <v>102.5</v>
      </c>
      <c r="S226" s="132">
        <v>-49</v>
      </c>
      <c r="T226" s="132">
        <v>-51</v>
      </c>
      <c r="U226" s="132">
        <v>96</v>
      </c>
      <c r="V226" s="132" t="s">
        <v>6140</v>
      </c>
      <c r="W226" s="132" t="b">
        <v>1</v>
      </c>
      <c r="X226" s="132">
        <v>0</v>
      </c>
      <c r="Y226" s="132" t="b">
        <v>0</v>
      </c>
      <c r="Z226" s="132">
        <v>32</v>
      </c>
      <c r="AA226" s="132">
        <v>0.55200000000000005</v>
      </c>
    </row>
    <row r="227" spans="2:27" x14ac:dyDescent="0.3">
      <c r="B227" s="132">
        <v>0</v>
      </c>
      <c r="C227" s="132">
        <v>0</v>
      </c>
      <c r="D227" s="132">
        <v>0</v>
      </c>
      <c r="E227" s="132">
        <v>0</v>
      </c>
      <c r="F227" s="132">
        <v>0</v>
      </c>
      <c r="G227" s="132" t="s">
        <v>167</v>
      </c>
      <c r="H227" s="132" t="s">
        <v>36</v>
      </c>
      <c r="I227" s="132">
        <v>0.11</v>
      </c>
      <c r="J227" s="132">
        <v>-13</v>
      </c>
      <c r="K227" s="132">
        <v>-4</v>
      </c>
      <c r="L227" s="132" t="b">
        <v>1</v>
      </c>
      <c r="M227" s="132">
        <v>10.680999999999999</v>
      </c>
      <c r="N227" s="132">
        <v>3.6920000000000002</v>
      </c>
      <c r="O227" s="132">
        <v>2.8929999999999998</v>
      </c>
      <c r="P227" s="132">
        <v>0.01</v>
      </c>
      <c r="Q227" s="132">
        <v>0</v>
      </c>
      <c r="R227" s="132">
        <v>13.2</v>
      </c>
      <c r="U227" s="132">
        <v>181818</v>
      </c>
      <c r="V227" s="132" t="s">
        <v>6141</v>
      </c>
      <c r="W227" s="132" t="b">
        <v>0</v>
      </c>
      <c r="X227" s="132">
        <v>0</v>
      </c>
      <c r="Y227" s="132" t="b">
        <v>0</v>
      </c>
      <c r="Z227" s="132">
        <v>1</v>
      </c>
      <c r="AA227" s="132">
        <v>0.55000000000000004</v>
      </c>
    </row>
    <row r="228" spans="2:27" x14ac:dyDescent="0.3">
      <c r="B228" s="132">
        <v>-2</v>
      </c>
      <c r="C228" s="132">
        <v>-14.04</v>
      </c>
      <c r="D228" s="132">
        <v>-20.329999999999998</v>
      </c>
      <c r="E228" s="132">
        <v>-5.77</v>
      </c>
      <c r="F228" s="132">
        <v>1.66</v>
      </c>
      <c r="G228" s="132" t="s">
        <v>117</v>
      </c>
      <c r="H228" s="132" t="s">
        <v>24</v>
      </c>
      <c r="I228" s="132">
        <v>0.03</v>
      </c>
      <c r="J228" s="132">
        <v>-67</v>
      </c>
      <c r="K228" s="132">
        <v>-63</v>
      </c>
      <c r="L228" s="132" t="b">
        <v>0</v>
      </c>
      <c r="M228" s="132">
        <v>25.808</v>
      </c>
      <c r="N228" s="132">
        <v>9.0069999999999997</v>
      </c>
      <c r="O228" s="132">
        <v>2.8650000000000002</v>
      </c>
      <c r="P228" s="132">
        <v>3.27</v>
      </c>
      <c r="Q228" s="132">
        <v>-62.460999999999999</v>
      </c>
      <c r="R228" s="132">
        <v>4.9000000000000004</v>
      </c>
      <c r="S228" s="132">
        <v>-61</v>
      </c>
      <c r="T228" s="132">
        <v>-49</v>
      </c>
      <c r="U228" s="132">
        <v>1249</v>
      </c>
      <c r="V228" s="132" t="s">
        <v>6142</v>
      </c>
      <c r="W228" s="132" t="b">
        <v>0</v>
      </c>
      <c r="X228" s="132">
        <v>0</v>
      </c>
      <c r="Y228" s="132" t="b">
        <v>0</v>
      </c>
      <c r="Z228" s="132">
        <v>31</v>
      </c>
      <c r="AA228" s="132">
        <v>0.54800000000000004</v>
      </c>
    </row>
    <row r="229" spans="2:27" x14ac:dyDescent="0.3">
      <c r="B229" s="132">
        <v>-0.28000000000000003</v>
      </c>
      <c r="C229" s="132">
        <v>-1.83</v>
      </c>
      <c r="D229" s="132">
        <v>0.86</v>
      </c>
      <c r="E229" s="132">
        <v>-0.85</v>
      </c>
      <c r="F229" s="132">
        <v>-0.79</v>
      </c>
      <c r="G229" s="132" t="s">
        <v>2828</v>
      </c>
      <c r="H229" s="132" t="s">
        <v>28</v>
      </c>
      <c r="I229" s="132">
        <v>0.95</v>
      </c>
      <c r="J229" s="132">
        <v>-25</v>
      </c>
      <c r="K229" s="132">
        <v>-24</v>
      </c>
      <c r="L229" s="132" t="b">
        <v>0</v>
      </c>
      <c r="M229" s="132">
        <v>3.8660000000000001</v>
      </c>
      <c r="N229" s="132">
        <v>1.385</v>
      </c>
      <c r="O229" s="132">
        <v>2.7909999999999999</v>
      </c>
      <c r="P229" s="132">
        <v>0.89</v>
      </c>
      <c r="Q229" s="132">
        <v>75.933000000000007</v>
      </c>
      <c r="R229" s="132">
        <v>17.55</v>
      </c>
      <c r="S229" s="132">
        <v>-33</v>
      </c>
      <c r="T229" s="132">
        <v>-27</v>
      </c>
      <c r="U229" s="132">
        <v>1287</v>
      </c>
      <c r="V229" s="132" t="s">
        <v>6143</v>
      </c>
      <c r="W229" s="132" t="b">
        <v>0</v>
      </c>
      <c r="X229" s="132">
        <v>0</v>
      </c>
      <c r="Y229" s="132" t="b">
        <v>0</v>
      </c>
      <c r="Z229" s="132">
        <v>41</v>
      </c>
      <c r="AA229" s="132">
        <v>0.54600000000000004</v>
      </c>
    </row>
    <row r="230" spans="2:27" x14ac:dyDescent="0.3">
      <c r="B230" s="132">
        <v>4.79</v>
      </c>
      <c r="C230" s="132">
        <v>13.71</v>
      </c>
      <c r="D230" s="132">
        <v>6.65</v>
      </c>
      <c r="E230" s="132">
        <v>18.47</v>
      </c>
      <c r="F230" s="132">
        <v>19.350000000000001</v>
      </c>
      <c r="G230" s="132" t="s">
        <v>280</v>
      </c>
      <c r="H230" s="132" t="s">
        <v>24</v>
      </c>
      <c r="I230" s="132">
        <v>0.92</v>
      </c>
      <c r="J230" s="132">
        <v>-43</v>
      </c>
      <c r="K230" s="132">
        <v>-15</v>
      </c>
      <c r="L230" s="132" t="b">
        <v>1</v>
      </c>
      <c r="M230" s="132">
        <v>14.788</v>
      </c>
      <c r="N230" s="132">
        <v>5.431</v>
      </c>
      <c r="O230" s="132">
        <v>2.7229999999999999</v>
      </c>
      <c r="P230" s="132">
        <v>2.69</v>
      </c>
      <c r="Q230" s="132">
        <v>-38.700000000000003</v>
      </c>
      <c r="R230" s="132">
        <v>24.05</v>
      </c>
      <c r="S230" s="132">
        <v>-87</v>
      </c>
      <c r="T230" s="132">
        <v>-86</v>
      </c>
      <c r="U230" s="132">
        <v>309</v>
      </c>
      <c r="V230" s="132" t="s">
        <v>6144</v>
      </c>
      <c r="W230" s="132" t="b">
        <v>0</v>
      </c>
      <c r="X230" s="132">
        <v>0</v>
      </c>
      <c r="Y230" s="132" t="b">
        <v>0</v>
      </c>
      <c r="Z230" s="132">
        <v>46</v>
      </c>
      <c r="AA230" s="132">
        <v>0.54400000000000004</v>
      </c>
    </row>
    <row r="231" spans="2:27" x14ac:dyDescent="0.3">
      <c r="B231" s="132">
        <v>1.26</v>
      </c>
      <c r="C231" s="132">
        <v>8.17</v>
      </c>
      <c r="D231" s="132">
        <v>5.94</v>
      </c>
      <c r="E231" s="132">
        <v>17.63</v>
      </c>
      <c r="F231" s="132">
        <v>10.78</v>
      </c>
      <c r="G231" s="132" t="s">
        <v>54</v>
      </c>
      <c r="H231" s="132" t="s">
        <v>24</v>
      </c>
      <c r="I231" s="132">
        <v>14.06</v>
      </c>
      <c r="J231" s="132">
        <v>-21</v>
      </c>
      <c r="K231" s="132">
        <v>0</v>
      </c>
      <c r="L231" s="132" t="b">
        <v>1</v>
      </c>
      <c r="M231" s="132">
        <v>7.585</v>
      </c>
      <c r="N231" s="132">
        <v>2.8780000000000001</v>
      </c>
      <c r="O231" s="132">
        <v>2.6360000000000001</v>
      </c>
      <c r="P231" s="132">
        <v>1.46</v>
      </c>
      <c r="Q231" s="132">
        <v>18.507999999999999</v>
      </c>
      <c r="R231" s="132">
        <v>37.090000000000003</v>
      </c>
      <c r="S231" s="132">
        <v>-84</v>
      </c>
      <c r="T231" s="132">
        <v>-87</v>
      </c>
      <c r="U231" s="132">
        <v>370</v>
      </c>
      <c r="V231" s="132" t="s">
        <v>6145</v>
      </c>
      <c r="W231" s="132" t="b">
        <v>0</v>
      </c>
      <c r="X231" s="132">
        <v>0</v>
      </c>
      <c r="Y231" s="132" t="b">
        <v>1</v>
      </c>
      <c r="Z231" s="132">
        <v>51</v>
      </c>
      <c r="AA231" s="132">
        <v>0.54200000000000004</v>
      </c>
    </row>
    <row r="232" spans="2:27" x14ac:dyDescent="0.3">
      <c r="B232" s="132">
        <v>1.2</v>
      </c>
      <c r="C232" s="132">
        <v>2.58</v>
      </c>
      <c r="D232" s="132">
        <v>-5.07</v>
      </c>
      <c r="E232" s="132">
        <v>-10.31</v>
      </c>
      <c r="F232" s="132">
        <v>5.12</v>
      </c>
      <c r="G232" s="132" t="s">
        <v>2849</v>
      </c>
      <c r="H232" s="132" t="s">
        <v>44</v>
      </c>
      <c r="I232" s="132">
        <v>110.8</v>
      </c>
      <c r="J232" s="132">
        <v>-27</v>
      </c>
      <c r="K232" s="132">
        <v>-16</v>
      </c>
      <c r="L232" s="132" t="b">
        <v>0</v>
      </c>
      <c r="M232" s="132">
        <v>9.4260000000000002</v>
      </c>
      <c r="N232" s="132">
        <v>3.6030000000000002</v>
      </c>
      <c r="O232" s="132">
        <v>2.6160000000000001</v>
      </c>
      <c r="P232" s="132">
        <v>1.38</v>
      </c>
      <c r="Q232" s="132">
        <v>20.391999999999999</v>
      </c>
      <c r="R232" s="132">
        <v>88.74</v>
      </c>
      <c r="S232" s="132">
        <v>-79</v>
      </c>
      <c r="T232" s="132">
        <v>-83</v>
      </c>
      <c r="U232" s="132">
        <v>163</v>
      </c>
      <c r="V232" s="132" t="s">
        <v>6146</v>
      </c>
      <c r="W232" s="132" t="b">
        <v>1</v>
      </c>
      <c r="X232" s="132">
        <v>0</v>
      </c>
      <c r="Y232" s="132" t="b">
        <v>0</v>
      </c>
      <c r="Z232" s="132">
        <v>49</v>
      </c>
      <c r="AA232" s="132">
        <v>0.54</v>
      </c>
    </row>
    <row r="233" spans="2:27" x14ac:dyDescent="0.3">
      <c r="B233" s="132">
        <v>-20</v>
      </c>
      <c r="C233" s="132">
        <v>14.83</v>
      </c>
      <c r="D233" s="132">
        <v>-10.45</v>
      </c>
      <c r="E233" s="132">
        <v>154.78</v>
      </c>
      <c r="F233" s="132">
        <v>71.430000000000007</v>
      </c>
      <c r="G233" s="132" t="s">
        <v>288</v>
      </c>
      <c r="H233" s="132" t="s">
        <v>44</v>
      </c>
      <c r="I233" s="132">
        <v>0.01</v>
      </c>
      <c r="J233" s="132">
        <v>-97</v>
      </c>
      <c r="K233" s="132">
        <v>-90</v>
      </c>
      <c r="L233" s="132" t="b">
        <v>0</v>
      </c>
      <c r="M233" s="132">
        <v>64.804000000000002</v>
      </c>
      <c r="N233" s="132">
        <v>26.289000000000001</v>
      </c>
      <c r="O233" s="132">
        <v>2.4649999999999999</v>
      </c>
      <c r="P233" s="132">
        <v>16.920000000000002</v>
      </c>
      <c r="Q233" s="132">
        <v>-4.9260000000000002</v>
      </c>
      <c r="R233" s="132">
        <v>0.24</v>
      </c>
      <c r="S233" s="132">
        <v>-93</v>
      </c>
      <c r="T233" s="132">
        <v>-79</v>
      </c>
      <c r="U233" s="132">
        <v>4926</v>
      </c>
      <c r="V233" s="132" t="s">
        <v>6147</v>
      </c>
      <c r="W233" s="132" t="b">
        <v>0</v>
      </c>
      <c r="X233" s="132">
        <v>0</v>
      </c>
      <c r="Y233" s="132" t="b">
        <v>0</v>
      </c>
      <c r="Z233" s="132">
        <v>36</v>
      </c>
      <c r="AA233" s="132">
        <v>0.53800000000000003</v>
      </c>
    </row>
    <row r="234" spans="2:27" x14ac:dyDescent="0.3">
      <c r="B234" s="132">
        <v>4.7699999999999996</v>
      </c>
      <c r="C234" s="132">
        <v>3.3</v>
      </c>
      <c r="D234" s="132">
        <v>15.57</v>
      </c>
      <c r="E234" s="132">
        <v>7.33</v>
      </c>
      <c r="F234" s="132">
        <v>9.31</v>
      </c>
      <c r="G234" s="132" t="s">
        <v>1064</v>
      </c>
      <c r="H234" s="132" t="s">
        <v>36</v>
      </c>
      <c r="I234" s="132">
        <v>53.93</v>
      </c>
      <c r="J234" s="132">
        <v>-43</v>
      </c>
      <c r="K234" s="132">
        <v>-28</v>
      </c>
      <c r="L234" s="132" t="b">
        <v>1</v>
      </c>
      <c r="M234" s="132">
        <v>12.603</v>
      </c>
      <c r="N234" s="132">
        <v>5.1269999999999998</v>
      </c>
      <c r="O234" s="132">
        <v>2.4580000000000002</v>
      </c>
      <c r="P234" s="132">
        <v>2.13</v>
      </c>
      <c r="Q234" s="132">
        <v>147.136</v>
      </c>
      <c r="R234" s="132">
        <v>437.3</v>
      </c>
      <c r="S234" s="132">
        <v>-57</v>
      </c>
      <c r="T234" s="132">
        <v>-68</v>
      </c>
      <c r="U234" s="132">
        <v>21</v>
      </c>
      <c r="V234" s="132" t="s">
        <v>6148</v>
      </c>
      <c r="W234" s="132" t="b">
        <v>0</v>
      </c>
      <c r="X234" s="132">
        <v>0</v>
      </c>
      <c r="Y234" s="132" t="b">
        <v>0</v>
      </c>
      <c r="Z234" s="132">
        <v>45</v>
      </c>
      <c r="AA234" s="132">
        <v>0.53600000000000003</v>
      </c>
    </row>
    <row r="235" spans="2:27" x14ac:dyDescent="0.3">
      <c r="B235" s="132">
        <v>-0.6</v>
      </c>
      <c r="C235" s="132">
        <v>0</v>
      </c>
      <c r="D235" s="132">
        <v>-4.07</v>
      </c>
      <c r="E235" s="132">
        <v>-4.07</v>
      </c>
      <c r="F235" s="132">
        <v>-0.6</v>
      </c>
      <c r="G235" s="132" t="s">
        <v>143</v>
      </c>
      <c r="H235" s="132" t="s">
        <v>44</v>
      </c>
      <c r="I235" s="132">
        <v>0.16</v>
      </c>
      <c r="J235" s="132">
        <v>-14</v>
      </c>
      <c r="K235" s="132">
        <v>-9</v>
      </c>
      <c r="L235" s="132" t="b">
        <v>0</v>
      </c>
      <c r="M235" s="132">
        <v>4.8479999999999999</v>
      </c>
      <c r="N235" s="132">
        <v>1.982</v>
      </c>
      <c r="O235" s="132">
        <v>2.4460000000000002</v>
      </c>
      <c r="P235" s="132">
        <v>1.1000000000000001</v>
      </c>
      <c r="Q235" s="132">
        <v>-54.945</v>
      </c>
      <c r="R235" s="132">
        <v>3.3</v>
      </c>
      <c r="S235" s="132">
        <v>-83</v>
      </c>
      <c r="T235" s="132">
        <v>-81</v>
      </c>
      <c r="U235" s="132">
        <v>5494</v>
      </c>
      <c r="V235" s="132" t="s">
        <v>6149</v>
      </c>
      <c r="W235" s="132" t="b">
        <v>1</v>
      </c>
      <c r="X235" s="132">
        <v>0</v>
      </c>
      <c r="Y235" s="132" t="b">
        <v>0</v>
      </c>
      <c r="Z235" s="132">
        <v>27</v>
      </c>
      <c r="AA235" s="132">
        <v>0.53400000000000003</v>
      </c>
    </row>
    <row r="236" spans="2:27" x14ac:dyDescent="0.3">
      <c r="B236" s="132">
        <v>-18.18</v>
      </c>
      <c r="C236" s="132">
        <v>28.57</v>
      </c>
      <c r="D236" s="132">
        <v>28.57</v>
      </c>
      <c r="E236" s="132">
        <v>28.57</v>
      </c>
      <c r="F236" s="132">
        <v>28.57</v>
      </c>
      <c r="G236" s="132" t="s">
        <v>1168</v>
      </c>
      <c r="H236" s="132" t="s">
        <v>48</v>
      </c>
      <c r="I236" s="132">
        <v>0.01</v>
      </c>
      <c r="J236" s="132">
        <v>-97</v>
      </c>
      <c r="K236" s="132">
        <v>-96</v>
      </c>
      <c r="L236" s="132" t="b">
        <v>0</v>
      </c>
      <c r="M236" s="132">
        <v>58.384999999999998</v>
      </c>
      <c r="N236" s="132">
        <v>26.617000000000001</v>
      </c>
      <c r="O236" s="132">
        <v>2.194</v>
      </c>
      <c r="P236" s="132">
        <v>11.11</v>
      </c>
      <c r="Q236" s="132">
        <v>50</v>
      </c>
      <c r="R236" s="132">
        <v>2E-3</v>
      </c>
      <c r="S236" s="132">
        <v>-84</v>
      </c>
      <c r="T236" s="132">
        <v>-62</v>
      </c>
      <c r="U236" s="132">
        <v>1000000</v>
      </c>
      <c r="V236" s="132" t="s">
        <v>6150</v>
      </c>
      <c r="W236" s="132" t="b">
        <v>0</v>
      </c>
      <c r="X236" s="132">
        <v>0</v>
      </c>
      <c r="Y236" s="132" t="b">
        <v>0</v>
      </c>
      <c r="Z236" s="132">
        <v>17</v>
      </c>
      <c r="AA236" s="132">
        <v>0.53200000000000003</v>
      </c>
    </row>
    <row r="237" spans="2:27" x14ac:dyDescent="0.3">
      <c r="B237" s="132">
        <v>0</v>
      </c>
      <c r="C237" s="132">
        <v>7.94</v>
      </c>
      <c r="D237" s="132">
        <v>-6.08</v>
      </c>
      <c r="E237" s="132">
        <v>26.87</v>
      </c>
      <c r="F237" s="132">
        <v>2.1</v>
      </c>
      <c r="G237" s="132" t="s">
        <v>436</v>
      </c>
      <c r="H237" s="132" t="s">
        <v>31</v>
      </c>
      <c r="I237" s="132">
        <v>0.01</v>
      </c>
      <c r="J237" s="132">
        <v>-70</v>
      </c>
      <c r="K237" s="132">
        <v>-58</v>
      </c>
      <c r="L237" s="132" t="b">
        <v>0</v>
      </c>
      <c r="M237" s="132">
        <v>27.277999999999999</v>
      </c>
      <c r="N237" s="132">
        <v>12.519</v>
      </c>
      <c r="O237" s="132">
        <v>2.1789999999999998</v>
      </c>
      <c r="P237" s="132">
        <v>3.12</v>
      </c>
      <c r="Q237" s="132">
        <v>-94.34</v>
      </c>
      <c r="R237" s="132">
        <v>0.68</v>
      </c>
      <c r="S237" s="132">
        <v>-99</v>
      </c>
      <c r="T237" s="132">
        <v>-100</v>
      </c>
      <c r="U237" s="132">
        <v>9433</v>
      </c>
      <c r="V237" s="132" t="s">
        <v>6151</v>
      </c>
      <c r="W237" s="132" t="b">
        <v>0</v>
      </c>
      <c r="X237" s="132">
        <v>0</v>
      </c>
      <c r="Y237" s="132" t="b">
        <v>0</v>
      </c>
      <c r="Z237" s="132">
        <v>39</v>
      </c>
      <c r="AA237" s="132">
        <v>0.53</v>
      </c>
    </row>
    <row r="238" spans="2:27" x14ac:dyDescent="0.3">
      <c r="B238" s="132">
        <v>-3.61</v>
      </c>
      <c r="C238" s="132">
        <v>-3.03</v>
      </c>
      <c r="D238" s="132">
        <v>1.91</v>
      </c>
      <c r="E238" s="132">
        <v>3.9</v>
      </c>
      <c r="F238" s="132">
        <v>-1.84</v>
      </c>
      <c r="G238" s="132" t="s">
        <v>109</v>
      </c>
      <c r="H238" s="132" t="s">
        <v>31</v>
      </c>
      <c r="I238" s="132">
        <v>0.03</v>
      </c>
      <c r="J238" s="132">
        <v>-17</v>
      </c>
      <c r="K238" s="132">
        <v>-9</v>
      </c>
      <c r="L238" s="132" t="b">
        <v>0</v>
      </c>
      <c r="M238" s="132">
        <v>3.827</v>
      </c>
      <c r="N238" s="132">
        <v>1.798</v>
      </c>
      <c r="O238" s="132">
        <v>2.1280000000000001</v>
      </c>
      <c r="P238" s="132">
        <v>1.23</v>
      </c>
      <c r="Q238" s="132">
        <v>-50.633000000000003</v>
      </c>
      <c r="R238" s="132">
        <v>16</v>
      </c>
      <c r="S238" s="132">
        <v>239</v>
      </c>
      <c r="T238" s="132">
        <v>278</v>
      </c>
      <c r="U238" s="132">
        <v>1012</v>
      </c>
      <c r="V238" s="132" t="s">
        <v>6152</v>
      </c>
      <c r="W238" s="132" t="b">
        <v>1</v>
      </c>
      <c r="X238" s="132">
        <v>0</v>
      </c>
      <c r="Y238" s="132" t="b">
        <v>0</v>
      </c>
      <c r="Z238" s="132">
        <v>26</v>
      </c>
      <c r="AA238" s="132">
        <v>0.52800000000000002</v>
      </c>
    </row>
    <row r="239" spans="2:27" x14ac:dyDescent="0.3">
      <c r="B239" s="132">
        <v>-2.36</v>
      </c>
      <c r="C239" s="132">
        <v>1.64</v>
      </c>
      <c r="D239" s="132">
        <v>1.64</v>
      </c>
      <c r="E239" s="132">
        <v>9.73</v>
      </c>
      <c r="F239" s="132">
        <v>8.77</v>
      </c>
      <c r="G239" s="132" t="s">
        <v>2844</v>
      </c>
      <c r="H239" s="132" t="s">
        <v>102</v>
      </c>
      <c r="I239" s="132">
        <v>0.32</v>
      </c>
      <c r="J239" s="132">
        <v>-20</v>
      </c>
      <c r="K239" s="132">
        <v>-7</v>
      </c>
      <c r="L239" s="132" t="b">
        <v>1</v>
      </c>
      <c r="M239" s="132">
        <v>6.7729999999999997</v>
      </c>
      <c r="N239" s="132">
        <v>3.371</v>
      </c>
      <c r="O239" s="132">
        <v>2.0089999999999999</v>
      </c>
      <c r="P239" s="132">
        <v>1.36</v>
      </c>
      <c r="Q239" s="132">
        <v>59.348999999999997</v>
      </c>
      <c r="R239" s="132">
        <v>620</v>
      </c>
      <c r="S239" s="132">
        <v>-86</v>
      </c>
      <c r="T239" s="132">
        <v>-84</v>
      </c>
      <c r="U239" s="132">
        <v>23</v>
      </c>
      <c r="V239" s="132" t="s">
        <v>6153</v>
      </c>
      <c r="W239" s="132" t="b">
        <v>0</v>
      </c>
      <c r="X239" s="132">
        <v>0</v>
      </c>
      <c r="Y239" s="132" t="b">
        <v>1</v>
      </c>
      <c r="Z239" s="132">
        <v>29</v>
      </c>
      <c r="AA239" s="132">
        <v>0.52600000000000002</v>
      </c>
    </row>
    <row r="240" spans="2:27" x14ac:dyDescent="0.3">
      <c r="B240" s="132">
        <v>0</v>
      </c>
      <c r="C240" s="132">
        <v>0.56999999999999995</v>
      </c>
      <c r="D240" s="132">
        <v>1.73</v>
      </c>
      <c r="E240" s="132">
        <v>6.67</v>
      </c>
      <c r="F240" s="132">
        <v>8.64</v>
      </c>
      <c r="G240" s="132" t="s">
        <v>2833</v>
      </c>
      <c r="H240" s="132" t="s">
        <v>31</v>
      </c>
      <c r="I240" s="132">
        <v>7.0000000000000007E-2</v>
      </c>
      <c r="J240" s="132">
        <v>-28</v>
      </c>
      <c r="K240" s="132">
        <v>-7</v>
      </c>
      <c r="L240" s="132" t="b">
        <v>1</v>
      </c>
      <c r="M240" s="132">
        <v>4.375</v>
      </c>
      <c r="N240" s="132">
        <v>2.2370000000000001</v>
      </c>
      <c r="O240" s="132">
        <v>1.9550000000000001</v>
      </c>
      <c r="P240" s="132">
        <v>1.78</v>
      </c>
      <c r="Q240" s="132">
        <v>0</v>
      </c>
      <c r="R240" s="132">
        <v>8.8000000000000007</v>
      </c>
      <c r="S240" s="132">
        <v>-92</v>
      </c>
      <c r="T240" s="132">
        <v>-87</v>
      </c>
      <c r="U240" s="132">
        <v>1280</v>
      </c>
      <c r="V240" s="132" t="s">
        <v>6154</v>
      </c>
      <c r="W240" s="132" t="b">
        <v>0</v>
      </c>
      <c r="X240" s="132">
        <v>0</v>
      </c>
      <c r="Y240" s="132" t="b">
        <v>0</v>
      </c>
      <c r="Z240" s="132">
        <v>27</v>
      </c>
      <c r="AA240" s="132">
        <v>0.52400000000000002</v>
      </c>
    </row>
    <row r="241" spans="2:27" x14ac:dyDescent="0.3">
      <c r="B241" s="132">
        <v>2.61</v>
      </c>
      <c r="C241" s="132">
        <v>-8.49</v>
      </c>
      <c r="D241" s="132">
        <v>-7.41</v>
      </c>
      <c r="E241" s="132">
        <v>5.16</v>
      </c>
      <c r="F241" s="132">
        <v>7</v>
      </c>
      <c r="G241" s="132" t="s">
        <v>35</v>
      </c>
      <c r="H241" s="132" t="s">
        <v>36</v>
      </c>
      <c r="I241" s="132">
        <v>0.54</v>
      </c>
      <c r="J241" s="132">
        <v>-41</v>
      </c>
      <c r="K241" s="132">
        <v>-12</v>
      </c>
      <c r="L241" s="132" t="b">
        <v>0</v>
      </c>
      <c r="M241" s="132">
        <v>9.673</v>
      </c>
      <c r="N241" s="132">
        <v>4.9560000000000004</v>
      </c>
      <c r="O241" s="132">
        <v>1.952</v>
      </c>
      <c r="P241" s="132">
        <v>2.35</v>
      </c>
      <c r="Q241" s="132">
        <v>30.978999999999999</v>
      </c>
      <c r="R241" s="132">
        <v>27.5</v>
      </c>
      <c r="S241" s="132">
        <v>-90</v>
      </c>
      <c r="T241" s="132">
        <v>-88</v>
      </c>
      <c r="U241" s="132">
        <v>309</v>
      </c>
      <c r="V241" s="132" t="s">
        <v>6155</v>
      </c>
      <c r="W241" s="132" t="b">
        <v>1</v>
      </c>
      <c r="X241" s="132">
        <v>0</v>
      </c>
      <c r="Y241" s="132" t="b">
        <v>0</v>
      </c>
      <c r="Z241" s="132">
        <v>41</v>
      </c>
      <c r="AA241" s="132">
        <v>0.52200000000000002</v>
      </c>
    </row>
    <row r="242" spans="2:27" x14ac:dyDescent="0.3">
      <c r="B242" s="132">
        <v>0.26</v>
      </c>
      <c r="C242" s="132">
        <v>3.26</v>
      </c>
      <c r="D242" s="132">
        <v>6.74</v>
      </c>
      <c r="E242" s="132">
        <v>8.8800000000000008</v>
      </c>
      <c r="F242" s="132">
        <v>5.56</v>
      </c>
      <c r="G242" s="132" t="s">
        <v>2840</v>
      </c>
      <c r="H242" s="132" t="s">
        <v>150</v>
      </c>
      <c r="I242" s="132">
        <v>0.28999999999999998</v>
      </c>
      <c r="J242" s="132">
        <v>-24</v>
      </c>
      <c r="K242" s="132">
        <v>-2</v>
      </c>
      <c r="L242" s="132" t="b">
        <v>1</v>
      </c>
      <c r="M242" s="132">
        <v>4.3150000000000004</v>
      </c>
      <c r="N242" s="132">
        <v>2.2389999999999999</v>
      </c>
      <c r="O242" s="132">
        <v>1.927</v>
      </c>
      <c r="P242" s="132">
        <v>0.59</v>
      </c>
      <c r="Q242" s="132">
        <v>0</v>
      </c>
      <c r="R242" s="132">
        <v>19</v>
      </c>
      <c r="S242" s="132">
        <v>-48</v>
      </c>
      <c r="T242" s="132">
        <v>-67</v>
      </c>
      <c r="U242" s="132">
        <v>1785</v>
      </c>
      <c r="V242" s="132" t="s">
        <v>6156</v>
      </c>
      <c r="W242" s="132" t="b">
        <v>0</v>
      </c>
      <c r="X242" s="132">
        <v>0</v>
      </c>
      <c r="Y242" s="132" t="b">
        <v>1</v>
      </c>
      <c r="Z242" s="132">
        <v>39</v>
      </c>
      <c r="AA242" s="132">
        <v>0.52</v>
      </c>
    </row>
    <row r="243" spans="2:27" x14ac:dyDescent="0.3">
      <c r="B243" s="132">
        <v>2.41</v>
      </c>
      <c r="C243" s="132">
        <v>5.09</v>
      </c>
      <c r="D243" s="132">
        <v>7.32</v>
      </c>
      <c r="E243" s="132">
        <v>3.6</v>
      </c>
      <c r="F243" s="132">
        <v>7.87</v>
      </c>
      <c r="G243" s="132" t="s">
        <v>81</v>
      </c>
      <c r="H243" s="132" t="s">
        <v>24</v>
      </c>
      <c r="I243" s="132">
        <v>30.29</v>
      </c>
      <c r="J243" s="132">
        <v>-15</v>
      </c>
      <c r="K243" s="132">
        <v>-3</v>
      </c>
      <c r="L243" s="132" t="b">
        <v>1</v>
      </c>
      <c r="M243" s="132">
        <v>4.2130000000000001</v>
      </c>
      <c r="N243" s="132">
        <v>2.3460000000000001</v>
      </c>
      <c r="O243" s="132">
        <v>1.796</v>
      </c>
      <c r="P243" s="132">
        <v>2.2200000000000002</v>
      </c>
      <c r="Q243" s="132">
        <v>90.557000000000002</v>
      </c>
      <c r="R243" s="132">
        <v>146.69999999999999</v>
      </c>
      <c r="S243" s="132">
        <v>-79</v>
      </c>
      <c r="T243" s="132">
        <v>-78</v>
      </c>
      <c r="U243" s="132">
        <v>61</v>
      </c>
      <c r="V243" s="132" t="s">
        <v>6157</v>
      </c>
      <c r="W243" s="132" t="b">
        <v>0</v>
      </c>
      <c r="X243" s="132">
        <v>0</v>
      </c>
      <c r="Y243" s="132" t="b">
        <v>1</v>
      </c>
      <c r="Z243" s="132">
        <v>46</v>
      </c>
      <c r="AA243" s="132">
        <v>0.51800000000000002</v>
      </c>
    </row>
    <row r="244" spans="2:27" x14ac:dyDescent="0.3">
      <c r="B244" s="132">
        <v>6.67</v>
      </c>
      <c r="C244" s="132">
        <v>41.18</v>
      </c>
      <c r="D244" s="132">
        <v>15.66</v>
      </c>
      <c r="E244" s="132">
        <v>4.12</v>
      </c>
      <c r="F244" s="132">
        <v>4.12</v>
      </c>
      <c r="G244" s="132" t="s">
        <v>259</v>
      </c>
      <c r="H244" s="132" t="s">
        <v>66</v>
      </c>
      <c r="I244" s="132">
        <v>0.01</v>
      </c>
      <c r="J244" s="132">
        <v>-85</v>
      </c>
      <c r="K244" s="132">
        <v>-79</v>
      </c>
      <c r="L244" s="132" t="b">
        <v>1</v>
      </c>
      <c r="M244" s="132">
        <v>21.631</v>
      </c>
      <c r="N244" s="132">
        <v>12.247999999999999</v>
      </c>
      <c r="O244" s="132">
        <v>1.766</v>
      </c>
      <c r="P244" s="132">
        <v>6.11</v>
      </c>
      <c r="Q244" s="132">
        <v>17.036000000000001</v>
      </c>
      <c r="R244" s="132">
        <v>0.96</v>
      </c>
      <c r="S244" s="132">
        <v>-69</v>
      </c>
      <c r="T244" s="132">
        <v>-96</v>
      </c>
      <c r="U244" s="132">
        <v>3407</v>
      </c>
      <c r="V244" s="132" t="s">
        <v>6158</v>
      </c>
      <c r="W244" s="132" t="b">
        <v>0</v>
      </c>
      <c r="X244" s="132">
        <v>0</v>
      </c>
      <c r="Y244" s="132" t="b">
        <v>0</v>
      </c>
      <c r="Z244" s="132">
        <v>31</v>
      </c>
      <c r="AA244" s="132">
        <v>0.51600000000000001</v>
      </c>
    </row>
    <row r="245" spans="2:27" x14ac:dyDescent="0.3">
      <c r="B245" s="132">
        <v>1</v>
      </c>
      <c r="C245" s="132">
        <v>1</v>
      </c>
      <c r="D245" s="132">
        <v>1</v>
      </c>
      <c r="E245" s="132">
        <v>1</v>
      </c>
      <c r="F245" s="132">
        <v>1</v>
      </c>
      <c r="G245" s="132" t="s">
        <v>2825</v>
      </c>
      <c r="H245" s="132" t="s">
        <v>31</v>
      </c>
      <c r="I245" s="132">
        <v>9</v>
      </c>
      <c r="J245" s="132">
        <v>-23</v>
      </c>
      <c r="K245" s="132">
        <v>-19</v>
      </c>
      <c r="L245" s="132" t="b">
        <v>0</v>
      </c>
      <c r="M245" s="132">
        <v>7.6550000000000002</v>
      </c>
      <c r="N245" s="132">
        <v>4.383</v>
      </c>
      <c r="O245" s="132">
        <v>1.7470000000000001</v>
      </c>
      <c r="P245" s="132">
        <v>4.0599999999999996</v>
      </c>
      <c r="Q245" s="132">
        <v>-560.976</v>
      </c>
      <c r="R245" s="132">
        <v>2.02</v>
      </c>
      <c r="S245" s="132">
        <v>-60</v>
      </c>
      <c r="T245" s="132">
        <v>-63</v>
      </c>
      <c r="U245" s="132">
        <v>2439</v>
      </c>
      <c r="V245" s="132" t="s">
        <v>6159</v>
      </c>
      <c r="W245" s="132" t="b">
        <v>0</v>
      </c>
      <c r="X245" s="132">
        <v>0</v>
      </c>
      <c r="Y245" s="132" t="b">
        <v>0</v>
      </c>
      <c r="Z245" s="132">
        <v>2</v>
      </c>
      <c r="AA245" s="132">
        <v>0.51400000000000001</v>
      </c>
    </row>
    <row r="246" spans="2:27" x14ac:dyDescent="0.3">
      <c r="B246" s="132">
        <v>0.2</v>
      </c>
      <c r="C246" s="132">
        <v>-2.91</v>
      </c>
      <c r="D246" s="132">
        <v>-5.66</v>
      </c>
      <c r="E246" s="132">
        <v>-2.44</v>
      </c>
      <c r="F246" s="132">
        <v>-2.44</v>
      </c>
      <c r="G246" s="132" t="s">
        <v>33</v>
      </c>
      <c r="H246" s="132" t="s">
        <v>24</v>
      </c>
      <c r="I246" s="132">
        <v>0.45</v>
      </c>
      <c r="J246" s="132">
        <v>-47</v>
      </c>
      <c r="K246" s="132">
        <v>-38</v>
      </c>
      <c r="L246" s="132" t="b">
        <v>0</v>
      </c>
      <c r="M246" s="132">
        <v>9.0009999999999994</v>
      </c>
      <c r="N246" s="132">
        <v>5.4740000000000002</v>
      </c>
      <c r="O246" s="132">
        <v>1.6439999999999999</v>
      </c>
      <c r="P246" s="132">
        <v>3.13</v>
      </c>
      <c r="Q246" s="132">
        <v>0</v>
      </c>
      <c r="R246" s="132">
        <v>10</v>
      </c>
      <c r="S246" s="132">
        <v>-99</v>
      </c>
      <c r="T246" s="132">
        <v>-98</v>
      </c>
      <c r="U246" s="132">
        <v>639</v>
      </c>
      <c r="V246" s="132" t="s">
        <v>6160</v>
      </c>
      <c r="W246" s="132" t="b">
        <v>1</v>
      </c>
      <c r="X246" s="132">
        <v>0</v>
      </c>
      <c r="Y246" s="132" t="b">
        <v>0</v>
      </c>
      <c r="Z246" s="132">
        <v>32</v>
      </c>
      <c r="AA246" s="132">
        <v>0.51200000000000001</v>
      </c>
    </row>
    <row r="247" spans="2:27" x14ac:dyDescent="0.3">
      <c r="B247" s="132">
        <v>7.09</v>
      </c>
      <c r="C247" s="132">
        <v>5.01</v>
      </c>
      <c r="D247" s="132">
        <v>3</v>
      </c>
      <c r="E247" s="132">
        <v>20.99</v>
      </c>
      <c r="F247" s="132">
        <v>11.19</v>
      </c>
      <c r="G247" s="132" t="s">
        <v>243</v>
      </c>
      <c r="H247" s="132" t="s">
        <v>36</v>
      </c>
      <c r="I247" s="132">
        <v>0.54</v>
      </c>
      <c r="J247" s="132">
        <v>-44</v>
      </c>
      <c r="K247" s="132">
        <v>-18</v>
      </c>
      <c r="L247" s="132" t="b">
        <v>1</v>
      </c>
      <c r="M247" s="132">
        <v>6.1340000000000003</v>
      </c>
      <c r="N247" s="132">
        <v>3.7480000000000002</v>
      </c>
      <c r="O247" s="132">
        <v>1.6359999999999999</v>
      </c>
      <c r="P247" s="132">
        <v>1.6</v>
      </c>
      <c r="Q247" s="132">
        <v>174.072</v>
      </c>
      <c r="R247" s="132">
        <v>75.5</v>
      </c>
      <c r="S247" s="132">
        <v>-8</v>
      </c>
      <c r="T247" s="132">
        <v>-41</v>
      </c>
      <c r="U247" s="132">
        <v>165</v>
      </c>
      <c r="V247" s="132" t="s">
        <v>6161</v>
      </c>
      <c r="W247" s="132" t="b">
        <v>0</v>
      </c>
      <c r="X247" s="132">
        <v>0</v>
      </c>
      <c r="Y247" s="132" t="b">
        <v>0</v>
      </c>
      <c r="Z247" s="132">
        <v>44</v>
      </c>
      <c r="AA247" s="132">
        <v>0.51</v>
      </c>
    </row>
    <row r="248" spans="2:27" x14ac:dyDescent="0.3">
      <c r="B248" s="132">
        <v>-1.54</v>
      </c>
      <c r="C248" s="132">
        <v>-7.4</v>
      </c>
      <c r="D248" s="132">
        <v>-14.51</v>
      </c>
      <c r="E248" s="132">
        <v>-1.41</v>
      </c>
      <c r="F248" s="132">
        <v>-2.09</v>
      </c>
      <c r="G248" s="132" t="s">
        <v>2847</v>
      </c>
      <c r="H248" s="132" t="s">
        <v>150</v>
      </c>
      <c r="I248" s="132">
        <v>1.46</v>
      </c>
      <c r="J248" s="132">
        <v>-57</v>
      </c>
      <c r="K248" s="132">
        <v>-55</v>
      </c>
      <c r="L248" s="132" t="b">
        <v>0</v>
      </c>
      <c r="M248" s="132">
        <v>10.864000000000001</v>
      </c>
      <c r="N248" s="132">
        <v>6.6879999999999997</v>
      </c>
      <c r="O248" s="132">
        <v>1.6240000000000001</v>
      </c>
      <c r="P248" s="132">
        <v>2.46</v>
      </c>
      <c r="Q248" s="132">
        <v>0</v>
      </c>
      <c r="R248" s="132">
        <v>70.099999999999994</v>
      </c>
      <c r="S248" s="132">
        <v>-69</v>
      </c>
      <c r="T248" s="132">
        <v>-61</v>
      </c>
      <c r="U248" s="132">
        <v>115</v>
      </c>
      <c r="V248" s="132" t="s">
        <v>6162</v>
      </c>
      <c r="W248" s="132" t="b">
        <v>0</v>
      </c>
      <c r="X248" s="132">
        <v>0</v>
      </c>
      <c r="Y248" s="132" t="b">
        <v>0</v>
      </c>
      <c r="Z248" s="132">
        <v>41</v>
      </c>
      <c r="AA248" s="132">
        <v>0.50800000000000001</v>
      </c>
    </row>
    <row r="249" spans="2:27" x14ac:dyDescent="0.3">
      <c r="B249" s="132">
        <v>5.8</v>
      </c>
      <c r="C249" s="132">
        <v>21.67</v>
      </c>
      <c r="D249" s="132">
        <v>20.07</v>
      </c>
      <c r="E249" s="132">
        <v>8.7899999999999991</v>
      </c>
      <c r="F249" s="132">
        <v>13.18</v>
      </c>
      <c r="G249" s="132" t="s">
        <v>43</v>
      </c>
      <c r="H249" s="132" t="s">
        <v>44</v>
      </c>
      <c r="I249" s="132">
        <v>0.32</v>
      </c>
      <c r="J249" s="132">
        <v>-54</v>
      </c>
      <c r="K249" s="132">
        <v>-35</v>
      </c>
      <c r="L249" s="132" t="b">
        <v>1</v>
      </c>
      <c r="M249" s="132">
        <v>12.031000000000001</v>
      </c>
      <c r="N249" s="132">
        <v>7.5549999999999997</v>
      </c>
      <c r="O249" s="132">
        <v>1.5920000000000001</v>
      </c>
      <c r="P249" s="132">
        <v>3.96</v>
      </c>
      <c r="Q249" s="132">
        <v>-17.277000000000001</v>
      </c>
      <c r="R249" s="132">
        <v>14.6</v>
      </c>
      <c r="S249" s="132">
        <v>-95</v>
      </c>
      <c r="T249" s="132">
        <v>-92</v>
      </c>
      <c r="U249" s="132">
        <v>345</v>
      </c>
      <c r="V249" s="132" t="s">
        <v>6163</v>
      </c>
      <c r="W249" s="132" t="b">
        <v>0</v>
      </c>
      <c r="X249" s="132">
        <v>0</v>
      </c>
      <c r="Y249" s="132" t="b">
        <v>0</v>
      </c>
      <c r="Z249" s="132">
        <v>43</v>
      </c>
      <c r="AA249" s="132">
        <v>0.50600000000000001</v>
      </c>
    </row>
    <row r="250" spans="2:27" x14ac:dyDescent="0.3">
      <c r="B250" s="132">
        <v>-0.05</v>
      </c>
      <c r="C250" s="132">
        <v>-1.94</v>
      </c>
      <c r="D250" s="132">
        <v>0.06</v>
      </c>
      <c r="E250" s="132">
        <v>20.239999999999998</v>
      </c>
      <c r="F250" s="132">
        <v>5.18</v>
      </c>
      <c r="G250" s="132" t="s">
        <v>2833</v>
      </c>
      <c r="H250" s="132" t="s">
        <v>31</v>
      </c>
      <c r="I250" s="132">
        <v>55.36</v>
      </c>
      <c r="J250" s="132">
        <v>-29</v>
      </c>
      <c r="K250" s="132">
        <v>-13</v>
      </c>
      <c r="L250" s="132" t="b">
        <v>0</v>
      </c>
      <c r="M250" s="132">
        <v>6.9909999999999997</v>
      </c>
      <c r="N250" s="132">
        <v>4.4359999999999999</v>
      </c>
      <c r="O250" s="132">
        <v>1.5760000000000001</v>
      </c>
      <c r="P250" s="132">
        <v>1.85</v>
      </c>
      <c r="Q250" s="132">
        <v>-32.805999999999997</v>
      </c>
      <c r="R250" s="132">
        <v>42.06</v>
      </c>
      <c r="S250" s="132">
        <v>-82</v>
      </c>
      <c r="T250" s="132">
        <v>-86</v>
      </c>
      <c r="U250" s="132">
        <v>257</v>
      </c>
      <c r="V250" s="132" t="s">
        <v>6164</v>
      </c>
      <c r="W250" s="132" t="b">
        <v>1</v>
      </c>
      <c r="X250" s="132">
        <v>0</v>
      </c>
      <c r="Y250" s="132" t="b">
        <v>0</v>
      </c>
      <c r="Z250" s="132">
        <v>52</v>
      </c>
      <c r="AA250" s="132">
        <v>0.504</v>
      </c>
    </row>
    <row r="251" spans="2:27" x14ac:dyDescent="0.3">
      <c r="B251" s="132">
        <v>2.5</v>
      </c>
      <c r="C251" s="132">
        <v>2.1800000000000002</v>
      </c>
      <c r="D251" s="132">
        <v>9.08</v>
      </c>
      <c r="E251" s="132">
        <v>3.97</v>
      </c>
      <c r="F251" s="132">
        <v>3.89</v>
      </c>
      <c r="G251" s="132" t="s">
        <v>2846</v>
      </c>
      <c r="H251" s="132" t="s">
        <v>28</v>
      </c>
      <c r="I251" s="132">
        <v>4.99</v>
      </c>
      <c r="J251" s="132">
        <v>-53</v>
      </c>
      <c r="K251" s="132">
        <v>-6</v>
      </c>
      <c r="L251" s="132" t="b">
        <v>1</v>
      </c>
      <c r="M251" s="132">
        <v>4.2430000000000003</v>
      </c>
      <c r="N251" s="132">
        <v>2.77</v>
      </c>
      <c r="O251" s="132">
        <v>1.532</v>
      </c>
      <c r="P251" s="132">
        <v>2.5499999999999998</v>
      </c>
      <c r="Q251" s="132">
        <v>61.927999999999997</v>
      </c>
      <c r="R251" s="132">
        <v>29.08</v>
      </c>
      <c r="S251" s="132">
        <v>-89</v>
      </c>
      <c r="T251" s="132">
        <v>-87</v>
      </c>
      <c r="U251" s="132">
        <v>269</v>
      </c>
      <c r="V251" s="132" t="s">
        <v>6165</v>
      </c>
      <c r="W251" s="132" t="b">
        <v>1</v>
      </c>
      <c r="X251" s="132">
        <v>0</v>
      </c>
      <c r="Y251" s="132" t="b">
        <v>1</v>
      </c>
      <c r="Z251" s="132">
        <v>45</v>
      </c>
      <c r="AA251" s="132">
        <v>0.502</v>
      </c>
    </row>
    <row r="252" spans="2:27" x14ac:dyDescent="0.3">
      <c r="B252" s="132">
        <v>-2.87</v>
      </c>
      <c r="C252" s="132">
        <v>-6.69</v>
      </c>
      <c r="D252" s="132">
        <v>-29.67</v>
      </c>
      <c r="E252" s="132">
        <v>7.97</v>
      </c>
      <c r="F252" s="132">
        <v>14.22</v>
      </c>
      <c r="G252" s="132" t="s">
        <v>70</v>
      </c>
      <c r="H252" s="132" t="s">
        <v>24</v>
      </c>
      <c r="I252" s="132">
        <v>0.01</v>
      </c>
      <c r="J252" s="132">
        <v>-80</v>
      </c>
      <c r="K252" s="132">
        <v>-75</v>
      </c>
      <c r="L252" s="132" t="b">
        <v>0</v>
      </c>
      <c r="M252" s="132">
        <v>34.503999999999998</v>
      </c>
      <c r="N252" s="132">
        <v>22.562999999999999</v>
      </c>
      <c r="O252" s="132">
        <v>1.5289999999999999</v>
      </c>
      <c r="P252" s="132">
        <v>6.05</v>
      </c>
      <c r="Q252" s="132">
        <v>13.936999999999999</v>
      </c>
      <c r="R252" s="132">
        <v>0.47399999999999998</v>
      </c>
      <c r="S252" s="132">
        <v>-55</v>
      </c>
      <c r="T252" s="132">
        <v>-91</v>
      </c>
      <c r="U252" s="132">
        <v>6968</v>
      </c>
      <c r="V252" s="132" t="s">
        <v>6166</v>
      </c>
      <c r="W252" s="132" t="b">
        <v>0</v>
      </c>
      <c r="X252" s="132">
        <v>0</v>
      </c>
      <c r="Y252" s="132" t="b">
        <v>0</v>
      </c>
      <c r="Z252" s="132">
        <v>34</v>
      </c>
      <c r="AA252" s="132">
        <v>0.5</v>
      </c>
    </row>
    <row r="253" spans="2:27" x14ac:dyDescent="0.3">
      <c r="B253" s="132">
        <v>1.08</v>
      </c>
      <c r="C253" s="132">
        <v>-2.08</v>
      </c>
      <c r="D253" s="132">
        <v>-1.57</v>
      </c>
      <c r="E253" s="132">
        <v>-11.98</v>
      </c>
      <c r="F253" s="132">
        <v>-2.96</v>
      </c>
      <c r="G253" s="132" t="s">
        <v>2822</v>
      </c>
      <c r="H253" s="132" t="s">
        <v>150</v>
      </c>
      <c r="I253" s="132">
        <v>0.02</v>
      </c>
      <c r="J253" s="132">
        <v>-33</v>
      </c>
      <c r="K253" s="132">
        <v>-27</v>
      </c>
      <c r="L253" s="132" t="b">
        <v>0</v>
      </c>
      <c r="M253" s="132">
        <v>7.3470000000000004</v>
      </c>
      <c r="N253" s="132">
        <v>4.9109999999999996</v>
      </c>
      <c r="O253" s="132">
        <v>1.496</v>
      </c>
      <c r="P253" s="132">
        <v>3.1</v>
      </c>
      <c r="Q253" s="132">
        <v>-137.221</v>
      </c>
      <c r="R253" s="132">
        <v>3.76</v>
      </c>
      <c r="S253" s="132">
        <v>-67</v>
      </c>
      <c r="T253" s="132">
        <v>-54</v>
      </c>
      <c r="U253" s="132">
        <v>1715</v>
      </c>
      <c r="V253" s="132" t="s">
        <v>6167</v>
      </c>
      <c r="W253" s="132" t="b">
        <v>1</v>
      </c>
      <c r="X253" s="132">
        <v>0</v>
      </c>
      <c r="Y253" s="132" t="b">
        <v>0</v>
      </c>
      <c r="Z253" s="132">
        <v>33</v>
      </c>
      <c r="AA253" s="132">
        <v>0.498</v>
      </c>
    </row>
    <row r="254" spans="2:27" x14ac:dyDescent="0.3">
      <c r="B254" s="132">
        <v>-0.44</v>
      </c>
      <c r="C254" s="132">
        <v>-1.95</v>
      </c>
      <c r="D254" s="132">
        <v>-2.79</v>
      </c>
      <c r="E254" s="132">
        <v>14.27</v>
      </c>
      <c r="F254" s="132">
        <v>10.23</v>
      </c>
      <c r="G254" s="132" t="s">
        <v>2825</v>
      </c>
      <c r="H254" s="132" t="s">
        <v>31</v>
      </c>
      <c r="I254" s="132">
        <v>1.64</v>
      </c>
      <c r="J254" s="132">
        <v>-28</v>
      </c>
      <c r="K254" s="132">
        <v>-14</v>
      </c>
      <c r="L254" s="132" t="b">
        <v>0</v>
      </c>
      <c r="M254" s="132">
        <v>6.8940000000000001</v>
      </c>
      <c r="N254" s="132">
        <v>4.649</v>
      </c>
      <c r="O254" s="132">
        <v>1.4830000000000001</v>
      </c>
      <c r="P254" s="132">
        <v>2.31</v>
      </c>
      <c r="Q254" s="132">
        <v>14.333</v>
      </c>
      <c r="R254" s="132">
        <v>18.100000000000001</v>
      </c>
      <c r="S254" s="132">
        <v>-68</v>
      </c>
      <c r="T254" s="132">
        <v>-63</v>
      </c>
      <c r="U254" s="132">
        <v>477</v>
      </c>
      <c r="V254" s="132" t="s">
        <v>6168</v>
      </c>
      <c r="W254" s="132" t="b">
        <v>1</v>
      </c>
      <c r="X254" s="132">
        <v>0</v>
      </c>
      <c r="Y254" s="132" t="b">
        <v>0</v>
      </c>
      <c r="Z254" s="132">
        <v>47</v>
      </c>
      <c r="AA254" s="132">
        <v>0.496</v>
      </c>
    </row>
    <row r="255" spans="2:27" x14ac:dyDescent="0.3">
      <c r="B255" s="132">
        <v>-2</v>
      </c>
      <c r="C255" s="132">
        <v>-6.98</v>
      </c>
      <c r="D255" s="132">
        <v>-9.2799999999999994</v>
      </c>
      <c r="E255" s="132">
        <v>11.39</v>
      </c>
      <c r="F255" s="132">
        <v>7.32</v>
      </c>
      <c r="G255" s="132" t="s">
        <v>605</v>
      </c>
      <c r="H255" s="132" t="s">
        <v>36</v>
      </c>
      <c r="I255" s="132">
        <v>0.45</v>
      </c>
      <c r="J255" s="132">
        <v>-26</v>
      </c>
      <c r="K255" s="132">
        <v>-18</v>
      </c>
      <c r="L255" s="132" t="b">
        <v>0</v>
      </c>
      <c r="M255" s="132">
        <v>9.4179999999999993</v>
      </c>
      <c r="N255" s="132">
        <v>6.5579999999999998</v>
      </c>
      <c r="O255" s="132">
        <v>1.4359999999999999</v>
      </c>
      <c r="P255" s="132">
        <v>2.7</v>
      </c>
      <c r="Q255" s="132">
        <v>-25.225000000000001</v>
      </c>
      <c r="R255" s="132">
        <v>44</v>
      </c>
      <c r="S255" s="132">
        <v>-61</v>
      </c>
      <c r="T255" s="132">
        <v>-56</v>
      </c>
      <c r="U255" s="132">
        <v>168</v>
      </c>
      <c r="V255" s="132" t="s">
        <v>6169</v>
      </c>
      <c r="W255" s="132" t="b">
        <v>1</v>
      </c>
      <c r="X255" s="132">
        <v>0</v>
      </c>
      <c r="Y255" s="132" t="b">
        <v>0</v>
      </c>
      <c r="Z255" s="132">
        <v>47</v>
      </c>
      <c r="AA255" s="132">
        <v>0.49399999999999999</v>
      </c>
    </row>
    <row r="256" spans="2:27" x14ac:dyDescent="0.3">
      <c r="B256" s="132">
        <v>-4.25</v>
      </c>
      <c r="C256" s="132">
        <v>-0.8</v>
      </c>
      <c r="D256" s="132">
        <v>-25.97</v>
      </c>
      <c r="E256" s="132">
        <v>-18.95</v>
      </c>
      <c r="F256" s="132">
        <v>4.6399999999999997</v>
      </c>
      <c r="G256" s="132" t="s">
        <v>509</v>
      </c>
      <c r="H256" s="132" t="s">
        <v>66</v>
      </c>
      <c r="I256" s="132">
        <v>0.01</v>
      </c>
      <c r="J256" s="132">
        <v>-49</v>
      </c>
      <c r="K256" s="132">
        <v>-36</v>
      </c>
      <c r="L256" s="132" t="b">
        <v>0</v>
      </c>
      <c r="M256" s="132">
        <v>13.993</v>
      </c>
      <c r="N256" s="132">
        <v>11.327</v>
      </c>
      <c r="O256" s="132">
        <v>1.2350000000000001</v>
      </c>
      <c r="P256" s="132">
        <v>6.34</v>
      </c>
      <c r="Q256" s="132">
        <v>-76.287000000000006</v>
      </c>
      <c r="R256" s="132">
        <v>2.48</v>
      </c>
      <c r="S256" s="132">
        <v>-87</v>
      </c>
      <c r="T256" s="132">
        <v>-92</v>
      </c>
      <c r="U256" s="132">
        <v>1271</v>
      </c>
      <c r="V256" s="132" t="s">
        <v>6170</v>
      </c>
      <c r="W256" s="132" t="b">
        <v>1</v>
      </c>
      <c r="X256" s="132">
        <v>0</v>
      </c>
      <c r="Y256" s="132" t="b">
        <v>0</v>
      </c>
      <c r="Z256" s="132">
        <v>38</v>
      </c>
      <c r="AA256" s="132">
        <v>0.49199999999999999</v>
      </c>
    </row>
    <row r="257" spans="2:27" x14ac:dyDescent="0.3">
      <c r="B257" s="132">
        <v>-1.1599999999999999</v>
      </c>
      <c r="C257" s="132">
        <v>-3.13</v>
      </c>
      <c r="D257" s="132">
        <v>-4.2300000000000004</v>
      </c>
      <c r="E257" s="132">
        <v>6.58</v>
      </c>
      <c r="F257" s="132">
        <v>-0.87</v>
      </c>
      <c r="G257" s="132" t="s">
        <v>247</v>
      </c>
      <c r="H257" s="132" t="s">
        <v>36</v>
      </c>
      <c r="I257" s="132">
        <v>0.08</v>
      </c>
      <c r="J257" s="132">
        <v>-31</v>
      </c>
      <c r="K257" s="132">
        <v>-24</v>
      </c>
      <c r="L257" s="132" t="b">
        <v>0</v>
      </c>
      <c r="M257" s="132">
        <v>3.891</v>
      </c>
      <c r="N257" s="132">
        <v>3.617</v>
      </c>
      <c r="O257" s="132">
        <v>1.0760000000000001</v>
      </c>
      <c r="P257" s="132">
        <v>1.1299999999999999</v>
      </c>
      <c r="Q257" s="132">
        <v>0</v>
      </c>
      <c r="R257" s="132">
        <v>3.4</v>
      </c>
      <c r="S257" s="132">
        <v>-35</v>
      </c>
      <c r="T257" s="132">
        <v>-58</v>
      </c>
      <c r="U257" s="132">
        <v>5221</v>
      </c>
      <c r="V257" s="132" t="s">
        <v>6171</v>
      </c>
      <c r="W257" s="132" t="b">
        <v>0</v>
      </c>
      <c r="X257" s="132">
        <v>0</v>
      </c>
      <c r="Y257" s="132" t="b">
        <v>0</v>
      </c>
      <c r="Z257" s="132">
        <v>27</v>
      </c>
      <c r="AA257" s="132">
        <v>0.49</v>
      </c>
    </row>
    <row r="258" spans="2:27" x14ac:dyDescent="0.3">
      <c r="B258" s="132">
        <v>-0.4</v>
      </c>
      <c r="C258" s="132">
        <v>-5.62</v>
      </c>
      <c r="D258" s="132">
        <v>5</v>
      </c>
      <c r="E258" s="132">
        <v>-1.95</v>
      </c>
      <c r="F258" s="132">
        <v>0</v>
      </c>
      <c r="G258" s="132" t="s">
        <v>280</v>
      </c>
      <c r="H258" s="132" t="s">
        <v>24</v>
      </c>
      <c r="I258" s="132">
        <v>7.0000000000000007E-2</v>
      </c>
      <c r="J258" s="132">
        <v>-51</v>
      </c>
      <c r="K258" s="132">
        <v>-42</v>
      </c>
      <c r="L258" s="132" t="b">
        <v>0</v>
      </c>
      <c r="M258" s="132">
        <v>2.5310000000000001</v>
      </c>
      <c r="N258" s="132">
        <v>2.718</v>
      </c>
      <c r="O258" s="132">
        <v>0.93100000000000005</v>
      </c>
      <c r="P258" s="132">
        <v>1.94</v>
      </c>
      <c r="Q258" s="132">
        <v>0</v>
      </c>
      <c r="R258" s="132">
        <v>2.52</v>
      </c>
      <c r="S258" s="132">
        <v>59</v>
      </c>
      <c r="T258" s="132">
        <v>-30</v>
      </c>
      <c r="U258" s="132">
        <v>4098</v>
      </c>
      <c r="V258" s="132" t="s">
        <v>6172</v>
      </c>
      <c r="W258" s="132" t="b">
        <v>0</v>
      </c>
      <c r="X258" s="132">
        <v>0</v>
      </c>
      <c r="Y258" s="132" t="b">
        <v>0</v>
      </c>
      <c r="Z258" s="132">
        <v>38</v>
      </c>
      <c r="AA258" s="132">
        <v>0.48799999999999999</v>
      </c>
    </row>
    <row r="259" spans="2:27" x14ac:dyDescent="0.3">
      <c r="B259" s="132">
        <v>1.7</v>
      </c>
      <c r="C259" s="132">
        <v>3.71</v>
      </c>
      <c r="D259" s="132">
        <v>-1.41</v>
      </c>
      <c r="E259" s="132">
        <v>1.21</v>
      </c>
      <c r="F259" s="132">
        <v>2.2000000000000002</v>
      </c>
      <c r="G259" s="132" t="s">
        <v>27</v>
      </c>
      <c r="H259" s="132" t="s">
        <v>28</v>
      </c>
      <c r="I259" s="132">
        <v>0.54</v>
      </c>
      <c r="J259" s="132">
        <v>-15</v>
      </c>
      <c r="K259" s="132">
        <v>-5</v>
      </c>
      <c r="L259" s="132" t="b">
        <v>1</v>
      </c>
      <c r="M259" s="132">
        <v>2.121</v>
      </c>
      <c r="N259" s="132">
        <v>2.4159999999999999</v>
      </c>
      <c r="O259" s="132">
        <v>0.878</v>
      </c>
      <c r="P259" s="132">
        <v>2.04</v>
      </c>
      <c r="Q259" s="132">
        <v>35.128999999999998</v>
      </c>
      <c r="R259" s="132">
        <v>8.3800000000000008</v>
      </c>
      <c r="S259" s="132">
        <v>-75</v>
      </c>
      <c r="T259" s="132">
        <v>-86</v>
      </c>
      <c r="U259" s="132">
        <v>1170</v>
      </c>
      <c r="V259" s="132" t="s">
        <v>6173</v>
      </c>
      <c r="W259" s="132" t="b">
        <v>1</v>
      </c>
      <c r="X259" s="132">
        <v>0</v>
      </c>
      <c r="Y259" s="132" t="b">
        <v>1</v>
      </c>
      <c r="Z259" s="132">
        <v>39</v>
      </c>
      <c r="AA259" s="132">
        <v>0.48599999999999999</v>
      </c>
    </row>
    <row r="260" spans="2:27" x14ac:dyDescent="0.3">
      <c r="B260" s="132">
        <v>-8.39</v>
      </c>
      <c r="C260" s="132">
        <v>-5.33</v>
      </c>
      <c r="D260" s="132">
        <v>-7.19</v>
      </c>
      <c r="E260" s="132">
        <v>3.65</v>
      </c>
      <c r="F260" s="132">
        <v>-2.0699999999999998</v>
      </c>
      <c r="G260" s="132" t="s">
        <v>256</v>
      </c>
      <c r="H260" s="132" t="s">
        <v>36</v>
      </c>
      <c r="I260" s="132">
        <v>0.02</v>
      </c>
      <c r="J260" s="132">
        <v>-47</v>
      </c>
      <c r="K260" s="132">
        <v>-16</v>
      </c>
      <c r="L260" s="132" t="b">
        <v>0</v>
      </c>
      <c r="M260" s="132">
        <v>3.4529999999999998</v>
      </c>
      <c r="N260" s="132">
        <v>4.2389999999999999</v>
      </c>
      <c r="O260" s="132">
        <v>0.81499999999999995</v>
      </c>
      <c r="P260" s="132">
        <v>5.0599999999999996</v>
      </c>
      <c r="Q260" s="132">
        <v>0</v>
      </c>
      <c r="R260" s="132">
        <v>2.84</v>
      </c>
      <c r="S260" s="132">
        <v>-70</v>
      </c>
      <c r="T260" s="132">
        <v>-87</v>
      </c>
      <c r="U260" s="132">
        <v>1391</v>
      </c>
      <c r="V260" s="132" t="s">
        <v>6174</v>
      </c>
      <c r="W260" s="132" t="b">
        <v>1</v>
      </c>
      <c r="X260" s="132">
        <v>0</v>
      </c>
      <c r="Y260" s="132" t="b">
        <v>0</v>
      </c>
      <c r="Z260" s="132">
        <v>29</v>
      </c>
      <c r="AA260" s="132">
        <v>0.48399999999999999</v>
      </c>
    </row>
    <row r="261" spans="2:27" x14ac:dyDescent="0.3">
      <c r="B261" s="132">
        <v>0</v>
      </c>
      <c r="C261" s="132">
        <v>-1.85</v>
      </c>
      <c r="D261" s="132">
        <v>-7.02</v>
      </c>
      <c r="E261" s="132">
        <v>8.16</v>
      </c>
      <c r="F261" s="132">
        <v>1.92</v>
      </c>
      <c r="G261" s="132" t="s">
        <v>137</v>
      </c>
      <c r="H261" s="132" t="s">
        <v>28</v>
      </c>
      <c r="I261" s="132">
        <v>0.05</v>
      </c>
      <c r="J261" s="132">
        <v>-18</v>
      </c>
      <c r="K261" s="132">
        <v>-7</v>
      </c>
      <c r="L261" s="132" t="b">
        <v>0</v>
      </c>
      <c r="M261" s="132">
        <v>3.1709999999999998</v>
      </c>
      <c r="N261" s="132">
        <v>4.2690000000000001</v>
      </c>
      <c r="O261" s="132">
        <v>0.74299999999999999</v>
      </c>
      <c r="P261" s="132">
        <v>0.25</v>
      </c>
      <c r="Q261" s="132">
        <v>0</v>
      </c>
      <c r="R261" s="132">
        <v>5300</v>
      </c>
      <c r="S261" s="132">
        <v>-100</v>
      </c>
      <c r="T261" s="132">
        <v>-100</v>
      </c>
      <c r="U261" s="132">
        <v>14</v>
      </c>
      <c r="V261" s="132" t="s">
        <v>6175</v>
      </c>
      <c r="W261" s="132" t="b">
        <v>1</v>
      </c>
      <c r="X261" s="132">
        <v>0</v>
      </c>
      <c r="Y261" s="132" t="b">
        <v>0</v>
      </c>
      <c r="Z261" s="132">
        <v>7</v>
      </c>
      <c r="AA261" s="132">
        <v>0.48199999999999998</v>
      </c>
    </row>
    <row r="262" spans="2:27" x14ac:dyDescent="0.3">
      <c r="B262" s="132">
        <v>4.12</v>
      </c>
      <c r="C262" s="132">
        <v>21.72</v>
      </c>
      <c r="D262" s="132">
        <v>4.42</v>
      </c>
      <c r="E262" s="132">
        <v>32.11</v>
      </c>
      <c r="F262" s="132">
        <v>23.08</v>
      </c>
      <c r="G262" s="132" t="s">
        <v>225</v>
      </c>
      <c r="H262" s="132" t="s">
        <v>36</v>
      </c>
      <c r="I262" s="132">
        <v>0.79</v>
      </c>
      <c r="J262" s="132">
        <v>-59</v>
      </c>
      <c r="K262" s="132">
        <v>-42</v>
      </c>
      <c r="L262" s="132" t="b">
        <v>1</v>
      </c>
      <c r="M262" s="132">
        <v>4.2050000000000001</v>
      </c>
      <c r="N262" s="132">
        <v>6.1959999999999997</v>
      </c>
      <c r="O262" s="132">
        <v>0.67900000000000005</v>
      </c>
      <c r="P262" s="132">
        <v>3.23</v>
      </c>
      <c r="Q262" s="132">
        <v>86.003</v>
      </c>
      <c r="R262" s="132">
        <v>28.8</v>
      </c>
      <c r="S262" s="132">
        <v>-45</v>
      </c>
      <c r="T262" s="132">
        <v>-53</v>
      </c>
      <c r="U262" s="132">
        <v>215</v>
      </c>
      <c r="V262" s="132" t="s">
        <v>6176</v>
      </c>
      <c r="W262" s="132" t="b">
        <v>0</v>
      </c>
      <c r="X262" s="132">
        <v>0</v>
      </c>
      <c r="Y262" s="132" t="b">
        <v>0</v>
      </c>
      <c r="Z262" s="132">
        <v>49</v>
      </c>
      <c r="AA262" s="132">
        <v>0.48</v>
      </c>
    </row>
    <row r="263" spans="2:27" x14ac:dyDescent="0.3">
      <c r="B263" s="132">
        <v>-2.82</v>
      </c>
      <c r="C263" s="132">
        <v>-27.37</v>
      </c>
      <c r="D263" s="132">
        <v>-44.8</v>
      </c>
      <c r="E263" s="132">
        <v>-40.520000000000003</v>
      </c>
      <c r="F263" s="132">
        <v>-23.33</v>
      </c>
      <c r="G263" s="132" t="s">
        <v>2833</v>
      </c>
      <c r="H263" s="132" t="s">
        <v>31</v>
      </c>
      <c r="I263" s="132">
        <v>0.01</v>
      </c>
      <c r="J263" s="132">
        <v>-100</v>
      </c>
      <c r="K263" s="132">
        <v>-100</v>
      </c>
      <c r="L263" s="132" t="b">
        <v>0</v>
      </c>
      <c r="M263" s="132">
        <v>12.643000000000001</v>
      </c>
      <c r="N263" s="132">
        <v>22.62</v>
      </c>
      <c r="O263" s="132">
        <v>0.55900000000000005</v>
      </c>
      <c r="P263" s="132">
        <v>13.04</v>
      </c>
      <c r="Q263" s="132">
        <v>-22.222000000000001</v>
      </c>
      <c r="R263" s="132">
        <v>7.0000000000000001E-3</v>
      </c>
      <c r="S263" s="132">
        <v>-89</v>
      </c>
      <c r="T263" s="132">
        <v>-93</v>
      </c>
      <c r="U263" s="132">
        <v>222222</v>
      </c>
      <c r="V263" s="132" t="s">
        <v>6177</v>
      </c>
      <c r="W263" s="132" t="b">
        <v>0</v>
      </c>
      <c r="X263" s="132">
        <v>0</v>
      </c>
      <c r="Y263" s="132" t="b">
        <v>0</v>
      </c>
      <c r="Z263" s="132">
        <v>38</v>
      </c>
      <c r="AA263" s="132">
        <v>0.47799999999999998</v>
      </c>
    </row>
    <row r="264" spans="2:27" x14ac:dyDescent="0.3">
      <c r="B264" s="132">
        <v>2.67</v>
      </c>
      <c r="C264" s="132">
        <v>-1.91</v>
      </c>
      <c r="D264" s="132">
        <v>-6.67</v>
      </c>
      <c r="E264" s="132">
        <v>-1.91</v>
      </c>
      <c r="F264" s="132">
        <v>-0.65</v>
      </c>
      <c r="G264" s="132" t="s">
        <v>2856</v>
      </c>
      <c r="H264" s="132" t="s">
        <v>102</v>
      </c>
      <c r="I264" s="132">
        <v>0.14000000000000001</v>
      </c>
      <c r="J264" s="132">
        <v>-22</v>
      </c>
      <c r="K264" s="132">
        <v>-19</v>
      </c>
      <c r="L264" s="132" t="b">
        <v>0</v>
      </c>
      <c r="M264" s="132">
        <v>1.2350000000000001</v>
      </c>
      <c r="N264" s="132">
        <v>3.6930000000000001</v>
      </c>
      <c r="O264" s="132">
        <v>0.33400000000000002</v>
      </c>
      <c r="P264" s="132">
        <v>2.16</v>
      </c>
      <c r="Q264" s="132">
        <v>90.009</v>
      </c>
      <c r="R264" s="132">
        <v>15.4</v>
      </c>
      <c r="S264" s="132">
        <v>-68</v>
      </c>
      <c r="T264" s="132">
        <v>-72</v>
      </c>
      <c r="U264" s="132">
        <v>600</v>
      </c>
      <c r="V264" s="132" t="s">
        <v>6178</v>
      </c>
      <c r="W264" s="132" t="b">
        <v>1</v>
      </c>
      <c r="X264" s="132">
        <v>0</v>
      </c>
      <c r="Y264" s="132" t="b">
        <v>0</v>
      </c>
      <c r="Z264" s="132">
        <v>39</v>
      </c>
      <c r="AA264" s="132">
        <v>0.47599999999999998</v>
      </c>
    </row>
    <row r="265" spans="2:27" x14ac:dyDescent="0.3">
      <c r="B265" s="132">
        <v>5.05</v>
      </c>
      <c r="C265" s="132">
        <v>7.22</v>
      </c>
      <c r="D265" s="132">
        <v>2.97</v>
      </c>
      <c r="E265" s="132">
        <v>5.05</v>
      </c>
      <c r="F265" s="132">
        <v>2.97</v>
      </c>
      <c r="G265" s="132" t="s">
        <v>2828</v>
      </c>
      <c r="H265" s="132" t="s">
        <v>28</v>
      </c>
      <c r="I265" s="132">
        <v>0.6</v>
      </c>
      <c r="J265" s="132">
        <v>-15</v>
      </c>
      <c r="K265" s="132">
        <v>-1</v>
      </c>
      <c r="L265" s="132" t="b">
        <v>1</v>
      </c>
      <c r="M265" s="132">
        <v>0.51</v>
      </c>
      <c r="N265" s="132">
        <v>1.629</v>
      </c>
      <c r="O265" s="132">
        <v>0.313</v>
      </c>
      <c r="P265" s="132">
        <v>0.85</v>
      </c>
      <c r="Q265" s="132">
        <v>0</v>
      </c>
      <c r="R265" s="132">
        <v>1040</v>
      </c>
      <c r="S265" s="132">
        <v>-100</v>
      </c>
      <c r="T265" s="132">
        <v>-100</v>
      </c>
      <c r="U265" s="132">
        <v>22</v>
      </c>
      <c r="V265" s="132" t="s">
        <v>6179</v>
      </c>
      <c r="W265" s="132" t="b">
        <v>1</v>
      </c>
      <c r="X265" s="132">
        <v>0</v>
      </c>
      <c r="Y265" s="132" t="b">
        <v>1</v>
      </c>
      <c r="Z265" s="132">
        <v>8</v>
      </c>
      <c r="AA265" s="132">
        <v>0.47399999999999998</v>
      </c>
    </row>
    <row r="266" spans="2:27" x14ac:dyDescent="0.3">
      <c r="B266" s="132">
        <v>0.46</v>
      </c>
      <c r="C266" s="132">
        <v>-1.96</v>
      </c>
      <c r="D266" s="132">
        <v>-10.71</v>
      </c>
      <c r="E266" s="132">
        <v>-10.1</v>
      </c>
      <c r="F266" s="132">
        <v>-7.93</v>
      </c>
      <c r="G266" s="132" t="s">
        <v>404</v>
      </c>
      <c r="H266" s="132" t="s">
        <v>24</v>
      </c>
      <c r="I266" s="132">
        <v>0.18</v>
      </c>
      <c r="J266" s="132">
        <v>-63</v>
      </c>
      <c r="K266" s="132">
        <v>-59</v>
      </c>
      <c r="L266" s="132" t="b">
        <v>0</v>
      </c>
      <c r="M266" s="132">
        <v>2.4119999999999999</v>
      </c>
      <c r="N266" s="132">
        <v>8.9120000000000008</v>
      </c>
      <c r="O266" s="132">
        <v>0.27100000000000002</v>
      </c>
      <c r="P266" s="132">
        <v>2.78</v>
      </c>
      <c r="Q266" s="132">
        <v>-22.099</v>
      </c>
      <c r="R266" s="132">
        <v>3.25</v>
      </c>
      <c r="S266" s="132">
        <v>-15</v>
      </c>
      <c r="T266" s="132">
        <v>-40</v>
      </c>
      <c r="U266" s="132">
        <v>2209</v>
      </c>
      <c r="V266" s="132" t="s">
        <v>6180</v>
      </c>
      <c r="W266" s="132" t="b">
        <v>0</v>
      </c>
      <c r="X266" s="132">
        <v>0</v>
      </c>
      <c r="Y266" s="132" t="b">
        <v>0</v>
      </c>
      <c r="Z266" s="132">
        <v>36</v>
      </c>
      <c r="AA266" s="132">
        <v>0.47199999999999998</v>
      </c>
    </row>
    <row r="267" spans="2:27" x14ac:dyDescent="0.3">
      <c r="B267" s="132">
        <v>0.08</v>
      </c>
      <c r="C267" s="132">
        <v>-11.43</v>
      </c>
      <c r="D267" s="132">
        <v>-10.3</v>
      </c>
      <c r="E267" s="132">
        <v>-4.83</v>
      </c>
      <c r="F267" s="132">
        <v>0.88</v>
      </c>
      <c r="G267" s="132" t="s">
        <v>162</v>
      </c>
      <c r="H267" s="132" t="s">
        <v>28</v>
      </c>
      <c r="I267" s="132">
        <v>12.29</v>
      </c>
      <c r="J267" s="132">
        <v>-26</v>
      </c>
      <c r="K267" s="132">
        <v>-21</v>
      </c>
      <c r="L267" s="132" t="b">
        <v>0</v>
      </c>
      <c r="M267" s="132">
        <v>1.498</v>
      </c>
      <c r="N267" s="132">
        <v>6.1369999999999996</v>
      </c>
      <c r="O267" s="132">
        <v>0.24399999999999999</v>
      </c>
      <c r="P267" s="132">
        <v>2.57</v>
      </c>
      <c r="Q267" s="132">
        <v>22.233000000000001</v>
      </c>
      <c r="R267" s="132">
        <v>49.05</v>
      </c>
      <c r="S267" s="132">
        <v>-91</v>
      </c>
      <c r="T267" s="132">
        <v>-92</v>
      </c>
      <c r="U267" s="132">
        <v>158</v>
      </c>
      <c r="V267" s="132" t="s">
        <v>6181</v>
      </c>
      <c r="W267" s="132" t="b">
        <v>1</v>
      </c>
      <c r="X267" s="132">
        <v>0</v>
      </c>
      <c r="Y267" s="132" t="b">
        <v>0</v>
      </c>
      <c r="Z267" s="132">
        <v>52</v>
      </c>
      <c r="AA267" s="132">
        <v>0.47</v>
      </c>
    </row>
    <row r="268" spans="2:27" x14ac:dyDescent="0.3">
      <c r="B268" s="132">
        <v>-7.42</v>
      </c>
      <c r="C268" s="132">
        <v>-12.64</v>
      </c>
      <c r="D268" s="132">
        <v>0.78</v>
      </c>
      <c r="E268" s="132">
        <v>-65.900000000000006</v>
      </c>
      <c r="F268" s="132">
        <v>-8.51</v>
      </c>
      <c r="G268" s="132" t="s">
        <v>160</v>
      </c>
      <c r="H268" s="132" t="s">
        <v>66</v>
      </c>
      <c r="I268" s="132">
        <v>0.02</v>
      </c>
      <c r="J268" s="132">
        <v>-91</v>
      </c>
      <c r="K268" s="132">
        <v>-91</v>
      </c>
      <c r="L268" s="132" t="b">
        <v>0</v>
      </c>
      <c r="M268" s="132">
        <v>0.38100000000000001</v>
      </c>
      <c r="N268" s="132">
        <v>8.5920000000000005</v>
      </c>
      <c r="O268" s="132">
        <v>4.3999999999999997E-2</v>
      </c>
      <c r="P268" s="132">
        <v>5.31</v>
      </c>
      <c r="Q268" s="132">
        <v>-38.911000000000001</v>
      </c>
      <c r="R268" s="132">
        <v>3.87</v>
      </c>
      <c r="S268" s="132">
        <v>-50</v>
      </c>
      <c r="T268" s="132">
        <v>-58</v>
      </c>
      <c r="U268" s="132">
        <v>972</v>
      </c>
      <c r="V268" s="132" t="s">
        <v>6182</v>
      </c>
      <c r="W268" s="132" t="b">
        <v>0</v>
      </c>
      <c r="X268" s="132">
        <v>0</v>
      </c>
      <c r="Y268" s="132" t="b">
        <v>0</v>
      </c>
      <c r="Z268" s="132">
        <v>41</v>
      </c>
      <c r="AA268" s="132">
        <v>0.46800000000000003</v>
      </c>
    </row>
    <row r="269" spans="2:27" x14ac:dyDescent="0.3">
      <c r="B269" s="132">
        <v>1.54</v>
      </c>
      <c r="C269" s="132">
        <v>-0.6</v>
      </c>
      <c r="D269" s="132">
        <v>-2.37</v>
      </c>
      <c r="E269" s="132">
        <v>5.77</v>
      </c>
      <c r="F269" s="132">
        <v>6.11</v>
      </c>
      <c r="G269" s="132" t="s">
        <v>109</v>
      </c>
      <c r="H269" s="132" t="s">
        <v>31</v>
      </c>
      <c r="I269" s="132">
        <v>0.1</v>
      </c>
      <c r="J269" s="132">
        <v>-26</v>
      </c>
      <c r="K269" s="132">
        <v>-6</v>
      </c>
      <c r="L269" s="132" t="b">
        <v>0</v>
      </c>
      <c r="M269" s="132">
        <v>4.3999999999999997E-2</v>
      </c>
      <c r="N269" s="132">
        <v>2.84</v>
      </c>
      <c r="O269" s="132">
        <v>1.4999999999999999E-2</v>
      </c>
      <c r="P269" s="132">
        <v>1.17</v>
      </c>
      <c r="Q269" s="132">
        <v>-26.007999999999999</v>
      </c>
      <c r="R269" s="132">
        <v>6.6</v>
      </c>
      <c r="S269" s="132">
        <v>-54</v>
      </c>
      <c r="T269" s="132">
        <v>-68</v>
      </c>
      <c r="U269" s="132">
        <v>2600</v>
      </c>
      <c r="V269" s="132" t="s">
        <v>6183</v>
      </c>
      <c r="W269" s="132" t="b">
        <v>1</v>
      </c>
      <c r="X269" s="132">
        <v>0</v>
      </c>
      <c r="Y269" s="132" t="b">
        <v>0</v>
      </c>
      <c r="Z269" s="132">
        <v>34</v>
      </c>
      <c r="AA269" s="132">
        <v>0.46600000000000003</v>
      </c>
    </row>
    <row r="270" spans="2:27" x14ac:dyDescent="0.3">
      <c r="B270" s="132">
        <v>2.33</v>
      </c>
      <c r="C270" s="132">
        <v>8.61</v>
      </c>
      <c r="D270" s="132">
        <v>-3.01</v>
      </c>
      <c r="E270" s="132">
        <v>13.68</v>
      </c>
      <c r="F270" s="132">
        <v>10.43</v>
      </c>
      <c r="G270" s="132" t="s">
        <v>2828</v>
      </c>
      <c r="H270" s="132" t="s">
        <v>28</v>
      </c>
      <c r="I270" s="132">
        <v>18.89</v>
      </c>
      <c r="J270" s="132">
        <v>-30</v>
      </c>
      <c r="K270" s="132">
        <v>-15</v>
      </c>
      <c r="L270" s="132" t="b">
        <v>1</v>
      </c>
      <c r="M270" s="132">
        <v>-0.25800000000000001</v>
      </c>
      <c r="N270" s="132">
        <v>4.0789999999999997</v>
      </c>
      <c r="O270" s="132">
        <v>-6.3E-2</v>
      </c>
      <c r="P270" s="132">
        <v>1.73</v>
      </c>
      <c r="Q270" s="132">
        <v>9.7319999999999993</v>
      </c>
      <c r="R270" s="132">
        <v>23.72</v>
      </c>
      <c r="S270" s="132">
        <v>-81</v>
      </c>
      <c r="T270" s="132">
        <v>-85</v>
      </c>
      <c r="U270" s="132">
        <v>486</v>
      </c>
      <c r="V270" s="132" t="s">
        <v>6184</v>
      </c>
      <c r="W270" s="132" t="b">
        <v>1</v>
      </c>
      <c r="X270" s="132">
        <v>0</v>
      </c>
      <c r="Y270" s="132" t="b">
        <v>0</v>
      </c>
      <c r="Z270" s="132">
        <v>52</v>
      </c>
      <c r="AA270" s="132">
        <v>0.46400000000000002</v>
      </c>
    </row>
    <row r="271" spans="2:27" x14ac:dyDescent="0.3">
      <c r="B271" s="132">
        <v>-1.53</v>
      </c>
      <c r="C271" s="132">
        <v>2.12</v>
      </c>
      <c r="D271" s="132">
        <v>-4.46</v>
      </c>
      <c r="E271" s="132">
        <v>0.52</v>
      </c>
      <c r="F271" s="132">
        <v>-2.0299999999999998</v>
      </c>
      <c r="G271" s="132" t="s">
        <v>326</v>
      </c>
      <c r="H271" s="132" t="s">
        <v>102</v>
      </c>
      <c r="I271" s="132">
        <v>2.0299999999999998</v>
      </c>
      <c r="J271" s="132">
        <v>-22</v>
      </c>
      <c r="K271" s="132">
        <v>-15</v>
      </c>
      <c r="L271" s="132" t="b">
        <v>0</v>
      </c>
      <c r="M271" s="132">
        <v>-0.29599999999999999</v>
      </c>
      <c r="N271" s="132">
        <v>2.069</v>
      </c>
      <c r="O271" s="132">
        <v>-0.14299999999999999</v>
      </c>
      <c r="P271" s="132">
        <v>1.02</v>
      </c>
      <c r="Q271" s="132">
        <v>-50.627000000000002</v>
      </c>
      <c r="R271" s="132">
        <v>965</v>
      </c>
      <c r="S271" s="132">
        <v>-90</v>
      </c>
      <c r="T271" s="132">
        <v>-84</v>
      </c>
      <c r="U271" s="132">
        <v>20</v>
      </c>
      <c r="V271" s="132" t="s">
        <v>6185</v>
      </c>
      <c r="W271" s="132" t="b">
        <v>1</v>
      </c>
      <c r="X271" s="132">
        <v>0</v>
      </c>
      <c r="Y271" s="132" t="b">
        <v>0</v>
      </c>
      <c r="Z271" s="132">
        <v>9</v>
      </c>
      <c r="AA271" s="132">
        <v>0.46200000000000002</v>
      </c>
    </row>
    <row r="272" spans="2:27" x14ac:dyDescent="0.3">
      <c r="B272" s="132">
        <v>-6.31</v>
      </c>
      <c r="C272" s="132">
        <v>29.63</v>
      </c>
      <c r="D272" s="132">
        <v>17.510000000000002</v>
      </c>
      <c r="E272" s="132">
        <v>9.6199999999999992</v>
      </c>
      <c r="F272" s="132">
        <v>9.3800000000000008</v>
      </c>
      <c r="G272" s="132" t="s">
        <v>111</v>
      </c>
      <c r="H272" s="132" t="s">
        <v>44</v>
      </c>
      <c r="I272" s="132">
        <v>0.11</v>
      </c>
      <c r="J272" s="132">
        <v>-71</v>
      </c>
      <c r="K272" s="132">
        <v>-48</v>
      </c>
      <c r="L272" s="132" t="b">
        <v>0</v>
      </c>
      <c r="M272" s="132">
        <v>-1.478</v>
      </c>
      <c r="N272" s="132">
        <v>10.013999999999999</v>
      </c>
      <c r="O272" s="132">
        <v>-0.14799999999999999</v>
      </c>
      <c r="P272" s="132">
        <v>7.41</v>
      </c>
      <c r="Q272" s="132">
        <v>12.393000000000001</v>
      </c>
      <c r="R272" s="132">
        <v>4.9000000000000004</v>
      </c>
      <c r="S272" s="132">
        <v>-89</v>
      </c>
      <c r="T272" s="132">
        <v>-85</v>
      </c>
      <c r="U272" s="132">
        <v>550</v>
      </c>
      <c r="V272" s="132" t="s">
        <v>6186</v>
      </c>
      <c r="W272" s="132" t="b">
        <v>0</v>
      </c>
      <c r="X272" s="132">
        <v>0</v>
      </c>
      <c r="Y272" s="132" t="b">
        <v>0</v>
      </c>
      <c r="Z272" s="132">
        <v>38</v>
      </c>
      <c r="AA272" s="132">
        <v>0.46</v>
      </c>
    </row>
    <row r="273" spans="2:27" x14ac:dyDescent="0.3">
      <c r="B273" s="132">
        <v>5.01</v>
      </c>
      <c r="C273" s="132">
        <v>-32.78</v>
      </c>
      <c r="D273" s="132">
        <v>-31.73</v>
      </c>
      <c r="E273" s="132">
        <v>2.34</v>
      </c>
      <c r="F273" s="132">
        <v>-3.02</v>
      </c>
      <c r="G273" s="132" t="s">
        <v>2853</v>
      </c>
      <c r="H273" s="132" t="s">
        <v>44</v>
      </c>
      <c r="I273" s="132">
        <v>0.12</v>
      </c>
      <c r="J273" s="132">
        <v>-82</v>
      </c>
      <c r="K273" s="132">
        <v>-78</v>
      </c>
      <c r="L273" s="132" t="b">
        <v>0</v>
      </c>
      <c r="M273" s="132">
        <v>-9.2129999999999992</v>
      </c>
      <c r="N273" s="132">
        <v>19.382000000000001</v>
      </c>
      <c r="O273" s="132">
        <v>-0.47499999999999998</v>
      </c>
      <c r="P273" s="132">
        <v>9.75</v>
      </c>
      <c r="Q273" s="132">
        <v>-48.957000000000001</v>
      </c>
      <c r="R273" s="132">
        <v>2.41</v>
      </c>
      <c r="S273" s="132">
        <v>-28</v>
      </c>
      <c r="T273" s="132">
        <v>-24</v>
      </c>
      <c r="U273" s="132">
        <v>851</v>
      </c>
      <c r="V273" s="132" t="s">
        <v>6187</v>
      </c>
      <c r="W273" s="132" t="b">
        <v>1</v>
      </c>
      <c r="X273" s="132">
        <v>0</v>
      </c>
      <c r="Y273" s="132" t="b">
        <v>0</v>
      </c>
      <c r="Z273" s="132">
        <v>44</v>
      </c>
      <c r="AA273" s="132">
        <v>0.45800000000000002</v>
      </c>
    </row>
    <row r="274" spans="2:27" x14ac:dyDescent="0.3">
      <c r="B274" s="132">
        <v>3.76</v>
      </c>
      <c r="C274" s="132">
        <v>2.48</v>
      </c>
      <c r="D274" s="132">
        <v>-0.83</v>
      </c>
      <c r="E274" s="132">
        <v>-9.0399999999999991</v>
      </c>
      <c r="F274" s="132">
        <v>-1.1000000000000001</v>
      </c>
      <c r="G274" s="132" t="s">
        <v>2853</v>
      </c>
      <c r="H274" s="132" t="s">
        <v>44</v>
      </c>
      <c r="I274" s="132">
        <v>8.91</v>
      </c>
      <c r="J274" s="132">
        <v>-32</v>
      </c>
      <c r="K274" s="132">
        <v>-17</v>
      </c>
      <c r="L274" s="132" t="b">
        <v>1</v>
      </c>
      <c r="M274" s="132">
        <v>-0.98099999999999998</v>
      </c>
      <c r="N274" s="132">
        <v>1.9239999999999999</v>
      </c>
      <c r="O274" s="132">
        <v>-0.51</v>
      </c>
      <c r="P274" s="132">
        <v>1.88</v>
      </c>
      <c r="Q274" s="132">
        <v>0</v>
      </c>
      <c r="R274" s="132">
        <v>107.6</v>
      </c>
      <c r="S274" s="132">
        <v>-90</v>
      </c>
      <c r="T274" s="132">
        <v>-94</v>
      </c>
      <c r="U274" s="132">
        <v>98</v>
      </c>
      <c r="V274" s="132" t="s">
        <v>6188</v>
      </c>
      <c r="W274" s="132" t="b">
        <v>1</v>
      </c>
      <c r="X274" s="132">
        <v>0</v>
      </c>
      <c r="Y274" s="132" t="b">
        <v>0</v>
      </c>
      <c r="Z274" s="132">
        <v>48</v>
      </c>
      <c r="AA274" s="132">
        <v>0.45600000000000002</v>
      </c>
    </row>
    <row r="275" spans="2:27" x14ac:dyDescent="0.3">
      <c r="B275" s="132">
        <v>0</v>
      </c>
      <c r="C275" s="132">
        <v>-0.77</v>
      </c>
      <c r="D275" s="132">
        <v>-5.84</v>
      </c>
      <c r="E275" s="132">
        <v>9.32</v>
      </c>
      <c r="F275" s="132">
        <v>9.32</v>
      </c>
      <c r="G275" s="132" t="s">
        <v>177</v>
      </c>
      <c r="H275" s="132" t="s">
        <v>24</v>
      </c>
      <c r="I275" s="132">
        <v>0.09</v>
      </c>
      <c r="J275" s="132">
        <v>-22</v>
      </c>
      <c r="K275" s="132">
        <v>-10</v>
      </c>
      <c r="L275" s="132" t="b">
        <v>0</v>
      </c>
      <c r="M275" s="132">
        <v>-1.7110000000000001</v>
      </c>
      <c r="N275" s="132">
        <v>3.1840000000000002</v>
      </c>
      <c r="O275" s="132">
        <v>-0.53700000000000003</v>
      </c>
      <c r="P275" s="132">
        <v>0.15</v>
      </c>
      <c r="Q275" s="132">
        <v>0</v>
      </c>
      <c r="R275" s="132">
        <v>645</v>
      </c>
      <c r="S275" s="132">
        <v>-100</v>
      </c>
      <c r="T275" s="132">
        <v>-100</v>
      </c>
      <c r="U275" s="132">
        <v>203</v>
      </c>
      <c r="V275" s="132" t="s">
        <v>6189</v>
      </c>
      <c r="W275" s="132" t="b">
        <v>1</v>
      </c>
      <c r="X275" s="132">
        <v>0</v>
      </c>
      <c r="Y275" s="132" t="b">
        <v>0</v>
      </c>
      <c r="Z275" s="132">
        <v>5</v>
      </c>
      <c r="AA275" s="132">
        <v>0.45400000000000001</v>
      </c>
    </row>
    <row r="276" spans="2:27" x14ac:dyDescent="0.3">
      <c r="B276" s="132">
        <v>-5.2</v>
      </c>
      <c r="C276" s="132">
        <v>-34.4</v>
      </c>
      <c r="D276" s="132">
        <v>-12.3</v>
      </c>
      <c r="E276" s="132">
        <v>-37.159999999999997</v>
      </c>
      <c r="F276" s="132">
        <v>-33.869999999999997</v>
      </c>
      <c r="G276" s="132" t="s">
        <v>127</v>
      </c>
      <c r="H276" s="132" t="s">
        <v>44</v>
      </c>
      <c r="I276" s="132">
        <v>0.02</v>
      </c>
      <c r="J276" s="132">
        <v>-75</v>
      </c>
      <c r="K276" s="132">
        <v>-75</v>
      </c>
      <c r="L276" s="132" t="b">
        <v>0</v>
      </c>
      <c r="M276" s="132">
        <v>-8.0090000000000003</v>
      </c>
      <c r="N276" s="132">
        <v>14.005000000000001</v>
      </c>
      <c r="O276" s="132">
        <v>-0.57199999999999995</v>
      </c>
      <c r="P276" s="132">
        <v>6.1</v>
      </c>
      <c r="Q276" s="132">
        <v>0</v>
      </c>
      <c r="R276" s="132">
        <v>0.32800000000000001</v>
      </c>
      <c r="S276" s="132">
        <v>-96</v>
      </c>
      <c r="T276" s="132">
        <v>-93</v>
      </c>
      <c r="U276" s="132">
        <v>10000</v>
      </c>
      <c r="V276" s="132" t="s">
        <v>6190</v>
      </c>
      <c r="W276" s="132" t="b">
        <v>1</v>
      </c>
      <c r="X276" s="132">
        <v>0</v>
      </c>
      <c r="Y276" s="132" t="b">
        <v>0</v>
      </c>
      <c r="Z276" s="132">
        <v>28</v>
      </c>
      <c r="AA276" s="132">
        <v>0.45200000000000001</v>
      </c>
    </row>
    <row r="277" spans="2:27" x14ac:dyDescent="0.3">
      <c r="B277" s="132">
        <v>-5.68</v>
      </c>
      <c r="C277" s="132">
        <v>-7.78</v>
      </c>
      <c r="D277" s="132">
        <v>-2.92</v>
      </c>
      <c r="E277" s="132">
        <v>-2.35</v>
      </c>
      <c r="F277" s="132">
        <v>-7.26</v>
      </c>
      <c r="G277" s="132" t="s">
        <v>2826</v>
      </c>
      <c r="H277" s="132" t="s">
        <v>150</v>
      </c>
      <c r="I277" s="132">
        <v>0.11</v>
      </c>
      <c r="J277" s="132">
        <v>-22</v>
      </c>
      <c r="K277" s="132">
        <v>-22</v>
      </c>
      <c r="L277" s="132" t="b">
        <v>0</v>
      </c>
      <c r="M277" s="132">
        <v>-1.5580000000000001</v>
      </c>
      <c r="N277" s="132">
        <v>2.387</v>
      </c>
      <c r="O277" s="132">
        <v>-0.65300000000000002</v>
      </c>
      <c r="P277" s="132">
        <v>1.31</v>
      </c>
      <c r="Q277" s="132">
        <v>0</v>
      </c>
      <c r="R277" s="132">
        <v>8.3000000000000007</v>
      </c>
      <c r="S277" s="132">
        <v>-100</v>
      </c>
      <c r="T277" s="132">
        <v>-100</v>
      </c>
      <c r="U277" s="132">
        <v>1833</v>
      </c>
      <c r="V277" s="132" t="s">
        <v>6191</v>
      </c>
      <c r="W277" s="132" t="b">
        <v>1</v>
      </c>
      <c r="X277" s="132">
        <v>0</v>
      </c>
      <c r="Y277" s="132" t="b">
        <v>0</v>
      </c>
      <c r="Z277" s="132">
        <v>19</v>
      </c>
      <c r="AA277" s="132">
        <v>0.45</v>
      </c>
    </row>
    <row r="278" spans="2:27" x14ac:dyDescent="0.3">
      <c r="B278" s="132">
        <v>-3.06</v>
      </c>
      <c r="C278" s="132">
        <v>-3.9</v>
      </c>
      <c r="D278" s="132">
        <v>-17.63</v>
      </c>
      <c r="E278" s="132">
        <v>-10.66</v>
      </c>
      <c r="F278" s="132">
        <v>-7.5</v>
      </c>
      <c r="G278" s="132" t="s">
        <v>111</v>
      </c>
      <c r="H278" s="132" t="s">
        <v>44</v>
      </c>
      <c r="I278" s="132">
        <v>0.18</v>
      </c>
      <c r="J278" s="132">
        <v>-41</v>
      </c>
      <c r="K278" s="132">
        <v>-39</v>
      </c>
      <c r="L278" s="132" t="b">
        <v>0</v>
      </c>
      <c r="M278" s="132">
        <v>-3.9670000000000001</v>
      </c>
      <c r="N278" s="132">
        <v>5.532</v>
      </c>
      <c r="O278" s="132">
        <v>-0.71699999999999997</v>
      </c>
      <c r="P278" s="132">
        <v>3.87</v>
      </c>
      <c r="Q278" s="132">
        <v>-23.256</v>
      </c>
      <c r="R278" s="132">
        <v>2.2200000000000002</v>
      </c>
      <c r="S278" s="132">
        <v>-98</v>
      </c>
      <c r="T278" s="132">
        <v>-98</v>
      </c>
      <c r="U278" s="132">
        <v>2325</v>
      </c>
      <c r="V278" s="132" t="s">
        <v>6192</v>
      </c>
      <c r="W278" s="132" t="b">
        <v>1</v>
      </c>
      <c r="X278" s="132">
        <v>0</v>
      </c>
      <c r="Y278" s="132" t="b">
        <v>0</v>
      </c>
      <c r="Z278" s="132">
        <v>38</v>
      </c>
      <c r="AA278" s="132">
        <v>0.44800000000000001</v>
      </c>
    </row>
    <row r="279" spans="2:27" x14ac:dyDescent="0.3">
      <c r="B279" s="132">
        <v>0.69</v>
      </c>
      <c r="C279" s="132">
        <v>-14.04</v>
      </c>
      <c r="D279" s="132">
        <v>-22.74</v>
      </c>
      <c r="E279" s="132">
        <v>29.02</v>
      </c>
      <c r="F279" s="132">
        <v>11.1</v>
      </c>
      <c r="G279" s="132" t="s">
        <v>109</v>
      </c>
      <c r="H279" s="132" t="s">
        <v>31</v>
      </c>
      <c r="I279" s="132">
        <v>0.22</v>
      </c>
      <c r="J279" s="132">
        <v>-81</v>
      </c>
      <c r="K279" s="132">
        <v>-75</v>
      </c>
      <c r="L279" s="132" t="b">
        <v>0</v>
      </c>
      <c r="M279" s="132">
        <v>-9.1240000000000006</v>
      </c>
      <c r="N279" s="132">
        <v>10.994999999999999</v>
      </c>
      <c r="O279" s="132">
        <v>-0.83</v>
      </c>
      <c r="P279" s="132">
        <v>3.69</v>
      </c>
      <c r="Q279" s="132">
        <v>37.383000000000003</v>
      </c>
      <c r="R279" s="132">
        <v>2.032</v>
      </c>
      <c r="S279" s="132">
        <v>-48</v>
      </c>
      <c r="T279" s="132">
        <v>-44</v>
      </c>
      <c r="U279" s="132">
        <v>2670</v>
      </c>
      <c r="V279" s="132" t="s">
        <v>6193</v>
      </c>
      <c r="W279" s="132" t="b">
        <v>1</v>
      </c>
      <c r="X279" s="132">
        <v>0</v>
      </c>
      <c r="Y279" s="132" t="b">
        <v>0</v>
      </c>
      <c r="Z279" s="132">
        <v>44</v>
      </c>
      <c r="AA279" s="132">
        <v>0.44600000000000001</v>
      </c>
    </row>
    <row r="280" spans="2:27" x14ac:dyDescent="0.3">
      <c r="B280" s="132">
        <v>4.42</v>
      </c>
      <c r="C280" s="132">
        <v>10.28</v>
      </c>
      <c r="D280" s="132">
        <v>6.31</v>
      </c>
      <c r="E280" s="132">
        <v>19.190000000000001</v>
      </c>
      <c r="F280" s="132">
        <v>9.26</v>
      </c>
      <c r="G280" s="132" t="s">
        <v>153</v>
      </c>
      <c r="H280" s="132" t="s">
        <v>48</v>
      </c>
      <c r="I280" s="132">
        <v>0.25</v>
      </c>
      <c r="J280" s="132">
        <v>-25</v>
      </c>
      <c r="K280" s="132">
        <v>-9</v>
      </c>
      <c r="L280" s="132" t="b">
        <v>1</v>
      </c>
      <c r="M280" s="132">
        <v>-3.0369999999999999</v>
      </c>
      <c r="N280" s="132">
        <v>3.4670000000000001</v>
      </c>
      <c r="O280" s="132">
        <v>-0.876</v>
      </c>
      <c r="P280" s="132">
        <v>2.37</v>
      </c>
      <c r="Q280" s="132">
        <v>0</v>
      </c>
      <c r="R280" s="132">
        <v>118</v>
      </c>
      <c r="S280" s="132">
        <v>-99</v>
      </c>
      <c r="T280" s="132">
        <v>-99</v>
      </c>
      <c r="U280" s="132">
        <v>71</v>
      </c>
      <c r="V280" s="132" t="s">
        <v>6194</v>
      </c>
      <c r="W280" s="132" t="b">
        <v>0</v>
      </c>
      <c r="X280" s="132">
        <v>0</v>
      </c>
      <c r="Y280" s="132" t="b">
        <v>1</v>
      </c>
      <c r="Z280" s="132">
        <v>33</v>
      </c>
      <c r="AA280" s="132">
        <v>0.44400000000000001</v>
      </c>
    </row>
    <row r="281" spans="2:27" x14ac:dyDescent="0.3">
      <c r="B281" s="132">
        <v>-2.48</v>
      </c>
      <c r="C281" s="132">
        <v>16.36</v>
      </c>
      <c r="D281" s="132">
        <v>-2.29</v>
      </c>
      <c r="E281" s="132">
        <v>2.2000000000000002</v>
      </c>
      <c r="F281" s="132">
        <v>4.92</v>
      </c>
      <c r="G281" s="132" t="s">
        <v>70</v>
      </c>
      <c r="H281" s="132" t="s">
        <v>24</v>
      </c>
      <c r="I281" s="132">
        <v>0.01</v>
      </c>
      <c r="J281" s="132">
        <v>-74</v>
      </c>
      <c r="K281" s="132">
        <v>-67</v>
      </c>
      <c r="L281" s="132" t="b">
        <v>0</v>
      </c>
      <c r="M281" s="132">
        <v>-8.8659999999999997</v>
      </c>
      <c r="N281" s="132">
        <v>9.7509999999999994</v>
      </c>
      <c r="O281" s="132">
        <v>-0.90900000000000003</v>
      </c>
      <c r="P281" s="132">
        <v>7.34</v>
      </c>
      <c r="Q281" s="132">
        <v>29.254999999999999</v>
      </c>
      <c r="R281" s="132">
        <v>0.51200000000000001</v>
      </c>
      <c r="S281" s="132">
        <v>-92</v>
      </c>
      <c r="T281" s="132">
        <v>-90</v>
      </c>
      <c r="U281" s="132">
        <v>5319</v>
      </c>
      <c r="V281" s="132" t="s">
        <v>6195</v>
      </c>
      <c r="W281" s="132" t="b">
        <v>0</v>
      </c>
      <c r="X281" s="132">
        <v>0</v>
      </c>
      <c r="Y281" s="132" t="b">
        <v>0</v>
      </c>
      <c r="Z281" s="132">
        <v>39</v>
      </c>
      <c r="AA281" s="132">
        <v>0.442</v>
      </c>
    </row>
    <row r="282" spans="2:27" x14ac:dyDescent="0.3">
      <c r="B282" s="132">
        <v>1.04</v>
      </c>
      <c r="C282" s="132">
        <v>2.63</v>
      </c>
      <c r="D282" s="132">
        <v>2.09</v>
      </c>
      <c r="E282" s="132">
        <v>0</v>
      </c>
      <c r="F282" s="132">
        <v>0.52</v>
      </c>
      <c r="G282" s="132" t="s">
        <v>160</v>
      </c>
      <c r="H282" s="132" t="s">
        <v>66</v>
      </c>
      <c r="I282" s="132">
        <v>0.3</v>
      </c>
      <c r="J282" s="132">
        <v>-18</v>
      </c>
      <c r="K282" s="132">
        <v>-15</v>
      </c>
      <c r="L282" s="132" t="b">
        <v>1</v>
      </c>
      <c r="M282" s="132">
        <v>-0.83099999999999996</v>
      </c>
      <c r="N282" s="132">
        <v>0.83199999999999996</v>
      </c>
      <c r="O282" s="132">
        <v>-0.999</v>
      </c>
      <c r="P282" s="132">
        <v>1.32</v>
      </c>
      <c r="Q282" s="132">
        <v>38.935000000000002</v>
      </c>
      <c r="R282" s="132">
        <v>97.5</v>
      </c>
      <c r="S282" s="132">
        <v>197</v>
      </c>
      <c r="T282" s="132">
        <v>99</v>
      </c>
      <c r="U282" s="132">
        <v>155</v>
      </c>
      <c r="V282" s="132" t="s">
        <v>6196</v>
      </c>
      <c r="W282" s="132" t="b">
        <v>0</v>
      </c>
      <c r="X282" s="132">
        <v>0</v>
      </c>
      <c r="Y282" s="132" t="b">
        <v>0</v>
      </c>
      <c r="Z282" s="132">
        <v>22</v>
      </c>
      <c r="AA282" s="132">
        <v>0.44</v>
      </c>
    </row>
    <row r="283" spans="2:27" x14ac:dyDescent="0.3">
      <c r="B283" s="132">
        <v>-1.54</v>
      </c>
      <c r="C283" s="132">
        <v>-5.47</v>
      </c>
      <c r="D283" s="132">
        <v>-11.61</v>
      </c>
      <c r="E283" s="132">
        <v>2.2799999999999998</v>
      </c>
      <c r="F283" s="132">
        <v>1.58</v>
      </c>
      <c r="G283" s="132" t="s">
        <v>109</v>
      </c>
      <c r="H283" s="132" t="s">
        <v>31</v>
      </c>
      <c r="I283" s="132">
        <v>0.31</v>
      </c>
      <c r="J283" s="132">
        <v>-30</v>
      </c>
      <c r="K283" s="132">
        <v>-23</v>
      </c>
      <c r="L283" s="132" t="b">
        <v>0</v>
      </c>
      <c r="M283" s="132">
        <v>-6.6639999999999997</v>
      </c>
      <c r="N283" s="132">
        <v>6.5830000000000002</v>
      </c>
      <c r="O283" s="132">
        <v>-1.012</v>
      </c>
      <c r="P283" s="132">
        <v>1.95</v>
      </c>
      <c r="Q283" s="132">
        <v>-114.20699999999999</v>
      </c>
      <c r="R283" s="132">
        <v>44.9</v>
      </c>
      <c r="S283" s="132">
        <v>-72</v>
      </c>
      <c r="T283" s="132">
        <v>-73</v>
      </c>
      <c r="U283" s="132">
        <v>228</v>
      </c>
      <c r="V283" s="132" t="s">
        <v>6197</v>
      </c>
      <c r="W283" s="132" t="b">
        <v>1</v>
      </c>
      <c r="X283" s="132">
        <v>0</v>
      </c>
      <c r="Y283" s="132" t="b">
        <v>0</v>
      </c>
      <c r="Z283" s="132">
        <v>40</v>
      </c>
      <c r="AA283" s="132">
        <v>0.438</v>
      </c>
    </row>
    <row r="284" spans="2:27" x14ac:dyDescent="0.3">
      <c r="B284" s="132">
        <v>8.5</v>
      </c>
      <c r="C284" s="132">
        <v>35.619999999999997</v>
      </c>
      <c r="D284" s="132">
        <v>24.71</v>
      </c>
      <c r="E284" s="132">
        <v>23.3</v>
      </c>
      <c r="F284" s="132">
        <v>13.61</v>
      </c>
      <c r="G284" s="132" t="s">
        <v>605</v>
      </c>
      <c r="H284" s="132" t="s">
        <v>36</v>
      </c>
      <c r="I284" s="132">
        <v>0.01</v>
      </c>
      <c r="J284" s="132">
        <v>-63</v>
      </c>
      <c r="K284" s="132">
        <v>-46</v>
      </c>
      <c r="L284" s="132" t="b">
        <v>1</v>
      </c>
      <c r="M284" s="132">
        <v>-9.2210000000000001</v>
      </c>
      <c r="N284" s="132">
        <v>8.3789999999999996</v>
      </c>
      <c r="O284" s="132">
        <v>-1.1000000000000001</v>
      </c>
      <c r="P284" s="132">
        <v>4.9800000000000004</v>
      </c>
      <c r="Q284" s="132">
        <v>-27.751999999999999</v>
      </c>
      <c r="R284" s="132">
        <v>2.17</v>
      </c>
      <c r="S284" s="132">
        <v>-95</v>
      </c>
      <c r="T284" s="132">
        <v>-96</v>
      </c>
      <c r="U284" s="132">
        <v>1850</v>
      </c>
      <c r="V284" s="132" t="s">
        <v>6198</v>
      </c>
      <c r="W284" s="132" t="b">
        <v>0</v>
      </c>
      <c r="X284" s="132">
        <v>0</v>
      </c>
      <c r="Y284" s="132" t="b">
        <v>0</v>
      </c>
      <c r="Z284" s="132">
        <v>35</v>
      </c>
      <c r="AA284" s="132">
        <v>0.436</v>
      </c>
    </row>
    <row r="285" spans="2:27" x14ac:dyDescent="0.3">
      <c r="B285" s="132">
        <v>0</v>
      </c>
      <c r="C285" s="132">
        <v>-4.3899999999999997</v>
      </c>
      <c r="D285" s="132">
        <v>-12.1</v>
      </c>
      <c r="E285" s="132">
        <v>2.83</v>
      </c>
      <c r="F285" s="132">
        <v>2.83</v>
      </c>
      <c r="G285" s="132" t="s">
        <v>509</v>
      </c>
      <c r="H285" s="132" t="s">
        <v>66</v>
      </c>
      <c r="I285" s="132">
        <v>0.09</v>
      </c>
      <c r="J285" s="132">
        <v>-49</v>
      </c>
      <c r="K285" s="132">
        <v>-47</v>
      </c>
      <c r="L285" s="132" t="b">
        <v>0</v>
      </c>
      <c r="M285" s="132">
        <v>-8.8919999999999995</v>
      </c>
      <c r="N285" s="132">
        <v>7.2460000000000004</v>
      </c>
      <c r="O285" s="132">
        <v>-1.2270000000000001</v>
      </c>
      <c r="P285" s="132">
        <v>0.23</v>
      </c>
      <c r="Q285" s="132">
        <v>0</v>
      </c>
      <c r="R285" s="132">
        <v>10.9</v>
      </c>
      <c r="S285" s="132">
        <v>0</v>
      </c>
      <c r="T285" s="132">
        <v>-77</v>
      </c>
      <c r="U285" s="132">
        <v>8064</v>
      </c>
      <c r="V285" s="132" t="s">
        <v>6199</v>
      </c>
      <c r="W285" s="132" t="b">
        <v>1</v>
      </c>
      <c r="X285" s="132">
        <v>0</v>
      </c>
      <c r="Y285" s="132" t="b">
        <v>0</v>
      </c>
      <c r="Z285" s="132">
        <v>3</v>
      </c>
      <c r="AA285" s="132">
        <v>0.434</v>
      </c>
    </row>
    <row r="286" spans="2:27" x14ac:dyDescent="0.3">
      <c r="B286" s="132">
        <v>3.77</v>
      </c>
      <c r="C286" s="132">
        <v>13.22</v>
      </c>
      <c r="D286" s="132">
        <v>-2.94</v>
      </c>
      <c r="E286" s="132">
        <v>9.3699999999999992</v>
      </c>
      <c r="F286" s="132">
        <v>9.2899999999999991</v>
      </c>
      <c r="G286" s="132" t="s">
        <v>2828</v>
      </c>
      <c r="H286" s="132" t="s">
        <v>28</v>
      </c>
      <c r="I286" s="132">
        <v>70.03</v>
      </c>
      <c r="J286" s="132">
        <v>-24</v>
      </c>
      <c r="K286" s="132">
        <v>-8</v>
      </c>
      <c r="L286" s="132" t="b">
        <v>1</v>
      </c>
      <c r="M286" s="132">
        <v>-6.9530000000000003</v>
      </c>
      <c r="N286" s="132">
        <v>5.319</v>
      </c>
      <c r="O286" s="132">
        <v>-1.3069999999999999</v>
      </c>
      <c r="P286" s="132">
        <v>1.67</v>
      </c>
      <c r="Q286" s="132">
        <v>19.61</v>
      </c>
      <c r="R286" s="132">
        <v>61.15</v>
      </c>
      <c r="S286" s="132">
        <v>-78</v>
      </c>
      <c r="T286" s="132">
        <v>-79</v>
      </c>
      <c r="U286" s="132">
        <v>196</v>
      </c>
      <c r="V286" s="132" t="s">
        <v>6200</v>
      </c>
      <c r="W286" s="132" t="b">
        <v>1</v>
      </c>
      <c r="X286" s="132">
        <v>0</v>
      </c>
      <c r="Y286" s="132" t="b">
        <v>0</v>
      </c>
      <c r="Z286" s="132">
        <v>57</v>
      </c>
      <c r="AA286" s="132">
        <v>0.432</v>
      </c>
    </row>
    <row r="287" spans="2:27" x14ac:dyDescent="0.3">
      <c r="B287" s="132">
        <v>-0.8</v>
      </c>
      <c r="C287" s="132">
        <v>-0.4</v>
      </c>
      <c r="D287" s="132">
        <v>-4.62</v>
      </c>
      <c r="E287" s="132">
        <v>7.83</v>
      </c>
      <c r="F287" s="132">
        <v>15.89</v>
      </c>
      <c r="G287" s="132" t="s">
        <v>2833</v>
      </c>
      <c r="H287" s="132" t="s">
        <v>31</v>
      </c>
      <c r="I287" s="132">
        <v>0.03</v>
      </c>
      <c r="J287" s="132">
        <v>-30</v>
      </c>
      <c r="K287" s="132">
        <v>-17</v>
      </c>
      <c r="L287" s="132" t="b">
        <v>1</v>
      </c>
      <c r="M287" s="132">
        <v>-8.3140000000000001</v>
      </c>
      <c r="N287" s="132">
        <v>6.3460000000000001</v>
      </c>
      <c r="O287" s="132">
        <v>-1.31</v>
      </c>
      <c r="P287" s="132">
        <v>3.81</v>
      </c>
      <c r="Q287" s="132">
        <v>73.995999999999995</v>
      </c>
      <c r="R287" s="132">
        <v>4.96</v>
      </c>
      <c r="S287" s="132">
        <v>-95</v>
      </c>
      <c r="T287" s="132">
        <v>-92</v>
      </c>
      <c r="U287" s="132">
        <v>1057</v>
      </c>
      <c r="V287" s="132" t="s">
        <v>6201</v>
      </c>
      <c r="W287" s="132" t="b">
        <v>1</v>
      </c>
      <c r="X287" s="132">
        <v>0</v>
      </c>
      <c r="Y287" s="132" t="b">
        <v>0</v>
      </c>
      <c r="Z287" s="132">
        <v>37</v>
      </c>
      <c r="AA287" s="132">
        <v>0.43</v>
      </c>
    </row>
    <row r="288" spans="2:27" x14ac:dyDescent="0.3">
      <c r="B288" s="132">
        <v>-2.63</v>
      </c>
      <c r="C288" s="132">
        <v>22.52</v>
      </c>
      <c r="D288" s="132">
        <v>0</v>
      </c>
      <c r="E288" s="132">
        <v>8.19</v>
      </c>
      <c r="F288" s="132">
        <v>6.32</v>
      </c>
      <c r="G288" s="132" t="s">
        <v>202</v>
      </c>
      <c r="H288" s="132" t="s">
        <v>36</v>
      </c>
      <c r="I288" s="132">
        <v>0.01</v>
      </c>
      <c r="J288" s="132">
        <v>-41</v>
      </c>
      <c r="K288" s="132">
        <v>-24</v>
      </c>
      <c r="L288" s="132" t="b">
        <v>0</v>
      </c>
      <c r="M288" s="132">
        <v>-8.61</v>
      </c>
      <c r="N288" s="132">
        <v>5.6440000000000001</v>
      </c>
      <c r="O288" s="132">
        <v>-1.526</v>
      </c>
      <c r="P288" s="132">
        <v>6.19</v>
      </c>
      <c r="Q288" s="132">
        <v>-34.904000000000003</v>
      </c>
      <c r="R288" s="132">
        <v>3.7</v>
      </c>
      <c r="S288" s="132">
        <v>-72</v>
      </c>
      <c r="T288" s="132">
        <v>-39</v>
      </c>
      <c r="U288" s="132">
        <v>872</v>
      </c>
      <c r="V288" s="132" t="s">
        <v>6202</v>
      </c>
      <c r="W288" s="132" t="b">
        <v>0</v>
      </c>
      <c r="X288" s="132">
        <v>0</v>
      </c>
      <c r="Y288" s="132" t="b">
        <v>0</v>
      </c>
      <c r="Z288" s="132">
        <v>16</v>
      </c>
      <c r="AA288" s="132">
        <v>0.42799999999999999</v>
      </c>
    </row>
    <row r="289" spans="2:27" x14ac:dyDescent="0.3">
      <c r="B289" s="132">
        <v>0.55000000000000004</v>
      </c>
      <c r="C289" s="132">
        <v>-5.67</v>
      </c>
      <c r="D289" s="132">
        <v>-7.58</v>
      </c>
      <c r="E289" s="132">
        <v>-8.5</v>
      </c>
      <c r="F289" s="132">
        <v>-11.17</v>
      </c>
      <c r="G289" s="132" t="s">
        <v>2840</v>
      </c>
      <c r="H289" s="132" t="s">
        <v>150</v>
      </c>
      <c r="I289" s="132">
        <v>0.06</v>
      </c>
      <c r="J289" s="132">
        <v>-40</v>
      </c>
      <c r="K289" s="132">
        <v>-36</v>
      </c>
      <c r="L289" s="132" t="b">
        <v>0</v>
      </c>
      <c r="M289" s="132">
        <v>-6.2069999999999999</v>
      </c>
      <c r="N289" s="132">
        <v>3.9929999999999999</v>
      </c>
      <c r="O289" s="132">
        <v>-1.554</v>
      </c>
      <c r="P289" s="132">
        <v>1.42</v>
      </c>
      <c r="Q289" s="132">
        <v>0</v>
      </c>
      <c r="R289" s="132">
        <v>18.3</v>
      </c>
      <c r="S289" s="132">
        <v>-91</v>
      </c>
      <c r="T289" s="132">
        <v>-93</v>
      </c>
      <c r="U289" s="132">
        <v>770</v>
      </c>
      <c r="V289" s="132" t="s">
        <v>6203</v>
      </c>
      <c r="W289" s="132" t="b">
        <v>0</v>
      </c>
      <c r="X289" s="132">
        <v>0</v>
      </c>
      <c r="Y289" s="132" t="b">
        <v>0</v>
      </c>
      <c r="Z289" s="132">
        <v>24</v>
      </c>
      <c r="AA289" s="132">
        <v>0.42599999999999999</v>
      </c>
    </row>
    <row r="290" spans="2:27" x14ac:dyDescent="0.3">
      <c r="B290" s="132">
        <v>-0.28999999999999998</v>
      </c>
      <c r="C290" s="132">
        <v>-7.81</v>
      </c>
      <c r="D290" s="132">
        <v>-12.07</v>
      </c>
      <c r="E290" s="132">
        <v>-10.92</v>
      </c>
      <c r="F290" s="132">
        <v>-7.31</v>
      </c>
      <c r="G290" s="132" t="s">
        <v>365</v>
      </c>
      <c r="H290" s="132" t="s">
        <v>36</v>
      </c>
      <c r="I290" s="132">
        <v>0.36</v>
      </c>
      <c r="J290" s="132">
        <v>-37</v>
      </c>
      <c r="K290" s="132">
        <v>-33</v>
      </c>
      <c r="L290" s="132" t="b">
        <v>0</v>
      </c>
      <c r="M290" s="132">
        <v>-8.6379999999999999</v>
      </c>
      <c r="N290" s="132">
        <v>5.4029999999999996</v>
      </c>
      <c r="O290" s="132">
        <v>-1.599</v>
      </c>
      <c r="P290" s="132">
        <v>2.91</v>
      </c>
      <c r="Q290" s="132">
        <v>-15.071999999999999</v>
      </c>
      <c r="R290" s="132">
        <v>13.7</v>
      </c>
      <c r="S290" s="132">
        <v>-61</v>
      </c>
      <c r="T290" s="132">
        <v>-82</v>
      </c>
      <c r="U290" s="132">
        <v>502</v>
      </c>
      <c r="V290" s="132" t="s">
        <v>6204</v>
      </c>
      <c r="W290" s="132" t="b">
        <v>1</v>
      </c>
      <c r="X290" s="132">
        <v>0</v>
      </c>
      <c r="Y290" s="132" t="b">
        <v>0</v>
      </c>
      <c r="Z290" s="132">
        <v>40</v>
      </c>
      <c r="AA290" s="132">
        <v>0.42399999999999999</v>
      </c>
    </row>
    <row r="291" spans="2:27" x14ac:dyDescent="0.3">
      <c r="B291" s="132">
        <v>-0.61</v>
      </c>
      <c r="C291" s="132">
        <v>-25.18</v>
      </c>
      <c r="D291" s="132">
        <v>-9.19</v>
      </c>
      <c r="E291" s="132">
        <v>-12.49</v>
      </c>
      <c r="F291" s="132">
        <v>-18</v>
      </c>
      <c r="G291" s="132" t="s">
        <v>60</v>
      </c>
      <c r="H291" s="132" t="s">
        <v>31</v>
      </c>
      <c r="I291" s="132">
        <v>0.04</v>
      </c>
      <c r="J291" s="132">
        <v>-80</v>
      </c>
      <c r="K291" s="132">
        <v>-79</v>
      </c>
      <c r="L291" s="132" t="b">
        <v>0</v>
      </c>
      <c r="M291" s="132">
        <v>-8.5210000000000008</v>
      </c>
      <c r="N291" s="132">
        <v>5.3090000000000002</v>
      </c>
      <c r="O291" s="132">
        <v>-1.605</v>
      </c>
      <c r="P291" s="132">
        <v>4.33</v>
      </c>
      <c r="Q291" s="132">
        <v>-56.338000000000001</v>
      </c>
      <c r="R291" s="132">
        <v>0.82</v>
      </c>
      <c r="S291" s="132">
        <v>-89</v>
      </c>
      <c r="T291" s="132">
        <v>-87</v>
      </c>
      <c r="U291" s="132">
        <v>5633</v>
      </c>
      <c r="V291" s="132" t="s">
        <v>6205</v>
      </c>
      <c r="W291" s="132" t="b">
        <v>0</v>
      </c>
      <c r="X291" s="132">
        <v>0</v>
      </c>
      <c r="Y291" s="132" t="b">
        <v>0</v>
      </c>
      <c r="Z291" s="132">
        <v>35</v>
      </c>
      <c r="AA291" s="132">
        <v>0.42199999999999999</v>
      </c>
    </row>
    <row r="292" spans="2:27" x14ac:dyDescent="0.3">
      <c r="B292" s="132">
        <v>0.1</v>
      </c>
      <c r="C292" s="132">
        <v>-1.23</v>
      </c>
      <c r="D292" s="132">
        <v>1.36</v>
      </c>
      <c r="E292" s="132">
        <v>1.58</v>
      </c>
      <c r="F292" s="132">
        <v>-1.23</v>
      </c>
      <c r="G292" s="132" t="s">
        <v>2833</v>
      </c>
      <c r="H292" s="132" t="s">
        <v>31</v>
      </c>
      <c r="I292" s="132">
        <v>0.67</v>
      </c>
      <c r="J292" s="132">
        <v>-41</v>
      </c>
      <c r="K292" s="132">
        <v>-6</v>
      </c>
      <c r="L292" s="132" t="b">
        <v>0</v>
      </c>
      <c r="M292" s="132">
        <v>-2.9940000000000002</v>
      </c>
      <c r="N292" s="132">
        <v>1.74</v>
      </c>
      <c r="O292" s="132">
        <v>-1.7210000000000001</v>
      </c>
      <c r="P292" s="132">
        <v>1.31</v>
      </c>
      <c r="Q292" s="132">
        <v>7.899</v>
      </c>
      <c r="R292" s="132">
        <v>19.32</v>
      </c>
      <c r="S292" s="132">
        <v>-76</v>
      </c>
      <c r="T292" s="132">
        <v>-82</v>
      </c>
      <c r="U292" s="132">
        <v>789</v>
      </c>
      <c r="V292" s="132" t="s">
        <v>6206</v>
      </c>
      <c r="W292" s="132" t="b">
        <v>1</v>
      </c>
      <c r="X292" s="132">
        <v>0</v>
      </c>
      <c r="Y292" s="132" t="b">
        <v>0</v>
      </c>
      <c r="Z292" s="132">
        <v>39</v>
      </c>
      <c r="AA292" s="132">
        <v>0.42</v>
      </c>
    </row>
    <row r="293" spans="2:27" x14ac:dyDescent="0.3">
      <c r="B293" s="132">
        <v>-26.25</v>
      </c>
      <c r="C293" s="132">
        <v>-26.25</v>
      </c>
      <c r="D293" s="132">
        <v>-26.25</v>
      </c>
      <c r="E293" s="132">
        <v>-41</v>
      </c>
      <c r="F293" s="132">
        <v>-26.25</v>
      </c>
      <c r="G293" s="132" t="s">
        <v>186</v>
      </c>
      <c r="H293" s="132" t="s">
        <v>150</v>
      </c>
      <c r="I293" s="132">
        <v>0.01</v>
      </c>
      <c r="J293" s="132">
        <v>-92</v>
      </c>
      <c r="K293" s="132">
        <v>-92</v>
      </c>
      <c r="L293" s="132" t="b">
        <v>0</v>
      </c>
      <c r="M293" s="132">
        <v>-4.8079999999999998</v>
      </c>
      <c r="N293" s="132">
        <v>2.706</v>
      </c>
      <c r="O293" s="132">
        <v>-1.7769999999999999</v>
      </c>
      <c r="P293" s="132">
        <v>3.22</v>
      </c>
      <c r="Q293" s="132">
        <v>-1105.2629999999999</v>
      </c>
      <c r="R293" s="132">
        <v>5.8999999999999997E-2</v>
      </c>
      <c r="S293" s="132">
        <v>900</v>
      </c>
      <c r="T293" s="132">
        <v>2900</v>
      </c>
      <c r="U293" s="132">
        <v>105263</v>
      </c>
      <c r="V293" s="132" t="s">
        <v>6207</v>
      </c>
      <c r="W293" s="132" t="b">
        <v>0</v>
      </c>
      <c r="X293" s="132">
        <v>0</v>
      </c>
      <c r="Y293" s="132" t="b">
        <v>0</v>
      </c>
      <c r="Z293" s="132">
        <v>0</v>
      </c>
      <c r="AA293" s="132">
        <v>0.41799999999999998</v>
      </c>
    </row>
    <row r="294" spans="2:27" x14ac:dyDescent="0.3">
      <c r="B294" s="132">
        <v>1.45</v>
      </c>
      <c r="C294" s="132">
        <v>-1.87</v>
      </c>
      <c r="D294" s="132">
        <v>-4.9800000000000004</v>
      </c>
      <c r="E294" s="132">
        <v>-2.33</v>
      </c>
      <c r="F294" s="132">
        <v>3.45</v>
      </c>
      <c r="G294" s="132" t="s">
        <v>225</v>
      </c>
      <c r="H294" s="132" t="s">
        <v>36</v>
      </c>
      <c r="I294" s="132">
        <v>0.01</v>
      </c>
      <c r="J294" s="132">
        <v>-49</v>
      </c>
      <c r="K294" s="132">
        <v>-36</v>
      </c>
      <c r="L294" s="132" t="b">
        <v>0</v>
      </c>
      <c r="M294" s="132">
        <v>-10.614000000000001</v>
      </c>
      <c r="N294" s="132">
        <v>5.9279999999999999</v>
      </c>
      <c r="O294" s="132">
        <v>-1.7909999999999999</v>
      </c>
      <c r="P294" s="132">
        <v>3.52</v>
      </c>
      <c r="Q294" s="132">
        <v>0</v>
      </c>
      <c r="R294" s="132">
        <v>1.05</v>
      </c>
      <c r="S294" s="132">
        <v>-100</v>
      </c>
      <c r="T294" s="132">
        <v>-100</v>
      </c>
      <c r="U294" s="132">
        <v>5405</v>
      </c>
      <c r="V294" s="132" t="s">
        <v>6208</v>
      </c>
      <c r="W294" s="132" t="b">
        <v>1</v>
      </c>
      <c r="X294" s="132">
        <v>0</v>
      </c>
      <c r="Y294" s="132" t="b">
        <v>0</v>
      </c>
      <c r="Z294" s="132">
        <v>30</v>
      </c>
      <c r="AA294" s="132">
        <v>0.41599999999999998</v>
      </c>
    </row>
    <row r="295" spans="2:27" x14ac:dyDescent="0.3">
      <c r="B295" s="132">
        <v>-0.22</v>
      </c>
      <c r="C295" s="132">
        <v>0.45</v>
      </c>
      <c r="D295" s="132">
        <v>-1.97</v>
      </c>
      <c r="E295" s="132">
        <v>-5.67</v>
      </c>
      <c r="F295" s="132">
        <v>-0.22</v>
      </c>
      <c r="G295" s="132" t="s">
        <v>225</v>
      </c>
      <c r="H295" s="132" t="s">
        <v>36</v>
      </c>
      <c r="I295" s="132">
        <v>0.08</v>
      </c>
      <c r="J295" s="132">
        <v>-42</v>
      </c>
      <c r="K295" s="132">
        <v>-36</v>
      </c>
      <c r="L295" s="132" t="b">
        <v>0</v>
      </c>
      <c r="M295" s="132">
        <v>-5.282</v>
      </c>
      <c r="N295" s="132">
        <v>2.7770000000000001</v>
      </c>
      <c r="O295" s="132">
        <v>-1.9019999999999999</v>
      </c>
      <c r="P295" s="132">
        <v>1.55</v>
      </c>
      <c r="Q295" s="132">
        <v>-14.398999999999999</v>
      </c>
      <c r="R295" s="132">
        <v>8.98</v>
      </c>
      <c r="S295" s="132">
        <v>-100</v>
      </c>
      <c r="T295" s="132">
        <v>-100</v>
      </c>
      <c r="U295" s="132">
        <v>1439</v>
      </c>
      <c r="V295" s="132" t="s">
        <v>6209</v>
      </c>
      <c r="W295" s="132" t="b">
        <v>1</v>
      </c>
      <c r="X295" s="132">
        <v>0</v>
      </c>
      <c r="Y295" s="132" t="b">
        <v>0</v>
      </c>
      <c r="Z295" s="132">
        <v>34</v>
      </c>
      <c r="AA295" s="132">
        <v>0.41399999999999998</v>
      </c>
    </row>
    <row r="296" spans="2:27" x14ac:dyDescent="0.3">
      <c r="B296" s="132">
        <v>0</v>
      </c>
      <c r="C296" s="132">
        <v>12.5</v>
      </c>
      <c r="D296" s="132">
        <v>0.93</v>
      </c>
      <c r="E296" s="132">
        <v>9.09</v>
      </c>
      <c r="F296" s="132">
        <v>9.09</v>
      </c>
      <c r="G296" s="132" t="s">
        <v>54</v>
      </c>
      <c r="H296" s="132" t="s">
        <v>24</v>
      </c>
      <c r="I296" s="132">
        <v>9</v>
      </c>
      <c r="J296" s="132">
        <v>-60</v>
      </c>
      <c r="K296" s="132">
        <v>-52</v>
      </c>
      <c r="L296" s="132" t="b">
        <v>1</v>
      </c>
      <c r="M296" s="132">
        <v>-7.3289999999999997</v>
      </c>
      <c r="N296" s="132">
        <v>3.8290000000000002</v>
      </c>
      <c r="O296" s="132">
        <v>-1.9139999999999999</v>
      </c>
      <c r="P296" s="132">
        <v>0.37</v>
      </c>
      <c r="Q296" s="132">
        <v>0</v>
      </c>
      <c r="R296" s="132">
        <v>108</v>
      </c>
      <c r="S296" s="132">
        <v>-100</v>
      </c>
      <c r="T296" s="132">
        <v>-100</v>
      </c>
      <c r="U296" s="132">
        <v>497</v>
      </c>
      <c r="V296" s="132" t="s">
        <v>6210</v>
      </c>
      <c r="W296" s="132" t="b">
        <v>0</v>
      </c>
      <c r="X296" s="132">
        <v>0</v>
      </c>
      <c r="Y296" s="132" t="b">
        <v>0</v>
      </c>
      <c r="Z296" s="132">
        <v>5</v>
      </c>
      <c r="AA296" s="132">
        <v>0.41199999999999998</v>
      </c>
    </row>
    <row r="297" spans="2:27" x14ac:dyDescent="0.3">
      <c r="B297" s="132">
        <v>2.0499999999999998</v>
      </c>
      <c r="C297" s="132">
        <v>-10.78</v>
      </c>
      <c r="D297" s="132">
        <v>-12.35</v>
      </c>
      <c r="E297" s="132">
        <v>-25.13</v>
      </c>
      <c r="F297" s="132">
        <v>1.36</v>
      </c>
      <c r="G297" s="132" t="s">
        <v>453</v>
      </c>
      <c r="H297" s="132" t="s">
        <v>102</v>
      </c>
      <c r="I297" s="132">
        <v>0.05</v>
      </c>
      <c r="J297" s="132">
        <v>-72</v>
      </c>
      <c r="K297" s="132">
        <v>-66</v>
      </c>
      <c r="L297" s="132" t="b">
        <v>0</v>
      </c>
      <c r="M297" s="132">
        <v>-21.780999999999999</v>
      </c>
      <c r="N297" s="132">
        <v>10.45</v>
      </c>
      <c r="O297" s="132">
        <v>-2.0840000000000001</v>
      </c>
      <c r="P297" s="132">
        <v>4.97</v>
      </c>
      <c r="Q297" s="132">
        <v>0</v>
      </c>
      <c r="R297" s="132">
        <v>7.3999999999999996E-2</v>
      </c>
      <c r="S297" s="132">
        <v>-100</v>
      </c>
      <c r="T297" s="132">
        <v>-100</v>
      </c>
      <c r="U297" s="132">
        <v>54054</v>
      </c>
      <c r="V297" s="132" t="s">
        <v>6211</v>
      </c>
      <c r="W297" s="132" t="b">
        <v>1</v>
      </c>
      <c r="X297" s="132">
        <v>0</v>
      </c>
      <c r="Y297" s="132" t="b">
        <v>0</v>
      </c>
      <c r="Z297" s="132">
        <v>25</v>
      </c>
      <c r="AA297" s="132">
        <v>0.41</v>
      </c>
    </row>
    <row r="298" spans="2:27" x14ac:dyDescent="0.3">
      <c r="B298" s="132">
        <v>-4.45</v>
      </c>
      <c r="C298" s="132">
        <v>-7.96</v>
      </c>
      <c r="D298" s="132">
        <v>-15.86</v>
      </c>
      <c r="E298" s="132">
        <v>-6.82</v>
      </c>
      <c r="F298" s="132">
        <v>-7.39</v>
      </c>
      <c r="G298" s="132" t="s">
        <v>127</v>
      </c>
      <c r="H298" s="132" t="s">
        <v>44</v>
      </c>
      <c r="I298" s="132">
        <v>0.01</v>
      </c>
      <c r="J298" s="132">
        <v>-60</v>
      </c>
      <c r="K298" s="132">
        <v>-53</v>
      </c>
      <c r="L298" s="132" t="b">
        <v>0</v>
      </c>
      <c r="M298" s="132">
        <v>-12.547000000000001</v>
      </c>
      <c r="N298" s="132">
        <v>5.7069999999999999</v>
      </c>
      <c r="O298" s="132">
        <v>-2.1989999999999998</v>
      </c>
      <c r="P298" s="132">
        <v>1.57</v>
      </c>
      <c r="Q298" s="132">
        <v>112.676</v>
      </c>
      <c r="R298" s="132">
        <v>4.51</v>
      </c>
      <c r="S298" s="132">
        <v>-85</v>
      </c>
      <c r="T298" s="132">
        <v>-79</v>
      </c>
      <c r="U298" s="132">
        <v>2816</v>
      </c>
      <c r="V298" s="132" t="s">
        <v>6212</v>
      </c>
      <c r="W298" s="132" t="b">
        <v>1</v>
      </c>
      <c r="X298" s="132">
        <v>0</v>
      </c>
      <c r="Y298" s="132" t="b">
        <v>0</v>
      </c>
      <c r="Z298" s="132">
        <v>35</v>
      </c>
      <c r="AA298" s="132">
        <v>0.40799999999999997</v>
      </c>
    </row>
    <row r="299" spans="2:27" x14ac:dyDescent="0.3">
      <c r="B299" s="132">
        <v>-1.67</v>
      </c>
      <c r="C299" s="132">
        <v>-6.93</v>
      </c>
      <c r="D299" s="132">
        <v>-6</v>
      </c>
      <c r="E299" s="132">
        <v>-1.26</v>
      </c>
      <c r="F299" s="132">
        <v>-1.67</v>
      </c>
      <c r="G299" s="132" t="s">
        <v>60</v>
      </c>
      <c r="H299" s="132" t="s">
        <v>31</v>
      </c>
      <c r="I299" s="132">
        <v>1.26</v>
      </c>
      <c r="J299" s="132">
        <v>-17</v>
      </c>
      <c r="K299" s="132">
        <v>-13</v>
      </c>
      <c r="L299" s="132" t="b">
        <v>0</v>
      </c>
      <c r="M299" s="132">
        <v>-6.3120000000000003</v>
      </c>
      <c r="N299" s="132">
        <v>2.8460000000000001</v>
      </c>
      <c r="O299" s="132">
        <v>-2.218</v>
      </c>
      <c r="P299" s="132">
        <v>0.62</v>
      </c>
      <c r="Q299" s="132">
        <v>0</v>
      </c>
      <c r="R299" s="132">
        <v>4700</v>
      </c>
      <c r="S299" s="132">
        <v>-65</v>
      </c>
      <c r="T299" s="132">
        <v>-53</v>
      </c>
      <c r="U299" s="132">
        <v>6</v>
      </c>
      <c r="V299" s="132" t="s">
        <v>6213</v>
      </c>
      <c r="W299" s="132" t="b">
        <v>1</v>
      </c>
      <c r="X299" s="132">
        <v>0</v>
      </c>
      <c r="Y299" s="132" t="b">
        <v>0</v>
      </c>
      <c r="Z299" s="132">
        <v>17</v>
      </c>
      <c r="AA299" s="132">
        <v>0.40600000000000003</v>
      </c>
    </row>
    <row r="300" spans="2:27" x14ac:dyDescent="0.3">
      <c r="B300" s="132">
        <v>-1.99</v>
      </c>
      <c r="C300" s="132">
        <v>-10.87</v>
      </c>
      <c r="D300" s="132">
        <v>-19.61</v>
      </c>
      <c r="E300" s="132">
        <v>-6.11</v>
      </c>
      <c r="F300" s="132">
        <v>-15.46</v>
      </c>
      <c r="G300" s="132" t="s">
        <v>301</v>
      </c>
      <c r="H300" s="132" t="s">
        <v>31</v>
      </c>
      <c r="I300" s="132">
        <v>0.12</v>
      </c>
      <c r="J300" s="132">
        <v>-46</v>
      </c>
      <c r="K300" s="132">
        <v>-43</v>
      </c>
      <c r="L300" s="132" t="b">
        <v>0</v>
      </c>
      <c r="M300" s="132">
        <v>-14.661</v>
      </c>
      <c r="N300" s="132">
        <v>6.3979999999999997</v>
      </c>
      <c r="O300" s="132">
        <v>-2.2909999999999999</v>
      </c>
      <c r="P300" s="132">
        <v>2.82</v>
      </c>
      <c r="Q300" s="132">
        <v>-43.220999999999997</v>
      </c>
      <c r="R300" s="132">
        <v>24.6</v>
      </c>
      <c r="S300" s="132">
        <v>-57</v>
      </c>
      <c r="T300" s="132">
        <v>-74</v>
      </c>
      <c r="U300" s="132">
        <v>288</v>
      </c>
      <c r="V300" s="132" t="s">
        <v>6214</v>
      </c>
      <c r="W300" s="132" t="b">
        <v>1</v>
      </c>
      <c r="X300" s="132">
        <v>0</v>
      </c>
      <c r="Y300" s="132" t="b">
        <v>0</v>
      </c>
      <c r="Z300" s="132">
        <v>41</v>
      </c>
      <c r="AA300" s="132">
        <v>0.40400000000000003</v>
      </c>
    </row>
    <row r="301" spans="2:27" x14ac:dyDescent="0.3">
      <c r="B301" s="132">
        <v>-3.37</v>
      </c>
      <c r="C301" s="132">
        <v>-3.91</v>
      </c>
      <c r="D301" s="132">
        <v>-8.99</v>
      </c>
      <c r="E301" s="132">
        <v>-8.51</v>
      </c>
      <c r="F301" s="132">
        <v>-10.88</v>
      </c>
      <c r="G301" s="132" t="s">
        <v>383</v>
      </c>
      <c r="H301" s="132" t="s">
        <v>36</v>
      </c>
      <c r="I301" s="132">
        <v>0.01</v>
      </c>
      <c r="J301" s="132">
        <v>-30</v>
      </c>
      <c r="K301" s="132">
        <v>-19</v>
      </c>
      <c r="L301" s="132" t="b">
        <v>0</v>
      </c>
      <c r="M301" s="132">
        <v>-7.4720000000000004</v>
      </c>
      <c r="N301" s="132">
        <v>3.1949999999999998</v>
      </c>
      <c r="O301" s="132">
        <v>-2.339</v>
      </c>
      <c r="P301" s="132">
        <v>2.2799999999999998</v>
      </c>
      <c r="Q301" s="132">
        <v>-152.672</v>
      </c>
      <c r="R301" s="132">
        <v>1.72</v>
      </c>
      <c r="S301" s="132">
        <v>446</v>
      </c>
      <c r="T301" s="132">
        <v>81</v>
      </c>
      <c r="U301" s="132">
        <v>5089</v>
      </c>
      <c r="V301" s="132" t="s">
        <v>6215</v>
      </c>
      <c r="W301" s="132" t="b">
        <v>1</v>
      </c>
      <c r="X301" s="132">
        <v>0</v>
      </c>
      <c r="Y301" s="132" t="b">
        <v>0</v>
      </c>
      <c r="Z301" s="132">
        <v>14</v>
      </c>
      <c r="AA301" s="132">
        <v>0.40200000000000002</v>
      </c>
    </row>
    <row r="302" spans="2:27" x14ac:dyDescent="0.3">
      <c r="B302" s="132">
        <v>-3.8</v>
      </c>
      <c r="C302" s="132">
        <v>-10.06</v>
      </c>
      <c r="D302" s="132">
        <v>-21.65</v>
      </c>
      <c r="E302" s="132">
        <v>-18.28</v>
      </c>
      <c r="F302" s="132">
        <v>-17.84</v>
      </c>
      <c r="G302" s="132" t="s">
        <v>56</v>
      </c>
      <c r="H302" s="132" t="s">
        <v>24</v>
      </c>
      <c r="I302" s="132">
        <v>0.17</v>
      </c>
      <c r="J302" s="132">
        <v>-94</v>
      </c>
      <c r="K302" s="132">
        <v>-94</v>
      </c>
      <c r="L302" s="132" t="b">
        <v>0</v>
      </c>
      <c r="M302" s="132">
        <v>-12.404</v>
      </c>
      <c r="N302" s="132">
        <v>5.1360000000000001</v>
      </c>
      <c r="O302" s="132">
        <v>-2.415</v>
      </c>
      <c r="P302" s="132">
        <v>5.84</v>
      </c>
      <c r="Q302" s="132">
        <v>-28.169</v>
      </c>
      <c r="R302" s="132">
        <v>0.60799999999999998</v>
      </c>
      <c r="S302" s="132">
        <v>-23</v>
      </c>
      <c r="T302" s="132">
        <v>-67</v>
      </c>
      <c r="U302" s="132">
        <v>5633</v>
      </c>
      <c r="V302" s="132" t="s">
        <v>6216</v>
      </c>
      <c r="W302" s="132" t="b">
        <v>0</v>
      </c>
      <c r="X302" s="132">
        <v>0</v>
      </c>
      <c r="Y302" s="132" t="b">
        <v>0</v>
      </c>
      <c r="Z302" s="132">
        <v>31</v>
      </c>
      <c r="AA302" s="132">
        <v>0.4</v>
      </c>
    </row>
    <row r="303" spans="2:27" x14ac:dyDescent="0.3">
      <c r="B303" s="132">
        <v>-6.07</v>
      </c>
      <c r="C303" s="132">
        <v>-33.24</v>
      </c>
      <c r="D303" s="132">
        <v>-26.06</v>
      </c>
      <c r="E303" s="132">
        <v>-28.06</v>
      </c>
      <c r="F303" s="132">
        <v>-29.16</v>
      </c>
      <c r="G303" s="132" t="s">
        <v>2824</v>
      </c>
      <c r="H303" s="132" t="s">
        <v>150</v>
      </c>
      <c r="I303" s="132">
        <v>0.15</v>
      </c>
      <c r="J303" s="132">
        <v>-66</v>
      </c>
      <c r="K303" s="132">
        <v>-66</v>
      </c>
      <c r="L303" s="132" t="b">
        <v>0</v>
      </c>
      <c r="M303" s="132">
        <v>-24.843</v>
      </c>
      <c r="N303" s="132">
        <v>9.8800000000000008</v>
      </c>
      <c r="O303" s="132">
        <v>-2.5139999999999998</v>
      </c>
      <c r="P303" s="132">
        <v>5.01</v>
      </c>
      <c r="Q303" s="132">
        <v>-25.806000000000001</v>
      </c>
      <c r="R303" s="132">
        <v>9.2799999999999994</v>
      </c>
      <c r="S303" s="132">
        <v>-60</v>
      </c>
      <c r="T303" s="132">
        <v>-38</v>
      </c>
      <c r="U303" s="132">
        <v>430</v>
      </c>
      <c r="V303" s="132" t="s">
        <v>6217</v>
      </c>
      <c r="W303" s="132" t="b">
        <v>1</v>
      </c>
      <c r="X303" s="132">
        <v>0</v>
      </c>
      <c r="Y303" s="132" t="b">
        <v>0</v>
      </c>
      <c r="Z303" s="132">
        <v>38</v>
      </c>
      <c r="AA303" s="132">
        <v>0.39800000000000002</v>
      </c>
    </row>
    <row r="304" spans="2:27" x14ac:dyDescent="0.3">
      <c r="B304" s="132">
        <v>-0.91</v>
      </c>
      <c r="C304" s="132">
        <v>-37.409999999999997</v>
      </c>
      <c r="D304" s="132">
        <v>-34.47</v>
      </c>
      <c r="E304" s="132">
        <v>-25.54</v>
      </c>
      <c r="F304" s="132">
        <v>-31.44</v>
      </c>
      <c r="G304" s="132" t="s">
        <v>146</v>
      </c>
      <c r="H304" s="132" t="s">
        <v>24</v>
      </c>
      <c r="I304" s="132">
        <v>5.0599999999999996</v>
      </c>
      <c r="J304" s="132">
        <v>-76</v>
      </c>
      <c r="K304" s="132">
        <v>-76</v>
      </c>
      <c r="L304" s="132" t="b">
        <v>0</v>
      </c>
      <c r="M304" s="132">
        <v>-30.202000000000002</v>
      </c>
      <c r="N304" s="132">
        <v>11.711</v>
      </c>
      <c r="O304" s="132">
        <v>-2.5790000000000002</v>
      </c>
      <c r="P304" s="132">
        <v>8.49</v>
      </c>
      <c r="Q304" s="132">
        <v>5.806</v>
      </c>
      <c r="R304" s="132">
        <v>85.22</v>
      </c>
      <c r="S304" s="132">
        <v>-86</v>
      </c>
      <c r="T304" s="132">
        <v>-76</v>
      </c>
      <c r="U304" s="132">
        <v>27</v>
      </c>
      <c r="V304" s="132" t="s">
        <v>6218</v>
      </c>
      <c r="W304" s="132" t="b">
        <v>1</v>
      </c>
      <c r="X304" s="132">
        <v>0</v>
      </c>
      <c r="Y304" s="132" t="b">
        <v>0</v>
      </c>
      <c r="Z304" s="132">
        <v>42</v>
      </c>
      <c r="AA304" s="132">
        <v>0.39600000000000002</v>
      </c>
    </row>
    <row r="305" spans="2:27" x14ac:dyDescent="0.3">
      <c r="B305" s="132">
        <v>0</v>
      </c>
      <c r="C305" s="132">
        <v>-2.17</v>
      </c>
      <c r="D305" s="132">
        <v>1.1200000000000001</v>
      </c>
      <c r="E305" s="132">
        <v>-3.74</v>
      </c>
      <c r="F305" s="132">
        <v>-3.74</v>
      </c>
      <c r="G305" s="132" t="s">
        <v>186</v>
      </c>
      <c r="H305" s="132" t="s">
        <v>150</v>
      </c>
      <c r="I305" s="132">
        <v>0.44</v>
      </c>
      <c r="J305" s="132">
        <v>-8</v>
      </c>
      <c r="K305" s="132">
        <v>-7</v>
      </c>
      <c r="L305" s="132" t="b">
        <v>0</v>
      </c>
      <c r="M305" s="132">
        <v>-4.4249999999999998</v>
      </c>
      <c r="N305" s="132">
        <v>1.708</v>
      </c>
      <c r="O305" s="132">
        <v>-2.5910000000000002</v>
      </c>
      <c r="P305" s="132">
        <v>0.73</v>
      </c>
      <c r="Q305" s="132">
        <v>151.73400000000001</v>
      </c>
      <c r="R305" s="132">
        <v>180</v>
      </c>
      <c r="S305" s="132">
        <v>-17</v>
      </c>
      <c r="T305" s="132">
        <v>-90</v>
      </c>
      <c r="U305" s="132">
        <v>151</v>
      </c>
      <c r="V305" s="132" t="s">
        <v>6219</v>
      </c>
      <c r="W305" s="132" t="b">
        <v>0</v>
      </c>
      <c r="X305" s="132">
        <v>0</v>
      </c>
      <c r="Y305" s="132" t="b">
        <v>0</v>
      </c>
      <c r="Z305" s="132">
        <v>20</v>
      </c>
      <c r="AA305" s="132">
        <v>0.39400000000000002</v>
      </c>
    </row>
    <row r="306" spans="2:27" x14ac:dyDescent="0.3">
      <c r="B306" s="132">
        <v>0</v>
      </c>
      <c r="C306" s="132">
        <v>1.54</v>
      </c>
      <c r="D306" s="132">
        <v>0.76</v>
      </c>
      <c r="E306" s="132">
        <v>7.32</v>
      </c>
      <c r="F306" s="132">
        <v>3.12</v>
      </c>
      <c r="G306" s="132" t="s">
        <v>186</v>
      </c>
      <c r="H306" s="132" t="s">
        <v>150</v>
      </c>
      <c r="I306" s="132">
        <v>0.01</v>
      </c>
      <c r="J306" s="132">
        <v>-11</v>
      </c>
      <c r="K306" s="132">
        <v>-4</v>
      </c>
      <c r="L306" s="132" t="b">
        <v>1</v>
      </c>
      <c r="M306" s="132">
        <v>-5.1989999999999998</v>
      </c>
      <c r="N306" s="132">
        <v>1.978</v>
      </c>
      <c r="O306" s="132">
        <v>-2.629</v>
      </c>
      <c r="P306" s="132">
        <v>0.34</v>
      </c>
      <c r="Q306" s="132">
        <v>0</v>
      </c>
      <c r="R306" s="132">
        <v>132</v>
      </c>
      <c r="S306" s="132">
        <v>-100</v>
      </c>
      <c r="T306" s="132">
        <v>-100</v>
      </c>
      <c r="U306" s="132">
        <v>444</v>
      </c>
      <c r="V306" s="132" t="s">
        <v>6220</v>
      </c>
      <c r="W306" s="132" t="b">
        <v>1</v>
      </c>
      <c r="X306" s="132">
        <v>0</v>
      </c>
      <c r="Y306" s="132" t="b">
        <v>1</v>
      </c>
      <c r="Z306" s="132">
        <v>7</v>
      </c>
      <c r="AA306" s="132">
        <v>0.39200000000000002</v>
      </c>
    </row>
    <row r="307" spans="2:27" x14ac:dyDescent="0.3">
      <c r="B307" s="132">
        <v>5.48</v>
      </c>
      <c r="C307" s="132">
        <v>20.079999999999998</v>
      </c>
      <c r="D307" s="132">
        <v>6.65</v>
      </c>
      <c r="E307" s="132">
        <v>14.83</v>
      </c>
      <c r="F307" s="132">
        <v>7.35</v>
      </c>
      <c r="G307" s="132" t="s">
        <v>221</v>
      </c>
      <c r="H307" s="132" t="s">
        <v>115</v>
      </c>
      <c r="I307" s="132">
        <v>4.09</v>
      </c>
      <c r="J307" s="132">
        <v>-26</v>
      </c>
      <c r="K307" s="132">
        <v>-4</v>
      </c>
      <c r="L307" s="132" t="b">
        <v>1</v>
      </c>
      <c r="M307" s="132">
        <v>-11.621</v>
      </c>
      <c r="N307" s="132">
        <v>4.399</v>
      </c>
      <c r="O307" s="132">
        <v>-2.6419999999999999</v>
      </c>
      <c r="P307" s="132">
        <v>2.76</v>
      </c>
      <c r="Q307" s="132">
        <v>67.61</v>
      </c>
      <c r="R307" s="132">
        <v>23.08</v>
      </c>
      <c r="S307" s="132">
        <v>-78</v>
      </c>
      <c r="T307" s="132">
        <v>-74</v>
      </c>
      <c r="U307" s="132">
        <v>314</v>
      </c>
      <c r="V307" s="132" t="s">
        <v>6221</v>
      </c>
      <c r="W307" s="132" t="b">
        <v>0</v>
      </c>
      <c r="X307" s="132">
        <v>0</v>
      </c>
      <c r="Y307" s="132" t="b">
        <v>0</v>
      </c>
      <c r="Z307" s="132">
        <v>48</v>
      </c>
      <c r="AA307" s="132">
        <v>0.39</v>
      </c>
    </row>
    <row r="308" spans="2:27" x14ac:dyDescent="0.3">
      <c r="B308" s="132">
        <v>0</v>
      </c>
      <c r="C308" s="132">
        <v>-9.09</v>
      </c>
      <c r="D308" s="132">
        <v>-9.09</v>
      </c>
      <c r="E308" s="132">
        <v>-16.670000000000002</v>
      </c>
      <c r="F308" s="132">
        <v>-13.04</v>
      </c>
      <c r="G308" s="132" t="s">
        <v>121</v>
      </c>
      <c r="H308" s="132" t="s">
        <v>115</v>
      </c>
      <c r="I308" s="132">
        <v>0.01</v>
      </c>
      <c r="J308" s="132">
        <v>-33</v>
      </c>
      <c r="K308" s="132">
        <v>-33</v>
      </c>
      <c r="L308" s="132" t="b">
        <v>0</v>
      </c>
      <c r="M308" s="132">
        <v>-12.811999999999999</v>
      </c>
      <c r="N308" s="132">
        <v>4.8369999999999997</v>
      </c>
      <c r="O308" s="132">
        <v>-2.649</v>
      </c>
      <c r="P308" s="132">
        <v>3</v>
      </c>
      <c r="Q308" s="132">
        <v>0</v>
      </c>
      <c r="R308" s="132">
        <v>0.01</v>
      </c>
      <c r="S308" s="132">
        <v>-100</v>
      </c>
      <c r="T308" s="132">
        <v>-100</v>
      </c>
      <c r="U308" s="132">
        <v>666666</v>
      </c>
      <c r="V308" s="132" t="s">
        <v>6222</v>
      </c>
      <c r="W308" s="132" t="b">
        <v>0</v>
      </c>
      <c r="X308" s="132">
        <v>0</v>
      </c>
      <c r="Y308" s="132" t="b">
        <v>0</v>
      </c>
      <c r="Z308" s="132">
        <v>11</v>
      </c>
      <c r="AA308" s="132">
        <v>0.38800000000000001</v>
      </c>
    </row>
    <row r="309" spans="2:27" x14ac:dyDescent="0.3">
      <c r="B309" s="132">
        <v>-2.94</v>
      </c>
      <c r="C309" s="132">
        <v>-9.85</v>
      </c>
      <c r="D309" s="132">
        <v>-11.13</v>
      </c>
      <c r="E309" s="132">
        <v>134.71</v>
      </c>
      <c r="F309" s="132">
        <v>-3.88</v>
      </c>
      <c r="G309" s="132" t="s">
        <v>111</v>
      </c>
      <c r="H309" s="132" t="s">
        <v>44</v>
      </c>
      <c r="I309" s="132">
        <v>0.17</v>
      </c>
      <c r="J309" s="132">
        <v>-80</v>
      </c>
      <c r="K309" s="132">
        <v>-48</v>
      </c>
      <c r="L309" s="132" t="b">
        <v>0</v>
      </c>
      <c r="M309" s="132">
        <v>-20.007000000000001</v>
      </c>
      <c r="N309" s="132">
        <v>7.3330000000000002</v>
      </c>
      <c r="O309" s="132">
        <v>-2.7280000000000002</v>
      </c>
      <c r="P309" s="132">
        <v>5.64</v>
      </c>
      <c r="Q309" s="132">
        <v>1.49</v>
      </c>
      <c r="R309" s="132">
        <v>2.38</v>
      </c>
      <c r="S309" s="132">
        <v>-74</v>
      </c>
      <c r="T309" s="132">
        <v>-81</v>
      </c>
      <c r="U309" s="132">
        <v>1490</v>
      </c>
      <c r="V309" s="132" t="s">
        <v>6223</v>
      </c>
      <c r="W309" s="132" t="b">
        <v>1</v>
      </c>
      <c r="X309" s="132">
        <v>0</v>
      </c>
      <c r="Y309" s="132" t="b">
        <v>0</v>
      </c>
      <c r="Z309" s="132">
        <v>46</v>
      </c>
      <c r="AA309" s="132">
        <v>0.38600000000000001</v>
      </c>
    </row>
    <row r="310" spans="2:27" x14ac:dyDescent="0.3">
      <c r="B310" s="132">
        <v>-1.1200000000000001</v>
      </c>
      <c r="C310" s="132">
        <v>-6.97</v>
      </c>
      <c r="D310" s="132">
        <v>-7.14</v>
      </c>
      <c r="E310" s="132">
        <v>-2.11</v>
      </c>
      <c r="F310" s="132">
        <v>-6.79</v>
      </c>
      <c r="G310" s="132" t="s">
        <v>79</v>
      </c>
      <c r="H310" s="132" t="s">
        <v>36</v>
      </c>
      <c r="I310" s="132">
        <v>0.11</v>
      </c>
      <c r="J310" s="132">
        <v>-51</v>
      </c>
      <c r="K310" s="132">
        <v>-51</v>
      </c>
      <c r="L310" s="132" t="b">
        <v>0</v>
      </c>
      <c r="M310" s="132">
        <v>-8.5329999999999995</v>
      </c>
      <c r="N310" s="132">
        <v>3.0670000000000002</v>
      </c>
      <c r="O310" s="132">
        <v>-2.782</v>
      </c>
      <c r="P310" s="132">
        <v>2.06</v>
      </c>
      <c r="Q310" s="132">
        <v>24.876000000000001</v>
      </c>
      <c r="R310" s="132">
        <v>0.97499999999999998</v>
      </c>
      <c r="S310" s="132">
        <v>-92</v>
      </c>
      <c r="T310" s="132">
        <v>-93</v>
      </c>
      <c r="U310" s="132">
        <v>9950</v>
      </c>
      <c r="V310" s="132" t="s">
        <v>6224</v>
      </c>
      <c r="W310" s="132" t="b">
        <v>0</v>
      </c>
      <c r="X310" s="132">
        <v>0</v>
      </c>
      <c r="Y310" s="132" t="b">
        <v>0</v>
      </c>
      <c r="Z310" s="132">
        <v>37</v>
      </c>
      <c r="AA310" s="132">
        <v>0.38400000000000001</v>
      </c>
    </row>
    <row r="311" spans="2:27" x14ac:dyDescent="0.3">
      <c r="B311" s="132">
        <v>3.47</v>
      </c>
      <c r="C311" s="132">
        <v>-1.86</v>
      </c>
      <c r="D311" s="132">
        <v>-3.52</v>
      </c>
      <c r="E311" s="132">
        <v>10.66</v>
      </c>
      <c r="F311" s="132">
        <v>0.88</v>
      </c>
      <c r="G311" s="132" t="s">
        <v>167</v>
      </c>
      <c r="H311" s="132" t="s">
        <v>36</v>
      </c>
      <c r="I311" s="132">
        <v>0.69</v>
      </c>
      <c r="J311" s="132">
        <v>-36</v>
      </c>
      <c r="K311" s="132">
        <v>-26</v>
      </c>
      <c r="L311" s="132" t="b">
        <v>0</v>
      </c>
      <c r="M311" s="132">
        <v>-10.172000000000001</v>
      </c>
      <c r="N311" s="132">
        <v>3.4929999999999999</v>
      </c>
      <c r="O311" s="132">
        <v>-2.9119999999999999</v>
      </c>
      <c r="P311" s="132">
        <v>1.93</v>
      </c>
      <c r="Q311" s="132">
        <v>174.11099999999999</v>
      </c>
      <c r="R311" s="132">
        <v>13.7</v>
      </c>
      <c r="S311" s="132">
        <v>-9</v>
      </c>
      <c r="T311" s="132">
        <v>-10</v>
      </c>
      <c r="U311" s="132">
        <v>757</v>
      </c>
      <c r="V311" s="132" t="s">
        <v>6225</v>
      </c>
      <c r="W311" s="132" t="b">
        <v>1</v>
      </c>
      <c r="X311" s="132">
        <v>0</v>
      </c>
      <c r="Y311" s="132" t="b">
        <v>0</v>
      </c>
      <c r="Z311" s="132">
        <v>40</v>
      </c>
      <c r="AA311" s="132">
        <v>0.38200000000000001</v>
      </c>
    </row>
    <row r="312" spans="2:27" x14ac:dyDescent="0.3">
      <c r="B312" s="132">
        <v>-2.63</v>
      </c>
      <c r="C312" s="132">
        <v>-5.31</v>
      </c>
      <c r="D312" s="132">
        <v>-9.25</v>
      </c>
      <c r="E312" s="132">
        <v>-0.41</v>
      </c>
      <c r="F312" s="132">
        <v>-8.2100000000000009</v>
      </c>
      <c r="G312" s="132" t="s">
        <v>169</v>
      </c>
      <c r="H312" s="132" t="s">
        <v>24</v>
      </c>
      <c r="I312" s="132">
        <v>0.05</v>
      </c>
      <c r="J312" s="132">
        <v>-63</v>
      </c>
      <c r="K312" s="132">
        <v>-62</v>
      </c>
      <c r="L312" s="132" t="b">
        <v>0</v>
      </c>
      <c r="M312" s="132">
        <v>-10.965999999999999</v>
      </c>
      <c r="N312" s="132">
        <v>3.4969999999999999</v>
      </c>
      <c r="O312" s="132">
        <v>-3.1360000000000001</v>
      </c>
      <c r="P312" s="132">
        <v>2.98</v>
      </c>
      <c r="Q312" s="132">
        <v>0</v>
      </c>
      <c r="R312" s="132">
        <v>4.8099999999999996</v>
      </c>
      <c r="S312" s="132">
        <v>-78</v>
      </c>
      <c r="T312" s="132">
        <v>-87</v>
      </c>
      <c r="U312" s="132">
        <v>1397</v>
      </c>
      <c r="V312" s="132" t="s">
        <v>6226</v>
      </c>
      <c r="W312" s="132" t="b">
        <v>0</v>
      </c>
      <c r="X312" s="132">
        <v>0</v>
      </c>
      <c r="Y312" s="132" t="b">
        <v>0</v>
      </c>
      <c r="Z312" s="132">
        <v>28</v>
      </c>
      <c r="AA312" s="132">
        <v>0.38</v>
      </c>
    </row>
    <row r="313" spans="2:27" x14ac:dyDescent="0.3">
      <c r="B313" s="132">
        <v>0.12</v>
      </c>
      <c r="C313" s="132">
        <v>-6.57</v>
      </c>
      <c r="D313" s="132">
        <v>-37.5</v>
      </c>
      <c r="E313" s="132">
        <v>27.36</v>
      </c>
      <c r="F313" s="132">
        <v>-19.16</v>
      </c>
      <c r="G313" s="132" t="s">
        <v>127</v>
      </c>
      <c r="H313" s="132" t="s">
        <v>44</v>
      </c>
      <c r="I313" s="132">
        <v>0.12</v>
      </c>
      <c r="J313" s="132">
        <v>-79</v>
      </c>
      <c r="K313" s="132">
        <v>-73</v>
      </c>
      <c r="L313" s="132" t="b">
        <v>0</v>
      </c>
      <c r="M313" s="132">
        <v>-63.238</v>
      </c>
      <c r="N313" s="132">
        <v>19.896999999999998</v>
      </c>
      <c r="O313" s="132">
        <v>-3.1779999999999999</v>
      </c>
      <c r="P313" s="132">
        <v>3.57</v>
      </c>
      <c r="Q313" s="132">
        <v>-6.9249999999999998</v>
      </c>
      <c r="R313" s="132">
        <v>4.05</v>
      </c>
      <c r="S313" s="132">
        <v>-51</v>
      </c>
      <c r="T313" s="132">
        <v>-73</v>
      </c>
      <c r="U313" s="132">
        <v>1385</v>
      </c>
      <c r="V313" s="132" t="s">
        <v>6227</v>
      </c>
      <c r="W313" s="132" t="b">
        <v>1</v>
      </c>
      <c r="X313" s="132">
        <v>0</v>
      </c>
      <c r="Y313" s="132" t="b">
        <v>0</v>
      </c>
      <c r="Z313" s="132">
        <v>35</v>
      </c>
      <c r="AA313" s="132">
        <v>0.378</v>
      </c>
    </row>
    <row r="314" spans="2:27" x14ac:dyDescent="0.3">
      <c r="B314" s="132">
        <v>-0.28000000000000003</v>
      </c>
      <c r="C314" s="132">
        <v>-1.31</v>
      </c>
      <c r="D314" s="132">
        <v>-2.44</v>
      </c>
      <c r="E314" s="132">
        <v>-4.25</v>
      </c>
      <c r="F314" s="132">
        <v>-0.33</v>
      </c>
      <c r="G314" s="132" t="s">
        <v>81</v>
      </c>
      <c r="H314" s="132" t="s">
        <v>24</v>
      </c>
      <c r="I314" s="132">
        <v>14.19</v>
      </c>
      <c r="J314" s="132">
        <v>-29</v>
      </c>
      <c r="K314" s="132">
        <v>-7</v>
      </c>
      <c r="L314" s="132" t="b">
        <v>1</v>
      </c>
      <c r="M314" s="132">
        <v>-8.18</v>
      </c>
      <c r="N314" s="132">
        <v>2.5550000000000002</v>
      </c>
      <c r="O314" s="132">
        <v>-3.202</v>
      </c>
      <c r="P314" s="132">
        <v>2.67</v>
      </c>
      <c r="Q314" s="132">
        <v>83.228999999999999</v>
      </c>
      <c r="R314" s="132">
        <v>180.3</v>
      </c>
      <c r="S314" s="132">
        <v>-71</v>
      </c>
      <c r="T314" s="132">
        <v>-58</v>
      </c>
      <c r="U314" s="132">
        <v>41</v>
      </c>
      <c r="V314" s="132" t="s">
        <v>6228</v>
      </c>
      <c r="W314" s="132" t="b">
        <v>1</v>
      </c>
      <c r="X314" s="132">
        <v>0</v>
      </c>
      <c r="Y314" s="132" t="b">
        <v>1</v>
      </c>
      <c r="Z314" s="132">
        <v>47</v>
      </c>
      <c r="AA314" s="132">
        <v>0.376</v>
      </c>
    </row>
    <row r="315" spans="2:27" x14ac:dyDescent="0.3">
      <c r="B315" s="132">
        <v>-0.74</v>
      </c>
      <c r="C315" s="132">
        <v>-2.17</v>
      </c>
      <c r="D315" s="132">
        <v>-7.38</v>
      </c>
      <c r="E315" s="132">
        <v>12.5</v>
      </c>
      <c r="F315" s="132">
        <v>4.45</v>
      </c>
      <c r="G315" s="132" t="s">
        <v>510</v>
      </c>
      <c r="H315" s="132" t="s">
        <v>48</v>
      </c>
      <c r="I315" s="132">
        <v>0.04</v>
      </c>
      <c r="J315" s="132">
        <v>-88</v>
      </c>
      <c r="K315" s="132">
        <v>-85</v>
      </c>
      <c r="L315" s="132" t="b">
        <v>0</v>
      </c>
      <c r="M315" s="132">
        <v>-16.536999999999999</v>
      </c>
      <c r="N315" s="132">
        <v>4.9610000000000003</v>
      </c>
      <c r="O315" s="132">
        <v>-3.3340000000000001</v>
      </c>
      <c r="P315" s="132">
        <v>1.93</v>
      </c>
      <c r="Q315" s="132">
        <v>0</v>
      </c>
      <c r="R315" s="132">
        <v>27</v>
      </c>
      <c r="S315" s="132">
        <v>-88</v>
      </c>
      <c r="T315" s="132">
        <v>-77</v>
      </c>
      <c r="U315" s="132">
        <v>383</v>
      </c>
      <c r="V315" s="132" t="s">
        <v>6229</v>
      </c>
      <c r="W315" s="132" t="b">
        <v>0</v>
      </c>
      <c r="X315" s="132">
        <v>0</v>
      </c>
      <c r="Y315" s="132" t="b">
        <v>0</v>
      </c>
      <c r="Z315" s="132">
        <v>41</v>
      </c>
      <c r="AA315" s="132">
        <v>0.375</v>
      </c>
    </row>
    <row r="316" spans="2:27" x14ac:dyDescent="0.3">
      <c r="B316" s="132">
        <v>-0.91</v>
      </c>
      <c r="C316" s="132">
        <v>-5.22</v>
      </c>
      <c r="D316" s="132">
        <v>-16.149999999999999</v>
      </c>
      <c r="E316" s="132">
        <v>-10.41</v>
      </c>
      <c r="F316" s="132">
        <v>-7.37</v>
      </c>
      <c r="G316" s="132" t="s">
        <v>79</v>
      </c>
      <c r="H316" s="132" t="s">
        <v>36</v>
      </c>
      <c r="I316" s="132">
        <v>0.02</v>
      </c>
      <c r="J316" s="132">
        <v>-45</v>
      </c>
      <c r="K316" s="132">
        <v>-43</v>
      </c>
      <c r="L316" s="132" t="b">
        <v>0</v>
      </c>
      <c r="M316" s="132">
        <v>-25.963999999999999</v>
      </c>
      <c r="N316" s="132">
        <v>7.7610000000000001</v>
      </c>
      <c r="O316" s="132">
        <v>-3.3450000000000002</v>
      </c>
      <c r="P316" s="132">
        <v>2.69</v>
      </c>
      <c r="Q316" s="132">
        <v>11.364000000000001</v>
      </c>
      <c r="R316" s="132">
        <v>6.54</v>
      </c>
      <c r="S316" s="132">
        <v>-91</v>
      </c>
      <c r="T316" s="132">
        <v>-97</v>
      </c>
      <c r="U316" s="132">
        <v>1136</v>
      </c>
      <c r="V316" s="132" t="s">
        <v>6230</v>
      </c>
      <c r="W316" s="132" t="b">
        <v>1</v>
      </c>
      <c r="X316" s="132">
        <v>0</v>
      </c>
      <c r="Y316" s="132" t="b">
        <v>0</v>
      </c>
      <c r="Z316" s="132">
        <v>32</v>
      </c>
      <c r="AA316" s="132">
        <v>0.373</v>
      </c>
    </row>
    <row r="317" spans="2:27" x14ac:dyDescent="0.3">
      <c r="B317" s="132">
        <v>-4.75</v>
      </c>
      <c r="C317" s="132">
        <v>-12.54</v>
      </c>
      <c r="D317" s="132">
        <v>-18.61</v>
      </c>
      <c r="E317" s="132">
        <v>10.89</v>
      </c>
      <c r="F317" s="132">
        <v>-29.43</v>
      </c>
      <c r="G317" s="132" t="s">
        <v>605</v>
      </c>
      <c r="H317" s="132" t="s">
        <v>36</v>
      </c>
      <c r="I317" s="132">
        <v>0.01</v>
      </c>
      <c r="J317" s="132">
        <v>-88</v>
      </c>
      <c r="K317" s="132">
        <v>-66</v>
      </c>
      <c r="L317" s="132" t="b">
        <v>0</v>
      </c>
      <c r="M317" s="132">
        <v>-33.176000000000002</v>
      </c>
      <c r="N317" s="132">
        <v>9.8800000000000008</v>
      </c>
      <c r="O317" s="132">
        <v>-3.3580000000000001</v>
      </c>
      <c r="P317" s="132">
        <v>5.96</v>
      </c>
      <c r="Q317" s="132">
        <v>51.350999999999999</v>
      </c>
      <c r="R317" s="132">
        <v>6.2E-2</v>
      </c>
      <c r="S317" s="132">
        <v>-77</v>
      </c>
      <c r="T317" s="132">
        <v>-79</v>
      </c>
      <c r="U317" s="132">
        <v>54054</v>
      </c>
      <c r="V317" s="132" t="s">
        <v>6231</v>
      </c>
      <c r="W317" s="132" t="b">
        <v>1</v>
      </c>
      <c r="X317" s="132">
        <v>0</v>
      </c>
      <c r="Y317" s="132" t="b">
        <v>0</v>
      </c>
      <c r="Z317" s="132">
        <v>37</v>
      </c>
      <c r="AA317" s="132">
        <v>0.371</v>
      </c>
    </row>
    <row r="318" spans="2:27" x14ac:dyDescent="0.3">
      <c r="B318" s="132">
        <v>-2.9</v>
      </c>
      <c r="C318" s="132">
        <v>-6.69</v>
      </c>
      <c r="D318" s="132">
        <v>-10.19</v>
      </c>
      <c r="E318" s="132">
        <v>-9.2100000000000009</v>
      </c>
      <c r="F318" s="132">
        <v>-11.84</v>
      </c>
      <c r="G318" s="132" t="s">
        <v>186</v>
      </c>
      <c r="H318" s="132" t="s">
        <v>150</v>
      </c>
      <c r="I318" s="132">
        <v>0.37</v>
      </c>
      <c r="J318" s="132">
        <v>-30</v>
      </c>
      <c r="K318" s="132">
        <v>-29</v>
      </c>
      <c r="L318" s="132" t="b">
        <v>0</v>
      </c>
      <c r="M318" s="132">
        <v>-10.794</v>
      </c>
      <c r="N318" s="132">
        <v>3.1429999999999998</v>
      </c>
      <c r="O318" s="132">
        <v>-3.4340000000000002</v>
      </c>
      <c r="P318" s="132">
        <v>1.95</v>
      </c>
      <c r="Q318" s="132">
        <v>-46.005000000000003</v>
      </c>
      <c r="R318" s="132">
        <v>33.5</v>
      </c>
      <c r="S318" s="132">
        <v>30</v>
      </c>
      <c r="T318" s="132">
        <v>0</v>
      </c>
      <c r="U318" s="132">
        <v>306</v>
      </c>
      <c r="V318" s="132" t="s">
        <v>6232</v>
      </c>
      <c r="W318" s="132" t="b">
        <v>1</v>
      </c>
      <c r="X318" s="132">
        <v>0</v>
      </c>
      <c r="Y318" s="132" t="b">
        <v>0</v>
      </c>
      <c r="Z318" s="132">
        <v>28</v>
      </c>
      <c r="AA318" s="132">
        <v>0.36899999999999999</v>
      </c>
    </row>
    <row r="319" spans="2:27" x14ac:dyDescent="0.3">
      <c r="B319" s="132">
        <v>-2.4</v>
      </c>
      <c r="C319" s="132">
        <v>-16.52</v>
      </c>
      <c r="D319" s="132">
        <v>-26.81</v>
      </c>
      <c r="E319" s="132">
        <v>-7.88</v>
      </c>
      <c r="F319" s="132">
        <v>-19.22</v>
      </c>
      <c r="G319" s="132" t="s">
        <v>565</v>
      </c>
      <c r="H319" s="132" t="s">
        <v>48</v>
      </c>
      <c r="I319" s="132">
        <v>0.06</v>
      </c>
      <c r="J319" s="132">
        <v>-72</v>
      </c>
      <c r="K319" s="132">
        <v>-71</v>
      </c>
      <c r="L319" s="132" t="b">
        <v>0</v>
      </c>
      <c r="M319" s="132">
        <v>-24.488</v>
      </c>
      <c r="N319" s="132">
        <v>6.9740000000000002</v>
      </c>
      <c r="O319" s="132">
        <v>-3.5110000000000001</v>
      </c>
      <c r="P319" s="132">
        <v>3.23</v>
      </c>
      <c r="Q319" s="132">
        <v>82.727000000000004</v>
      </c>
      <c r="R319" s="132">
        <v>18.7</v>
      </c>
      <c r="S319" s="132">
        <v>-39</v>
      </c>
      <c r="T319" s="132">
        <v>-29</v>
      </c>
      <c r="U319" s="132">
        <v>330</v>
      </c>
      <c r="V319" s="132" t="s">
        <v>6233</v>
      </c>
      <c r="W319" s="132" t="b">
        <v>1</v>
      </c>
      <c r="X319" s="132">
        <v>0</v>
      </c>
      <c r="Y319" s="132" t="b">
        <v>0</v>
      </c>
      <c r="Z319" s="132">
        <v>32</v>
      </c>
      <c r="AA319" s="132">
        <v>0.36699999999999999</v>
      </c>
    </row>
    <row r="320" spans="2:27" x14ac:dyDescent="0.3">
      <c r="B320" s="132">
        <v>4.7300000000000004</v>
      </c>
      <c r="C320" s="132">
        <v>-7.19</v>
      </c>
      <c r="D320" s="132">
        <v>-13.89</v>
      </c>
      <c r="E320" s="132">
        <v>-6.63</v>
      </c>
      <c r="F320" s="132">
        <v>-8.01</v>
      </c>
      <c r="G320" s="132" t="s">
        <v>259</v>
      </c>
      <c r="H320" s="132" t="s">
        <v>66</v>
      </c>
      <c r="I320" s="132">
        <v>0.02</v>
      </c>
      <c r="J320" s="132">
        <v>-57</v>
      </c>
      <c r="K320" s="132">
        <v>-28</v>
      </c>
      <c r="L320" s="132" t="b">
        <v>0</v>
      </c>
      <c r="M320" s="132">
        <v>-16.001999999999999</v>
      </c>
      <c r="N320" s="132">
        <v>4.4039999999999999</v>
      </c>
      <c r="O320" s="132">
        <v>-3.6339999999999999</v>
      </c>
      <c r="P320" s="132">
        <v>5.76</v>
      </c>
      <c r="Q320" s="132">
        <v>33.594999999999999</v>
      </c>
      <c r="R320" s="132">
        <v>3.1</v>
      </c>
      <c r="S320" s="132">
        <v>-31</v>
      </c>
      <c r="T320" s="132">
        <v>-8</v>
      </c>
      <c r="U320" s="132">
        <v>1119</v>
      </c>
      <c r="V320" s="132" t="s">
        <v>6234</v>
      </c>
      <c r="W320" s="132" t="b">
        <v>1</v>
      </c>
      <c r="X320" s="132">
        <v>0</v>
      </c>
      <c r="Y320" s="132" t="b">
        <v>0</v>
      </c>
      <c r="Z320" s="132">
        <v>41</v>
      </c>
      <c r="AA320" s="132">
        <v>0.36499999999999999</v>
      </c>
    </row>
    <row r="321" spans="2:27" x14ac:dyDescent="0.3">
      <c r="B321" s="132">
        <v>-4.6500000000000004</v>
      </c>
      <c r="C321" s="132">
        <v>-20.58</v>
      </c>
      <c r="D321" s="132">
        <v>-38.69</v>
      </c>
      <c r="E321" s="132">
        <v>-16.329999999999998</v>
      </c>
      <c r="F321" s="132">
        <v>-24.42</v>
      </c>
      <c r="G321" s="132" t="s">
        <v>143</v>
      </c>
      <c r="H321" s="132" t="s">
        <v>44</v>
      </c>
      <c r="I321" s="132">
        <v>0.12</v>
      </c>
      <c r="J321" s="132">
        <v>-44</v>
      </c>
      <c r="K321" s="132">
        <v>-44</v>
      </c>
      <c r="L321" s="132" t="b">
        <v>0</v>
      </c>
      <c r="M321" s="132">
        <v>-52.164999999999999</v>
      </c>
      <c r="N321" s="132">
        <v>14.353999999999999</v>
      </c>
      <c r="O321" s="132">
        <v>-3.6339999999999999</v>
      </c>
      <c r="P321" s="132">
        <v>5.99</v>
      </c>
      <c r="Q321" s="132">
        <v>-15.275</v>
      </c>
      <c r="R321" s="132">
        <v>3.28</v>
      </c>
      <c r="S321" s="132">
        <v>-64</v>
      </c>
      <c r="T321" s="132">
        <v>-87</v>
      </c>
      <c r="U321" s="132">
        <v>1018</v>
      </c>
      <c r="V321" s="132" t="s">
        <v>6235</v>
      </c>
      <c r="W321" s="132" t="b">
        <v>1</v>
      </c>
      <c r="X321" s="132">
        <v>0</v>
      </c>
      <c r="Y321" s="132" t="b">
        <v>0</v>
      </c>
      <c r="Z321" s="132">
        <v>46</v>
      </c>
      <c r="AA321" s="132">
        <v>0.36299999999999999</v>
      </c>
    </row>
    <row r="322" spans="2:27" x14ac:dyDescent="0.3">
      <c r="B322" s="132">
        <v>-2.94</v>
      </c>
      <c r="C322" s="132">
        <v>-23.85</v>
      </c>
      <c r="D322" s="132">
        <v>-48.28</v>
      </c>
      <c r="E322" s="132">
        <v>-58.75</v>
      </c>
      <c r="F322" s="132">
        <v>-45</v>
      </c>
      <c r="G322" s="132" t="s">
        <v>56</v>
      </c>
      <c r="H322" s="132" t="s">
        <v>24</v>
      </c>
      <c r="I322" s="132">
        <v>0.01</v>
      </c>
      <c r="J322" s="132">
        <v>-100</v>
      </c>
      <c r="K322" s="132">
        <v>-100</v>
      </c>
      <c r="L322" s="132" t="b">
        <v>0</v>
      </c>
      <c r="M322" s="132">
        <v>-74.637</v>
      </c>
      <c r="N322" s="132">
        <v>20.303999999999998</v>
      </c>
      <c r="O322" s="132">
        <v>-3.6760000000000002</v>
      </c>
      <c r="P322" s="132">
        <v>26.3</v>
      </c>
      <c r="Q322" s="132">
        <v>-4.609</v>
      </c>
      <c r="R322" s="132">
        <v>1.65</v>
      </c>
      <c r="S322" s="132">
        <v>-87</v>
      </c>
      <c r="T322" s="132">
        <v>-82</v>
      </c>
      <c r="U322" s="132">
        <v>460</v>
      </c>
      <c r="V322" s="132" t="s">
        <v>6236</v>
      </c>
      <c r="W322" s="132" t="b">
        <v>0</v>
      </c>
      <c r="X322" s="132">
        <v>0</v>
      </c>
      <c r="Y322" s="132" t="b">
        <v>0</v>
      </c>
      <c r="Z322" s="132">
        <v>28</v>
      </c>
      <c r="AA322" s="132">
        <v>0.36099999999999999</v>
      </c>
    </row>
    <row r="323" spans="2:27" x14ac:dyDescent="0.3">
      <c r="B323" s="132">
        <v>0</v>
      </c>
      <c r="C323" s="132">
        <v>-5.19</v>
      </c>
      <c r="D323" s="132">
        <v>0.26</v>
      </c>
      <c r="E323" s="132">
        <v>1.95</v>
      </c>
      <c r="F323" s="132">
        <v>0.38</v>
      </c>
      <c r="G323" s="132" t="s">
        <v>121</v>
      </c>
      <c r="H323" s="132" t="s">
        <v>115</v>
      </c>
      <c r="I323" s="132">
        <v>0.71</v>
      </c>
      <c r="J323" s="132">
        <v>-26</v>
      </c>
      <c r="K323" s="132">
        <v>-22</v>
      </c>
      <c r="L323" s="132" t="b">
        <v>0</v>
      </c>
      <c r="M323" s="132">
        <v>-7.0910000000000002</v>
      </c>
      <c r="N323" s="132">
        <v>1.873</v>
      </c>
      <c r="O323" s="132">
        <v>-3.786</v>
      </c>
      <c r="P323" s="132">
        <v>1.7</v>
      </c>
      <c r="Q323" s="132">
        <v>29.969000000000001</v>
      </c>
      <c r="R323" s="132">
        <v>157.19999999999999</v>
      </c>
      <c r="S323" s="132">
        <v>-60</v>
      </c>
      <c r="T323" s="132">
        <v>-63</v>
      </c>
      <c r="U323" s="132">
        <v>74</v>
      </c>
      <c r="V323" s="132" t="s">
        <v>6237</v>
      </c>
      <c r="W323" s="132" t="b">
        <v>0</v>
      </c>
      <c r="X323" s="132">
        <v>0</v>
      </c>
      <c r="Y323" s="132" t="b">
        <v>0</v>
      </c>
      <c r="Z323" s="132">
        <v>37</v>
      </c>
      <c r="AA323" s="132">
        <v>0.35899999999999999</v>
      </c>
    </row>
    <row r="324" spans="2:27" x14ac:dyDescent="0.3">
      <c r="B324" s="132">
        <v>-1.57</v>
      </c>
      <c r="C324" s="132">
        <v>-1.57</v>
      </c>
      <c r="D324" s="132">
        <v>0</v>
      </c>
      <c r="E324" s="132">
        <v>-3.1</v>
      </c>
      <c r="F324" s="132">
        <v>-2.34</v>
      </c>
      <c r="G324" s="132" t="s">
        <v>167</v>
      </c>
      <c r="H324" s="132" t="s">
        <v>36</v>
      </c>
      <c r="I324" s="132">
        <v>0.11</v>
      </c>
      <c r="J324" s="132">
        <v>-12</v>
      </c>
      <c r="K324" s="132">
        <v>-9</v>
      </c>
      <c r="L324" s="132" t="b">
        <v>0</v>
      </c>
      <c r="M324" s="132">
        <v>-8.0730000000000004</v>
      </c>
      <c r="N324" s="132">
        <v>2.1150000000000002</v>
      </c>
      <c r="O324" s="132">
        <v>-3.8170000000000002</v>
      </c>
      <c r="P324" s="132">
        <v>1.48</v>
      </c>
      <c r="Q324" s="132">
        <v>-107.968</v>
      </c>
      <c r="R324" s="132">
        <v>125</v>
      </c>
      <c r="S324" s="132">
        <v>-59</v>
      </c>
      <c r="T324" s="132">
        <v>-61</v>
      </c>
      <c r="U324" s="132">
        <v>107</v>
      </c>
      <c r="V324" s="132" t="s">
        <v>6238</v>
      </c>
      <c r="W324" s="132" t="b">
        <v>1</v>
      </c>
      <c r="X324" s="132">
        <v>0</v>
      </c>
      <c r="Y324" s="132" t="b">
        <v>0</v>
      </c>
      <c r="Z324" s="132">
        <v>21</v>
      </c>
      <c r="AA324" s="132">
        <v>0.35699999999999998</v>
      </c>
    </row>
    <row r="325" spans="2:27" x14ac:dyDescent="0.3">
      <c r="B325" s="132">
        <v>2.41</v>
      </c>
      <c r="C325" s="132">
        <v>-5.1100000000000003</v>
      </c>
      <c r="D325" s="132">
        <v>-21.64</v>
      </c>
      <c r="E325" s="132">
        <v>-31.25</v>
      </c>
      <c r="F325" s="132">
        <v>-7.19</v>
      </c>
      <c r="G325" s="132" t="s">
        <v>79</v>
      </c>
      <c r="H325" s="132" t="s">
        <v>36</v>
      </c>
      <c r="I325" s="132">
        <v>0.51</v>
      </c>
      <c r="J325" s="132">
        <v>-80</v>
      </c>
      <c r="K325" s="132">
        <v>-75</v>
      </c>
      <c r="L325" s="132" t="b">
        <v>0</v>
      </c>
      <c r="M325" s="132">
        <v>-58.930999999999997</v>
      </c>
      <c r="N325" s="132">
        <v>15.265000000000001</v>
      </c>
      <c r="O325" s="132">
        <v>-3.8610000000000002</v>
      </c>
      <c r="P325" s="132">
        <v>4.63</v>
      </c>
      <c r="Q325" s="132">
        <v>-21.802</v>
      </c>
      <c r="R325" s="132">
        <v>1.4850000000000001</v>
      </c>
      <c r="S325" s="132">
        <v>-100</v>
      </c>
      <c r="T325" s="132">
        <v>-100</v>
      </c>
      <c r="U325" s="132">
        <v>2906</v>
      </c>
      <c r="V325" s="132" t="s">
        <v>6239</v>
      </c>
      <c r="W325" s="132" t="b">
        <v>0</v>
      </c>
      <c r="X325" s="132">
        <v>0</v>
      </c>
      <c r="Y325" s="132" t="b">
        <v>0</v>
      </c>
      <c r="Z325" s="132">
        <v>29</v>
      </c>
      <c r="AA325" s="132">
        <v>0.35499999999999998</v>
      </c>
    </row>
    <row r="326" spans="2:27" x14ac:dyDescent="0.3">
      <c r="B326" s="132">
        <v>3.04</v>
      </c>
      <c r="C326" s="132">
        <v>7.29</v>
      </c>
      <c r="D326" s="132">
        <v>10.3</v>
      </c>
      <c r="E326" s="132">
        <v>0.9</v>
      </c>
      <c r="F326" s="132">
        <v>-8.8800000000000008</v>
      </c>
      <c r="G326" s="132" t="s">
        <v>177</v>
      </c>
      <c r="H326" s="132" t="s">
        <v>24</v>
      </c>
      <c r="I326" s="132">
        <v>4.8600000000000003</v>
      </c>
      <c r="J326" s="132">
        <v>-62</v>
      </c>
      <c r="K326" s="132">
        <v>-56</v>
      </c>
      <c r="L326" s="132" t="b">
        <v>0</v>
      </c>
      <c r="M326" s="132">
        <v>-16.170000000000002</v>
      </c>
      <c r="N326" s="132">
        <v>4.117</v>
      </c>
      <c r="O326" s="132">
        <v>-3.9279999999999999</v>
      </c>
      <c r="P326" s="132">
        <v>3.57</v>
      </c>
      <c r="Q326" s="132">
        <v>107.44199999999999</v>
      </c>
      <c r="R326" s="132">
        <v>12.37</v>
      </c>
      <c r="S326" s="132">
        <v>-34</v>
      </c>
      <c r="T326" s="132">
        <v>-46</v>
      </c>
      <c r="U326" s="132">
        <v>452</v>
      </c>
      <c r="V326" s="132" t="s">
        <v>6240</v>
      </c>
      <c r="W326" s="132" t="b">
        <v>0</v>
      </c>
      <c r="X326" s="132">
        <v>0</v>
      </c>
      <c r="Y326" s="132" t="b">
        <v>0</v>
      </c>
      <c r="Z326" s="132">
        <v>47</v>
      </c>
      <c r="AA326" s="132">
        <v>0.35299999999999998</v>
      </c>
    </row>
    <row r="327" spans="2:27" x14ac:dyDescent="0.3">
      <c r="B327" s="132">
        <v>3.9</v>
      </c>
      <c r="C327" s="132">
        <v>-9.09</v>
      </c>
      <c r="D327" s="132">
        <v>-17.100000000000001</v>
      </c>
      <c r="E327" s="132">
        <v>-7.51</v>
      </c>
      <c r="F327" s="132">
        <v>-7.51</v>
      </c>
      <c r="G327" s="132" t="s">
        <v>35</v>
      </c>
      <c r="H327" s="132" t="s">
        <v>36</v>
      </c>
      <c r="I327" s="132">
        <v>0.02</v>
      </c>
      <c r="J327" s="132">
        <v>-49</v>
      </c>
      <c r="K327" s="132">
        <v>-46</v>
      </c>
      <c r="L327" s="132" t="b">
        <v>0</v>
      </c>
      <c r="M327" s="132">
        <v>-23.498999999999999</v>
      </c>
      <c r="N327" s="132">
        <v>5.915</v>
      </c>
      <c r="O327" s="132">
        <v>-3.9729999999999999</v>
      </c>
      <c r="P327" s="132">
        <v>2.37</v>
      </c>
      <c r="Q327" s="132">
        <v>0</v>
      </c>
      <c r="R327" s="132">
        <v>1.6</v>
      </c>
      <c r="S327" s="132">
        <v>-100</v>
      </c>
      <c r="T327" s="132">
        <v>-99</v>
      </c>
      <c r="U327" s="132">
        <v>5277</v>
      </c>
      <c r="V327" s="132" t="s">
        <v>6241</v>
      </c>
      <c r="W327" s="132" t="b">
        <v>1</v>
      </c>
      <c r="X327" s="132">
        <v>0</v>
      </c>
      <c r="Y327" s="132" t="b">
        <v>0</v>
      </c>
      <c r="Z327" s="132">
        <v>14</v>
      </c>
      <c r="AA327" s="132">
        <v>0.35099999999999998</v>
      </c>
    </row>
    <row r="328" spans="2:27" x14ac:dyDescent="0.3">
      <c r="B328" s="132">
        <v>-0.25</v>
      </c>
      <c r="C328" s="132">
        <v>-1.24</v>
      </c>
      <c r="D328" s="132">
        <v>-9.11</v>
      </c>
      <c r="E328" s="132">
        <v>0.76</v>
      </c>
      <c r="F328" s="132">
        <v>-6.56</v>
      </c>
      <c r="G328" s="132" t="s">
        <v>98</v>
      </c>
      <c r="H328" s="132" t="s">
        <v>66</v>
      </c>
      <c r="I328" s="132">
        <v>0.02</v>
      </c>
      <c r="J328" s="132">
        <v>-64</v>
      </c>
      <c r="K328" s="132">
        <v>-59</v>
      </c>
      <c r="L328" s="132" t="b">
        <v>0</v>
      </c>
      <c r="M328" s="132">
        <v>-32.667999999999999</v>
      </c>
      <c r="N328" s="132">
        <v>8.1969999999999992</v>
      </c>
      <c r="O328" s="132">
        <v>-3.9849999999999999</v>
      </c>
      <c r="P328" s="132">
        <v>2.08</v>
      </c>
      <c r="Q328" s="132">
        <v>0</v>
      </c>
      <c r="R328" s="132">
        <v>3.99</v>
      </c>
      <c r="S328" s="132">
        <v>-82</v>
      </c>
      <c r="T328" s="132">
        <v>-88</v>
      </c>
      <c r="U328" s="132">
        <v>2409</v>
      </c>
      <c r="V328" s="132" t="s">
        <v>6242</v>
      </c>
      <c r="W328" s="132" t="b">
        <v>0</v>
      </c>
      <c r="X328" s="132">
        <v>0</v>
      </c>
      <c r="Y328" s="132" t="b">
        <v>0</v>
      </c>
      <c r="Z328" s="132">
        <v>38</v>
      </c>
      <c r="AA328" s="132">
        <v>0.34899999999999998</v>
      </c>
    </row>
    <row r="329" spans="2:27" x14ac:dyDescent="0.3">
      <c r="B329" s="132">
        <v>0</v>
      </c>
      <c r="C329" s="132">
        <v>0.64</v>
      </c>
      <c r="D329" s="132">
        <v>4.67</v>
      </c>
      <c r="E329" s="132">
        <v>-25.24</v>
      </c>
      <c r="F329" s="132">
        <v>-15.14</v>
      </c>
      <c r="G329" s="132" t="s">
        <v>2833</v>
      </c>
      <c r="H329" s="132" t="s">
        <v>31</v>
      </c>
      <c r="I329" s="132">
        <v>9</v>
      </c>
      <c r="J329" s="132">
        <v>-58</v>
      </c>
      <c r="K329" s="132">
        <v>-56</v>
      </c>
      <c r="L329" s="132" t="b">
        <v>0</v>
      </c>
      <c r="M329" s="132">
        <v>-20.622</v>
      </c>
      <c r="N329" s="132">
        <v>5.1589999999999998</v>
      </c>
      <c r="O329" s="132">
        <v>-3.9969999999999999</v>
      </c>
      <c r="P329" s="132">
        <v>1.5</v>
      </c>
      <c r="Q329" s="132">
        <v>0</v>
      </c>
      <c r="R329" s="132">
        <v>0.314</v>
      </c>
      <c r="T329" s="132">
        <v>-100</v>
      </c>
      <c r="U329" s="132">
        <v>42553</v>
      </c>
      <c r="V329" s="132" t="s">
        <v>6243</v>
      </c>
      <c r="W329" s="132" t="b">
        <v>0</v>
      </c>
      <c r="X329" s="132">
        <v>0</v>
      </c>
      <c r="Y329" s="132" t="b">
        <v>0</v>
      </c>
      <c r="Z329" s="132">
        <v>4</v>
      </c>
      <c r="AA329" s="132">
        <v>0.34699999999999998</v>
      </c>
    </row>
    <row r="330" spans="2:27" x14ac:dyDescent="0.3">
      <c r="B330" s="132">
        <v>-0.27</v>
      </c>
      <c r="C330" s="132">
        <v>1.67</v>
      </c>
      <c r="D330" s="132">
        <v>0</v>
      </c>
      <c r="E330" s="132">
        <v>1.39</v>
      </c>
      <c r="F330" s="132">
        <v>1.96</v>
      </c>
      <c r="G330" s="132" t="s">
        <v>2854</v>
      </c>
      <c r="H330" s="132" t="s">
        <v>150</v>
      </c>
      <c r="I330" s="132">
        <v>0.13</v>
      </c>
      <c r="J330" s="132">
        <v>-11</v>
      </c>
      <c r="K330" s="132">
        <v>-7</v>
      </c>
      <c r="L330" s="132" t="b">
        <v>1</v>
      </c>
      <c r="M330" s="132">
        <v>-3.9</v>
      </c>
      <c r="N330" s="132">
        <v>0.97499999999999998</v>
      </c>
      <c r="O330" s="132">
        <v>-4.0019999999999998</v>
      </c>
      <c r="P330" s="132">
        <v>1.04</v>
      </c>
      <c r="Q330" s="132">
        <v>-26.385000000000002</v>
      </c>
      <c r="R330" s="132">
        <v>3.65</v>
      </c>
      <c r="S330" s="132">
        <v>-19</v>
      </c>
      <c r="T330" s="132">
        <v>-9</v>
      </c>
      <c r="U330" s="132">
        <v>5277</v>
      </c>
      <c r="V330" s="132" t="s">
        <v>6244</v>
      </c>
      <c r="W330" s="132" t="b">
        <v>1</v>
      </c>
      <c r="X330" s="132">
        <v>0</v>
      </c>
      <c r="Y330" s="132" t="b">
        <v>0</v>
      </c>
      <c r="Z330" s="132">
        <v>40</v>
      </c>
      <c r="AA330" s="132">
        <v>0.34499999999999997</v>
      </c>
    </row>
    <row r="331" spans="2:27" x14ac:dyDescent="0.3">
      <c r="B331" s="132">
        <v>0</v>
      </c>
      <c r="C331" s="132">
        <v>3.9</v>
      </c>
      <c r="D331" s="132">
        <v>1.43</v>
      </c>
      <c r="E331" s="132">
        <v>-2.29</v>
      </c>
      <c r="F331" s="132">
        <v>1.43</v>
      </c>
      <c r="G331" s="132" t="s">
        <v>109</v>
      </c>
      <c r="H331" s="132" t="s">
        <v>31</v>
      </c>
      <c r="I331" s="132">
        <v>0.2</v>
      </c>
      <c r="J331" s="132">
        <v>-20</v>
      </c>
      <c r="K331" s="132">
        <v>-16</v>
      </c>
      <c r="L331" s="132" t="b">
        <v>0</v>
      </c>
      <c r="M331" s="132">
        <v>-5.2960000000000003</v>
      </c>
      <c r="N331" s="132">
        <v>1.3089999999999999</v>
      </c>
      <c r="O331" s="132">
        <v>-4.0460000000000003</v>
      </c>
      <c r="P331" s="132">
        <v>1.72</v>
      </c>
      <c r="Q331" s="132">
        <v>0</v>
      </c>
      <c r="R331" s="132">
        <v>42.6</v>
      </c>
      <c r="S331" s="132">
        <v>87</v>
      </c>
      <c r="T331" s="132">
        <v>35</v>
      </c>
      <c r="U331" s="132">
        <v>272</v>
      </c>
      <c r="V331" s="132" t="s">
        <v>6245</v>
      </c>
      <c r="W331" s="132" t="b">
        <v>0</v>
      </c>
      <c r="X331" s="132">
        <v>0</v>
      </c>
      <c r="Y331" s="132" t="b">
        <v>0</v>
      </c>
      <c r="Z331" s="132">
        <v>30</v>
      </c>
      <c r="AA331" s="132">
        <v>0.34300000000000003</v>
      </c>
    </row>
    <row r="332" spans="2:27" x14ac:dyDescent="0.3">
      <c r="B332" s="132">
        <v>0.27</v>
      </c>
      <c r="C332" s="132">
        <v>3.92</v>
      </c>
      <c r="D332" s="132">
        <v>-1.46</v>
      </c>
      <c r="E332" s="132">
        <v>21.44</v>
      </c>
      <c r="F332" s="132">
        <v>3.34</v>
      </c>
      <c r="G332" s="132" t="s">
        <v>2833</v>
      </c>
      <c r="H332" s="132" t="s">
        <v>31</v>
      </c>
      <c r="I332" s="132">
        <v>0.35</v>
      </c>
      <c r="J332" s="132">
        <v>-43</v>
      </c>
      <c r="K332" s="132">
        <v>-31</v>
      </c>
      <c r="L332" s="132" t="b">
        <v>0</v>
      </c>
      <c r="M332" s="132">
        <v>-13.513</v>
      </c>
      <c r="N332" s="132">
        <v>3.3159999999999998</v>
      </c>
      <c r="O332" s="132">
        <v>-4.0750000000000002</v>
      </c>
      <c r="P332" s="132">
        <v>2.09</v>
      </c>
      <c r="Q332" s="132">
        <v>-38.630000000000003</v>
      </c>
      <c r="R332" s="132">
        <v>37.1</v>
      </c>
      <c r="S332" s="132">
        <v>-65</v>
      </c>
      <c r="T332" s="132">
        <v>-63</v>
      </c>
      <c r="U332" s="132">
        <v>257</v>
      </c>
      <c r="V332" s="132" t="s">
        <v>6246</v>
      </c>
      <c r="W332" s="132" t="b">
        <v>0</v>
      </c>
      <c r="X332" s="132">
        <v>0</v>
      </c>
      <c r="Y332" s="132" t="b">
        <v>0</v>
      </c>
      <c r="Z332" s="132">
        <v>44</v>
      </c>
      <c r="AA332" s="132">
        <v>0.34100000000000003</v>
      </c>
    </row>
    <row r="333" spans="2:27" x14ac:dyDescent="0.3">
      <c r="B333" s="132">
        <v>0</v>
      </c>
      <c r="C333" s="132">
        <v>0</v>
      </c>
      <c r="D333" s="132">
        <v>-26.4</v>
      </c>
      <c r="E333" s="132">
        <v>-7.09</v>
      </c>
      <c r="F333" s="132">
        <v>-7.09</v>
      </c>
      <c r="G333" s="132" t="s">
        <v>186</v>
      </c>
      <c r="H333" s="132" t="s">
        <v>150</v>
      </c>
      <c r="I333" s="132">
        <v>0.02</v>
      </c>
      <c r="J333" s="132">
        <v>-48</v>
      </c>
      <c r="K333" s="132">
        <v>-47</v>
      </c>
      <c r="L333" s="132" t="b">
        <v>0</v>
      </c>
      <c r="M333" s="132">
        <v>-40.164999999999999</v>
      </c>
      <c r="N333" s="132">
        <v>9.8130000000000006</v>
      </c>
      <c r="O333" s="132">
        <v>-4.093</v>
      </c>
      <c r="P333" s="132">
        <v>0.08</v>
      </c>
      <c r="Q333" s="132">
        <v>0</v>
      </c>
      <c r="R333" s="132">
        <v>0.26200000000000001</v>
      </c>
      <c r="S333" s="132">
        <v>900</v>
      </c>
      <c r="T333" s="132">
        <v>-30</v>
      </c>
      <c r="U333" s="132">
        <v>1000000</v>
      </c>
      <c r="V333" s="132" t="s">
        <v>6247</v>
      </c>
      <c r="W333" s="132" t="b">
        <v>1</v>
      </c>
      <c r="X333" s="132">
        <v>0</v>
      </c>
      <c r="Y333" s="132" t="b">
        <v>0</v>
      </c>
      <c r="Z333" s="132">
        <v>3</v>
      </c>
      <c r="AA333" s="132">
        <v>0.33900000000000002</v>
      </c>
    </row>
    <row r="334" spans="2:27" x14ac:dyDescent="0.3">
      <c r="B334" s="132">
        <v>1.56</v>
      </c>
      <c r="C334" s="132">
        <v>-6.24</v>
      </c>
      <c r="D334" s="132">
        <v>-14.07</v>
      </c>
      <c r="E334" s="132">
        <v>-0.76</v>
      </c>
      <c r="F334" s="132">
        <v>-4.63</v>
      </c>
      <c r="G334" s="132" t="s">
        <v>111</v>
      </c>
      <c r="H334" s="132" t="s">
        <v>44</v>
      </c>
      <c r="I334" s="132">
        <v>0.03</v>
      </c>
      <c r="J334" s="132">
        <v>-23</v>
      </c>
      <c r="K334" s="132">
        <v>-19</v>
      </c>
      <c r="L334" s="132" t="b">
        <v>0</v>
      </c>
      <c r="M334" s="132">
        <v>-23.062000000000001</v>
      </c>
      <c r="N334" s="132">
        <v>5.6020000000000003</v>
      </c>
      <c r="O334" s="132">
        <v>-4.117</v>
      </c>
      <c r="P334" s="132">
        <v>3.4</v>
      </c>
      <c r="Q334" s="132">
        <v>22.556000000000001</v>
      </c>
      <c r="R334" s="132">
        <v>3.91</v>
      </c>
      <c r="S334" s="132">
        <v>-86</v>
      </c>
      <c r="T334" s="132">
        <v>-88</v>
      </c>
      <c r="U334" s="132">
        <v>1503</v>
      </c>
      <c r="V334" s="132" t="s">
        <v>6248</v>
      </c>
      <c r="W334" s="132" t="b">
        <v>1</v>
      </c>
      <c r="X334" s="132">
        <v>0</v>
      </c>
      <c r="Y334" s="132" t="b">
        <v>0</v>
      </c>
      <c r="Z334" s="132">
        <v>44</v>
      </c>
      <c r="AA334" s="132">
        <v>0.33700000000000002</v>
      </c>
    </row>
    <row r="335" spans="2:27" x14ac:dyDescent="0.3">
      <c r="B335" s="132">
        <v>6.67</v>
      </c>
      <c r="C335" s="132">
        <v>-3.23</v>
      </c>
      <c r="D335" s="132">
        <v>-13.04</v>
      </c>
      <c r="E335" s="132">
        <v>18.52</v>
      </c>
      <c r="F335" s="132">
        <v>5.73</v>
      </c>
      <c r="G335" s="132" t="s">
        <v>92</v>
      </c>
      <c r="H335" s="132" t="s">
        <v>24</v>
      </c>
      <c r="I335" s="132">
        <v>0.03</v>
      </c>
      <c r="J335" s="132">
        <v>-57</v>
      </c>
      <c r="K335" s="132">
        <v>-48</v>
      </c>
      <c r="L335" s="132" t="b">
        <v>0</v>
      </c>
      <c r="M335" s="132">
        <v>-35.53</v>
      </c>
      <c r="N335" s="132">
        <v>8.5830000000000002</v>
      </c>
      <c r="O335" s="132">
        <v>-4.1399999999999997</v>
      </c>
      <c r="P335" s="132">
        <v>2.5299999999999998</v>
      </c>
      <c r="Q335" s="132">
        <v>0</v>
      </c>
      <c r="R335" s="132">
        <v>4.8</v>
      </c>
      <c r="S335" s="132">
        <v>-42</v>
      </c>
      <c r="T335" s="132">
        <v>-42</v>
      </c>
      <c r="U335" s="132">
        <v>1650</v>
      </c>
      <c r="V335" s="132" t="s">
        <v>6249</v>
      </c>
      <c r="W335" s="132" t="b">
        <v>1</v>
      </c>
      <c r="X335" s="132">
        <v>0</v>
      </c>
      <c r="Y335" s="132" t="b">
        <v>0</v>
      </c>
      <c r="Z335" s="132">
        <v>35</v>
      </c>
      <c r="AA335" s="132">
        <v>0.33500000000000002</v>
      </c>
    </row>
    <row r="336" spans="2:27" x14ac:dyDescent="0.3">
      <c r="B336" s="132">
        <v>0</v>
      </c>
      <c r="C336" s="132">
        <v>0</v>
      </c>
      <c r="D336" s="132">
        <v>5.53</v>
      </c>
      <c r="E336" s="132">
        <v>-8.99</v>
      </c>
      <c r="F336" s="132">
        <v>-8.99</v>
      </c>
      <c r="G336" s="132" t="s">
        <v>23</v>
      </c>
      <c r="H336" s="132" t="s">
        <v>24</v>
      </c>
      <c r="I336" s="132">
        <v>9</v>
      </c>
      <c r="J336" s="132">
        <v>-33</v>
      </c>
      <c r="K336" s="132">
        <v>-29</v>
      </c>
      <c r="L336" s="132" t="b">
        <v>0</v>
      </c>
      <c r="M336" s="132">
        <v>-11.236000000000001</v>
      </c>
      <c r="N336" s="132">
        <v>2.702</v>
      </c>
      <c r="O336" s="132">
        <v>-4.1589999999999998</v>
      </c>
      <c r="P336" s="132">
        <v>0.02</v>
      </c>
      <c r="Q336" s="132">
        <v>0</v>
      </c>
      <c r="R336" s="132">
        <v>496</v>
      </c>
      <c r="T336" s="132">
        <v>-100</v>
      </c>
      <c r="U336" s="132">
        <v>2444</v>
      </c>
      <c r="V336" s="132" t="s">
        <v>6250</v>
      </c>
      <c r="W336" s="132" t="b">
        <v>0</v>
      </c>
      <c r="X336" s="132">
        <v>0</v>
      </c>
      <c r="Y336" s="132" t="b">
        <v>0</v>
      </c>
      <c r="Z336" s="132">
        <v>3</v>
      </c>
      <c r="AA336" s="132">
        <v>0.33300000000000002</v>
      </c>
    </row>
    <row r="337" spans="2:27" x14ac:dyDescent="0.3">
      <c r="B337" s="132">
        <v>4</v>
      </c>
      <c r="C337" s="132">
        <v>4.1500000000000004</v>
      </c>
      <c r="D337" s="132">
        <v>9.9700000000000006</v>
      </c>
      <c r="E337" s="132">
        <v>17.04</v>
      </c>
      <c r="F337" s="132">
        <v>4</v>
      </c>
      <c r="G337" s="132" t="s">
        <v>509</v>
      </c>
      <c r="H337" s="132" t="s">
        <v>66</v>
      </c>
      <c r="I337" s="132">
        <v>0.19</v>
      </c>
      <c r="J337" s="132">
        <v>-59</v>
      </c>
      <c r="K337" s="132">
        <v>-51</v>
      </c>
      <c r="L337" s="132" t="b">
        <v>1</v>
      </c>
      <c r="M337" s="132">
        <v>-16.498000000000001</v>
      </c>
      <c r="N337" s="132">
        <v>3.72</v>
      </c>
      <c r="O337" s="132">
        <v>-4.4349999999999996</v>
      </c>
      <c r="P337" s="132">
        <v>4.1100000000000003</v>
      </c>
      <c r="Q337" s="132">
        <v>46.823</v>
      </c>
      <c r="R337" s="132">
        <v>3.64</v>
      </c>
      <c r="S337" s="132">
        <v>-4</v>
      </c>
      <c r="T337" s="132">
        <v>35</v>
      </c>
      <c r="U337" s="132">
        <v>1337</v>
      </c>
      <c r="V337" s="132" t="s">
        <v>6251</v>
      </c>
      <c r="W337" s="132" t="b">
        <v>0</v>
      </c>
      <c r="X337" s="132">
        <v>0</v>
      </c>
      <c r="Y337" s="132" t="b">
        <v>0</v>
      </c>
      <c r="Z337" s="132">
        <v>49</v>
      </c>
      <c r="AA337" s="132">
        <v>0.33100000000000002</v>
      </c>
    </row>
    <row r="338" spans="2:27" x14ac:dyDescent="0.3">
      <c r="B338" s="132">
        <v>0.05</v>
      </c>
      <c r="C338" s="132">
        <v>-5.75</v>
      </c>
      <c r="D338" s="132">
        <v>-16.07</v>
      </c>
      <c r="E338" s="132">
        <v>-1.63</v>
      </c>
      <c r="F338" s="132">
        <v>2.23</v>
      </c>
      <c r="G338" s="132" t="s">
        <v>169</v>
      </c>
      <c r="H338" s="132" t="s">
        <v>24</v>
      </c>
      <c r="I338" s="132">
        <v>0.67</v>
      </c>
      <c r="J338" s="132">
        <v>-59</v>
      </c>
      <c r="K338" s="132">
        <v>-57</v>
      </c>
      <c r="L338" s="132" t="b">
        <v>0</v>
      </c>
      <c r="M338" s="132">
        <v>-27.992999999999999</v>
      </c>
      <c r="N338" s="132">
        <v>6.2910000000000004</v>
      </c>
      <c r="O338" s="132">
        <v>-4.45</v>
      </c>
      <c r="P338" s="132">
        <v>2.52</v>
      </c>
      <c r="Q338" s="132">
        <v>13.157999999999999</v>
      </c>
      <c r="R338" s="132">
        <v>4.226</v>
      </c>
      <c r="S338" s="132">
        <v>-70</v>
      </c>
      <c r="T338" s="132">
        <v>-75</v>
      </c>
      <c r="U338" s="132">
        <v>1879</v>
      </c>
      <c r="V338" s="132" t="s">
        <v>6252</v>
      </c>
      <c r="W338" s="132" t="b">
        <v>1</v>
      </c>
      <c r="X338" s="132">
        <v>0</v>
      </c>
      <c r="Y338" s="132" t="b">
        <v>0</v>
      </c>
      <c r="Z338" s="132">
        <v>45</v>
      </c>
      <c r="AA338" s="132">
        <v>0.32900000000000001</v>
      </c>
    </row>
    <row r="339" spans="2:27" x14ac:dyDescent="0.3">
      <c r="B339" s="132">
        <v>-11.23</v>
      </c>
      <c r="C339" s="132">
        <v>-39.9</v>
      </c>
      <c r="D339" s="132">
        <v>-47.52</v>
      </c>
      <c r="E339" s="132">
        <v>-32.869999999999997</v>
      </c>
      <c r="F339" s="132">
        <v>-34.31</v>
      </c>
      <c r="G339" s="132" t="s">
        <v>2854</v>
      </c>
      <c r="H339" s="132" t="s">
        <v>150</v>
      </c>
      <c r="I339" s="132">
        <v>0.5</v>
      </c>
      <c r="J339" s="132">
        <v>-75</v>
      </c>
      <c r="K339" s="132">
        <v>-74</v>
      </c>
      <c r="L339" s="132" t="b">
        <v>0</v>
      </c>
      <c r="M339" s="132">
        <v>-57.915999999999997</v>
      </c>
      <c r="N339" s="132">
        <v>12.914</v>
      </c>
      <c r="O339" s="132">
        <v>-4.4850000000000003</v>
      </c>
      <c r="P339" s="132">
        <v>7.01</v>
      </c>
      <c r="Q339" s="132">
        <v>21.638000000000002</v>
      </c>
      <c r="R339" s="132">
        <v>8.8949999999999996</v>
      </c>
      <c r="S339" s="132">
        <v>-78</v>
      </c>
      <c r="T339" s="132">
        <v>-62</v>
      </c>
      <c r="U339" s="132">
        <v>320</v>
      </c>
      <c r="V339" s="132" t="s">
        <v>6253</v>
      </c>
      <c r="W339" s="132" t="b">
        <v>1</v>
      </c>
      <c r="X339" s="132">
        <v>0</v>
      </c>
      <c r="Y339" s="132" t="b">
        <v>0</v>
      </c>
      <c r="Z339" s="132">
        <v>37</v>
      </c>
      <c r="AA339" s="132">
        <v>0.32700000000000001</v>
      </c>
    </row>
    <row r="340" spans="2:27" x14ac:dyDescent="0.3">
      <c r="B340" s="132">
        <v>1.92</v>
      </c>
      <c r="C340" s="132">
        <v>-5.92</v>
      </c>
      <c r="D340" s="132">
        <v>-3.64</v>
      </c>
      <c r="E340" s="132">
        <v>-4.22</v>
      </c>
      <c r="F340" s="132">
        <v>-7.56</v>
      </c>
      <c r="G340" s="132" t="s">
        <v>383</v>
      </c>
      <c r="H340" s="132" t="s">
        <v>36</v>
      </c>
      <c r="I340" s="132">
        <v>0.25</v>
      </c>
      <c r="J340" s="132">
        <v>-12</v>
      </c>
      <c r="K340" s="132">
        <v>-10</v>
      </c>
      <c r="L340" s="132" t="b">
        <v>0</v>
      </c>
      <c r="M340" s="132">
        <v>-9.0120000000000005</v>
      </c>
      <c r="N340" s="132">
        <v>1.87</v>
      </c>
      <c r="O340" s="132">
        <v>-4.82</v>
      </c>
      <c r="P340" s="132">
        <v>1.07</v>
      </c>
      <c r="Q340" s="132">
        <v>0</v>
      </c>
      <c r="R340" s="132">
        <v>1590</v>
      </c>
      <c r="S340" s="132">
        <v>-100</v>
      </c>
      <c r="T340" s="132">
        <v>-100</v>
      </c>
      <c r="U340" s="132">
        <v>11</v>
      </c>
      <c r="V340" s="132" t="s">
        <v>6254</v>
      </c>
      <c r="W340" s="132" t="b">
        <v>1</v>
      </c>
      <c r="X340" s="132">
        <v>0</v>
      </c>
      <c r="Y340" s="132" t="b">
        <v>0</v>
      </c>
      <c r="Z340" s="132">
        <v>13</v>
      </c>
      <c r="AA340" s="132">
        <v>0.32500000000000001</v>
      </c>
    </row>
    <row r="341" spans="2:27" x14ac:dyDescent="0.3">
      <c r="B341" s="132">
        <v>0.56000000000000005</v>
      </c>
      <c r="C341" s="132">
        <v>-14.97</v>
      </c>
      <c r="D341" s="132">
        <v>-20.95</v>
      </c>
      <c r="E341" s="132">
        <v>-35.770000000000003</v>
      </c>
      <c r="F341" s="132">
        <v>-25.96</v>
      </c>
      <c r="G341" s="132" t="s">
        <v>111</v>
      </c>
      <c r="H341" s="132" t="s">
        <v>44</v>
      </c>
      <c r="I341" s="132">
        <v>0.14000000000000001</v>
      </c>
      <c r="J341" s="132">
        <v>-75</v>
      </c>
      <c r="K341" s="132">
        <v>-73</v>
      </c>
      <c r="L341" s="132" t="b">
        <v>0</v>
      </c>
      <c r="M341" s="132">
        <v>-35.911000000000001</v>
      </c>
      <c r="N341" s="132">
        <v>7.423</v>
      </c>
      <c r="O341" s="132">
        <v>-4.8380000000000001</v>
      </c>
      <c r="P341" s="132">
        <v>5.53</v>
      </c>
      <c r="Q341" s="132">
        <v>-36.755000000000003</v>
      </c>
      <c r="R341" s="132">
        <v>1.4259999999999999</v>
      </c>
      <c r="S341" s="132">
        <v>-84</v>
      </c>
      <c r="T341" s="132">
        <v>-89</v>
      </c>
      <c r="U341" s="132">
        <v>2534</v>
      </c>
      <c r="V341" s="132" t="s">
        <v>6255</v>
      </c>
      <c r="W341" s="132" t="b">
        <v>0</v>
      </c>
      <c r="X341" s="132">
        <v>0</v>
      </c>
      <c r="Y341" s="132" t="b">
        <v>0</v>
      </c>
      <c r="Z341" s="132">
        <v>42</v>
      </c>
      <c r="AA341" s="132">
        <v>0.32300000000000001</v>
      </c>
    </row>
    <row r="342" spans="2:27" x14ac:dyDescent="0.3">
      <c r="B342" s="132">
        <v>-3.31</v>
      </c>
      <c r="C342" s="132">
        <v>3.89</v>
      </c>
      <c r="D342" s="132">
        <v>-9.73</v>
      </c>
      <c r="E342" s="132">
        <v>15.93</v>
      </c>
      <c r="F342" s="132">
        <v>1.5</v>
      </c>
      <c r="G342" s="132" t="s">
        <v>2826</v>
      </c>
      <c r="H342" s="132" t="s">
        <v>150</v>
      </c>
      <c r="I342" s="132">
        <v>4.37</v>
      </c>
      <c r="J342" s="132">
        <v>-50</v>
      </c>
      <c r="K342" s="132">
        <v>-42</v>
      </c>
      <c r="L342" s="132" t="b">
        <v>0</v>
      </c>
      <c r="M342" s="132">
        <v>-24.436</v>
      </c>
      <c r="N342" s="132">
        <v>5.0460000000000003</v>
      </c>
      <c r="O342" s="132">
        <v>-4.843</v>
      </c>
      <c r="P342" s="132">
        <v>3.12</v>
      </c>
      <c r="Q342" s="132">
        <v>48.893000000000001</v>
      </c>
      <c r="R342" s="132">
        <v>43.22</v>
      </c>
      <c r="S342" s="132">
        <v>-86</v>
      </c>
      <c r="T342" s="132">
        <v>-83</v>
      </c>
      <c r="U342" s="132">
        <v>148</v>
      </c>
      <c r="V342" s="132" t="s">
        <v>6256</v>
      </c>
      <c r="W342" s="132" t="b">
        <v>1</v>
      </c>
      <c r="X342" s="132">
        <v>0</v>
      </c>
      <c r="Y342" s="132" t="b">
        <v>0</v>
      </c>
      <c r="Z342" s="132">
        <v>43</v>
      </c>
      <c r="AA342" s="132">
        <v>0.32100000000000001</v>
      </c>
    </row>
    <row r="343" spans="2:27" x14ac:dyDescent="0.3">
      <c r="B343" s="132">
        <v>-1.1499999999999999</v>
      </c>
      <c r="C343" s="132">
        <v>-2.5299999999999998</v>
      </c>
      <c r="D343" s="132">
        <v>-2.09</v>
      </c>
      <c r="E343" s="132">
        <v>-3.28</v>
      </c>
      <c r="F343" s="132">
        <v>-4.4800000000000004</v>
      </c>
      <c r="G343" s="132" t="s">
        <v>259</v>
      </c>
      <c r="H343" s="132" t="s">
        <v>66</v>
      </c>
      <c r="I343" s="132">
        <v>27.86</v>
      </c>
      <c r="J343" s="132">
        <v>-23</v>
      </c>
      <c r="K343" s="132">
        <v>-11</v>
      </c>
      <c r="L343" s="132" t="b">
        <v>0</v>
      </c>
      <c r="M343" s="132">
        <v>-11.255000000000001</v>
      </c>
      <c r="N343" s="132">
        <v>2.2839999999999998</v>
      </c>
      <c r="O343" s="132">
        <v>-4.9290000000000003</v>
      </c>
      <c r="P343" s="132">
        <v>1.29</v>
      </c>
      <c r="Q343" s="132">
        <v>31.018999999999998</v>
      </c>
      <c r="R343" s="132">
        <v>10.481999999999999</v>
      </c>
      <c r="S343" s="132">
        <v>-85</v>
      </c>
      <c r="T343" s="132">
        <v>-85</v>
      </c>
      <c r="U343" s="132">
        <v>1477</v>
      </c>
      <c r="V343" s="132" t="s">
        <v>6257</v>
      </c>
      <c r="W343" s="132" t="b">
        <v>1</v>
      </c>
      <c r="X343" s="132">
        <v>0</v>
      </c>
      <c r="Y343" s="132" t="b">
        <v>0</v>
      </c>
      <c r="Z343" s="132">
        <v>42</v>
      </c>
      <c r="AA343" s="132">
        <v>0.31900000000000001</v>
      </c>
    </row>
    <row r="344" spans="2:27" x14ac:dyDescent="0.3">
      <c r="B344" s="132">
        <v>-50.41</v>
      </c>
      <c r="C344" s="132">
        <v>-61.7</v>
      </c>
      <c r="D344" s="132">
        <v>-48.94</v>
      </c>
      <c r="E344" s="132">
        <v>-23.08</v>
      </c>
      <c r="F344" s="132">
        <v>-58.81</v>
      </c>
      <c r="G344" s="132" t="s">
        <v>336</v>
      </c>
      <c r="H344" s="132" t="s">
        <v>48</v>
      </c>
      <c r="I344" s="132">
        <v>0.02</v>
      </c>
      <c r="J344" s="132">
        <v>-97</v>
      </c>
      <c r="K344" s="132">
        <v>-97</v>
      </c>
      <c r="L344" s="132" t="b">
        <v>0</v>
      </c>
      <c r="M344" s="132">
        <v>-64.370999999999995</v>
      </c>
      <c r="N344" s="132">
        <v>13.036</v>
      </c>
      <c r="O344" s="132">
        <v>-4.9379999999999997</v>
      </c>
      <c r="P344" s="132">
        <v>26.33</v>
      </c>
      <c r="Q344" s="132">
        <v>35.442999999999998</v>
      </c>
      <c r="R344" s="132">
        <v>0.18</v>
      </c>
      <c r="S344" s="132">
        <v>14</v>
      </c>
      <c r="T344" s="132">
        <v>29</v>
      </c>
      <c r="U344" s="132">
        <v>4219</v>
      </c>
      <c r="V344" s="132" t="s">
        <v>6258</v>
      </c>
      <c r="W344" s="132" t="b">
        <v>0</v>
      </c>
      <c r="X344" s="132">
        <v>0</v>
      </c>
      <c r="Y344" s="132" t="b">
        <v>0</v>
      </c>
      <c r="Z344" s="132">
        <v>30</v>
      </c>
      <c r="AA344" s="132">
        <v>0.317</v>
      </c>
    </row>
    <row r="345" spans="2:27" x14ac:dyDescent="0.3">
      <c r="B345" s="132">
        <v>-9.77</v>
      </c>
      <c r="C345" s="132">
        <v>-27.71</v>
      </c>
      <c r="D345" s="132">
        <v>-31.82</v>
      </c>
      <c r="E345" s="132">
        <v>-28.36</v>
      </c>
      <c r="F345" s="132">
        <v>-27.49</v>
      </c>
      <c r="G345" s="132" t="s">
        <v>336</v>
      </c>
      <c r="H345" s="132" t="s">
        <v>48</v>
      </c>
      <c r="I345" s="132">
        <v>0.05</v>
      </c>
      <c r="J345" s="132">
        <v>-61</v>
      </c>
      <c r="K345" s="132">
        <v>-60</v>
      </c>
      <c r="L345" s="132" t="b">
        <v>0</v>
      </c>
      <c r="M345" s="132">
        <v>-41.959000000000003</v>
      </c>
      <c r="N345" s="132">
        <v>8.2379999999999995</v>
      </c>
      <c r="O345" s="132">
        <v>-5.0940000000000003</v>
      </c>
      <c r="P345" s="132">
        <v>4.66</v>
      </c>
      <c r="Q345" s="132">
        <v>35.726999999999997</v>
      </c>
      <c r="R345" s="132">
        <v>12</v>
      </c>
      <c r="S345" s="132">
        <v>-58</v>
      </c>
      <c r="T345" s="132">
        <v>-61</v>
      </c>
      <c r="U345" s="132">
        <v>357</v>
      </c>
      <c r="V345" s="132" t="s">
        <v>6259</v>
      </c>
      <c r="W345" s="132" t="b">
        <v>1</v>
      </c>
      <c r="X345" s="132">
        <v>0</v>
      </c>
      <c r="Y345" s="132" t="b">
        <v>0</v>
      </c>
      <c r="Z345" s="132">
        <v>38</v>
      </c>
      <c r="AA345" s="132">
        <v>0.315</v>
      </c>
    </row>
    <row r="346" spans="2:27" x14ac:dyDescent="0.3">
      <c r="B346" s="132">
        <v>-3.22</v>
      </c>
      <c r="C346" s="132">
        <v>7.69</v>
      </c>
      <c r="D346" s="132">
        <v>5.14</v>
      </c>
      <c r="E346" s="132">
        <v>-5.19</v>
      </c>
      <c r="F346" s="132">
        <v>-14.98</v>
      </c>
      <c r="G346" s="132" t="s">
        <v>806</v>
      </c>
      <c r="H346" s="132" t="s">
        <v>66</v>
      </c>
      <c r="I346" s="132">
        <v>0.03</v>
      </c>
      <c r="J346" s="132">
        <v>-51</v>
      </c>
      <c r="K346" s="132">
        <v>-43</v>
      </c>
      <c r="L346" s="132" t="b">
        <v>0</v>
      </c>
      <c r="M346" s="132">
        <v>-23.04</v>
      </c>
      <c r="N346" s="132">
        <v>4.5049999999999999</v>
      </c>
      <c r="O346" s="132">
        <v>-5.1139999999999999</v>
      </c>
      <c r="P346" s="132">
        <v>5.54</v>
      </c>
      <c r="Q346" s="132">
        <v>-52.984999999999999</v>
      </c>
      <c r="R346" s="132">
        <v>5.1100000000000003</v>
      </c>
      <c r="S346" s="132">
        <v>-74</v>
      </c>
      <c r="T346" s="132">
        <v>-72</v>
      </c>
      <c r="U346" s="132">
        <v>706</v>
      </c>
      <c r="V346" s="132" t="s">
        <v>6260</v>
      </c>
      <c r="W346" s="132" t="b">
        <v>0</v>
      </c>
      <c r="X346" s="132">
        <v>0</v>
      </c>
      <c r="Y346" s="132" t="b">
        <v>0</v>
      </c>
      <c r="Z346" s="132">
        <v>36</v>
      </c>
      <c r="AA346" s="132">
        <v>0.313</v>
      </c>
    </row>
    <row r="347" spans="2:27" x14ac:dyDescent="0.3">
      <c r="B347" s="132">
        <v>2.92</v>
      </c>
      <c r="C347" s="132">
        <v>8.57</v>
      </c>
      <c r="D347" s="132">
        <v>-26.27</v>
      </c>
      <c r="E347" s="132">
        <v>31.73</v>
      </c>
      <c r="F347" s="132">
        <v>-28.41</v>
      </c>
      <c r="G347" s="132" t="s">
        <v>169</v>
      </c>
      <c r="H347" s="132" t="s">
        <v>24</v>
      </c>
      <c r="I347" s="132">
        <v>0.01</v>
      </c>
      <c r="J347" s="132">
        <v>-95</v>
      </c>
      <c r="K347" s="132">
        <v>-90</v>
      </c>
      <c r="L347" s="132" t="b">
        <v>0</v>
      </c>
      <c r="M347" s="132">
        <v>-50.405000000000001</v>
      </c>
      <c r="N347" s="132">
        <v>9.7650000000000006</v>
      </c>
      <c r="O347" s="132">
        <v>-5.1619999999999999</v>
      </c>
      <c r="P347" s="132">
        <v>7.45</v>
      </c>
      <c r="Q347" s="132">
        <v>0</v>
      </c>
      <c r="R347" s="132">
        <v>0.98799999999999999</v>
      </c>
      <c r="S347" s="132">
        <v>-96</v>
      </c>
      <c r="T347" s="132">
        <v>-96</v>
      </c>
      <c r="U347" s="132">
        <v>2717</v>
      </c>
      <c r="V347" s="132" t="s">
        <v>6261</v>
      </c>
      <c r="W347" s="132" t="b">
        <v>0</v>
      </c>
      <c r="X347" s="132">
        <v>0</v>
      </c>
      <c r="Y347" s="132" t="b">
        <v>0</v>
      </c>
      <c r="Z347" s="132">
        <v>37</v>
      </c>
      <c r="AA347" s="132">
        <v>0.311</v>
      </c>
    </row>
    <row r="348" spans="2:27" x14ac:dyDescent="0.3">
      <c r="B348" s="132">
        <v>-0.26</v>
      </c>
      <c r="C348" s="132">
        <v>-1.77</v>
      </c>
      <c r="D348" s="132">
        <v>-2.27</v>
      </c>
      <c r="E348" s="132">
        <v>-1.02</v>
      </c>
      <c r="F348" s="132">
        <v>-2.27</v>
      </c>
      <c r="G348" s="132" t="s">
        <v>326</v>
      </c>
      <c r="H348" s="132" t="s">
        <v>102</v>
      </c>
      <c r="I348" s="132">
        <v>0.08</v>
      </c>
      <c r="J348" s="132">
        <v>-29</v>
      </c>
      <c r="K348" s="132">
        <v>-21</v>
      </c>
      <c r="L348" s="132" t="b">
        <v>0</v>
      </c>
      <c r="M348" s="132">
        <v>-13.379</v>
      </c>
      <c r="N348" s="132">
        <v>2.569</v>
      </c>
      <c r="O348" s="132">
        <v>-5.2080000000000002</v>
      </c>
      <c r="P348" s="132">
        <v>1.56</v>
      </c>
      <c r="Q348" s="132">
        <v>0</v>
      </c>
      <c r="R348" s="132">
        <v>19.399999999999999</v>
      </c>
      <c r="S348" s="132">
        <v>-99</v>
      </c>
      <c r="T348" s="132">
        <v>-99</v>
      </c>
      <c r="U348" s="132">
        <v>659</v>
      </c>
      <c r="V348" s="132" t="s">
        <v>6262</v>
      </c>
      <c r="W348" s="132" t="b">
        <v>1</v>
      </c>
      <c r="X348" s="132">
        <v>0</v>
      </c>
      <c r="Y348" s="132" t="b">
        <v>0</v>
      </c>
      <c r="Z348" s="132">
        <v>34</v>
      </c>
      <c r="AA348" s="132">
        <v>0.309</v>
      </c>
    </row>
    <row r="349" spans="2:27" x14ac:dyDescent="0.3">
      <c r="B349" s="132">
        <v>0</v>
      </c>
      <c r="C349" s="132">
        <v>-0.86</v>
      </c>
      <c r="D349" s="132">
        <v>-1.71</v>
      </c>
      <c r="E349" s="132">
        <v>3.6</v>
      </c>
      <c r="F349" s="132">
        <v>0.88</v>
      </c>
      <c r="G349" s="132" t="s">
        <v>436</v>
      </c>
      <c r="H349" s="132" t="s">
        <v>31</v>
      </c>
      <c r="I349" s="132">
        <v>0.01</v>
      </c>
      <c r="J349" s="132">
        <v>-20</v>
      </c>
      <c r="K349" s="132">
        <v>-12</v>
      </c>
      <c r="L349" s="132" t="b">
        <v>1</v>
      </c>
      <c r="M349" s="132">
        <v>-7.23</v>
      </c>
      <c r="N349" s="132">
        <v>1.3660000000000001</v>
      </c>
      <c r="O349" s="132">
        <v>-5.2919999999999998</v>
      </c>
      <c r="P349" s="132">
        <v>0.74</v>
      </c>
      <c r="Q349" s="132">
        <v>0</v>
      </c>
      <c r="R349" s="132">
        <v>11.5</v>
      </c>
      <c r="S349" s="132">
        <v>-100</v>
      </c>
      <c r="T349" s="132">
        <v>-100</v>
      </c>
      <c r="U349" s="132">
        <v>2364</v>
      </c>
      <c r="V349" s="132" t="s">
        <v>6263</v>
      </c>
      <c r="W349" s="132" t="b">
        <v>1</v>
      </c>
      <c r="X349" s="132">
        <v>0</v>
      </c>
      <c r="Y349" s="132" t="b">
        <v>1</v>
      </c>
      <c r="Z349" s="132">
        <v>17</v>
      </c>
      <c r="AA349" s="132">
        <v>0.307</v>
      </c>
    </row>
    <row r="350" spans="2:27" x14ac:dyDescent="0.3">
      <c r="B350" s="132">
        <v>0</v>
      </c>
      <c r="C350" s="132">
        <v>-52.4</v>
      </c>
      <c r="D350" s="132">
        <v>-52.4</v>
      </c>
      <c r="E350" s="132">
        <v>-52.4</v>
      </c>
      <c r="F350" s="132">
        <v>-52.4</v>
      </c>
      <c r="G350" s="132" t="s">
        <v>101</v>
      </c>
      <c r="H350" s="132" t="s">
        <v>102</v>
      </c>
      <c r="I350" s="132">
        <v>0.01</v>
      </c>
      <c r="J350" s="132">
        <v>-96</v>
      </c>
      <c r="K350" s="132">
        <v>-96</v>
      </c>
      <c r="L350" s="132" t="b">
        <v>0</v>
      </c>
      <c r="M350" s="132">
        <v>-70.47</v>
      </c>
      <c r="N350" s="132">
        <v>12.92</v>
      </c>
      <c r="O350" s="132">
        <v>-5.4539999999999997</v>
      </c>
      <c r="P350" s="132">
        <v>5.15</v>
      </c>
      <c r="Q350" s="132">
        <v>0</v>
      </c>
      <c r="R350" s="132">
        <v>1.39</v>
      </c>
      <c r="S350" s="132">
        <v>-100</v>
      </c>
      <c r="T350" s="132">
        <v>-100</v>
      </c>
      <c r="U350" s="132">
        <v>2793</v>
      </c>
      <c r="V350" s="132" t="s">
        <v>6264</v>
      </c>
      <c r="W350" s="132" t="b">
        <v>1</v>
      </c>
      <c r="X350" s="132">
        <v>0</v>
      </c>
      <c r="Y350" s="132" t="b">
        <v>0</v>
      </c>
      <c r="Z350" s="132">
        <v>0</v>
      </c>
      <c r="AA350" s="132">
        <v>0.30499999999999999</v>
      </c>
    </row>
    <row r="351" spans="2:27" x14ac:dyDescent="0.3">
      <c r="B351" s="132">
        <v>0</v>
      </c>
      <c r="C351" s="132">
        <v>-2.5</v>
      </c>
      <c r="D351" s="132">
        <v>-2.5</v>
      </c>
      <c r="E351" s="132">
        <v>-25.36</v>
      </c>
      <c r="F351" s="132">
        <v>-14.1</v>
      </c>
      <c r="G351" s="132" t="s">
        <v>167</v>
      </c>
      <c r="H351" s="132" t="s">
        <v>36</v>
      </c>
      <c r="I351" s="132">
        <v>0.06</v>
      </c>
      <c r="J351" s="132">
        <v>-81</v>
      </c>
      <c r="K351" s="132">
        <v>-80</v>
      </c>
      <c r="L351" s="132" t="b">
        <v>0</v>
      </c>
      <c r="M351" s="132">
        <v>-16.989999999999998</v>
      </c>
      <c r="N351" s="132">
        <v>3.1139999999999999</v>
      </c>
      <c r="O351" s="132">
        <v>-5.4569999999999999</v>
      </c>
      <c r="P351" s="132">
        <v>1.49</v>
      </c>
      <c r="Q351" s="132">
        <v>-86.206999999999994</v>
      </c>
      <c r="R351" s="132">
        <v>0.78</v>
      </c>
      <c r="S351" s="132">
        <v>6</v>
      </c>
      <c r="T351" s="132">
        <v>-14</v>
      </c>
      <c r="U351" s="132">
        <v>17241</v>
      </c>
      <c r="V351" s="132" t="s">
        <v>6265</v>
      </c>
      <c r="W351" s="132" t="b">
        <v>0</v>
      </c>
      <c r="X351" s="132">
        <v>0</v>
      </c>
      <c r="Y351" s="132" t="b">
        <v>0</v>
      </c>
      <c r="Z351" s="132">
        <v>32</v>
      </c>
      <c r="AA351" s="132">
        <v>0.30299999999999999</v>
      </c>
    </row>
    <row r="352" spans="2:27" x14ac:dyDescent="0.3">
      <c r="B352" s="132">
        <v>-4.08</v>
      </c>
      <c r="C352" s="132">
        <v>-9.14</v>
      </c>
      <c r="D352" s="132">
        <v>-15.7</v>
      </c>
      <c r="E352" s="132">
        <v>-18.170000000000002</v>
      </c>
      <c r="F352" s="132">
        <v>-16.71</v>
      </c>
      <c r="G352" s="132" t="s">
        <v>436</v>
      </c>
      <c r="H352" s="132" t="s">
        <v>31</v>
      </c>
      <c r="I352" s="132">
        <v>1.78</v>
      </c>
      <c r="J352" s="132">
        <v>-70</v>
      </c>
      <c r="K352" s="132">
        <v>-68</v>
      </c>
      <c r="L352" s="132" t="b">
        <v>0</v>
      </c>
      <c r="M352" s="132">
        <v>-28.908000000000001</v>
      </c>
      <c r="N352" s="132">
        <v>5.2619999999999996</v>
      </c>
      <c r="O352" s="132">
        <v>-5.4939999999999998</v>
      </c>
      <c r="P352" s="132">
        <v>4.53</v>
      </c>
      <c r="Q352" s="132">
        <v>35.366</v>
      </c>
      <c r="R352" s="132">
        <v>3.62</v>
      </c>
      <c r="S352" s="132">
        <v>-70</v>
      </c>
      <c r="T352" s="132">
        <v>-71</v>
      </c>
      <c r="U352" s="132">
        <v>1219</v>
      </c>
      <c r="V352" s="132" t="s">
        <v>6266</v>
      </c>
      <c r="W352" s="132" t="b">
        <v>0</v>
      </c>
      <c r="X352" s="132">
        <v>0</v>
      </c>
      <c r="Y352" s="132" t="b">
        <v>0</v>
      </c>
      <c r="Z352" s="132">
        <v>38</v>
      </c>
      <c r="AA352" s="132">
        <v>0.30099999999999999</v>
      </c>
    </row>
    <row r="353" spans="2:27" x14ac:dyDescent="0.3">
      <c r="B353" s="132">
        <v>-1.47</v>
      </c>
      <c r="C353" s="132">
        <v>-21.18</v>
      </c>
      <c r="D353" s="132">
        <v>-13.73</v>
      </c>
      <c r="E353" s="132">
        <v>-12.23</v>
      </c>
      <c r="F353" s="132">
        <v>-17.62</v>
      </c>
      <c r="G353" s="132" t="s">
        <v>453</v>
      </c>
      <c r="H353" s="132" t="s">
        <v>102</v>
      </c>
      <c r="I353" s="132">
        <v>0.01</v>
      </c>
      <c r="J353" s="132">
        <v>-62</v>
      </c>
      <c r="K353" s="132">
        <v>-60</v>
      </c>
      <c r="L353" s="132" t="b">
        <v>0</v>
      </c>
      <c r="M353" s="132">
        <v>-30.917999999999999</v>
      </c>
      <c r="N353" s="132">
        <v>5.5990000000000002</v>
      </c>
      <c r="O353" s="132">
        <v>-5.5220000000000002</v>
      </c>
      <c r="P353" s="132">
        <v>7.21</v>
      </c>
      <c r="Q353" s="132">
        <v>3.448</v>
      </c>
      <c r="R353" s="132">
        <v>0.08</v>
      </c>
      <c r="S353" s="132">
        <v>-78</v>
      </c>
      <c r="T353" s="132">
        <v>-89</v>
      </c>
      <c r="U353" s="132">
        <v>34482</v>
      </c>
      <c r="V353" s="132" t="s">
        <v>6267</v>
      </c>
      <c r="W353" s="132" t="b">
        <v>0</v>
      </c>
      <c r="X353" s="132">
        <v>0</v>
      </c>
      <c r="Y353" s="132" t="b">
        <v>0</v>
      </c>
      <c r="Z353" s="132">
        <v>37</v>
      </c>
      <c r="AA353" s="132">
        <v>0.29899999999999999</v>
      </c>
    </row>
    <row r="354" spans="2:27" x14ac:dyDescent="0.3">
      <c r="B354" s="132">
        <v>-1.46</v>
      </c>
      <c r="C354" s="132">
        <v>3.85</v>
      </c>
      <c r="D354" s="132">
        <v>-1.46</v>
      </c>
      <c r="E354" s="132">
        <v>11.57</v>
      </c>
      <c r="F354" s="132">
        <v>1.89</v>
      </c>
      <c r="G354" s="132" t="s">
        <v>326</v>
      </c>
      <c r="H354" s="132" t="s">
        <v>102</v>
      </c>
      <c r="I354" s="132">
        <v>2.35</v>
      </c>
      <c r="J354" s="132">
        <v>-15</v>
      </c>
      <c r="K354" s="132">
        <v>-7</v>
      </c>
      <c r="L354" s="132" t="b">
        <v>1</v>
      </c>
      <c r="M354" s="132">
        <v>-13.622999999999999</v>
      </c>
      <c r="N354" s="132">
        <v>2.4</v>
      </c>
      <c r="O354" s="132">
        <v>-5.6769999999999996</v>
      </c>
      <c r="P354" s="132">
        <v>1.58</v>
      </c>
      <c r="Q354" s="132">
        <v>23.472999999999999</v>
      </c>
      <c r="R354" s="132">
        <v>135</v>
      </c>
      <c r="S354" s="132">
        <v>-94</v>
      </c>
      <c r="T354" s="132">
        <v>-96</v>
      </c>
      <c r="U354" s="132">
        <v>93</v>
      </c>
      <c r="V354" s="132" t="s">
        <v>6268</v>
      </c>
      <c r="W354" s="132" t="b">
        <v>1</v>
      </c>
      <c r="X354" s="132">
        <v>0</v>
      </c>
      <c r="Y354" s="132" t="b">
        <v>1</v>
      </c>
      <c r="Z354" s="132">
        <v>39</v>
      </c>
      <c r="AA354" s="132">
        <v>0.29699999999999999</v>
      </c>
    </row>
    <row r="355" spans="2:27" x14ac:dyDescent="0.3">
      <c r="B355" s="132">
        <v>0</v>
      </c>
      <c r="C355" s="132">
        <v>4.13</v>
      </c>
      <c r="D355" s="132">
        <v>-15.44</v>
      </c>
      <c r="E355" s="132">
        <v>2.44</v>
      </c>
      <c r="F355" s="132">
        <v>-12.5</v>
      </c>
      <c r="G355" s="132" t="s">
        <v>2847</v>
      </c>
      <c r="H355" s="132" t="s">
        <v>150</v>
      </c>
      <c r="I355" s="132">
        <v>0.01</v>
      </c>
      <c r="J355" s="132">
        <v>-40</v>
      </c>
      <c r="K355" s="132">
        <v>-30</v>
      </c>
      <c r="L355" s="132" t="b">
        <v>0</v>
      </c>
      <c r="M355" s="132">
        <v>-41.786000000000001</v>
      </c>
      <c r="N355" s="132">
        <v>7.2910000000000004</v>
      </c>
      <c r="O355" s="132">
        <v>-5.7309999999999999</v>
      </c>
      <c r="P355" s="132">
        <v>0.32</v>
      </c>
      <c r="Q355" s="132">
        <v>0</v>
      </c>
      <c r="R355" s="132">
        <v>6.3E-2</v>
      </c>
      <c r="T355" s="132">
        <v>-100</v>
      </c>
      <c r="U355" s="132">
        <v>1000000</v>
      </c>
      <c r="V355" s="132" t="s">
        <v>6269</v>
      </c>
      <c r="W355" s="132" t="b">
        <v>1</v>
      </c>
      <c r="X355" s="132">
        <v>0</v>
      </c>
      <c r="Y355" s="132" t="b">
        <v>0</v>
      </c>
      <c r="Z355" s="132">
        <v>11</v>
      </c>
      <c r="AA355" s="132">
        <v>0.29499999999999998</v>
      </c>
    </row>
    <row r="356" spans="2:27" x14ac:dyDescent="0.3">
      <c r="B356" s="132">
        <v>-11.9</v>
      </c>
      <c r="C356" s="132">
        <v>-18.170000000000002</v>
      </c>
      <c r="D356" s="132">
        <v>-12.12</v>
      </c>
      <c r="E356" s="132">
        <v>-4.5999999999999996</v>
      </c>
      <c r="F356" s="132">
        <v>-8.98</v>
      </c>
      <c r="G356" s="132" t="s">
        <v>88</v>
      </c>
      <c r="H356" s="132" t="s">
        <v>31</v>
      </c>
      <c r="I356" s="132">
        <v>0.16</v>
      </c>
      <c r="J356" s="132">
        <v>-57</v>
      </c>
      <c r="K356" s="132">
        <v>-46</v>
      </c>
      <c r="L356" s="132" t="b">
        <v>0</v>
      </c>
      <c r="M356" s="132">
        <v>-33.042000000000002</v>
      </c>
      <c r="N356" s="132">
        <v>5.7560000000000002</v>
      </c>
      <c r="O356" s="132">
        <v>-5.74</v>
      </c>
      <c r="P356" s="132">
        <v>5.0199999999999996</v>
      </c>
      <c r="Q356" s="132">
        <v>-69.227000000000004</v>
      </c>
      <c r="R356" s="132">
        <v>17.84</v>
      </c>
      <c r="S356" s="132">
        <v>47</v>
      </c>
      <c r="T356" s="132">
        <v>9</v>
      </c>
      <c r="U356" s="132">
        <v>223</v>
      </c>
      <c r="V356" s="132" t="s">
        <v>6270</v>
      </c>
      <c r="W356" s="132" t="b">
        <v>1</v>
      </c>
      <c r="X356" s="132">
        <v>0</v>
      </c>
      <c r="Y356" s="132" t="b">
        <v>0</v>
      </c>
      <c r="Z356" s="132">
        <v>48</v>
      </c>
      <c r="AA356" s="132">
        <v>0.29299999999999998</v>
      </c>
    </row>
    <row r="357" spans="2:27" x14ac:dyDescent="0.3">
      <c r="B357" s="132">
        <v>-15</v>
      </c>
      <c r="C357" s="132">
        <v>-29.17</v>
      </c>
      <c r="D357" s="132">
        <v>-5.56</v>
      </c>
      <c r="E357" s="132">
        <v>-5.56</v>
      </c>
      <c r="F357" s="132">
        <v>-5.56</v>
      </c>
      <c r="G357" s="132" t="s">
        <v>486</v>
      </c>
      <c r="H357" s="132" t="s">
        <v>18</v>
      </c>
      <c r="I357" s="132">
        <v>9</v>
      </c>
      <c r="J357" s="132">
        <v>-58</v>
      </c>
      <c r="K357" s="132">
        <v>-58</v>
      </c>
      <c r="L357" s="132" t="b">
        <v>0</v>
      </c>
      <c r="M357" s="132">
        <v>-80.531000000000006</v>
      </c>
      <c r="N357" s="132">
        <v>13.88</v>
      </c>
      <c r="O357" s="132">
        <v>-5.8019999999999996</v>
      </c>
      <c r="P357" s="132">
        <v>2.35</v>
      </c>
      <c r="Q357" s="132">
        <v>0</v>
      </c>
      <c r="R357" s="132">
        <v>0.17</v>
      </c>
      <c r="S357" s="132">
        <v>-100</v>
      </c>
      <c r="T357" s="132">
        <v>-100</v>
      </c>
      <c r="U357" s="132">
        <v>50000</v>
      </c>
      <c r="V357" s="132" t="s">
        <v>6271</v>
      </c>
      <c r="W357" s="132" t="b">
        <v>1</v>
      </c>
      <c r="X357" s="132">
        <v>0</v>
      </c>
      <c r="Y357" s="132" t="b">
        <v>0</v>
      </c>
      <c r="Z357" s="132">
        <v>3</v>
      </c>
      <c r="AA357" s="132">
        <v>0.29099999999999998</v>
      </c>
    </row>
    <row r="358" spans="2:27" x14ac:dyDescent="0.3">
      <c r="B358" s="132">
        <v>-2.96</v>
      </c>
      <c r="C358" s="132">
        <v>-3.81</v>
      </c>
      <c r="D358" s="132">
        <v>-4.91</v>
      </c>
      <c r="E358" s="132">
        <v>-7</v>
      </c>
      <c r="F358" s="132">
        <v>-6.61</v>
      </c>
      <c r="G358" s="132" t="s">
        <v>2828</v>
      </c>
      <c r="H358" s="132" t="s">
        <v>28</v>
      </c>
      <c r="I358" s="132">
        <v>7.0000000000000007E-2</v>
      </c>
      <c r="J358" s="132">
        <v>-26</v>
      </c>
      <c r="K358" s="132">
        <v>-22</v>
      </c>
      <c r="L358" s="132" t="b">
        <v>0</v>
      </c>
      <c r="M358" s="132">
        <v>-11.051</v>
      </c>
      <c r="N358" s="132">
        <v>1.903</v>
      </c>
      <c r="O358" s="132">
        <v>-5.8079999999999998</v>
      </c>
      <c r="P358" s="132">
        <v>1.06</v>
      </c>
      <c r="Q358" s="132">
        <v>-118.684</v>
      </c>
      <c r="R358" s="132">
        <v>111.6</v>
      </c>
      <c r="S358" s="132">
        <v>107</v>
      </c>
      <c r="T358" s="132">
        <v>21</v>
      </c>
      <c r="U358" s="132">
        <v>169</v>
      </c>
      <c r="V358" s="132" t="s">
        <v>6272</v>
      </c>
      <c r="W358" s="132" t="b">
        <v>1</v>
      </c>
      <c r="X358" s="132">
        <v>0</v>
      </c>
      <c r="Y358" s="132" t="b">
        <v>0</v>
      </c>
      <c r="Z358" s="132">
        <v>40</v>
      </c>
      <c r="AA358" s="132">
        <v>0.28899999999999998</v>
      </c>
    </row>
    <row r="359" spans="2:27" x14ac:dyDescent="0.3">
      <c r="B359" s="132">
        <v>0</v>
      </c>
      <c r="C359" s="132">
        <v>1.1599999999999999</v>
      </c>
      <c r="D359" s="132">
        <v>16.670000000000002</v>
      </c>
      <c r="E359" s="132">
        <v>-5.41</v>
      </c>
      <c r="F359" s="132">
        <v>-10.26</v>
      </c>
      <c r="G359" s="132" t="s">
        <v>137</v>
      </c>
      <c r="H359" s="132" t="s">
        <v>28</v>
      </c>
      <c r="I359" s="132">
        <v>9</v>
      </c>
      <c r="J359" s="132">
        <v>-33</v>
      </c>
      <c r="K359" s="132">
        <v>-12</v>
      </c>
      <c r="L359" s="132" t="b">
        <v>0</v>
      </c>
      <c r="M359" s="132">
        <v>-33.106000000000002</v>
      </c>
      <c r="N359" s="132">
        <v>5.68</v>
      </c>
      <c r="O359" s="132">
        <v>-5.8289999999999997</v>
      </c>
      <c r="P359" s="132">
        <v>1.28</v>
      </c>
      <c r="Q359" s="132">
        <v>0</v>
      </c>
      <c r="R359" s="132">
        <v>3.5</v>
      </c>
      <c r="S359" s="132">
        <v>-100</v>
      </c>
      <c r="T359" s="132">
        <v>-100</v>
      </c>
      <c r="U359" s="132">
        <v>4454</v>
      </c>
      <c r="V359" s="132" t="s">
        <v>6273</v>
      </c>
      <c r="W359" s="132" t="b">
        <v>1</v>
      </c>
      <c r="X359" s="132">
        <v>0</v>
      </c>
      <c r="Y359" s="132" t="b">
        <v>1</v>
      </c>
      <c r="Z359" s="132">
        <v>17</v>
      </c>
      <c r="AA359" s="132">
        <v>0.28699999999999998</v>
      </c>
    </row>
    <row r="360" spans="2:27" x14ac:dyDescent="0.3">
      <c r="B360" s="132">
        <v>-2.92</v>
      </c>
      <c r="C360" s="132">
        <v>-16.350000000000001</v>
      </c>
      <c r="D360" s="132">
        <v>-18.399999999999999</v>
      </c>
      <c r="E360" s="132">
        <v>-13.07</v>
      </c>
      <c r="F360" s="132">
        <v>-88.91</v>
      </c>
      <c r="G360" s="132" t="s">
        <v>81</v>
      </c>
      <c r="H360" s="132" t="s">
        <v>24</v>
      </c>
      <c r="I360" s="132">
        <v>0.17</v>
      </c>
      <c r="J360" s="132">
        <v>-98</v>
      </c>
      <c r="K360" s="132">
        <v>-91</v>
      </c>
      <c r="L360" s="132" t="b">
        <v>0</v>
      </c>
      <c r="M360" s="132">
        <v>-80.033000000000001</v>
      </c>
      <c r="N360" s="132">
        <v>13.635</v>
      </c>
      <c r="O360" s="132">
        <v>-5.87</v>
      </c>
      <c r="P360" s="132">
        <v>5.26</v>
      </c>
      <c r="Q360" s="132">
        <v>0</v>
      </c>
      <c r="R360" s="132">
        <v>1.2999999999999999E-2</v>
      </c>
      <c r="S360" s="132">
        <v>-32</v>
      </c>
      <c r="T360" s="132">
        <v>-50</v>
      </c>
      <c r="U360" s="132">
        <v>285714</v>
      </c>
      <c r="V360" s="132" t="s">
        <v>6274</v>
      </c>
      <c r="W360" s="132" t="b">
        <v>0</v>
      </c>
      <c r="X360" s="132">
        <v>0</v>
      </c>
      <c r="Y360" s="132" t="b">
        <v>0</v>
      </c>
      <c r="Z360" s="132">
        <v>35</v>
      </c>
      <c r="AA360" s="132">
        <v>0.28499999999999998</v>
      </c>
    </row>
    <row r="361" spans="2:27" x14ac:dyDescent="0.3">
      <c r="B361" s="132">
        <v>-1.48</v>
      </c>
      <c r="C361" s="132">
        <v>-4.71</v>
      </c>
      <c r="D361" s="132">
        <v>-6.63</v>
      </c>
      <c r="E361" s="132">
        <v>-1.06</v>
      </c>
      <c r="F361" s="132">
        <v>-3.12</v>
      </c>
      <c r="G361" s="132" t="s">
        <v>436</v>
      </c>
      <c r="H361" s="132" t="s">
        <v>31</v>
      </c>
      <c r="I361" s="132">
        <v>0.03</v>
      </c>
      <c r="J361" s="132">
        <v>-39</v>
      </c>
      <c r="K361" s="132">
        <v>-38</v>
      </c>
      <c r="L361" s="132" t="b">
        <v>0</v>
      </c>
      <c r="M361" s="132">
        <v>-13.263</v>
      </c>
      <c r="N361" s="132">
        <v>2.2320000000000002</v>
      </c>
      <c r="O361" s="132">
        <v>-5.9429999999999996</v>
      </c>
      <c r="P361" s="132">
        <v>1.8</v>
      </c>
      <c r="Q361" s="132">
        <v>-23.952000000000002</v>
      </c>
      <c r="R361" s="132">
        <v>0.93</v>
      </c>
      <c r="S361" s="132">
        <v>-45</v>
      </c>
      <c r="T361" s="132">
        <v>-77</v>
      </c>
      <c r="U361" s="132">
        <v>11976</v>
      </c>
      <c r="V361" s="132" t="s">
        <v>6275</v>
      </c>
      <c r="W361" s="132" t="b">
        <v>1</v>
      </c>
      <c r="X361" s="132">
        <v>0</v>
      </c>
      <c r="Y361" s="132" t="b">
        <v>0</v>
      </c>
      <c r="Z361" s="132">
        <v>38</v>
      </c>
      <c r="AA361" s="132">
        <v>0.28299999999999997</v>
      </c>
    </row>
    <row r="362" spans="2:27" x14ac:dyDescent="0.3">
      <c r="B362" s="132">
        <v>-2.41</v>
      </c>
      <c r="C362" s="132">
        <v>-6.81</v>
      </c>
      <c r="D362" s="132">
        <v>-7.36</v>
      </c>
      <c r="E362" s="132">
        <v>1.31</v>
      </c>
      <c r="F362" s="132">
        <v>-8.9499999999999993</v>
      </c>
      <c r="G362" s="132" t="s">
        <v>2852</v>
      </c>
      <c r="H362" s="132" t="s">
        <v>245</v>
      </c>
      <c r="I362" s="132">
        <v>0.03</v>
      </c>
      <c r="J362" s="132">
        <v>-66</v>
      </c>
      <c r="K362" s="132">
        <v>-64</v>
      </c>
      <c r="L362" s="132" t="b">
        <v>0</v>
      </c>
      <c r="M362" s="132">
        <v>-17.574999999999999</v>
      </c>
      <c r="N362" s="132">
        <v>2.9039999999999999</v>
      </c>
      <c r="O362" s="132">
        <v>-6.0519999999999996</v>
      </c>
      <c r="P362" s="132">
        <v>3.15</v>
      </c>
      <c r="Q362" s="132">
        <v>6.8259999999999996</v>
      </c>
      <c r="R362" s="132">
        <v>1.8620000000000001</v>
      </c>
      <c r="S362" s="132">
        <v>-77</v>
      </c>
      <c r="T362" s="132">
        <v>-80</v>
      </c>
      <c r="U362" s="132">
        <v>3412</v>
      </c>
      <c r="V362" s="132" t="s">
        <v>6276</v>
      </c>
      <c r="W362" s="132" t="b">
        <v>0</v>
      </c>
      <c r="X362" s="132">
        <v>0</v>
      </c>
      <c r="Y362" s="132" t="b">
        <v>0</v>
      </c>
      <c r="Z362" s="132">
        <v>41</v>
      </c>
      <c r="AA362" s="132">
        <v>0.28100000000000003</v>
      </c>
    </row>
    <row r="363" spans="2:27" x14ac:dyDescent="0.3">
      <c r="B363" s="132">
        <v>-2</v>
      </c>
      <c r="C363" s="132">
        <v>-8.24</v>
      </c>
      <c r="D363" s="132">
        <v>-10.91</v>
      </c>
      <c r="E363" s="132">
        <v>11.87</v>
      </c>
      <c r="F363" s="132">
        <v>-3.92</v>
      </c>
      <c r="G363" s="132" t="s">
        <v>56</v>
      </c>
      <c r="H363" s="132" t="s">
        <v>24</v>
      </c>
      <c r="I363" s="132">
        <v>0.01</v>
      </c>
      <c r="J363" s="132">
        <v>-51</v>
      </c>
      <c r="K363" s="132">
        <v>-42</v>
      </c>
      <c r="L363" s="132" t="b">
        <v>0</v>
      </c>
      <c r="M363" s="132">
        <v>-47.281999999999996</v>
      </c>
      <c r="N363" s="132">
        <v>7.6920000000000002</v>
      </c>
      <c r="O363" s="132">
        <v>-6.1470000000000002</v>
      </c>
      <c r="P363" s="132">
        <v>5.67</v>
      </c>
      <c r="Q363" s="132">
        <v>14.409000000000001</v>
      </c>
      <c r="R363" s="132">
        <v>2.4500000000000002</v>
      </c>
      <c r="S363" s="132">
        <v>-89</v>
      </c>
      <c r="T363" s="132">
        <v>-93</v>
      </c>
      <c r="U363" s="132">
        <v>1440</v>
      </c>
      <c r="V363" s="132" t="s">
        <v>6277</v>
      </c>
      <c r="W363" s="132" t="b">
        <v>1</v>
      </c>
      <c r="X363" s="132">
        <v>0</v>
      </c>
      <c r="Y363" s="132" t="b">
        <v>0</v>
      </c>
      <c r="Z363" s="132">
        <v>39</v>
      </c>
      <c r="AA363" s="132">
        <v>0.27900000000000003</v>
      </c>
    </row>
    <row r="364" spans="2:27" x14ac:dyDescent="0.3">
      <c r="B364" s="132">
        <v>-1.68</v>
      </c>
      <c r="C364" s="132">
        <v>-8.59</v>
      </c>
      <c r="D364" s="132">
        <v>-29.09</v>
      </c>
      <c r="E364" s="132">
        <v>-83.82</v>
      </c>
      <c r="F364" s="132">
        <v>-80.400000000000006</v>
      </c>
      <c r="G364" s="132" t="s">
        <v>209</v>
      </c>
      <c r="H364" s="132" t="s">
        <v>44</v>
      </c>
      <c r="I364" s="132">
        <v>1.86</v>
      </c>
      <c r="J364" s="132">
        <v>-100</v>
      </c>
      <c r="K364" s="132">
        <v>-100</v>
      </c>
      <c r="L364" s="132" t="b">
        <v>0</v>
      </c>
      <c r="M364" s="132">
        <v>-1052.1759999999999</v>
      </c>
      <c r="N364" s="132">
        <v>170.72499999999999</v>
      </c>
      <c r="O364" s="132">
        <v>-6.1630000000000003</v>
      </c>
      <c r="P364" s="132">
        <v>6.84</v>
      </c>
      <c r="Q364" s="132">
        <v>-37.5</v>
      </c>
      <c r="R364" s="132">
        <v>1.2E-2</v>
      </c>
      <c r="S364" s="132">
        <v>-70</v>
      </c>
      <c r="T364" s="132">
        <v>-81</v>
      </c>
      <c r="U364" s="132">
        <v>250000</v>
      </c>
      <c r="V364" s="132" t="s">
        <v>6278</v>
      </c>
      <c r="W364" s="132" t="b">
        <v>0</v>
      </c>
      <c r="X364" s="132">
        <v>0</v>
      </c>
      <c r="Y364" s="132" t="b">
        <v>0</v>
      </c>
      <c r="Z364" s="132">
        <v>31</v>
      </c>
      <c r="AA364" s="132">
        <v>0.27700000000000002</v>
      </c>
    </row>
    <row r="365" spans="2:27" x14ac:dyDescent="0.3">
      <c r="B365" s="132">
        <v>-1.98</v>
      </c>
      <c r="C365" s="132">
        <v>-2.82</v>
      </c>
      <c r="D365" s="132">
        <v>-16.12</v>
      </c>
      <c r="E365" s="132">
        <v>0.27</v>
      </c>
      <c r="F365" s="132">
        <v>-5.68</v>
      </c>
      <c r="G365" s="132" t="s">
        <v>2824</v>
      </c>
      <c r="H365" s="132" t="s">
        <v>150</v>
      </c>
      <c r="I365" s="132">
        <v>6.75</v>
      </c>
      <c r="J365" s="132">
        <v>-34</v>
      </c>
      <c r="K365" s="132">
        <v>-21</v>
      </c>
      <c r="L365" s="132" t="b">
        <v>0</v>
      </c>
      <c r="M365" s="132">
        <v>-36.545000000000002</v>
      </c>
      <c r="N365" s="132">
        <v>5.7469999999999999</v>
      </c>
      <c r="O365" s="132">
        <v>-6.359</v>
      </c>
      <c r="P365" s="132">
        <v>2.2000000000000002</v>
      </c>
      <c r="Q365" s="132">
        <v>19.863</v>
      </c>
      <c r="R365" s="132">
        <v>91.35</v>
      </c>
      <c r="S365" s="132">
        <v>-86</v>
      </c>
      <c r="T365" s="132">
        <v>-84</v>
      </c>
      <c r="U365" s="132">
        <v>99</v>
      </c>
      <c r="V365" s="132" t="s">
        <v>6279</v>
      </c>
      <c r="W365" s="132" t="b">
        <v>1</v>
      </c>
      <c r="X365" s="132">
        <v>0</v>
      </c>
      <c r="Y365" s="132" t="b">
        <v>0</v>
      </c>
      <c r="Z365" s="132">
        <v>42</v>
      </c>
      <c r="AA365" s="132">
        <v>0.27500000000000002</v>
      </c>
    </row>
    <row r="366" spans="2:27" x14ac:dyDescent="0.3">
      <c r="B366" s="132">
        <v>-0.16</v>
      </c>
      <c r="C366" s="132">
        <v>11.61</v>
      </c>
      <c r="D366" s="132">
        <v>0.95</v>
      </c>
      <c r="E366" s="132">
        <v>1.03</v>
      </c>
      <c r="F366" s="132">
        <v>1.67</v>
      </c>
      <c r="G366" s="132" t="s">
        <v>92</v>
      </c>
      <c r="H366" s="132" t="s">
        <v>24</v>
      </c>
      <c r="I366" s="132">
        <v>5.22</v>
      </c>
      <c r="J366" s="132">
        <v>-60</v>
      </c>
      <c r="K366" s="132">
        <v>-51</v>
      </c>
      <c r="L366" s="132" t="b">
        <v>1</v>
      </c>
      <c r="M366" s="132">
        <v>-31.757999999999999</v>
      </c>
      <c r="N366" s="132">
        <v>4.8010000000000002</v>
      </c>
      <c r="O366" s="132">
        <v>-6.6150000000000002</v>
      </c>
      <c r="P366" s="132">
        <v>3.24</v>
      </c>
      <c r="Q366" s="132">
        <v>67.47</v>
      </c>
      <c r="R366" s="132">
        <v>6.3949999999999996</v>
      </c>
      <c r="S366" s="132">
        <v>-51</v>
      </c>
      <c r="T366" s="132">
        <v>-60</v>
      </c>
      <c r="U366" s="132">
        <v>963</v>
      </c>
      <c r="V366" s="132" t="s">
        <v>6280</v>
      </c>
      <c r="W366" s="132" t="b">
        <v>0</v>
      </c>
      <c r="X366" s="132">
        <v>0</v>
      </c>
      <c r="Y366" s="132" t="b">
        <v>0</v>
      </c>
      <c r="Z366" s="132">
        <v>44</v>
      </c>
      <c r="AA366" s="132">
        <v>0.27300000000000002</v>
      </c>
    </row>
    <row r="367" spans="2:27" x14ac:dyDescent="0.3">
      <c r="B367" s="132">
        <v>0.56000000000000005</v>
      </c>
      <c r="C367" s="132">
        <v>-5.26</v>
      </c>
      <c r="D367" s="132">
        <v>-5.26</v>
      </c>
      <c r="E367" s="132">
        <v>-14.29</v>
      </c>
      <c r="F367" s="132">
        <v>-7.22</v>
      </c>
      <c r="G367" s="132" t="s">
        <v>117</v>
      </c>
      <c r="H367" s="132" t="s">
        <v>24</v>
      </c>
      <c r="I367" s="132">
        <v>0.01</v>
      </c>
      <c r="J367" s="132">
        <v>-45</v>
      </c>
      <c r="K367" s="132">
        <v>-44</v>
      </c>
      <c r="L367" s="132" t="b">
        <v>0</v>
      </c>
      <c r="M367" s="132">
        <v>-28.526</v>
      </c>
      <c r="N367" s="132">
        <v>4.2729999999999997</v>
      </c>
      <c r="O367" s="132">
        <v>-6.6760000000000002</v>
      </c>
      <c r="P367" s="132">
        <v>1.41</v>
      </c>
      <c r="Q367" s="132">
        <v>39.292999999999999</v>
      </c>
      <c r="R367" s="132">
        <v>3.6</v>
      </c>
      <c r="S367" s="132">
        <v>-94</v>
      </c>
      <c r="T367" s="132">
        <v>-94</v>
      </c>
      <c r="U367" s="132">
        <v>3929</v>
      </c>
      <c r="V367" s="132" t="s">
        <v>6281</v>
      </c>
      <c r="W367" s="132" t="b">
        <v>0</v>
      </c>
      <c r="X367" s="132">
        <v>0</v>
      </c>
      <c r="Y367" s="132" t="b">
        <v>0</v>
      </c>
      <c r="Z367" s="132">
        <v>25</v>
      </c>
      <c r="AA367" s="132">
        <v>0.27100000000000002</v>
      </c>
    </row>
    <row r="368" spans="2:27" x14ac:dyDescent="0.3">
      <c r="B368" s="132">
        <v>1.97</v>
      </c>
      <c r="C368" s="132">
        <v>-1.69</v>
      </c>
      <c r="D368" s="132">
        <v>-7</v>
      </c>
      <c r="E368" s="132">
        <v>-4.12</v>
      </c>
      <c r="F368" s="132">
        <v>-5.0999999999999996</v>
      </c>
      <c r="G368" s="132" t="s">
        <v>2826</v>
      </c>
      <c r="H368" s="132" t="s">
        <v>150</v>
      </c>
      <c r="I368" s="132">
        <v>0.32</v>
      </c>
      <c r="J368" s="132">
        <v>-28</v>
      </c>
      <c r="K368" s="132">
        <v>-27</v>
      </c>
      <c r="L368" s="132" t="b">
        <v>0</v>
      </c>
      <c r="M368" s="132">
        <v>-16.347999999999999</v>
      </c>
      <c r="N368" s="132">
        <v>2.4159999999999999</v>
      </c>
      <c r="O368" s="132">
        <v>-6.7670000000000003</v>
      </c>
      <c r="P368" s="132">
        <v>1.28</v>
      </c>
      <c r="Q368" s="132">
        <v>84.103999999999999</v>
      </c>
      <c r="R368" s="132">
        <v>46.5</v>
      </c>
      <c r="S368" s="132">
        <v>-68</v>
      </c>
      <c r="T368" s="132">
        <v>-67</v>
      </c>
      <c r="U368" s="132">
        <v>336</v>
      </c>
      <c r="V368" s="132" t="s">
        <v>6282</v>
      </c>
      <c r="W368" s="132" t="b">
        <v>1</v>
      </c>
      <c r="X368" s="132">
        <v>0</v>
      </c>
      <c r="Y368" s="132" t="b">
        <v>0</v>
      </c>
      <c r="Z368" s="132">
        <v>38</v>
      </c>
      <c r="AA368" s="132">
        <v>0.26900000000000002</v>
      </c>
    </row>
    <row r="369" spans="2:27" x14ac:dyDescent="0.3">
      <c r="B369" s="132">
        <v>0.25</v>
      </c>
      <c r="C369" s="132">
        <v>2.93</v>
      </c>
      <c r="D369" s="132">
        <v>-2.0099999999999998</v>
      </c>
      <c r="E369" s="132">
        <v>7.92</v>
      </c>
      <c r="F369" s="132">
        <v>2.9</v>
      </c>
      <c r="G369" s="132" t="s">
        <v>177</v>
      </c>
      <c r="H369" s="132" t="s">
        <v>24</v>
      </c>
      <c r="I369" s="132">
        <v>8.6</v>
      </c>
      <c r="J369" s="132">
        <v>-28</v>
      </c>
      <c r="K369" s="132">
        <v>-21</v>
      </c>
      <c r="L369" s="132" t="b">
        <v>0</v>
      </c>
      <c r="M369" s="132">
        <v>-19.184999999999999</v>
      </c>
      <c r="N369" s="132">
        <v>2.835</v>
      </c>
      <c r="O369" s="132">
        <v>-6.7679999999999998</v>
      </c>
      <c r="P369" s="132">
        <v>1.7</v>
      </c>
      <c r="Q369" s="132">
        <v>-11.164999999999999</v>
      </c>
      <c r="R369" s="132">
        <v>15.815</v>
      </c>
      <c r="S369" s="132">
        <v>-89</v>
      </c>
      <c r="T369" s="132">
        <v>-90</v>
      </c>
      <c r="U369" s="132">
        <v>744</v>
      </c>
      <c r="V369" s="132" t="s">
        <v>6283</v>
      </c>
      <c r="W369" s="132" t="b">
        <v>1</v>
      </c>
      <c r="X369" s="132">
        <v>0</v>
      </c>
      <c r="Y369" s="132" t="b">
        <v>0</v>
      </c>
      <c r="Z369" s="132">
        <v>50</v>
      </c>
      <c r="AA369" s="132">
        <v>0.26700000000000002</v>
      </c>
    </row>
    <row r="370" spans="2:27" x14ac:dyDescent="0.3">
      <c r="B370" s="132">
        <v>4.22</v>
      </c>
      <c r="C370" s="132">
        <v>1.82</v>
      </c>
      <c r="D370" s="132">
        <v>-18.489999999999998</v>
      </c>
      <c r="E370" s="132">
        <v>5.1100000000000003</v>
      </c>
      <c r="F370" s="132">
        <v>-3.59</v>
      </c>
      <c r="G370" s="132" t="s">
        <v>256</v>
      </c>
      <c r="H370" s="132" t="s">
        <v>36</v>
      </c>
      <c r="I370" s="132">
        <v>0.56000000000000005</v>
      </c>
      <c r="J370" s="132">
        <v>-68</v>
      </c>
      <c r="K370" s="132">
        <v>-48</v>
      </c>
      <c r="L370" s="132" t="b">
        <v>0</v>
      </c>
      <c r="M370" s="132">
        <v>-60.442999999999998</v>
      </c>
      <c r="N370" s="132">
        <v>8.9169999999999998</v>
      </c>
      <c r="O370" s="132">
        <v>-6.7789999999999999</v>
      </c>
      <c r="P370" s="132">
        <v>3.3</v>
      </c>
      <c r="Q370" s="132">
        <v>34.398000000000003</v>
      </c>
      <c r="R370" s="132">
        <v>1.234</v>
      </c>
      <c r="S370" s="132">
        <v>-60</v>
      </c>
      <c r="T370" s="132">
        <v>-70</v>
      </c>
      <c r="U370" s="132">
        <v>4914</v>
      </c>
      <c r="V370" s="132" t="s">
        <v>6284</v>
      </c>
      <c r="W370" s="132" t="b">
        <v>1</v>
      </c>
      <c r="X370" s="132">
        <v>0</v>
      </c>
      <c r="Y370" s="132" t="b">
        <v>0</v>
      </c>
      <c r="Z370" s="132">
        <v>37</v>
      </c>
      <c r="AA370" s="132">
        <v>0.26500000000000001</v>
      </c>
    </row>
    <row r="371" spans="2:27" x14ac:dyDescent="0.3">
      <c r="B371" s="132">
        <v>3.23</v>
      </c>
      <c r="C371" s="132">
        <v>-1.68</v>
      </c>
      <c r="D371" s="132">
        <v>5.34</v>
      </c>
      <c r="E371" s="132">
        <v>-8.91</v>
      </c>
      <c r="F371" s="132">
        <v>-9.5</v>
      </c>
      <c r="G371" s="132" t="s">
        <v>2856</v>
      </c>
      <c r="H371" s="132" t="s">
        <v>102</v>
      </c>
      <c r="I371" s="132">
        <v>39.08</v>
      </c>
      <c r="J371" s="132">
        <v>-35</v>
      </c>
      <c r="K371" s="132">
        <v>-29</v>
      </c>
      <c r="L371" s="132" t="b">
        <v>0</v>
      </c>
      <c r="M371" s="132">
        <v>-22.677</v>
      </c>
      <c r="N371" s="132">
        <v>3.2749999999999999</v>
      </c>
      <c r="O371" s="132">
        <v>-6.923</v>
      </c>
      <c r="P371" s="132">
        <v>1.78</v>
      </c>
      <c r="Q371" s="132">
        <v>123.461</v>
      </c>
      <c r="R371" s="132">
        <v>154.85</v>
      </c>
      <c r="S371" s="132">
        <v>-75</v>
      </c>
      <c r="T371" s="132">
        <v>-79</v>
      </c>
      <c r="U371" s="132">
        <v>72</v>
      </c>
      <c r="V371" s="132" t="s">
        <v>6285</v>
      </c>
      <c r="W371" s="132" t="b">
        <v>0</v>
      </c>
      <c r="X371" s="132">
        <v>0</v>
      </c>
      <c r="Y371" s="132" t="b">
        <v>0</v>
      </c>
      <c r="Z371" s="132">
        <v>40</v>
      </c>
      <c r="AA371" s="132">
        <v>0.26300000000000001</v>
      </c>
    </row>
    <row r="372" spans="2:27" x14ac:dyDescent="0.3">
      <c r="B372" s="132">
        <v>-8.6</v>
      </c>
      <c r="C372" s="132">
        <v>-27.86</v>
      </c>
      <c r="D372" s="132">
        <v>-29.74</v>
      </c>
      <c r="E372" s="132">
        <v>-29.74</v>
      </c>
      <c r="F372" s="132">
        <v>-32.24</v>
      </c>
      <c r="G372" s="132" t="s">
        <v>56</v>
      </c>
      <c r="H372" s="132" t="s">
        <v>24</v>
      </c>
      <c r="I372" s="132">
        <v>0.34</v>
      </c>
      <c r="J372" s="132">
        <v>-58</v>
      </c>
      <c r="K372" s="132">
        <v>-58</v>
      </c>
      <c r="L372" s="132" t="b">
        <v>0</v>
      </c>
      <c r="M372" s="132">
        <v>-64.965000000000003</v>
      </c>
      <c r="N372" s="132">
        <v>9.3629999999999995</v>
      </c>
      <c r="O372" s="132">
        <v>-6.9390000000000001</v>
      </c>
      <c r="P372" s="132">
        <v>4.96</v>
      </c>
      <c r="Q372" s="132">
        <v>-74.822000000000003</v>
      </c>
      <c r="R372" s="132">
        <v>16.16</v>
      </c>
      <c r="S372" s="132">
        <v>-33</v>
      </c>
      <c r="T372" s="132">
        <v>-60</v>
      </c>
      <c r="U372" s="132">
        <v>249</v>
      </c>
      <c r="V372" s="132" t="s">
        <v>6286</v>
      </c>
      <c r="W372" s="132" t="b">
        <v>1</v>
      </c>
      <c r="X372" s="132">
        <v>0</v>
      </c>
      <c r="Y372" s="132" t="b">
        <v>0</v>
      </c>
      <c r="Z372" s="132">
        <v>35</v>
      </c>
      <c r="AA372" s="132">
        <v>0.26100000000000001</v>
      </c>
    </row>
    <row r="373" spans="2:27" x14ac:dyDescent="0.3">
      <c r="B373" s="132">
        <v>3.23</v>
      </c>
      <c r="C373" s="132">
        <v>3.06</v>
      </c>
      <c r="D373" s="132">
        <v>-10.43</v>
      </c>
      <c r="E373" s="132">
        <v>6.58</v>
      </c>
      <c r="F373" s="132">
        <v>0.47</v>
      </c>
      <c r="G373" s="132" t="s">
        <v>2850</v>
      </c>
      <c r="H373" s="132" t="s">
        <v>245</v>
      </c>
      <c r="I373" s="132">
        <v>3.91</v>
      </c>
      <c r="J373" s="132">
        <v>-46</v>
      </c>
      <c r="K373" s="132">
        <v>-37</v>
      </c>
      <c r="L373" s="132" t="b">
        <v>0</v>
      </c>
      <c r="M373" s="132">
        <v>-42.871000000000002</v>
      </c>
      <c r="N373" s="132">
        <v>6.1779999999999999</v>
      </c>
      <c r="O373" s="132">
        <v>-6.94</v>
      </c>
      <c r="P373" s="132">
        <v>3.3</v>
      </c>
      <c r="Q373" s="132">
        <v>179.81800000000001</v>
      </c>
      <c r="R373" s="132">
        <v>25.6</v>
      </c>
      <c r="S373" s="132">
        <v>-61</v>
      </c>
      <c r="T373" s="132">
        <v>-56</v>
      </c>
      <c r="U373" s="132">
        <v>236</v>
      </c>
      <c r="V373" s="132" t="s">
        <v>6287</v>
      </c>
      <c r="W373" s="132" t="b">
        <v>1</v>
      </c>
      <c r="X373" s="132">
        <v>0</v>
      </c>
      <c r="Y373" s="132" t="b">
        <v>0</v>
      </c>
      <c r="Z373" s="132">
        <v>42</v>
      </c>
      <c r="AA373" s="132">
        <v>0.25900000000000001</v>
      </c>
    </row>
    <row r="374" spans="2:27" x14ac:dyDescent="0.3">
      <c r="B374" s="132">
        <v>-0.99</v>
      </c>
      <c r="C374" s="132">
        <v>6.38</v>
      </c>
      <c r="D374" s="132">
        <v>4.17</v>
      </c>
      <c r="E374" s="132">
        <v>1.52</v>
      </c>
      <c r="F374" s="132">
        <v>2.04</v>
      </c>
      <c r="G374" s="132" t="s">
        <v>883</v>
      </c>
      <c r="H374" s="132" t="s">
        <v>24</v>
      </c>
      <c r="I374" s="132">
        <v>0.11</v>
      </c>
      <c r="J374" s="132">
        <v>-19</v>
      </c>
      <c r="K374" s="132">
        <v>-1</v>
      </c>
      <c r="L374" s="132" t="b">
        <v>1</v>
      </c>
      <c r="M374" s="132">
        <v>-17.472000000000001</v>
      </c>
      <c r="N374" s="132">
        <v>2.4550000000000001</v>
      </c>
      <c r="O374" s="132">
        <v>-7.1180000000000003</v>
      </c>
      <c r="P374" s="132">
        <v>1.31</v>
      </c>
      <c r="Q374" s="132">
        <v>-76.423000000000002</v>
      </c>
      <c r="R374" s="132">
        <v>100</v>
      </c>
      <c r="S374" s="132">
        <v>-100</v>
      </c>
      <c r="T374" s="132">
        <v>-99</v>
      </c>
      <c r="U374" s="132">
        <v>152</v>
      </c>
      <c r="V374" s="132" t="s">
        <v>6288</v>
      </c>
      <c r="W374" s="132" t="b">
        <v>1</v>
      </c>
      <c r="X374" s="132">
        <v>0</v>
      </c>
      <c r="Y374" s="132" t="b">
        <v>0</v>
      </c>
      <c r="Z374" s="132">
        <v>21</v>
      </c>
      <c r="AA374" s="132">
        <v>0.25700000000000001</v>
      </c>
    </row>
    <row r="375" spans="2:27" x14ac:dyDescent="0.3">
      <c r="B375" s="132">
        <v>0.81</v>
      </c>
      <c r="C375" s="132">
        <v>6.22</v>
      </c>
      <c r="D375" s="132">
        <v>-5.95</v>
      </c>
      <c r="E375" s="132">
        <v>4.33</v>
      </c>
      <c r="F375" s="132">
        <v>0.46</v>
      </c>
      <c r="G375" s="132" t="s">
        <v>2852</v>
      </c>
      <c r="H375" s="132" t="s">
        <v>245</v>
      </c>
      <c r="I375" s="132">
        <v>37.29</v>
      </c>
      <c r="J375" s="132">
        <v>-19</v>
      </c>
      <c r="K375" s="132">
        <v>-7</v>
      </c>
      <c r="L375" s="132" t="b">
        <v>1</v>
      </c>
      <c r="M375" s="132">
        <v>-24.951000000000001</v>
      </c>
      <c r="N375" s="132">
        <v>3.4670000000000001</v>
      </c>
      <c r="O375" s="132">
        <v>-7.1959999999999997</v>
      </c>
      <c r="P375" s="132">
        <v>1.63</v>
      </c>
      <c r="Q375" s="132">
        <v>99.081000000000003</v>
      </c>
      <c r="R375" s="132">
        <v>15.372</v>
      </c>
      <c r="S375" s="132">
        <v>-82</v>
      </c>
      <c r="T375" s="132">
        <v>-84</v>
      </c>
      <c r="U375" s="132">
        <v>799</v>
      </c>
      <c r="V375" s="132" t="s">
        <v>6289</v>
      </c>
      <c r="W375" s="132" t="b">
        <v>1</v>
      </c>
      <c r="X375" s="132">
        <v>0</v>
      </c>
      <c r="Y375" s="132" t="b">
        <v>0</v>
      </c>
      <c r="Z375" s="132">
        <v>47</v>
      </c>
      <c r="AA375" s="132">
        <v>0.255</v>
      </c>
    </row>
    <row r="376" spans="2:27" x14ac:dyDescent="0.3">
      <c r="B376" s="132">
        <v>6.89</v>
      </c>
      <c r="C376" s="132">
        <v>7.71</v>
      </c>
      <c r="D376" s="132">
        <v>4.75</v>
      </c>
      <c r="E376" s="132">
        <v>-0.24</v>
      </c>
      <c r="F376" s="132">
        <v>1.21</v>
      </c>
      <c r="G376" s="132" t="s">
        <v>191</v>
      </c>
      <c r="H376" s="132" t="s">
        <v>36</v>
      </c>
      <c r="I376" s="132">
        <v>0.09</v>
      </c>
      <c r="J376" s="132">
        <v>-35</v>
      </c>
      <c r="K376" s="132">
        <v>-29</v>
      </c>
      <c r="L376" s="132" t="b">
        <v>1</v>
      </c>
      <c r="M376" s="132">
        <v>-11.863</v>
      </c>
      <c r="N376" s="132">
        <v>1.6439999999999999</v>
      </c>
      <c r="O376" s="132">
        <v>-7.2140000000000004</v>
      </c>
      <c r="P376" s="132">
        <v>1.76</v>
      </c>
      <c r="Q376" s="132">
        <v>325.42399999999998</v>
      </c>
      <c r="R376" s="132">
        <v>8.3800000000000008</v>
      </c>
      <c r="S376" s="132">
        <v>200</v>
      </c>
      <c r="T376" s="132">
        <v>303</v>
      </c>
      <c r="U376" s="132">
        <v>1355</v>
      </c>
      <c r="V376" s="132" t="s">
        <v>6290</v>
      </c>
      <c r="W376" s="132" t="b">
        <v>1</v>
      </c>
      <c r="X376" s="132">
        <v>0</v>
      </c>
      <c r="Y376" s="132" t="b">
        <v>0</v>
      </c>
      <c r="Z376" s="132">
        <v>33</v>
      </c>
      <c r="AA376" s="132">
        <v>0.253</v>
      </c>
    </row>
    <row r="377" spans="2:27" x14ac:dyDescent="0.3">
      <c r="B377" s="132">
        <v>4.55</v>
      </c>
      <c r="C377" s="132">
        <v>-1.1100000000000001</v>
      </c>
      <c r="D377" s="132">
        <v>-11.22</v>
      </c>
      <c r="E377" s="132">
        <v>0.42</v>
      </c>
      <c r="F377" s="132">
        <v>-2.6</v>
      </c>
      <c r="G377" s="132" t="s">
        <v>111</v>
      </c>
      <c r="H377" s="132" t="s">
        <v>44</v>
      </c>
      <c r="I377" s="132">
        <v>0.18</v>
      </c>
      <c r="J377" s="132">
        <v>-80</v>
      </c>
      <c r="K377" s="132">
        <v>-66</v>
      </c>
      <c r="L377" s="132" t="b">
        <v>1</v>
      </c>
      <c r="M377" s="132">
        <v>-53.929000000000002</v>
      </c>
      <c r="N377" s="132">
        <v>7.4729999999999999</v>
      </c>
      <c r="O377" s="132">
        <v>-7.2160000000000002</v>
      </c>
      <c r="P377" s="132">
        <v>5.25</v>
      </c>
      <c r="Q377" s="132">
        <v>32.085999999999999</v>
      </c>
      <c r="R377" s="132">
        <v>3.56</v>
      </c>
      <c r="S377" s="132">
        <v>56</v>
      </c>
      <c r="T377" s="132">
        <v>37</v>
      </c>
      <c r="U377" s="132">
        <v>1069</v>
      </c>
      <c r="V377" s="132" t="s">
        <v>6291</v>
      </c>
      <c r="W377" s="132" t="b">
        <v>1</v>
      </c>
      <c r="X377" s="132">
        <v>0</v>
      </c>
      <c r="Y377" s="132" t="b">
        <v>0</v>
      </c>
      <c r="Z377" s="132">
        <v>42</v>
      </c>
      <c r="AA377" s="132">
        <v>0.251</v>
      </c>
    </row>
    <row r="378" spans="2:27" x14ac:dyDescent="0.3">
      <c r="B378" s="132">
        <v>4</v>
      </c>
      <c r="C378" s="132">
        <v>10.54</v>
      </c>
      <c r="D378" s="132">
        <v>-0.44</v>
      </c>
      <c r="E378" s="132">
        <v>-12.95</v>
      </c>
      <c r="F378" s="132">
        <v>-3.46</v>
      </c>
      <c r="G378" s="132" t="s">
        <v>365</v>
      </c>
      <c r="H378" s="132" t="s">
        <v>36</v>
      </c>
      <c r="I378" s="132">
        <v>1.64</v>
      </c>
      <c r="J378" s="132">
        <v>-49</v>
      </c>
      <c r="K378" s="132">
        <v>-42</v>
      </c>
      <c r="L378" s="132" t="b">
        <v>0</v>
      </c>
      <c r="M378" s="132">
        <v>-28.992000000000001</v>
      </c>
      <c r="N378" s="132">
        <v>3.9510000000000001</v>
      </c>
      <c r="O378" s="132">
        <v>-7.3380000000000001</v>
      </c>
      <c r="P378" s="132">
        <v>3.2</v>
      </c>
      <c r="Q378" s="132">
        <v>13.654</v>
      </c>
      <c r="R378" s="132">
        <v>11.43</v>
      </c>
      <c r="S378" s="132">
        <v>-54</v>
      </c>
      <c r="T378" s="132">
        <v>-56</v>
      </c>
      <c r="U378" s="132">
        <v>546</v>
      </c>
      <c r="V378" s="132" t="s">
        <v>6292</v>
      </c>
      <c r="W378" s="132" t="b">
        <v>0</v>
      </c>
      <c r="X378" s="132">
        <v>0</v>
      </c>
      <c r="Y378" s="132" t="b">
        <v>0</v>
      </c>
      <c r="Z378" s="132">
        <v>37</v>
      </c>
      <c r="AA378" s="132">
        <v>0.249</v>
      </c>
    </row>
    <row r="379" spans="2:27" x14ac:dyDescent="0.3">
      <c r="B379" s="132">
        <v>-3.7</v>
      </c>
      <c r="C379" s="132">
        <v>-2.99</v>
      </c>
      <c r="D379" s="132">
        <v>-2.99</v>
      </c>
      <c r="E379" s="132">
        <v>-2.2599999999999998</v>
      </c>
      <c r="F379" s="132">
        <v>-16.13</v>
      </c>
      <c r="G379" s="132" t="s">
        <v>247</v>
      </c>
      <c r="H379" s="132" t="s">
        <v>36</v>
      </c>
      <c r="I379" s="132">
        <v>0.01</v>
      </c>
      <c r="J379" s="132">
        <v>-43</v>
      </c>
      <c r="K379" s="132">
        <v>-34</v>
      </c>
      <c r="L379" s="132" t="b">
        <v>0</v>
      </c>
      <c r="M379" s="132">
        <v>-31.513000000000002</v>
      </c>
      <c r="N379" s="132">
        <v>4.234</v>
      </c>
      <c r="O379" s="132">
        <v>-7.4429999999999996</v>
      </c>
      <c r="P379" s="132">
        <v>1.78</v>
      </c>
      <c r="Q379" s="132">
        <v>-302.76799999999997</v>
      </c>
      <c r="R379" s="132">
        <v>6.5</v>
      </c>
      <c r="S379" s="132">
        <v>46</v>
      </c>
      <c r="T379" s="132">
        <v>300</v>
      </c>
      <c r="U379" s="132">
        <v>1730</v>
      </c>
      <c r="V379" s="132" t="s">
        <v>6293</v>
      </c>
      <c r="W379" s="132" t="b">
        <v>1</v>
      </c>
      <c r="X379" s="132">
        <v>0</v>
      </c>
      <c r="Y379" s="132" t="b">
        <v>0</v>
      </c>
      <c r="Z379" s="132">
        <v>17</v>
      </c>
      <c r="AA379" s="132">
        <v>0.247</v>
      </c>
    </row>
    <row r="380" spans="2:27" x14ac:dyDescent="0.3">
      <c r="B380" s="132">
        <v>-7.59</v>
      </c>
      <c r="C380" s="132">
        <v>-13.9</v>
      </c>
      <c r="D380" s="132">
        <v>-22.25</v>
      </c>
      <c r="E380" s="132">
        <v>-7.11</v>
      </c>
      <c r="F380" s="132">
        <v>-11.53</v>
      </c>
      <c r="G380" s="132" t="s">
        <v>169</v>
      </c>
      <c r="H380" s="132" t="s">
        <v>24</v>
      </c>
      <c r="I380" s="132">
        <v>0.02</v>
      </c>
      <c r="J380" s="132">
        <v>-77</v>
      </c>
      <c r="K380" s="132">
        <v>-58</v>
      </c>
      <c r="L380" s="132" t="b">
        <v>0</v>
      </c>
      <c r="M380" s="132">
        <v>-58.142000000000003</v>
      </c>
      <c r="N380" s="132">
        <v>7.6829999999999998</v>
      </c>
      <c r="O380" s="132">
        <v>-7.5679999999999996</v>
      </c>
      <c r="P380" s="132">
        <v>5.33</v>
      </c>
      <c r="Q380" s="132">
        <v>-5.319</v>
      </c>
      <c r="R380" s="132">
        <v>0.35299999999999998</v>
      </c>
      <c r="S380" s="132">
        <v>-52</v>
      </c>
      <c r="T380" s="132">
        <v>-65</v>
      </c>
      <c r="U380" s="132">
        <v>10638</v>
      </c>
      <c r="V380" s="132" t="s">
        <v>6294</v>
      </c>
      <c r="W380" s="132" t="b">
        <v>1</v>
      </c>
      <c r="X380" s="132">
        <v>0</v>
      </c>
      <c r="Y380" s="132" t="b">
        <v>0</v>
      </c>
      <c r="Z380" s="132">
        <v>38</v>
      </c>
      <c r="AA380" s="132">
        <v>0.245</v>
      </c>
    </row>
    <row r="381" spans="2:27" x14ac:dyDescent="0.3">
      <c r="B381" s="132">
        <v>15.58</v>
      </c>
      <c r="C381" s="132">
        <v>17.88</v>
      </c>
      <c r="D381" s="132">
        <v>15.58</v>
      </c>
      <c r="E381" s="132">
        <v>-10.55</v>
      </c>
      <c r="F381" s="132">
        <v>-5.32</v>
      </c>
      <c r="G381" s="132" t="s">
        <v>109</v>
      </c>
      <c r="H381" s="132" t="s">
        <v>31</v>
      </c>
      <c r="I381" s="132">
        <v>0.01</v>
      </c>
      <c r="J381" s="132">
        <v>-61</v>
      </c>
      <c r="K381" s="132">
        <v>-49</v>
      </c>
      <c r="L381" s="132" t="b">
        <v>0</v>
      </c>
      <c r="M381" s="132">
        <v>-42.823999999999998</v>
      </c>
      <c r="N381" s="132">
        <v>5.6420000000000003</v>
      </c>
      <c r="O381" s="132">
        <v>-7.59</v>
      </c>
      <c r="P381" s="132">
        <v>2.8</v>
      </c>
      <c r="Q381" s="132">
        <v>621.86599999999999</v>
      </c>
      <c r="R381" s="132">
        <v>17.8</v>
      </c>
      <c r="S381" s="132">
        <v>-66</v>
      </c>
      <c r="T381" s="132">
        <v>-57</v>
      </c>
      <c r="U381" s="132">
        <v>401</v>
      </c>
      <c r="V381" s="132" t="s">
        <v>6295</v>
      </c>
      <c r="W381" s="132" t="b">
        <v>0</v>
      </c>
      <c r="X381" s="132">
        <v>0</v>
      </c>
      <c r="Y381" s="132" t="b">
        <v>0</v>
      </c>
      <c r="Z381" s="132">
        <v>14</v>
      </c>
      <c r="AA381" s="132">
        <v>0.24299999999999999</v>
      </c>
    </row>
    <row r="382" spans="2:27" x14ac:dyDescent="0.3">
      <c r="B382" s="132">
        <v>0.75</v>
      </c>
      <c r="C382" s="132">
        <v>0.75</v>
      </c>
      <c r="D382" s="132">
        <v>3.85</v>
      </c>
      <c r="E382" s="132">
        <v>-6.65</v>
      </c>
      <c r="F382" s="132">
        <v>-6.65</v>
      </c>
      <c r="G382" s="132" t="s">
        <v>2840</v>
      </c>
      <c r="H382" s="132" t="s">
        <v>150</v>
      </c>
      <c r="I382" s="132">
        <v>0.86</v>
      </c>
      <c r="J382" s="132">
        <v>-27</v>
      </c>
      <c r="K382" s="132">
        <v>-22</v>
      </c>
      <c r="L382" s="132" t="b">
        <v>0</v>
      </c>
      <c r="M382" s="132">
        <v>-26.901</v>
      </c>
      <c r="N382" s="132">
        <v>3.544</v>
      </c>
      <c r="O382" s="132">
        <v>-7.5910000000000002</v>
      </c>
      <c r="P382" s="132">
        <v>0.19</v>
      </c>
      <c r="Q382" s="132">
        <v>382.40899999999999</v>
      </c>
      <c r="R382" s="132">
        <v>27</v>
      </c>
      <c r="S382" s="132">
        <v>-57</v>
      </c>
      <c r="T382" s="132">
        <v>-67</v>
      </c>
      <c r="U382" s="132">
        <v>3824</v>
      </c>
      <c r="V382" s="132" t="s">
        <v>6296</v>
      </c>
      <c r="W382" s="132" t="b">
        <v>0</v>
      </c>
      <c r="X382" s="132">
        <v>0</v>
      </c>
      <c r="Y382" s="132" t="b">
        <v>0</v>
      </c>
      <c r="Z382" s="132">
        <v>19</v>
      </c>
      <c r="AA382" s="132">
        <v>0.24099999999999999</v>
      </c>
    </row>
    <row r="383" spans="2:27" x14ac:dyDescent="0.3">
      <c r="B383" s="132">
        <v>-11.67</v>
      </c>
      <c r="C383" s="132">
        <v>-34.04</v>
      </c>
      <c r="D383" s="132">
        <v>-37.92</v>
      </c>
      <c r="E383" s="132">
        <v>-37.64</v>
      </c>
      <c r="F383" s="132">
        <v>-36.94</v>
      </c>
      <c r="G383" s="132" t="s">
        <v>127</v>
      </c>
      <c r="H383" s="132" t="s">
        <v>44</v>
      </c>
      <c r="I383" s="132">
        <v>0.05</v>
      </c>
      <c r="J383" s="132">
        <v>-80</v>
      </c>
      <c r="K383" s="132">
        <v>-80</v>
      </c>
      <c r="L383" s="132" t="b">
        <v>0</v>
      </c>
      <c r="M383" s="132">
        <v>-61.381</v>
      </c>
      <c r="N383" s="132">
        <v>8.0329999999999995</v>
      </c>
      <c r="O383" s="132">
        <v>-7.6420000000000003</v>
      </c>
      <c r="P383" s="132">
        <v>7.37</v>
      </c>
      <c r="Q383" s="132">
        <v>-62.984000000000002</v>
      </c>
      <c r="R383" s="132">
        <v>2.8</v>
      </c>
      <c r="S383" s="132">
        <v>3</v>
      </c>
      <c r="T383" s="132">
        <v>42</v>
      </c>
      <c r="U383" s="132">
        <v>968</v>
      </c>
      <c r="V383" s="132" t="s">
        <v>6297</v>
      </c>
      <c r="W383" s="132" t="b">
        <v>1</v>
      </c>
      <c r="X383" s="132">
        <v>0</v>
      </c>
      <c r="Y383" s="132" t="b">
        <v>0</v>
      </c>
      <c r="Z383" s="132">
        <v>36</v>
      </c>
      <c r="AA383" s="132">
        <v>0.23899999999999999</v>
      </c>
    </row>
    <row r="384" spans="2:27" x14ac:dyDescent="0.3">
      <c r="B384" s="132">
        <v>-2.23</v>
      </c>
      <c r="C384" s="132">
        <v>-12.4</v>
      </c>
      <c r="D384" s="132">
        <v>-35.11</v>
      </c>
      <c r="E384" s="132">
        <v>-18.510000000000002</v>
      </c>
      <c r="F384" s="132">
        <v>-17.940000000000001</v>
      </c>
      <c r="G384" s="132" t="s">
        <v>99</v>
      </c>
      <c r="H384" s="132" t="s">
        <v>44</v>
      </c>
      <c r="I384" s="132">
        <v>0.13</v>
      </c>
      <c r="J384" s="132">
        <v>-58</v>
      </c>
      <c r="K384" s="132">
        <v>-56</v>
      </c>
      <c r="L384" s="132" t="b">
        <v>0</v>
      </c>
      <c r="M384" s="132">
        <v>-90.097999999999999</v>
      </c>
      <c r="N384" s="132">
        <v>11.786</v>
      </c>
      <c r="O384" s="132">
        <v>-7.6440000000000001</v>
      </c>
      <c r="P384" s="132">
        <v>2.2799999999999998</v>
      </c>
      <c r="Q384" s="132">
        <v>55.027999999999999</v>
      </c>
      <c r="R384" s="132">
        <v>17.52</v>
      </c>
      <c r="S384" s="132">
        <v>-30</v>
      </c>
      <c r="T384" s="132">
        <v>-40</v>
      </c>
      <c r="U384" s="132">
        <v>500</v>
      </c>
      <c r="V384" s="132" t="s">
        <v>6298</v>
      </c>
      <c r="W384" s="132" t="b">
        <v>1</v>
      </c>
      <c r="X384" s="132">
        <v>0</v>
      </c>
      <c r="Y384" s="132" t="b">
        <v>0</v>
      </c>
      <c r="Z384" s="132">
        <v>40</v>
      </c>
      <c r="AA384" s="132">
        <v>0.23699999999999999</v>
      </c>
    </row>
    <row r="385" spans="2:27" x14ac:dyDescent="0.3">
      <c r="B385" s="132">
        <v>0</v>
      </c>
      <c r="C385" s="132">
        <v>-3.31</v>
      </c>
      <c r="D385" s="132">
        <v>-23.03</v>
      </c>
      <c r="E385" s="132">
        <v>8.74</v>
      </c>
      <c r="F385" s="132">
        <v>-6.85</v>
      </c>
      <c r="G385" s="132" t="s">
        <v>23</v>
      </c>
      <c r="H385" s="132" t="s">
        <v>24</v>
      </c>
      <c r="I385" s="132">
        <v>7.0000000000000007E-2</v>
      </c>
      <c r="J385" s="132">
        <v>-73</v>
      </c>
      <c r="K385" s="132">
        <v>-70</v>
      </c>
      <c r="L385" s="132" t="b">
        <v>0</v>
      </c>
      <c r="M385" s="132">
        <v>-73.05</v>
      </c>
      <c r="N385" s="132">
        <v>9.5030000000000001</v>
      </c>
      <c r="O385" s="132">
        <v>-7.6870000000000003</v>
      </c>
      <c r="P385" s="132">
        <v>1.51</v>
      </c>
      <c r="Q385" s="132">
        <v>-11.298999999999999</v>
      </c>
      <c r="R385" s="132">
        <v>5.85</v>
      </c>
      <c r="S385" s="132">
        <v>-87</v>
      </c>
      <c r="T385" s="132">
        <v>-88</v>
      </c>
      <c r="U385" s="132">
        <v>2259</v>
      </c>
      <c r="V385" s="132" t="s">
        <v>6299</v>
      </c>
      <c r="W385" s="132" t="b">
        <v>0</v>
      </c>
      <c r="X385" s="132">
        <v>0</v>
      </c>
      <c r="Y385" s="132" t="b">
        <v>0</v>
      </c>
      <c r="Z385" s="132">
        <v>43</v>
      </c>
      <c r="AA385" s="132">
        <v>0.23499999999999999</v>
      </c>
    </row>
    <row r="386" spans="2:27" x14ac:dyDescent="0.3">
      <c r="B386" s="132">
        <v>-4</v>
      </c>
      <c r="C386" s="132">
        <v>-6.25</v>
      </c>
      <c r="D386" s="132">
        <v>-6.98</v>
      </c>
      <c r="E386" s="132">
        <v>-14.89</v>
      </c>
      <c r="F386" s="132">
        <v>-10.45</v>
      </c>
      <c r="G386" s="132" t="s">
        <v>186</v>
      </c>
      <c r="H386" s="132" t="s">
        <v>150</v>
      </c>
      <c r="I386" s="132">
        <v>0.02</v>
      </c>
      <c r="J386" s="132">
        <v>-28</v>
      </c>
      <c r="K386" s="132">
        <v>-28</v>
      </c>
      <c r="L386" s="132" t="b">
        <v>0</v>
      </c>
      <c r="M386" s="132">
        <v>-18.763000000000002</v>
      </c>
      <c r="N386" s="132">
        <v>2.4220000000000002</v>
      </c>
      <c r="O386" s="132">
        <v>-7.7469999999999999</v>
      </c>
      <c r="P386" s="132">
        <v>1.55</v>
      </c>
      <c r="Q386" s="132">
        <v>-268.81700000000001</v>
      </c>
      <c r="R386" s="132">
        <v>6</v>
      </c>
      <c r="S386" s="132">
        <v>151</v>
      </c>
      <c r="T386" s="132">
        <v>496</v>
      </c>
      <c r="U386" s="132">
        <v>2150</v>
      </c>
      <c r="V386" s="132" t="s">
        <v>6300</v>
      </c>
      <c r="W386" s="132" t="b">
        <v>1</v>
      </c>
      <c r="X386" s="132">
        <v>0</v>
      </c>
      <c r="Y386" s="132" t="b">
        <v>0</v>
      </c>
      <c r="Z386" s="132">
        <v>18</v>
      </c>
      <c r="AA386" s="132">
        <v>0.23300000000000001</v>
      </c>
    </row>
    <row r="387" spans="2:27" x14ac:dyDescent="0.3">
      <c r="B387" s="132">
        <v>0</v>
      </c>
      <c r="C387" s="132">
        <v>-2.36</v>
      </c>
      <c r="D387" s="132">
        <v>3.33</v>
      </c>
      <c r="E387" s="132">
        <v>-6.06</v>
      </c>
      <c r="F387" s="132">
        <v>3.33</v>
      </c>
      <c r="G387" s="132" t="s">
        <v>109</v>
      </c>
      <c r="H387" s="132" t="s">
        <v>31</v>
      </c>
      <c r="I387" s="132">
        <v>0.14000000000000001</v>
      </c>
      <c r="J387" s="132">
        <v>-40</v>
      </c>
      <c r="K387" s="132">
        <v>-23</v>
      </c>
      <c r="L387" s="132" t="b">
        <v>0</v>
      </c>
      <c r="M387" s="132">
        <v>-22.760999999999999</v>
      </c>
      <c r="N387" s="132">
        <v>2.9329999999999998</v>
      </c>
      <c r="O387" s="132">
        <v>-7.76</v>
      </c>
      <c r="P387" s="132">
        <v>0.88</v>
      </c>
      <c r="Q387" s="132">
        <v>0</v>
      </c>
      <c r="R387" s="132">
        <v>62</v>
      </c>
      <c r="T387" s="132">
        <v>-100</v>
      </c>
      <c r="U387" s="132">
        <v>364</v>
      </c>
      <c r="V387" s="132" t="s">
        <v>6301</v>
      </c>
      <c r="W387" s="132" t="b">
        <v>1</v>
      </c>
      <c r="X387" s="132">
        <v>0</v>
      </c>
      <c r="Y387" s="132" t="b">
        <v>0</v>
      </c>
      <c r="Z387" s="132">
        <v>6</v>
      </c>
      <c r="AA387" s="132">
        <v>0.23100000000000001</v>
      </c>
    </row>
    <row r="388" spans="2:27" x14ac:dyDescent="0.3">
      <c r="B388" s="132">
        <v>4.4400000000000004</v>
      </c>
      <c r="C388" s="132">
        <v>7.1</v>
      </c>
      <c r="D388" s="132">
        <v>0.86</v>
      </c>
      <c r="E388" s="132">
        <v>-11.54</v>
      </c>
      <c r="F388" s="132">
        <v>-4.8899999999999997</v>
      </c>
      <c r="G388" s="132" t="s">
        <v>221</v>
      </c>
      <c r="H388" s="132" t="s">
        <v>115</v>
      </c>
      <c r="I388" s="132">
        <v>69.05</v>
      </c>
      <c r="J388" s="132">
        <v>-32</v>
      </c>
      <c r="K388" s="132">
        <v>-17</v>
      </c>
      <c r="L388" s="132" t="b">
        <v>1</v>
      </c>
      <c r="M388" s="132">
        <v>-20.001000000000001</v>
      </c>
      <c r="N388" s="132">
        <v>2.569</v>
      </c>
      <c r="O388" s="132">
        <v>-7.7839999999999998</v>
      </c>
      <c r="P388" s="132">
        <v>1.92</v>
      </c>
      <c r="Q388" s="132">
        <v>62.661999999999999</v>
      </c>
      <c r="R388" s="132">
        <v>48.21</v>
      </c>
      <c r="S388" s="132">
        <v>-82</v>
      </c>
      <c r="T388" s="132">
        <v>-81</v>
      </c>
      <c r="U388" s="132">
        <v>216</v>
      </c>
      <c r="V388" s="132" t="s">
        <v>6302</v>
      </c>
      <c r="W388" s="132" t="b">
        <v>1</v>
      </c>
      <c r="X388" s="132">
        <v>0</v>
      </c>
      <c r="Y388" s="132" t="b">
        <v>0</v>
      </c>
      <c r="Z388" s="132">
        <v>48</v>
      </c>
      <c r="AA388" s="132">
        <v>0.22900000000000001</v>
      </c>
    </row>
    <row r="389" spans="2:27" x14ac:dyDescent="0.3">
      <c r="B389" s="132">
        <v>-8.1300000000000008</v>
      </c>
      <c r="C389" s="132">
        <v>-21.87</v>
      </c>
      <c r="D389" s="132">
        <v>-24.09</v>
      </c>
      <c r="E389" s="132">
        <v>-18.829999999999998</v>
      </c>
      <c r="F389" s="132">
        <v>-21.87</v>
      </c>
      <c r="G389" s="132" t="s">
        <v>111</v>
      </c>
      <c r="H389" s="132" t="s">
        <v>44</v>
      </c>
      <c r="I389" s="132">
        <v>0.03</v>
      </c>
      <c r="J389" s="132">
        <v>-59</v>
      </c>
      <c r="K389" s="132">
        <v>-59</v>
      </c>
      <c r="L389" s="132" t="b">
        <v>0</v>
      </c>
      <c r="M389" s="132">
        <v>-44.66</v>
      </c>
      <c r="N389" s="132">
        <v>5.6710000000000003</v>
      </c>
      <c r="O389" s="132">
        <v>-7.875</v>
      </c>
      <c r="P389" s="132">
        <v>5.0199999999999996</v>
      </c>
      <c r="Q389" s="132">
        <v>-26.971</v>
      </c>
      <c r="R389" s="132">
        <v>0.96099999999999997</v>
      </c>
      <c r="S389" s="132">
        <v>-79</v>
      </c>
      <c r="T389" s="132">
        <v>-81</v>
      </c>
      <c r="U389" s="132">
        <v>4149</v>
      </c>
      <c r="V389" s="132" t="s">
        <v>6303</v>
      </c>
      <c r="W389" s="132" t="b">
        <v>1</v>
      </c>
      <c r="X389" s="132">
        <v>0</v>
      </c>
      <c r="Y389" s="132" t="b">
        <v>0</v>
      </c>
      <c r="Z389" s="132">
        <v>38</v>
      </c>
      <c r="AA389" s="132">
        <v>0.22700000000000001</v>
      </c>
    </row>
    <row r="390" spans="2:27" x14ac:dyDescent="0.3">
      <c r="B390" s="132">
        <v>-2.2999999999999998</v>
      </c>
      <c r="C390" s="132">
        <v>-5.56</v>
      </c>
      <c r="D390" s="132">
        <v>-19.809999999999999</v>
      </c>
      <c r="E390" s="132">
        <v>13.33</v>
      </c>
      <c r="F390" s="132">
        <v>-26.09</v>
      </c>
      <c r="G390" s="132" t="s">
        <v>60</v>
      </c>
      <c r="H390" s="132" t="s">
        <v>31</v>
      </c>
      <c r="I390" s="132">
        <v>0.02</v>
      </c>
      <c r="J390" s="132">
        <v>-88</v>
      </c>
      <c r="K390" s="132">
        <v>-84</v>
      </c>
      <c r="L390" s="132" t="b">
        <v>0</v>
      </c>
      <c r="M390" s="132">
        <v>-54.276000000000003</v>
      </c>
      <c r="N390" s="132">
        <v>6.8689999999999998</v>
      </c>
      <c r="O390" s="132">
        <v>-7.9020000000000001</v>
      </c>
      <c r="P390" s="132">
        <v>3.53</v>
      </c>
      <c r="Q390" s="132">
        <v>33.332999999999998</v>
      </c>
      <c r="R390" s="132">
        <v>8.9999999999999993E-3</v>
      </c>
      <c r="S390" s="132">
        <v>-80</v>
      </c>
      <c r="T390" s="132">
        <v>-88</v>
      </c>
      <c r="U390" s="132">
        <v>666666</v>
      </c>
      <c r="V390" s="132" t="s">
        <v>6304</v>
      </c>
      <c r="W390" s="132" t="b">
        <v>0</v>
      </c>
      <c r="X390" s="132">
        <v>0</v>
      </c>
      <c r="Y390" s="132" t="b">
        <v>0</v>
      </c>
      <c r="Z390" s="132">
        <v>32</v>
      </c>
      <c r="AA390" s="132">
        <v>0.22500000000000001</v>
      </c>
    </row>
    <row r="391" spans="2:27" x14ac:dyDescent="0.3">
      <c r="B391" s="132">
        <v>-2.46</v>
      </c>
      <c r="C391" s="132">
        <v>-4.5999999999999996</v>
      </c>
      <c r="D391" s="132">
        <v>-4.5999999999999996</v>
      </c>
      <c r="E391" s="132">
        <v>-9.5</v>
      </c>
      <c r="F391" s="132">
        <v>-7.49</v>
      </c>
      <c r="G391" s="132" t="s">
        <v>2828</v>
      </c>
      <c r="H391" s="132" t="s">
        <v>28</v>
      </c>
      <c r="I391" s="132">
        <v>0.28999999999999998</v>
      </c>
      <c r="J391" s="132">
        <v>-23</v>
      </c>
      <c r="K391" s="132">
        <v>-22</v>
      </c>
      <c r="L391" s="132" t="b">
        <v>0</v>
      </c>
      <c r="M391" s="132">
        <v>-14.981999999999999</v>
      </c>
      <c r="N391" s="132">
        <v>1.89</v>
      </c>
      <c r="O391" s="132">
        <v>-7.9260000000000002</v>
      </c>
      <c r="P391" s="132">
        <v>1.3</v>
      </c>
      <c r="Q391" s="132">
        <v>0</v>
      </c>
      <c r="R391" s="132">
        <v>61.53</v>
      </c>
      <c r="S391" s="132">
        <v>-75</v>
      </c>
      <c r="T391" s="132">
        <v>-69</v>
      </c>
      <c r="U391" s="132">
        <v>250</v>
      </c>
      <c r="V391" s="132" t="s">
        <v>6305</v>
      </c>
      <c r="W391" s="132" t="b">
        <v>1</v>
      </c>
      <c r="X391" s="132">
        <v>0</v>
      </c>
      <c r="Y391" s="132" t="b">
        <v>0</v>
      </c>
      <c r="Z391" s="132">
        <v>43</v>
      </c>
      <c r="AA391" s="132">
        <v>0.223</v>
      </c>
    </row>
    <row r="392" spans="2:27" x14ac:dyDescent="0.3">
      <c r="B392" s="132">
        <v>-1.21</v>
      </c>
      <c r="C392" s="132">
        <v>2.99</v>
      </c>
      <c r="D392" s="132">
        <v>2.99</v>
      </c>
      <c r="E392" s="132">
        <v>-3.83</v>
      </c>
      <c r="F392" s="132">
        <v>-5.71</v>
      </c>
      <c r="G392" s="132" t="s">
        <v>2828</v>
      </c>
      <c r="H392" s="132" t="s">
        <v>28</v>
      </c>
      <c r="I392" s="132">
        <v>0.54</v>
      </c>
      <c r="J392" s="132">
        <v>-28</v>
      </c>
      <c r="K392" s="132">
        <v>-16</v>
      </c>
      <c r="L392" s="132" t="b">
        <v>0</v>
      </c>
      <c r="M392" s="132">
        <v>-27.123999999999999</v>
      </c>
      <c r="N392" s="132">
        <v>3.3719999999999999</v>
      </c>
      <c r="O392" s="132">
        <v>-8.0440000000000005</v>
      </c>
      <c r="P392" s="132">
        <v>1.44</v>
      </c>
      <c r="Q392" s="132">
        <v>-104.97199999999999</v>
      </c>
      <c r="R392" s="132">
        <v>72.61</v>
      </c>
      <c r="S392" s="132">
        <v>-28</v>
      </c>
      <c r="T392" s="132">
        <v>-29</v>
      </c>
      <c r="U392" s="132">
        <v>190</v>
      </c>
      <c r="V392" s="132" t="s">
        <v>6306</v>
      </c>
      <c r="W392" s="132" t="b">
        <v>0</v>
      </c>
      <c r="X392" s="132">
        <v>0</v>
      </c>
      <c r="Y392" s="132" t="b">
        <v>0</v>
      </c>
      <c r="Z392" s="132">
        <v>47</v>
      </c>
      <c r="AA392" s="132">
        <v>0.221</v>
      </c>
    </row>
    <row r="393" spans="2:27" x14ac:dyDescent="0.3">
      <c r="B393" s="132">
        <v>0</v>
      </c>
      <c r="C393" s="132">
        <v>-2.5299999999999998</v>
      </c>
      <c r="D393" s="132">
        <v>-2.5299999999999998</v>
      </c>
      <c r="E393" s="132">
        <v>-18.09</v>
      </c>
      <c r="F393" s="132">
        <v>-18.09</v>
      </c>
      <c r="G393" s="132" t="s">
        <v>153</v>
      </c>
      <c r="H393" s="132" t="s">
        <v>48</v>
      </c>
      <c r="I393" s="132">
        <v>0.01</v>
      </c>
      <c r="J393" s="132">
        <v>-65</v>
      </c>
      <c r="K393" s="132">
        <v>-61</v>
      </c>
      <c r="L393" s="132" t="b">
        <v>0</v>
      </c>
      <c r="M393" s="132">
        <v>-100.626</v>
      </c>
      <c r="N393" s="132">
        <v>12.298999999999999</v>
      </c>
      <c r="O393" s="132">
        <v>-8.1820000000000004</v>
      </c>
      <c r="P393" s="132">
        <v>0.1</v>
      </c>
      <c r="Q393" s="132">
        <v>0</v>
      </c>
      <c r="R393" s="132">
        <v>0.77</v>
      </c>
      <c r="S393" s="132">
        <v>-9</v>
      </c>
      <c r="T393" s="132">
        <v>-70</v>
      </c>
      <c r="U393" s="132">
        <v>250000</v>
      </c>
      <c r="V393" s="132" t="s">
        <v>6307</v>
      </c>
      <c r="W393" s="132" t="b">
        <v>1</v>
      </c>
      <c r="X393" s="132">
        <v>0</v>
      </c>
      <c r="Y393" s="132" t="b">
        <v>0</v>
      </c>
      <c r="Z393" s="132">
        <v>9</v>
      </c>
      <c r="AA393" s="132">
        <v>0.219</v>
      </c>
    </row>
    <row r="394" spans="2:27" x14ac:dyDescent="0.3">
      <c r="B394" s="132">
        <v>2.52</v>
      </c>
      <c r="C394" s="132">
        <v>-10.68</v>
      </c>
      <c r="D394" s="132">
        <v>-24.21</v>
      </c>
      <c r="E394" s="132">
        <v>-12.13</v>
      </c>
      <c r="F394" s="132">
        <v>-16.3</v>
      </c>
      <c r="G394" s="132" t="s">
        <v>133</v>
      </c>
      <c r="H394" s="132" t="s">
        <v>24</v>
      </c>
      <c r="I394" s="132">
        <v>2.64</v>
      </c>
      <c r="J394" s="132">
        <v>-56</v>
      </c>
      <c r="K394" s="132">
        <v>-55</v>
      </c>
      <c r="L394" s="132" t="b">
        <v>0</v>
      </c>
      <c r="M394" s="132">
        <v>-55.134999999999998</v>
      </c>
      <c r="N394" s="132">
        <v>6.7279999999999998</v>
      </c>
      <c r="O394" s="132">
        <v>-8.1950000000000003</v>
      </c>
      <c r="P394" s="132">
        <v>3.53</v>
      </c>
      <c r="Q394" s="132">
        <v>-19.619</v>
      </c>
      <c r="R394" s="132">
        <v>9.9589999999999996</v>
      </c>
      <c r="S394" s="132">
        <v>-86</v>
      </c>
      <c r="T394" s="132">
        <v>-84</v>
      </c>
      <c r="U394" s="132">
        <v>568</v>
      </c>
      <c r="V394" s="132" t="s">
        <v>6308</v>
      </c>
      <c r="W394" s="132" t="b">
        <v>1</v>
      </c>
      <c r="X394" s="132">
        <v>0</v>
      </c>
      <c r="Y394" s="132" t="b">
        <v>0</v>
      </c>
      <c r="Z394" s="132">
        <v>42</v>
      </c>
      <c r="AA394" s="132">
        <v>0.217</v>
      </c>
    </row>
    <row r="395" spans="2:27" x14ac:dyDescent="0.3">
      <c r="B395" s="132">
        <v>-1.1499999999999999</v>
      </c>
      <c r="C395" s="132">
        <v>-0.77</v>
      </c>
      <c r="D395" s="132">
        <v>-4.4400000000000004</v>
      </c>
      <c r="E395" s="132">
        <v>-5.15</v>
      </c>
      <c r="F395" s="132">
        <v>-6.86</v>
      </c>
      <c r="G395" s="132" t="s">
        <v>326</v>
      </c>
      <c r="H395" s="132" t="s">
        <v>102</v>
      </c>
      <c r="I395" s="132">
        <v>0.7</v>
      </c>
      <c r="J395" s="132">
        <v>-23</v>
      </c>
      <c r="K395" s="132">
        <v>-22</v>
      </c>
      <c r="L395" s="132" t="b">
        <v>0</v>
      </c>
      <c r="M395" s="132">
        <v>-11.391</v>
      </c>
      <c r="N395" s="132">
        <v>1.3759999999999999</v>
      </c>
      <c r="O395" s="132">
        <v>-8.2769999999999992</v>
      </c>
      <c r="P395" s="132">
        <v>1.19</v>
      </c>
      <c r="Q395" s="132">
        <v>0</v>
      </c>
      <c r="R395" s="132">
        <v>51.6</v>
      </c>
      <c r="S395" s="132">
        <v>-99</v>
      </c>
      <c r="T395" s="132">
        <v>-99</v>
      </c>
      <c r="U395" s="132">
        <v>326</v>
      </c>
      <c r="V395" s="132" t="s">
        <v>6309</v>
      </c>
      <c r="W395" s="132" t="b">
        <v>1</v>
      </c>
      <c r="X395" s="132">
        <v>0</v>
      </c>
      <c r="Y395" s="132" t="b">
        <v>0</v>
      </c>
      <c r="Z395" s="132">
        <v>29</v>
      </c>
      <c r="AA395" s="132">
        <v>0.215</v>
      </c>
    </row>
    <row r="396" spans="2:27" x14ac:dyDescent="0.3">
      <c r="B396" s="132">
        <v>9.49</v>
      </c>
      <c r="C396" s="132">
        <v>7.14</v>
      </c>
      <c r="D396" s="132">
        <v>-9.64</v>
      </c>
      <c r="E396" s="132">
        <v>-1.96</v>
      </c>
      <c r="F396" s="132">
        <v>-11.76</v>
      </c>
      <c r="G396" s="132" t="s">
        <v>301</v>
      </c>
      <c r="H396" s="132" t="s">
        <v>31</v>
      </c>
      <c r="I396" s="132">
        <v>0.01</v>
      </c>
      <c r="J396" s="132">
        <v>-32</v>
      </c>
      <c r="K396" s="132">
        <v>-21</v>
      </c>
      <c r="L396" s="132" t="b">
        <v>0</v>
      </c>
      <c r="M396" s="132">
        <v>-40.021000000000001</v>
      </c>
      <c r="N396" s="132">
        <v>4.806</v>
      </c>
      <c r="O396" s="132">
        <v>-8.327</v>
      </c>
      <c r="P396" s="132">
        <v>2.68</v>
      </c>
      <c r="Q396" s="132">
        <v>0</v>
      </c>
      <c r="R396" s="132">
        <v>7.5</v>
      </c>
      <c r="S396" s="132">
        <v>-100</v>
      </c>
      <c r="T396" s="132">
        <v>-100</v>
      </c>
      <c r="U396" s="132">
        <v>996</v>
      </c>
      <c r="V396" s="132" t="s">
        <v>6310</v>
      </c>
      <c r="W396" s="132" t="b">
        <v>1</v>
      </c>
      <c r="X396" s="132">
        <v>0</v>
      </c>
      <c r="Y396" s="132" t="b">
        <v>0</v>
      </c>
      <c r="Z396" s="132">
        <v>20</v>
      </c>
      <c r="AA396" s="132">
        <v>0.21299999999999999</v>
      </c>
    </row>
    <row r="397" spans="2:27" x14ac:dyDescent="0.3">
      <c r="B397" s="132">
        <v>-0.86</v>
      </c>
      <c r="C397" s="132">
        <v>-0.86</v>
      </c>
      <c r="D397" s="132">
        <v>-3.75</v>
      </c>
      <c r="E397" s="132">
        <v>-10.81</v>
      </c>
      <c r="F397" s="132">
        <v>-9.41</v>
      </c>
      <c r="G397" s="132" t="s">
        <v>127</v>
      </c>
      <c r="H397" s="132" t="s">
        <v>44</v>
      </c>
      <c r="I397" s="132">
        <v>0.01</v>
      </c>
      <c r="J397" s="132">
        <v>-44</v>
      </c>
      <c r="K397" s="132">
        <v>-39</v>
      </c>
      <c r="L397" s="132" t="b">
        <v>0</v>
      </c>
      <c r="M397" s="132">
        <v>-33.238</v>
      </c>
      <c r="N397" s="132">
        <v>3.9460000000000002</v>
      </c>
      <c r="O397" s="132">
        <v>-8.4220000000000006</v>
      </c>
      <c r="P397" s="132">
        <v>0.68</v>
      </c>
      <c r="Q397" s="132">
        <v>0</v>
      </c>
      <c r="R397" s="132">
        <v>1.155</v>
      </c>
      <c r="S397" s="132">
        <v>-100</v>
      </c>
      <c r="T397" s="132">
        <v>-100</v>
      </c>
      <c r="U397" s="132">
        <v>25316</v>
      </c>
      <c r="V397" s="132" t="s">
        <v>6311</v>
      </c>
      <c r="W397" s="132" t="b">
        <v>0</v>
      </c>
      <c r="X397" s="132">
        <v>0</v>
      </c>
      <c r="Y397" s="132" t="b">
        <v>0</v>
      </c>
      <c r="Z397" s="132">
        <v>30</v>
      </c>
      <c r="AA397" s="132">
        <v>0.21099999999999999</v>
      </c>
    </row>
    <row r="398" spans="2:27" x14ac:dyDescent="0.3">
      <c r="B398" s="132">
        <v>-0.93</v>
      </c>
      <c r="C398" s="132">
        <v>1.59</v>
      </c>
      <c r="D398" s="132">
        <v>1.59</v>
      </c>
      <c r="E398" s="132">
        <v>-3.32</v>
      </c>
      <c r="F398" s="132">
        <v>-7.78</v>
      </c>
      <c r="G398" s="132" t="s">
        <v>151</v>
      </c>
      <c r="H398" s="132" t="s">
        <v>102</v>
      </c>
      <c r="I398" s="132">
        <v>0.09</v>
      </c>
      <c r="J398" s="132">
        <v>-51</v>
      </c>
      <c r="K398" s="132">
        <v>-47</v>
      </c>
      <c r="L398" s="132" t="b">
        <v>0</v>
      </c>
      <c r="M398" s="132">
        <v>-25.672000000000001</v>
      </c>
      <c r="N398" s="132">
        <v>3.02</v>
      </c>
      <c r="O398" s="132">
        <v>-8.5009999999999994</v>
      </c>
      <c r="P398" s="132">
        <v>3.37</v>
      </c>
      <c r="Q398" s="132">
        <v>0</v>
      </c>
      <c r="R398" s="132">
        <v>6.4</v>
      </c>
      <c r="S398" s="132">
        <v>-99</v>
      </c>
      <c r="T398" s="132">
        <v>-99</v>
      </c>
      <c r="U398" s="132">
        <v>926</v>
      </c>
      <c r="V398" s="132" t="s">
        <v>6312</v>
      </c>
      <c r="W398" s="132" t="b">
        <v>0</v>
      </c>
      <c r="X398" s="132">
        <v>0</v>
      </c>
      <c r="Y398" s="132" t="b">
        <v>0</v>
      </c>
      <c r="Z398" s="132">
        <v>34</v>
      </c>
      <c r="AA398" s="132">
        <v>0.20899999999999999</v>
      </c>
    </row>
    <row r="399" spans="2:27" x14ac:dyDescent="0.3">
      <c r="B399" s="132">
        <v>-0.53</v>
      </c>
      <c r="C399" s="132">
        <v>-1.59</v>
      </c>
      <c r="D399" s="132">
        <v>-2.11</v>
      </c>
      <c r="E399" s="132">
        <v>-6.53</v>
      </c>
      <c r="F399" s="132">
        <v>-5.58</v>
      </c>
      <c r="G399" s="132" t="s">
        <v>247</v>
      </c>
      <c r="H399" s="132" t="s">
        <v>36</v>
      </c>
      <c r="I399" s="132">
        <v>0.08</v>
      </c>
      <c r="J399" s="132">
        <v>-22</v>
      </c>
      <c r="K399" s="132">
        <v>-22</v>
      </c>
      <c r="L399" s="132" t="b">
        <v>0</v>
      </c>
      <c r="M399" s="132">
        <v>-21.196000000000002</v>
      </c>
      <c r="N399" s="132">
        <v>2.4900000000000002</v>
      </c>
      <c r="O399" s="132">
        <v>-8.5139999999999993</v>
      </c>
      <c r="P399" s="132">
        <v>0.45</v>
      </c>
      <c r="Q399" s="132">
        <v>0</v>
      </c>
      <c r="R399" s="132">
        <v>18.600000000000001</v>
      </c>
      <c r="S399" s="132">
        <v>-99</v>
      </c>
      <c r="T399" s="132">
        <v>-98</v>
      </c>
      <c r="U399" s="132">
        <v>2366</v>
      </c>
      <c r="V399" s="132" t="s">
        <v>6313</v>
      </c>
      <c r="W399" s="132" t="b">
        <v>1</v>
      </c>
      <c r="X399" s="132">
        <v>0</v>
      </c>
      <c r="Y399" s="132" t="b">
        <v>0</v>
      </c>
      <c r="Z399" s="132">
        <v>8</v>
      </c>
      <c r="AA399" s="132">
        <v>0.20699999999999999</v>
      </c>
    </row>
    <row r="400" spans="2:27" x14ac:dyDescent="0.3">
      <c r="B400" s="132">
        <v>4.05</v>
      </c>
      <c r="C400" s="132">
        <v>4.57</v>
      </c>
      <c r="D400" s="132">
        <v>-0.03</v>
      </c>
      <c r="E400" s="132">
        <v>0.73</v>
      </c>
      <c r="F400" s="132">
        <v>2.02</v>
      </c>
      <c r="G400" s="132" t="s">
        <v>278</v>
      </c>
      <c r="H400" s="132" t="s">
        <v>115</v>
      </c>
      <c r="I400" s="132">
        <v>145.37</v>
      </c>
      <c r="J400" s="132">
        <v>-18</v>
      </c>
      <c r="K400" s="132">
        <v>-3</v>
      </c>
      <c r="L400" s="132" t="b">
        <v>1</v>
      </c>
      <c r="M400" s="132">
        <v>-14.226000000000001</v>
      </c>
      <c r="N400" s="132">
        <v>1.67</v>
      </c>
      <c r="O400" s="132">
        <v>-8.5169999999999995</v>
      </c>
      <c r="P400" s="132">
        <v>1.45</v>
      </c>
      <c r="Q400" s="132">
        <v>81.768000000000001</v>
      </c>
      <c r="R400" s="132">
        <v>62.48</v>
      </c>
      <c r="S400" s="132">
        <v>-62</v>
      </c>
      <c r="T400" s="132">
        <v>-69</v>
      </c>
      <c r="U400" s="132">
        <v>220</v>
      </c>
      <c r="V400" s="132" t="s">
        <v>1162</v>
      </c>
      <c r="W400" s="132" t="b">
        <v>1</v>
      </c>
      <c r="X400" s="132">
        <v>0</v>
      </c>
      <c r="Y400" s="132" t="b">
        <v>0</v>
      </c>
      <c r="Z400" s="132">
        <v>53</v>
      </c>
      <c r="AA400" s="132">
        <v>0.20499999999999999</v>
      </c>
    </row>
    <row r="401" spans="2:27" x14ac:dyDescent="0.3">
      <c r="B401" s="132">
        <v>-5.57</v>
      </c>
      <c r="C401" s="132">
        <v>-20.55</v>
      </c>
      <c r="D401" s="132">
        <v>-31.67</v>
      </c>
      <c r="E401" s="132">
        <v>-8.7200000000000006</v>
      </c>
      <c r="F401" s="132">
        <v>-22.99</v>
      </c>
      <c r="G401" s="132" t="s">
        <v>65</v>
      </c>
      <c r="H401" s="132" t="s">
        <v>66</v>
      </c>
      <c r="I401" s="132">
        <v>0.1</v>
      </c>
      <c r="J401" s="132">
        <v>-81</v>
      </c>
      <c r="K401" s="132">
        <v>-81</v>
      </c>
      <c r="L401" s="132" t="b">
        <v>0</v>
      </c>
      <c r="M401" s="132">
        <v>-64.477000000000004</v>
      </c>
      <c r="N401" s="132">
        <v>7.5519999999999996</v>
      </c>
      <c r="O401" s="132">
        <v>-8.5380000000000003</v>
      </c>
      <c r="P401" s="132">
        <v>4.68</v>
      </c>
      <c r="Q401" s="132">
        <v>-40.816000000000003</v>
      </c>
      <c r="R401" s="132">
        <v>1.1519999999999999</v>
      </c>
      <c r="S401" s="132">
        <v>-70</v>
      </c>
      <c r="T401" s="132">
        <v>-66</v>
      </c>
      <c r="U401" s="132">
        <v>3710</v>
      </c>
      <c r="V401" s="132" t="s">
        <v>6314</v>
      </c>
      <c r="W401" s="132" t="b">
        <v>1</v>
      </c>
      <c r="X401" s="132">
        <v>0</v>
      </c>
      <c r="Y401" s="132" t="b">
        <v>0</v>
      </c>
      <c r="Z401" s="132">
        <v>41</v>
      </c>
      <c r="AA401" s="132">
        <v>0.20300000000000001</v>
      </c>
    </row>
    <row r="402" spans="2:27" x14ac:dyDescent="0.3">
      <c r="B402" s="132">
        <v>5.78</v>
      </c>
      <c r="C402" s="132">
        <v>-4.9400000000000004</v>
      </c>
      <c r="D402" s="132">
        <v>-3.43</v>
      </c>
      <c r="E402" s="132">
        <v>-25.91</v>
      </c>
      <c r="F402" s="132">
        <v>-9.6300000000000008</v>
      </c>
      <c r="G402" s="132" t="s">
        <v>160</v>
      </c>
      <c r="H402" s="132" t="s">
        <v>66</v>
      </c>
      <c r="I402" s="132">
        <v>0.05</v>
      </c>
      <c r="J402" s="132">
        <v>-63</v>
      </c>
      <c r="K402" s="132">
        <v>-58</v>
      </c>
      <c r="L402" s="132" t="b">
        <v>0</v>
      </c>
      <c r="M402" s="132">
        <v>-42.603999999999999</v>
      </c>
      <c r="N402" s="132">
        <v>4.944</v>
      </c>
      <c r="O402" s="132">
        <v>-8.6180000000000003</v>
      </c>
      <c r="P402" s="132">
        <v>5.82</v>
      </c>
      <c r="Q402" s="132">
        <v>0</v>
      </c>
      <c r="R402" s="132">
        <v>0.36599999999999999</v>
      </c>
      <c r="S402" s="132">
        <v>-92</v>
      </c>
      <c r="T402" s="132">
        <v>-93</v>
      </c>
      <c r="U402" s="132">
        <v>9389</v>
      </c>
      <c r="V402" s="132" t="s">
        <v>6315</v>
      </c>
      <c r="W402" s="132" t="b">
        <v>0</v>
      </c>
      <c r="X402" s="132">
        <v>0</v>
      </c>
      <c r="Y402" s="132" t="b">
        <v>0</v>
      </c>
      <c r="Z402" s="132">
        <v>36</v>
      </c>
      <c r="AA402" s="132">
        <v>0.20100000000000001</v>
      </c>
    </row>
    <row r="403" spans="2:27" x14ac:dyDescent="0.3">
      <c r="B403" s="132">
        <v>0.83</v>
      </c>
      <c r="C403" s="132">
        <v>1.67</v>
      </c>
      <c r="D403" s="132">
        <v>2.52</v>
      </c>
      <c r="E403" s="132">
        <v>3.39</v>
      </c>
      <c r="F403" s="132">
        <v>9.91</v>
      </c>
      <c r="G403" s="132" t="s">
        <v>54</v>
      </c>
      <c r="H403" s="132" t="s">
        <v>24</v>
      </c>
      <c r="I403" s="132">
        <v>7.0000000000000007E-2</v>
      </c>
      <c r="J403" s="132">
        <v>-38</v>
      </c>
      <c r="K403" s="132">
        <v>-37</v>
      </c>
      <c r="L403" s="132" t="b">
        <v>0</v>
      </c>
      <c r="M403" s="132">
        <v>-190.136</v>
      </c>
      <c r="N403" s="132">
        <v>21.998000000000001</v>
      </c>
      <c r="O403" s="132">
        <v>-8.6430000000000007</v>
      </c>
      <c r="P403" s="132">
        <v>0.44</v>
      </c>
      <c r="Q403" s="132">
        <v>0</v>
      </c>
      <c r="R403" s="132">
        <v>61</v>
      </c>
      <c r="S403" s="132">
        <v>-100</v>
      </c>
      <c r="T403" s="132">
        <v>-100</v>
      </c>
      <c r="U403" s="132">
        <v>743</v>
      </c>
      <c r="V403" s="132" t="s">
        <v>6316</v>
      </c>
      <c r="W403" s="132" t="b">
        <v>1</v>
      </c>
      <c r="X403" s="132">
        <v>0</v>
      </c>
      <c r="Y403" s="132" t="b">
        <v>0</v>
      </c>
      <c r="Z403" s="132">
        <v>22</v>
      </c>
      <c r="AA403" s="132">
        <v>0.19900000000000001</v>
      </c>
    </row>
    <row r="404" spans="2:27" x14ac:dyDescent="0.3">
      <c r="B404" s="132">
        <v>-0.83</v>
      </c>
      <c r="C404" s="132">
        <v>-3.38</v>
      </c>
      <c r="D404" s="132">
        <v>-4.92</v>
      </c>
      <c r="E404" s="132">
        <v>-2.59</v>
      </c>
      <c r="F404" s="132">
        <v>-4.67</v>
      </c>
      <c r="G404" s="132" t="s">
        <v>336</v>
      </c>
      <c r="H404" s="132" t="s">
        <v>48</v>
      </c>
      <c r="I404" s="132">
        <v>1.66</v>
      </c>
      <c r="J404" s="132">
        <v>-21</v>
      </c>
      <c r="K404" s="132">
        <v>-19</v>
      </c>
      <c r="L404" s="132" t="b">
        <v>0</v>
      </c>
      <c r="M404" s="132">
        <v>-15.285</v>
      </c>
      <c r="N404" s="132">
        <v>1.7609999999999999</v>
      </c>
      <c r="O404" s="132">
        <v>-8.6780000000000008</v>
      </c>
      <c r="P404" s="132">
        <v>0.57999999999999996</v>
      </c>
      <c r="Q404" s="132">
        <v>-149.76900000000001</v>
      </c>
      <c r="R404" s="132">
        <v>715</v>
      </c>
      <c r="S404" s="132">
        <v>-55</v>
      </c>
      <c r="T404" s="132">
        <v>-82</v>
      </c>
      <c r="U404" s="132">
        <v>48</v>
      </c>
      <c r="V404" s="132" t="s">
        <v>6102</v>
      </c>
      <c r="W404" s="132" t="b">
        <v>1</v>
      </c>
      <c r="X404" s="132">
        <v>0</v>
      </c>
      <c r="Y404" s="132" t="b">
        <v>0</v>
      </c>
      <c r="Z404" s="132">
        <v>25</v>
      </c>
      <c r="AA404" s="132">
        <v>0.19700000000000001</v>
      </c>
    </row>
    <row r="405" spans="2:27" x14ac:dyDescent="0.3">
      <c r="B405" s="132">
        <v>6.36</v>
      </c>
      <c r="C405" s="132">
        <v>-6.4</v>
      </c>
      <c r="D405" s="132">
        <v>-6.4</v>
      </c>
      <c r="E405" s="132">
        <v>-10</v>
      </c>
      <c r="F405" s="132">
        <v>-6.4</v>
      </c>
      <c r="G405" s="132" t="s">
        <v>27</v>
      </c>
      <c r="H405" s="132" t="s">
        <v>28</v>
      </c>
      <c r="I405" s="132">
        <v>0.01</v>
      </c>
      <c r="J405" s="132">
        <v>-38</v>
      </c>
      <c r="K405" s="132">
        <v>-27</v>
      </c>
      <c r="L405" s="132" t="b">
        <v>0</v>
      </c>
      <c r="M405" s="132">
        <v>-34.31</v>
      </c>
      <c r="N405" s="132">
        <v>3.927</v>
      </c>
      <c r="O405" s="132">
        <v>-8.7370000000000001</v>
      </c>
      <c r="P405" s="132">
        <v>1.36</v>
      </c>
      <c r="Q405" s="132">
        <v>0</v>
      </c>
      <c r="R405" s="132">
        <v>2.34</v>
      </c>
      <c r="S405" s="132">
        <v>205</v>
      </c>
      <c r="T405" s="132">
        <v>-41</v>
      </c>
      <c r="U405" s="132">
        <v>6269</v>
      </c>
      <c r="V405" s="132" t="s">
        <v>6317</v>
      </c>
      <c r="W405" s="132" t="b">
        <v>1</v>
      </c>
      <c r="X405" s="132">
        <v>0</v>
      </c>
      <c r="Y405" s="132" t="b">
        <v>0</v>
      </c>
      <c r="Z405" s="132">
        <v>10</v>
      </c>
      <c r="AA405" s="132">
        <v>0.19500000000000001</v>
      </c>
    </row>
    <row r="406" spans="2:27" x14ac:dyDescent="0.3">
      <c r="B406" s="132">
        <v>0.8</v>
      </c>
      <c r="C406" s="132">
        <v>2.02</v>
      </c>
      <c r="D406" s="132">
        <v>-4.8899999999999997</v>
      </c>
      <c r="E406" s="132">
        <v>-0.39</v>
      </c>
      <c r="F406" s="132">
        <v>-1.17</v>
      </c>
      <c r="G406" s="132" t="s">
        <v>146</v>
      </c>
      <c r="H406" s="132" t="s">
        <v>24</v>
      </c>
      <c r="I406" s="132">
        <v>0.11</v>
      </c>
      <c r="J406" s="132">
        <v>-35</v>
      </c>
      <c r="K406" s="132">
        <v>-32</v>
      </c>
      <c r="L406" s="132" t="b">
        <v>0</v>
      </c>
      <c r="M406" s="132">
        <v>-23.036000000000001</v>
      </c>
      <c r="N406" s="132">
        <v>2.569</v>
      </c>
      <c r="O406" s="132">
        <v>-8.9659999999999993</v>
      </c>
      <c r="P406" s="132">
        <v>1.48</v>
      </c>
      <c r="Q406" s="132">
        <v>187.166</v>
      </c>
      <c r="R406" s="132">
        <v>12.65</v>
      </c>
      <c r="S406" s="132">
        <v>45</v>
      </c>
      <c r="T406" s="132">
        <v>23</v>
      </c>
      <c r="U406" s="132">
        <v>1069</v>
      </c>
      <c r="V406" s="132" t="s">
        <v>6318</v>
      </c>
      <c r="W406" s="132" t="b">
        <v>0</v>
      </c>
      <c r="X406" s="132">
        <v>0</v>
      </c>
      <c r="Y406" s="132" t="b">
        <v>0</v>
      </c>
      <c r="Z406" s="132">
        <v>38</v>
      </c>
      <c r="AA406" s="132">
        <v>0.193</v>
      </c>
    </row>
    <row r="407" spans="2:27" x14ac:dyDescent="0.3">
      <c r="B407" s="132">
        <v>-20.23</v>
      </c>
      <c r="C407" s="132">
        <v>-35.020000000000003</v>
      </c>
      <c r="D407" s="132">
        <v>-48.99</v>
      </c>
      <c r="E407" s="132">
        <v>-38.11</v>
      </c>
      <c r="F407" s="132">
        <v>-39.83</v>
      </c>
      <c r="G407" s="132" t="s">
        <v>225</v>
      </c>
      <c r="H407" s="132" t="s">
        <v>36</v>
      </c>
      <c r="I407" s="132">
        <v>0.15</v>
      </c>
      <c r="J407" s="132">
        <v>-69</v>
      </c>
      <c r="K407" s="132">
        <v>-69</v>
      </c>
      <c r="L407" s="132" t="b">
        <v>0</v>
      </c>
      <c r="M407" s="132">
        <v>-100.846</v>
      </c>
      <c r="N407" s="132">
        <v>11.176</v>
      </c>
      <c r="O407" s="132">
        <v>-9.0229999999999997</v>
      </c>
      <c r="P407" s="132">
        <v>6.08</v>
      </c>
      <c r="Q407" s="132">
        <v>-50.587000000000003</v>
      </c>
      <c r="R407" s="132">
        <v>9.11</v>
      </c>
      <c r="S407" s="132">
        <v>6</v>
      </c>
      <c r="T407" s="132">
        <v>28</v>
      </c>
      <c r="U407" s="132">
        <v>361</v>
      </c>
      <c r="V407" s="132" t="s">
        <v>6319</v>
      </c>
      <c r="W407" s="132" t="b">
        <v>1</v>
      </c>
      <c r="X407" s="132">
        <v>0</v>
      </c>
      <c r="Y407" s="132" t="b">
        <v>0</v>
      </c>
      <c r="Z407" s="132">
        <v>32</v>
      </c>
      <c r="AA407" s="132">
        <v>0.191</v>
      </c>
    </row>
    <row r="408" spans="2:27" x14ac:dyDescent="0.3">
      <c r="B408" s="132">
        <v>-2.95</v>
      </c>
      <c r="C408" s="132">
        <v>-13.19</v>
      </c>
      <c r="D408" s="132">
        <v>-13.79</v>
      </c>
      <c r="E408" s="132">
        <v>-17.22</v>
      </c>
      <c r="F408" s="132">
        <v>-18.62</v>
      </c>
      <c r="G408" s="132" t="s">
        <v>2828</v>
      </c>
      <c r="H408" s="132" t="s">
        <v>28</v>
      </c>
      <c r="I408" s="132">
        <v>0.4</v>
      </c>
      <c r="J408" s="132">
        <v>-31</v>
      </c>
      <c r="K408" s="132">
        <v>-27</v>
      </c>
      <c r="L408" s="132" t="b">
        <v>0</v>
      </c>
      <c r="M408" s="132">
        <v>-38.701999999999998</v>
      </c>
      <c r="N408" s="132">
        <v>4.2380000000000004</v>
      </c>
      <c r="O408" s="132">
        <v>-9.1310000000000002</v>
      </c>
      <c r="P408" s="132">
        <v>2.63</v>
      </c>
      <c r="Q408" s="132">
        <v>30.475000000000001</v>
      </c>
      <c r="R408" s="132">
        <v>62.5</v>
      </c>
      <c r="S408" s="132">
        <v>-92</v>
      </c>
      <c r="T408" s="132">
        <v>-88</v>
      </c>
      <c r="U408" s="132">
        <v>121</v>
      </c>
      <c r="V408" s="132" t="s">
        <v>6320</v>
      </c>
      <c r="W408" s="132" t="b">
        <v>1</v>
      </c>
      <c r="X408" s="132">
        <v>0</v>
      </c>
      <c r="Y408" s="132" t="b">
        <v>0</v>
      </c>
      <c r="Z408" s="132">
        <v>40</v>
      </c>
      <c r="AA408" s="132">
        <v>0.189</v>
      </c>
    </row>
    <row r="409" spans="2:27" x14ac:dyDescent="0.3">
      <c r="B409" s="132">
        <v>3.26</v>
      </c>
      <c r="C409" s="132">
        <v>-8.09</v>
      </c>
      <c r="D409" s="132">
        <v>-22.19</v>
      </c>
      <c r="E409" s="132">
        <v>-3.24</v>
      </c>
      <c r="F409" s="132">
        <v>-25.89</v>
      </c>
      <c r="G409" s="132" t="s">
        <v>127</v>
      </c>
      <c r="H409" s="132" t="s">
        <v>44</v>
      </c>
      <c r="I409" s="132">
        <v>0.04</v>
      </c>
      <c r="J409" s="132">
        <v>-85</v>
      </c>
      <c r="K409" s="132">
        <v>-82</v>
      </c>
      <c r="L409" s="132" t="b">
        <v>0</v>
      </c>
      <c r="M409" s="132">
        <v>-103.732</v>
      </c>
      <c r="N409" s="132">
        <v>11.33</v>
      </c>
      <c r="O409" s="132">
        <v>-9.1560000000000006</v>
      </c>
      <c r="P409" s="132">
        <v>3.9</v>
      </c>
      <c r="Q409" s="132">
        <v>-36.765000000000001</v>
      </c>
      <c r="R409" s="132">
        <v>0.52200000000000002</v>
      </c>
      <c r="S409" s="132">
        <v>-95</v>
      </c>
      <c r="T409" s="132">
        <v>-96</v>
      </c>
      <c r="U409" s="132">
        <v>9803</v>
      </c>
      <c r="V409" s="132" t="s">
        <v>6321</v>
      </c>
      <c r="W409" s="132" t="b">
        <v>1</v>
      </c>
      <c r="X409" s="132">
        <v>0</v>
      </c>
      <c r="Y409" s="132" t="b">
        <v>0</v>
      </c>
      <c r="Z409" s="132">
        <v>37</v>
      </c>
      <c r="AA409" s="132">
        <v>0.187</v>
      </c>
    </row>
    <row r="410" spans="2:27" x14ac:dyDescent="0.3">
      <c r="B410" s="132">
        <v>-0.83</v>
      </c>
      <c r="C410" s="132">
        <v>20.71</v>
      </c>
      <c r="D410" s="132">
        <v>-0.31</v>
      </c>
      <c r="E410" s="132">
        <v>-24.49</v>
      </c>
      <c r="F410" s="132">
        <v>-11.15</v>
      </c>
      <c r="G410" s="132" t="s">
        <v>111</v>
      </c>
      <c r="H410" s="132" t="s">
        <v>44</v>
      </c>
      <c r="I410" s="132">
        <v>0.04</v>
      </c>
      <c r="J410" s="132">
        <v>-92</v>
      </c>
      <c r="K410" s="132">
        <v>-89</v>
      </c>
      <c r="L410" s="132" t="b">
        <v>0</v>
      </c>
      <c r="M410" s="132">
        <v>-87.102000000000004</v>
      </c>
      <c r="N410" s="132">
        <v>9.4689999999999994</v>
      </c>
      <c r="O410" s="132">
        <v>-9.1989999999999998</v>
      </c>
      <c r="P410" s="132">
        <v>9.52</v>
      </c>
      <c r="Q410" s="132">
        <v>-14.286</v>
      </c>
      <c r="R410" s="132">
        <v>0.47799999999999998</v>
      </c>
      <c r="S410" s="132">
        <v>-89</v>
      </c>
      <c r="T410" s="132">
        <v>-81</v>
      </c>
      <c r="U410" s="132">
        <v>4395</v>
      </c>
      <c r="V410" s="132" t="s">
        <v>6322</v>
      </c>
      <c r="W410" s="132" t="b">
        <v>0</v>
      </c>
      <c r="X410" s="132">
        <v>0</v>
      </c>
      <c r="Y410" s="132" t="b">
        <v>0</v>
      </c>
      <c r="Z410" s="132">
        <v>29</v>
      </c>
      <c r="AA410" s="132">
        <v>0.185</v>
      </c>
    </row>
    <row r="411" spans="2:27" x14ac:dyDescent="0.3">
      <c r="B411" s="132">
        <v>0</v>
      </c>
      <c r="C411" s="132">
        <v>0</v>
      </c>
      <c r="D411" s="132">
        <v>0</v>
      </c>
      <c r="E411" s="132">
        <v>-2.31</v>
      </c>
      <c r="F411" s="132">
        <v>-2.31</v>
      </c>
      <c r="G411" s="132" t="s">
        <v>137</v>
      </c>
      <c r="H411" s="132" t="s">
        <v>28</v>
      </c>
      <c r="I411" s="132">
        <v>0.4</v>
      </c>
      <c r="J411" s="132">
        <v>-20</v>
      </c>
      <c r="K411" s="132">
        <v>-14</v>
      </c>
      <c r="L411" s="132" t="b">
        <v>0</v>
      </c>
      <c r="M411" s="132">
        <v>-6.1550000000000002</v>
      </c>
      <c r="N411" s="132">
        <v>0.66600000000000004</v>
      </c>
      <c r="O411" s="132">
        <v>-9.2469999999999999</v>
      </c>
      <c r="P411" s="132">
        <v>0</v>
      </c>
      <c r="Q411" s="132">
        <v>0</v>
      </c>
      <c r="R411" s="132">
        <v>6350</v>
      </c>
      <c r="U411" s="132">
        <v>11049</v>
      </c>
      <c r="V411" s="132" t="s">
        <v>6323</v>
      </c>
      <c r="W411" s="132" t="b">
        <v>0</v>
      </c>
      <c r="X411" s="132">
        <v>0</v>
      </c>
      <c r="Y411" s="132" t="b">
        <v>0</v>
      </c>
      <c r="Z411" s="132">
        <v>0</v>
      </c>
      <c r="AA411" s="132">
        <v>0.183</v>
      </c>
    </row>
    <row r="412" spans="2:27" x14ac:dyDescent="0.3">
      <c r="B412" s="132">
        <v>-3.77</v>
      </c>
      <c r="C412" s="132">
        <v>-10.53</v>
      </c>
      <c r="D412" s="132">
        <v>-25</v>
      </c>
      <c r="E412" s="132">
        <v>-14.29</v>
      </c>
      <c r="F412" s="132">
        <v>-13.92</v>
      </c>
      <c r="G412" s="132" t="s">
        <v>326</v>
      </c>
      <c r="H412" s="132" t="s">
        <v>102</v>
      </c>
      <c r="I412" s="132">
        <v>0.01</v>
      </c>
      <c r="J412" s="132">
        <v>-49</v>
      </c>
      <c r="K412" s="132">
        <v>-49</v>
      </c>
      <c r="L412" s="132" t="b">
        <v>0</v>
      </c>
      <c r="M412" s="132">
        <v>-53.543999999999997</v>
      </c>
      <c r="N412" s="132">
        <v>5.7480000000000002</v>
      </c>
      <c r="O412" s="132">
        <v>-9.3160000000000007</v>
      </c>
      <c r="P412" s="132">
        <v>2.5299999999999998</v>
      </c>
      <c r="Q412" s="132">
        <v>-77.369</v>
      </c>
      <c r="R412" s="132">
        <v>2.04</v>
      </c>
      <c r="S412" s="132">
        <v>-15</v>
      </c>
      <c r="T412" s="132">
        <v>-36</v>
      </c>
      <c r="U412" s="132">
        <v>3868</v>
      </c>
      <c r="V412" s="132" t="s">
        <v>6324</v>
      </c>
      <c r="W412" s="132" t="b">
        <v>1</v>
      </c>
      <c r="X412" s="132">
        <v>0</v>
      </c>
      <c r="Y412" s="132" t="b">
        <v>0</v>
      </c>
      <c r="Z412" s="132">
        <v>32</v>
      </c>
      <c r="AA412" s="132">
        <v>0.18099999999999999</v>
      </c>
    </row>
    <row r="413" spans="2:27" x14ac:dyDescent="0.3">
      <c r="B413" s="132">
        <v>-0.86</v>
      </c>
      <c r="C413" s="132">
        <v>-0.93</v>
      </c>
      <c r="D413" s="132">
        <v>-2.35</v>
      </c>
      <c r="E413" s="132">
        <v>-5.73</v>
      </c>
      <c r="F413" s="132">
        <v>-4.4000000000000004</v>
      </c>
      <c r="G413" s="132" t="s">
        <v>2828</v>
      </c>
      <c r="H413" s="132" t="s">
        <v>28</v>
      </c>
      <c r="I413" s="132">
        <v>0.44</v>
      </c>
      <c r="J413" s="132">
        <v>-29</v>
      </c>
      <c r="K413" s="132">
        <v>-19</v>
      </c>
      <c r="L413" s="132" t="b">
        <v>0</v>
      </c>
      <c r="M413" s="132">
        <v>-15.224</v>
      </c>
      <c r="N413" s="132">
        <v>1.611</v>
      </c>
      <c r="O413" s="132">
        <v>-9.452</v>
      </c>
      <c r="P413" s="132">
        <v>1.03</v>
      </c>
      <c r="Q413" s="132">
        <v>0</v>
      </c>
      <c r="R413" s="132">
        <v>54.49</v>
      </c>
      <c r="S413" s="132">
        <v>-98</v>
      </c>
      <c r="T413" s="132">
        <v>-99</v>
      </c>
      <c r="U413" s="132">
        <v>354</v>
      </c>
      <c r="V413" s="132" t="s">
        <v>6325</v>
      </c>
      <c r="W413" s="132" t="b">
        <v>1</v>
      </c>
      <c r="X413" s="132">
        <v>0</v>
      </c>
      <c r="Y413" s="132" t="b">
        <v>0</v>
      </c>
      <c r="Z413" s="132">
        <v>29</v>
      </c>
      <c r="AA413" s="132">
        <v>0.17899999999999999</v>
      </c>
    </row>
    <row r="414" spans="2:27" x14ac:dyDescent="0.3">
      <c r="B414" s="132">
        <v>2.27</v>
      </c>
      <c r="C414" s="132">
        <v>5.53</v>
      </c>
      <c r="D414" s="132">
        <v>-2.1</v>
      </c>
      <c r="E414" s="132">
        <v>8.58</v>
      </c>
      <c r="F414" s="132">
        <v>1.73</v>
      </c>
      <c r="G414" s="132" t="s">
        <v>827</v>
      </c>
      <c r="H414" s="132" t="s">
        <v>48</v>
      </c>
      <c r="I414" s="132">
        <v>1.93</v>
      </c>
      <c r="J414" s="132">
        <v>-63</v>
      </c>
      <c r="K414" s="132">
        <v>-58</v>
      </c>
      <c r="L414" s="132" t="b">
        <v>1</v>
      </c>
      <c r="M414" s="132">
        <v>-40.585000000000001</v>
      </c>
      <c r="N414" s="132">
        <v>4.2699999999999996</v>
      </c>
      <c r="O414" s="132">
        <v>-9.5050000000000008</v>
      </c>
      <c r="P414" s="132">
        <v>3.29</v>
      </c>
      <c r="Q414" s="132">
        <v>13.461</v>
      </c>
      <c r="R414" s="132">
        <v>67.7</v>
      </c>
      <c r="S414" s="132">
        <v>-74</v>
      </c>
      <c r="T414" s="132">
        <v>-70</v>
      </c>
      <c r="U414" s="132">
        <v>89</v>
      </c>
      <c r="V414" s="132" t="s">
        <v>6326</v>
      </c>
      <c r="W414" s="132" t="b">
        <v>0</v>
      </c>
      <c r="X414" s="132">
        <v>0</v>
      </c>
      <c r="Y414" s="132" t="b">
        <v>0</v>
      </c>
      <c r="Z414" s="132">
        <v>42</v>
      </c>
      <c r="AA414" s="132">
        <v>0.17699999999999999</v>
      </c>
    </row>
    <row r="415" spans="2:27" x14ac:dyDescent="0.3">
      <c r="B415" s="132">
        <v>-7.24</v>
      </c>
      <c r="C415" s="132">
        <v>-21.23</v>
      </c>
      <c r="D415" s="132">
        <v>-19.66</v>
      </c>
      <c r="E415" s="132">
        <v>-15.82</v>
      </c>
      <c r="F415" s="132">
        <v>-21.67</v>
      </c>
      <c r="G415" s="132" t="s">
        <v>223</v>
      </c>
      <c r="H415" s="132" t="s">
        <v>31</v>
      </c>
      <c r="I415" s="132">
        <v>0.01</v>
      </c>
      <c r="J415" s="132">
        <v>-68</v>
      </c>
      <c r="K415" s="132">
        <v>-67</v>
      </c>
      <c r="L415" s="132" t="b">
        <v>0</v>
      </c>
      <c r="M415" s="132">
        <v>-53.8</v>
      </c>
      <c r="N415" s="132">
        <v>5.5750000000000002</v>
      </c>
      <c r="O415" s="132">
        <v>-9.65</v>
      </c>
      <c r="P415" s="132">
        <v>6.19</v>
      </c>
      <c r="Q415" s="132">
        <v>11.455</v>
      </c>
      <c r="R415" s="132">
        <v>1.41</v>
      </c>
      <c r="S415" s="132">
        <v>-86</v>
      </c>
      <c r="T415" s="132">
        <v>-88</v>
      </c>
      <c r="U415" s="132">
        <v>2290</v>
      </c>
      <c r="V415" s="132" t="s">
        <v>6327</v>
      </c>
      <c r="W415" s="132" t="b">
        <v>0</v>
      </c>
      <c r="X415" s="132">
        <v>0</v>
      </c>
      <c r="Y415" s="132" t="b">
        <v>0</v>
      </c>
      <c r="Z415" s="132">
        <v>31</v>
      </c>
      <c r="AA415" s="132">
        <v>0.17499999999999999</v>
      </c>
    </row>
    <row r="416" spans="2:27" x14ac:dyDescent="0.3">
      <c r="B416" s="132">
        <v>-3.16</v>
      </c>
      <c r="C416" s="132">
        <v>-5.64</v>
      </c>
      <c r="D416" s="132">
        <v>-11.54</v>
      </c>
      <c r="E416" s="132">
        <v>-14.02</v>
      </c>
      <c r="F416" s="132">
        <v>-12.38</v>
      </c>
      <c r="G416" s="132" t="s">
        <v>326</v>
      </c>
      <c r="H416" s="132" t="s">
        <v>102</v>
      </c>
      <c r="I416" s="132">
        <v>0.06</v>
      </c>
      <c r="J416" s="132">
        <v>-23</v>
      </c>
      <c r="K416" s="132">
        <v>-18</v>
      </c>
      <c r="L416" s="132" t="b">
        <v>0</v>
      </c>
      <c r="M416" s="132">
        <v>-24.975999999999999</v>
      </c>
      <c r="N416" s="132">
        <v>2.5409999999999999</v>
      </c>
      <c r="O416" s="132">
        <v>-9.8290000000000006</v>
      </c>
      <c r="P416" s="132">
        <v>0.66</v>
      </c>
      <c r="Q416" s="132">
        <v>-165.7</v>
      </c>
      <c r="R416" s="132">
        <v>18.399999999999999</v>
      </c>
      <c r="S416" s="132">
        <v>-52</v>
      </c>
      <c r="T416" s="132">
        <v>-42</v>
      </c>
      <c r="U416" s="132">
        <v>1657</v>
      </c>
      <c r="V416" s="132" t="s">
        <v>6328</v>
      </c>
      <c r="W416" s="132" t="b">
        <v>1</v>
      </c>
      <c r="X416" s="132">
        <v>0</v>
      </c>
      <c r="Y416" s="132" t="b">
        <v>0</v>
      </c>
      <c r="Z416" s="132">
        <v>12</v>
      </c>
      <c r="AA416" s="132">
        <v>0.17299999999999999</v>
      </c>
    </row>
    <row r="417" spans="2:27" x14ac:dyDescent="0.3">
      <c r="B417" s="132">
        <v>-40.36</v>
      </c>
      <c r="C417" s="132">
        <v>-44.46</v>
      </c>
      <c r="D417" s="132">
        <v>-48.03</v>
      </c>
      <c r="E417" s="132">
        <v>-43.16</v>
      </c>
      <c r="F417" s="132">
        <v>-52.86</v>
      </c>
      <c r="G417" s="132" t="s">
        <v>509</v>
      </c>
      <c r="H417" s="132" t="s">
        <v>66</v>
      </c>
      <c r="I417" s="132">
        <v>0.01</v>
      </c>
      <c r="J417" s="132">
        <v>-97</v>
      </c>
      <c r="K417" s="132">
        <v>-96</v>
      </c>
      <c r="L417" s="132" t="b">
        <v>0</v>
      </c>
      <c r="M417" s="132">
        <v>-55.976999999999997</v>
      </c>
      <c r="N417" s="132">
        <v>5.6870000000000003</v>
      </c>
      <c r="O417" s="132">
        <v>-9.8439999999999994</v>
      </c>
      <c r="P417" s="132">
        <v>14.75</v>
      </c>
      <c r="Q417" s="132">
        <v>22.059000000000001</v>
      </c>
      <c r="R417" s="132">
        <v>4.5999999999999999E-2</v>
      </c>
      <c r="S417" s="132">
        <v>22</v>
      </c>
      <c r="T417" s="132">
        <v>202</v>
      </c>
      <c r="U417" s="132">
        <v>29411</v>
      </c>
      <c r="V417" s="132" t="s">
        <v>6329</v>
      </c>
      <c r="W417" s="132" t="b">
        <v>0</v>
      </c>
      <c r="X417" s="132">
        <v>0</v>
      </c>
      <c r="Y417" s="132" t="b">
        <v>0</v>
      </c>
      <c r="Z417" s="132">
        <v>34</v>
      </c>
      <c r="AA417" s="132">
        <v>0.17100000000000001</v>
      </c>
    </row>
    <row r="418" spans="2:27" x14ac:dyDescent="0.3">
      <c r="B418" s="132">
        <v>-2.93</v>
      </c>
      <c r="C418" s="132">
        <v>-9.3000000000000007</v>
      </c>
      <c r="D418" s="132">
        <v>-8.6</v>
      </c>
      <c r="E418" s="132">
        <v>-18.239999999999998</v>
      </c>
      <c r="F418" s="132">
        <v>-15.26</v>
      </c>
      <c r="G418" s="132" t="s">
        <v>2828</v>
      </c>
      <c r="H418" s="132" t="s">
        <v>28</v>
      </c>
      <c r="I418" s="132">
        <v>0.09</v>
      </c>
      <c r="J418" s="132">
        <v>-28</v>
      </c>
      <c r="K418" s="132">
        <v>-24</v>
      </c>
      <c r="L418" s="132" t="b">
        <v>0</v>
      </c>
      <c r="M418" s="132">
        <v>-25.975999999999999</v>
      </c>
      <c r="N418" s="132">
        <v>2.61</v>
      </c>
      <c r="O418" s="132">
        <v>-9.9510000000000005</v>
      </c>
      <c r="P418" s="132">
        <v>1.59</v>
      </c>
      <c r="Q418" s="132">
        <v>4.3209999999999997</v>
      </c>
      <c r="R418" s="132">
        <v>58.05</v>
      </c>
      <c r="S418" s="132">
        <v>19</v>
      </c>
      <c r="T418" s="132">
        <v>-2</v>
      </c>
      <c r="U418" s="132">
        <v>216</v>
      </c>
      <c r="V418" s="132" t="s">
        <v>6330</v>
      </c>
      <c r="W418" s="132" t="b">
        <v>1</v>
      </c>
      <c r="X418" s="132">
        <v>0</v>
      </c>
      <c r="Y418" s="132" t="b">
        <v>0</v>
      </c>
      <c r="Z418" s="132">
        <v>38</v>
      </c>
      <c r="AA418" s="132">
        <v>0.16900000000000001</v>
      </c>
    </row>
    <row r="419" spans="2:27" x14ac:dyDescent="0.3">
      <c r="B419" s="132">
        <v>-4.04</v>
      </c>
      <c r="C419" s="132">
        <v>1.1299999999999999</v>
      </c>
      <c r="D419" s="132">
        <v>0.25</v>
      </c>
      <c r="E419" s="132">
        <v>-2.77</v>
      </c>
      <c r="F419" s="132">
        <v>-10.23</v>
      </c>
      <c r="G419" s="132" t="s">
        <v>60</v>
      </c>
      <c r="H419" s="132" t="s">
        <v>31</v>
      </c>
      <c r="I419" s="132">
        <v>0.1</v>
      </c>
      <c r="J419" s="132">
        <v>-63</v>
      </c>
      <c r="K419" s="132">
        <v>-57</v>
      </c>
      <c r="L419" s="132" t="b">
        <v>0</v>
      </c>
      <c r="M419" s="132">
        <v>-64.034000000000006</v>
      </c>
      <c r="N419" s="132">
        <v>6.3650000000000002</v>
      </c>
      <c r="O419" s="132">
        <v>-10.06</v>
      </c>
      <c r="P419" s="132">
        <v>3.1</v>
      </c>
      <c r="Q419" s="132">
        <v>0</v>
      </c>
      <c r="R419" s="132">
        <v>16.14</v>
      </c>
      <c r="S419" s="132">
        <v>-51</v>
      </c>
      <c r="T419" s="132">
        <v>-62</v>
      </c>
      <c r="U419" s="132">
        <v>399</v>
      </c>
      <c r="V419" s="132" t="s">
        <v>6331</v>
      </c>
      <c r="W419" s="132" t="b">
        <v>0</v>
      </c>
      <c r="X419" s="132">
        <v>0</v>
      </c>
      <c r="Y419" s="132" t="b">
        <v>0</v>
      </c>
      <c r="Z419" s="132">
        <v>34</v>
      </c>
      <c r="AA419" s="132">
        <v>0.16700000000000001</v>
      </c>
    </row>
    <row r="420" spans="2:27" x14ac:dyDescent="0.3">
      <c r="B420" s="132">
        <v>-4.71</v>
      </c>
      <c r="C420" s="132">
        <v>-8.99</v>
      </c>
      <c r="D420" s="132">
        <v>-3.57</v>
      </c>
      <c r="E420" s="132">
        <v>-7.95</v>
      </c>
      <c r="F420" s="132">
        <v>-19</v>
      </c>
      <c r="G420" s="132" t="s">
        <v>186</v>
      </c>
      <c r="H420" s="132" t="s">
        <v>150</v>
      </c>
      <c r="I420" s="132">
        <v>0.09</v>
      </c>
      <c r="J420" s="132">
        <v>-58</v>
      </c>
      <c r="K420" s="132">
        <v>-54</v>
      </c>
      <c r="L420" s="132" t="b">
        <v>0</v>
      </c>
      <c r="M420" s="132">
        <v>-63.387999999999998</v>
      </c>
      <c r="N420" s="132">
        <v>6.22</v>
      </c>
      <c r="O420" s="132">
        <v>-10.192</v>
      </c>
      <c r="P420" s="132">
        <v>2.4300000000000002</v>
      </c>
      <c r="Q420" s="132">
        <v>0</v>
      </c>
      <c r="R420" s="132">
        <v>8.1</v>
      </c>
      <c r="S420" s="132">
        <v>-100</v>
      </c>
      <c r="T420" s="132">
        <v>-100</v>
      </c>
      <c r="U420" s="132">
        <v>1017</v>
      </c>
      <c r="V420" s="132" t="s">
        <v>6332</v>
      </c>
      <c r="W420" s="132" t="b">
        <v>1</v>
      </c>
      <c r="X420" s="132">
        <v>0</v>
      </c>
      <c r="Y420" s="132" t="b">
        <v>0</v>
      </c>
      <c r="Z420" s="132">
        <v>14</v>
      </c>
      <c r="AA420" s="132">
        <v>0.16500000000000001</v>
      </c>
    </row>
    <row r="421" spans="2:27" x14ac:dyDescent="0.3">
      <c r="B421" s="132">
        <v>2.0499999999999998</v>
      </c>
      <c r="C421" s="132">
        <v>-1.71</v>
      </c>
      <c r="D421" s="132">
        <v>-0.27</v>
      </c>
      <c r="E421" s="132">
        <v>-21.91</v>
      </c>
      <c r="F421" s="132">
        <v>-14.85</v>
      </c>
      <c r="G421" s="132" t="s">
        <v>2856</v>
      </c>
      <c r="H421" s="132" t="s">
        <v>102</v>
      </c>
      <c r="I421" s="132">
        <v>4.88</v>
      </c>
      <c r="J421" s="132">
        <v>-55</v>
      </c>
      <c r="K421" s="132">
        <v>-51</v>
      </c>
      <c r="L421" s="132" t="b">
        <v>0</v>
      </c>
      <c r="M421" s="132">
        <v>-49.276000000000003</v>
      </c>
      <c r="N421" s="132">
        <v>4.7210000000000001</v>
      </c>
      <c r="O421" s="132">
        <v>-10.438000000000001</v>
      </c>
      <c r="P421" s="132">
        <v>2.44</v>
      </c>
      <c r="Q421" s="132">
        <v>94.331999999999994</v>
      </c>
      <c r="R421" s="132">
        <v>95.62</v>
      </c>
      <c r="S421" s="132">
        <v>-57</v>
      </c>
      <c r="T421" s="132">
        <v>-58</v>
      </c>
      <c r="U421" s="132">
        <v>85</v>
      </c>
      <c r="V421" s="132" t="s">
        <v>6333</v>
      </c>
      <c r="W421" s="132" t="b">
        <v>0</v>
      </c>
      <c r="X421" s="132">
        <v>0</v>
      </c>
      <c r="Y421" s="132" t="b">
        <v>0</v>
      </c>
      <c r="Z421" s="132">
        <v>32</v>
      </c>
      <c r="AA421" s="132">
        <v>0.16300000000000001</v>
      </c>
    </row>
    <row r="422" spans="2:27" x14ac:dyDescent="0.3">
      <c r="B422" s="132">
        <v>12.37</v>
      </c>
      <c r="C422" s="132">
        <v>1.67</v>
      </c>
      <c r="D422" s="132">
        <v>-9.4</v>
      </c>
      <c r="E422" s="132">
        <v>-7.27</v>
      </c>
      <c r="F422" s="132">
        <v>-6.82</v>
      </c>
      <c r="G422" s="132" t="s">
        <v>191</v>
      </c>
      <c r="H422" s="132" t="s">
        <v>36</v>
      </c>
      <c r="I422" s="132">
        <v>0.18</v>
      </c>
      <c r="J422" s="132">
        <v>-78</v>
      </c>
      <c r="K422" s="132">
        <v>-75</v>
      </c>
      <c r="L422" s="132" t="b">
        <v>0</v>
      </c>
      <c r="M422" s="132">
        <v>-59.872</v>
      </c>
      <c r="N422" s="132">
        <v>5.726</v>
      </c>
      <c r="O422" s="132">
        <v>-10.456</v>
      </c>
      <c r="P422" s="132">
        <v>4.67</v>
      </c>
      <c r="Q422" s="132">
        <v>32.468000000000004</v>
      </c>
      <c r="R422" s="132">
        <v>4.6159999999999997</v>
      </c>
      <c r="S422" s="132">
        <v>21</v>
      </c>
      <c r="T422" s="132">
        <v>64</v>
      </c>
      <c r="U422" s="132">
        <v>927</v>
      </c>
      <c r="V422" s="132" t="s">
        <v>6334</v>
      </c>
      <c r="W422" s="132" t="b">
        <v>0</v>
      </c>
      <c r="X422" s="132">
        <v>0</v>
      </c>
      <c r="Y422" s="132" t="b">
        <v>0</v>
      </c>
      <c r="Z422" s="132">
        <v>40</v>
      </c>
      <c r="AA422" s="132">
        <v>0.161</v>
      </c>
    </row>
    <row r="423" spans="2:27" x14ac:dyDescent="0.3">
      <c r="B423" s="132">
        <v>-3.85</v>
      </c>
      <c r="C423" s="132">
        <v>-14.73</v>
      </c>
      <c r="D423" s="132">
        <v>-28.73</v>
      </c>
      <c r="E423" s="132">
        <v>-55.65</v>
      </c>
      <c r="F423" s="132">
        <v>-20.77</v>
      </c>
      <c r="G423" s="132" t="s">
        <v>2825</v>
      </c>
      <c r="H423" s="132" t="s">
        <v>31</v>
      </c>
      <c r="I423" s="132">
        <v>2.96</v>
      </c>
      <c r="J423" s="132">
        <v>-80</v>
      </c>
      <c r="K423" s="132">
        <v>-78</v>
      </c>
      <c r="L423" s="132" t="b">
        <v>0</v>
      </c>
      <c r="M423" s="132">
        <v>-90.581000000000003</v>
      </c>
      <c r="N423" s="132">
        <v>8.6539999999999999</v>
      </c>
      <c r="O423" s="132">
        <v>-10.465999999999999</v>
      </c>
      <c r="P423" s="132">
        <v>5.25</v>
      </c>
      <c r="Q423" s="132">
        <v>-6.5019999999999998</v>
      </c>
      <c r="R423" s="132">
        <v>10.244999999999999</v>
      </c>
      <c r="S423" s="132">
        <v>-89</v>
      </c>
      <c r="T423" s="132">
        <v>-88</v>
      </c>
      <c r="U423" s="132">
        <v>371</v>
      </c>
      <c r="V423" s="132" t="s">
        <v>6335</v>
      </c>
      <c r="W423" s="132" t="b">
        <v>0</v>
      </c>
      <c r="X423" s="132">
        <v>0</v>
      </c>
      <c r="Y423" s="132" t="b">
        <v>0</v>
      </c>
      <c r="Z423" s="132">
        <v>42</v>
      </c>
      <c r="AA423" s="132">
        <v>0.159</v>
      </c>
    </row>
    <row r="424" spans="2:27" x14ac:dyDescent="0.3">
      <c r="B424" s="132">
        <v>0</v>
      </c>
      <c r="C424" s="132">
        <v>-2.82</v>
      </c>
      <c r="D424" s="132">
        <v>-7.53</v>
      </c>
      <c r="E424" s="132">
        <v>-6.52</v>
      </c>
      <c r="F424" s="132">
        <v>-6.52</v>
      </c>
      <c r="G424" s="132" t="s">
        <v>2840</v>
      </c>
      <c r="H424" s="132" t="s">
        <v>150</v>
      </c>
      <c r="I424" s="132">
        <v>0.36</v>
      </c>
      <c r="J424" s="132">
        <v>-17</v>
      </c>
      <c r="K424" s="132">
        <v>-16</v>
      </c>
      <c r="L424" s="132" t="b">
        <v>0</v>
      </c>
      <c r="M424" s="132">
        <v>-18.305</v>
      </c>
      <c r="N424" s="132">
        <v>1.742</v>
      </c>
      <c r="O424" s="132">
        <v>-10.510999999999999</v>
      </c>
      <c r="P424" s="132">
        <v>0.25</v>
      </c>
      <c r="Q424" s="132">
        <v>0</v>
      </c>
      <c r="R424" s="132">
        <v>86</v>
      </c>
      <c r="S424" s="132">
        <v>-96</v>
      </c>
      <c r="T424" s="132">
        <v>-98</v>
      </c>
      <c r="U424" s="132">
        <v>938</v>
      </c>
      <c r="V424" s="132" t="s">
        <v>6336</v>
      </c>
      <c r="W424" s="132" t="b">
        <v>1</v>
      </c>
      <c r="X424" s="132">
        <v>0</v>
      </c>
      <c r="Y424" s="132" t="b">
        <v>0</v>
      </c>
      <c r="Z424" s="132">
        <v>11</v>
      </c>
      <c r="AA424" s="132">
        <v>0.157</v>
      </c>
    </row>
    <row r="425" spans="2:27" x14ac:dyDescent="0.3">
      <c r="B425" s="132">
        <v>-4.3099999999999996</v>
      </c>
      <c r="C425" s="132">
        <v>-17.739999999999998</v>
      </c>
      <c r="D425" s="132">
        <v>-28.03</v>
      </c>
      <c r="E425" s="132">
        <v>-14.05</v>
      </c>
      <c r="F425" s="132">
        <v>-20.53</v>
      </c>
      <c r="G425" s="132" t="s">
        <v>2826</v>
      </c>
      <c r="H425" s="132" t="s">
        <v>150</v>
      </c>
      <c r="I425" s="132">
        <v>1.94</v>
      </c>
      <c r="J425" s="132">
        <v>-59</v>
      </c>
      <c r="K425" s="132">
        <v>-59</v>
      </c>
      <c r="L425" s="132" t="b">
        <v>0</v>
      </c>
      <c r="M425" s="132">
        <v>-65.543999999999997</v>
      </c>
      <c r="N425" s="132">
        <v>6.21</v>
      </c>
      <c r="O425" s="132">
        <v>-10.555</v>
      </c>
      <c r="P425" s="132">
        <v>3.54</v>
      </c>
      <c r="Q425" s="132">
        <v>-8.9329999999999998</v>
      </c>
      <c r="R425" s="132">
        <v>25.32</v>
      </c>
      <c r="S425" s="132">
        <v>-80</v>
      </c>
      <c r="T425" s="132">
        <v>-77</v>
      </c>
      <c r="U425" s="132">
        <v>223</v>
      </c>
      <c r="V425" s="132" t="s">
        <v>6337</v>
      </c>
      <c r="W425" s="132" t="b">
        <v>1</v>
      </c>
      <c r="X425" s="132">
        <v>0</v>
      </c>
      <c r="Y425" s="132" t="b">
        <v>0</v>
      </c>
      <c r="Z425" s="132">
        <v>36</v>
      </c>
      <c r="AA425" s="132">
        <v>0.155</v>
      </c>
    </row>
    <row r="426" spans="2:27" x14ac:dyDescent="0.3">
      <c r="B426" s="132">
        <v>-2.23</v>
      </c>
      <c r="C426" s="132">
        <v>-22.17</v>
      </c>
      <c r="D426" s="132">
        <v>-31.58</v>
      </c>
      <c r="E426" s="132">
        <v>-14.39</v>
      </c>
      <c r="F426" s="132">
        <v>-25.32</v>
      </c>
      <c r="G426" s="132" t="s">
        <v>436</v>
      </c>
      <c r="H426" s="132" t="s">
        <v>31</v>
      </c>
      <c r="I426" s="132">
        <v>0.09</v>
      </c>
      <c r="J426" s="132">
        <v>-63</v>
      </c>
      <c r="K426" s="132">
        <v>-63</v>
      </c>
      <c r="L426" s="132" t="b">
        <v>0</v>
      </c>
      <c r="M426" s="132">
        <v>-83.084000000000003</v>
      </c>
      <c r="N426" s="132">
        <v>7.6660000000000004</v>
      </c>
      <c r="O426" s="132">
        <v>-10.839</v>
      </c>
      <c r="P426" s="132">
        <v>3.59</v>
      </c>
      <c r="Q426" s="132">
        <v>-31.721</v>
      </c>
      <c r="R426" s="132">
        <v>3.51</v>
      </c>
      <c r="S426" s="132">
        <v>-53</v>
      </c>
      <c r="T426" s="132">
        <v>-62</v>
      </c>
      <c r="U426" s="132">
        <v>1586</v>
      </c>
      <c r="V426" s="132" t="s">
        <v>6338</v>
      </c>
      <c r="W426" s="132" t="b">
        <v>1</v>
      </c>
      <c r="X426" s="132">
        <v>0</v>
      </c>
      <c r="Y426" s="132" t="b">
        <v>0</v>
      </c>
      <c r="Z426" s="132">
        <v>36</v>
      </c>
      <c r="AA426" s="132">
        <v>0.153</v>
      </c>
    </row>
    <row r="427" spans="2:27" x14ac:dyDescent="0.3">
      <c r="B427" s="132">
        <v>7.69</v>
      </c>
      <c r="C427" s="132">
        <v>-12.5</v>
      </c>
      <c r="D427" s="132">
        <v>-33.96</v>
      </c>
      <c r="E427" s="132">
        <v>-20</v>
      </c>
      <c r="F427" s="132">
        <v>-46.15</v>
      </c>
      <c r="G427" s="132" t="s">
        <v>95</v>
      </c>
      <c r="H427" s="132" t="s">
        <v>28</v>
      </c>
      <c r="I427" s="132">
        <v>9</v>
      </c>
      <c r="J427" s="132">
        <v>-90</v>
      </c>
      <c r="K427" s="132">
        <v>-89</v>
      </c>
      <c r="L427" s="132" t="b">
        <v>0</v>
      </c>
      <c r="M427" s="132">
        <v>-110.247</v>
      </c>
      <c r="N427" s="132">
        <v>10.138</v>
      </c>
      <c r="O427" s="132">
        <v>-10.875</v>
      </c>
      <c r="P427" s="132">
        <v>5.5</v>
      </c>
      <c r="Q427" s="132">
        <v>-77.921999999999997</v>
      </c>
      <c r="R427" s="132">
        <v>0.14000000000000001</v>
      </c>
      <c r="S427" s="132">
        <v>137</v>
      </c>
      <c r="T427" s="132">
        <v>-21</v>
      </c>
      <c r="U427" s="132">
        <v>25974</v>
      </c>
      <c r="V427" s="132" t="s">
        <v>6339</v>
      </c>
      <c r="W427" s="132" t="b">
        <v>0</v>
      </c>
      <c r="X427" s="132">
        <v>0</v>
      </c>
      <c r="Y427" s="132" t="b">
        <v>0</v>
      </c>
      <c r="Z427" s="132">
        <v>21</v>
      </c>
      <c r="AA427" s="132">
        <v>0.151</v>
      </c>
    </row>
    <row r="428" spans="2:27" x14ac:dyDescent="0.3">
      <c r="B428" s="132">
        <v>0.25</v>
      </c>
      <c r="C428" s="132">
        <v>3.64</v>
      </c>
      <c r="D428" s="132">
        <v>-3.16</v>
      </c>
      <c r="E428" s="132">
        <v>-11.33</v>
      </c>
      <c r="F428" s="132">
        <v>-6.56</v>
      </c>
      <c r="G428" s="132" t="s">
        <v>365</v>
      </c>
      <c r="H428" s="132" t="s">
        <v>36</v>
      </c>
      <c r="I428" s="132">
        <v>0.7</v>
      </c>
      <c r="J428" s="132">
        <v>-36</v>
      </c>
      <c r="K428" s="132">
        <v>-33</v>
      </c>
      <c r="L428" s="132" t="b">
        <v>0</v>
      </c>
      <c r="M428" s="132">
        <v>-17.382999999999999</v>
      </c>
      <c r="N428" s="132">
        <v>1.58</v>
      </c>
      <c r="O428" s="132">
        <v>-11.000999999999999</v>
      </c>
      <c r="P428" s="132">
        <v>1.72</v>
      </c>
      <c r="Q428" s="132">
        <v>14.581</v>
      </c>
      <c r="R428" s="132">
        <v>399</v>
      </c>
      <c r="S428" s="132">
        <v>-80</v>
      </c>
      <c r="T428" s="132">
        <v>-85</v>
      </c>
      <c r="U428" s="132">
        <v>29</v>
      </c>
      <c r="V428" s="132" t="s">
        <v>6340</v>
      </c>
      <c r="W428" s="132" t="b">
        <v>0</v>
      </c>
      <c r="X428" s="132">
        <v>0</v>
      </c>
      <c r="Y428" s="132" t="b">
        <v>0</v>
      </c>
      <c r="Z428" s="132">
        <v>40</v>
      </c>
      <c r="AA428" s="132">
        <v>0.14899999999999999</v>
      </c>
    </row>
    <row r="429" spans="2:27" x14ac:dyDescent="0.3">
      <c r="B429" s="132">
        <v>-10.14</v>
      </c>
      <c r="C429" s="132">
        <v>-30.66</v>
      </c>
      <c r="D429" s="132">
        <v>-42.46</v>
      </c>
      <c r="E429" s="132">
        <v>-46.67</v>
      </c>
      <c r="F429" s="132">
        <v>-43.15</v>
      </c>
      <c r="G429" s="132" t="s">
        <v>2850</v>
      </c>
      <c r="H429" s="132" t="s">
        <v>245</v>
      </c>
      <c r="I429" s="132">
        <v>0.1</v>
      </c>
      <c r="J429" s="132">
        <v>-80</v>
      </c>
      <c r="K429" s="132">
        <v>-80</v>
      </c>
      <c r="L429" s="132" t="b">
        <v>0</v>
      </c>
      <c r="M429" s="132">
        <v>-100.078</v>
      </c>
      <c r="N429" s="132">
        <v>9.0860000000000003</v>
      </c>
      <c r="O429" s="132">
        <v>-11.015000000000001</v>
      </c>
      <c r="P429" s="132">
        <v>4.0999999999999996</v>
      </c>
      <c r="Q429" s="132">
        <v>-163.50800000000001</v>
      </c>
      <c r="R429" s="132">
        <v>6.56</v>
      </c>
      <c r="S429" s="132">
        <v>17</v>
      </c>
      <c r="T429" s="132">
        <v>14</v>
      </c>
      <c r="U429" s="132">
        <v>743</v>
      </c>
      <c r="V429" s="132" t="s">
        <v>6341</v>
      </c>
      <c r="W429" s="132" t="b">
        <v>1</v>
      </c>
      <c r="X429" s="132">
        <v>0</v>
      </c>
      <c r="Y429" s="132" t="b">
        <v>0</v>
      </c>
      <c r="Z429" s="132">
        <v>31</v>
      </c>
      <c r="AA429" s="132">
        <v>0.14699999999999999</v>
      </c>
    </row>
    <row r="430" spans="2:27" x14ac:dyDescent="0.3">
      <c r="B430" s="132">
        <v>-7.45</v>
      </c>
      <c r="C430" s="132">
        <v>-23.82</v>
      </c>
      <c r="D430" s="132">
        <v>-34.799999999999997</v>
      </c>
      <c r="E430" s="132">
        <v>-39.39</v>
      </c>
      <c r="F430" s="132">
        <v>-36.729999999999997</v>
      </c>
      <c r="G430" s="132" t="s">
        <v>127</v>
      </c>
      <c r="H430" s="132" t="s">
        <v>44</v>
      </c>
      <c r="I430" s="132">
        <v>0.06</v>
      </c>
      <c r="J430" s="132">
        <v>-76</v>
      </c>
      <c r="K430" s="132">
        <v>-75</v>
      </c>
      <c r="L430" s="132" t="b">
        <v>0</v>
      </c>
      <c r="M430" s="132">
        <v>-85.695999999999998</v>
      </c>
      <c r="N430" s="132">
        <v>7.7169999999999996</v>
      </c>
      <c r="O430" s="132">
        <v>-11.105</v>
      </c>
      <c r="P430" s="132">
        <v>5.14</v>
      </c>
      <c r="Q430" s="132">
        <v>10.925000000000001</v>
      </c>
      <c r="R430" s="132">
        <v>5.34</v>
      </c>
      <c r="S430" s="132">
        <v>-84</v>
      </c>
      <c r="T430" s="132">
        <v>-86</v>
      </c>
      <c r="U430" s="132">
        <v>728</v>
      </c>
      <c r="V430" s="132" t="s">
        <v>6342</v>
      </c>
      <c r="W430" s="132" t="b">
        <v>1</v>
      </c>
      <c r="X430" s="132">
        <v>0</v>
      </c>
      <c r="Y430" s="132" t="b">
        <v>0</v>
      </c>
      <c r="Z430" s="132">
        <v>30</v>
      </c>
      <c r="AA430" s="132">
        <v>0.14499999999999999</v>
      </c>
    </row>
    <row r="431" spans="2:27" x14ac:dyDescent="0.3">
      <c r="B431" s="132">
        <v>-2.2000000000000002</v>
      </c>
      <c r="C431" s="132">
        <v>-18.68</v>
      </c>
      <c r="D431" s="132">
        <v>-25.97</v>
      </c>
      <c r="E431" s="132">
        <v>-20.85</v>
      </c>
      <c r="F431" s="132">
        <v>-19.579999999999998</v>
      </c>
      <c r="G431" s="132" t="s">
        <v>326</v>
      </c>
      <c r="H431" s="132" t="s">
        <v>102</v>
      </c>
      <c r="I431" s="132">
        <v>0.26</v>
      </c>
      <c r="J431" s="132">
        <v>-55</v>
      </c>
      <c r="K431" s="132">
        <v>-54</v>
      </c>
      <c r="L431" s="132" t="b">
        <v>0</v>
      </c>
      <c r="M431" s="132">
        <v>-55.796999999999997</v>
      </c>
      <c r="N431" s="132">
        <v>4.9939999999999998</v>
      </c>
      <c r="O431" s="132">
        <v>-11.173</v>
      </c>
      <c r="P431" s="132">
        <v>3.41</v>
      </c>
      <c r="Q431" s="132">
        <v>7.3230000000000004</v>
      </c>
      <c r="R431" s="132">
        <v>8.01</v>
      </c>
      <c r="S431" s="132">
        <v>-22</v>
      </c>
      <c r="T431" s="132">
        <v>12</v>
      </c>
      <c r="U431" s="132">
        <v>732</v>
      </c>
      <c r="V431" s="132" t="s">
        <v>6343</v>
      </c>
      <c r="W431" s="132" t="b">
        <v>1</v>
      </c>
      <c r="X431" s="132">
        <v>0</v>
      </c>
      <c r="Y431" s="132" t="b">
        <v>0</v>
      </c>
      <c r="Z431" s="132">
        <v>37</v>
      </c>
      <c r="AA431" s="132">
        <v>0.14299999999999999</v>
      </c>
    </row>
    <row r="432" spans="2:27" x14ac:dyDescent="0.3">
      <c r="B432" s="132">
        <v>-2.27</v>
      </c>
      <c r="C432" s="132">
        <v>-10.75</v>
      </c>
      <c r="D432" s="132">
        <v>-37.43</v>
      </c>
      <c r="E432" s="132">
        <v>-2.27</v>
      </c>
      <c r="F432" s="132">
        <v>-20.77</v>
      </c>
      <c r="G432" s="132" t="s">
        <v>30</v>
      </c>
      <c r="H432" s="132" t="s">
        <v>31</v>
      </c>
      <c r="I432" s="132">
        <v>0.05</v>
      </c>
      <c r="J432" s="132">
        <v>-84</v>
      </c>
      <c r="K432" s="132">
        <v>-84</v>
      </c>
      <c r="L432" s="132" t="b">
        <v>0</v>
      </c>
      <c r="M432" s="132">
        <v>-96.353999999999999</v>
      </c>
      <c r="N432" s="132">
        <v>8.6229999999999993</v>
      </c>
      <c r="O432" s="132">
        <v>-11.175000000000001</v>
      </c>
      <c r="P432" s="132">
        <v>6.1</v>
      </c>
      <c r="Q432" s="132">
        <v>0</v>
      </c>
      <c r="R432" s="132">
        <v>2.3650000000000002</v>
      </c>
      <c r="S432" s="132">
        <v>-69</v>
      </c>
      <c r="T432" s="132">
        <v>-67</v>
      </c>
      <c r="U432" s="132">
        <v>1386</v>
      </c>
      <c r="V432" s="132" t="s">
        <v>6344</v>
      </c>
      <c r="W432" s="132" t="b">
        <v>1</v>
      </c>
      <c r="X432" s="132">
        <v>0</v>
      </c>
      <c r="Y432" s="132" t="b">
        <v>0</v>
      </c>
      <c r="Z432" s="132">
        <v>34</v>
      </c>
      <c r="AA432" s="132">
        <v>0.14099999999999999</v>
      </c>
    </row>
    <row r="433" spans="2:27" x14ac:dyDescent="0.3">
      <c r="B433" s="132">
        <v>-3.22</v>
      </c>
      <c r="C433" s="132">
        <v>-5.94</v>
      </c>
      <c r="D433" s="132">
        <v>-16.37</v>
      </c>
      <c r="E433" s="132">
        <v>-14.66</v>
      </c>
      <c r="F433" s="132">
        <v>-14.56</v>
      </c>
      <c r="G433" s="132" t="s">
        <v>2853</v>
      </c>
      <c r="H433" s="132" t="s">
        <v>44</v>
      </c>
      <c r="I433" s="132">
        <v>0.62</v>
      </c>
      <c r="J433" s="132">
        <v>-39</v>
      </c>
      <c r="K433" s="132">
        <v>-38</v>
      </c>
      <c r="L433" s="132" t="b">
        <v>0</v>
      </c>
      <c r="M433" s="132">
        <v>-45.795999999999999</v>
      </c>
      <c r="N433" s="132">
        <v>4.085</v>
      </c>
      <c r="O433" s="132">
        <v>-11.21</v>
      </c>
      <c r="P433" s="132">
        <v>2.52</v>
      </c>
      <c r="Q433" s="132">
        <v>48.752000000000002</v>
      </c>
      <c r="R433" s="132">
        <v>34.22</v>
      </c>
      <c r="S433" s="132">
        <v>-87</v>
      </c>
      <c r="T433" s="132">
        <v>-96</v>
      </c>
      <c r="U433" s="132">
        <v>232</v>
      </c>
      <c r="V433" s="132" t="s">
        <v>6345</v>
      </c>
      <c r="W433" s="132" t="b">
        <v>1</v>
      </c>
      <c r="X433" s="132">
        <v>0</v>
      </c>
      <c r="Y433" s="132" t="b">
        <v>0</v>
      </c>
      <c r="Z433" s="132">
        <v>38</v>
      </c>
      <c r="AA433" s="132">
        <v>0.13900000000000001</v>
      </c>
    </row>
    <row r="434" spans="2:27" x14ac:dyDescent="0.3">
      <c r="B434" s="132">
        <v>-4.12</v>
      </c>
      <c r="C434" s="132">
        <v>-8.01</v>
      </c>
      <c r="D434" s="132">
        <v>-6.03</v>
      </c>
      <c r="E434" s="132">
        <v>-12.06</v>
      </c>
      <c r="F434" s="132">
        <v>-12.57</v>
      </c>
      <c r="G434" s="132" t="s">
        <v>2828</v>
      </c>
      <c r="H434" s="132" t="s">
        <v>28</v>
      </c>
      <c r="I434" s="132">
        <v>1.67</v>
      </c>
      <c r="J434" s="132">
        <v>-27</v>
      </c>
      <c r="K434" s="132">
        <v>-27</v>
      </c>
      <c r="L434" s="132" t="b">
        <v>0</v>
      </c>
      <c r="M434" s="132">
        <v>-24.785</v>
      </c>
      <c r="N434" s="132">
        <v>2.1829999999999998</v>
      </c>
      <c r="O434" s="132">
        <v>-11.352</v>
      </c>
      <c r="P434" s="132">
        <v>1.58</v>
      </c>
      <c r="Q434" s="132">
        <v>-23.263000000000002</v>
      </c>
      <c r="R434" s="132">
        <v>59.8</v>
      </c>
      <c r="S434" s="132">
        <v>-75</v>
      </c>
      <c r="T434" s="132">
        <v>-77</v>
      </c>
      <c r="U434" s="132">
        <v>211</v>
      </c>
      <c r="V434" s="132" t="s">
        <v>6346</v>
      </c>
      <c r="W434" s="132" t="b">
        <v>1</v>
      </c>
      <c r="X434" s="132">
        <v>0</v>
      </c>
      <c r="Y434" s="132" t="b">
        <v>0</v>
      </c>
      <c r="Z434" s="132">
        <v>43</v>
      </c>
      <c r="AA434" s="132">
        <v>0.13700000000000001</v>
      </c>
    </row>
    <row r="435" spans="2:27" x14ac:dyDescent="0.3">
      <c r="B435" s="132">
        <v>-9.34</v>
      </c>
      <c r="C435" s="132">
        <v>28.57</v>
      </c>
      <c r="D435" s="132">
        <v>-11.61</v>
      </c>
      <c r="E435" s="132">
        <v>-10.81</v>
      </c>
      <c r="F435" s="132">
        <v>-13.16</v>
      </c>
      <c r="G435" s="132" t="s">
        <v>111</v>
      </c>
      <c r="H435" s="132" t="s">
        <v>44</v>
      </c>
      <c r="I435" s="132">
        <v>0.01</v>
      </c>
      <c r="J435" s="132">
        <v>-76</v>
      </c>
      <c r="K435" s="132">
        <v>-63</v>
      </c>
      <c r="L435" s="132" t="b">
        <v>0</v>
      </c>
      <c r="M435" s="132">
        <v>-113.33499999999999</v>
      </c>
      <c r="N435" s="132">
        <v>9.8970000000000002</v>
      </c>
      <c r="O435" s="132">
        <v>-11.451000000000001</v>
      </c>
      <c r="P435" s="132">
        <v>12.74</v>
      </c>
      <c r="Q435" s="132">
        <v>-133.22800000000001</v>
      </c>
      <c r="R435" s="132">
        <v>0.99</v>
      </c>
      <c r="S435" s="132">
        <v>-48</v>
      </c>
      <c r="T435" s="132">
        <v>30</v>
      </c>
      <c r="U435" s="132">
        <v>1586</v>
      </c>
      <c r="V435" s="132" t="s">
        <v>6347</v>
      </c>
      <c r="W435" s="132" t="b">
        <v>0</v>
      </c>
      <c r="X435" s="132">
        <v>0</v>
      </c>
      <c r="Y435" s="132" t="b">
        <v>0</v>
      </c>
      <c r="Z435" s="132">
        <v>35</v>
      </c>
      <c r="AA435" s="132">
        <v>0.13500000000000001</v>
      </c>
    </row>
    <row r="436" spans="2:27" x14ac:dyDescent="0.3">
      <c r="B436" s="132">
        <v>21.55</v>
      </c>
      <c r="C436" s="132">
        <v>51.94</v>
      </c>
      <c r="D436" s="132">
        <v>-29.5</v>
      </c>
      <c r="E436" s="132">
        <v>-34.11</v>
      </c>
      <c r="F436" s="132">
        <v>-35.909999999999997</v>
      </c>
      <c r="G436" s="132" t="s">
        <v>326</v>
      </c>
      <c r="H436" s="132" t="s">
        <v>102</v>
      </c>
      <c r="I436" s="132">
        <v>0.02</v>
      </c>
      <c r="J436" s="132">
        <v>-74</v>
      </c>
      <c r="K436" s="132">
        <v>-58</v>
      </c>
      <c r="L436" s="132" t="b">
        <v>0</v>
      </c>
      <c r="M436" s="132">
        <v>-126.139</v>
      </c>
      <c r="N436" s="132">
        <v>10.757999999999999</v>
      </c>
      <c r="O436" s="132">
        <v>-11.726000000000001</v>
      </c>
      <c r="P436" s="132">
        <v>4.53</v>
      </c>
      <c r="Q436" s="132">
        <v>140.75700000000001</v>
      </c>
      <c r="R436" s="132">
        <v>7.05</v>
      </c>
      <c r="S436" s="132">
        <v>-95</v>
      </c>
      <c r="T436" s="132">
        <v>-98</v>
      </c>
      <c r="U436" s="132">
        <v>625</v>
      </c>
      <c r="V436" s="132" t="s">
        <v>6348</v>
      </c>
      <c r="W436" s="132" t="b">
        <v>1</v>
      </c>
      <c r="X436" s="132">
        <v>0</v>
      </c>
      <c r="Y436" s="132" t="b">
        <v>0</v>
      </c>
      <c r="Z436" s="132">
        <v>23</v>
      </c>
      <c r="AA436" s="132">
        <v>0.13300000000000001</v>
      </c>
    </row>
    <row r="437" spans="2:27" x14ac:dyDescent="0.3">
      <c r="B437" s="132">
        <v>16.829999999999998</v>
      </c>
      <c r="C437" s="132">
        <v>18</v>
      </c>
      <c r="D437" s="132">
        <v>11.85</v>
      </c>
      <c r="E437" s="132">
        <v>2.61</v>
      </c>
      <c r="F437" s="132">
        <v>2.61</v>
      </c>
      <c r="G437" s="132" t="s">
        <v>2833</v>
      </c>
      <c r="H437" s="132" t="s">
        <v>31</v>
      </c>
      <c r="I437" s="132">
        <v>0.05</v>
      </c>
      <c r="J437" s="132">
        <v>-47</v>
      </c>
      <c r="K437" s="132">
        <v>-31</v>
      </c>
      <c r="L437" s="132" t="b">
        <v>1</v>
      </c>
      <c r="M437" s="132">
        <v>-68.599999999999994</v>
      </c>
      <c r="N437" s="132">
        <v>5.85</v>
      </c>
      <c r="O437" s="132">
        <v>-11.727</v>
      </c>
      <c r="P437" s="132">
        <v>2.19</v>
      </c>
      <c r="Q437" s="132">
        <v>77.369</v>
      </c>
      <c r="R437" s="132">
        <v>2.36</v>
      </c>
      <c r="S437" s="132">
        <v>11</v>
      </c>
      <c r="T437" s="132">
        <v>63</v>
      </c>
      <c r="U437" s="132">
        <v>3868</v>
      </c>
      <c r="V437" s="132" t="s">
        <v>6349</v>
      </c>
      <c r="W437" s="132" t="b">
        <v>0</v>
      </c>
      <c r="X437" s="132">
        <v>0</v>
      </c>
      <c r="Y437" s="132" t="b">
        <v>0</v>
      </c>
      <c r="Z437" s="132">
        <v>22</v>
      </c>
      <c r="AA437" s="132">
        <v>0.13100000000000001</v>
      </c>
    </row>
    <row r="438" spans="2:27" x14ac:dyDescent="0.3">
      <c r="B438" s="132">
        <v>0</v>
      </c>
      <c r="C438" s="132">
        <v>-3.35</v>
      </c>
      <c r="D438" s="132">
        <v>-2.46</v>
      </c>
      <c r="E438" s="132">
        <v>-1.25</v>
      </c>
      <c r="F438" s="132">
        <v>-5.09</v>
      </c>
      <c r="G438" s="132" t="s">
        <v>2845</v>
      </c>
      <c r="H438" s="132" t="s">
        <v>150</v>
      </c>
      <c r="I438" s="132">
        <v>2.35</v>
      </c>
      <c r="J438" s="132">
        <v>-24</v>
      </c>
      <c r="K438" s="132">
        <v>-13</v>
      </c>
      <c r="L438" s="132" t="b">
        <v>0</v>
      </c>
      <c r="M438" s="132">
        <v>-12.063000000000001</v>
      </c>
      <c r="N438" s="132">
        <v>1.024</v>
      </c>
      <c r="O438" s="132">
        <v>-11.785</v>
      </c>
      <c r="P438" s="132">
        <v>1.64</v>
      </c>
      <c r="Q438" s="132">
        <v>38.564999999999998</v>
      </c>
      <c r="R438" s="132">
        <v>15.85</v>
      </c>
      <c r="S438" s="132">
        <v>-71</v>
      </c>
      <c r="T438" s="132">
        <v>-78</v>
      </c>
      <c r="U438" s="132">
        <v>771</v>
      </c>
      <c r="V438" s="132" t="s">
        <v>6350</v>
      </c>
      <c r="W438" s="132" t="b">
        <v>1</v>
      </c>
      <c r="X438" s="132">
        <v>0</v>
      </c>
      <c r="Y438" s="132" t="b">
        <v>0</v>
      </c>
      <c r="Z438" s="132">
        <v>28</v>
      </c>
      <c r="AA438" s="132">
        <v>0.129</v>
      </c>
    </row>
    <row r="439" spans="2:27" x14ac:dyDescent="0.3">
      <c r="B439" s="132">
        <v>0</v>
      </c>
      <c r="C439" s="132">
        <v>1.79</v>
      </c>
      <c r="D439" s="132">
        <v>-5</v>
      </c>
      <c r="E439" s="132">
        <v>-16.79</v>
      </c>
      <c r="F439" s="132">
        <v>-14.93</v>
      </c>
      <c r="G439" s="132" t="s">
        <v>186</v>
      </c>
      <c r="H439" s="132" t="s">
        <v>150</v>
      </c>
      <c r="I439" s="132">
        <v>0.01</v>
      </c>
      <c r="J439" s="132">
        <v>-37</v>
      </c>
      <c r="K439" s="132">
        <v>-28</v>
      </c>
      <c r="L439" s="132" t="b">
        <v>0</v>
      </c>
      <c r="M439" s="132">
        <v>-46.152000000000001</v>
      </c>
      <c r="N439" s="132">
        <v>3.8090000000000002</v>
      </c>
      <c r="O439" s="132">
        <v>-12.116</v>
      </c>
      <c r="P439" s="132">
        <v>1.32</v>
      </c>
      <c r="Q439" s="132">
        <v>0</v>
      </c>
      <c r="R439" s="132">
        <v>0.114</v>
      </c>
      <c r="S439" s="132">
        <v>-100</v>
      </c>
      <c r="T439" s="132">
        <v>-100</v>
      </c>
      <c r="U439" s="132">
        <v>133333</v>
      </c>
      <c r="V439" s="132" t="s">
        <v>6351</v>
      </c>
      <c r="W439" s="132" t="b">
        <v>1</v>
      </c>
      <c r="X439" s="132">
        <v>0</v>
      </c>
      <c r="Y439" s="132" t="b">
        <v>0</v>
      </c>
      <c r="Z439" s="132">
        <v>13</v>
      </c>
      <c r="AA439" s="132">
        <v>0.127</v>
      </c>
    </row>
    <row r="440" spans="2:27" x14ac:dyDescent="0.3">
      <c r="B440" s="132">
        <v>0</v>
      </c>
      <c r="C440" s="132">
        <v>1.32</v>
      </c>
      <c r="D440" s="132">
        <v>-2.84</v>
      </c>
      <c r="E440" s="132">
        <v>-23.76</v>
      </c>
      <c r="F440" s="132">
        <v>-25.96</v>
      </c>
      <c r="G440" s="132" t="s">
        <v>260</v>
      </c>
      <c r="H440" s="132" t="s">
        <v>31</v>
      </c>
      <c r="I440" s="132">
        <v>0.02</v>
      </c>
      <c r="J440" s="132">
        <v>-38</v>
      </c>
      <c r="K440" s="132">
        <v>-34</v>
      </c>
      <c r="L440" s="132" t="b">
        <v>0</v>
      </c>
      <c r="M440" s="132">
        <v>-63.146999999999998</v>
      </c>
      <c r="N440" s="132">
        <v>5.1740000000000004</v>
      </c>
      <c r="O440" s="132">
        <v>-12.204000000000001</v>
      </c>
      <c r="P440" s="132">
        <v>2.9</v>
      </c>
      <c r="Q440" s="132">
        <v>11.204000000000001</v>
      </c>
      <c r="R440" s="132">
        <v>6.16</v>
      </c>
      <c r="S440" s="132">
        <v>72</v>
      </c>
      <c r="T440" s="132">
        <v>-39</v>
      </c>
      <c r="U440" s="132">
        <v>1120</v>
      </c>
      <c r="V440" s="132" t="s">
        <v>6352</v>
      </c>
      <c r="W440" s="132" t="b">
        <v>1</v>
      </c>
      <c r="X440" s="132">
        <v>0</v>
      </c>
      <c r="Y440" s="132" t="b">
        <v>0</v>
      </c>
      <c r="Z440" s="132">
        <v>44</v>
      </c>
      <c r="AA440" s="132">
        <v>0.125</v>
      </c>
    </row>
    <row r="441" spans="2:27" x14ac:dyDescent="0.3">
      <c r="B441" s="132">
        <v>-2.4700000000000002</v>
      </c>
      <c r="C441" s="132">
        <v>-8.0299999999999994</v>
      </c>
      <c r="D441" s="132">
        <v>-11.36</v>
      </c>
      <c r="E441" s="132">
        <v>11.46</v>
      </c>
      <c r="F441" s="132">
        <v>-10.130000000000001</v>
      </c>
      <c r="G441" s="132" t="s">
        <v>105</v>
      </c>
      <c r="H441" s="132" t="s">
        <v>36</v>
      </c>
      <c r="I441" s="132">
        <v>0.3</v>
      </c>
      <c r="J441" s="132">
        <v>-66</v>
      </c>
      <c r="K441" s="132">
        <v>-54</v>
      </c>
      <c r="L441" s="132" t="b">
        <v>0</v>
      </c>
      <c r="M441" s="132">
        <v>-58.811999999999998</v>
      </c>
      <c r="N441" s="132">
        <v>4.7930000000000001</v>
      </c>
      <c r="O441" s="132">
        <v>-12.271000000000001</v>
      </c>
      <c r="P441" s="132">
        <v>3.06</v>
      </c>
      <c r="Q441" s="132">
        <v>9.1999999999999993</v>
      </c>
      <c r="R441" s="132">
        <v>3.55</v>
      </c>
      <c r="S441" s="132">
        <v>-72</v>
      </c>
      <c r="T441" s="132">
        <v>-80</v>
      </c>
      <c r="U441" s="132">
        <v>1839</v>
      </c>
      <c r="V441" s="132" t="s">
        <v>6353</v>
      </c>
      <c r="W441" s="132" t="b">
        <v>1</v>
      </c>
      <c r="X441" s="132">
        <v>0</v>
      </c>
      <c r="Y441" s="132" t="b">
        <v>0</v>
      </c>
      <c r="Z441" s="132">
        <v>37</v>
      </c>
      <c r="AA441" s="132">
        <v>0.124</v>
      </c>
    </row>
    <row r="442" spans="2:27" x14ac:dyDescent="0.3">
      <c r="B442" s="132">
        <v>-2.33</v>
      </c>
      <c r="C442" s="132">
        <v>-5.22</v>
      </c>
      <c r="D442" s="132">
        <v>-8.11</v>
      </c>
      <c r="E442" s="132">
        <v>-9.15</v>
      </c>
      <c r="F442" s="132">
        <v>-12.1</v>
      </c>
      <c r="G442" s="132" t="s">
        <v>2828</v>
      </c>
      <c r="H442" s="132" t="s">
        <v>28</v>
      </c>
      <c r="I442" s="132">
        <v>0.33</v>
      </c>
      <c r="J442" s="132">
        <v>-30</v>
      </c>
      <c r="K442" s="132">
        <v>-22</v>
      </c>
      <c r="L442" s="132" t="b">
        <v>0</v>
      </c>
      <c r="M442" s="132">
        <v>-33.006</v>
      </c>
      <c r="N442" s="132">
        <v>2.6560000000000001</v>
      </c>
      <c r="O442" s="132">
        <v>-12.425000000000001</v>
      </c>
      <c r="P442" s="132">
        <v>1.8</v>
      </c>
      <c r="Q442" s="132">
        <v>0</v>
      </c>
      <c r="R442" s="132">
        <v>54.5</v>
      </c>
      <c r="S442" s="132">
        <v>-78</v>
      </c>
      <c r="T442" s="132">
        <v>-80</v>
      </c>
      <c r="U442" s="132">
        <v>203</v>
      </c>
      <c r="V442" s="132" t="s">
        <v>6354</v>
      </c>
      <c r="W442" s="132" t="b">
        <v>1</v>
      </c>
      <c r="X442" s="132">
        <v>0</v>
      </c>
      <c r="Y442" s="132" t="b">
        <v>0</v>
      </c>
      <c r="Z442" s="132">
        <v>41</v>
      </c>
      <c r="AA442" s="132">
        <v>0.122</v>
      </c>
    </row>
    <row r="443" spans="2:27" x14ac:dyDescent="0.3">
      <c r="B443" s="132">
        <v>0.57999999999999996</v>
      </c>
      <c r="C443" s="132">
        <v>-9.8699999999999992</v>
      </c>
      <c r="D443" s="132">
        <v>-17.77</v>
      </c>
      <c r="E443" s="132">
        <v>-28.16</v>
      </c>
      <c r="F443" s="132">
        <v>-44.92</v>
      </c>
      <c r="G443" s="132" t="s">
        <v>2825</v>
      </c>
      <c r="H443" s="132" t="s">
        <v>31</v>
      </c>
      <c r="I443" s="132">
        <v>0.01</v>
      </c>
      <c r="J443" s="132">
        <v>-82</v>
      </c>
      <c r="K443" s="132">
        <v>-82</v>
      </c>
      <c r="L443" s="132" t="b">
        <v>0</v>
      </c>
      <c r="M443" s="132">
        <v>-101.697</v>
      </c>
      <c r="N443" s="132">
        <v>7.8949999999999996</v>
      </c>
      <c r="O443" s="132">
        <v>-12.881</v>
      </c>
      <c r="P443" s="132">
        <v>2.8</v>
      </c>
      <c r="Q443" s="132">
        <v>-30.928000000000001</v>
      </c>
      <c r="R443" s="132">
        <v>0.69399999999999995</v>
      </c>
      <c r="S443" s="132">
        <v>-83</v>
      </c>
      <c r="T443" s="132">
        <v>-91</v>
      </c>
      <c r="U443" s="132">
        <v>10309</v>
      </c>
      <c r="V443" s="132" t="s">
        <v>6355</v>
      </c>
      <c r="W443" s="132" t="b">
        <v>0</v>
      </c>
      <c r="X443" s="132">
        <v>0</v>
      </c>
      <c r="Y443" s="132" t="b">
        <v>0</v>
      </c>
      <c r="Z443" s="132">
        <v>26</v>
      </c>
      <c r="AA443" s="132">
        <v>0.12</v>
      </c>
    </row>
    <row r="444" spans="2:27" x14ac:dyDescent="0.3">
      <c r="B444" s="132">
        <v>-6.47</v>
      </c>
      <c r="C444" s="132">
        <v>-21.67</v>
      </c>
      <c r="D444" s="132">
        <v>-32.479999999999997</v>
      </c>
      <c r="E444" s="132">
        <v>-28.54</v>
      </c>
      <c r="F444" s="132">
        <v>-27.4</v>
      </c>
      <c r="G444" s="132" t="s">
        <v>2850</v>
      </c>
      <c r="H444" s="132" t="s">
        <v>245</v>
      </c>
      <c r="I444" s="132">
        <v>0.1</v>
      </c>
      <c r="J444" s="132">
        <v>-39</v>
      </c>
      <c r="K444" s="132">
        <v>-37</v>
      </c>
      <c r="L444" s="132" t="b">
        <v>0</v>
      </c>
      <c r="M444" s="132">
        <v>-75.647999999999996</v>
      </c>
      <c r="N444" s="132">
        <v>5.8650000000000002</v>
      </c>
      <c r="O444" s="132">
        <v>-12.898999999999999</v>
      </c>
      <c r="P444" s="132">
        <v>7.28</v>
      </c>
      <c r="Q444" s="132">
        <v>-8.6359999999999992</v>
      </c>
      <c r="R444" s="132">
        <v>6.36</v>
      </c>
      <c r="S444" s="132">
        <v>-73</v>
      </c>
      <c r="T444" s="132">
        <v>-43</v>
      </c>
      <c r="U444" s="132">
        <v>431</v>
      </c>
      <c r="V444" s="132" t="s">
        <v>6356</v>
      </c>
      <c r="W444" s="132" t="b">
        <v>1</v>
      </c>
      <c r="X444" s="132">
        <v>0</v>
      </c>
      <c r="Y444" s="132" t="b">
        <v>0</v>
      </c>
      <c r="Z444" s="132">
        <v>35</v>
      </c>
      <c r="AA444" s="132">
        <v>0.11799999999999999</v>
      </c>
    </row>
    <row r="445" spans="2:27" x14ac:dyDescent="0.3">
      <c r="B445" s="132">
        <v>0</v>
      </c>
      <c r="C445" s="132">
        <v>-7.98</v>
      </c>
      <c r="D445" s="132">
        <v>-13.29</v>
      </c>
      <c r="E445" s="132">
        <v>-9.64</v>
      </c>
      <c r="F445" s="132">
        <v>-15.73</v>
      </c>
      <c r="G445" s="132" t="s">
        <v>2826</v>
      </c>
      <c r="H445" s="132" t="s">
        <v>150</v>
      </c>
      <c r="I445" s="132">
        <v>0.17</v>
      </c>
      <c r="J445" s="132">
        <v>-35</v>
      </c>
      <c r="K445" s="132">
        <v>-35</v>
      </c>
      <c r="L445" s="132" t="b">
        <v>0</v>
      </c>
      <c r="M445" s="132">
        <v>-38.701999999999998</v>
      </c>
      <c r="N445" s="132">
        <v>2.98</v>
      </c>
      <c r="O445" s="132">
        <v>-12.986000000000001</v>
      </c>
      <c r="P445" s="132">
        <v>0.5</v>
      </c>
      <c r="Q445" s="132">
        <v>0</v>
      </c>
      <c r="R445" s="132">
        <v>150</v>
      </c>
      <c r="S445" s="132">
        <v>-100</v>
      </c>
      <c r="T445" s="132">
        <v>-100</v>
      </c>
      <c r="U445" s="132">
        <v>268</v>
      </c>
      <c r="V445" s="132" t="s">
        <v>6357</v>
      </c>
      <c r="W445" s="132" t="b">
        <v>1</v>
      </c>
      <c r="X445" s="132">
        <v>0</v>
      </c>
      <c r="Y445" s="132" t="b">
        <v>0</v>
      </c>
      <c r="Z445" s="132">
        <v>11</v>
      </c>
      <c r="AA445" s="132">
        <v>0.11600000000000001</v>
      </c>
    </row>
    <row r="446" spans="2:27" x14ac:dyDescent="0.3">
      <c r="B446" s="132">
        <v>0</v>
      </c>
      <c r="C446" s="132">
        <v>-6.54</v>
      </c>
      <c r="D446" s="132">
        <v>-16.670000000000002</v>
      </c>
      <c r="E446" s="132">
        <v>0</v>
      </c>
      <c r="F446" s="132">
        <v>-38.46</v>
      </c>
      <c r="G446" s="132" t="s">
        <v>486</v>
      </c>
      <c r="H446" s="132" t="s">
        <v>18</v>
      </c>
      <c r="I446" s="132">
        <v>9</v>
      </c>
      <c r="J446" s="132">
        <v>-88</v>
      </c>
      <c r="K446" s="132">
        <v>-88</v>
      </c>
      <c r="L446" s="132" t="b">
        <v>0</v>
      </c>
      <c r="M446" s="132">
        <v>-108.527</v>
      </c>
      <c r="N446" s="132">
        <v>8.3379999999999992</v>
      </c>
      <c r="O446" s="132">
        <v>-13.015000000000001</v>
      </c>
      <c r="P446" s="132">
        <v>0.82</v>
      </c>
      <c r="Q446" s="132">
        <v>0</v>
      </c>
      <c r="R446" s="132">
        <v>0.4</v>
      </c>
      <c r="S446" s="132">
        <v>-100</v>
      </c>
      <c r="T446" s="132">
        <v>-100</v>
      </c>
      <c r="U446" s="132">
        <v>60606</v>
      </c>
      <c r="V446" s="132" t="s">
        <v>6358</v>
      </c>
      <c r="W446" s="132" t="b">
        <v>0</v>
      </c>
      <c r="X446" s="132">
        <v>0</v>
      </c>
      <c r="Y446" s="132" t="b">
        <v>0</v>
      </c>
      <c r="Z446" s="132">
        <v>8</v>
      </c>
      <c r="AA446" s="132">
        <v>0.114</v>
      </c>
    </row>
    <row r="447" spans="2:27" x14ac:dyDescent="0.3">
      <c r="B447" s="132">
        <v>-1.94</v>
      </c>
      <c r="C447" s="132">
        <v>-3.42</v>
      </c>
      <c r="D447" s="132">
        <v>-21.24</v>
      </c>
      <c r="E447" s="132">
        <v>-16.78</v>
      </c>
      <c r="F447" s="132">
        <v>-19.38</v>
      </c>
      <c r="G447" s="132" t="s">
        <v>88</v>
      </c>
      <c r="H447" s="132" t="s">
        <v>31</v>
      </c>
      <c r="I447" s="132">
        <v>0.98</v>
      </c>
      <c r="J447" s="132">
        <v>-37</v>
      </c>
      <c r="K447" s="132">
        <v>-36</v>
      </c>
      <c r="L447" s="132" t="b">
        <v>0</v>
      </c>
      <c r="M447" s="132">
        <v>-89.763000000000005</v>
      </c>
      <c r="N447" s="132">
        <v>6.7880000000000003</v>
      </c>
      <c r="O447" s="132">
        <v>-13.223000000000001</v>
      </c>
      <c r="P447" s="132">
        <v>3.57</v>
      </c>
      <c r="Q447" s="132">
        <v>-24.780999999999999</v>
      </c>
      <c r="R447" s="132">
        <v>7.34</v>
      </c>
      <c r="S447" s="132">
        <v>-67</v>
      </c>
      <c r="T447" s="132">
        <v>-79</v>
      </c>
      <c r="U447" s="132">
        <v>762</v>
      </c>
      <c r="V447" s="132" t="s">
        <v>6359</v>
      </c>
      <c r="W447" s="132" t="b">
        <v>1</v>
      </c>
      <c r="X447" s="132">
        <v>0</v>
      </c>
      <c r="Y447" s="132" t="b">
        <v>0</v>
      </c>
      <c r="Z447" s="132">
        <v>45</v>
      </c>
      <c r="AA447" s="132">
        <v>0.112</v>
      </c>
    </row>
    <row r="448" spans="2:27" x14ac:dyDescent="0.3">
      <c r="B448" s="132">
        <v>0.79</v>
      </c>
      <c r="C448" s="132">
        <v>-8.1199999999999992</v>
      </c>
      <c r="D448" s="132">
        <v>-2.12</v>
      </c>
      <c r="E448" s="132">
        <v>-8.6199999999999992</v>
      </c>
      <c r="F448" s="132">
        <v>-17.77</v>
      </c>
      <c r="G448" s="132" t="s">
        <v>573</v>
      </c>
      <c r="H448" s="132" t="s">
        <v>36</v>
      </c>
      <c r="I448" s="132">
        <v>0.16</v>
      </c>
      <c r="J448" s="132">
        <v>-48</v>
      </c>
      <c r="K448" s="132">
        <v>-45</v>
      </c>
      <c r="L448" s="132" t="b">
        <v>0</v>
      </c>
      <c r="M448" s="132">
        <v>-56.25</v>
      </c>
      <c r="N448" s="132">
        <v>4.2220000000000004</v>
      </c>
      <c r="O448" s="132">
        <v>-13.323</v>
      </c>
      <c r="P448" s="132">
        <v>3.35</v>
      </c>
      <c r="Q448" s="132">
        <v>105.572</v>
      </c>
      <c r="R448" s="132">
        <v>5.09</v>
      </c>
      <c r="S448" s="132">
        <v>-34</v>
      </c>
      <c r="T448" s="132">
        <v>-14</v>
      </c>
      <c r="U448" s="132">
        <v>1173</v>
      </c>
      <c r="V448" s="132" t="s">
        <v>6360</v>
      </c>
      <c r="W448" s="132" t="b">
        <v>1</v>
      </c>
      <c r="X448" s="132">
        <v>0</v>
      </c>
      <c r="Y448" s="132" t="b">
        <v>0</v>
      </c>
      <c r="Z448" s="132">
        <v>47</v>
      </c>
      <c r="AA448" s="132">
        <v>0.11</v>
      </c>
    </row>
    <row r="449" spans="2:27" x14ac:dyDescent="0.3">
      <c r="B449" s="132">
        <v>-1.5</v>
      </c>
      <c r="C449" s="132">
        <v>-12.83</v>
      </c>
      <c r="D449" s="132">
        <v>-27.04</v>
      </c>
      <c r="E449" s="132">
        <v>-28.62</v>
      </c>
      <c r="F449" s="132">
        <v>-28.1</v>
      </c>
      <c r="G449" s="132" t="s">
        <v>2824</v>
      </c>
      <c r="H449" s="132" t="s">
        <v>150</v>
      </c>
      <c r="I449" s="132">
        <v>0.17</v>
      </c>
      <c r="J449" s="132">
        <v>-71</v>
      </c>
      <c r="K449" s="132">
        <v>-71</v>
      </c>
      <c r="L449" s="132" t="b">
        <v>0</v>
      </c>
      <c r="M449" s="132">
        <v>-65.438000000000002</v>
      </c>
      <c r="N449" s="132">
        <v>4.899</v>
      </c>
      <c r="O449" s="132">
        <v>-13.358000000000001</v>
      </c>
      <c r="P449" s="132">
        <v>2.56</v>
      </c>
      <c r="Q449" s="132">
        <v>-19.849</v>
      </c>
      <c r="R449" s="132">
        <v>9.85</v>
      </c>
      <c r="S449" s="132">
        <v>-99</v>
      </c>
      <c r="T449" s="132">
        <v>-99</v>
      </c>
      <c r="U449" s="132">
        <v>793</v>
      </c>
      <c r="V449" s="132" t="s">
        <v>6361</v>
      </c>
      <c r="W449" s="132" t="b">
        <v>1</v>
      </c>
      <c r="X449" s="132">
        <v>0</v>
      </c>
      <c r="Y449" s="132" t="b">
        <v>0</v>
      </c>
      <c r="Z449" s="132">
        <v>26</v>
      </c>
      <c r="AA449" s="132">
        <v>0.108</v>
      </c>
    </row>
    <row r="450" spans="2:27" x14ac:dyDescent="0.3">
      <c r="B450" s="132">
        <v>-1.45</v>
      </c>
      <c r="C450" s="132">
        <v>-6.25</v>
      </c>
      <c r="D450" s="132">
        <v>-10.71</v>
      </c>
      <c r="E450" s="132">
        <v>-14.86</v>
      </c>
      <c r="F450" s="132">
        <v>-14.29</v>
      </c>
      <c r="G450" s="132" t="s">
        <v>2828</v>
      </c>
      <c r="H450" s="132" t="s">
        <v>28</v>
      </c>
      <c r="I450" s="132">
        <v>0.56000000000000005</v>
      </c>
      <c r="J450" s="132">
        <v>-27</v>
      </c>
      <c r="K450" s="132">
        <v>-24</v>
      </c>
      <c r="L450" s="132" t="b">
        <v>0</v>
      </c>
      <c r="M450" s="132">
        <v>-29.184999999999999</v>
      </c>
      <c r="N450" s="132">
        <v>2.181</v>
      </c>
      <c r="O450" s="132">
        <v>-13.38</v>
      </c>
      <c r="P450" s="132">
        <v>2.5499999999999998</v>
      </c>
      <c r="Q450" s="132">
        <v>0</v>
      </c>
      <c r="R450" s="132">
        <v>75</v>
      </c>
      <c r="S450" s="132">
        <v>-78</v>
      </c>
      <c r="T450" s="132">
        <v>-76</v>
      </c>
      <c r="U450" s="132">
        <v>104</v>
      </c>
      <c r="V450" s="132" t="s">
        <v>6362</v>
      </c>
      <c r="W450" s="132" t="b">
        <v>1</v>
      </c>
      <c r="X450" s="132">
        <v>0</v>
      </c>
      <c r="Y450" s="132" t="b">
        <v>0</v>
      </c>
      <c r="Z450" s="132">
        <v>36</v>
      </c>
      <c r="AA450" s="132">
        <v>0.106</v>
      </c>
    </row>
    <row r="451" spans="2:27" x14ac:dyDescent="0.3">
      <c r="B451" s="132">
        <v>-1.1499999999999999</v>
      </c>
      <c r="C451" s="132">
        <v>-6.73</v>
      </c>
      <c r="D451" s="132">
        <v>-29.7</v>
      </c>
      <c r="E451" s="132">
        <v>-20.170000000000002</v>
      </c>
      <c r="F451" s="132">
        <v>-17.37</v>
      </c>
      <c r="G451" s="132" t="s">
        <v>60</v>
      </c>
      <c r="H451" s="132" t="s">
        <v>31</v>
      </c>
      <c r="I451" s="132">
        <v>7.0000000000000007E-2</v>
      </c>
      <c r="J451" s="132">
        <v>-69</v>
      </c>
      <c r="K451" s="132">
        <v>-69</v>
      </c>
      <c r="L451" s="132" t="b">
        <v>0</v>
      </c>
      <c r="M451" s="132">
        <v>-111.3</v>
      </c>
      <c r="N451" s="132">
        <v>8.3109999999999999</v>
      </c>
      <c r="O451" s="132">
        <v>-13.391999999999999</v>
      </c>
      <c r="P451" s="132">
        <v>4.4400000000000004</v>
      </c>
      <c r="Q451" s="132">
        <v>-62.170999999999999</v>
      </c>
      <c r="R451" s="132">
        <v>4.71</v>
      </c>
      <c r="S451" s="132">
        <v>-51</v>
      </c>
      <c r="T451" s="132">
        <v>-82</v>
      </c>
      <c r="U451" s="132">
        <v>956</v>
      </c>
      <c r="V451" s="132" t="s">
        <v>6363</v>
      </c>
      <c r="W451" s="132" t="b">
        <v>1</v>
      </c>
      <c r="X451" s="132">
        <v>0</v>
      </c>
      <c r="Y451" s="132" t="b">
        <v>0</v>
      </c>
      <c r="Z451" s="132">
        <v>40</v>
      </c>
      <c r="AA451" s="132">
        <v>0.104</v>
      </c>
    </row>
    <row r="452" spans="2:27" x14ac:dyDescent="0.3">
      <c r="B452" s="132">
        <v>-3.03</v>
      </c>
      <c r="C452" s="132">
        <v>-23.58</v>
      </c>
      <c r="D452" s="132">
        <v>-26.01</v>
      </c>
      <c r="E452" s="132">
        <v>-24.48</v>
      </c>
      <c r="F452" s="132">
        <v>-29.09</v>
      </c>
      <c r="G452" s="132" t="s">
        <v>2822</v>
      </c>
      <c r="H452" s="132" t="s">
        <v>150</v>
      </c>
      <c r="I452" s="132">
        <v>0.06</v>
      </c>
      <c r="J452" s="132">
        <v>-66</v>
      </c>
      <c r="K452" s="132">
        <v>-66</v>
      </c>
      <c r="L452" s="132" t="b">
        <v>0</v>
      </c>
      <c r="M452" s="132">
        <v>-72.471000000000004</v>
      </c>
      <c r="N452" s="132">
        <v>5.2590000000000003</v>
      </c>
      <c r="O452" s="132">
        <v>-13.781000000000001</v>
      </c>
      <c r="P452" s="132">
        <v>3.72</v>
      </c>
      <c r="Q452" s="132">
        <v>-52.466000000000001</v>
      </c>
      <c r="R452" s="132">
        <v>12.8</v>
      </c>
      <c r="S452" s="132">
        <v>-49</v>
      </c>
      <c r="T452" s="132">
        <v>-62</v>
      </c>
      <c r="U452" s="132">
        <v>419</v>
      </c>
      <c r="V452" s="132" t="s">
        <v>6364</v>
      </c>
      <c r="W452" s="132" t="b">
        <v>1</v>
      </c>
      <c r="X452" s="132">
        <v>0</v>
      </c>
      <c r="Y452" s="132" t="b">
        <v>0</v>
      </c>
      <c r="Z452" s="132">
        <v>31</v>
      </c>
      <c r="AA452" s="132">
        <v>0.10199999999999999</v>
      </c>
    </row>
    <row r="453" spans="2:27" x14ac:dyDescent="0.3">
      <c r="B453" s="132">
        <v>0.87</v>
      </c>
      <c r="C453" s="132">
        <v>-19.440000000000001</v>
      </c>
      <c r="D453" s="132">
        <v>-29.27</v>
      </c>
      <c r="E453" s="132">
        <v>-39.58</v>
      </c>
      <c r="F453" s="132">
        <v>-22.67</v>
      </c>
      <c r="G453" s="132" t="s">
        <v>2833</v>
      </c>
      <c r="H453" s="132" t="s">
        <v>31</v>
      </c>
      <c r="I453" s="132">
        <v>0.01</v>
      </c>
      <c r="J453" s="132">
        <v>-72</v>
      </c>
      <c r="K453" s="132">
        <v>-61</v>
      </c>
      <c r="L453" s="132" t="b">
        <v>0</v>
      </c>
      <c r="M453" s="132">
        <v>-89.972999999999999</v>
      </c>
      <c r="N453" s="132">
        <v>6.4610000000000003</v>
      </c>
      <c r="O453" s="132">
        <v>-13.925000000000001</v>
      </c>
      <c r="P453" s="132">
        <v>17.07</v>
      </c>
      <c r="Q453" s="132">
        <v>10.101000000000001</v>
      </c>
      <c r="R453" s="132">
        <v>5.8000000000000003E-2</v>
      </c>
      <c r="S453" s="132">
        <v>-76</v>
      </c>
      <c r="T453" s="132">
        <v>-90</v>
      </c>
      <c r="U453" s="132">
        <v>20202</v>
      </c>
      <c r="V453" s="132" t="s">
        <v>6365</v>
      </c>
      <c r="W453" s="132" t="b">
        <v>1</v>
      </c>
      <c r="X453" s="132">
        <v>0</v>
      </c>
      <c r="Y453" s="132" t="b">
        <v>0</v>
      </c>
      <c r="Z453" s="132">
        <v>28</v>
      </c>
      <c r="AA453" s="132">
        <v>0.1</v>
      </c>
    </row>
    <row r="454" spans="2:27" x14ac:dyDescent="0.3">
      <c r="B454" s="132">
        <v>-0.15</v>
      </c>
      <c r="C454" s="132">
        <v>-20.76</v>
      </c>
      <c r="D454" s="132">
        <v>-13.4</v>
      </c>
      <c r="E454" s="132">
        <v>-27.81</v>
      </c>
      <c r="F454" s="132">
        <v>-31.73</v>
      </c>
      <c r="G454" s="132" t="s">
        <v>65</v>
      </c>
      <c r="H454" s="132" t="s">
        <v>66</v>
      </c>
      <c r="I454" s="132">
        <v>2.4700000000000002</v>
      </c>
      <c r="J454" s="132">
        <v>-62</v>
      </c>
      <c r="K454" s="132">
        <v>-61</v>
      </c>
      <c r="L454" s="132" t="b">
        <v>0</v>
      </c>
      <c r="M454" s="132">
        <v>-92.070999999999998</v>
      </c>
      <c r="N454" s="132">
        <v>6.5880000000000001</v>
      </c>
      <c r="O454" s="132">
        <v>-13.975</v>
      </c>
      <c r="P454" s="132">
        <v>3.55</v>
      </c>
      <c r="Q454" s="132">
        <v>-63.953000000000003</v>
      </c>
      <c r="R454" s="132">
        <v>19.39</v>
      </c>
      <c r="S454" s="132">
        <v>-83</v>
      </c>
      <c r="T454" s="132">
        <v>-85</v>
      </c>
      <c r="U454" s="132">
        <v>290</v>
      </c>
      <c r="V454" s="132" t="s">
        <v>6366</v>
      </c>
      <c r="W454" s="132" t="b">
        <v>1</v>
      </c>
      <c r="X454" s="132">
        <v>0</v>
      </c>
      <c r="Y454" s="132" t="b">
        <v>0</v>
      </c>
      <c r="Z454" s="132">
        <v>35</v>
      </c>
      <c r="AA454" s="132">
        <v>9.8000000000000004E-2</v>
      </c>
    </row>
    <row r="455" spans="2:27" x14ac:dyDescent="0.3">
      <c r="B455" s="132">
        <v>-2.52</v>
      </c>
      <c r="C455" s="132">
        <v>-24.39</v>
      </c>
      <c r="D455" s="132">
        <v>-33.549999999999997</v>
      </c>
      <c r="E455" s="132">
        <v>-23.83</v>
      </c>
      <c r="F455" s="132">
        <v>-28.9</v>
      </c>
      <c r="G455" s="132" t="s">
        <v>2850</v>
      </c>
      <c r="H455" s="132" t="s">
        <v>245</v>
      </c>
      <c r="I455" s="132">
        <v>0.83</v>
      </c>
      <c r="J455" s="132">
        <v>-71</v>
      </c>
      <c r="K455" s="132">
        <v>-70</v>
      </c>
      <c r="L455" s="132" t="b">
        <v>0</v>
      </c>
      <c r="M455" s="132">
        <v>-91.048000000000002</v>
      </c>
      <c r="N455" s="132">
        <v>6.5110000000000001</v>
      </c>
      <c r="O455" s="132">
        <v>-13.984</v>
      </c>
      <c r="P455" s="132">
        <v>5.22</v>
      </c>
      <c r="Q455" s="132">
        <v>43.29</v>
      </c>
      <c r="R455" s="132">
        <v>6.2</v>
      </c>
      <c r="S455" s="132">
        <v>-72</v>
      </c>
      <c r="T455" s="132">
        <v>-65</v>
      </c>
      <c r="U455" s="132">
        <v>618</v>
      </c>
      <c r="V455" s="132" t="s">
        <v>6367</v>
      </c>
      <c r="W455" s="132" t="b">
        <v>0</v>
      </c>
      <c r="X455" s="132">
        <v>0</v>
      </c>
      <c r="Y455" s="132" t="b">
        <v>0</v>
      </c>
      <c r="Z455" s="132">
        <v>36</v>
      </c>
      <c r="AA455" s="132">
        <v>9.6000000000000002E-2</v>
      </c>
    </row>
    <row r="456" spans="2:27" x14ac:dyDescent="0.3">
      <c r="B456" s="132">
        <v>24.68</v>
      </c>
      <c r="C456" s="132">
        <v>30.85</v>
      </c>
      <c r="D456" s="132">
        <v>4.04</v>
      </c>
      <c r="E456" s="132">
        <v>-43.57</v>
      </c>
      <c r="F456" s="132">
        <v>-36.630000000000003</v>
      </c>
      <c r="G456" s="132" t="s">
        <v>412</v>
      </c>
      <c r="H456" s="132" t="s">
        <v>102</v>
      </c>
      <c r="I456" s="132">
        <v>7.0000000000000007E-2</v>
      </c>
      <c r="J456" s="132">
        <v>-98</v>
      </c>
      <c r="K456" s="132">
        <v>-97</v>
      </c>
      <c r="L456" s="132" t="b">
        <v>0</v>
      </c>
      <c r="M456" s="132">
        <v>-113.51900000000001</v>
      </c>
      <c r="N456" s="132">
        <v>8.1120000000000001</v>
      </c>
      <c r="O456" s="132">
        <v>-13.994999999999999</v>
      </c>
      <c r="P456" s="132">
        <v>10.97</v>
      </c>
      <c r="Q456" s="132">
        <v>74.314999999999998</v>
      </c>
      <c r="R456" s="132">
        <v>0.63100000000000001</v>
      </c>
      <c r="S456" s="132">
        <v>-13</v>
      </c>
      <c r="T456" s="132">
        <v>10</v>
      </c>
      <c r="U456" s="132">
        <v>2886</v>
      </c>
      <c r="V456" s="132" t="s">
        <v>6368</v>
      </c>
      <c r="W456" s="132" t="b">
        <v>0</v>
      </c>
      <c r="X456" s="132">
        <v>0</v>
      </c>
      <c r="Y456" s="132" t="b">
        <v>0</v>
      </c>
      <c r="Z456" s="132">
        <v>35</v>
      </c>
      <c r="AA456" s="132">
        <v>9.4E-2</v>
      </c>
    </row>
    <row r="457" spans="2:27" x14ac:dyDescent="0.3">
      <c r="B457" s="132">
        <v>-6.06</v>
      </c>
      <c r="C457" s="132">
        <v>3.33</v>
      </c>
      <c r="D457" s="132">
        <v>-77.63</v>
      </c>
      <c r="E457" s="132">
        <v>-66.62</v>
      </c>
      <c r="F457" s="132">
        <v>-74.17</v>
      </c>
      <c r="G457" s="132" t="s">
        <v>2833</v>
      </c>
      <c r="H457" s="132" t="s">
        <v>31</v>
      </c>
      <c r="I457" s="132">
        <v>9</v>
      </c>
      <c r="J457" s="132">
        <v>-87</v>
      </c>
      <c r="K457" s="132">
        <v>-81</v>
      </c>
      <c r="L457" s="132" t="b">
        <v>0</v>
      </c>
      <c r="M457" s="132">
        <v>-349.70299999999997</v>
      </c>
      <c r="N457" s="132">
        <v>24.277999999999999</v>
      </c>
      <c r="O457" s="132">
        <v>-14.404</v>
      </c>
      <c r="P457" s="132">
        <v>1.82</v>
      </c>
      <c r="Q457" s="132">
        <v>0</v>
      </c>
      <c r="R457" s="132">
        <v>4.34</v>
      </c>
      <c r="S457" s="132">
        <v>-100</v>
      </c>
      <c r="T457" s="132">
        <v>-100</v>
      </c>
      <c r="U457" s="132">
        <v>2534</v>
      </c>
      <c r="V457" s="132" t="s">
        <v>6369</v>
      </c>
      <c r="W457" s="132" t="b">
        <v>1</v>
      </c>
      <c r="X457" s="132">
        <v>0</v>
      </c>
      <c r="Y457" s="132" t="b">
        <v>0</v>
      </c>
      <c r="Z457" s="132">
        <v>15</v>
      </c>
      <c r="AA457" s="132">
        <v>9.1999999999999998E-2</v>
      </c>
    </row>
    <row r="458" spans="2:27" x14ac:dyDescent="0.3">
      <c r="B458" s="132">
        <v>-2.96</v>
      </c>
      <c r="C458" s="132">
        <v>-8.89</v>
      </c>
      <c r="D458" s="132">
        <v>-5.2</v>
      </c>
      <c r="E458" s="132">
        <v>-4.09</v>
      </c>
      <c r="F458" s="132">
        <v>-20.39</v>
      </c>
      <c r="G458" s="132" t="s">
        <v>56</v>
      </c>
      <c r="H458" s="132" t="s">
        <v>24</v>
      </c>
      <c r="I458" s="132">
        <v>0.01</v>
      </c>
      <c r="J458" s="132">
        <v>-78</v>
      </c>
      <c r="K458" s="132">
        <v>-78</v>
      </c>
      <c r="L458" s="132" t="b">
        <v>0</v>
      </c>
      <c r="M458" s="132">
        <v>-50.198999999999998</v>
      </c>
      <c r="N458" s="132">
        <v>3.456</v>
      </c>
      <c r="O458" s="132">
        <v>-14.526</v>
      </c>
      <c r="P458" s="132">
        <v>2.6</v>
      </c>
      <c r="Q458" s="132">
        <v>-11.737</v>
      </c>
      <c r="R458" s="132">
        <v>1.64</v>
      </c>
      <c r="S458" s="132">
        <v>-45</v>
      </c>
      <c r="T458" s="132">
        <v>-60</v>
      </c>
      <c r="U458" s="132">
        <v>4694</v>
      </c>
      <c r="V458" s="132" t="s">
        <v>6370</v>
      </c>
      <c r="W458" s="132" t="b">
        <v>0</v>
      </c>
      <c r="X458" s="132">
        <v>0</v>
      </c>
      <c r="Y458" s="132" t="b">
        <v>0</v>
      </c>
      <c r="Z458" s="132">
        <v>33</v>
      </c>
      <c r="AA458" s="132">
        <v>0.09</v>
      </c>
    </row>
    <row r="459" spans="2:27" x14ac:dyDescent="0.3">
      <c r="B459" s="132">
        <v>0</v>
      </c>
      <c r="C459" s="132">
        <v>-13.72</v>
      </c>
      <c r="D459" s="132">
        <v>-14.85</v>
      </c>
      <c r="E459" s="132">
        <v>-19.75</v>
      </c>
      <c r="F459" s="132">
        <v>-18.41</v>
      </c>
      <c r="G459" s="132" t="s">
        <v>2826</v>
      </c>
      <c r="H459" s="132" t="s">
        <v>150</v>
      </c>
      <c r="I459" s="132">
        <v>0.06</v>
      </c>
      <c r="J459" s="132">
        <v>-46</v>
      </c>
      <c r="K459" s="132">
        <v>-46</v>
      </c>
      <c r="L459" s="132" t="b">
        <v>0</v>
      </c>
      <c r="M459" s="132">
        <v>-39.167999999999999</v>
      </c>
      <c r="N459" s="132">
        <v>2.6890000000000001</v>
      </c>
      <c r="O459" s="132">
        <v>-14.566000000000001</v>
      </c>
      <c r="P459" s="132">
        <v>1.9</v>
      </c>
      <c r="Q459" s="132">
        <v>26.983000000000001</v>
      </c>
      <c r="R459" s="132">
        <v>39</v>
      </c>
      <c r="S459" s="132">
        <v>-62</v>
      </c>
      <c r="T459" s="132">
        <v>-45</v>
      </c>
      <c r="U459" s="132">
        <v>269</v>
      </c>
      <c r="V459" s="132" t="s">
        <v>6371</v>
      </c>
      <c r="W459" s="132" t="b">
        <v>1</v>
      </c>
      <c r="X459" s="132">
        <v>0</v>
      </c>
      <c r="Y459" s="132" t="b">
        <v>0</v>
      </c>
      <c r="Z459" s="132">
        <v>30</v>
      </c>
      <c r="AA459" s="132">
        <v>8.7999999999999995E-2</v>
      </c>
    </row>
    <row r="460" spans="2:27" x14ac:dyDescent="0.3">
      <c r="B460" s="132">
        <v>2.5299999999999998</v>
      </c>
      <c r="C460" s="132">
        <v>-3.08</v>
      </c>
      <c r="D460" s="132">
        <v>-14.06</v>
      </c>
      <c r="E460" s="132">
        <v>-13.96</v>
      </c>
      <c r="F460" s="132">
        <v>-16.190000000000001</v>
      </c>
      <c r="G460" s="132" t="s">
        <v>365</v>
      </c>
      <c r="H460" s="132" t="s">
        <v>36</v>
      </c>
      <c r="I460" s="132">
        <v>2.72</v>
      </c>
      <c r="J460" s="132">
        <v>-52</v>
      </c>
      <c r="K460" s="132">
        <v>-49</v>
      </c>
      <c r="L460" s="132" t="b">
        <v>0</v>
      </c>
      <c r="M460" s="132">
        <v>-68.364000000000004</v>
      </c>
      <c r="N460" s="132">
        <v>4.6879999999999997</v>
      </c>
      <c r="O460" s="132">
        <v>-14.582000000000001</v>
      </c>
      <c r="P460" s="132">
        <v>4.3</v>
      </c>
      <c r="Q460" s="132">
        <v>20.829000000000001</v>
      </c>
      <c r="R460" s="132">
        <v>11.154999999999999</v>
      </c>
      <c r="S460" s="132">
        <v>-88</v>
      </c>
      <c r="T460" s="132">
        <v>-87</v>
      </c>
      <c r="U460" s="132">
        <v>416</v>
      </c>
      <c r="V460" s="132" t="s">
        <v>6372</v>
      </c>
      <c r="W460" s="132" t="b">
        <v>1</v>
      </c>
      <c r="X460" s="132">
        <v>0</v>
      </c>
      <c r="Y460" s="132" t="b">
        <v>0</v>
      </c>
      <c r="Z460" s="132">
        <v>41</v>
      </c>
      <c r="AA460" s="132">
        <v>8.5999999999999993E-2</v>
      </c>
    </row>
    <row r="461" spans="2:27" x14ac:dyDescent="0.3">
      <c r="B461" s="132">
        <v>1.9</v>
      </c>
      <c r="C461" s="132">
        <v>8.7799999999999994</v>
      </c>
      <c r="D461" s="132">
        <v>-2.42</v>
      </c>
      <c r="E461" s="132">
        <v>-11.05</v>
      </c>
      <c r="F461" s="132">
        <v>-10.56</v>
      </c>
      <c r="G461" s="132" t="s">
        <v>509</v>
      </c>
      <c r="H461" s="132" t="s">
        <v>66</v>
      </c>
      <c r="I461" s="132">
        <v>0.05</v>
      </c>
      <c r="J461" s="132">
        <v>-37</v>
      </c>
      <c r="K461" s="132">
        <v>-30</v>
      </c>
      <c r="L461" s="132" t="b">
        <v>0</v>
      </c>
      <c r="M461" s="132">
        <v>-41.777000000000001</v>
      </c>
      <c r="N461" s="132">
        <v>2.82</v>
      </c>
      <c r="O461" s="132">
        <v>-14.817</v>
      </c>
      <c r="P461" s="132">
        <v>0.56000000000000005</v>
      </c>
      <c r="Q461" s="132">
        <v>111.732</v>
      </c>
      <c r="R461" s="132">
        <v>3.22</v>
      </c>
      <c r="S461" s="132">
        <v>390</v>
      </c>
      <c r="T461" s="132">
        <v>457</v>
      </c>
      <c r="U461" s="132">
        <v>11173</v>
      </c>
      <c r="V461" s="132" t="s">
        <v>6373</v>
      </c>
      <c r="W461" s="132" t="b">
        <v>0</v>
      </c>
      <c r="X461" s="132">
        <v>0</v>
      </c>
      <c r="Y461" s="132" t="b">
        <v>0</v>
      </c>
      <c r="Z461" s="132">
        <v>21</v>
      </c>
      <c r="AA461" s="132">
        <v>8.4000000000000005E-2</v>
      </c>
    </row>
    <row r="462" spans="2:27" x14ac:dyDescent="0.3">
      <c r="B462" s="132">
        <v>2.65</v>
      </c>
      <c r="C462" s="132">
        <v>-1.81</v>
      </c>
      <c r="D462" s="132">
        <v>-3.39</v>
      </c>
      <c r="E462" s="132">
        <v>1.88</v>
      </c>
      <c r="F462" s="132">
        <v>-2.78</v>
      </c>
      <c r="G462" s="132" t="s">
        <v>121</v>
      </c>
      <c r="H462" s="132" t="s">
        <v>115</v>
      </c>
      <c r="I462" s="132">
        <v>1.08</v>
      </c>
      <c r="J462" s="132">
        <v>-42</v>
      </c>
      <c r="K462" s="132">
        <v>-22</v>
      </c>
      <c r="L462" s="132" t="b">
        <v>1</v>
      </c>
      <c r="M462" s="132">
        <v>-76.747</v>
      </c>
      <c r="N462" s="132">
        <v>5.173</v>
      </c>
      <c r="O462" s="132">
        <v>-14.837</v>
      </c>
      <c r="P462" s="132">
        <v>3.04</v>
      </c>
      <c r="Q462" s="132">
        <v>45.593000000000004</v>
      </c>
      <c r="R462" s="132">
        <v>5.42</v>
      </c>
      <c r="S462" s="132">
        <v>-64</v>
      </c>
      <c r="T462" s="132">
        <v>-64</v>
      </c>
      <c r="U462" s="132">
        <v>1215</v>
      </c>
      <c r="V462" s="132" t="s">
        <v>6374</v>
      </c>
      <c r="W462" s="132" t="b">
        <v>1</v>
      </c>
      <c r="X462" s="132">
        <v>0</v>
      </c>
      <c r="Y462" s="132" t="b">
        <v>0</v>
      </c>
      <c r="Z462" s="132">
        <v>47</v>
      </c>
      <c r="AA462" s="132">
        <v>8.2000000000000003E-2</v>
      </c>
    </row>
    <row r="463" spans="2:27" x14ac:dyDescent="0.3">
      <c r="B463" s="132">
        <v>5.65</v>
      </c>
      <c r="C463" s="132">
        <v>0</v>
      </c>
      <c r="D463" s="132">
        <v>-37.5</v>
      </c>
      <c r="E463" s="132">
        <v>-36.200000000000003</v>
      </c>
      <c r="F463" s="132">
        <v>-42.67</v>
      </c>
      <c r="G463" s="132" t="s">
        <v>436</v>
      </c>
      <c r="H463" s="132" t="s">
        <v>31</v>
      </c>
      <c r="I463" s="132">
        <v>0.05</v>
      </c>
      <c r="J463" s="132">
        <v>-72</v>
      </c>
      <c r="K463" s="132">
        <v>-70</v>
      </c>
      <c r="L463" s="132" t="b">
        <v>0</v>
      </c>
      <c r="M463" s="132">
        <v>-129.56899999999999</v>
      </c>
      <c r="N463" s="132">
        <v>8.673</v>
      </c>
      <c r="O463" s="132">
        <v>-14.94</v>
      </c>
      <c r="P463" s="132">
        <v>4.5199999999999996</v>
      </c>
      <c r="Q463" s="132">
        <v>113.111</v>
      </c>
      <c r="R463" s="132">
        <v>4.3</v>
      </c>
      <c r="S463" s="132">
        <v>-98</v>
      </c>
      <c r="T463" s="132">
        <v>-99</v>
      </c>
      <c r="U463" s="132">
        <v>1028</v>
      </c>
      <c r="V463" s="132" t="s">
        <v>6375</v>
      </c>
      <c r="W463" s="132" t="b">
        <v>1</v>
      </c>
      <c r="X463" s="132">
        <v>0</v>
      </c>
      <c r="Y463" s="132" t="b">
        <v>0</v>
      </c>
      <c r="Z463" s="132">
        <v>33</v>
      </c>
      <c r="AA463" s="132">
        <v>0.08</v>
      </c>
    </row>
    <row r="464" spans="2:27" x14ac:dyDescent="0.3">
      <c r="B464" s="132">
        <v>0</v>
      </c>
      <c r="C464" s="132">
        <v>-0.86</v>
      </c>
      <c r="D464" s="132">
        <v>-6.85</v>
      </c>
      <c r="E464" s="132">
        <v>-14.44</v>
      </c>
      <c r="F464" s="132">
        <v>-8.6999999999999993</v>
      </c>
      <c r="G464" s="132" t="s">
        <v>137</v>
      </c>
      <c r="H464" s="132" t="s">
        <v>28</v>
      </c>
      <c r="I464" s="132">
        <v>0.09</v>
      </c>
      <c r="J464" s="132">
        <v>-32</v>
      </c>
      <c r="K464" s="132">
        <v>-27</v>
      </c>
      <c r="L464" s="132" t="b">
        <v>0</v>
      </c>
      <c r="M464" s="132">
        <v>-35.691000000000003</v>
      </c>
      <c r="N464" s="132">
        <v>2.3820000000000001</v>
      </c>
      <c r="O464" s="132">
        <v>-14.987</v>
      </c>
      <c r="P464" s="132">
        <v>3.21</v>
      </c>
      <c r="Q464" s="132">
        <v>-40.485999999999997</v>
      </c>
      <c r="R464" s="132">
        <v>2.31</v>
      </c>
      <c r="S464" s="132">
        <v>-80</v>
      </c>
      <c r="T464" s="132">
        <v>-83</v>
      </c>
      <c r="U464" s="132">
        <v>2699</v>
      </c>
      <c r="V464" s="132" t="s">
        <v>6376</v>
      </c>
      <c r="W464" s="132" t="b">
        <v>1</v>
      </c>
      <c r="X464" s="132">
        <v>0</v>
      </c>
      <c r="Y464" s="132" t="b">
        <v>0</v>
      </c>
      <c r="Z464" s="132">
        <v>38</v>
      </c>
      <c r="AA464" s="132">
        <v>7.8E-2</v>
      </c>
    </row>
    <row r="465" spans="2:27" x14ac:dyDescent="0.3">
      <c r="B465" s="132">
        <v>0</v>
      </c>
      <c r="C465" s="132">
        <v>0</v>
      </c>
      <c r="D465" s="132">
        <v>-0.66</v>
      </c>
      <c r="E465" s="132">
        <v>-1.31</v>
      </c>
      <c r="F465" s="132">
        <v>-0.66</v>
      </c>
      <c r="G465" s="132" t="s">
        <v>186</v>
      </c>
      <c r="H465" s="132" t="s">
        <v>150</v>
      </c>
      <c r="I465" s="132">
        <v>0.49</v>
      </c>
      <c r="J465" s="132">
        <v>-7</v>
      </c>
      <c r="K465" s="132">
        <v>-2</v>
      </c>
      <c r="L465" s="132" t="b">
        <v>0</v>
      </c>
      <c r="M465" s="132">
        <v>-2.6640000000000001</v>
      </c>
      <c r="N465" s="132">
        <v>0.17399999999999999</v>
      </c>
      <c r="O465" s="132">
        <v>-15.329000000000001</v>
      </c>
      <c r="P465" s="132">
        <v>0.01</v>
      </c>
      <c r="Q465" s="132">
        <v>0</v>
      </c>
      <c r="R465" s="132">
        <v>15.1</v>
      </c>
      <c r="S465" s="132">
        <v>0</v>
      </c>
      <c r="T465" s="132">
        <v>-3</v>
      </c>
      <c r="U465" s="132">
        <v>95238</v>
      </c>
      <c r="V465" s="132" t="s">
        <v>6377</v>
      </c>
      <c r="W465" s="132" t="b">
        <v>1</v>
      </c>
      <c r="X465" s="132">
        <v>0</v>
      </c>
      <c r="Y465" s="132" t="b">
        <v>0</v>
      </c>
      <c r="Z465" s="132">
        <v>1</v>
      </c>
      <c r="AA465" s="132">
        <v>7.5999999999999998E-2</v>
      </c>
    </row>
    <row r="466" spans="2:27" x14ac:dyDescent="0.3">
      <c r="B466" s="132">
        <v>-2.0699999999999998</v>
      </c>
      <c r="C466" s="132">
        <v>-4.74</v>
      </c>
      <c r="D466" s="132">
        <v>-15.66</v>
      </c>
      <c r="E466" s="132">
        <v>-20.47</v>
      </c>
      <c r="F466" s="132">
        <v>-19.93</v>
      </c>
      <c r="G466" s="132" t="s">
        <v>143</v>
      </c>
      <c r="H466" s="132" t="s">
        <v>44</v>
      </c>
      <c r="I466" s="132">
        <v>7.0000000000000007E-2</v>
      </c>
      <c r="J466" s="132">
        <v>-57</v>
      </c>
      <c r="K466" s="132">
        <v>-56</v>
      </c>
      <c r="L466" s="132" t="b">
        <v>0</v>
      </c>
      <c r="M466" s="132">
        <v>-79.048000000000002</v>
      </c>
      <c r="N466" s="132">
        <v>5.1040000000000001</v>
      </c>
      <c r="O466" s="132">
        <v>-15.487</v>
      </c>
      <c r="P466" s="132">
        <v>5.44</v>
      </c>
      <c r="Q466" s="132">
        <v>-3.101</v>
      </c>
      <c r="R466" s="132">
        <v>0.23699999999999999</v>
      </c>
      <c r="S466" s="132">
        <v>-87</v>
      </c>
      <c r="T466" s="132">
        <v>-90</v>
      </c>
      <c r="U466" s="132">
        <v>15503</v>
      </c>
      <c r="V466" s="132" t="s">
        <v>6378</v>
      </c>
      <c r="W466" s="132" t="b">
        <v>0</v>
      </c>
      <c r="X466" s="132">
        <v>0</v>
      </c>
      <c r="Y466" s="132" t="b">
        <v>0</v>
      </c>
      <c r="Z466" s="132">
        <v>37</v>
      </c>
      <c r="AA466" s="132">
        <v>7.3999999999999996E-2</v>
      </c>
    </row>
    <row r="467" spans="2:27" x14ac:dyDescent="0.3">
      <c r="B467" s="132">
        <v>0.67</v>
      </c>
      <c r="C467" s="132">
        <v>-3.85</v>
      </c>
      <c r="D467" s="132">
        <v>-13.29</v>
      </c>
      <c r="E467" s="132">
        <v>-0.66</v>
      </c>
      <c r="F467" s="132">
        <v>-12.28</v>
      </c>
      <c r="G467" s="132" t="s">
        <v>321</v>
      </c>
      <c r="H467" s="132" t="s">
        <v>48</v>
      </c>
      <c r="I467" s="132">
        <v>0.17</v>
      </c>
      <c r="J467" s="132">
        <v>-23</v>
      </c>
      <c r="K467" s="132">
        <v>-23</v>
      </c>
      <c r="L467" s="132" t="b">
        <v>0</v>
      </c>
      <c r="M467" s="132">
        <v>-55.906999999999996</v>
      </c>
      <c r="N467" s="132">
        <v>3.597</v>
      </c>
      <c r="O467" s="132">
        <v>-15.544</v>
      </c>
      <c r="P467" s="132">
        <v>0.97</v>
      </c>
      <c r="Q467" s="132">
        <v>0</v>
      </c>
      <c r="R467" s="132">
        <v>150</v>
      </c>
      <c r="S467" s="132">
        <v>-72</v>
      </c>
      <c r="T467" s="132">
        <v>-73</v>
      </c>
      <c r="U467" s="132">
        <v>137</v>
      </c>
      <c r="V467" s="132" t="s">
        <v>6379</v>
      </c>
      <c r="W467" s="132" t="b">
        <v>1</v>
      </c>
      <c r="X467" s="132">
        <v>0</v>
      </c>
      <c r="Y467" s="132" t="b">
        <v>0</v>
      </c>
      <c r="Z467" s="132">
        <v>35</v>
      </c>
      <c r="AA467" s="132">
        <v>7.1999999999999995E-2</v>
      </c>
    </row>
    <row r="468" spans="2:27" x14ac:dyDescent="0.3">
      <c r="B468" s="132">
        <v>2.99</v>
      </c>
      <c r="C468" s="132">
        <v>-2.82</v>
      </c>
      <c r="D468" s="132">
        <v>-5.71</v>
      </c>
      <c r="E468" s="132">
        <v>-9.9600000000000009</v>
      </c>
      <c r="F468" s="132">
        <v>-10.28</v>
      </c>
      <c r="G468" s="132" t="s">
        <v>56</v>
      </c>
      <c r="H468" s="132" t="s">
        <v>24</v>
      </c>
      <c r="I468" s="132">
        <v>0.03</v>
      </c>
      <c r="J468" s="132">
        <v>-67</v>
      </c>
      <c r="K468" s="132">
        <v>-36</v>
      </c>
      <c r="L468" s="132" t="b">
        <v>0</v>
      </c>
      <c r="M468" s="132">
        <v>-33.134</v>
      </c>
      <c r="N468" s="132">
        <v>2.1259999999999999</v>
      </c>
      <c r="O468" s="132">
        <v>-15.585000000000001</v>
      </c>
      <c r="P468" s="132">
        <v>6.01</v>
      </c>
      <c r="Q468" s="132">
        <v>-2.1930000000000001</v>
      </c>
      <c r="R468" s="132">
        <v>0.75900000000000001</v>
      </c>
      <c r="S468" s="132">
        <v>-88</v>
      </c>
      <c r="T468" s="132">
        <v>-93</v>
      </c>
      <c r="U468" s="132">
        <v>4385</v>
      </c>
      <c r="V468" s="132" t="s">
        <v>6380</v>
      </c>
      <c r="W468" s="132" t="b">
        <v>1</v>
      </c>
      <c r="X468" s="132">
        <v>0</v>
      </c>
      <c r="Y468" s="132" t="b">
        <v>0</v>
      </c>
      <c r="Z468" s="132">
        <v>32</v>
      </c>
      <c r="AA468" s="132">
        <v>7.0000000000000007E-2</v>
      </c>
    </row>
    <row r="469" spans="2:27" x14ac:dyDescent="0.3">
      <c r="B469" s="132">
        <v>4.74</v>
      </c>
      <c r="C469" s="132">
        <v>4.96</v>
      </c>
      <c r="D469" s="132">
        <v>-2.68</v>
      </c>
      <c r="E469" s="132">
        <v>-10.88</v>
      </c>
      <c r="F469" s="132">
        <v>-5.93</v>
      </c>
      <c r="G469" s="132" t="s">
        <v>27</v>
      </c>
      <c r="H469" s="132" t="s">
        <v>28</v>
      </c>
      <c r="I469" s="132">
        <v>0.27</v>
      </c>
      <c r="J469" s="132">
        <v>-25</v>
      </c>
      <c r="K469" s="132">
        <v>-16</v>
      </c>
      <c r="L469" s="132" t="b">
        <v>0</v>
      </c>
      <c r="M469" s="132">
        <v>-57.100999999999999</v>
      </c>
      <c r="N469" s="132">
        <v>3.5760000000000001</v>
      </c>
      <c r="O469" s="132">
        <v>-15.965999999999999</v>
      </c>
      <c r="P469" s="132">
        <v>2.62</v>
      </c>
      <c r="Q469" s="132">
        <v>60.06</v>
      </c>
      <c r="R469" s="132">
        <v>5.08</v>
      </c>
      <c r="S469" s="132">
        <v>-97</v>
      </c>
      <c r="T469" s="132">
        <v>-91</v>
      </c>
      <c r="U469" s="132">
        <v>1501</v>
      </c>
      <c r="V469" s="132" t="s">
        <v>6381</v>
      </c>
      <c r="W469" s="132" t="b">
        <v>1</v>
      </c>
      <c r="X469" s="132">
        <v>0</v>
      </c>
      <c r="Y469" s="132" t="b">
        <v>0</v>
      </c>
      <c r="Z469" s="132">
        <v>37</v>
      </c>
      <c r="AA469" s="132">
        <v>6.8000000000000005E-2</v>
      </c>
    </row>
    <row r="470" spans="2:27" x14ac:dyDescent="0.3">
      <c r="B470" s="132">
        <v>3.64</v>
      </c>
      <c r="C470" s="132">
        <v>5.53</v>
      </c>
      <c r="D470" s="132">
        <v>-4.6100000000000003</v>
      </c>
      <c r="E470" s="132">
        <v>1.08</v>
      </c>
      <c r="F470" s="132">
        <v>-7.73</v>
      </c>
      <c r="G470" s="132" t="s">
        <v>412</v>
      </c>
      <c r="H470" s="132" t="s">
        <v>102</v>
      </c>
      <c r="I470" s="132">
        <v>11.06</v>
      </c>
      <c r="J470" s="132">
        <v>-34</v>
      </c>
      <c r="K470" s="132">
        <v>-25</v>
      </c>
      <c r="L470" s="132" t="b">
        <v>0</v>
      </c>
      <c r="M470" s="132">
        <v>-34.366999999999997</v>
      </c>
      <c r="N470" s="132">
        <v>2.1520000000000001</v>
      </c>
      <c r="O470" s="132">
        <v>-15.97</v>
      </c>
      <c r="P470" s="132">
        <v>1.99</v>
      </c>
      <c r="Q470" s="132">
        <v>37.795000000000002</v>
      </c>
      <c r="R470" s="132">
        <v>15.94</v>
      </c>
      <c r="S470" s="132">
        <v>-86</v>
      </c>
      <c r="T470" s="132">
        <v>-88</v>
      </c>
      <c r="U470" s="132">
        <v>629</v>
      </c>
      <c r="V470" s="132" t="s">
        <v>6382</v>
      </c>
      <c r="W470" s="132" t="b">
        <v>1</v>
      </c>
      <c r="X470" s="132">
        <v>0</v>
      </c>
      <c r="Y470" s="132" t="b">
        <v>0</v>
      </c>
      <c r="Z470" s="132">
        <v>43</v>
      </c>
      <c r="AA470" s="132">
        <v>6.6000000000000003E-2</v>
      </c>
    </row>
    <row r="471" spans="2:27" x14ac:dyDescent="0.3">
      <c r="B471" s="132">
        <v>-8.5500000000000007</v>
      </c>
      <c r="C471" s="132">
        <v>-19.79</v>
      </c>
      <c r="D471" s="132">
        <v>-27.01</v>
      </c>
      <c r="E471" s="132">
        <v>-60.3</v>
      </c>
      <c r="F471" s="132">
        <v>-57.03</v>
      </c>
      <c r="G471" s="132" t="s">
        <v>65</v>
      </c>
      <c r="H471" s="132" t="s">
        <v>66</v>
      </c>
      <c r="I471" s="132">
        <v>7.0000000000000007E-2</v>
      </c>
      <c r="J471" s="132">
        <v>-80</v>
      </c>
      <c r="K471" s="132">
        <v>-80</v>
      </c>
      <c r="L471" s="132" t="b">
        <v>0</v>
      </c>
      <c r="M471" s="132">
        <v>-142.03800000000001</v>
      </c>
      <c r="N471" s="132">
        <v>8.8620000000000001</v>
      </c>
      <c r="O471" s="132">
        <v>-16.027999999999999</v>
      </c>
      <c r="P471" s="132">
        <v>5</v>
      </c>
      <c r="Q471" s="132">
        <v>-100.85899999999999</v>
      </c>
      <c r="R471" s="132">
        <v>10.7</v>
      </c>
      <c r="S471" s="132">
        <v>3</v>
      </c>
      <c r="T471" s="132">
        <v>-5</v>
      </c>
      <c r="U471" s="132">
        <v>373</v>
      </c>
      <c r="V471" s="132" t="s">
        <v>6383</v>
      </c>
      <c r="W471" s="132" t="b">
        <v>0</v>
      </c>
      <c r="X471" s="132">
        <v>0</v>
      </c>
      <c r="Y471" s="132" t="b">
        <v>0</v>
      </c>
      <c r="Z471" s="132">
        <v>30</v>
      </c>
      <c r="AA471" s="132">
        <v>6.4000000000000001E-2</v>
      </c>
    </row>
    <row r="472" spans="2:27" x14ac:dyDescent="0.3">
      <c r="B472" s="132">
        <v>0</v>
      </c>
      <c r="C472" s="132">
        <v>-15.91</v>
      </c>
      <c r="D472" s="132">
        <v>-20.94</v>
      </c>
      <c r="E472" s="132">
        <v>-38.33</v>
      </c>
      <c r="F472" s="132">
        <v>-38.33</v>
      </c>
      <c r="G472" s="132" t="s">
        <v>153</v>
      </c>
      <c r="H472" s="132" t="s">
        <v>48</v>
      </c>
      <c r="I472" s="132">
        <v>0.03</v>
      </c>
      <c r="J472" s="132">
        <v>-74</v>
      </c>
      <c r="K472" s="132">
        <v>-60</v>
      </c>
      <c r="L472" s="132" t="b">
        <v>0</v>
      </c>
      <c r="M472" s="132">
        <v>-122.16800000000001</v>
      </c>
      <c r="N472" s="132">
        <v>7.4020000000000001</v>
      </c>
      <c r="O472" s="132">
        <v>-16.506</v>
      </c>
      <c r="P472" s="132">
        <v>2.2999999999999998</v>
      </c>
      <c r="Q472" s="132">
        <v>0</v>
      </c>
      <c r="R472" s="132">
        <v>0.37</v>
      </c>
      <c r="S472" s="132">
        <v>809</v>
      </c>
      <c r="T472" s="132">
        <v>14</v>
      </c>
      <c r="U472" s="132">
        <v>23529</v>
      </c>
      <c r="V472" s="132" t="s">
        <v>6384</v>
      </c>
      <c r="W472" s="132" t="b">
        <v>1</v>
      </c>
      <c r="X472" s="132">
        <v>0</v>
      </c>
      <c r="Y472" s="132" t="b">
        <v>0</v>
      </c>
      <c r="Z472" s="132">
        <v>7</v>
      </c>
      <c r="AA472" s="132">
        <v>6.2E-2</v>
      </c>
    </row>
    <row r="473" spans="2:27" x14ac:dyDescent="0.3">
      <c r="B473" s="132">
        <v>-11.38</v>
      </c>
      <c r="C473" s="132">
        <v>-21.31</v>
      </c>
      <c r="D473" s="132">
        <v>-26.72</v>
      </c>
      <c r="E473" s="132">
        <v>-28.36</v>
      </c>
      <c r="F473" s="132">
        <v>-30.43</v>
      </c>
      <c r="G473" s="132" t="s">
        <v>209</v>
      </c>
      <c r="H473" s="132" t="s">
        <v>44</v>
      </c>
      <c r="I473" s="132">
        <v>1.66</v>
      </c>
      <c r="J473" s="132">
        <v>-45</v>
      </c>
      <c r="K473" s="132">
        <v>-45</v>
      </c>
      <c r="L473" s="132" t="b">
        <v>0</v>
      </c>
      <c r="M473" s="132">
        <v>-57.186999999999998</v>
      </c>
      <c r="N473" s="132">
        <v>3.4089999999999998</v>
      </c>
      <c r="O473" s="132">
        <v>-16.774999999999999</v>
      </c>
      <c r="P473" s="132">
        <v>3.28</v>
      </c>
      <c r="Q473" s="132">
        <v>-63.424999999999997</v>
      </c>
      <c r="R473" s="132">
        <v>14.4</v>
      </c>
      <c r="S473" s="132">
        <v>-85</v>
      </c>
      <c r="T473" s="132">
        <v>-70</v>
      </c>
      <c r="U473" s="132">
        <v>422</v>
      </c>
      <c r="V473" s="132" t="s">
        <v>6385</v>
      </c>
      <c r="W473" s="132" t="b">
        <v>1</v>
      </c>
      <c r="X473" s="132">
        <v>0</v>
      </c>
      <c r="Y473" s="132" t="b">
        <v>0</v>
      </c>
      <c r="Z473" s="132">
        <v>27</v>
      </c>
      <c r="AA473" s="132">
        <v>0.06</v>
      </c>
    </row>
    <row r="474" spans="2:27" x14ac:dyDescent="0.3">
      <c r="B474" s="132">
        <v>0</v>
      </c>
      <c r="C474" s="132">
        <v>0</v>
      </c>
      <c r="D474" s="132">
        <v>-10.98</v>
      </c>
      <c r="E474" s="132">
        <v>-10.98</v>
      </c>
      <c r="F474" s="132">
        <v>-18.440000000000001</v>
      </c>
      <c r="G474" s="132" t="s">
        <v>151</v>
      </c>
      <c r="H474" s="132" t="s">
        <v>102</v>
      </c>
      <c r="I474" s="132">
        <v>9</v>
      </c>
      <c r="J474" s="132">
        <v>-69</v>
      </c>
      <c r="K474" s="132">
        <v>-65</v>
      </c>
      <c r="L474" s="132" t="b">
        <v>0</v>
      </c>
      <c r="M474" s="132">
        <v>-44.918999999999997</v>
      </c>
      <c r="N474" s="132">
        <v>2.63</v>
      </c>
      <c r="O474" s="132">
        <v>-17.077000000000002</v>
      </c>
      <c r="P474" s="132">
        <v>0.01</v>
      </c>
      <c r="Q474" s="132">
        <v>0</v>
      </c>
      <c r="R474" s="132">
        <v>0.73</v>
      </c>
      <c r="U474" s="132">
        <v>2000000</v>
      </c>
      <c r="V474" s="132" t="s">
        <v>6386</v>
      </c>
      <c r="W474" s="132" t="b">
        <v>1</v>
      </c>
      <c r="X474" s="132">
        <v>0</v>
      </c>
      <c r="Y474" s="132" t="b">
        <v>0</v>
      </c>
      <c r="Z474" s="132">
        <v>0</v>
      </c>
      <c r="AA474" s="132">
        <v>5.8000000000000003E-2</v>
      </c>
    </row>
    <row r="475" spans="2:27" x14ac:dyDescent="0.3">
      <c r="B475" s="132">
        <v>-8.0500000000000007</v>
      </c>
      <c r="C475" s="132">
        <v>-10</v>
      </c>
      <c r="D475" s="132">
        <v>-35.01</v>
      </c>
      <c r="E475" s="132">
        <v>-38.950000000000003</v>
      </c>
      <c r="F475" s="132">
        <v>-39.33</v>
      </c>
      <c r="G475" s="132" t="s">
        <v>1064</v>
      </c>
      <c r="H475" s="132" t="s">
        <v>36</v>
      </c>
      <c r="I475" s="132">
        <v>0.06</v>
      </c>
      <c r="J475" s="132">
        <v>-56</v>
      </c>
      <c r="K475" s="132">
        <v>-56</v>
      </c>
      <c r="L475" s="132" t="b">
        <v>0</v>
      </c>
      <c r="M475" s="132">
        <v>-108.572</v>
      </c>
      <c r="N475" s="132">
        <v>6.26</v>
      </c>
      <c r="O475" s="132">
        <v>-17.344999999999999</v>
      </c>
      <c r="P475" s="132">
        <v>5.39</v>
      </c>
      <c r="Q475" s="132">
        <v>-187.5</v>
      </c>
      <c r="R475" s="132">
        <v>5.8999999999999997E-2</v>
      </c>
      <c r="S475" s="132">
        <v>52</v>
      </c>
      <c r="T475" s="132">
        <v>48</v>
      </c>
      <c r="U475" s="132">
        <v>62500</v>
      </c>
      <c r="V475" s="132" t="s">
        <v>6387</v>
      </c>
      <c r="W475" s="132" t="b">
        <v>1</v>
      </c>
      <c r="X475" s="132">
        <v>0</v>
      </c>
      <c r="Y475" s="132" t="b">
        <v>0</v>
      </c>
      <c r="Z475" s="132">
        <v>34</v>
      </c>
      <c r="AA475" s="132">
        <v>5.6000000000000001E-2</v>
      </c>
    </row>
    <row r="476" spans="2:27" x14ac:dyDescent="0.3">
      <c r="B476" s="132">
        <v>0.27</v>
      </c>
      <c r="C476" s="132">
        <v>-9.69</v>
      </c>
      <c r="D476" s="132">
        <v>-11.58</v>
      </c>
      <c r="E476" s="132">
        <v>-3.85</v>
      </c>
      <c r="F476" s="132">
        <v>-16.079999999999998</v>
      </c>
      <c r="G476" s="132" t="s">
        <v>130</v>
      </c>
      <c r="H476" s="132" t="s">
        <v>31</v>
      </c>
      <c r="I476" s="132">
        <v>4.68</v>
      </c>
      <c r="J476" s="132">
        <v>-33</v>
      </c>
      <c r="K476" s="132">
        <v>-28</v>
      </c>
      <c r="L476" s="132" t="b">
        <v>0</v>
      </c>
      <c r="M476" s="132">
        <v>-66.869</v>
      </c>
      <c r="N476" s="132">
        <v>3.7890000000000001</v>
      </c>
      <c r="O476" s="132">
        <v>-17.648</v>
      </c>
      <c r="P476" s="132">
        <v>3.21</v>
      </c>
      <c r="Q476" s="132">
        <v>-45.139000000000003</v>
      </c>
      <c r="R476" s="132">
        <v>131</v>
      </c>
      <c r="S476" s="132">
        <v>-85</v>
      </c>
      <c r="T476" s="132">
        <v>-87</v>
      </c>
      <c r="U476" s="132">
        <v>47</v>
      </c>
      <c r="V476" s="132" t="s">
        <v>6388</v>
      </c>
      <c r="W476" s="132" t="b">
        <v>1</v>
      </c>
      <c r="X476" s="132">
        <v>0</v>
      </c>
      <c r="Y476" s="132" t="b">
        <v>0</v>
      </c>
      <c r="Z476" s="132">
        <v>41</v>
      </c>
      <c r="AA476" s="132">
        <v>5.3999999999999999E-2</v>
      </c>
    </row>
    <row r="477" spans="2:27" x14ac:dyDescent="0.3">
      <c r="B477" s="132">
        <v>-7.42</v>
      </c>
      <c r="C477" s="132">
        <v>-0.88</v>
      </c>
      <c r="D477" s="132">
        <v>-28.6</v>
      </c>
      <c r="E477" s="132">
        <v>-25.93</v>
      </c>
      <c r="F477" s="132">
        <v>-34.94</v>
      </c>
      <c r="G477" s="132" t="s">
        <v>276</v>
      </c>
      <c r="H477" s="132" t="s">
        <v>36</v>
      </c>
      <c r="I477" s="132">
        <v>0.04</v>
      </c>
      <c r="J477" s="132">
        <v>-82</v>
      </c>
      <c r="K477" s="132">
        <v>-80</v>
      </c>
      <c r="L477" s="132" t="b">
        <v>0</v>
      </c>
      <c r="M477" s="132">
        <v>-114.072</v>
      </c>
      <c r="N477" s="132">
        <v>6.4240000000000004</v>
      </c>
      <c r="O477" s="132">
        <v>-17.757000000000001</v>
      </c>
      <c r="P477" s="132">
        <v>3.06</v>
      </c>
      <c r="Q477" s="132">
        <v>19.38</v>
      </c>
      <c r="R477" s="132">
        <v>3.37</v>
      </c>
      <c r="S477" s="132">
        <v>-91</v>
      </c>
      <c r="T477" s="132">
        <v>-96</v>
      </c>
      <c r="U477" s="132">
        <v>1937</v>
      </c>
      <c r="V477" s="132" t="s">
        <v>6389</v>
      </c>
      <c r="W477" s="132" t="b">
        <v>0</v>
      </c>
      <c r="X477" s="132">
        <v>0</v>
      </c>
      <c r="Y477" s="132" t="b">
        <v>0</v>
      </c>
      <c r="Z477" s="132">
        <v>31</v>
      </c>
      <c r="AA477" s="132">
        <v>5.1999999999999998E-2</v>
      </c>
    </row>
    <row r="478" spans="2:27" x14ac:dyDescent="0.3">
      <c r="B478" s="132">
        <v>-5.17</v>
      </c>
      <c r="C478" s="132">
        <v>-4.07</v>
      </c>
      <c r="D478" s="132">
        <v>-14.06</v>
      </c>
      <c r="E478" s="132">
        <v>-16.670000000000002</v>
      </c>
      <c r="F478" s="132">
        <v>-15.82</v>
      </c>
      <c r="G478" s="132" t="s">
        <v>109</v>
      </c>
      <c r="H478" s="132" t="s">
        <v>31</v>
      </c>
      <c r="I478" s="132">
        <v>0.02</v>
      </c>
      <c r="J478" s="132">
        <v>-31</v>
      </c>
      <c r="K478" s="132">
        <v>-27</v>
      </c>
      <c r="L478" s="132" t="b">
        <v>0</v>
      </c>
      <c r="M478" s="132">
        <v>-36.853000000000002</v>
      </c>
      <c r="N478" s="132">
        <v>1.9339999999999999</v>
      </c>
      <c r="O478" s="132">
        <v>-19.052</v>
      </c>
      <c r="P478" s="132">
        <v>1.72</v>
      </c>
      <c r="Q478" s="132">
        <v>35.273000000000003</v>
      </c>
      <c r="R478" s="132">
        <v>3.3</v>
      </c>
      <c r="S478" s="132">
        <v>-100</v>
      </c>
      <c r="T478" s="132">
        <v>-100</v>
      </c>
      <c r="U478" s="132">
        <v>3527</v>
      </c>
      <c r="V478" s="132" t="s">
        <v>6390</v>
      </c>
      <c r="W478" s="132" t="b">
        <v>1</v>
      </c>
      <c r="X478" s="132">
        <v>0</v>
      </c>
      <c r="Y478" s="132" t="b">
        <v>0</v>
      </c>
      <c r="Z478" s="132">
        <v>27</v>
      </c>
      <c r="AA478" s="132">
        <v>0.05</v>
      </c>
    </row>
    <row r="479" spans="2:27" x14ac:dyDescent="0.3">
      <c r="B479" s="132">
        <v>-2.27</v>
      </c>
      <c r="C479" s="132">
        <v>-3.37</v>
      </c>
      <c r="D479" s="132">
        <v>-12.54</v>
      </c>
      <c r="E479" s="132">
        <v>-17.309999999999999</v>
      </c>
      <c r="F479" s="132">
        <v>-24.56</v>
      </c>
      <c r="G479" s="132" t="s">
        <v>167</v>
      </c>
      <c r="H479" s="132" t="s">
        <v>36</v>
      </c>
      <c r="I479" s="132">
        <v>0.1</v>
      </c>
      <c r="J479" s="132">
        <v>-39</v>
      </c>
      <c r="K479" s="132">
        <v>-39</v>
      </c>
      <c r="L479" s="132" t="b">
        <v>0</v>
      </c>
      <c r="M479" s="132">
        <v>-63.5</v>
      </c>
      <c r="N479" s="132">
        <v>3.2250000000000001</v>
      </c>
      <c r="O479" s="132">
        <v>-19.689</v>
      </c>
      <c r="P479" s="132">
        <v>1.48</v>
      </c>
      <c r="Q479" s="132">
        <v>-104.932</v>
      </c>
      <c r="R479" s="132">
        <v>12.9</v>
      </c>
      <c r="S479" s="132">
        <v>29</v>
      </c>
      <c r="T479" s="132">
        <v>-50</v>
      </c>
      <c r="U479" s="132">
        <v>1049</v>
      </c>
      <c r="V479" s="132" t="s">
        <v>6391</v>
      </c>
      <c r="W479" s="132" t="b">
        <v>1</v>
      </c>
      <c r="X479" s="132">
        <v>0</v>
      </c>
      <c r="Y479" s="132" t="b">
        <v>0</v>
      </c>
      <c r="Z479" s="132">
        <v>28</v>
      </c>
      <c r="AA479" s="132">
        <v>4.8000000000000001E-2</v>
      </c>
    </row>
    <row r="480" spans="2:27" x14ac:dyDescent="0.3">
      <c r="B480" s="132">
        <v>-1.08</v>
      </c>
      <c r="C480" s="132">
        <v>-4.2699999999999996</v>
      </c>
      <c r="D480" s="132">
        <v>-5.47</v>
      </c>
      <c r="E480" s="132">
        <v>-8.66</v>
      </c>
      <c r="F480" s="132">
        <v>-8.08</v>
      </c>
      <c r="G480" s="132" t="s">
        <v>2828</v>
      </c>
      <c r="H480" s="132" t="s">
        <v>28</v>
      </c>
      <c r="I480" s="132">
        <v>0.25</v>
      </c>
      <c r="J480" s="132">
        <v>-31</v>
      </c>
      <c r="K480" s="132">
        <v>-23</v>
      </c>
      <c r="L480" s="132" t="b">
        <v>0</v>
      </c>
      <c r="M480" s="132">
        <v>-22.175999999999998</v>
      </c>
      <c r="N480" s="132">
        <v>1.111</v>
      </c>
      <c r="O480" s="132">
        <v>-19.966000000000001</v>
      </c>
      <c r="P480" s="132">
        <v>1.52</v>
      </c>
      <c r="Q480" s="132">
        <v>18.337</v>
      </c>
      <c r="R480" s="132">
        <v>71.7</v>
      </c>
      <c r="S480" s="132">
        <v>-90</v>
      </c>
      <c r="T480" s="132">
        <v>-92</v>
      </c>
      <c r="U480" s="132">
        <v>183</v>
      </c>
      <c r="V480" s="132" t="s">
        <v>6392</v>
      </c>
      <c r="W480" s="132" t="b">
        <v>1</v>
      </c>
      <c r="X480" s="132">
        <v>0</v>
      </c>
      <c r="Y480" s="132" t="b">
        <v>0</v>
      </c>
      <c r="Z480" s="132">
        <v>36</v>
      </c>
      <c r="AA480" s="132">
        <v>4.5999999999999999E-2</v>
      </c>
    </row>
    <row r="481" spans="2:27" x14ac:dyDescent="0.3">
      <c r="B481" s="132">
        <v>0.12</v>
      </c>
      <c r="C481" s="132">
        <v>2.1</v>
      </c>
      <c r="D481" s="132">
        <v>-44.45</v>
      </c>
      <c r="E481" s="132">
        <v>-57.62</v>
      </c>
      <c r="F481" s="132">
        <v>-62.48</v>
      </c>
      <c r="G481" s="132" t="s">
        <v>84</v>
      </c>
      <c r="H481" s="132" t="s">
        <v>36</v>
      </c>
      <c r="I481" s="132">
        <v>0.01</v>
      </c>
      <c r="J481" s="132">
        <v>-95</v>
      </c>
      <c r="K481" s="132">
        <v>-95</v>
      </c>
      <c r="L481" s="132" t="b">
        <v>0</v>
      </c>
      <c r="M481" s="132">
        <v>-167.66499999999999</v>
      </c>
      <c r="N481" s="132">
        <v>8.391</v>
      </c>
      <c r="O481" s="132">
        <v>-19.981000000000002</v>
      </c>
      <c r="P481" s="132">
        <v>4.93</v>
      </c>
      <c r="Q481" s="132">
        <v>-1.266</v>
      </c>
      <c r="R481" s="132">
        <v>0.32100000000000001</v>
      </c>
      <c r="S481" s="132">
        <v>-91</v>
      </c>
      <c r="T481" s="132">
        <v>-96</v>
      </c>
      <c r="U481" s="132">
        <v>12658</v>
      </c>
      <c r="V481" s="132" t="s">
        <v>6393</v>
      </c>
      <c r="W481" s="132" t="b">
        <v>0</v>
      </c>
      <c r="X481" s="132">
        <v>0</v>
      </c>
      <c r="Y481" s="132" t="b">
        <v>0</v>
      </c>
      <c r="Z481" s="132">
        <v>35</v>
      </c>
      <c r="AA481" s="132">
        <v>4.3999999999999997E-2</v>
      </c>
    </row>
    <row r="482" spans="2:27" x14ac:dyDescent="0.3">
      <c r="B482" s="132">
        <v>1.61</v>
      </c>
      <c r="C482" s="132">
        <v>-5.72</v>
      </c>
      <c r="D482" s="132">
        <v>-64.95</v>
      </c>
      <c r="E482" s="132">
        <v>-55.84</v>
      </c>
      <c r="F482" s="132">
        <v>-66.42</v>
      </c>
      <c r="G482" s="132" t="s">
        <v>109</v>
      </c>
      <c r="H482" s="132" t="s">
        <v>31</v>
      </c>
      <c r="I482" s="132">
        <v>0.25</v>
      </c>
      <c r="J482" s="132">
        <v>-93</v>
      </c>
      <c r="K482" s="132">
        <v>-92</v>
      </c>
      <c r="L482" s="132" t="b">
        <v>0</v>
      </c>
      <c r="M482" s="132">
        <v>-260.35300000000001</v>
      </c>
      <c r="N482" s="132">
        <v>12.986000000000001</v>
      </c>
      <c r="O482" s="132">
        <v>-20.048999999999999</v>
      </c>
      <c r="P482" s="132">
        <v>8.32</v>
      </c>
      <c r="Q482" s="132">
        <v>-3.266</v>
      </c>
      <c r="R482" s="132">
        <v>2.2080000000000002</v>
      </c>
      <c r="S482" s="132">
        <v>-74</v>
      </c>
      <c r="T482" s="132">
        <v>-82</v>
      </c>
      <c r="U482" s="132">
        <v>1088</v>
      </c>
      <c r="V482" s="132" t="s">
        <v>6394</v>
      </c>
      <c r="W482" s="132" t="b">
        <v>1</v>
      </c>
      <c r="X482" s="132">
        <v>0</v>
      </c>
      <c r="Y482" s="132" t="b">
        <v>0</v>
      </c>
      <c r="Z482" s="132">
        <v>39</v>
      </c>
      <c r="AA482" s="132">
        <v>4.2000000000000003E-2</v>
      </c>
    </row>
    <row r="483" spans="2:27" x14ac:dyDescent="0.3">
      <c r="B483" s="132">
        <v>-1.32</v>
      </c>
      <c r="C483" s="132">
        <v>-5.0999999999999996</v>
      </c>
      <c r="D483" s="132">
        <v>-6.88</v>
      </c>
      <c r="E483" s="132">
        <v>-9.15</v>
      </c>
      <c r="F483" s="132">
        <v>-12.87</v>
      </c>
      <c r="G483" s="132" t="s">
        <v>153</v>
      </c>
      <c r="H483" s="132" t="s">
        <v>48</v>
      </c>
      <c r="I483" s="132">
        <v>0.01</v>
      </c>
      <c r="J483" s="132">
        <v>-32</v>
      </c>
      <c r="K483" s="132">
        <v>-30</v>
      </c>
      <c r="L483" s="132" t="b">
        <v>0</v>
      </c>
      <c r="M483" s="132">
        <v>-29.577999999999999</v>
      </c>
      <c r="N483" s="132">
        <v>1.456</v>
      </c>
      <c r="O483" s="132">
        <v>-20.314</v>
      </c>
      <c r="P483" s="132">
        <v>2.63</v>
      </c>
      <c r="Q483" s="132">
        <v>-25.478000000000002</v>
      </c>
      <c r="R483" s="132">
        <v>2.98</v>
      </c>
      <c r="S483" s="132">
        <v>-17</v>
      </c>
      <c r="T483" s="132">
        <v>-40</v>
      </c>
      <c r="U483" s="132">
        <v>2547</v>
      </c>
      <c r="V483" s="132" t="s">
        <v>6395</v>
      </c>
      <c r="W483" s="132" t="b">
        <v>1</v>
      </c>
      <c r="X483" s="132">
        <v>0</v>
      </c>
      <c r="Y483" s="132" t="b">
        <v>0</v>
      </c>
      <c r="Z483" s="132">
        <v>22</v>
      </c>
      <c r="AA483" s="132">
        <v>0.04</v>
      </c>
    </row>
    <row r="484" spans="2:27" x14ac:dyDescent="0.3">
      <c r="B484" s="132">
        <v>-1.47</v>
      </c>
      <c r="C484" s="132">
        <v>-2.5499999999999998</v>
      </c>
      <c r="D484" s="132">
        <v>-9.15</v>
      </c>
      <c r="E484" s="132">
        <v>-7.37</v>
      </c>
      <c r="F484" s="132">
        <v>-13.08</v>
      </c>
      <c r="G484" s="132" t="s">
        <v>288</v>
      </c>
      <c r="H484" s="132" t="s">
        <v>44</v>
      </c>
      <c r="I484" s="132">
        <v>0.22</v>
      </c>
      <c r="J484" s="132">
        <v>-51</v>
      </c>
      <c r="K484" s="132">
        <v>-43</v>
      </c>
      <c r="L484" s="132" t="b">
        <v>0</v>
      </c>
      <c r="M484" s="132">
        <v>-49.725000000000001</v>
      </c>
      <c r="N484" s="132">
        <v>2.4470000000000001</v>
      </c>
      <c r="O484" s="132">
        <v>-20.321000000000002</v>
      </c>
      <c r="P484" s="132">
        <v>2.33</v>
      </c>
      <c r="Q484" s="132">
        <v>10.657999999999999</v>
      </c>
      <c r="R484" s="132">
        <v>16.079999999999998</v>
      </c>
      <c r="S484" s="132">
        <v>-93</v>
      </c>
      <c r="T484" s="132">
        <v>-98</v>
      </c>
      <c r="U484" s="132">
        <v>532</v>
      </c>
      <c r="V484" s="132" t="s">
        <v>6396</v>
      </c>
      <c r="W484" s="132" t="b">
        <v>1</v>
      </c>
      <c r="X484" s="132">
        <v>0</v>
      </c>
      <c r="Y484" s="132" t="b">
        <v>0</v>
      </c>
      <c r="Z484" s="132">
        <v>35</v>
      </c>
      <c r="AA484" s="132">
        <v>3.7999999999999999E-2</v>
      </c>
    </row>
    <row r="485" spans="2:27" x14ac:dyDescent="0.3">
      <c r="B485" s="132">
        <v>4.01</v>
      </c>
      <c r="C485" s="132">
        <v>-3.23</v>
      </c>
      <c r="D485" s="132">
        <v>-16.88</v>
      </c>
      <c r="E485" s="132">
        <v>-26.19</v>
      </c>
      <c r="F485" s="132">
        <v>-19.46</v>
      </c>
      <c r="G485" s="132" t="s">
        <v>137</v>
      </c>
      <c r="H485" s="132" t="s">
        <v>28</v>
      </c>
      <c r="I485" s="132">
        <v>0.23</v>
      </c>
      <c r="J485" s="132">
        <v>-54</v>
      </c>
      <c r="K485" s="132">
        <v>-50</v>
      </c>
      <c r="L485" s="132" t="b">
        <v>0</v>
      </c>
      <c r="M485" s="132">
        <v>-82.796000000000006</v>
      </c>
      <c r="N485" s="132">
        <v>3.9420000000000002</v>
      </c>
      <c r="O485" s="132">
        <v>-21.006</v>
      </c>
      <c r="P485" s="132">
        <v>3.46</v>
      </c>
      <c r="Q485" s="132">
        <v>51.966999999999999</v>
      </c>
      <c r="R485" s="132">
        <v>3.89</v>
      </c>
      <c r="S485" s="132">
        <v>-69</v>
      </c>
      <c r="T485" s="132">
        <v>-83</v>
      </c>
      <c r="U485" s="132">
        <v>1484</v>
      </c>
      <c r="V485" s="132" t="s">
        <v>6397</v>
      </c>
      <c r="W485" s="132" t="b">
        <v>1</v>
      </c>
      <c r="X485" s="132">
        <v>0</v>
      </c>
      <c r="Y485" s="132" t="b">
        <v>0</v>
      </c>
      <c r="Z485" s="132">
        <v>39</v>
      </c>
      <c r="AA485" s="132">
        <v>3.5999999999999997E-2</v>
      </c>
    </row>
    <row r="486" spans="2:27" x14ac:dyDescent="0.3">
      <c r="B486" s="132">
        <v>-9.6999999999999993</v>
      </c>
      <c r="C486" s="132">
        <v>-33.33</v>
      </c>
      <c r="D486" s="132">
        <v>-33.630000000000003</v>
      </c>
      <c r="E486" s="132">
        <v>-48.62</v>
      </c>
      <c r="F486" s="132">
        <v>-59.07</v>
      </c>
      <c r="G486" s="132" t="s">
        <v>65</v>
      </c>
      <c r="H486" s="132" t="s">
        <v>66</v>
      </c>
      <c r="I486" s="132">
        <v>0.04</v>
      </c>
      <c r="J486" s="132">
        <v>-78</v>
      </c>
      <c r="K486" s="132">
        <v>-78</v>
      </c>
      <c r="L486" s="132" t="b">
        <v>0</v>
      </c>
      <c r="M486" s="132">
        <v>-121.161</v>
      </c>
      <c r="N486" s="132">
        <v>5.7640000000000002</v>
      </c>
      <c r="O486" s="132">
        <v>-21.018999999999998</v>
      </c>
      <c r="P486" s="132">
        <v>6.18</v>
      </c>
      <c r="Q486" s="132">
        <v>-32.555999999999997</v>
      </c>
      <c r="R486" s="132">
        <v>2.98</v>
      </c>
      <c r="S486" s="132">
        <v>-68</v>
      </c>
      <c r="T486" s="132">
        <v>-70</v>
      </c>
      <c r="U486" s="132">
        <v>1085</v>
      </c>
      <c r="V486" s="132" t="s">
        <v>6398</v>
      </c>
      <c r="W486" s="132" t="b">
        <v>1</v>
      </c>
      <c r="X486" s="132">
        <v>0</v>
      </c>
      <c r="Y486" s="132" t="b">
        <v>0</v>
      </c>
      <c r="Z486" s="132">
        <v>30</v>
      </c>
      <c r="AA486" s="132">
        <v>3.4000000000000002E-2</v>
      </c>
    </row>
    <row r="487" spans="2:27" x14ac:dyDescent="0.3">
      <c r="B487" s="132">
        <v>-5.84</v>
      </c>
      <c r="C487" s="132">
        <v>-18.77</v>
      </c>
      <c r="D487" s="132">
        <v>-30.29</v>
      </c>
      <c r="E487" s="132">
        <v>-60.6</v>
      </c>
      <c r="F487" s="132">
        <v>-51.18</v>
      </c>
      <c r="G487" s="132" t="s">
        <v>153</v>
      </c>
      <c r="H487" s="132" t="s">
        <v>48</v>
      </c>
      <c r="I487" s="132">
        <v>0.04</v>
      </c>
      <c r="J487" s="132">
        <v>-82</v>
      </c>
      <c r="K487" s="132">
        <v>-82</v>
      </c>
      <c r="L487" s="132" t="b">
        <v>0</v>
      </c>
      <c r="M487" s="132">
        <v>-134.625</v>
      </c>
      <c r="N487" s="132">
        <v>6.3979999999999997</v>
      </c>
      <c r="O487" s="132">
        <v>-21.042000000000002</v>
      </c>
      <c r="P487" s="132">
        <v>6.97</v>
      </c>
      <c r="Q487" s="132">
        <v>9.891</v>
      </c>
      <c r="R487" s="132">
        <v>1.45</v>
      </c>
      <c r="S487" s="132">
        <v>-71</v>
      </c>
      <c r="T487" s="132">
        <v>-85</v>
      </c>
      <c r="U487" s="132">
        <v>1978</v>
      </c>
      <c r="V487" s="132" t="s">
        <v>6399</v>
      </c>
      <c r="W487" s="132" t="b">
        <v>0</v>
      </c>
      <c r="X487" s="132">
        <v>0</v>
      </c>
      <c r="Y487" s="132" t="b">
        <v>0</v>
      </c>
      <c r="Z487" s="132">
        <v>30</v>
      </c>
      <c r="AA487" s="132">
        <v>3.2000000000000001E-2</v>
      </c>
    </row>
    <row r="488" spans="2:27" x14ac:dyDescent="0.3">
      <c r="B488" s="132">
        <v>6.24</v>
      </c>
      <c r="C488" s="132">
        <v>-2.38</v>
      </c>
      <c r="D488" s="132">
        <v>-15.8</v>
      </c>
      <c r="E488" s="132">
        <v>4.88</v>
      </c>
      <c r="F488" s="132">
        <v>-17.91</v>
      </c>
      <c r="G488" s="132" t="s">
        <v>260</v>
      </c>
      <c r="H488" s="132" t="s">
        <v>31</v>
      </c>
      <c r="I488" s="132">
        <v>0.11</v>
      </c>
      <c r="J488" s="132">
        <v>-53</v>
      </c>
      <c r="K488" s="132">
        <v>-49</v>
      </c>
      <c r="L488" s="132" t="b">
        <v>0</v>
      </c>
      <c r="M488" s="132">
        <v>-86.292000000000002</v>
      </c>
      <c r="N488" s="132">
        <v>4.0410000000000004</v>
      </c>
      <c r="O488" s="132">
        <v>-21.353000000000002</v>
      </c>
      <c r="P488" s="132">
        <v>2.88</v>
      </c>
      <c r="Q488" s="132">
        <v>73.174999999999997</v>
      </c>
      <c r="R488" s="132">
        <v>18.059999999999999</v>
      </c>
      <c r="S488" s="132">
        <v>-78</v>
      </c>
      <c r="T488" s="132">
        <v>-79</v>
      </c>
      <c r="U488" s="132">
        <v>385</v>
      </c>
      <c r="V488" s="132" t="s">
        <v>6400</v>
      </c>
      <c r="W488" s="132" t="b">
        <v>1</v>
      </c>
      <c r="X488" s="132">
        <v>0</v>
      </c>
      <c r="Y488" s="132" t="b">
        <v>0</v>
      </c>
      <c r="Z488" s="132">
        <v>38</v>
      </c>
      <c r="AA488" s="132">
        <v>0.03</v>
      </c>
    </row>
    <row r="489" spans="2:27" x14ac:dyDescent="0.3">
      <c r="B489" s="132">
        <v>-1.02</v>
      </c>
      <c r="C489" s="132">
        <v>-7.14</v>
      </c>
      <c r="D489" s="132">
        <v>-20.41</v>
      </c>
      <c r="E489" s="132">
        <v>-24.42</v>
      </c>
      <c r="F489" s="132">
        <v>-25.57</v>
      </c>
      <c r="G489" s="132" t="s">
        <v>365</v>
      </c>
      <c r="H489" s="132" t="s">
        <v>36</v>
      </c>
      <c r="I489" s="132">
        <v>0.1</v>
      </c>
      <c r="J489" s="132">
        <v>-40</v>
      </c>
      <c r="K489" s="132">
        <v>-33</v>
      </c>
      <c r="L489" s="132" t="b">
        <v>0</v>
      </c>
      <c r="M489" s="132">
        <v>-88.361000000000004</v>
      </c>
      <c r="N489" s="132">
        <v>4.12</v>
      </c>
      <c r="O489" s="132">
        <v>-21.446000000000002</v>
      </c>
      <c r="P489" s="132">
        <v>2.96</v>
      </c>
      <c r="Q489" s="132">
        <v>-78.022999999999996</v>
      </c>
      <c r="R489" s="132">
        <v>39</v>
      </c>
      <c r="S489" s="132">
        <v>-74</v>
      </c>
      <c r="T489" s="132">
        <v>-78</v>
      </c>
      <c r="U489" s="132">
        <v>173</v>
      </c>
      <c r="V489" s="132" t="s">
        <v>6401</v>
      </c>
      <c r="W489" s="132" t="b">
        <v>1</v>
      </c>
      <c r="X489" s="132">
        <v>0</v>
      </c>
      <c r="Y489" s="132" t="b">
        <v>0</v>
      </c>
      <c r="Z489" s="132">
        <v>29</v>
      </c>
      <c r="AA489" s="132">
        <v>2.8000000000000001E-2</v>
      </c>
    </row>
    <row r="490" spans="2:27" x14ac:dyDescent="0.3">
      <c r="B490" s="132">
        <v>9.4499999999999993</v>
      </c>
      <c r="C490" s="132">
        <v>13.16</v>
      </c>
      <c r="D490" s="132">
        <v>-5.94</v>
      </c>
      <c r="E490" s="132">
        <v>-20.79</v>
      </c>
      <c r="F490" s="132">
        <v>-15.45</v>
      </c>
      <c r="G490" s="132" t="s">
        <v>23</v>
      </c>
      <c r="H490" s="132" t="s">
        <v>24</v>
      </c>
      <c r="I490" s="132">
        <v>0.12</v>
      </c>
      <c r="J490" s="132">
        <v>-61</v>
      </c>
      <c r="K490" s="132">
        <v>-54</v>
      </c>
      <c r="L490" s="132" t="b">
        <v>0</v>
      </c>
      <c r="M490" s="132">
        <v>-101.241</v>
      </c>
      <c r="N490" s="132">
        <v>4.5540000000000003</v>
      </c>
      <c r="O490" s="132">
        <v>-22.231999999999999</v>
      </c>
      <c r="P490" s="132">
        <v>3.84</v>
      </c>
      <c r="Q490" s="132">
        <v>60.500999999999998</v>
      </c>
      <c r="R490" s="132">
        <v>15.05</v>
      </c>
      <c r="S490" s="132">
        <v>98</v>
      </c>
      <c r="T490" s="132">
        <v>62</v>
      </c>
      <c r="U490" s="132">
        <v>345</v>
      </c>
      <c r="V490" s="132" t="s">
        <v>6402</v>
      </c>
      <c r="W490" s="132" t="b">
        <v>1</v>
      </c>
      <c r="X490" s="132">
        <v>0</v>
      </c>
      <c r="Y490" s="132" t="b">
        <v>0</v>
      </c>
      <c r="Z490" s="132">
        <v>34</v>
      </c>
      <c r="AA490" s="132">
        <v>2.5999999999999999E-2</v>
      </c>
    </row>
    <row r="491" spans="2:27" x14ac:dyDescent="0.3">
      <c r="B491" s="132">
        <v>-10.54</v>
      </c>
      <c r="C491" s="132">
        <v>-19.579999999999998</v>
      </c>
      <c r="D491" s="132">
        <v>-35.909999999999997</v>
      </c>
      <c r="E491" s="132">
        <v>-40.22</v>
      </c>
      <c r="F491" s="132">
        <v>-33.22</v>
      </c>
      <c r="G491" s="132" t="s">
        <v>565</v>
      </c>
      <c r="H491" s="132" t="s">
        <v>48</v>
      </c>
      <c r="I491" s="132">
        <v>0.03</v>
      </c>
      <c r="J491" s="132">
        <v>-60</v>
      </c>
      <c r="K491" s="132">
        <v>-60</v>
      </c>
      <c r="L491" s="132" t="b">
        <v>0</v>
      </c>
      <c r="M491" s="132">
        <v>-100.217</v>
      </c>
      <c r="N491" s="132">
        <v>4.4279999999999999</v>
      </c>
      <c r="O491" s="132">
        <v>-22.634</v>
      </c>
      <c r="P491" s="132">
        <v>3.42</v>
      </c>
      <c r="Q491" s="132">
        <v>-99.388000000000005</v>
      </c>
      <c r="R491" s="132">
        <v>7.64</v>
      </c>
      <c r="S491" s="132">
        <v>-40</v>
      </c>
      <c r="T491" s="132">
        <v>-45</v>
      </c>
      <c r="U491" s="132">
        <v>764</v>
      </c>
      <c r="V491" s="132" t="s">
        <v>6403</v>
      </c>
      <c r="W491" s="132" t="b">
        <v>1</v>
      </c>
      <c r="X491" s="132">
        <v>0</v>
      </c>
      <c r="Y491" s="132" t="b">
        <v>0</v>
      </c>
      <c r="Z491" s="132">
        <v>32</v>
      </c>
      <c r="AA491" s="132">
        <v>2.4E-2</v>
      </c>
    </row>
    <row r="492" spans="2:27" x14ac:dyDescent="0.3">
      <c r="B492" s="132">
        <v>-1.5</v>
      </c>
      <c r="C492" s="132">
        <v>-3.19</v>
      </c>
      <c r="D492" s="132">
        <v>-23.05</v>
      </c>
      <c r="E492" s="132">
        <v>-25.66</v>
      </c>
      <c r="F492" s="132">
        <v>-35.83</v>
      </c>
      <c r="G492" s="132" t="s">
        <v>111</v>
      </c>
      <c r="H492" s="132" t="s">
        <v>44</v>
      </c>
      <c r="I492" s="132">
        <v>0.06</v>
      </c>
      <c r="J492" s="132">
        <v>-57</v>
      </c>
      <c r="K492" s="132">
        <v>-44</v>
      </c>
      <c r="L492" s="132" t="b">
        <v>0</v>
      </c>
      <c r="M492" s="132">
        <v>-111.008</v>
      </c>
      <c r="N492" s="132">
        <v>4.883</v>
      </c>
      <c r="O492" s="132">
        <v>-22.731999999999999</v>
      </c>
      <c r="P492" s="132">
        <v>3.21</v>
      </c>
      <c r="Q492" s="132">
        <v>-23.753</v>
      </c>
      <c r="R492" s="132">
        <v>3.94</v>
      </c>
      <c r="S492" s="132">
        <v>-78</v>
      </c>
      <c r="T492" s="132">
        <v>-83</v>
      </c>
      <c r="U492" s="132">
        <v>1583</v>
      </c>
      <c r="V492" s="132" t="s">
        <v>6404</v>
      </c>
      <c r="W492" s="132" t="b">
        <v>1</v>
      </c>
      <c r="X492" s="132">
        <v>0</v>
      </c>
      <c r="Y492" s="132" t="b">
        <v>0</v>
      </c>
      <c r="Z492" s="132">
        <v>30</v>
      </c>
      <c r="AA492" s="132">
        <v>2.1999999999999999E-2</v>
      </c>
    </row>
    <row r="493" spans="2:27" x14ac:dyDescent="0.3">
      <c r="B493" s="132">
        <v>-1.86</v>
      </c>
      <c r="C493" s="132">
        <v>6.06</v>
      </c>
      <c r="D493" s="132">
        <v>-29.65</v>
      </c>
      <c r="E493" s="132">
        <v>-36.630000000000003</v>
      </c>
      <c r="F493" s="132">
        <v>-38.630000000000003</v>
      </c>
      <c r="G493" s="132" t="s">
        <v>221</v>
      </c>
      <c r="H493" s="132" t="s">
        <v>115</v>
      </c>
      <c r="I493" s="132">
        <v>0.3</v>
      </c>
      <c r="J493" s="132">
        <v>-69</v>
      </c>
      <c r="K493" s="132">
        <v>-66</v>
      </c>
      <c r="L493" s="132" t="b">
        <v>0</v>
      </c>
      <c r="M493" s="132">
        <v>-133.49</v>
      </c>
      <c r="N493" s="132">
        <v>5.08</v>
      </c>
      <c r="O493" s="132">
        <v>-26.279</v>
      </c>
      <c r="P493" s="132">
        <v>5.42</v>
      </c>
      <c r="Q493" s="132">
        <v>-12.832000000000001</v>
      </c>
      <c r="R493" s="132">
        <v>0.41699999999999998</v>
      </c>
      <c r="S493" s="132">
        <v>-80</v>
      </c>
      <c r="T493" s="132">
        <v>-82</v>
      </c>
      <c r="U493" s="132">
        <v>8849</v>
      </c>
      <c r="V493" s="132" t="s">
        <v>6405</v>
      </c>
      <c r="W493" s="132" t="b">
        <v>1</v>
      </c>
      <c r="X493" s="132">
        <v>0</v>
      </c>
      <c r="Y493" s="132" t="b">
        <v>0</v>
      </c>
      <c r="Z493" s="132">
        <v>42</v>
      </c>
      <c r="AA493" s="132">
        <v>0.02</v>
      </c>
    </row>
    <row r="494" spans="2:27" x14ac:dyDescent="0.3">
      <c r="B494" s="132">
        <v>-5.65</v>
      </c>
      <c r="C494" s="132">
        <v>-9.84</v>
      </c>
      <c r="D494" s="132">
        <v>-23.24</v>
      </c>
      <c r="E494" s="132">
        <v>-32.700000000000003</v>
      </c>
      <c r="F494" s="132">
        <v>-26.99</v>
      </c>
      <c r="G494" s="132" t="s">
        <v>288</v>
      </c>
      <c r="H494" s="132" t="s">
        <v>44</v>
      </c>
      <c r="I494" s="132">
        <v>0.01</v>
      </c>
      <c r="J494" s="132">
        <v>-48</v>
      </c>
      <c r="K494" s="132">
        <v>-48</v>
      </c>
      <c r="L494" s="132" t="b">
        <v>0</v>
      </c>
      <c r="M494" s="132">
        <v>-78.11</v>
      </c>
      <c r="N494" s="132">
        <v>2.9340000000000002</v>
      </c>
      <c r="O494" s="132">
        <v>-26.617999999999999</v>
      </c>
      <c r="P494" s="132">
        <v>5.74</v>
      </c>
      <c r="Q494" s="132">
        <v>-6.1349999999999998</v>
      </c>
      <c r="R494" s="132">
        <v>0.28399999999999997</v>
      </c>
      <c r="S494" s="132">
        <v>-99</v>
      </c>
      <c r="T494" s="132">
        <v>-99</v>
      </c>
      <c r="U494" s="132">
        <v>12269</v>
      </c>
      <c r="V494" s="132" t="s">
        <v>6406</v>
      </c>
      <c r="W494" s="132" t="b">
        <v>1</v>
      </c>
      <c r="X494" s="132">
        <v>0</v>
      </c>
      <c r="Y494" s="132" t="b">
        <v>0</v>
      </c>
      <c r="Z494" s="132">
        <v>36</v>
      </c>
      <c r="AA494" s="132">
        <v>1.7999999999999999E-2</v>
      </c>
    </row>
    <row r="495" spans="2:27" x14ac:dyDescent="0.3">
      <c r="B495" s="132">
        <v>-0.17</v>
      </c>
      <c r="C495" s="132">
        <v>-0.34</v>
      </c>
      <c r="D495" s="132">
        <v>-14.26</v>
      </c>
      <c r="E495" s="132">
        <v>-14.26</v>
      </c>
      <c r="F495" s="132">
        <v>-20.36</v>
      </c>
      <c r="G495" s="132" t="s">
        <v>111</v>
      </c>
      <c r="H495" s="132" t="s">
        <v>44</v>
      </c>
      <c r="I495" s="132">
        <v>0.12</v>
      </c>
      <c r="J495" s="132">
        <v>-60</v>
      </c>
      <c r="K495" s="132">
        <v>-55</v>
      </c>
      <c r="L495" s="132" t="b">
        <v>0</v>
      </c>
      <c r="M495" s="132">
        <v>-84.05</v>
      </c>
      <c r="N495" s="132">
        <v>3.0779999999999998</v>
      </c>
      <c r="O495" s="132">
        <v>-27.306999999999999</v>
      </c>
      <c r="P495" s="132">
        <v>3.46</v>
      </c>
      <c r="Q495" s="132">
        <v>-9.9009999999999998</v>
      </c>
      <c r="R495" s="132">
        <v>1.1659999999999999</v>
      </c>
      <c r="S495" s="132">
        <v>-72</v>
      </c>
      <c r="T495" s="132">
        <v>-63</v>
      </c>
      <c r="U495" s="132">
        <v>4950</v>
      </c>
      <c r="V495" s="132" t="s">
        <v>6407</v>
      </c>
      <c r="W495" s="132" t="b">
        <v>1</v>
      </c>
      <c r="X495" s="132">
        <v>0</v>
      </c>
      <c r="Y495" s="132" t="b">
        <v>0</v>
      </c>
      <c r="Z495" s="132">
        <v>32</v>
      </c>
      <c r="AA495" s="132">
        <v>1.6E-2</v>
      </c>
    </row>
    <row r="496" spans="2:27" x14ac:dyDescent="0.3">
      <c r="B496" s="132">
        <v>14.77</v>
      </c>
      <c r="C496" s="132">
        <v>-11.25</v>
      </c>
      <c r="D496" s="132">
        <v>-20.350000000000001</v>
      </c>
      <c r="E496" s="132">
        <v>-22.19</v>
      </c>
      <c r="F496" s="132">
        <v>-32.21</v>
      </c>
      <c r="G496" s="132" t="s">
        <v>276</v>
      </c>
      <c r="H496" s="132" t="s">
        <v>36</v>
      </c>
      <c r="I496" s="132">
        <v>0.19</v>
      </c>
      <c r="J496" s="132">
        <v>-76</v>
      </c>
      <c r="K496" s="132">
        <v>-72</v>
      </c>
      <c r="L496" s="132" t="b">
        <v>0</v>
      </c>
      <c r="M496" s="132">
        <v>-117.869</v>
      </c>
      <c r="N496" s="132">
        <v>4.2770000000000001</v>
      </c>
      <c r="O496" s="132">
        <v>-27.561</v>
      </c>
      <c r="P496" s="132">
        <v>6.11</v>
      </c>
      <c r="Q496" s="132">
        <v>-16.213000000000001</v>
      </c>
      <c r="R496" s="132">
        <v>2.5249999999999999</v>
      </c>
      <c r="S496" s="132">
        <v>-87</v>
      </c>
      <c r="T496" s="132">
        <v>-81</v>
      </c>
      <c r="U496" s="132">
        <v>1297</v>
      </c>
      <c r="V496" s="132" t="s">
        <v>6408</v>
      </c>
      <c r="W496" s="132" t="b">
        <v>0</v>
      </c>
      <c r="X496" s="132">
        <v>0</v>
      </c>
      <c r="Y496" s="132" t="b">
        <v>0</v>
      </c>
      <c r="Z496" s="132">
        <v>39</v>
      </c>
      <c r="AA496" s="132">
        <v>1.4E-2</v>
      </c>
    </row>
    <row r="497" spans="2:27" x14ac:dyDescent="0.3">
      <c r="B497" s="132">
        <v>-1.44</v>
      </c>
      <c r="C497" s="132">
        <v>1.1100000000000001</v>
      </c>
      <c r="D497" s="132">
        <v>-26.54</v>
      </c>
      <c r="E497" s="132">
        <v>-35.68</v>
      </c>
      <c r="F497" s="132">
        <v>-39.380000000000003</v>
      </c>
      <c r="G497" s="132" t="s">
        <v>509</v>
      </c>
      <c r="H497" s="132" t="s">
        <v>66</v>
      </c>
      <c r="I497" s="132">
        <v>0.06</v>
      </c>
      <c r="J497" s="132">
        <v>-56</v>
      </c>
      <c r="K497" s="132">
        <v>-53</v>
      </c>
      <c r="L497" s="132" t="b">
        <v>0</v>
      </c>
      <c r="M497" s="132">
        <v>-116.83799999999999</v>
      </c>
      <c r="N497" s="132">
        <v>4.2</v>
      </c>
      <c r="O497" s="132">
        <v>-27.821000000000002</v>
      </c>
      <c r="P497" s="132">
        <v>2.95</v>
      </c>
      <c r="Q497" s="132">
        <v>-37.128999999999998</v>
      </c>
      <c r="R497" s="132">
        <v>2.74</v>
      </c>
      <c r="S497" s="132">
        <v>-70</v>
      </c>
      <c r="T497" s="132">
        <v>-77</v>
      </c>
      <c r="U497" s="132">
        <v>2475</v>
      </c>
      <c r="V497" s="132" t="s">
        <v>6409</v>
      </c>
      <c r="W497" s="132" t="b">
        <v>1</v>
      </c>
      <c r="X497" s="132">
        <v>0</v>
      </c>
      <c r="Y497" s="132" t="b">
        <v>0</v>
      </c>
      <c r="Z497" s="132">
        <v>30</v>
      </c>
      <c r="AA497" s="132">
        <v>1.2E-2</v>
      </c>
    </row>
    <row r="498" spans="2:27" x14ac:dyDescent="0.3">
      <c r="B498" s="132">
        <v>-0.97</v>
      </c>
      <c r="C498" s="132">
        <v>-8.11</v>
      </c>
      <c r="D498" s="132">
        <v>-17.739999999999998</v>
      </c>
      <c r="E498" s="132">
        <v>-21.54</v>
      </c>
      <c r="F498" s="132">
        <v>-21.54</v>
      </c>
      <c r="G498" s="132" t="s">
        <v>2856</v>
      </c>
      <c r="H498" s="132" t="s">
        <v>102</v>
      </c>
      <c r="I498" s="132">
        <v>0.66</v>
      </c>
      <c r="J498" s="132">
        <v>-39</v>
      </c>
      <c r="K498" s="132">
        <v>-38</v>
      </c>
      <c r="L498" s="132" t="b">
        <v>0</v>
      </c>
      <c r="M498" s="132">
        <v>-66.725999999999999</v>
      </c>
      <c r="N498" s="132">
        <v>2.121</v>
      </c>
      <c r="O498" s="132">
        <v>-31.46</v>
      </c>
      <c r="P498" s="132">
        <v>2.1800000000000002</v>
      </c>
      <c r="Q498" s="132">
        <v>0</v>
      </c>
      <c r="R498" s="132">
        <v>10.199999999999999</v>
      </c>
      <c r="S498" s="132">
        <v>-99</v>
      </c>
      <c r="T498" s="132">
        <v>-99</v>
      </c>
      <c r="U498" s="132">
        <v>898</v>
      </c>
      <c r="V498" s="132" t="s">
        <v>6410</v>
      </c>
      <c r="W498" s="132" t="b">
        <v>1</v>
      </c>
      <c r="X498" s="132">
        <v>0</v>
      </c>
      <c r="Y498" s="132" t="b">
        <v>0</v>
      </c>
      <c r="Z498" s="132">
        <v>29</v>
      </c>
      <c r="AA498" s="132">
        <v>0.01</v>
      </c>
    </row>
    <row r="499" spans="2:27" x14ac:dyDescent="0.3">
      <c r="B499" s="132">
        <v>-13.79</v>
      </c>
      <c r="C499" s="132">
        <v>-37.5</v>
      </c>
      <c r="D499" s="132">
        <v>-58.33</v>
      </c>
      <c r="E499" s="132">
        <v>-58.68</v>
      </c>
      <c r="F499" s="132">
        <v>-73.400000000000006</v>
      </c>
      <c r="G499" s="132" t="s">
        <v>2833</v>
      </c>
      <c r="H499" s="132" t="s">
        <v>31</v>
      </c>
      <c r="I499" s="132">
        <v>0.02</v>
      </c>
      <c r="J499" s="132">
        <v>-88</v>
      </c>
      <c r="K499" s="132">
        <v>-87</v>
      </c>
      <c r="L499" s="132" t="b">
        <v>0</v>
      </c>
      <c r="M499" s="132">
        <v>-195.773</v>
      </c>
      <c r="N499" s="132">
        <v>5.8220000000000001</v>
      </c>
      <c r="O499" s="132">
        <v>-33.628</v>
      </c>
      <c r="P499" s="132">
        <v>8.52</v>
      </c>
      <c r="Q499" s="132">
        <v>0</v>
      </c>
      <c r="R499" s="132">
        <v>2.5</v>
      </c>
      <c r="S499" s="132">
        <v>-100</v>
      </c>
      <c r="T499" s="132">
        <v>-100</v>
      </c>
      <c r="U499" s="132">
        <v>939</v>
      </c>
      <c r="V499" s="132" t="s">
        <v>6411</v>
      </c>
      <c r="W499" s="132" t="b">
        <v>1</v>
      </c>
      <c r="X499" s="132">
        <v>0</v>
      </c>
      <c r="Y499" s="132" t="b">
        <v>0</v>
      </c>
      <c r="Z499" s="132">
        <v>17</v>
      </c>
      <c r="AA499" s="132">
        <v>8.0000000000000002E-3</v>
      </c>
    </row>
    <row r="500" spans="2:27" x14ac:dyDescent="0.3">
      <c r="B500" s="132">
        <v>-8.3699999999999992</v>
      </c>
      <c r="C500" s="132">
        <v>-6.88</v>
      </c>
      <c r="D500" s="132">
        <v>-19.3</v>
      </c>
      <c r="E500" s="132">
        <v>-26.98</v>
      </c>
      <c r="F500" s="132">
        <v>-28.13</v>
      </c>
      <c r="G500" s="132" t="s">
        <v>565</v>
      </c>
      <c r="H500" s="132" t="s">
        <v>48</v>
      </c>
      <c r="I500" s="132">
        <v>0.01</v>
      </c>
      <c r="J500" s="132">
        <v>-37</v>
      </c>
      <c r="K500" s="132">
        <v>-36</v>
      </c>
      <c r="L500" s="132" t="b">
        <v>0</v>
      </c>
      <c r="M500" s="132">
        <v>-82.085999999999999</v>
      </c>
      <c r="N500" s="132">
        <v>2.2410000000000001</v>
      </c>
      <c r="O500" s="132">
        <v>-36.630000000000003</v>
      </c>
      <c r="P500" s="132">
        <v>2.1</v>
      </c>
      <c r="Q500" s="132">
        <v>-82.73</v>
      </c>
      <c r="R500" s="132">
        <v>4.5999999999999996</v>
      </c>
      <c r="S500" s="132">
        <v>-15</v>
      </c>
      <c r="T500" s="132">
        <v>8</v>
      </c>
      <c r="U500" s="132">
        <v>2068</v>
      </c>
      <c r="V500" s="132" t="s">
        <v>6412</v>
      </c>
      <c r="W500" s="132" t="b">
        <v>1</v>
      </c>
      <c r="X500" s="132">
        <v>0</v>
      </c>
      <c r="Y500" s="132" t="b">
        <v>0</v>
      </c>
      <c r="Z500" s="132">
        <v>29</v>
      </c>
      <c r="AA500" s="132">
        <v>6.0000000000000001E-3</v>
      </c>
    </row>
    <row r="501" spans="2:27" x14ac:dyDescent="0.3">
      <c r="B501" s="132">
        <v>5.33</v>
      </c>
      <c r="C501" s="132">
        <v>-7.64</v>
      </c>
      <c r="D501" s="132">
        <v>-27.64</v>
      </c>
      <c r="E501" s="132">
        <v>-33.92</v>
      </c>
      <c r="F501" s="132">
        <v>-40.130000000000003</v>
      </c>
      <c r="G501" s="132" t="s">
        <v>111</v>
      </c>
      <c r="H501" s="132" t="s">
        <v>44</v>
      </c>
      <c r="I501" s="132">
        <v>0.49</v>
      </c>
      <c r="J501" s="132">
        <v>-83</v>
      </c>
      <c r="K501" s="132">
        <v>-80</v>
      </c>
      <c r="L501" s="132" t="b">
        <v>0</v>
      </c>
      <c r="M501" s="132">
        <v>-146.279</v>
      </c>
      <c r="N501" s="132">
        <v>3.7570000000000001</v>
      </c>
      <c r="O501" s="132">
        <v>-38.939</v>
      </c>
      <c r="P501" s="132">
        <v>4.74</v>
      </c>
      <c r="Q501" s="132">
        <v>15.006</v>
      </c>
      <c r="R501" s="132">
        <v>3.5179999999999998</v>
      </c>
      <c r="S501" s="132">
        <v>-66</v>
      </c>
      <c r="T501" s="132">
        <v>-65</v>
      </c>
      <c r="U501" s="132">
        <v>1200</v>
      </c>
      <c r="V501" s="132" t="s">
        <v>6413</v>
      </c>
      <c r="W501" s="132" t="b">
        <v>1</v>
      </c>
      <c r="X501" s="132">
        <v>0</v>
      </c>
      <c r="Y501" s="132" t="b">
        <v>0</v>
      </c>
      <c r="Z501" s="132">
        <v>37</v>
      </c>
      <c r="AA501" s="132">
        <v>4.0000000000000001E-3</v>
      </c>
    </row>
    <row r="502" spans="2:27" x14ac:dyDescent="0.3">
      <c r="B502" s="132">
        <v>-14.78</v>
      </c>
      <c r="C502" s="132">
        <v>-25.42</v>
      </c>
      <c r="D502" s="132">
        <v>-48.19</v>
      </c>
      <c r="E502" s="132">
        <v>-55.2</v>
      </c>
      <c r="F502" s="132">
        <v>-58.92</v>
      </c>
      <c r="G502" s="132" t="s">
        <v>56</v>
      </c>
      <c r="H502" s="132" t="s">
        <v>24</v>
      </c>
      <c r="I502" s="132">
        <v>0.05</v>
      </c>
      <c r="J502" s="132">
        <v>-92</v>
      </c>
      <c r="K502" s="132">
        <v>-92</v>
      </c>
      <c r="L502" s="132" t="b">
        <v>0</v>
      </c>
      <c r="M502" s="132">
        <v>-150.70599999999999</v>
      </c>
      <c r="N502" s="132">
        <v>3.266</v>
      </c>
      <c r="O502" s="132">
        <v>-46.146999999999998</v>
      </c>
      <c r="P502" s="132">
        <v>6.62</v>
      </c>
      <c r="Q502" s="132">
        <v>14.298</v>
      </c>
      <c r="R502" s="132">
        <v>1.69</v>
      </c>
      <c r="S502" s="132">
        <v>-18</v>
      </c>
      <c r="T502" s="132">
        <v>-23</v>
      </c>
      <c r="U502" s="132">
        <v>1787</v>
      </c>
      <c r="V502" s="132" t="s">
        <v>6414</v>
      </c>
      <c r="W502" s="132" t="b">
        <v>0</v>
      </c>
      <c r="X502" s="132">
        <v>0</v>
      </c>
      <c r="Y502" s="132" t="b">
        <v>0</v>
      </c>
      <c r="Z502" s="132">
        <v>35</v>
      </c>
      <c r="AA502" s="132">
        <v>2E-3</v>
      </c>
    </row>
  </sheetData>
  <conditionalFormatting sqref="L1:L4 X2:X4">
    <cfRule type="containsText" dxfId="227" priority="121" operator="containsText" text="False">
      <formula>NOT(ISERROR(SEARCH("False",L1)))</formula>
    </cfRule>
  </conditionalFormatting>
  <conditionalFormatting sqref="J1">
    <cfRule type="dataBar" priority="1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{9311F6CB-11C3-44D2-B581-0C20AB446451}</x14:id>
        </ext>
      </extLst>
    </cfRule>
  </conditionalFormatting>
  <conditionalFormatting sqref="L1">
    <cfRule type="containsText" dxfId="226" priority="119" operator="containsText" text="False">
      <formula>NOT(ISERROR(SEARCH("False",L1)))</formula>
    </cfRule>
  </conditionalFormatting>
  <conditionalFormatting sqref="Q1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{3760D3DE-9219-4E64-8CD6-96CCEC0A8E56}</x14:id>
        </ext>
      </extLst>
    </cfRule>
  </conditionalFormatting>
  <conditionalFormatting sqref="T1:T4 S2:S131">
    <cfRule type="cellIs" dxfId="225" priority="114" operator="lessThan">
      <formula>1</formula>
    </cfRule>
  </conditionalFormatting>
  <conditionalFormatting sqref="I1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{1C485EE8-9599-425B-AEAA-3C45E37F898A}</x14:id>
        </ext>
      </extLst>
    </cfRule>
  </conditionalFormatting>
  <conditionalFormatting sqref="X1">
    <cfRule type="containsText" dxfId="224" priority="112" operator="containsText" text="False">
      <formula>NOT(ISERROR(SEARCH("False",X1)))</formula>
    </cfRule>
  </conditionalFormatting>
  <conditionalFormatting sqref="X1">
    <cfRule type="containsText" dxfId="223" priority="111" operator="containsText" text="False">
      <formula>NOT(ISERROR(SEARCH("False",X1)))</formula>
    </cfRule>
  </conditionalFormatting>
  <conditionalFormatting sqref="L5:L11">
    <cfRule type="containsText" dxfId="222" priority="109" operator="containsText" text="False">
      <formula>NOT(ISERROR(SEARCH("False",L5)))</formula>
    </cfRule>
  </conditionalFormatting>
  <conditionalFormatting sqref="J5:J18">
    <cfRule type="dataBar" priority="10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{314D2A38-26F6-4A08-9038-5302ED3C3248}</x14:id>
        </ext>
      </extLst>
    </cfRule>
  </conditionalFormatting>
  <conditionalFormatting sqref="L5:L18">
    <cfRule type="containsText" dxfId="221" priority="107" operator="containsText" text="False">
      <formula>NOT(ISERROR(SEARCH("False",L5)))</formula>
    </cfRule>
  </conditionalFormatting>
  <conditionalFormatting sqref="T5:T18">
    <cfRule type="cellIs" dxfId="220" priority="103" operator="lessThan">
      <formula>1</formula>
    </cfRule>
  </conditionalFormatting>
  <conditionalFormatting sqref="I5:I18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{F56F80EA-8D11-4F9F-992E-9DBDA59CC7C8}</x14:id>
        </ext>
      </extLst>
    </cfRule>
  </conditionalFormatting>
  <conditionalFormatting sqref="X5:X11">
    <cfRule type="containsText" dxfId="219" priority="101" operator="containsText" text="False">
      <formula>NOT(ISERROR(SEARCH("False",X5)))</formula>
    </cfRule>
  </conditionalFormatting>
  <conditionalFormatting sqref="X5:X18">
    <cfRule type="containsText" dxfId="218" priority="100" operator="containsText" text="False">
      <formula>NOT(ISERROR(SEARCH("False",X5)))</formula>
    </cfRule>
  </conditionalFormatting>
  <conditionalFormatting sqref="L12:L18">
    <cfRule type="containsText" dxfId="217" priority="98" operator="containsText" text="False">
      <formula>NOT(ISERROR(SEARCH("False",L12)))</formula>
    </cfRule>
  </conditionalFormatting>
  <conditionalFormatting sqref="X12:X18">
    <cfRule type="containsText" dxfId="216" priority="97" operator="containsText" text="False">
      <formula>NOT(ISERROR(SEARCH("False",X12)))</formula>
    </cfRule>
  </conditionalFormatting>
  <conditionalFormatting sqref="L4">
    <cfRule type="containsText" dxfId="215" priority="84" operator="containsText" text="False">
      <formula>NOT(ISERROR(SEARCH("False",L4)))</formula>
    </cfRule>
  </conditionalFormatting>
  <conditionalFormatting sqref="X4">
    <cfRule type="containsText" dxfId="214" priority="83" operator="containsText" text="False">
      <formula>NOT(ISERROR(SEARCH("False",X4)))</formula>
    </cfRule>
  </conditionalFormatting>
  <conditionalFormatting sqref="L19:L23">
    <cfRule type="containsText" dxfId="213" priority="81" operator="containsText" text="False">
      <formula>NOT(ISERROR(SEARCH("False",L19)))</formula>
    </cfRule>
  </conditionalFormatting>
  <conditionalFormatting sqref="J19:J37">
    <cfRule type="dataBar" priority="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{12EFA70B-381F-438F-89DD-9824798B2186}</x14:id>
        </ext>
      </extLst>
    </cfRule>
  </conditionalFormatting>
  <conditionalFormatting sqref="L19:L23">
    <cfRule type="containsText" dxfId="212" priority="79" operator="containsText" text="False">
      <formula>NOT(ISERROR(SEARCH("False",L19)))</formula>
    </cfRule>
  </conditionalFormatting>
  <conditionalFormatting sqref="T19:T131">
    <cfRule type="cellIs" dxfId="211" priority="75" operator="lessThan">
      <formula>1</formula>
    </cfRule>
  </conditionalFormatting>
  <conditionalFormatting sqref="I19:I37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{99DCD115-91C2-4444-9C52-D7C1EC60AC63}</x14:id>
        </ext>
      </extLst>
    </cfRule>
  </conditionalFormatting>
  <conditionalFormatting sqref="X19:X23">
    <cfRule type="containsText" dxfId="210" priority="73" operator="containsText" text="False">
      <formula>NOT(ISERROR(SEARCH("False",X19)))</formula>
    </cfRule>
  </conditionalFormatting>
  <conditionalFormatting sqref="X19:X23">
    <cfRule type="containsText" dxfId="209" priority="72" operator="containsText" text="False">
      <formula>NOT(ISERROR(SEARCH("False",X19)))</formula>
    </cfRule>
  </conditionalFormatting>
  <conditionalFormatting sqref="Y5:Y1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:Y1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:Y18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:V23">
    <cfRule type="containsText" dxfId="208" priority="62" operator="containsText" text="True">
      <formula>NOT(ISERROR(SEARCH("True",V2)))</formula>
    </cfRule>
  </conditionalFormatting>
  <conditionalFormatting sqref="A2:A23">
    <cfRule type="expression" dxfId="207" priority="60">
      <formula>"$AE$30&lt;=200"</formula>
    </cfRule>
  </conditionalFormatting>
  <conditionalFormatting sqref="R49">
    <cfRule type="cellIs" dxfId="206" priority="11" operator="lessThan">
      <formula>1</formula>
    </cfRule>
  </conditionalFormatting>
  <conditionalFormatting sqref="M1:M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4">
    <cfRule type="dataBar" priority="6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{F099F150-0E1E-478E-80F1-DD1B6B72BAE5}</x14:id>
        </ext>
      </extLst>
    </cfRule>
  </conditionalFormatting>
  <conditionalFormatting sqref="I2:I4">
    <cfRule type="dataBar" priority="6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{E980B826-A723-448B-BCB5-1CB91DC38D93}</x14:id>
        </ext>
      </extLst>
    </cfRule>
  </conditionalFormatting>
  <conditionalFormatting sqref="Y2:Y3">
    <cfRule type="colorScale" priority="6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23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311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3">
    <cfRule type="colorScale" priority="6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31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37">
    <cfRule type="dataBar" priority="7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{AA325E7E-D4A5-4F14-A9DE-E2F1105E0467}</x14:id>
        </ext>
      </extLst>
    </cfRule>
  </conditionalFormatting>
  <conditionalFormatting sqref="Q2:Q131">
    <cfRule type="dataBar" priority="7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{A7929188-6619-4B16-A71C-861E11B9C77F}</x14:id>
        </ext>
      </extLst>
    </cfRule>
  </conditionalFormatting>
  <conditionalFormatting sqref="B2:B23">
    <cfRule type="containsText" dxfId="205" priority="6" operator="containsText" text="True">
      <formula>NOT(ISERROR(SEARCH("True",B2)))</formula>
    </cfRule>
  </conditionalFormatting>
  <conditionalFormatting sqref="F2:F6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50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25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{1BD8DC81-D277-42A6-A8A7-25CB62A194E6}</x14:id>
        </ext>
      </extLst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11F6CB-11C3-44D2-B581-0C20AB4464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3760D3DE-9219-4E64-8CD6-96CCEC0A8E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1C485EE8-9599-425B-AEAA-3C45E37F89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314D2A38-26F6-4A08-9038-5302ED3C324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J5:J18</xm:sqref>
        </x14:conditionalFormatting>
        <x14:conditionalFormatting xmlns:xm="http://schemas.microsoft.com/office/excel/2006/main">
          <x14:cfRule type="dataBar" id="{F56F80EA-8D11-4F9F-992E-9DBDA59CC7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I5:I18</xm:sqref>
        </x14:conditionalFormatting>
        <x14:conditionalFormatting xmlns:xm="http://schemas.microsoft.com/office/excel/2006/main">
          <x14:cfRule type="dataBar" id="{12EFA70B-381F-438F-89DD-9824798B21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J19:J37</xm:sqref>
        </x14:conditionalFormatting>
        <x14:conditionalFormatting xmlns:xm="http://schemas.microsoft.com/office/excel/2006/main">
          <x14:cfRule type="dataBar" id="{99DCD115-91C2-4444-9C52-D7C1EC60AC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I19:I37</xm:sqref>
        </x14:conditionalFormatting>
        <x14:conditionalFormatting xmlns:xm="http://schemas.microsoft.com/office/excel/2006/main">
          <x14:cfRule type="dataBar" id="{F099F150-0E1E-478E-80F1-DD1B6B72BAE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J2:J4</xm:sqref>
        </x14:conditionalFormatting>
        <x14:conditionalFormatting xmlns:xm="http://schemas.microsoft.com/office/excel/2006/main">
          <x14:cfRule type="dataBar" id="{E980B826-A723-448B-BCB5-1CB91DC38D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I2:I4</xm:sqref>
        </x14:conditionalFormatting>
        <x14:conditionalFormatting xmlns:xm="http://schemas.microsoft.com/office/excel/2006/main">
          <x14:cfRule type="dataBar" id="{AA325E7E-D4A5-4F14-A9DE-E2F1105E04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P2:P37</xm:sqref>
        </x14:conditionalFormatting>
        <x14:conditionalFormatting xmlns:xm="http://schemas.microsoft.com/office/excel/2006/main">
          <x14:cfRule type="dataBar" id="{A7929188-6619-4B16-A71C-861E11B9C7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Q2:Q131</xm:sqref>
        </x14:conditionalFormatting>
        <x14:conditionalFormatting xmlns:xm="http://schemas.microsoft.com/office/excel/2006/main">
          <x14:cfRule type="dataBar" id="{1BD8DC81-D277-42A6-A8A7-25CB62A194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5CE73-EC93-46F8-AAE8-C5C69DAA6E0A}">
  <sheetPr codeName="Tabelle18"/>
  <dimension ref="A1:AF34"/>
  <sheetViews>
    <sheetView zoomScale="115" zoomScaleNormal="115" workbookViewId="0">
      <selection activeCell="G18" sqref="G18"/>
    </sheetView>
  </sheetViews>
  <sheetFormatPr baseColWidth="10" defaultColWidth="11.44140625" defaultRowHeight="14.4" x14ac:dyDescent="0.3"/>
  <cols>
    <col min="1" max="11" width="11.44140625" style="132"/>
    <col min="12" max="12" width="12" style="132" bestFit="1" customWidth="1"/>
    <col min="13" max="13" width="11.44140625" style="132"/>
    <col min="14" max="14" width="12" style="132" bestFit="1" customWidth="1"/>
    <col min="15" max="15" width="11.44140625" style="132"/>
    <col min="16" max="16" width="17.88671875" style="132" customWidth="1"/>
    <col min="17" max="17" width="18.6640625" style="132" bestFit="1" customWidth="1"/>
    <col min="18" max="18" width="11.44140625" style="132"/>
    <col min="19" max="19" width="20.5546875" style="132" customWidth="1"/>
    <col min="20" max="20" width="25.44140625" style="132" customWidth="1"/>
    <col min="21" max="21" width="11.44140625" style="132"/>
    <col min="22" max="22" width="14.44140625" style="132" customWidth="1"/>
    <col min="23" max="16384" width="11.44140625" style="132"/>
  </cols>
  <sheetData>
    <row r="1" spans="1:32" x14ac:dyDescent="0.3">
      <c r="A1" s="132" t="s">
        <v>5820</v>
      </c>
      <c r="B1" s="132" t="s">
        <v>514</v>
      </c>
      <c r="C1" s="132" t="s">
        <v>5821</v>
      </c>
      <c r="D1" s="132" t="s">
        <v>19</v>
      </c>
      <c r="E1" s="132" t="s">
        <v>18</v>
      </c>
      <c r="F1" s="132" t="s">
        <v>7</v>
      </c>
      <c r="G1" s="132" t="s">
        <v>5822</v>
      </c>
      <c r="H1" s="132" t="s">
        <v>482</v>
      </c>
      <c r="I1" s="132" t="s">
        <v>5823</v>
      </c>
      <c r="J1" s="132" t="s">
        <v>5824</v>
      </c>
      <c r="K1" s="132" t="s">
        <v>5825</v>
      </c>
      <c r="L1" s="132" t="s">
        <v>5826</v>
      </c>
      <c r="R1" s="33"/>
      <c r="S1" s="33"/>
      <c r="T1" s="33"/>
      <c r="U1" s="33"/>
      <c r="AC1" s="132" t="s">
        <v>19</v>
      </c>
      <c r="AD1" s="132" t="s">
        <v>514</v>
      </c>
    </row>
    <row r="2" spans="1:32" x14ac:dyDescent="0.3">
      <c r="A2" s="36" t="s">
        <v>6788</v>
      </c>
      <c r="H2" s="132">
        <v>0</v>
      </c>
      <c r="R2" s="33"/>
      <c r="S2" s="33"/>
      <c r="T2" s="33"/>
      <c r="U2" s="33"/>
      <c r="AE2" s="132" t="e">
        <f>MATCH(A2,'US_long freshly screened'!A:A,0)</f>
        <v>#N/A</v>
      </c>
      <c r="AF2" s="132" t="e">
        <f>MATCH(A2,'US_long actual position'!A:A,0)</f>
        <v>#N/A</v>
      </c>
    </row>
    <row r="3" spans="1:32" x14ac:dyDescent="0.3">
      <c r="A3" s="36" t="s">
        <v>2547</v>
      </c>
      <c r="H3" s="132">
        <v>0</v>
      </c>
      <c r="R3" s="33"/>
      <c r="S3" s="33"/>
      <c r="T3" s="33"/>
      <c r="U3" s="33"/>
      <c r="AE3" s="132" t="e">
        <f>MATCH(A3,'US_long freshly screened'!A:A,0)</f>
        <v>#N/A</v>
      </c>
      <c r="AF3" s="132" t="e">
        <f>MATCH(A3,'US_long actual position'!A:A,0)</f>
        <v>#N/A</v>
      </c>
    </row>
    <row r="4" spans="1:32" x14ac:dyDescent="0.3">
      <c r="A4" s="36" t="s">
        <v>6784</v>
      </c>
      <c r="H4" s="132">
        <v>0</v>
      </c>
      <c r="R4" s="33"/>
      <c r="S4" s="33"/>
      <c r="T4" s="33"/>
      <c r="U4" s="33"/>
      <c r="AE4" s="132" t="e">
        <f>MATCH(A4,'US_long freshly screened'!A:A,0)</f>
        <v>#N/A</v>
      </c>
      <c r="AF4" s="132" t="e">
        <f>MATCH(A4,'US_long actual position'!A:A,0)</f>
        <v>#N/A</v>
      </c>
    </row>
    <row r="5" spans="1:32" x14ac:dyDescent="0.3">
      <c r="A5" s="36" t="s">
        <v>6785</v>
      </c>
      <c r="H5" s="132">
        <v>0</v>
      </c>
      <c r="R5" s="33"/>
      <c r="S5" s="33"/>
      <c r="T5" s="33"/>
      <c r="U5" s="33"/>
      <c r="AE5" s="132" t="e">
        <f>MATCH(A5,'US_long freshly screened'!A:A,0)</f>
        <v>#N/A</v>
      </c>
      <c r="AF5" s="132" t="e">
        <f>MATCH(A5,'US_long actual position'!A:A,0)</f>
        <v>#N/A</v>
      </c>
    </row>
    <row r="6" spans="1:32" x14ac:dyDescent="0.3">
      <c r="A6" s="36" t="s">
        <v>6786</v>
      </c>
      <c r="H6" s="132">
        <v>0</v>
      </c>
      <c r="R6" s="33"/>
      <c r="S6" s="33"/>
      <c r="T6" s="33"/>
      <c r="U6" s="33"/>
      <c r="AE6" s="132" t="e">
        <f>MATCH(A6,'US_long freshly screened'!A:A,0)</f>
        <v>#N/A</v>
      </c>
      <c r="AF6" s="132" t="e">
        <f>MATCH(A6,'US_long actual position'!A:A,0)</f>
        <v>#N/A</v>
      </c>
    </row>
    <row r="7" spans="1:32" x14ac:dyDescent="0.3">
      <c r="A7" s="144" t="s">
        <v>6787</v>
      </c>
      <c r="H7" s="132">
        <v>0</v>
      </c>
      <c r="R7" s="33"/>
      <c r="S7" s="33"/>
      <c r="T7" s="33"/>
      <c r="U7" s="33"/>
      <c r="AE7" s="132" t="e">
        <f>MATCH(A7,'US_long freshly screened'!A:A,0)</f>
        <v>#N/A</v>
      </c>
      <c r="AF7" s="132" t="e">
        <f>MATCH(A7,'US_long actual position'!A:A,0)</f>
        <v>#N/A</v>
      </c>
    </row>
    <row r="8" spans="1:32" x14ac:dyDescent="0.3">
      <c r="A8" s="144"/>
      <c r="R8" s="33"/>
      <c r="S8" s="33"/>
      <c r="T8" s="33"/>
      <c r="U8" s="33"/>
      <c r="AE8" s="132" t="e">
        <f>MATCH(A8,'US_long freshly screened'!A:A,0)</f>
        <v>#N/A</v>
      </c>
      <c r="AF8" s="132" t="e">
        <f>MATCH(A8,'US_long actual position'!A:A,0)</f>
        <v>#N/A</v>
      </c>
    </row>
    <row r="9" spans="1:32" x14ac:dyDescent="0.3">
      <c r="A9" s="33"/>
      <c r="R9" s="33"/>
      <c r="S9" s="33"/>
      <c r="T9" s="33"/>
      <c r="U9" s="33"/>
      <c r="AE9" s="132" t="e">
        <f>MATCH(A9,'US_long freshly screened'!A:A,0)</f>
        <v>#N/A</v>
      </c>
      <c r="AF9" s="132" t="e">
        <f>MATCH(A9,'US_long actual position'!A:A,0)</f>
        <v>#N/A</v>
      </c>
    </row>
    <row r="10" spans="1:32" x14ac:dyDescent="0.3">
      <c r="A10" s="33"/>
      <c r="R10" s="33"/>
      <c r="S10" s="33"/>
      <c r="T10" s="33"/>
      <c r="U10" s="33"/>
      <c r="AE10" s="132" t="e">
        <f>MATCH(A10,'US_long freshly screened'!A:A,0)</f>
        <v>#N/A</v>
      </c>
      <c r="AF10" s="132" t="e">
        <f>MATCH(A10,'US_long actual position'!A:A,0)</f>
        <v>#N/A</v>
      </c>
    </row>
    <row r="11" spans="1:32" x14ac:dyDescent="0.3">
      <c r="A11" s="33"/>
      <c r="B11" s="33"/>
      <c r="C11" s="33"/>
      <c r="D11" s="33"/>
      <c r="E11" s="33"/>
      <c r="F11" s="33"/>
      <c r="G11" s="33"/>
      <c r="I11" s="33"/>
      <c r="R11" s="33"/>
      <c r="S11" s="33"/>
      <c r="T11" s="33"/>
      <c r="U11" s="33"/>
      <c r="AE11" s="132" t="e">
        <f>MATCH(A11,'US_long freshly screened'!A:A,0)</f>
        <v>#N/A</v>
      </c>
      <c r="AF11" s="132" t="e">
        <f>MATCH(A11,'US_long actual position'!A:A,0)</f>
        <v>#N/A</v>
      </c>
    </row>
    <row r="12" spans="1:32" x14ac:dyDescent="0.3">
      <c r="A12" s="33"/>
      <c r="B12" s="33"/>
      <c r="C12" s="33"/>
      <c r="D12" s="33"/>
      <c r="E12" s="33">
        <f>(12)^0.5</f>
        <v>3.4641016151377544</v>
      </c>
      <c r="F12" s="33"/>
      <c r="G12" s="33"/>
      <c r="I12" s="33"/>
      <c r="R12" s="33"/>
      <c r="S12" s="33"/>
      <c r="T12" s="33"/>
      <c r="U12" s="33"/>
      <c r="AE12" s="132" t="e">
        <f>MATCH(A12,'US_long freshly screened'!A:A,0)</f>
        <v>#N/A</v>
      </c>
      <c r="AF12" s="132" t="e">
        <f>MATCH(A12,'US_long actual position'!A:A,0)</f>
        <v>#N/A</v>
      </c>
    </row>
    <row r="13" spans="1:32" x14ac:dyDescent="0.3">
      <c r="A13" s="33"/>
      <c r="B13" s="33"/>
      <c r="C13" s="33"/>
      <c r="D13" s="33"/>
      <c r="E13" s="33"/>
      <c r="F13" s="33"/>
      <c r="G13" s="33"/>
      <c r="I13" s="33"/>
      <c r="R13" s="33"/>
      <c r="S13" s="33"/>
      <c r="T13" s="33"/>
      <c r="U13" s="33"/>
      <c r="AE13" s="132" t="e">
        <f>MATCH(A13,'US_long freshly screened'!A:A,0)</f>
        <v>#N/A</v>
      </c>
      <c r="AF13" s="132" t="e">
        <f>MATCH(A13,'US_long actual position'!A:A,0)</f>
        <v>#N/A</v>
      </c>
    </row>
    <row r="14" spans="1:32" x14ac:dyDescent="0.3">
      <c r="A14" s="33"/>
      <c r="B14" s="33"/>
      <c r="C14" s="33"/>
      <c r="D14" s="33"/>
      <c r="E14" s="33"/>
      <c r="F14" s="33"/>
      <c r="G14" s="33"/>
      <c r="I14" s="33"/>
      <c r="R14" s="33"/>
      <c r="S14" s="33"/>
      <c r="T14" s="33"/>
      <c r="U14" s="33"/>
      <c r="AE14" s="132" t="e">
        <f>MATCH(A14,'US_long freshly screened'!A:A,0)</f>
        <v>#N/A</v>
      </c>
      <c r="AF14" s="132" t="e">
        <f>MATCH(A14,'US_long actual position'!A:A,0)</f>
        <v>#N/A</v>
      </c>
    </row>
    <row r="15" spans="1:32" x14ac:dyDescent="0.3">
      <c r="A15" s="33"/>
      <c r="B15" s="33"/>
      <c r="C15" s="33"/>
      <c r="D15" s="33"/>
      <c r="E15" s="33"/>
      <c r="F15" s="33"/>
      <c r="G15" s="33"/>
      <c r="I15" s="33"/>
      <c r="R15" s="33"/>
      <c r="S15" s="33"/>
      <c r="T15" s="33"/>
      <c r="U15" s="33"/>
      <c r="AE15" s="132" t="e">
        <f>MATCH(A15,'US_long freshly screened'!A:A,0)</f>
        <v>#N/A</v>
      </c>
      <c r="AF15" s="132" t="e">
        <f>MATCH(A15,'US_long actual position'!A:A,0)</f>
        <v>#N/A</v>
      </c>
    </row>
    <row r="16" spans="1:32" x14ac:dyDescent="0.3">
      <c r="A16" s="33"/>
      <c r="B16" s="33"/>
      <c r="C16" s="33"/>
      <c r="D16" s="33"/>
      <c r="E16" s="33"/>
      <c r="F16" s="33"/>
      <c r="G16" s="33"/>
      <c r="I16" s="33"/>
      <c r="R16" s="33"/>
      <c r="S16" s="33"/>
      <c r="T16" s="33"/>
      <c r="U16" s="33"/>
      <c r="AE16" s="132" t="e">
        <f>MATCH(A16,'US_long freshly screened'!A:A,0)</f>
        <v>#N/A</v>
      </c>
      <c r="AF16" s="132" t="e">
        <f>MATCH(A16,'US_long actual position'!A:A,0)</f>
        <v>#N/A</v>
      </c>
    </row>
    <row r="17" spans="1:32" x14ac:dyDescent="0.3">
      <c r="A17" s="33"/>
      <c r="B17" s="33"/>
      <c r="C17" s="33"/>
      <c r="D17" s="33"/>
      <c r="E17" s="33"/>
      <c r="F17" s="33"/>
      <c r="G17" s="33"/>
      <c r="I17" s="33"/>
      <c r="R17" s="33"/>
      <c r="S17" s="33"/>
      <c r="T17" s="33"/>
      <c r="U17" s="33"/>
      <c r="AE17" s="132" t="e">
        <f>MATCH(A17,'US_long freshly screened'!A:A,0)</f>
        <v>#N/A</v>
      </c>
      <c r="AF17" s="132" t="e">
        <f>MATCH(A17,'US_long actual position'!A:A,0)</f>
        <v>#N/A</v>
      </c>
    </row>
    <row r="18" spans="1:32" x14ac:dyDescent="0.3">
      <c r="A18" s="33"/>
      <c r="B18" s="33"/>
      <c r="C18" s="33"/>
      <c r="D18" s="33"/>
      <c r="E18" s="33"/>
      <c r="F18" s="33"/>
      <c r="G18" s="33"/>
      <c r="I18" s="33"/>
      <c r="R18" s="33"/>
      <c r="S18" s="33"/>
      <c r="T18" s="33"/>
      <c r="U18" s="33"/>
      <c r="AE18" s="132" t="e">
        <f>MATCH(A18,'US_long freshly screened'!A:A,0)</f>
        <v>#N/A</v>
      </c>
      <c r="AF18" s="132" t="e">
        <f>MATCH(A18,'US_long actual position'!A:A,0)</f>
        <v>#N/A</v>
      </c>
    </row>
    <row r="19" spans="1:32" x14ac:dyDescent="0.3">
      <c r="A19" s="33"/>
      <c r="B19" s="33"/>
      <c r="C19" s="33"/>
      <c r="D19" s="33"/>
      <c r="E19" s="33"/>
      <c r="F19" s="33"/>
      <c r="G19" s="33"/>
      <c r="I19" s="33"/>
      <c r="R19" s="33"/>
      <c r="S19" s="33"/>
      <c r="T19" s="33"/>
      <c r="U19" s="33"/>
      <c r="AE19" s="132" t="e">
        <f>MATCH(A19,'US_long freshly screened'!A:A,0)</f>
        <v>#N/A</v>
      </c>
      <c r="AF19" s="132" t="e">
        <f>MATCH(A19,'US_long actual position'!A:A,0)</f>
        <v>#N/A</v>
      </c>
    </row>
    <row r="20" spans="1:32" x14ac:dyDescent="0.3">
      <c r="A20" s="33"/>
      <c r="B20" s="33"/>
      <c r="C20" s="33"/>
      <c r="D20" s="33"/>
      <c r="E20" s="33"/>
      <c r="F20" s="33"/>
      <c r="G20" s="33"/>
      <c r="I20" s="33"/>
      <c r="R20" s="33"/>
      <c r="S20" s="33"/>
      <c r="T20" s="33"/>
      <c r="U20" s="33"/>
      <c r="AE20" s="132" t="e">
        <f>MATCH(A20,'US_long freshly screened'!A:A,0)</f>
        <v>#N/A</v>
      </c>
      <c r="AF20" s="132" t="e">
        <f>MATCH(A20,'US_long actual position'!A:A,0)</f>
        <v>#N/A</v>
      </c>
    </row>
    <row r="21" spans="1:32" x14ac:dyDescent="0.3">
      <c r="A21" s="33"/>
      <c r="B21" s="33"/>
      <c r="C21" s="33"/>
      <c r="D21" s="33"/>
      <c r="E21" s="33">
        <f>0.0186</f>
        <v>1.8599999999999998E-2</v>
      </c>
      <c r="F21" s="33">
        <v>39.65</v>
      </c>
      <c r="G21" s="33">
        <f>E21*F21</f>
        <v>0.73748999999999987</v>
      </c>
      <c r="H21" s="132">
        <f>G21*25^0.5</f>
        <v>3.6874499999999992</v>
      </c>
      <c r="I21" s="33"/>
      <c r="R21" s="33"/>
      <c r="S21" s="33"/>
      <c r="T21" s="33"/>
      <c r="U21" s="33"/>
      <c r="AE21" s="132" t="e">
        <f>MATCH(A21,'US_long freshly screened'!A:A,0)</f>
        <v>#N/A</v>
      </c>
      <c r="AF21" s="132" t="e">
        <f>MATCH(A21,'US_long actual position'!A:A,0)</f>
        <v>#N/A</v>
      </c>
    </row>
    <row r="22" spans="1:32" x14ac:dyDescent="0.3">
      <c r="A22" s="33"/>
      <c r="B22" s="33"/>
      <c r="C22" s="33"/>
      <c r="D22" s="33"/>
      <c r="E22" s="33"/>
      <c r="F22" s="33"/>
      <c r="G22" s="33"/>
      <c r="H22" s="33"/>
      <c r="I22" s="33"/>
      <c r="R22" s="33"/>
      <c r="S22" s="33"/>
      <c r="T22" s="33"/>
      <c r="U22" s="33"/>
      <c r="AE22" s="132" t="e">
        <f>MATCH(A22,'US_long freshly screened'!A:A,0)</f>
        <v>#N/A</v>
      </c>
      <c r="AF22" s="132" t="e">
        <f>MATCH(A22,'US_long actual position'!A:A,0)</f>
        <v>#N/A</v>
      </c>
    </row>
    <row r="23" spans="1:32" x14ac:dyDescent="0.3">
      <c r="A23" s="33"/>
      <c r="B23" s="33"/>
      <c r="C23" s="33"/>
      <c r="D23" s="33"/>
      <c r="E23" s="33"/>
      <c r="F23" s="33"/>
      <c r="G23" s="33"/>
      <c r="H23" s="33"/>
      <c r="I23" s="33"/>
      <c r="R23" s="33"/>
      <c r="S23" s="33"/>
      <c r="T23" s="33"/>
      <c r="U23" s="33"/>
      <c r="AE23" s="132" t="e">
        <f>MATCH(A23,'US_long freshly screened'!A:A,0)</f>
        <v>#N/A</v>
      </c>
      <c r="AF23" s="132" t="e">
        <f>MATCH(A23,'US_long actual position'!A:A,0)</f>
        <v>#N/A</v>
      </c>
    </row>
    <row r="24" spans="1:32" x14ac:dyDescent="0.3">
      <c r="A24" s="33"/>
      <c r="B24" s="33"/>
      <c r="C24" s="33"/>
      <c r="D24" s="33"/>
      <c r="E24" s="33"/>
      <c r="F24" s="33"/>
      <c r="G24" s="33"/>
      <c r="H24" s="33"/>
      <c r="I24" s="33"/>
      <c r="R24" s="33"/>
      <c r="S24" s="33"/>
      <c r="T24" s="33"/>
      <c r="U24" s="33"/>
      <c r="AE24" s="132" t="e">
        <f>MATCH(A24,'US_long freshly screened'!A:A,0)</f>
        <v>#N/A</v>
      </c>
      <c r="AF24" s="132" t="e">
        <f>MATCH(A24,'US_long actual position'!A:A,0)</f>
        <v>#N/A</v>
      </c>
    </row>
    <row r="25" spans="1:32" x14ac:dyDescent="0.3">
      <c r="A25" s="33"/>
      <c r="B25" s="33"/>
      <c r="C25" s="33"/>
      <c r="D25" s="33"/>
      <c r="E25" s="33">
        <v>0.32466</v>
      </c>
      <c r="F25" s="33">
        <v>82</v>
      </c>
      <c r="G25" s="33">
        <f>F25*E25</f>
        <v>26.622119999999999</v>
      </c>
      <c r="H25" s="33">
        <f>G25*(1/12)^0.5</f>
        <v>7.6851440741992594</v>
      </c>
      <c r="I25" s="33"/>
      <c r="R25" s="33"/>
      <c r="S25" s="33"/>
      <c r="T25" s="33"/>
      <c r="U25" s="33"/>
      <c r="AE25" s="132" t="e">
        <f>MATCH(A25,'US_long freshly screened'!A:A,0)</f>
        <v>#N/A</v>
      </c>
      <c r="AF25" s="132" t="e">
        <f>MATCH(A25,'US_long actual position'!A:A,0)</f>
        <v>#N/A</v>
      </c>
    </row>
    <row r="26" spans="1:32" x14ac:dyDescent="0.3">
      <c r="A26" s="33"/>
      <c r="B26" s="33"/>
      <c r="C26" s="33"/>
      <c r="D26" s="33"/>
      <c r="E26" s="33"/>
      <c r="F26" s="33"/>
      <c r="G26" s="33"/>
      <c r="H26" s="33"/>
      <c r="I26" s="33"/>
      <c r="R26" s="33"/>
      <c r="S26" s="33"/>
      <c r="T26" s="33"/>
      <c r="U26" s="33"/>
      <c r="AE26" s="132" t="e">
        <f>MATCH(A26,'US_long freshly screened'!A:A,0)</f>
        <v>#N/A</v>
      </c>
      <c r="AF26" s="132" t="e">
        <f>MATCH(A26,'US_long actual position'!A:A,0)</f>
        <v>#N/A</v>
      </c>
    </row>
    <row r="27" spans="1:32" x14ac:dyDescent="0.3">
      <c r="A27" s="33"/>
      <c r="B27" s="33"/>
      <c r="C27" s="33"/>
      <c r="D27" s="33"/>
      <c r="E27" s="33"/>
      <c r="F27" s="33"/>
      <c r="G27" s="33"/>
      <c r="H27" s="33"/>
      <c r="I27" s="33"/>
      <c r="R27" s="33"/>
      <c r="S27" s="33"/>
      <c r="T27" s="33"/>
      <c r="U27" s="33"/>
      <c r="AE27" s="132" t="e">
        <f>MATCH(A27,'US_long freshly screened'!A:A,0)</f>
        <v>#N/A</v>
      </c>
      <c r="AF27" s="132" t="e">
        <f>MATCH(A27,'US_long actual position'!A:A,0)</f>
        <v>#N/A</v>
      </c>
    </row>
    <row r="28" spans="1:32" x14ac:dyDescent="0.3">
      <c r="A28" s="33"/>
      <c r="B28" s="33"/>
      <c r="C28" s="33"/>
      <c r="D28" s="33"/>
      <c r="E28" s="33"/>
      <c r="F28" s="33"/>
      <c r="G28" s="33"/>
      <c r="H28" s="33"/>
      <c r="I28" s="33"/>
      <c r="R28" s="33"/>
      <c r="S28" s="33"/>
      <c r="T28" s="33"/>
      <c r="U28" s="33"/>
      <c r="AE28" s="132" t="e">
        <f>MATCH(A28,'US_long freshly screened'!A:A,0)</f>
        <v>#N/A</v>
      </c>
      <c r="AF28" s="132" t="e">
        <f>MATCH(A28,'US_long actual position'!A:A,0)</f>
        <v>#N/A</v>
      </c>
    </row>
    <row r="29" spans="1:32" x14ac:dyDescent="0.3">
      <c r="A29" s="33"/>
      <c r="B29" s="33"/>
      <c r="C29" s="33"/>
      <c r="D29" s="33"/>
      <c r="E29" s="33"/>
      <c r="F29" s="33"/>
      <c r="G29" s="33"/>
      <c r="H29" s="33"/>
      <c r="I29" s="33"/>
      <c r="R29" s="33"/>
      <c r="S29" s="33"/>
      <c r="T29" s="33"/>
      <c r="U29" s="33"/>
      <c r="AE29" s="132" t="e">
        <f>MATCH(A29,'US_long freshly screened'!A:A,0)</f>
        <v>#N/A</v>
      </c>
      <c r="AF29" s="132" t="e">
        <f>MATCH(A29,'US_long actual position'!A:A,0)</f>
        <v>#N/A</v>
      </c>
    </row>
    <row r="30" spans="1:32" x14ac:dyDescent="0.3">
      <c r="A30" s="33"/>
      <c r="B30" s="33"/>
      <c r="C30" s="33"/>
      <c r="D30" s="33"/>
      <c r="E30" s="33"/>
      <c r="F30" s="33"/>
      <c r="G30" s="33"/>
      <c r="H30" s="33"/>
      <c r="I30" s="33"/>
      <c r="R30" s="33"/>
      <c r="S30" s="33"/>
      <c r="T30" s="33"/>
      <c r="U30" s="33"/>
      <c r="AE30" s="132" t="e">
        <f>MATCH(A30,'US_long freshly screened'!A:A,0)</f>
        <v>#N/A</v>
      </c>
      <c r="AF30" s="132" t="e">
        <f>MATCH(A30,'US_long actual position'!A:A,0)</f>
        <v>#N/A</v>
      </c>
    </row>
    <row r="31" spans="1:32" x14ac:dyDescent="0.3">
      <c r="A31" s="33"/>
      <c r="B31" s="33"/>
      <c r="C31" s="33"/>
      <c r="D31" s="33"/>
      <c r="E31" s="33"/>
      <c r="F31" s="33"/>
      <c r="G31" s="33"/>
      <c r="H31" s="33"/>
      <c r="I31" s="33"/>
      <c r="R31" s="33"/>
      <c r="S31" s="33"/>
      <c r="T31" s="33"/>
      <c r="U31" s="33"/>
      <c r="AE31" s="132" t="e">
        <f>MATCH(A31,'US_long freshly screened'!A:A,0)</f>
        <v>#N/A</v>
      </c>
      <c r="AF31" s="132" t="e">
        <f>MATCH(A31,'US_long actual position'!A:A,0)</f>
        <v>#N/A</v>
      </c>
    </row>
    <row r="32" spans="1:32" x14ac:dyDescent="0.3">
      <c r="A32" s="33"/>
      <c r="B32" s="33"/>
      <c r="C32" s="33"/>
      <c r="D32" s="33"/>
      <c r="E32" s="33"/>
      <c r="F32" s="33"/>
      <c r="G32" s="33"/>
      <c r="H32" s="33"/>
      <c r="I32" s="33"/>
      <c r="R32" s="33"/>
      <c r="S32" s="33"/>
      <c r="T32" s="33"/>
      <c r="U32" s="33"/>
    </row>
    <row r="33" spans="1:21" x14ac:dyDescent="0.3">
      <c r="A33" s="33"/>
      <c r="B33" s="33"/>
      <c r="C33" s="33"/>
      <c r="D33" s="33"/>
      <c r="E33" s="33"/>
      <c r="F33" s="33"/>
      <c r="G33" s="33"/>
      <c r="H33" s="33"/>
      <c r="I33" s="33"/>
      <c r="S33" s="33"/>
      <c r="T33" s="33"/>
      <c r="U33" s="33"/>
    </row>
    <row r="34" spans="1:21" x14ac:dyDescent="0.3">
      <c r="S34" s="33"/>
      <c r="T34" s="33"/>
      <c r="U34" s="33"/>
    </row>
  </sheetData>
  <conditionalFormatting sqref="O1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4 X2:X4">
    <cfRule type="containsText" dxfId="204" priority="109" operator="containsText" text="False">
      <formula>NOT(ISERROR(SEARCH("False",L1)))</formula>
    </cfRule>
  </conditionalFormatting>
  <conditionalFormatting sqref="J1">
    <cfRule type="dataBar" priority="10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{E3472F19-C236-4992-B382-891D7DDD9447}</x14:id>
        </ext>
      </extLst>
    </cfRule>
  </conditionalFormatting>
  <conditionalFormatting sqref="L1">
    <cfRule type="containsText" dxfId="203" priority="107" operator="containsText" text="False">
      <formula>NOT(ISERROR(SEARCH("False",L1)))</formula>
    </cfRule>
  </conditionalFormatting>
  <conditionalFormatting sqref="O1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{37D518A7-6309-4FA4-9DD8-B1B82119A630}</x14:id>
        </ext>
      </extLst>
    </cfRule>
  </conditionalFormatting>
  <conditionalFormatting sqref="I1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{083E3805-9E62-4180-ADE5-88338A11CDEA}</x14:id>
        </ext>
      </extLst>
    </cfRule>
  </conditionalFormatting>
  <conditionalFormatting sqref="X1">
    <cfRule type="containsText" dxfId="202" priority="101" operator="containsText" text="False">
      <formula>NOT(ISERROR(SEARCH("False",X1)))</formula>
    </cfRule>
  </conditionalFormatting>
  <conditionalFormatting sqref="X1">
    <cfRule type="containsText" dxfId="201" priority="100" operator="containsText" text="False">
      <formula>NOT(ISERROR(SEARCH("False",X1)))</formula>
    </cfRule>
  </conditionalFormatting>
  <conditionalFormatting sqref="O5:O11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:L11">
    <cfRule type="containsText" dxfId="200" priority="98" operator="containsText" text="False">
      <formula>NOT(ISERROR(SEARCH("False",L5)))</formula>
    </cfRule>
  </conditionalFormatting>
  <conditionalFormatting sqref="J5:J18">
    <cfRule type="dataBar" priority="9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{30EFD6CD-47FC-4DEA-85BD-604D4D0C70F6}</x14:id>
        </ext>
      </extLst>
    </cfRule>
  </conditionalFormatting>
  <conditionalFormatting sqref="L5:L18">
    <cfRule type="containsText" dxfId="199" priority="96" operator="containsText" text="False">
      <formula>NOT(ISERROR(SEARCH("False",L5)))</formula>
    </cfRule>
  </conditionalFormatting>
  <conditionalFormatting sqref="O5:O18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M18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:N18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18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{96DE8779-4FA9-4501-8468-3030C041FE63}</x14:id>
        </ext>
      </extLst>
    </cfRule>
  </conditionalFormatting>
  <conditionalFormatting sqref="X5:X11">
    <cfRule type="containsText" dxfId="198" priority="91" operator="containsText" text="False">
      <formula>NOT(ISERROR(SEARCH("False",X5)))</formula>
    </cfRule>
  </conditionalFormatting>
  <conditionalFormatting sqref="X5:X18">
    <cfRule type="containsText" dxfId="197" priority="90" operator="containsText" text="False">
      <formula>NOT(ISERROR(SEARCH("False",X5)))</formula>
    </cfRule>
  </conditionalFormatting>
  <conditionalFormatting sqref="O12:O18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2:L18">
    <cfRule type="containsText" dxfId="196" priority="88" operator="containsText" text="False">
      <formula>NOT(ISERROR(SEARCH("False",L12)))</formula>
    </cfRule>
  </conditionalFormatting>
  <conditionalFormatting sqref="X12:X18">
    <cfRule type="containsText" dxfId="195" priority="87" operator="containsText" text="False">
      <formula>NOT(ISERROR(SEARCH("False",X12)))</formula>
    </cfRule>
  </conditionalFormatting>
  <conditionalFormatting sqref="O2:O4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">
    <cfRule type="containsText" dxfId="194" priority="85" operator="containsText" text="False">
      <formula>NOT(ISERROR(SEARCH("False",L2)))</formula>
    </cfRule>
  </conditionalFormatting>
  <conditionalFormatting sqref="X2:X3">
    <cfRule type="containsText" dxfId="193" priority="78" operator="containsText" text="False">
      <formula>NOT(ISERROR(SEARCH("False",X2)))</formula>
    </cfRule>
  </conditionalFormatting>
  <conditionalFormatting sqref="O4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ntainsText" dxfId="192" priority="75" operator="containsText" text="False">
      <formula>NOT(ISERROR(SEARCH("False",L4)))</formula>
    </cfRule>
  </conditionalFormatting>
  <conditionalFormatting sqref="X4">
    <cfRule type="containsText" dxfId="191" priority="74" operator="containsText" text="False">
      <formula>NOT(ISERROR(SEARCH("False",X4)))</formula>
    </cfRule>
  </conditionalFormatting>
  <conditionalFormatting sqref="O19:O2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:L23">
    <cfRule type="containsText" dxfId="190" priority="72" operator="containsText" text="False">
      <formula>NOT(ISERROR(SEARCH("False",L19)))</formula>
    </cfRule>
  </conditionalFormatting>
  <conditionalFormatting sqref="J19:J37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{FA370258-FBBA-419F-BB12-82B168496B04}</x14:id>
        </ext>
      </extLst>
    </cfRule>
  </conditionalFormatting>
  <conditionalFormatting sqref="L19:L23">
    <cfRule type="containsText" dxfId="189" priority="70" operator="containsText" text="False">
      <formula>NOT(ISERROR(SEARCH("False",L19)))</formula>
    </cfRule>
  </conditionalFormatting>
  <conditionalFormatting sqref="O19:O2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:M2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:N2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I37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{07A30D99-C095-47B4-9CD1-8816FB81BAD0}</x14:id>
        </ext>
      </extLst>
    </cfRule>
  </conditionalFormatting>
  <conditionalFormatting sqref="X19:X23">
    <cfRule type="containsText" dxfId="188" priority="65" operator="containsText" text="False">
      <formula>NOT(ISERROR(SEARCH("False",X19)))</formula>
    </cfRule>
  </conditionalFormatting>
  <conditionalFormatting sqref="X19:X23">
    <cfRule type="containsText" dxfId="187" priority="64" operator="containsText" text="False">
      <formula>NOT(ISERROR(SEARCH("False",X19)))</formula>
    </cfRule>
  </conditionalFormatting>
  <conditionalFormatting sqref="Y5:Y11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:Y1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2:Y1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:Y2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:V23">
    <cfRule type="containsText" dxfId="186" priority="54" operator="containsText" text="True">
      <formula>NOT(ISERROR(SEARCH("True",V2)))</formula>
    </cfRule>
  </conditionalFormatting>
  <conditionalFormatting sqref="A13:A23 A2:A6">
    <cfRule type="expression" dxfId="185" priority="52">
      <formula>"$AE$30&lt;=200"</formula>
    </cfRule>
  </conditionalFormatting>
  <conditionalFormatting sqref="B5:B1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1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:B1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B37 B2:B3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3:B37 B2:B4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F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C1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C1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C1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:C37 C2:C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3:C37 C2:C4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:C2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:C2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D1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D1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:D1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37 D2:D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3:D37 D2:D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:D2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:D2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:E1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:E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:E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:E37 E2:E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3:E37 E2:E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:E2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:E2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1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37 F2:F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:F37 F2:F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:F2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:F2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3">
    <cfRule type="colorScale" priority="7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4">
    <cfRule type="dataBar" priority="7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{7D3D8DDF-D674-4F7E-9412-F917C9DC46E3}</x14:id>
        </ext>
      </extLst>
    </cfRule>
  </conditionalFormatting>
  <conditionalFormatting sqref="M2:M4">
    <cfRule type="colorScale" priority="7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">
    <cfRule type="colorScale" priority="7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">
    <cfRule type="dataBar" priority="7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{25E94958-AA0E-4AF2-9ED3-5BAF902C6254}</x14:id>
        </ext>
      </extLst>
    </cfRule>
  </conditionalFormatting>
  <conditionalFormatting sqref="Y2:Y3">
    <cfRule type="colorScale" priority="7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23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31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3">
    <cfRule type="colorScale" priority="7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31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46">
    <cfRule type="colorScale" priority="7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6">
    <cfRule type="colorScale" priority="7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38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37">
    <cfRule type="colorScale" priority="7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37">
    <cfRule type="colorScale" priority="7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37">
    <cfRule type="colorScale" priority="7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37">
    <cfRule type="colorScale" priority="7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37">
    <cfRule type="colorScale" priority="7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37">
    <cfRule type="dataBar" priority="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{432CB610-B30D-47C2-A591-CFABFAC7A340}</x14:id>
        </ext>
      </extLst>
    </cfRule>
  </conditionalFormatting>
  <conditionalFormatting sqref="Q2:Q37">
    <cfRule type="dataBar" priority="7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{8FA95AE4-97DC-4230-AB47-92C02634EA14}</x14:id>
        </ext>
      </extLst>
    </cfRule>
  </conditionalFormatting>
  <conditionalFormatting sqref="S1:U34">
    <cfRule type="colorScale" priority="7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472F19-C236-4992-B382-891D7DDD944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37D518A7-6309-4FA4-9DD8-B1B82119A6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083E3805-9E62-4180-ADE5-88338A11CDE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30EFD6CD-47FC-4DEA-85BD-604D4D0C70F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J5:J18</xm:sqref>
        </x14:conditionalFormatting>
        <x14:conditionalFormatting xmlns:xm="http://schemas.microsoft.com/office/excel/2006/main">
          <x14:cfRule type="dataBar" id="{96DE8779-4FA9-4501-8468-3030C041FE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I5:I18</xm:sqref>
        </x14:conditionalFormatting>
        <x14:conditionalFormatting xmlns:xm="http://schemas.microsoft.com/office/excel/2006/main">
          <x14:cfRule type="dataBar" id="{FA370258-FBBA-419F-BB12-82B168496B0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J19:J37</xm:sqref>
        </x14:conditionalFormatting>
        <x14:conditionalFormatting xmlns:xm="http://schemas.microsoft.com/office/excel/2006/main">
          <x14:cfRule type="dataBar" id="{07A30D99-C095-47B4-9CD1-8816FB81BA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I19:I37</xm:sqref>
        </x14:conditionalFormatting>
        <x14:conditionalFormatting xmlns:xm="http://schemas.microsoft.com/office/excel/2006/main">
          <x14:cfRule type="dataBar" id="{7D3D8DDF-D674-4F7E-9412-F917C9DC46E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J2:J4</xm:sqref>
        </x14:conditionalFormatting>
        <x14:conditionalFormatting xmlns:xm="http://schemas.microsoft.com/office/excel/2006/main">
          <x14:cfRule type="dataBar" id="{25E94958-AA0E-4AF2-9ED3-5BAF902C62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I2:I4</xm:sqref>
        </x14:conditionalFormatting>
        <x14:conditionalFormatting xmlns:xm="http://schemas.microsoft.com/office/excel/2006/main">
          <x14:cfRule type="dataBar" id="{432CB610-B30D-47C2-A591-CFABFAC7A3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P2:P37</xm:sqref>
        </x14:conditionalFormatting>
        <x14:conditionalFormatting xmlns:xm="http://schemas.microsoft.com/office/excel/2006/main">
          <x14:cfRule type="dataBar" id="{8FA95AE4-97DC-4230-AB47-92C02634EA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Q2:Q37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1894E-C472-4001-93B2-AC4AB1E6822C}">
  <sheetPr codeName="Tabelle16"/>
  <dimension ref="A1:AF38"/>
  <sheetViews>
    <sheetView zoomScale="55" zoomScaleNormal="55" workbookViewId="0">
      <selection activeCell="A17" sqref="A17"/>
    </sheetView>
  </sheetViews>
  <sheetFormatPr baseColWidth="10" defaultRowHeight="14.4" x14ac:dyDescent="0.3"/>
  <cols>
    <col min="12" max="12" width="12" bestFit="1" customWidth="1"/>
    <col min="14" max="14" width="12" bestFit="1" customWidth="1"/>
    <col min="16" max="16" width="17.88671875" customWidth="1"/>
    <col min="17" max="17" width="18.6640625" bestFit="1" customWidth="1"/>
    <col min="19" max="19" width="20.5546875" customWidth="1"/>
    <col min="20" max="20" width="25.44140625" customWidth="1"/>
    <col min="22" max="22" width="14.44140625" customWidth="1"/>
  </cols>
  <sheetData>
    <row r="1" spans="1:32" x14ac:dyDescent="0.3">
      <c r="A1" s="132" t="s">
        <v>5820</v>
      </c>
      <c r="B1" s="132" t="s">
        <v>514</v>
      </c>
      <c r="C1" s="132" t="s">
        <v>5821</v>
      </c>
      <c r="D1" s="132" t="s">
        <v>19</v>
      </c>
      <c r="E1" s="132" t="s">
        <v>18</v>
      </c>
      <c r="F1" s="132" t="s">
        <v>7</v>
      </c>
      <c r="G1" s="132" t="s">
        <v>5822</v>
      </c>
      <c r="H1" s="132" t="s">
        <v>482</v>
      </c>
      <c r="I1" s="132" t="s">
        <v>5823</v>
      </c>
      <c r="J1" s="132" t="s">
        <v>5824</v>
      </c>
      <c r="K1" s="132" t="s">
        <v>5825</v>
      </c>
      <c r="L1" s="132" t="s">
        <v>5826</v>
      </c>
      <c r="M1" s="132"/>
      <c r="N1" s="132"/>
      <c r="O1" s="132"/>
      <c r="P1" s="132"/>
      <c r="Q1" s="132"/>
      <c r="R1" s="33"/>
      <c r="S1" s="33"/>
      <c r="T1" s="33"/>
      <c r="U1" s="33"/>
      <c r="V1" s="132"/>
      <c r="W1" s="132"/>
      <c r="X1" s="132"/>
      <c r="Y1" s="132"/>
      <c r="Z1" s="132"/>
      <c r="AA1" s="132"/>
      <c r="AB1" s="132"/>
      <c r="AC1" s="132"/>
      <c r="AD1" s="132"/>
      <c r="AE1" s="132"/>
    </row>
    <row r="2" spans="1:32" x14ac:dyDescent="0.3">
      <c r="A2" s="458" t="s">
        <v>257</v>
      </c>
      <c r="B2" s="132"/>
      <c r="C2" s="132"/>
      <c r="D2" s="132"/>
      <c r="E2" s="132"/>
      <c r="F2" s="132"/>
      <c r="G2" s="132"/>
      <c r="H2" s="132">
        <v>0</v>
      </c>
      <c r="I2" s="132"/>
      <c r="J2" s="132"/>
      <c r="K2" s="132"/>
      <c r="L2" s="132"/>
      <c r="M2" s="132"/>
      <c r="N2" s="132"/>
      <c r="O2" s="132"/>
      <c r="P2" s="132"/>
      <c r="Q2" s="132"/>
      <c r="R2" s="33"/>
      <c r="S2" s="33"/>
      <c r="T2" s="33"/>
      <c r="U2" s="33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</row>
    <row r="3" spans="1:32" x14ac:dyDescent="0.3">
      <c r="A3" s="458" t="s">
        <v>55</v>
      </c>
      <c r="B3" s="132"/>
      <c r="C3" s="132"/>
      <c r="D3" s="132"/>
      <c r="E3" s="132"/>
      <c r="F3" s="132"/>
      <c r="G3" s="132"/>
      <c r="H3" s="132">
        <v>0</v>
      </c>
      <c r="I3" s="132"/>
      <c r="J3" s="132"/>
      <c r="K3" s="132"/>
      <c r="L3" s="132"/>
      <c r="M3" s="132"/>
      <c r="N3" s="132"/>
      <c r="O3" s="132"/>
      <c r="P3" s="132"/>
      <c r="Q3" s="132"/>
      <c r="R3" s="33"/>
      <c r="S3" s="33"/>
      <c r="T3" s="33"/>
      <c r="U3" s="33"/>
      <c r="V3" s="132"/>
      <c r="W3" s="132"/>
      <c r="X3" s="132"/>
      <c r="Y3" s="132"/>
      <c r="Z3" s="132"/>
      <c r="AA3" s="132"/>
      <c r="AB3" s="132"/>
      <c r="AC3" s="132"/>
      <c r="AD3" s="132"/>
      <c r="AE3" s="132"/>
      <c r="AF3" s="132"/>
    </row>
    <row r="4" spans="1:32" x14ac:dyDescent="0.3">
      <c r="A4" s="458" t="s">
        <v>1010</v>
      </c>
      <c r="B4" s="132"/>
      <c r="C4" s="132"/>
      <c r="D4" s="132"/>
      <c r="E4" s="132"/>
      <c r="F4" s="132"/>
      <c r="G4" s="132"/>
      <c r="H4" s="132">
        <v>0</v>
      </c>
      <c r="I4" s="132"/>
      <c r="J4" s="132"/>
      <c r="K4" s="132"/>
      <c r="L4" s="132"/>
      <c r="M4" s="132"/>
      <c r="N4" s="132"/>
      <c r="O4" s="132"/>
      <c r="P4" s="132"/>
      <c r="Q4" s="132"/>
      <c r="R4" s="33"/>
      <c r="S4" s="33"/>
      <c r="T4" s="33"/>
      <c r="U4" s="33"/>
      <c r="V4" s="132"/>
      <c r="W4" s="132"/>
      <c r="X4" s="132"/>
      <c r="Y4" s="132"/>
      <c r="Z4" s="132"/>
      <c r="AA4" s="132"/>
      <c r="AB4" s="132"/>
      <c r="AC4" s="132"/>
      <c r="AD4" s="132"/>
      <c r="AE4" s="132"/>
      <c r="AF4" s="132"/>
    </row>
    <row r="5" spans="1:32" x14ac:dyDescent="0.3">
      <c r="A5" s="458" t="s">
        <v>1445</v>
      </c>
      <c r="B5" s="132"/>
      <c r="C5" s="132"/>
      <c r="D5" s="132"/>
      <c r="E5" s="132"/>
      <c r="F5" s="132"/>
      <c r="G5" s="132"/>
      <c r="H5" s="132">
        <v>0</v>
      </c>
      <c r="I5" s="132"/>
      <c r="J5" s="132"/>
      <c r="K5" s="132"/>
      <c r="L5" s="132"/>
      <c r="M5" s="132"/>
      <c r="N5" s="132"/>
      <c r="O5" s="132"/>
      <c r="P5" s="132"/>
      <c r="Q5" s="132"/>
      <c r="R5" s="33"/>
      <c r="S5" s="33"/>
      <c r="T5" s="33"/>
      <c r="U5" s="33"/>
      <c r="V5" s="132"/>
      <c r="W5" s="132"/>
      <c r="X5" s="132"/>
      <c r="Y5" s="132"/>
      <c r="Z5" s="132"/>
      <c r="AA5" s="132"/>
      <c r="AB5" s="132"/>
      <c r="AC5" s="132"/>
      <c r="AD5" s="132"/>
      <c r="AE5" s="132"/>
      <c r="AF5" s="132"/>
    </row>
    <row r="6" spans="1:32" x14ac:dyDescent="0.3">
      <c r="A6" s="458" t="s">
        <v>1418</v>
      </c>
      <c r="B6" s="132"/>
      <c r="C6" s="132"/>
      <c r="D6" s="132"/>
      <c r="E6" s="132"/>
      <c r="F6" s="132"/>
      <c r="G6" s="132"/>
      <c r="H6" s="132">
        <v>0</v>
      </c>
      <c r="I6" s="132"/>
      <c r="J6" s="132"/>
      <c r="K6" s="132"/>
      <c r="L6" s="132"/>
      <c r="M6" s="132"/>
      <c r="N6" s="132"/>
      <c r="O6" s="132"/>
      <c r="P6" s="132"/>
      <c r="Q6" s="132"/>
      <c r="R6" s="33"/>
      <c r="S6" s="33"/>
      <c r="T6" s="33"/>
      <c r="U6" s="33"/>
      <c r="V6" s="132"/>
      <c r="W6" s="132"/>
      <c r="X6" s="132"/>
      <c r="Y6" s="132"/>
      <c r="Z6" s="132"/>
      <c r="AA6" s="132"/>
      <c r="AB6" s="132"/>
      <c r="AC6" s="132"/>
      <c r="AD6" s="132"/>
      <c r="AE6" s="132"/>
      <c r="AF6" s="132"/>
    </row>
    <row r="7" spans="1:32" x14ac:dyDescent="0.3">
      <c r="A7" s="458" t="s">
        <v>1308</v>
      </c>
      <c r="B7" s="132"/>
      <c r="C7" s="132"/>
      <c r="D7" s="132"/>
      <c r="E7" s="132"/>
      <c r="F7" s="132"/>
      <c r="G7" s="132"/>
      <c r="H7" s="132">
        <v>0</v>
      </c>
      <c r="I7" s="132"/>
      <c r="J7" s="132"/>
      <c r="K7" s="132"/>
      <c r="L7" s="132"/>
      <c r="M7" s="132"/>
      <c r="N7" s="132"/>
      <c r="O7" s="132"/>
      <c r="P7" s="132"/>
      <c r="Q7" s="132"/>
      <c r="R7" s="33"/>
      <c r="S7" s="33"/>
      <c r="T7" s="33"/>
      <c r="U7" s="33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</row>
    <row r="8" spans="1:32" x14ac:dyDescent="0.3">
      <c r="A8" s="458" t="s">
        <v>1272</v>
      </c>
      <c r="B8" s="132"/>
      <c r="C8" s="132"/>
      <c r="D8" s="132"/>
      <c r="E8" s="132"/>
      <c r="F8" s="132"/>
      <c r="G8" s="132"/>
      <c r="H8" s="132">
        <v>0</v>
      </c>
      <c r="I8" s="132"/>
      <c r="J8" s="132"/>
      <c r="K8" s="132"/>
      <c r="L8" s="132"/>
      <c r="M8" s="132"/>
      <c r="N8" s="132"/>
      <c r="O8" s="132"/>
      <c r="P8" s="132"/>
      <c r="Q8" s="132"/>
      <c r="R8" s="33"/>
      <c r="S8" s="33"/>
      <c r="T8" s="33"/>
      <c r="U8" s="33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</row>
    <row r="9" spans="1:32" x14ac:dyDescent="0.3">
      <c r="A9" s="458" t="s">
        <v>1552</v>
      </c>
      <c r="B9" s="132"/>
      <c r="C9" s="132"/>
      <c r="D9" s="132"/>
      <c r="E9" s="132"/>
      <c r="F9" s="132"/>
      <c r="G9" s="132"/>
      <c r="H9" s="132">
        <v>0</v>
      </c>
      <c r="I9" s="132"/>
      <c r="J9" s="132"/>
      <c r="K9" s="132"/>
      <c r="L9" s="132"/>
      <c r="M9" s="132"/>
      <c r="N9" s="132"/>
      <c r="O9" s="132"/>
      <c r="P9" s="132"/>
      <c r="Q9" s="132"/>
      <c r="R9" s="33"/>
      <c r="S9" s="33"/>
      <c r="T9" s="33"/>
      <c r="U9" s="33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</row>
    <row r="10" spans="1:32" x14ac:dyDescent="0.3">
      <c r="A10" s="458" t="s">
        <v>423</v>
      </c>
      <c r="B10" s="132"/>
      <c r="C10" s="132"/>
      <c r="D10" s="132"/>
      <c r="E10" s="132"/>
      <c r="F10" s="132"/>
      <c r="G10" s="132"/>
      <c r="H10" s="132">
        <v>0</v>
      </c>
      <c r="I10" s="132"/>
      <c r="J10" s="132"/>
      <c r="K10" s="132"/>
      <c r="L10" s="132"/>
      <c r="M10" s="132"/>
      <c r="N10" s="132"/>
      <c r="O10" s="132"/>
      <c r="P10" s="132"/>
      <c r="Q10" s="132"/>
      <c r="R10" s="33"/>
      <c r="S10" s="33"/>
      <c r="T10" s="33"/>
      <c r="U10" s="33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</row>
    <row r="11" spans="1:32" x14ac:dyDescent="0.3">
      <c r="A11" s="458" t="s">
        <v>1405</v>
      </c>
      <c r="B11" s="132"/>
      <c r="C11" s="132"/>
      <c r="D11" s="132"/>
      <c r="E11" s="132"/>
      <c r="F11" s="132"/>
      <c r="G11" s="132"/>
      <c r="H11" s="132">
        <v>0</v>
      </c>
      <c r="I11" s="132"/>
      <c r="J11" s="132"/>
      <c r="K11" s="132"/>
      <c r="L11" s="132"/>
      <c r="M11" s="132"/>
      <c r="N11" s="132"/>
      <c r="O11" s="132"/>
      <c r="P11" s="132"/>
      <c r="Q11" s="132"/>
      <c r="R11" s="33"/>
      <c r="S11" s="33"/>
      <c r="T11" s="33"/>
      <c r="U11" s="33"/>
      <c r="V11" s="132"/>
      <c r="W11" s="132"/>
      <c r="X11" s="132"/>
      <c r="Y11" s="132"/>
      <c r="Z11" s="132"/>
      <c r="AA11" s="132"/>
      <c r="AB11" s="132"/>
      <c r="AC11" s="132"/>
      <c r="AD11" s="132"/>
      <c r="AE11" s="132"/>
      <c r="AF11" s="132"/>
    </row>
    <row r="12" spans="1:32" x14ac:dyDescent="0.3">
      <c r="A12" s="458" t="s">
        <v>1369</v>
      </c>
      <c r="B12" s="33"/>
      <c r="C12" s="33"/>
      <c r="D12" s="33"/>
      <c r="E12" s="33"/>
      <c r="F12" s="33"/>
      <c r="G12" s="33"/>
      <c r="H12" s="132">
        <v>0</v>
      </c>
      <c r="I12" s="33"/>
      <c r="J12" s="132"/>
      <c r="K12" s="132"/>
      <c r="L12" s="132"/>
      <c r="M12" s="132"/>
      <c r="N12" s="132"/>
      <c r="O12" s="132"/>
      <c r="P12" s="132"/>
      <c r="Q12" s="132"/>
      <c r="R12" s="33"/>
      <c r="S12" s="33"/>
      <c r="T12" s="33"/>
      <c r="U12" s="33"/>
      <c r="V12" s="132"/>
      <c r="W12" s="132"/>
      <c r="X12" s="132"/>
      <c r="Y12" s="132"/>
      <c r="Z12" s="132"/>
      <c r="AA12" s="132"/>
      <c r="AB12" s="132"/>
      <c r="AC12" s="132"/>
      <c r="AD12" s="132"/>
      <c r="AE12" s="132"/>
      <c r="AF12" s="132"/>
    </row>
    <row r="13" spans="1:32" x14ac:dyDescent="0.3">
      <c r="A13" s="458" t="s">
        <v>1942</v>
      </c>
      <c r="B13" s="33"/>
      <c r="C13" s="33"/>
      <c r="D13" s="33"/>
      <c r="E13" s="33"/>
      <c r="F13" s="33"/>
      <c r="G13" s="33"/>
      <c r="H13" s="132">
        <v>0</v>
      </c>
      <c r="I13" s="33"/>
      <c r="J13" s="132"/>
      <c r="K13" s="132"/>
      <c r="L13" s="132"/>
      <c r="M13" s="132"/>
      <c r="N13" s="132"/>
      <c r="O13" s="132"/>
      <c r="P13" s="132"/>
      <c r="Q13" s="132"/>
      <c r="R13" s="33"/>
      <c r="S13" s="33"/>
      <c r="T13" s="33"/>
      <c r="U13" s="33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</row>
    <row r="14" spans="1:32" x14ac:dyDescent="0.3">
      <c r="A14" s="458" t="s">
        <v>1357</v>
      </c>
      <c r="B14" s="33"/>
      <c r="C14" s="33"/>
      <c r="D14" s="33"/>
      <c r="E14" s="33"/>
      <c r="F14" s="33"/>
      <c r="G14" s="33"/>
      <c r="H14" s="132">
        <v>0</v>
      </c>
      <c r="I14" s="33"/>
      <c r="J14" s="132"/>
      <c r="K14" s="132"/>
      <c r="L14" s="132"/>
      <c r="M14" s="132"/>
      <c r="N14" s="132"/>
      <c r="O14" s="132"/>
      <c r="P14" s="132"/>
      <c r="Q14" s="132"/>
      <c r="R14" s="33"/>
      <c r="S14" s="33"/>
      <c r="T14" s="33"/>
      <c r="U14" s="33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</row>
    <row r="15" spans="1:32" x14ac:dyDescent="0.3">
      <c r="A15" s="458" t="s">
        <v>5830</v>
      </c>
      <c r="B15" s="33"/>
      <c r="C15" s="33"/>
      <c r="D15" s="33"/>
      <c r="E15" s="33"/>
      <c r="F15" s="33"/>
      <c r="G15" s="33"/>
      <c r="H15" s="132"/>
      <c r="I15" s="33"/>
      <c r="J15" s="132"/>
      <c r="K15" s="132"/>
      <c r="L15" s="132"/>
      <c r="M15" s="132"/>
      <c r="N15" s="132"/>
      <c r="O15" s="132"/>
      <c r="P15" s="132"/>
      <c r="Q15" s="132"/>
      <c r="R15" s="33"/>
      <c r="S15" s="33"/>
      <c r="T15" s="33"/>
      <c r="U15" s="33"/>
      <c r="V15" s="132"/>
      <c r="W15" s="132"/>
      <c r="X15" s="132"/>
      <c r="Y15" s="132"/>
      <c r="Z15" s="132"/>
      <c r="AA15" s="132"/>
      <c r="AB15" s="132"/>
      <c r="AC15" s="132"/>
      <c r="AD15" s="132"/>
      <c r="AE15" s="132"/>
      <c r="AF15" s="132"/>
    </row>
    <row r="16" spans="1:32" x14ac:dyDescent="0.3">
      <c r="A16" s="458" t="s">
        <v>1989</v>
      </c>
      <c r="B16" s="33"/>
      <c r="C16" s="33"/>
      <c r="D16" s="33"/>
      <c r="E16" s="33"/>
      <c r="F16" s="33"/>
      <c r="G16" s="33"/>
      <c r="H16" s="132"/>
      <c r="I16" s="33"/>
      <c r="J16" s="132"/>
      <c r="K16" s="132"/>
      <c r="L16" s="132"/>
      <c r="M16" s="132"/>
      <c r="N16" s="132"/>
      <c r="O16" s="132"/>
      <c r="P16" s="132"/>
      <c r="Q16" s="132"/>
      <c r="R16" s="33"/>
      <c r="S16" s="33"/>
      <c r="T16" s="33"/>
      <c r="U16" s="33"/>
      <c r="V16" s="132"/>
      <c r="W16" s="132"/>
      <c r="X16" s="132"/>
      <c r="Y16" s="132"/>
      <c r="Z16" s="132"/>
      <c r="AA16" s="132"/>
      <c r="AB16" s="132"/>
      <c r="AC16" s="132"/>
      <c r="AD16" s="132"/>
      <c r="AE16" s="132"/>
      <c r="AF16" s="132"/>
    </row>
    <row r="17" spans="1:32" x14ac:dyDescent="0.3">
      <c r="A17" s="458" t="s">
        <v>5832</v>
      </c>
      <c r="B17" s="33"/>
      <c r="C17" s="33"/>
      <c r="D17" s="33"/>
      <c r="E17" s="33"/>
      <c r="F17" s="33"/>
      <c r="G17" s="33"/>
      <c r="H17" s="132"/>
      <c r="I17" s="33"/>
      <c r="J17" s="132"/>
      <c r="K17" s="132"/>
      <c r="L17" s="132"/>
      <c r="M17" s="132"/>
      <c r="N17" s="132"/>
      <c r="O17" s="132"/>
      <c r="P17" s="132"/>
      <c r="Q17" s="132"/>
      <c r="R17" s="33"/>
      <c r="S17" s="33"/>
      <c r="T17" s="33"/>
      <c r="U17" s="33"/>
      <c r="V17" s="132"/>
      <c r="W17" s="132"/>
      <c r="X17" s="132"/>
      <c r="Y17" s="132"/>
      <c r="Z17" s="132"/>
      <c r="AA17" s="132"/>
      <c r="AB17" s="132"/>
      <c r="AC17" s="132"/>
      <c r="AD17" s="132"/>
      <c r="AE17" s="132"/>
      <c r="AF17" s="132"/>
    </row>
    <row r="18" spans="1:32" x14ac:dyDescent="0.3">
      <c r="A18" s="458" t="s">
        <v>2424</v>
      </c>
      <c r="B18" s="33"/>
      <c r="C18" s="33"/>
      <c r="D18" s="33"/>
      <c r="E18" s="33"/>
      <c r="F18" s="33"/>
      <c r="G18" s="33"/>
      <c r="H18" s="132"/>
      <c r="I18" s="33"/>
      <c r="J18" s="132"/>
      <c r="K18" s="132"/>
      <c r="L18" s="132"/>
      <c r="M18" s="132"/>
      <c r="N18" s="132"/>
      <c r="O18" s="132"/>
      <c r="P18" s="132"/>
      <c r="Q18" s="132"/>
      <c r="R18" s="33"/>
      <c r="S18" s="33"/>
      <c r="T18" s="33"/>
      <c r="U18" s="33"/>
      <c r="V18" s="132"/>
      <c r="W18" s="132"/>
      <c r="X18" s="132"/>
      <c r="Y18" s="132"/>
      <c r="Z18" s="132"/>
      <c r="AA18" s="132"/>
      <c r="AB18" s="132"/>
      <c r="AC18" s="132"/>
      <c r="AD18" s="132"/>
      <c r="AE18" s="132"/>
      <c r="AF18" s="132"/>
    </row>
    <row r="19" spans="1:32" x14ac:dyDescent="0.3">
      <c r="A19" s="458" t="s">
        <v>2397</v>
      </c>
      <c r="B19" s="33"/>
      <c r="C19" s="33"/>
      <c r="D19" s="33"/>
      <c r="E19" s="33"/>
      <c r="F19" s="33"/>
      <c r="G19" s="33"/>
      <c r="H19" s="132"/>
      <c r="I19" s="33"/>
      <c r="J19" s="132"/>
      <c r="K19" s="132"/>
      <c r="L19" s="132"/>
      <c r="M19" s="132"/>
      <c r="N19" s="132"/>
      <c r="O19" s="132"/>
      <c r="P19" s="132"/>
      <c r="Q19" s="132"/>
      <c r="R19" s="33"/>
      <c r="S19" s="33"/>
      <c r="T19" s="33"/>
      <c r="U19" s="33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</row>
    <row r="20" spans="1:32" x14ac:dyDescent="0.3">
      <c r="A20" s="458" t="s">
        <v>928</v>
      </c>
      <c r="B20" s="33"/>
      <c r="C20" s="33"/>
      <c r="D20" s="33"/>
      <c r="E20" s="33"/>
      <c r="F20" s="33"/>
      <c r="G20" s="33"/>
      <c r="H20" s="132"/>
      <c r="I20" s="33"/>
      <c r="J20" s="132"/>
      <c r="K20" s="132"/>
      <c r="L20" s="132"/>
      <c r="M20" s="132"/>
      <c r="N20" s="132"/>
      <c r="O20" s="132"/>
      <c r="P20" s="132"/>
      <c r="Q20" s="132"/>
      <c r="R20" s="33"/>
      <c r="S20" s="33"/>
      <c r="T20" s="33"/>
      <c r="U20" s="33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</row>
    <row r="21" spans="1:32" x14ac:dyDescent="0.3">
      <c r="A21" s="458" t="s">
        <v>1622</v>
      </c>
      <c r="B21" s="33"/>
      <c r="C21" s="33"/>
      <c r="D21" s="33"/>
      <c r="E21" s="33"/>
      <c r="F21" s="33"/>
      <c r="G21" s="33"/>
      <c r="H21" s="132"/>
      <c r="I21" s="33"/>
      <c r="J21" s="132"/>
      <c r="K21" s="132"/>
      <c r="L21" s="132"/>
      <c r="M21" s="132"/>
      <c r="N21" s="132"/>
      <c r="O21" s="132"/>
      <c r="P21" s="132"/>
      <c r="Q21" s="132"/>
      <c r="R21" s="33"/>
      <c r="S21" s="33"/>
      <c r="T21" s="33"/>
      <c r="U21" s="33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</row>
    <row r="22" spans="1:32" x14ac:dyDescent="0.3">
      <c r="A22" s="458" t="s">
        <v>6009</v>
      </c>
      <c r="B22" s="33"/>
      <c r="C22" s="33"/>
      <c r="D22" s="33"/>
      <c r="E22" s="33"/>
      <c r="F22" s="33"/>
      <c r="G22" s="33"/>
      <c r="H22" s="132"/>
      <c r="I22" s="33"/>
      <c r="J22" s="132"/>
      <c r="K22" s="132"/>
      <c r="L22" s="132"/>
      <c r="M22" s="132"/>
      <c r="N22" s="132"/>
      <c r="O22" s="132"/>
      <c r="P22" s="132"/>
      <c r="Q22" s="132"/>
      <c r="R22" s="33"/>
      <c r="S22" s="33"/>
      <c r="T22" s="33"/>
      <c r="U22" s="33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</row>
    <row r="23" spans="1:32" x14ac:dyDescent="0.3">
      <c r="A23" s="458" t="s">
        <v>2920</v>
      </c>
      <c r="C23" s="33"/>
      <c r="D23" s="33"/>
      <c r="E23" s="33"/>
      <c r="F23" s="33"/>
      <c r="G23" s="33"/>
      <c r="H23" s="33"/>
      <c r="I23" s="33"/>
      <c r="J23" s="132"/>
      <c r="K23" s="132"/>
      <c r="L23" s="132"/>
      <c r="M23" s="132"/>
      <c r="N23" s="132"/>
      <c r="O23" s="132"/>
      <c r="P23" s="132"/>
      <c r="Q23" s="132"/>
      <c r="R23" s="33"/>
      <c r="S23" s="33"/>
      <c r="T23" s="33"/>
      <c r="U23" s="33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</row>
    <row r="24" spans="1:32" x14ac:dyDescent="0.3">
      <c r="A24" s="16"/>
      <c r="C24" s="33"/>
      <c r="D24" s="33"/>
      <c r="E24" s="33"/>
      <c r="F24" s="33"/>
      <c r="G24" s="33"/>
      <c r="H24" s="33"/>
      <c r="I24" s="33"/>
      <c r="J24" s="132"/>
      <c r="K24" s="132"/>
      <c r="L24" s="132"/>
      <c r="M24" s="132"/>
      <c r="N24" s="132"/>
      <c r="O24" s="132"/>
      <c r="P24" s="132"/>
      <c r="Q24" s="132"/>
      <c r="R24" s="33"/>
      <c r="S24" s="33"/>
      <c r="T24" s="33"/>
      <c r="U24" s="33"/>
      <c r="V24" s="132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</row>
    <row r="25" spans="1:32" x14ac:dyDescent="0.3">
      <c r="A25" s="16"/>
      <c r="C25" s="33"/>
      <c r="D25" s="33"/>
      <c r="E25" s="33"/>
      <c r="F25" s="33"/>
      <c r="G25" s="33"/>
      <c r="H25" s="33"/>
      <c r="I25" s="33"/>
      <c r="J25" s="132"/>
      <c r="Q25" s="132"/>
      <c r="R25" s="33"/>
      <c r="S25" s="33"/>
      <c r="T25" s="33"/>
      <c r="U25" s="33"/>
      <c r="AE25" s="132"/>
      <c r="AF25" s="132"/>
    </row>
    <row r="26" spans="1:32" x14ac:dyDescent="0.3">
      <c r="A26" s="16"/>
      <c r="C26" s="33"/>
      <c r="D26" s="33"/>
      <c r="E26" s="33"/>
      <c r="F26" s="33"/>
      <c r="G26" s="33"/>
      <c r="H26" s="33"/>
      <c r="I26" s="33"/>
      <c r="J26" s="132"/>
      <c r="Q26" s="132"/>
      <c r="R26" s="33"/>
      <c r="S26" s="33"/>
      <c r="T26" s="33"/>
      <c r="U26" s="33"/>
      <c r="AE26" s="132"/>
      <c r="AF26" s="132"/>
    </row>
    <row r="27" spans="1:32" x14ac:dyDescent="0.3">
      <c r="A27" s="16"/>
      <c r="C27" s="33"/>
      <c r="D27" s="33"/>
      <c r="E27" s="33"/>
      <c r="F27" s="33"/>
      <c r="G27" s="33"/>
      <c r="H27" s="33"/>
      <c r="I27" s="33"/>
      <c r="J27" s="132"/>
      <c r="Q27" s="132"/>
      <c r="R27" s="33"/>
      <c r="S27" s="33"/>
      <c r="T27" s="33"/>
      <c r="U27" s="33"/>
      <c r="AE27" s="132"/>
      <c r="AF27" s="132"/>
    </row>
    <row r="28" spans="1:32" x14ac:dyDescent="0.3">
      <c r="A28" s="16"/>
      <c r="C28" s="33"/>
      <c r="D28" s="33"/>
      <c r="E28" s="33"/>
      <c r="F28" s="33"/>
      <c r="G28" s="33"/>
      <c r="H28" s="33"/>
      <c r="I28" s="33"/>
      <c r="J28" s="132"/>
      <c r="Q28" s="132"/>
      <c r="R28" s="33"/>
      <c r="S28" s="33"/>
      <c r="T28" s="33"/>
      <c r="U28" s="33"/>
      <c r="AE28" s="132"/>
      <c r="AF28" s="132"/>
    </row>
    <row r="29" spans="1:32" x14ac:dyDescent="0.3">
      <c r="A29" s="16"/>
      <c r="C29" s="33"/>
      <c r="D29" s="33"/>
      <c r="E29" s="33"/>
      <c r="F29" s="33"/>
      <c r="G29" s="33"/>
      <c r="H29" s="33"/>
      <c r="I29" s="33"/>
      <c r="J29" s="132"/>
      <c r="Q29" s="132"/>
      <c r="R29" s="33"/>
      <c r="S29" s="33"/>
      <c r="T29" s="33"/>
      <c r="U29" s="33"/>
      <c r="AE29" s="132"/>
      <c r="AF29" s="132"/>
    </row>
    <row r="30" spans="1:32" x14ac:dyDescent="0.3">
      <c r="A30" s="16"/>
      <c r="B30" s="33"/>
      <c r="C30" s="33"/>
      <c r="D30" s="33"/>
      <c r="E30" s="33"/>
      <c r="F30" s="33"/>
      <c r="G30" s="33"/>
      <c r="H30" s="33"/>
      <c r="I30" s="33"/>
      <c r="J30" s="132"/>
      <c r="Q30" s="132"/>
      <c r="R30" s="33"/>
      <c r="S30" s="33"/>
      <c r="T30" s="33"/>
      <c r="U30" s="33"/>
      <c r="AE30" s="132"/>
      <c r="AF30" s="132"/>
    </row>
    <row r="31" spans="1:32" x14ac:dyDescent="0.3">
      <c r="A31" s="16"/>
      <c r="B31" s="33"/>
      <c r="C31" s="33"/>
      <c r="D31" s="33"/>
      <c r="E31" s="33"/>
      <c r="F31" s="33"/>
      <c r="G31" s="33"/>
      <c r="H31" s="33"/>
      <c r="I31" s="33"/>
      <c r="J31" s="132"/>
      <c r="Q31" s="132"/>
      <c r="R31" s="33"/>
      <c r="S31" s="33"/>
      <c r="T31" s="33"/>
      <c r="U31" s="33"/>
      <c r="AE31" s="132"/>
      <c r="AF31" s="132"/>
    </row>
    <row r="32" spans="1:32" x14ac:dyDescent="0.3">
      <c r="A32" s="16"/>
      <c r="B32" s="33"/>
      <c r="C32" s="33"/>
      <c r="D32" s="33"/>
      <c r="E32" s="33"/>
      <c r="F32" s="33"/>
      <c r="G32" s="33"/>
      <c r="H32" s="33"/>
      <c r="I32" s="33"/>
      <c r="J32" s="132"/>
      <c r="Q32" s="132"/>
      <c r="R32" s="33"/>
      <c r="S32" s="33"/>
      <c r="T32" s="33"/>
      <c r="U32" s="33"/>
      <c r="AE32" s="132"/>
      <c r="AF32" s="132"/>
    </row>
    <row r="33" spans="1:21" x14ac:dyDescent="0.3">
      <c r="A33" s="16"/>
      <c r="B33" s="33"/>
      <c r="C33" s="33"/>
      <c r="D33" s="33"/>
      <c r="E33" s="33"/>
      <c r="F33" s="33"/>
      <c r="G33" s="33"/>
      <c r="H33" s="33"/>
      <c r="I33" s="33"/>
      <c r="J33" s="132"/>
      <c r="Q33" s="132"/>
      <c r="R33" s="33"/>
      <c r="S33" s="33"/>
      <c r="T33" s="33"/>
      <c r="U33" s="33"/>
    </row>
    <row r="34" spans="1:21" x14ac:dyDescent="0.3">
      <c r="A34" s="16"/>
      <c r="B34" s="33"/>
      <c r="C34" s="33"/>
      <c r="D34" s="33"/>
      <c r="E34" s="33"/>
      <c r="F34" s="33"/>
      <c r="G34" s="33"/>
      <c r="H34" s="33"/>
      <c r="I34" s="33"/>
      <c r="J34" s="132"/>
      <c r="P34" s="132"/>
      <c r="Q34" s="132"/>
      <c r="S34" s="33"/>
      <c r="T34" s="33"/>
      <c r="U34" s="33"/>
    </row>
    <row r="35" spans="1:21" x14ac:dyDescent="0.3">
      <c r="A35" s="16"/>
      <c r="B35" s="132"/>
      <c r="C35" s="132"/>
      <c r="D35" s="132"/>
      <c r="E35" s="132"/>
      <c r="F35" s="132"/>
      <c r="I35" s="132"/>
      <c r="J35" s="132"/>
      <c r="P35" s="132"/>
      <c r="Q35" s="132"/>
      <c r="S35" s="33"/>
      <c r="T35" s="33"/>
      <c r="U35" s="33"/>
    </row>
    <row r="36" spans="1:21" x14ac:dyDescent="0.3">
      <c r="A36" s="16"/>
      <c r="B36" s="132"/>
      <c r="C36" s="132"/>
      <c r="D36" s="132"/>
      <c r="E36" s="132"/>
      <c r="F36" s="132"/>
      <c r="I36" s="132"/>
      <c r="J36" s="132"/>
      <c r="P36" s="132"/>
      <c r="Q36" s="132"/>
    </row>
    <row r="37" spans="1:21" x14ac:dyDescent="0.3">
      <c r="A37" s="16"/>
      <c r="B37" s="132"/>
      <c r="C37" s="132"/>
      <c r="D37" s="132"/>
      <c r="E37" s="132"/>
      <c r="F37" s="132"/>
      <c r="I37" s="132"/>
      <c r="J37" s="132"/>
      <c r="P37" s="132"/>
      <c r="Q37" s="132"/>
    </row>
    <row r="38" spans="1:21" x14ac:dyDescent="0.3">
      <c r="A38" s="16"/>
      <c r="B38" s="132"/>
      <c r="C38" s="132"/>
      <c r="D38" s="132"/>
      <c r="E38" s="132"/>
      <c r="F38" s="132"/>
      <c r="I38" s="132"/>
      <c r="J38" s="132"/>
      <c r="P38" s="132"/>
      <c r="Q38" s="132"/>
    </row>
  </sheetData>
  <conditionalFormatting sqref="O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ntainsText" dxfId="184" priority="119" operator="containsText" text="False">
      <formula>NOT(ISERROR(SEARCH("False",L1)))</formula>
    </cfRule>
  </conditionalFormatting>
  <conditionalFormatting sqref="J1">
    <cfRule type="dataBar" priority="1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{A730A2B6-9137-4871-BAF4-9C6F12405454}</x14:id>
        </ext>
      </extLst>
    </cfRule>
  </conditionalFormatting>
  <conditionalFormatting sqref="L1">
    <cfRule type="containsText" dxfId="183" priority="117" operator="containsText" text="False">
      <formula>NOT(ISERROR(SEARCH("False",L1)))</formula>
    </cfRule>
  </conditionalFormatting>
  <conditionalFormatting sqref="O1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{1B61277A-3B2A-4712-9F44-0CD8C13AC79F}</x14:id>
        </ext>
      </extLst>
    </cfRule>
  </conditionalFormatting>
  <conditionalFormatting sqref="I1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{231D2640-CE49-4851-AA33-CAB0DBCDA47A}</x14:id>
        </ext>
      </extLst>
    </cfRule>
  </conditionalFormatting>
  <conditionalFormatting sqref="X1">
    <cfRule type="containsText" dxfId="182" priority="110" operator="containsText" text="False">
      <formula>NOT(ISERROR(SEARCH("False",X1)))</formula>
    </cfRule>
  </conditionalFormatting>
  <conditionalFormatting sqref="X1">
    <cfRule type="containsText" dxfId="181" priority="109" operator="containsText" text="False">
      <formula>NOT(ISERROR(SEARCH("False",X1)))</formula>
    </cfRule>
  </conditionalFormatting>
  <conditionalFormatting sqref="O6:O1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12">
    <cfRule type="containsText" dxfId="180" priority="107" operator="containsText" text="False">
      <formula>NOT(ISERROR(SEARCH("False",L6)))</formula>
    </cfRule>
  </conditionalFormatting>
  <conditionalFormatting sqref="J6:J19">
    <cfRule type="dataBar" priority="10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{3A7C6703-6FC7-454B-A876-B9C20CBF520A}</x14:id>
        </ext>
      </extLst>
    </cfRule>
  </conditionalFormatting>
  <conditionalFormatting sqref="L6:L19">
    <cfRule type="containsText" dxfId="179" priority="105" operator="containsText" text="False">
      <formula>NOT(ISERROR(SEARCH("False",L6)))</formula>
    </cfRule>
  </conditionalFormatting>
  <conditionalFormatting sqref="O6:O1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19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9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19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{D0B51C35-F162-403B-9834-BFFC921B449C}</x14:id>
        </ext>
      </extLst>
    </cfRule>
  </conditionalFormatting>
  <conditionalFormatting sqref="X6:X12">
    <cfRule type="containsText" dxfId="178" priority="99" operator="containsText" text="False">
      <formula>NOT(ISERROR(SEARCH("False",X6)))</formula>
    </cfRule>
  </conditionalFormatting>
  <conditionalFormatting sqref="X6:X19">
    <cfRule type="containsText" dxfId="177" priority="98" operator="containsText" text="False">
      <formula>NOT(ISERROR(SEARCH("False",X6)))</formula>
    </cfRule>
  </conditionalFormatting>
  <conditionalFormatting sqref="O13:O1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:L19">
    <cfRule type="containsText" dxfId="176" priority="96" operator="containsText" text="False">
      <formula>NOT(ISERROR(SEARCH("False",L13)))</formula>
    </cfRule>
  </conditionalFormatting>
  <conditionalFormatting sqref="X13:X19">
    <cfRule type="containsText" dxfId="175" priority="95" operator="containsText" text="False">
      <formula>NOT(ISERROR(SEARCH("False",X13)))</formula>
    </cfRule>
  </conditionalFormatting>
  <conditionalFormatting sqref="O2:O4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4">
    <cfRule type="containsText" dxfId="174" priority="92" operator="containsText" text="False">
      <formula>NOT(ISERROR(SEARCH("False",L2)))</formula>
    </cfRule>
  </conditionalFormatting>
  <conditionalFormatting sqref="J2:J5">
    <cfRule type="dataBar" priority="9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{6E0FA1C4-4CBF-4B0E-AAB5-AF4E91CBF6D0}</x14:id>
        </ext>
      </extLst>
    </cfRule>
  </conditionalFormatting>
  <conditionalFormatting sqref="L2:L5">
    <cfRule type="containsText" dxfId="173" priority="90" operator="containsText" text="False">
      <formula>NOT(ISERROR(SEARCH("False",L2)))</formula>
    </cfRule>
  </conditionalFormatting>
  <conditionalFormatting sqref="O2:O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5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{E35D2D12-905E-42A8-B2DC-50DC840A381B}</x14:id>
        </ext>
      </extLst>
    </cfRule>
  </conditionalFormatting>
  <conditionalFormatting sqref="X2:X4">
    <cfRule type="containsText" dxfId="172" priority="84" operator="containsText" text="False">
      <formula>NOT(ISERROR(SEARCH("False",X2)))</formula>
    </cfRule>
  </conditionalFormatting>
  <conditionalFormatting sqref="X2:X5">
    <cfRule type="containsText" dxfId="171" priority="83" operator="containsText" text="False">
      <formula>NOT(ISERROR(SEARCH("False",X2)))</formula>
    </cfRule>
  </conditionalFormatting>
  <conditionalFormatting sqref="O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ntainsText" dxfId="170" priority="80" operator="containsText" text="False">
      <formula>NOT(ISERROR(SEARCH("False",L5)))</formula>
    </cfRule>
  </conditionalFormatting>
  <conditionalFormatting sqref="X5">
    <cfRule type="containsText" dxfId="169" priority="79" operator="containsText" text="False">
      <formula>NOT(ISERROR(SEARCH("False",X5)))</formula>
    </cfRule>
  </conditionalFormatting>
  <conditionalFormatting sqref="O20:O2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24">
    <cfRule type="containsText" dxfId="168" priority="77" operator="containsText" text="False">
      <formula>NOT(ISERROR(SEARCH("False",L20)))</formula>
    </cfRule>
  </conditionalFormatting>
  <conditionalFormatting sqref="J20:J38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{9CF13484-BF38-4993-AAE4-4BEA63BE1AFD}</x14:id>
        </ext>
      </extLst>
    </cfRule>
  </conditionalFormatting>
  <conditionalFormatting sqref="L20:L24">
    <cfRule type="containsText" dxfId="167" priority="75" operator="containsText" text="False">
      <formula>NOT(ISERROR(SEARCH("False",L20)))</formula>
    </cfRule>
  </conditionalFormatting>
  <conditionalFormatting sqref="O20:O2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2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2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38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{07A0941F-C81D-4223-AABB-A74AC42CBD01}</x14:id>
        </ext>
      </extLst>
    </cfRule>
  </conditionalFormatting>
  <conditionalFormatting sqref="X20:X24">
    <cfRule type="containsText" dxfId="166" priority="69" operator="containsText" text="False">
      <formula>NOT(ISERROR(SEARCH("False",X20)))</formula>
    </cfRule>
  </conditionalFormatting>
  <conditionalFormatting sqref="X20:X24">
    <cfRule type="containsText" dxfId="165" priority="68" operator="containsText" text="False">
      <formula>NOT(ISERROR(SEARCH("False",X20)))</formula>
    </cfRule>
  </conditionalFormatting>
  <conditionalFormatting sqref="Y6:Y12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:Y1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3:Y1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4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4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24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24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32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4">
    <cfRule type="containsText" dxfId="164" priority="57" operator="containsText" text="True">
      <formula>NOT(ISERROR(SEARCH("True",V2)))</formula>
    </cfRule>
  </conditionalFormatting>
  <conditionalFormatting sqref="Y2:Y24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:AF3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47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3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6:B1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:B1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B19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4 B34:B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5 B34:B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F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B2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0:B2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22 B30:B38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1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:C1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C1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4 C34:C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5 C34:C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2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2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C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D1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:D1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D1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4 D34:D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5 D34:D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2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2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3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E1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:E1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:E1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4 E34:E3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5 E34:E3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24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2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3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:F1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:F1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4 F34:F3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5 F34:F3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2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2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3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3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{B79E3E52-96EC-4D6A-BB8B-0F2BE2729904}</x14:id>
        </ext>
      </extLst>
    </cfRule>
  </conditionalFormatting>
  <conditionalFormatting sqref="Q2:Q38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{5BC4BEF7-7799-4174-B613-8A2F84ECCF62}</x14:id>
        </ext>
      </extLst>
    </cfRule>
  </conditionalFormatting>
  <conditionalFormatting sqref="S1:U3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U3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:U3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30A2B6-9137-4871-BAF4-9C6F1240545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1B61277A-3B2A-4712-9F44-0CD8C13AC7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231D2640-CE49-4851-AA33-CAB0DBCDA4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3A7C6703-6FC7-454B-A876-B9C20CBF520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J6:J19</xm:sqref>
        </x14:conditionalFormatting>
        <x14:conditionalFormatting xmlns:xm="http://schemas.microsoft.com/office/excel/2006/main">
          <x14:cfRule type="dataBar" id="{D0B51C35-F162-403B-9834-BFFC921B44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I6:I19</xm:sqref>
        </x14:conditionalFormatting>
        <x14:conditionalFormatting xmlns:xm="http://schemas.microsoft.com/office/excel/2006/main">
          <x14:cfRule type="dataBar" id="{6E0FA1C4-4CBF-4B0E-AAB5-AF4E91CBF6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J2:J5</xm:sqref>
        </x14:conditionalFormatting>
        <x14:conditionalFormatting xmlns:xm="http://schemas.microsoft.com/office/excel/2006/main">
          <x14:cfRule type="dataBar" id="{E35D2D12-905E-42A8-B2DC-50DC840A38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I2:I5</xm:sqref>
        </x14:conditionalFormatting>
        <x14:conditionalFormatting xmlns:xm="http://schemas.microsoft.com/office/excel/2006/main">
          <x14:cfRule type="dataBar" id="{9CF13484-BF38-4993-AAE4-4BEA63BE1AF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J20:J38</xm:sqref>
        </x14:conditionalFormatting>
        <x14:conditionalFormatting xmlns:xm="http://schemas.microsoft.com/office/excel/2006/main">
          <x14:cfRule type="dataBar" id="{07A0941F-C81D-4223-AABB-A74AC42CBD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I20:I38</xm:sqref>
        </x14:conditionalFormatting>
        <x14:conditionalFormatting xmlns:xm="http://schemas.microsoft.com/office/excel/2006/main">
          <x14:cfRule type="dataBar" id="{B79E3E52-96EC-4D6A-BB8B-0F2BE272990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P2:P38</xm:sqref>
        </x14:conditionalFormatting>
        <x14:conditionalFormatting xmlns:xm="http://schemas.microsoft.com/office/excel/2006/main">
          <x14:cfRule type="dataBar" id="{5BC4BEF7-7799-4174-B613-8A2F84ECCF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Q2:Q38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5D9A7-4585-49CA-92E4-CD6B82532FD7}">
  <sheetPr codeName="Tabelle4">
    <pageSetUpPr fitToPage="1"/>
  </sheetPr>
  <dimension ref="A1:HI407"/>
  <sheetViews>
    <sheetView tabSelected="1" topLeftCell="F1" zoomScale="70" zoomScaleNormal="70" workbookViewId="0">
      <pane ySplit="1" topLeftCell="A2" activePane="bottomLeft" state="frozen"/>
      <selection pane="bottomLeft" activeCell="S23" sqref="S23"/>
    </sheetView>
  </sheetViews>
  <sheetFormatPr baseColWidth="10" defaultColWidth="11.44140625" defaultRowHeight="14.4" x14ac:dyDescent="0.3"/>
  <cols>
    <col min="1" max="1" width="16.33203125" style="35" bestFit="1" customWidth="1"/>
    <col min="2" max="2" width="9.33203125" style="132" bestFit="1" customWidth="1"/>
    <col min="3" max="3" width="10.109375" style="132" bestFit="1" customWidth="1"/>
    <col min="4" max="4" width="10.5546875" style="132" bestFit="1" customWidth="1"/>
    <col min="5" max="5" width="11.44140625" style="132" bestFit="1"/>
    <col min="6" max="6" width="10.5546875" style="132" bestFit="1" customWidth="1"/>
    <col min="7" max="7" width="42" style="35" bestFit="1" customWidth="1"/>
    <col min="8" max="8" width="24.88671875" style="35" bestFit="1" customWidth="1"/>
    <col min="9" max="9" width="11.5546875" style="35" bestFit="1" customWidth="1"/>
    <col min="10" max="10" width="11.44140625" style="35"/>
    <col min="11" max="11" width="17.44140625" style="35" bestFit="1" customWidth="1"/>
    <col min="12" max="12" width="9.5546875" style="35" bestFit="1" customWidth="1"/>
    <col min="13" max="13" width="11" style="35" bestFit="1" customWidth="1"/>
    <col min="14" max="14" width="9.5546875" style="35" bestFit="1" customWidth="1"/>
    <col min="15" max="15" width="9.6640625" style="35" bestFit="1" customWidth="1"/>
    <col min="16" max="16" width="11" style="132" bestFit="1" customWidth="1"/>
    <col min="17" max="18" width="9.6640625" style="132" customWidth="1"/>
    <col min="19" max="19" width="8.33203125" style="35" customWidth="1"/>
    <col min="20" max="20" width="23.33203125" style="69" customWidth="1"/>
    <col min="21" max="21" width="10.6640625" style="35" bestFit="1" customWidth="1"/>
    <col min="22" max="22" width="14.5546875" style="132" bestFit="1" customWidth="1"/>
    <col min="23" max="23" width="14.5546875" style="35" bestFit="1" customWidth="1"/>
    <col min="24" max="24" width="11.109375" style="35" bestFit="1" customWidth="1"/>
    <col min="25" max="25" width="10.6640625" style="35" bestFit="1" customWidth="1"/>
    <col min="26" max="26" width="11.6640625" style="35" bestFit="1" customWidth="1"/>
    <col min="27" max="27" width="17.6640625" style="35" bestFit="1" customWidth="1"/>
    <col min="28" max="28" width="9.5546875" style="35" bestFit="1" customWidth="1"/>
    <col min="29" max="29" width="14" style="35" bestFit="1" customWidth="1"/>
    <col min="30" max="30" width="7.44140625" style="35" bestFit="1" customWidth="1"/>
    <col min="31" max="31" width="24.88671875" style="35" bestFit="1" customWidth="1"/>
    <col min="32" max="32" width="41" style="35" bestFit="1" customWidth="1"/>
    <col min="33" max="33" width="74.5546875" style="35" bestFit="1" customWidth="1"/>
    <col min="34" max="16384" width="11.44140625" style="35"/>
  </cols>
  <sheetData>
    <row r="1" spans="1:217" s="132" customFormat="1" x14ac:dyDescent="0.3">
      <c r="A1" s="439">
        <v>45455.663599537038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514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7701</v>
      </c>
      <c r="Q1" s="132" t="s">
        <v>7702</v>
      </c>
      <c r="R1" s="132" t="s">
        <v>7703</v>
      </c>
      <c r="S1" s="132" t="s">
        <v>6415</v>
      </c>
      <c r="T1" s="132" t="s">
        <v>6429</v>
      </c>
      <c r="U1" s="132" t="s">
        <v>492</v>
      </c>
      <c r="V1" s="132" t="s">
        <v>5690</v>
      </c>
      <c r="W1" s="132" t="s">
        <v>5708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2477</v>
      </c>
      <c r="AC1" s="132" t="s">
        <v>2794</v>
      </c>
      <c r="AD1" s="132" t="s">
        <v>17</v>
      </c>
      <c r="AE1" s="132" t="s">
        <v>18</v>
      </c>
      <c r="AF1" s="132" t="s">
        <v>19</v>
      </c>
      <c r="AG1" s="132" t="s">
        <v>514</v>
      </c>
      <c r="AP1" s="132" t="s">
        <v>2624</v>
      </c>
      <c r="AQ1" s="132" t="s">
        <v>515</v>
      </c>
      <c r="AR1" s="132" t="s">
        <v>2612</v>
      </c>
      <c r="AS1" s="132" t="s">
        <v>6033</v>
      </c>
      <c r="AT1" s="132" t="s">
        <v>2575</v>
      </c>
      <c r="AU1" s="132" t="s">
        <v>2582</v>
      </c>
      <c r="AV1" s="132" t="s">
        <v>2670</v>
      </c>
      <c r="AW1" s="132" t="s">
        <v>2541</v>
      </c>
      <c r="AX1" s="132" t="s">
        <v>488</v>
      </c>
      <c r="AY1" s="132" t="s">
        <v>7733</v>
      </c>
      <c r="AZ1" s="132" t="s">
        <v>6869</v>
      </c>
      <c r="BA1" s="132" t="s">
        <v>2625</v>
      </c>
      <c r="BB1" s="132" t="s">
        <v>7735</v>
      </c>
      <c r="BC1" s="132" t="s">
        <v>2631</v>
      </c>
      <c r="BD1" s="132" t="s">
        <v>2671</v>
      </c>
      <c r="BE1" s="132" t="s">
        <v>2722</v>
      </c>
      <c r="BF1" s="132" t="s">
        <v>2496</v>
      </c>
      <c r="BG1" s="132" t="s">
        <v>2689</v>
      </c>
      <c r="BH1" s="132" t="s">
        <v>2666</v>
      </c>
      <c r="BI1" s="132" t="s">
        <v>2691</v>
      </c>
      <c r="BJ1" s="132" t="s">
        <v>2737</v>
      </c>
      <c r="BK1" s="132" t="s">
        <v>2518</v>
      </c>
      <c r="BL1" s="132" t="s">
        <v>519</v>
      </c>
      <c r="BM1" s="132" t="s">
        <v>2684</v>
      </c>
      <c r="BN1" s="132" t="s">
        <v>2662</v>
      </c>
      <c r="BO1" s="132" t="s">
        <v>2710</v>
      </c>
      <c r="BP1" s="132" t="s">
        <v>516</v>
      </c>
      <c r="BQ1" s="132" t="s">
        <v>2686</v>
      </c>
      <c r="BR1" s="132" t="s">
        <v>2570</v>
      </c>
      <c r="BS1" s="132" t="s">
        <v>7737</v>
      </c>
      <c r="BT1" s="132" t="s">
        <v>2655</v>
      </c>
      <c r="BU1" s="132" t="s">
        <v>5765</v>
      </c>
      <c r="BV1" s="132" t="s">
        <v>2695</v>
      </c>
      <c r="BW1" s="132" t="s">
        <v>6023</v>
      </c>
      <c r="BX1" s="132" t="s">
        <v>6450</v>
      </c>
      <c r="BY1" s="132" t="s">
        <v>6035</v>
      </c>
      <c r="BZ1" s="132" t="s">
        <v>2535</v>
      </c>
      <c r="CA1" s="132" t="s">
        <v>2693</v>
      </c>
      <c r="CB1" s="132" t="s">
        <v>6031</v>
      </c>
      <c r="CC1" s="132" t="s">
        <v>2523</v>
      </c>
      <c r="CD1" s="132" t="s">
        <v>2721</v>
      </c>
      <c r="CE1" s="132" t="s">
        <v>2587</v>
      </c>
      <c r="CF1" s="132" t="s">
        <v>2714</v>
      </c>
      <c r="CG1" s="132" t="s">
        <v>7739</v>
      </c>
      <c r="CH1" s="132" t="s">
        <v>2553</v>
      </c>
      <c r="CI1" s="132" t="s">
        <v>2619</v>
      </c>
      <c r="CJ1" s="132" t="s">
        <v>2648</v>
      </c>
      <c r="CK1" s="132" t="s">
        <v>2675</v>
      </c>
      <c r="CL1" s="132" t="s">
        <v>5769</v>
      </c>
      <c r="CM1" s="132" t="s">
        <v>7741</v>
      </c>
      <c r="CN1" s="132" t="s">
        <v>2699</v>
      </c>
      <c r="CO1" s="132" t="s">
        <v>2601</v>
      </c>
      <c r="CP1" s="132" t="s">
        <v>2550</v>
      </c>
      <c r="CQ1" s="132" t="s">
        <v>2707</v>
      </c>
      <c r="CR1" s="132" t="s">
        <v>6970</v>
      </c>
      <c r="CS1" s="132" t="s">
        <v>2538</v>
      </c>
      <c r="CT1" s="132" t="s">
        <v>2507</v>
      </c>
      <c r="CU1" s="132" t="s">
        <v>2705</v>
      </c>
      <c r="CV1" s="132" t="s">
        <v>7585</v>
      </c>
      <c r="CW1" s="132" t="s">
        <v>2595</v>
      </c>
      <c r="CX1" s="132" t="s">
        <v>7743</v>
      </c>
      <c r="CY1" s="132" t="s">
        <v>2524</v>
      </c>
      <c r="CZ1" s="132" t="s">
        <v>2559</v>
      </c>
      <c r="DA1" s="132" t="s">
        <v>5719</v>
      </c>
      <c r="DB1" s="132" t="s">
        <v>517</v>
      </c>
      <c r="DC1" s="132" t="s">
        <v>2510</v>
      </c>
      <c r="DD1" s="132" t="s">
        <v>5713</v>
      </c>
      <c r="DE1" s="132" t="s">
        <v>7672</v>
      </c>
      <c r="DF1" s="132" t="s">
        <v>2592</v>
      </c>
      <c r="DG1" s="132" t="s">
        <v>6052</v>
      </c>
      <c r="DH1" s="132" t="s">
        <v>2527</v>
      </c>
      <c r="DI1" s="132" t="s">
        <v>2738</v>
      </c>
      <c r="DJ1" s="132" t="s">
        <v>5767</v>
      </c>
      <c r="DK1" s="132" t="s">
        <v>2673</v>
      </c>
      <c r="DL1" s="132" t="s">
        <v>2668</v>
      </c>
      <c r="DM1" s="132" t="s">
        <v>6037</v>
      </c>
      <c r="DN1" s="132" t="s">
        <v>7745</v>
      </c>
      <c r="DO1" s="132" t="s">
        <v>2561</v>
      </c>
      <c r="DP1" s="132" t="s">
        <v>2744</v>
      </c>
      <c r="DQ1" s="132" t="s">
        <v>2732</v>
      </c>
      <c r="DR1" s="132" t="s">
        <v>7747</v>
      </c>
      <c r="DS1" s="132" t="s">
        <v>2603</v>
      </c>
      <c r="DT1" s="132" t="s">
        <v>552</v>
      </c>
      <c r="DU1" s="132" t="s">
        <v>2638</v>
      </c>
      <c r="DV1" s="132" t="s">
        <v>2658</v>
      </c>
      <c r="DW1" s="132" t="s">
        <v>2621</v>
      </c>
      <c r="DX1" s="132" t="s">
        <v>554</v>
      </c>
      <c r="DY1" s="132" t="s">
        <v>7163</v>
      </c>
      <c r="DZ1" s="132" t="s">
        <v>2703</v>
      </c>
      <c r="EA1" s="132" t="s">
        <v>2734</v>
      </c>
      <c r="EB1" s="132" t="s">
        <v>2647</v>
      </c>
      <c r="EC1" s="132" t="s">
        <v>7749</v>
      </c>
      <c r="ED1" s="132" t="s">
        <v>7751</v>
      </c>
      <c r="EE1" s="132" t="s">
        <v>7753</v>
      </c>
      <c r="EF1" s="132" t="s">
        <v>7586</v>
      </c>
      <c r="EG1" s="132" t="s">
        <v>5711</v>
      </c>
      <c r="EH1" s="132" t="s">
        <v>2529</v>
      </c>
      <c r="EI1" s="132" t="s">
        <v>5764</v>
      </c>
      <c r="EJ1" s="132" t="s">
        <v>6872</v>
      </c>
      <c r="EK1" s="132" t="s">
        <v>2661</v>
      </c>
      <c r="EL1" s="132" t="s">
        <v>2516</v>
      </c>
      <c r="EM1" s="132" t="s">
        <v>7755</v>
      </c>
      <c r="EN1" s="132" t="s">
        <v>2717</v>
      </c>
      <c r="EO1" s="132" t="s">
        <v>7757</v>
      </c>
      <c r="EP1" s="132" t="s">
        <v>6026</v>
      </c>
      <c r="EQ1" s="132" t="s">
        <v>6455</v>
      </c>
      <c r="ER1" s="132" t="s">
        <v>2723</v>
      </c>
      <c r="ES1" s="132" t="s">
        <v>7023</v>
      </c>
      <c r="ET1" s="132" t="s">
        <v>5723</v>
      </c>
      <c r="EU1" s="132" t="s">
        <v>2692</v>
      </c>
      <c r="EV1" s="132" t="s">
        <v>2520</v>
      </c>
      <c r="EW1" s="132" t="s">
        <v>2629</v>
      </c>
      <c r="EX1" s="132" t="s">
        <v>2505</v>
      </c>
      <c r="EY1" s="132" t="s">
        <v>2679</v>
      </c>
      <c r="EZ1" s="132" t="s">
        <v>7759</v>
      </c>
      <c r="FA1" s="132" t="s">
        <v>6972</v>
      </c>
      <c r="FB1" s="132" t="s">
        <v>5721</v>
      </c>
      <c r="FC1" s="132" t="s">
        <v>5717</v>
      </c>
      <c r="FD1" s="132" t="s">
        <v>6003</v>
      </c>
      <c r="FE1" s="132" t="s">
        <v>2584</v>
      </c>
      <c r="FF1" s="132" t="s">
        <v>2640</v>
      </c>
      <c r="FG1" s="132" t="s">
        <v>6453</v>
      </c>
      <c r="FH1" s="132" t="s">
        <v>2645</v>
      </c>
      <c r="FI1" s="132" t="s">
        <v>2568</v>
      </c>
      <c r="FJ1" s="132" t="s">
        <v>2556</v>
      </c>
      <c r="FK1" s="132" t="s">
        <v>2504</v>
      </c>
      <c r="FL1" s="132" t="s">
        <v>2650</v>
      </c>
      <c r="FM1" s="132" t="s">
        <v>2745</v>
      </c>
      <c r="FN1" s="132" t="s">
        <v>7760</v>
      </c>
      <c r="FO1" s="132" t="s">
        <v>2698</v>
      </c>
      <c r="FP1" s="132" t="s">
        <v>6912</v>
      </c>
      <c r="FQ1" s="132" t="s">
        <v>2727</v>
      </c>
      <c r="FR1" s="132" t="s">
        <v>2634</v>
      </c>
      <c r="FS1" s="132" t="s">
        <v>2736</v>
      </c>
      <c r="FT1" s="132" t="s">
        <v>2729</v>
      </c>
      <c r="FU1" s="132" t="s">
        <v>6914</v>
      </c>
      <c r="FV1" s="132" t="s">
        <v>6055</v>
      </c>
      <c r="FW1" s="132" t="s">
        <v>2513</v>
      </c>
      <c r="FX1" s="132" t="s">
        <v>2681</v>
      </c>
      <c r="FY1" s="132" t="s">
        <v>5746</v>
      </c>
      <c r="FZ1" s="132" t="s">
        <v>2502</v>
      </c>
      <c r="GA1" s="132" t="s">
        <v>2580</v>
      </c>
      <c r="GB1" s="132" t="s">
        <v>2664</v>
      </c>
      <c r="GC1" s="132" t="s">
        <v>2614</v>
      </c>
      <c r="GD1" s="132" t="s">
        <v>2642</v>
      </c>
      <c r="GE1" s="132" t="s">
        <v>2532</v>
      </c>
      <c r="GF1" s="132" t="s">
        <v>2597</v>
      </c>
      <c r="GG1" s="132" t="s">
        <v>2609</v>
      </c>
      <c r="GH1" s="132" t="s">
        <v>2677</v>
      </c>
      <c r="GI1" s="132" t="s">
        <v>2660</v>
      </c>
      <c r="GJ1" s="132" t="s">
        <v>553</v>
      </c>
      <c r="GK1" s="132" t="s">
        <v>2617</v>
      </c>
      <c r="GL1" s="132" t="s">
        <v>2650</v>
      </c>
      <c r="GM1" s="132" t="s">
        <v>2645</v>
      </c>
      <c r="GN1" s="132" t="s">
        <v>2634</v>
      </c>
      <c r="GO1" s="132" t="s">
        <v>2640</v>
      </c>
      <c r="GP1" s="132" t="s">
        <v>2729</v>
      </c>
      <c r="GQ1" s="132" t="s">
        <v>2745</v>
      </c>
      <c r="GR1" s="132" t="s">
        <v>5746</v>
      </c>
      <c r="GS1" s="132" t="s">
        <v>6914</v>
      </c>
      <c r="GT1" s="132" t="s">
        <v>2736</v>
      </c>
      <c r="GU1" s="132" t="s">
        <v>6057</v>
      </c>
      <c r="GV1" s="132" t="s">
        <v>6912</v>
      </c>
      <c r="GW1" s="132" t="s">
        <v>2614</v>
      </c>
      <c r="GX1" s="132" t="s">
        <v>2681</v>
      </c>
      <c r="GY1" s="132" t="s">
        <v>2609</v>
      </c>
      <c r="GZ1" s="132" t="s">
        <v>2580</v>
      </c>
      <c r="HA1" s="132" t="s">
        <v>2642</v>
      </c>
      <c r="HB1" s="132" t="s">
        <v>2629</v>
      </c>
      <c r="HC1" s="132" t="s">
        <v>2660</v>
      </c>
      <c r="HD1" s="132" t="s">
        <v>7025</v>
      </c>
      <c r="HE1" s="132" t="s">
        <v>2597</v>
      </c>
      <c r="HF1" s="132" t="s">
        <v>2664</v>
      </c>
      <c r="HG1" s="132" t="s">
        <v>553</v>
      </c>
      <c r="HH1" s="132" t="s">
        <v>2677</v>
      </c>
      <c r="HI1" s="132" t="s">
        <v>2617</v>
      </c>
    </row>
    <row r="2" spans="1:217" x14ac:dyDescent="0.3">
      <c r="A2" s="439" t="s">
        <v>2577</v>
      </c>
      <c r="B2" s="132">
        <v>-0.56999999999999995</v>
      </c>
      <c r="C2" s="132">
        <v>2.86</v>
      </c>
      <c r="D2" s="132">
        <v>16.02</v>
      </c>
      <c r="E2" s="132">
        <v>33.17</v>
      </c>
      <c r="F2" s="132">
        <v>37.840000000000003</v>
      </c>
      <c r="G2" s="413" t="s">
        <v>5664</v>
      </c>
      <c r="H2" s="348" t="s">
        <v>28</v>
      </c>
      <c r="I2" s="129">
        <v>17.456</v>
      </c>
      <c r="J2" s="129">
        <v>-39</v>
      </c>
      <c r="K2" s="129" t="s">
        <v>2578</v>
      </c>
      <c r="L2" s="129" t="b">
        <v>1</v>
      </c>
      <c r="M2" s="129">
        <v>138.066</v>
      </c>
      <c r="N2" s="129">
        <v>3.891</v>
      </c>
      <c r="O2" s="129">
        <v>35.484000000000002</v>
      </c>
      <c r="P2" s="132">
        <v>212.232</v>
      </c>
      <c r="Q2" s="132">
        <v>0.94199999999999995</v>
      </c>
      <c r="R2" s="132">
        <v>199.95500000000001</v>
      </c>
      <c r="S2" s="129">
        <v>2.89</v>
      </c>
      <c r="T2" s="129">
        <v>-143.05799999999999</v>
      </c>
      <c r="U2" s="129">
        <v>14.734999999999999</v>
      </c>
      <c r="V2" s="132">
        <v>-44</v>
      </c>
      <c r="W2" s="129">
        <v>-46</v>
      </c>
      <c r="X2" s="129">
        <v>469</v>
      </c>
      <c r="Y2" s="129" t="s">
        <v>2577</v>
      </c>
      <c r="Z2" s="129" t="b">
        <v>0</v>
      </c>
      <c r="AA2" s="129">
        <v>0</v>
      </c>
      <c r="AB2" s="129" t="b">
        <v>1</v>
      </c>
      <c r="AC2" s="129">
        <v>53</v>
      </c>
      <c r="AD2" s="129">
        <v>1</v>
      </c>
      <c r="AE2" s="129" t="s">
        <v>28</v>
      </c>
      <c r="AF2" s="129" t="s">
        <v>2828</v>
      </c>
      <c r="AG2" s="129" t="s">
        <v>2578</v>
      </c>
    </row>
    <row r="3" spans="1:217" x14ac:dyDescent="0.3">
      <c r="A3" s="129" t="s">
        <v>2544</v>
      </c>
      <c r="B3" s="132">
        <v>-4.6399999999999997</v>
      </c>
      <c r="C3" s="132">
        <v>2.83</v>
      </c>
      <c r="D3" s="132">
        <v>14.07</v>
      </c>
      <c r="E3" s="132">
        <v>22.64</v>
      </c>
      <c r="F3" s="132">
        <v>20.78</v>
      </c>
      <c r="G3" s="366" t="s">
        <v>509</v>
      </c>
      <c r="H3" s="411" t="s">
        <v>66</v>
      </c>
      <c r="I3" s="129">
        <v>3.5459999999999998</v>
      </c>
      <c r="J3" s="129">
        <v>-56</v>
      </c>
      <c r="K3" s="129" t="s">
        <v>5668</v>
      </c>
      <c r="L3" s="129" t="b">
        <v>1</v>
      </c>
      <c r="M3" s="129">
        <v>76.935000000000002</v>
      </c>
      <c r="N3" s="129">
        <v>2.7290000000000001</v>
      </c>
      <c r="O3" s="129">
        <v>28.19</v>
      </c>
      <c r="P3" s="132">
        <v>101.827</v>
      </c>
      <c r="Q3" s="132">
        <v>0.92700000000000005</v>
      </c>
      <c r="R3" s="132">
        <v>94.388000000000005</v>
      </c>
      <c r="S3" s="129">
        <v>2.0699999999999998</v>
      </c>
      <c r="T3" s="129">
        <v>-121.185</v>
      </c>
      <c r="U3" s="129">
        <v>63.65</v>
      </c>
      <c r="V3" s="132">
        <v>-13</v>
      </c>
      <c r="W3" s="129">
        <v>-9</v>
      </c>
      <c r="X3" s="129">
        <v>151</v>
      </c>
      <c r="Y3" s="129" t="s">
        <v>2544</v>
      </c>
      <c r="Z3" s="129" t="b">
        <v>0</v>
      </c>
      <c r="AA3" s="129">
        <v>0</v>
      </c>
      <c r="AB3" s="129" t="b">
        <v>1</v>
      </c>
      <c r="AC3" s="129">
        <v>47</v>
      </c>
      <c r="AD3" s="129">
        <v>0.995</v>
      </c>
      <c r="AE3" s="129" t="s">
        <v>66</v>
      </c>
      <c r="AF3" s="129" t="s">
        <v>509</v>
      </c>
      <c r="AG3" s="129" t="s">
        <v>5668</v>
      </c>
    </row>
    <row r="4" spans="1:217" x14ac:dyDescent="0.3">
      <c r="A4" s="36" t="s">
        <v>518</v>
      </c>
      <c r="B4" s="132">
        <v>-1.08</v>
      </c>
      <c r="C4" s="132">
        <v>0.92</v>
      </c>
      <c r="D4" s="132">
        <v>13.24</v>
      </c>
      <c r="E4" s="132">
        <v>39.18</v>
      </c>
      <c r="F4" s="132">
        <v>30.96</v>
      </c>
      <c r="G4" s="357" t="s">
        <v>243</v>
      </c>
      <c r="H4" s="348" t="s">
        <v>36</v>
      </c>
      <c r="I4" s="129">
        <v>40.923000000000002</v>
      </c>
      <c r="J4" s="129">
        <v>-72</v>
      </c>
      <c r="K4" s="129" t="s">
        <v>402</v>
      </c>
      <c r="L4" s="129" t="b">
        <v>1</v>
      </c>
      <c r="M4" s="129">
        <v>93.325999999999993</v>
      </c>
      <c r="N4" s="129">
        <v>3.57</v>
      </c>
      <c r="O4" s="129">
        <v>26.145</v>
      </c>
      <c r="P4" s="132">
        <v>120.566</v>
      </c>
      <c r="Q4" s="132">
        <v>0.89200000000000002</v>
      </c>
      <c r="R4" s="132">
        <v>107.581</v>
      </c>
      <c r="S4" s="129">
        <v>1.72</v>
      </c>
      <c r="T4" s="129">
        <v>-12.676</v>
      </c>
      <c r="U4" s="129">
        <v>229.2</v>
      </c>
      <c r="V4" s="132">
        <v>-68</v>
      </c>
      <c r="W4" s="129">
        <v>-69</v>
      </c>
      <c r="X4" s="129">
        <v>50</v>
      </c>
      <c r="Y4" s="129" t="s">
        <v>518</v>
      </c>
      <c r="Z4" s="129" t="b">
        <v>0</v>
      </c>
      <c r="AA4" s="129">
        <v>0</v>
      </c>
      <c r="AB4" s="129" t="b">
        <v>1</v>
      </c>
      <c r="AC4" s="129">
        <v>45</v>
      </c>
      <c r="AD4" s="129">
        <v>0.99</v>
      </c>
      <c r="AE4" s="129" t="s">
        <v>36</v>
      </c>
      <c r="AF4" s="129" t="s">
        <v>243</v>
      </c>
      <c r="AG4" s="129" t="s">
        <v>402</v>
      </c>
    </row>
    <row r="5" spans="1:217" x14ac:dyDescent="0.3">
      <c r="A5" s="129" t="s">
        <v>5762</v>
      </c>
      <c r="B5" s="132">
        <v>0</v>
      </c>
      <c r="C5" s="132">
        <v>4.03</v>
      </c>
      <c r="D5" s="132">
        <v>10.039999999999999</v>
      </c>
      <c r="E5" s="132">
        <v>22.51</v>
      </c>
      <c r="F5" s="132">
        <v>21.77</v>
      </c>
      <c r="G5" s="356" t="s">
        <v>191</v>
      </c>
      <c r="H5" s="348" t="s">
        <v>36</v>
      </c>
      <c r="I5" s="129">
        <v>1.2789999999999999</v>
      </c>
      <c r="J5" s="129">
        <v>-60</v>
      </c>
      <c r="K5" s="129" t="s">
        <v>5763</v>
      </c>
      <c r="L5" s="129" t="b">
        <v>1</v>
      </c>
      <c r="M5" s="129">
        <v>55.853000000000002</v>
      </c>
      <c r="N5" s="129">
        <v>2.2690000000000001</v>
      </c>
      <c r="O5" s="129">
        <v>24.611999999999998</v>
      </c>
      <c r="P5" s="132">
        <v>67.161000000000001</v>
      </c>
      <c r="Q5" s="132">
        <v>0.89100000000000001</v>
      </c>
      <c r="R5" s="132">
        <v>59.865000000000002</v>
      </c>
      <c r="S5" s="129">
        <v>1.92</v>
      </c>
      <c r="T5" s="129">
        <v>0</v>
      </c>
      <c r="U5" s="129">
        <v>80</v>
      </c>
      <c r="V5" s="132">
        <v>-63</v>
      </c>
      <c r="W5" s="129">
        <v>-54</v>
      </c>
      <c r="X5" s="129">
        <v>130</v>
      </c>
      <c r="Y5" s="129" t="s">
        <v>5762</v>
      </c>
      <c r="Z5" s="129" t="b">
        <v>0</v>
      </c>
      <c r="AA5" s="129">
        <v>0</v>
      </c>
      <c r="AB5" s="129" t="b">
        <v>1</v>
      </c>
      <c r="AC5" s="129">
        <v>52</v>
      </c>
      <c r="AD5" s="129">
        <v>0.98499999999999999</v>
      </c>
      <c r="AE5" s="129" t="s">
        <v>36</v>
      </c>
      <c r="AF5" s="129" t="s">
        <v>191</v>
      </c>
      <c r="AG5" s="129" t="s">
        <v>5763</v>
      </c>
    </row>
    <row r="6" spans="1:217" x14ac:dyDescent="0.3">
      <c r="A6" s="129" t="s">
        <v>9196</v>
      </c>
      <c r="B6" s="132">
        <v>0.73</v>
      </c>
      <c r="C6" s="132">
        <v>5.37</v>
      </c>
      <c r="D6" s="132">
        <v>19.079999999999998</v>
      </c>
      <c r="E6" s="132">
        <v>29.56</v>
      </c>
      <c r="F6" s="132">
        <v>24.85</v>
      </c>
      <c r="G6" s="388" t="s">
        <v>27</v>
      </c>
      <c r="H6" s="346" t="s">
        <v>28</v>
      </c>
      <c r="I6" s="129">
        <v>0.20100000000000001</v>
      </c>
      <c r="J6" s="129">
        <v>-70</v>
      </c>
      <c r="K6" s="129" t="s">
        <v>9197</v>
      </c>
      <c r="L6" s="129" t="b">
        <v>1</v>
      </c>
      <c r="M6" s="129">
        <v>81.344999999999999</v>
      </c>
      <c r="N6" s="129">
        <v>3.4369999999999998</v>
      </c>
      <c r="O6" s="129">
        <v>23.67</v>
      </c>
      <c r="P6" s="132">
        <v>109.977</v>
      </c>
      <c r="Q6" s="132">
        <v>0.9</v>
      </c>
      <c r="R6" s="132">
        <v>99.022999999999996</v>
      </c>
      <c r="S6" s="129">
        <v>2.8</v>
      </c>
      <c r="T6" s="129">
        <v>-34.661999999999999</v>
      </c>
      <c r="U6" s="129">
        <v>4.12</v>
      </c>
      <c r="V6" s="132">
        <v>124</v>
      </c>
      <c r="W6" s="129">
        <v>57</v>
      </c>
      <c r="X6" s="129">
        <v>1733</v>
      </c>
      <c r="Y6" s="129" t="s">
        <v>9196</v>
      </c>
      <c r="Z6" s="129" t="b">
        <v>0</v>
      </c>
      <c r="AA6" s="129">
        <v>0</v>
      </c>
      <c r="AB6" s="129" t="b">
        <v>1</v>
      </c>
      <c r="AC6" s="129">
        <v>44</v>
      </c>
      <c r="AD6" s="129">
        <v>0.98</v>
      </c>
      <c r="AE6" s="129" t="s">
        <v>28</v>
      </c>
      <c r="AF6" s="129" t="s">
        <v>27</v>
      </c>
      <c r="AG6" s="129" t="s">
        <v>9197</v>
      </c>
    </row>
    <row r="7" spans="1:217" x14ac:dyDescent="0.3">
      <c r="A7" s="129" t="s">
        <v>2599</v>
      </c>
      <c r="B7" s="132">
        <v>-0.11</v>
      </c>
      <c r="C7" s="132">
        <v>-1.96</v>
      </c>
      <c r="D7" s="132">
        <v>8.09</v>
      </c>
      <c r="E7" s="132">
        <v>32.630000000000003</v>
      </c>
      <c r="F7" s="132">
        <v>25.7</v>
      </c>
      <c r="G7" s="367" t="s">
        <v>512</v>
      </c>
      <c r="H7" s="410" t="s">
        <v>24</v>
      </c>
      <c r="I7" s="129">
        <v>0.60499999999999998</v>
      </c>
      <c r="J7" s="129">
        <v>-73</v>
      </c>
      <c r="K7" s="129" t="s">
        <v>2600</v>
      </c>
      <c r="L7" s="129" t="b">
        <v>1</v>
      </c>
      <c r="M7" s="129">
        <v>101.005</v>
      </c>
      <c r="N7" s="129">
        <v>4.3079999999999998</v>
      </c>
      <c r="O7" s="129">
        <v>23.443999999999999</v>
      </c>
      <c r="P7" s="132">
        <v>147.61799999999999</v>
      </c>
      <c r="Q7" s="132">
        <v>0.87</v>
      </c>
      <c r="R7" s="132">
        <v>128.36500000000001</v>
      </c>
      <c r="S7" s="129">
        <v>2.2400000000000002</v>
      </c>
      <c r="T7" s="129">
        <v>-42.402999999999999</v>
      </c>
      <c r="U7" s="129">
        <v>18.98</v>
      </c>
      <c r="V7" s="132">
        <v>-89</v>
      </c>
      <c r="W7" s="129">
        <v>-89</v>
      </c>
      <c r="X7" s="129">
        <v>471</v>
      </c>
      <c r="Y7" s="129" t="s">
        <v>2599</v>
      </c>
      <c r="Z7" s="129" t="b">
        <v>0</v>
      </c>
      <c r="AA7" s="129">
        <v>0</v>
      </c>
      <c r="AB7" s="129" t="b">
        <v>1</v>
      </c>
      <c r="AC7" s="129">
        <v>45</v>
      </c>
      <c r="AD7" s="129">
        <v>0.97499999999999998</v>
      </c>
      <c r="AE7" s="129" t="s">
        <v>24</v>
      </c>
      <c r="AF7" s="129" t="s">
        <v>512</v>
      </c>
      <c r="AG7" s="129" t="s">
        <v>2600</v>
      </c>
    </row>
    <row r="8" spans="1:217" x14ac:dyDescent="0.3">
      <c r="A8" s="129" t="s">
        <v>6869</v>
      </c>
      <c r="B8" s="132">
        <v>-0.61</v>
      </c>
      <c r="C8" s="132">
        <v>-0.41</v>
      </c>
      <c r="D8" s="132">
        <v>4.3</v>
      </c>
      <c r="E8" s="132">
        <v>19.75</v>
      </c>
      <c r="F8" s="132">
        <v>24.04</v>
      </c>
      <c r="G8" s="357" t="s">
        <v>6870</v>
      </c>
      <c r="H8" s="348" t="s">
        <v>28</v>
      </c>
      <c r="I8" s="129">
        <v>0.57099999999999995</v>
      </c>
      <c r="J8" s="129">
        <v>-72</v>
      </c>
      <c r="K8" s="129" t="s">
        <v>6871</v>
      </c>
      <c r="L8" s="129" t="b">
        <v>1</v>
      </c>
      <c r="M8" s="129">
        <v>85.301000000000002</v>
      </c>
      <c r="N8" s="129">
        <v>3.7370000000000001</v>
      </c>
      <c r="O8" s="129">
        <v>22.826000000000001</v>
      </c>
      <c r="P8" s="132">
        <v>118.39100000000001</v>
      </c>
      <c r="Q8" s="132">
        <v>0.872</v>
      </c>
      <c r="R8" s="132">
        <v>103.208</v>
      </c>
      <c r="S8" s="129">
        <v>3.13</v>
      </c>
      <c r="T8" s="129">
        <v>79.13</v>
      </c>
      <c r="U8" s="129">
        <v>9.6999999999999993</v>
      </c>
      <c r="V8" s="132">
        <v>93</v>
      </c>
      <c r="W8" s="129">
        <v>148</v>
      </c>
      <c r="X8" s="129">
        <v>659</v>
      </c>
      <c r="Y8" s="129" t="s">
        <v>6869</v>
      </c>
      <c r="Z8" s="129" t="b">
        <v>0</v>
      </c>
      <c r="AA8" s="129">
        <v>0</v>
      </c>
      <c r="AB8" s="129" t="b">
        <v>1</v>
      </c>
      <c r="AC8" s="129">
        <v>44</v>
      </c>
      <c r="AD8" s="129">
        <v>0.97</v>
      </c>
      <c r="AE8" s="129" t="s">
        <v>28</v>
      </c>
      <c r="AF8" s="129" t="s">
        <v>2829</v>
      </c>
      <c r="AG8" s="129" t="s">
        <v>6871</v>
      </c>
    </row>
    <row r="9" spans="1:217" x14ac:dyDescent="0.3">
      <c r="A9" s="129" t="s">
        <v>2682</v>
      </c>
      <c r="B9" s="132">
        <v>-9.5</v>
      </c>
      <c r="C9" s="132">
        <v>-13.69</v>
      </c>
      <c r="D9" s="132">
        <v>9.76</v>
      </c>
      <c r="E9" s="132">
        <v>43.72</v>
      </c>
      <c r="F9" s="132">
        <v>39.72</v>
      </c>
      <c r="G9" s="359" t="s">
        <v>56</v>
      </c>
      <c r="H9" s="409" t="s">
        <v>24</v>
      </c>
      <c r="I9" s="129">
        <v>3.0859999999999999</v>
      </c>
      <c r="J9" s="129">
        <v>-70</v>
      </c>
      <c r="K9" s="129" t="s">
        <v>2683</v>
      </c>
      <c r="L9" s="129" t="b">
        <v>1</v>
      </c>
      <c r="M9" s="129">
        <v>139.291</v>
      </c>
      <c r="N9" s="129">
        <v>6.2679999999999998</v>
      </c>
      <c r="O9" s="129">
        <v>22.224</v>
      </c>
      <c r="P9" s="132">
        <v>193.071</v>
      </c>
      <c r="Q9" s="132">
        <v>0.85599999999999998</v>
      </c>
      <c r="R9" s="132">
        <v>165.22200000000001</v>
      </c>
      <c r="S9" s="129">
        <v>3.74</v>
      </c>
      <c r="T9" s="129">
        <v>-79.950999999999993</v>
      </c>
      <c r="U9" s="129">
        <v>13.05</v>
      </c>
      <c r="V9" s="132">
        <v>-4</v>
      </c>
      <c r="W9" s="129">
        <v>-27</v>
      </c>
      <c r="X9" s="129">
        <v>410</v>
      </c>
      <c r="Y9" s="129" t="s">
        <v>2682</v>
      </c>
      <c r="Z9" s="129" t="b">
        <v>0</v>
      </c>
      <c r="AA9" s="129">
        <v>0</v>
      </c>
      <c r="AB9" s="129" t="b">
        <v>0</v>
      </c>
      <c r="AC9" s="129">
        <v>45</v>
      </c>
      <c r="AD9" s="129">
        <v>0.96499999999999997</v>
      </c>
      <c r="AE9" s="129" t="s">
        <v>24</v>
      </c>
      <c r="AF9" s="129" t="s">
        <v>56</v>
      </c>
      <c r="AG9" s="129" t="s">
        <v>2683</v>
      </c>
    </row>
    <row r="10" spans="1:217" x14ac:dyDescent="0.3">
      <c r="A10" s="129" t="s">
        <v>2712</v>
      </c>
      <c r="B10" s="132">
        <v>-0.25</v>
      </c>
      <c r="C10" s="132">
        <v>-0.99</v>
      </c>
      <c r="D10" s="132">
        <v>37.36</v>
      </c>
      <c r="E10" s="132">
        <v>102.03</v>
      </c>
      <c r="F10" s="132">
        <v>72.19</v>
      </c>
      <c r="G10" s="363" t="s">
        <v>56</v>
      </c>
      <c r="H10" s="410" t="s">
        <v>24</v>
      </c>
      <c r="I10" s="129">
        <v>18.923999999999999</v>
      </c>
      <c r="J10" s="129">
        <v>-80</v>
      </c>
      <c r="K10" s="129" t="s">
        <v>2713</v>
      </c>
      <c r="L10" s="129" t="b">
        <v>1</v>
      </c>
      <c r="M10" s="129">
        <v>242.46100000000001</v>
      </c>
      <c r="N10" s="129">
        <v>11.085000000000001</v>
      </c>
      <c r="O10" s="129">
        <v>21.872</v>
      </c>
      <c r="P10" s="132">
        <v>510.47800000000001</v>
      </c>
      <c r="Q10" s="132">
        <v>0.89300000000000002</v>
      </c>
      <c r="R10" s="132">
        <v>455.75599999999997</v>
      </c>
      <c r="S10" s="129">
        <v>4.34</v>
      </c>
      <c r="T10" s="129">
        <v>38.591000000000001</v>
      </c>
      <c r="U10" s="129">
        <v>23.9</v>
      </c>
      <c r="V10" s="132">
        <v>-67</v>
      </c>
      <c r="W10" s="129">
        <v>-69</v>
      </c>
      <c r="X10" s="129">
        <v>192</v>
      </c>
      <c r="Y10" s="129" t="s">
        <v>2712</v>
      </c>
      <c r="Z10" s="129" t="b">
        <v>0</v>
      </c>
      <c r="AA10" s="129">
        <v>0</v>
      </c>
      <c r="AB10" s="129" t="b">
        <v>1</v>
      </c>
      <c r="AC10" s="129">
        <v>52</v>
      </c>
      <c r="AD10" s="129">
        <v>0.96</v>
      </c>
      <c r="AE10" s="129" t="s">
        <v>24</v>
      </c>
      <c r="AF10" s="129" t="s">
        <v>56</v>
      </c>
      <c r="AG10" s="129" t="s">
        <v>2713</v>
      </c>
    </row>
    <row r="11" spans="1:217" x14ac:dyDescent="0.3">
      <c r="A11" s="129" t="s">
        <v>7022</v>
      </c>
      <c r="B11" s="132">
        <v>1.87</v>
      </c>
      <c r="C11" s="132">
        <v>4.6900000000000004</v>
      </c>
      <c r="D11" s="132">
        <v>8.75</v>
      </c>
      <c r="E11" s="132">
        <v>23.37</v>
      </c>
      <c r="F11" s="132">
        <v>20.49</v>
      </c>
      <c r="G11" s="252" t="s">
        <v>177</v>
      </c>
      <c r="H11" s="411" t="s">
        <v>24</v>
      </c>
      <c r="I11" s="129">
        <v>0.86199999999999999</v>
      </c>
      <c r="J11" s="129">
        <v>-40</v>
      </c>
      <c r="K11" s="129" t="s">
        <v>6028</v>
      </c>
      <c r="L11" s="129" t="b">
        <v>1</v>
      </c>
      <c r="M11" s="129">
        <v>51.079000000000001</v>
      </c>
      <c r="N11" s="129">
        <v>2.3530000000000002</v>
      </c>
      <c r="O11" s="129">
        <v>21.707000000000001</v>
      </c>
      <c r="P11" s="132">
        <v>60.183999999999997</v>
      </c>
      <c r="Q11" s="132">
        <v>0.86899999999999999</v>
      </c>
      <c r="R11" s="132">
        <v>52.328000000000003</v>
      </c>
      <c r="S11" s="129">
        <v>2.21</v>
      </c>
      <c r="T11" s="129">
        <v>18.448</v>
      </c>
      <c r="U11" s="129">
        <v>49.1</v>
      </c>
      <c r="V11" s="132">
        <v>-67</v>
      </c>
      <c r="W11" s="129">
        <v>-54</v>
      </c>
      <c r="X11" s="129">
        <v>184</v>
      </c>
      <c r="Y11" s="129" t="s">
        <v>7022</v>
      </c>
      <c r="Z11" s="129" t="b">
        <v>0</v>
      </c>
      <c r="AA11" s="129">
        <v>0</v>
      </c>
      <c r="AB11" s="129" t="b">
        <v>1</v>
      </c>
      <c r="AC11" s="129">
        <v>48</v>
      </c>
      <c r="AD11" s="129">
        <v>0.95499999999999996</v>
      </c>
      <c r="AE11" s="129" t="s">
        <v>24</v>
      </c>
      <c r="AF11" s="129" t="s">
        <v>177</v>
      </c>
      <c r="AG11" s="129" t="s">
        <v>6028</v>
      </c>
    </row>
    <row r="12" spans="1:217" x14ac:dyDescent="0.3">
      <c r="A12" s="36" t="s">
        <v>2518</v>
      </c>
      <c r="B12" s="132">
        <v>-5.66</v>
      </c>
      <c r="C12" s="132">
        <v>0.46</v>
      </c>
      <c r="D12" s="132">
        <v>8.19</v>
      </c>
      <c r="E12" s="132">
        <v>18.100000000000001</v>
      </c>
      <c r="F12" s="132">
        <v>21.96</v>
      </c>
      <c r="G12" s="357" t="s">
        <v>186</v>
      </c>
      <c r="H12" s="348" t="s">
        <v>150</v>
      </c>
      <c r="I12" s="129">
        <v>1.867</v>
      </c>
      <c r="J12" s="129">
        <v>-74</v>
      </c>
      <c r="K12" s="129" t="s">
        <v>2519</v>
      </c>
      <c r="L12" s="129" t="b">
        <v>1</v>
      </c>
      <c r="M12" s="129">
        <v>90.884</v>
      </c>
      <c r="N12" s="129">
        <v>4.2140000000000004</v>
      </c>
      <c r="O12" s="129">
        <v>21.568999999999999</v>
      </c>
      <c r="P12" s="132">
        <v>126.28400000000001</v>
      </c>
      <c r="Q12" s="132">
        <v>0.86199999999999999</v>
      </c>
      <c r="R12" s="132">
        <v>108.86499999999999</v>
      </c>
      <c r="S12" s="129">
        <v>2.77</v>
      </c>
      <c r="T12" s="129">
        <v>19.98</v>
      </c>
      <c r="U12" s="129">
        <v>10.83</v>
      </c>
      <c r="V12" s="132">
        <v>-53</v>
      </c>
      <c r="W12" s="129">
        <v>-66</v>
      </c>
      <c r="X12" s="129">
        <v>666</v>
      </c>
      <c r="Y12" s="129" t="s">
        <v>2518</v>
      </c>
      <c r="Z12" s="129" t="b">
        <v>0</v>
      </c>
      <c r="AA12" s="129">
        <v>0</v>
      </c>
      <c r="AB12" s="129" t="b">
        <v>1</v>
      </c>
      <c r="AC12" s="129">
        <v>51</v>
      </c>
      <c r="AD12" s="129">
        <v>0.95</v>
      </c>
      <c r="AE12" s="129" t="s">
        <v>150</v>
      </c>
      <c r="AF12" s="129" t="s">
        <v>186</v>
      </c>
      <c r="AG12" s="129" t="s">
        <v>2519</v>
      </c>
    </row>
    <row r="13" spans="1:217" x14ac:dyDescent="0.3">
      <c r="A13" s="36" t="s">
        <v>8468</v>
      </c>
      <c r="B13" s="132">
        <v>3.53</v>
      </c>
      <c r="C13" s="132">
        <v>24.35</v>
      </c>
      <c r="D13" s="132">
        <v>33.47</v>
      </c>
      <c r="E13" s="132">
        <v>90.4</v>
      </c>
      <c r="F13" s="132">
        <v>92.02</v>
      </c>
      <c r="G13" s="367" t="s">
        <v>137</v>
      </c>
      <c r="H13" s="410" t="s">
        <v>28</v>
      </c>
      <c r="I13" s="129">
        <v>0.35699999999999998</v>
      </c>
      <c r="J13" s="129">
        <v>-77</v>
      </c>
      <c r="K13" s="129" t="s">
        <v>8469</v>
      </c>
      <c r="L13" s="129" t="b">
        <v>1</v>
      </c>
      <c r="M13" s="129">
        <v>205.46199999999999</v>
      </c>
      <c r="N13" s="129">
        <v>10.379</v>
      </c>
      <c r="O13" s="129">
        <v>19.795999999999999</v>
      </c>
      <c r="P13" s="132">
        <v>324.55599999999998</v>
      </c>
      <c r="Q13" s="132">
        <v>0.82399999999999995</v>
      </c>
      <c r="R13" s="132">
        <v>267.34300000000002</v>
      </c>
      <c r="S13" s="129">
        <v>4.9000000000000004</v>
      </c>
      <c r="T13" s="129">
        <v>30.305</v>
      </c>
      <c r="U13" s="129">
        <v>67.400000000000006</v>
      </c>
      <c r="V13" s="132">
        <v>-40</v>
      </c>
      <c r="W13" s="129">
        <v>-35</v>
      </c>
      <c r="X13" s="129">
        <v>60</v>
      </c>
      <c r="Y13" s="129" t="s">
        <v>8468</v>
      </c>
      <c r="Z13" s="129" t="b">
        <v>0</v>
      </c>
      <c r="AA13" s="129">
        <v>0</v>
      </c>
      <c r="AB13" s="129" t="b">
        <v>1</v>
      </c>
      <c r="AC13" s="129">
        <v>46</v>
      </c>
      <c r="AD13" s="129">
        <v>0.94499999999999995</v>
      </c>
      <c r="AE13" s="129" t="s">
        <v>28</v>
      </c>
      <c r="AF13" s="129" t="s">
        <v>137</v>
      </c>
      <c r="AG13" s="129" t="s">
        <v>8469</v>
      </c>
    </row>
    <row r="14" spans="1:217" x14ac:dyDescent="0.3">
      <c r="A14" s="129" t="s">
        <v>5709</v>
      </c>
      <c r="B14" s="132">
        <v>-3.42</v>
      </c>
      <c r="C14" s="132">
        <v>-1.81</v>
      </c>
      <c r="D14" s="132">
        <v>25.56</v>
      </c>
      <c r="E14" s="132">
        <v>69.680000000000007</v>
      </c>
      <c r="F14" s="132">
        <v>43.44</v>
      </c>
      <c r="G14" s="248" t="s">
        <v>162</v>
      </c>
      <c r="H14" s="351" t="s">
        <v>28</v>
      </c>
      <c r="I14" s="129">
        <v>1.8859999999999999</v>
      </c>
      <c r="J14" s="129">
        <v>-87</v>
      </c>
      <c r="K14" s="129" t="s">
        <v>5710</v>
      </c>
      <c r="L14" s="129" t="b">
        <v>1</v>
      </c>
      <c r="M14" s="129">
        <v>166.119</v>
      </c>
      <c r="N14" s="129">
        <v>8.4649999999999999</v>
      </c>
      <c r="O14" s="129">
        <v>19.623999999999999</v>
      </c>
      <c r="P14" s="132">
        <v>296.036</v>
      </c>
      <c r="Q14" s="132">
        <v>0.85299999999999998</v>
      </c>
      <c r="R14" s="132">
        <v>252.45099999999999</v>
      </c>
      <c r="S14" s="129">
        <v>4.71</v>
      </c>
      <c r="T14" s="129">
        <v>28.638999999999999</v>
      </c>
      <c r="U14" s="129">
        <v>282</v>
      </c>
      <c r="V14" s="132">
        <v>-71</v>
      </c>
      <c r="W14" s="129">
        <v>-57</v>
      </c>
      <c r="X14" s="129">
        <v>15</v>
      </c>
      <c r="Y14" s="129" t="s">
        <v>5709</v>
      </c>
      <c r="Z14" s="129" t="b">
        <v>0</v>
      </c>
      <c r="AA14" s="129">
        <v>0</v>
      </c>
      <c r="AB14" s="129" t="b">
        <v>1</v>
      </c>
      <c r="AC14" s="129">
        <v>54</v>
      </c>
      <c r="AD14" s="129">
        <v>0.94</v>
      </c>
      <c r="AE14" s="129" t="s">
        <v>28</v>
      </c>
      <c r="AF14" s="129" t="s">
        <v>162</v>
      </c>
      <c r="AG14" s="129" t="s">
        <v>5710</v>
      </c>
    </row>
    <row r="15" spans="1:217" x14ac:dyDescent="0.3">
      <c r="A15" s="129" t="s">
        <v>6021</v>
      </c>
      <c r="B15" s="132">
        <v>8.49</v>
      </c>
      <c r="C15" s="132">
        <v>25.58</v>
      </c>
      <c r="D15" s="132">
        <v>69.88</v>
      </c>
      <c r="E15" s="132">
        <v>118.12</v>
      </c>
      <c r="F15" s="132">
        <v>97.48</v>
      </c>
      <c r="G15" s="357" t="s">
        <v>130</v>
      </c>
      <c r="H15" s="348" t="s">
        <v>31</v>
      </c>
      <c r="I15" s="129">
        <v>1.1970000000000001</v>
      </c>
      <c r="J15" s="129">
        <v>-67</v>
      </c>
      <c r="K15" s="129" t="s">
        <v>6022</v>
      </c>
      <c r="L15" s="129" t="b">
        <v>1</v>
      </c>
      <c r="M15" s="129">
        <v>207.815</v>
      </c>
      <c r="N15" s="129">
        <v>10.669</v>
      </c>
      <c r="O15" s="129">
        <v>19.478999999999999</v>
      </c>
      <c r="P15" s="132">
        <v>331.899</v>
      </c>
      <c r="Q15" s="132">
        <v>0.875</v>
      </c>
      <c r="R15" s="132">
        <v>290.25400000000002</v>
      </c>
      <c r="S15" s="129">
        <v>3.98</v>
      </c>
      <c r="T15" s="129">
        <v>4.0170000000000003</v>
      </c>
      <c r="U15" s="129">
        <v>62.6</v>
      </c>
      <c r="V15" s="132">
        <v>-45</v>
      </c>
      <c r="W15" s="129">
        <v>-47</v>
      </c>
      <c r="X15" s="129">
        <v>80</v>
      </c>
      <c r="Y15" s="129" t="s">
        <v>6021</v>
      </c>
      <c r="Z15" s="129" t="b">
        <v>0</v>
      </c>
      <c r="AA15" s="129">
        <v>0</v>
      </c>
      <c r="AB15" s="129" t="b">
        <v>1</v>
      </c>
      <c r="AC15" s="129">
        <v>57</v>
      </c>
      <c r="AD15" s="129">
        <v>0.93500000000000005</v>
      </c>
      <c r="AE15" s="129" t="s">
        <v>31</v>
      </c>
      <c r="AF15" s="129" t="s">
        <v>130</v>
      </c>
      <c r="AG15" s="129" t="s">
        <v>6022</v>
      </c>
    </row>
    <row r="16" spans="1:217" x14ac:dyDescent="0.3">
      <c r="A16" s="36" t="s">
        <v>2707</v>
      </c>
      <c r="B16" s="132">
        <v>-1.26</v>
      </c>
      <c r="C16" s="132">
        <v>-6.74</v>
      </c>
      <c r="D16" s="132">
        <v>64.069999999999993</v>
      </c>
      <c r="E16" s="132">
        <v>74.37</v>
      </c>
      <c r="F16" s="132">
        <v>91.19</v>
      </c>
      <c r="G16" s="357" t="s">
        <v>105</v>
      </c>
      <c r="H16" s="348" t="s">
        <v>36</v>
      </c>
      <c r="I16" s="129">
        <v>1.52</v>
      </c>
      <c r="J16" s="129">
        <v>-94</v>
      </c>
      <c r="K16" s="129" t="s">
        <v>2708</v>
      </c>
      <c r="L16" s="129" t="b">
        <v>1</v>
      </c>
      <c r="M16" s="129">
        <v>265.67200000000003</v>
      </c>
      <c r="N16" s="129">
        <v>14.138</v>
      </c>
      <c r="O16" s="129">
        <v>18.791</v>
      </c>
      <c r="P16" s="132">
        <v>618.11300000000006</v>
      </c>
      <c r="Q16" s="132">
        <v>0.86499999999999999</v>
      </c>
      <c r="R16" s="132">
        <v>534.827</v>
      </c>
      <c r="S16" s="129">
        <v>4.4800000000000004</v>
      </c>
      <c r="T16" s="129">
        <v>-33.238</v>
      </c>
      <c r="U16" s="129">
        <v>7.0549999999999997</v>
      </c>
      <c r="V16" s="132">
        <v>-51</v>
      </c>
      <c r="W16" s="129">
        <v>-68</v>
      </c>
      <c r="X16" s="129">
        <v>633</v>
      </c>
      <c r="Y16" s="129" t="s">
        <v>2707</v>
      </c>
      <c r="Z16" s="129" t="b">
        <v>0</v>
      </c>
      <c r="AA16" s="129">
        <v>0</v>
      </c>
      <c r="AB16" s="129" t="b">
        <v>0</v>
      </c>
      <c r="AC16" s="129">
        <v>49</v>
      </c>
      <c r="AD16" s="129">
        <v>0.93</v>
      </c>
      <c r="AE16" s="129" t="s">
        <v>36</v>
      </c>
      <c r="AF16" s="129" t="s">
        <v>105</v>
      </c>
      <c r="AG16" s="129" t="s">
        <v>2708</v>
      </c>
    </row>
    <row r="17" spans="1:33" x14ac:dyDescent="0.3">
      <c r="A17" s="129" t="s">
        <v>2542</v>
      </c>
      <c r="B17" s="132">
        <v>-0.09</v>
      </c>
      <c r="C17" s="132">
        <v>-6.45</v>
      </c>
      <c r="D17" s="132">
        <v>2.94</v>
      </c>
      <c r="E17" s="132">
        <v>26.96</v>
      </c>
      <c r="F17" s="132">
        <v>16.920000000000002</v>
      </c>
      <c r="G17" s="364" t="s">
        <v>5664</v>
      </c>
      <c r="H17" s="410" t="s">
        <v>28</v>
      </c>
      <c r="I17" s="129">
        <v>29.61</v>
      </c>
      <c r="J17" s="129">
        <v>-47</v>
      </c>
      <c r="K17" s="129" t="s">
        <v>497</v>
      </c>
      <c r="L17" s="129" t="b">
        <v>1</v>
      </c>
      <c r="M17" s="129">
        <v>88.823999999999998</v>
      </c>
      <c r="N17" s="129">
        <v>4.9000000000000004</v>
      </c>
      <c r="O17" s="129">
        <v>18.126999999999999</v>
      </c>
      <c r="P17" s="132">
        <v>121.616</v>
      </c>
      <c r="Q17" s="132">
        <v>0.79700000000000004</v>
      </c>
      <c r="R17" s="132">
        <v>96.876999999999995</v>
      </c>
      <c r="S17" s="129">
        <v>2.2799999999999998</v>
      </c>
      <c r="T17" s="129">
        <v>-83.09</v>
      </c>
      <c r="U17" s="129">
        <v>14.996</v>
      </c>
      <c r="V17" s="132">
        <v>-66</v>
      </c>
      <c r="W17" s="129">
        <v>-66</v>
      </c>
      <c r="X17" s="129">
        <v>585</v>
      </c>
      <c r="Y17" s="129" t="s">
        <v>2542</v>
      </c>
      <c r="Z17" s="129" t="b">
        <v>0</v>
      </c>
      <c r="AA17" s="129">
        <v>0</v>
      </c>
      <c r="AB17" s="129" t="b">
        <v>0</v>
      </c>
      <c r="AC17" s="129">
        <v>51</v>
      </c>
      <c r="AD17" s="129">
        <v>0.92500000000000004</v>
      </c>
      <c r="AE17" s="129" t="s">
        <v>28</v>
      </c>
      <c r="AF17" s="129" t="s">
        <v>2828</v>
      </c>
      <c r="AG17" s="129" t="s">
        <v>497</v>
      </c>
    </row>
    <row r="18" spans="1:33" x14ac:dyDescent="0.3">
      <c r="A18" s="129" t="s">
        <v>2655</v>
      </c>
      <c r="B18" s="132">
        <v>1.89</v>
      </c>
      <c r="C18" s="132">
        <v>2.4500000000000002</v>
      </c>
      <c r="D18" s="132">
        <v>12.46</v>
      </c>
      <c r="E18" s="132">
        <v>16.5</v>
      </c>
      <c r="F18" s="132">
        <v>20.41</v>
      </c>
      <c r="G18" s="356" t="s">
        <v>151</v>
      </c>
      <c r="H18" s="348" t="s">
        <v>102</v>
      </c>
      <c r="I18" s="129">
        <v>33.302999999999997</v>
      </c>
      <c r="J18" s="129">
        <v>-34</v>
      </c>
      <c r="K18" s="129" t="s">
        <v>2620</v>
      </c>
      <c r="L18" s="129" t="b">
        <v>1</v>
      </c>
      <c r="M18" s="129">
        <v>51.01</v>
      </c>
      <c r="N18" s="129">
        <v>2.8959999999999999</v>
      </c>
      <c r="O18" s="129">
        <v>17.614000000000001</v>
      </c>
      <c r="P18" s="132">
        <v>59.784999999999997</v>
      </c>
      <c r="Q18" s="132">
        <v>0.82199999999999995</v>
      </c>
      <c r="R18" s="132">
        <v>49.113999999999997</v>
      </c>
      <c r="S18" s="129">
        <v>1.27</v>
      </c>
      <c r="T18" s="129">
        <v>83.429000000000002</v>
      </c>
      <c r="U18" s="129">
        <v>75.349999999999994</v>
      </c>
      <c r="V18" s="132">
        <v>-60</v>
      </c>
      <c r="W18" s="129">
        <v>-54</v>
      </c>
      <c r="X18" s="129">
        <v>208</v>
      </c>
      <c r="Y18" s="129" t="s">
        <v>2655</v>
      </c>
      <c r="Z18" s="129" t="b">
        <v>0</v>
      </c>
      <c r="AA18" s="129">
        <v>0</v>
      </c>
      <c r="AB18" s="129" t="b">
        <v>1</v>
      </c>
      <c r="AC18" s="129">
        <v>51</v>
      </c>
      <c r="AD18" s="129">
        <v>0.92</v>
      </c>
      <c r="AE18" s="129" t="s">
        <v>102</v>
      </c>
      <c r="AF18" s="129" t="s">
        <v>151</v>
      </c>
      <c r="AG18" s="129" t="s">
        <v>2620</v>
      </c>
    </row>
    <row r="19" spans="1:33" x14ac:dyDescent="0.3">
      <c r="A19" s="129" t="s">
        <v>7735</v>
      </c>
      <c r="B19" s="132">
        <v>1</v>
      </c>
      <c r="C19" s="132">
        <v>3.33</v>
      </c>
      <c r="D19" s="132">
        <v>5.77</v>
      </c>
      <c r="E19" s="132">
        <v>21.39</v>
      </c>
      <c r="F19" s="132">
        <v>21.75</v>
      </c>
      <c r="G19" s="374" t="s">
        <v>109</v>
      </c>
      <c r="H19" s="348" t="s">
        <v>31</v>
      </c>
      <c r="I19" s="129">
        <v>0.39700000000000002</v>
      </c>
      <c r="J19" s="129">
        <v>-65</v>
      </c>
      <c r="K19" s="129" t="s">
        <v>7736</v>
      </c>
      <c r="L19" s="129" t="b">
        <v>1</v>
      </c>
      <c r="M19" s="129">
        <v>88.56</v>
      </c>
      <c r="N19" s="129">
        <v>5.1680000000000001</v>
      </c>
      <c r="O19" s="129">
        <v>17.137</v>
      </c>
      <c r="P19" s="132">
        <v>123.71</v>
      </c>
      <c r="Q19" s="132">
        <v>0.8</v>
      </c>
      <c r="R19" s="132">
        <v>98.960999999999999</v>
      </c>
      <c r="S19" s="129">
        <v>3.4</v>
      </c>
      <c r="T19" s="129">
        <v>153.24</v>
      </c>
      <c r="U19" s="129">
        <v>40.299999999999997</v>
      </c>
      <c r="V19" s="132">
        <v>25</v>
      </c>
      <c r="W19" s="129">
        <v>19</v>
      </c>
      <c r="X19" s="129">
        <v>145</v>
      </c>
      <c r="Y19" s="129" t="s">
        <v>7735</v>
      </c>
      <c r="Z19" s="129" t="b">
        <v>0</v>
      </c>
      <c r="AA19" s="129">
        <v>0</v>
      </c>
      <c r="AB19" s="129" t="b">
        <v>1</v>
      </c>
      <c r="AC19" s="129">
        <v>37</v>
      </c>
      <c r="AD19" s="129">
        <v>0.91500000000000004</v>
      </c>
      <c r="AE19" s="129" t="s">
        <v>31</v>
      </c>
      <c r="AF19" s="129" t="s">
        <v>109</v>
      </c>
      <c r="AG19" s="129" t="s">
        <v>7736</v>
      </c>
    </row>
    <row r="20" spans="1:33" x14ac:dyDescent="0.3">
      <c r="A20" s="129" t="s">
        <v>9152</v>
      </c>
      <c r="B20" s="132">
        <v>-8.1999999999999993</v>
      </c>
      <c r="C20" s="132">
        <v>2.68</v>
      </c>
      <c r="D20" s="132">
        <v>5.76</v>
      </c>
      <c r="E20" s="132">
        <v>17.239999999999998</v>
      </c>
      <c r="F20" s="132">
        <v>12.64</v>
      </c>
      <c r="G20" s="368" t="s">
        <v>5672</v>
      </c>
      <c r="H20" s="409" t="s">
        <v>150</v>
      </c>
      <c r="I20" s="129">
        <v>0.39800000000000002</v>
      </c>
      <c r="J20" s="129">
        <v>-21</v>
      </c>
      <c r="K20" s="129" t="s">
        <v>9153</v>
      </c>
      <c r="L20" s="129" t="b">
        <v>1</v>
      </c>
      <c r="M20" s="129">
        <v>51.970999999999997</v>
      </c>
      <c r="N20" s="129">
        <v>3.1819999999999999</v>
      </c>
      <c r="O20" s="129">
        <v>16.335000000000001</v>
      </c>
      <c r="P20" s="132">
        <v>64.009</v>
      </c>
      <c r="Q20" s="132">
        <v>0.78900000000000003</v>
      </c>
      <c r="R20" s="132">
        <v>50.488</v>
      </c>
      <c r="S20" s="129">
        <v>3.49</v>
      </c>
      <c r="T20" s="129">
        <v>3.117</v>
      </c>
      <c r="U20" s="129">
        <v>9.18</v>
      </c>
      <c r="V20" s="132">
        <v>-79</v>
      </c>
      <c r="W20" s="129">
        <v>-74</v>
      </c>
      <c r="X20" s="129">
        <v>623</v>
      </c>
      <c r="Y20" s="129" t="s">
        <v>9152</v>
      </c>
      <c r="Z20" s="129" t="b">
        <v>0</v>
      </c>
      <c r="AA20" s="129">
        <v>0</v>
      </c>
      <c r="AB20" s="129" t="b">
        <v>1</v>
      </c>
      <c r="AC20" s="129">
        <v>49</v>
      </c>
      <c r="AD20" s="129">
        <v>0.91</v>
      </c>
      <c r="AE20" s="129" t="s">
        <v>150</v>
      </c>
      <c r="AF20" s="129" t="s">
        <v>2822</v>
      </c>
      <c r="AG20" s="129" t="s">
        <v>9153</v>
      </c>
    </row>
    <row r="21" spans="1:33" x14ac:dyDescent="0.3">
      <c r="A21" s="129" t="s">
        <v>8474</v>
      </c>
      <c r="B21" s="132">
        <v>-0.56000000000000005</v>
      </c>
      <c r="C21" s="132">
        <v>16.36</v>
      </c>
      <c r="D21" s="132">
        <v>15.41</v>
      </c>
      <c r="E21" s="132">
        <v>21.38</v>
      </c>
      <c r="F21" s="132">
        <v>29.65</v>
      </c>
      <c r="G21" s="369" t="s">
        <v>56</v>
      </c>
      <c r="H21" s="409" t="s">
        <v>24</v>
      </c>
      <c r="I21" s="129">
        <v>0.23300000000000001</v>
      </c>
      <c r="J21" s="129">
        <v>-69</v>
      </c>
      <c r="K21" s="129" t="s">
        <v>8475</v>
      </c>
      <c r="L21" s="129" t="b">
        <v>1</v>
      </c>
      <c r="M21" s="129">
        <v>83.271000000000001</v>
      </c>
      <c r="N21" s="129">
        <v>5.181</v>
      </c>
      <c r="O21" s="129">
        <v>16.074000000000002</v>
      </c>
      <c r="P21" s="132">
        <v>115.782</v>
      </c>
      <c r="Q21" s="132">
        <v>0.77500000000000002</v>
      </c>
      <c r="R21" s="132">
        <v>89.710999999999999</v>
      </c>
      <c r="S21" s="129">
        <v>3.57</v>
      </c>
      <c r="T21" s="129">
        <v>43.738</v>
      </c>
      <c r="U21" s="129">
        <v>14.08</v>
      </c>
      <c r="V21" s="132">
        <v>-35</v>
      </c>
      <c r="W21" s="129">
        <v>-46</v>
      </c>
      <c r="X21" s="129">
        <v>397</v>
      </c>
      <c r="Y21" s="129" t="s">
        <v>8474</v>
      </c>
      <c r="Z21" s="129" t="b">
        <v>0</v>
      </c>
      <c r="AA21" s="129">
        <v>0</v>
      </c>
      <c r="AB21" s="129" t="b">
        <v>0</v>
      </c>
      <c r="AC21" s="129">
        <v>47</v>
      </c>
      <c r="AD21" s="129">
        <v>0.90500000000000003</v>
      </c>
      <c r="AE21" s="129" t="s">
        <v>24</v>
      </c>
      <c r="AF21" s="129" t="s">
        <v>56</v>
      </c>
      <c r="AG21" s="129" t="s">
        <v>8475</v>
      </c>
    </row>
    <row r="22" spans="1:33" x14ac:dyDescent="0.3">
      <c r="A22" s="129" t="s">
        <v>2553</v>
      </c>
      <c r="B22" s="132">
        <v>1.1499999999999999</v>
      </c>
      <c r="C22" s="132">
        <v>8.1</v>
      </c>
      <c r="D22" s="132">
        <v>39.200000000000003</v>
      </c>
      <c r="E22" s="132">
        <v>41.17</v>
      </c>
      <c r="F22" s="132">
        <v>40.799999999999997</v>
      </c>
      <c r="G22" s="395" t="s">
        <v>27</v>
      </c>
      <c r="H22" s="345" t="s">
        <v>28</v>
      </c>
      <c r="I22" s="129">
        <v>1.5489999999999999</v>
      </c>
      <c r="J22" s="129">
        <v>-81</v>
      </c>
      <c r="K22" s="129" t="s">
        <v>2554</v>
      </c>
      <c r="L22" s="129" t="b">
        <v>1</v>
      </c>
      <c r="M22" s="129">
        <v>124.29900000000001</v>
      </c>
      <c r="N22" s="129">
        <v>7.8179999999999996</v>
      </c>
      <c r="O22" s="129">
        <v>15.898999999999999</v>
      </c>
      <c r="P22" s="132">
        <v>192.58</v>
      </c>
      <c r="Q22" s="132">
        <v>0.80900000000000005</v>
      </c>
      <c r="R22" s="132">
        <v>155.75899999999999</v>
      </c>
      <c r="S22" s="129">
        <v>2.61</v>
      </c>
      <c r="T22" s="129">
        <v>-59.783000000000001</v>
      </c>
      <c r="U22" s="129">
        <v>14.08</v>
      </c>
      <c r="V22" s="132">
        <v>-51</v>
      </c>
      <c r="W22" s="129">
        <v>-50</v>
      </c>
      <c r="X22" s="129">
        <v>543</v>
      </c>
      <c r="Y22" s="129" t="s">
        <v>2553</v>
      </c>
      <c r="Z22" s="129" t="b">
        <v>0</v>
      </c>
      <c r="AA22" s="129">
        <v>0</v>
      </c>
      <c r="AB22" s="129" t="b">
        <v>1</v>
      </c>
      <c r="AC22" s="129">
        <v>53</v>
      </c>
      <c r="AD22" s="129">
        <v>0.89900000000000002</v>
      </c>
      <c r="AE22" s="129" t="s">
        <v>28</v>
      </c>
      <c r="AF22" s="129" t="s">
        <v>27</v>
      </c>
      <c r="AG22" s="129" t="s">
        <v>2554</v>
      </c>
    </row>
    <row r="23" spans="1:33" x14ac:dyDescent="0.3">
      <c r="A23" s="129" t="s">
        <v>7019</v>
      </c>
      <c r="B23" s="132">
        <v>-3.81</v>
      </c>
      <c r="C23" s="132">
        <v>-0.12</v>
      </c>
      <c r="D23" s="132">
        <v>7.34</v>
      </c>
      <c r="E23" s="132">
        <v>21.93</v>
      </c>
      <c r="F23" s="132">
        <v>14.25</v>
      </c>
      <c r="G23" s="384" t="s">
        <v>23</v>
      </c>
      <c r="H23" s="410" t="s">
        <v>24</v>
      </c>
      <c r="I23" s="129">
        <v>1.0720000000000001</v>
      </c>
      <c r="J23" s="129">
        <v>-54</v>
      </c>
      <c r="K23" s="129" t="s">
        <v>7020</v>
      </c>
      <c r="L23" s="129" t="b">
        <v>1</v>
      </c>
      <c r="M23" s="129">
        <v>51.237000000000002</v>
      </c>
      <c r="N23" s="129">
        <v>3.2490000000000001</v>
      </c>
      <c r="O23" s="129">
        <v>15.769</v>
      </c>
      <c r="P23" s="132">
        <v>60.081000000000003</v>
      </c>
      <c r="Q23" s="132">
        <v>0.78400000000000003</v>
      </c>
      <c r="R23" s="132">
        <v>47.121000000000002</v>
      </c>
      <c r="S23" s="129">
        <v>2.2200000000000002</v>
      </c>
      <c r="T23" s="129">
        <v>16.227</v>
      </c>
      <c r="U23" s="129">
        <v>166.8</v>
      </c>
      <c r="V23" s="132">
        <v>-30</v>
      </c>
      <c r="W23" s="129">
        <v>-20</v>
      </c>
      <c r="X23" s="129">
        <v>54</v>
      </c>
      <c r="Y23" s="129" t="s">
        <v>7019</v>
      </c>
      <c r="Z23" s="129" t="b">
        <v>0</v>
      </c>
      <c r="AA23" s="129">
        <v>0</v>
      </c>
      <c r="AB23" s="129" t="b">
        <v>1</v>
      </c>
      <c r="AC23" s="129">
        <v>45</v>
      </c>
      <c r="AD23" s="129">
        <v>0.89400000000000002</v>
      </c>
      <c r="AE23" s="129" t="s">
        <v>24</v>
      </c>
      <c r="AF23" s="129" t="s">
        <v>23</v>
      </c>
      <c r="AG23" s="129" t="s">
        <v>7020</v>
      </c>
    </row>
    <row r="24" spans="1:33" x14ac:dyDescent="0.3">
      <c r="A24" s="129" t="s">
        <v>2737</v>
      </c>
      <c r="B24" s="132">
        <v>-3.05</v>
      </c>
      <c r="C24" s="132">
        <v>-10.83</v>
      </c>
      <c r="D24" s="132">
        <v>7.42</v>
      </c>
      <c r="E24" s="132">
        <v>11.18</v>
      </c>
      <c r="F24" s="132">
        <v>7.32</v>
      </c>
      <c r="G24" s="239" t="s">
        <v>56</v>
      </c>
      <c r="H24" s="348" t="s">
        <v>24</v>
      </c>
      <c r="I24" s="129">
        <v>1.583</v>
      </c>
      <c r="J24" s="129">
        <v>-57</v>
      </c>
      <c r="K24" s="129" t="s">
        <v>5674</v>
      </c>
      <c r="L24" s="129" t="b">
        <v>1</v>
      </c>
      <c r="M24" s="129">
        <v>57.792000000000002</v>
      </c>
      <c r="N24" s="129">
        <v>3.681</v>
      </c>
      <c r="O24" s="129">
        <v>15.699</v>
      </c>
      <c r="P24" s="132">
        <v>73.864000000000004</v>
      </c>
      <c r="Q24" s="132">
        <v>0.77100000000000002</v>
      </c>
      <c r="R24" s="132">
        <v>56.915999999999997</v>
      </c>
      <c r="S24" s="129">
        <v>2.97</v>
      </c>
      <c r="T24" s="129">
        <v>-5.8780000000000001</v>
      </c>
      <c r="U24" s="129">
        <v>22.88</v>
      </c>
      <c r="V24" s="132">
        <v>-33</v>
      </c>
      <c r="W24" s="129">
        <v>-36</v>
      </c>
      <c r="X24" s="129">
        <v>293</v>
      </c>
      <c r="Y24" s="129" t="s">
        <v>2737</v>
      </c>
      <c r="Z24" s="129" t="b">
        <v>0</v>
      </c>
      <c r="AA24" s="129">
        <v>0</v>
      </c>
      <c r="AB24" s="129" t="b">
        <v>0</v>
      </c>
      <c r="AC24" s="129">
        <v>45</v>
      </c>
      <c r="AD24" s="129">
        <v>0.88900000000000001</v>
      </c>
      <c r="AE24" s="129" t="s">
        <v>24</v>
      </c>
      <c r="AF24" s="129" t="s">
        <v>56</v>
      </c>
      <c r="AG24" s="129" t="s">
        <v>5674</v>
      </c>
    </row>
    <row r="25" spans="1:33" x14ac:dyDescent="0.3">
      <c r="A25" s="129" t="s">
        <v>2601</v>
      </c>
      <c r="B25" s="132">
        <v>-1.1499999999999999</v>
      </c>
      <c r="C25" s="132">
        <v>-4.51</v>
      </c>
      <c r="D25" s="132">
        <v>10.52</v>
      </c>
      <c r="E25" s="132">
        <v>10.039999999999999</v>
      </c>
      <c r="F25" s="132">
        <v>12.72</v>
      </c>
      <c r="G25" s="363" t="s">
        <v>507</v>
      </c>
      <c r="H25" s="410" t="s">
        <v>48</v>
      </c>
      <c r="I25" s="129">
        <v>3.1869999999999998</v>
      </c>
      <c r="J25" s="129">
        <v>-54</v>
      </c>
      <c r="K25" s="129" t="s">
        <v>2602</v>
      </c>
      <c r="L25" s="129" t="b">
        <v>1</v>
      </c>
      <c r="M25" s="129">
        <v>73.91</v>
      </c>
      <c r="N25" s="129">
        <v>4.8360000000000003</v>
      </c>
      <c r="O25" s="129">
        <v>15.282999999999999</v>
      </c>
      <c r="P25" s="132">
        <v>105.373</v>
      </c>
      <c r="Q25" s="132">
        <v>0.76200000000000001</v>
      </c>
      <c r="R25" s="132">
        <v>80.290999999999997</v>
      </c>
      <c r="S25" s="129">
        <v>2.96</v>
      </c>
      <c r="T25" s="129">
        <v>-25.443999999999999</v>
      </c>
      <c r="U25" s="129">
        <v>73</v>
      </c>
      <c r="V25" s="132">
        <v>-81</v>
      </c>
      <c r="W25" s="129">
        <v>-87</v>
      </c>
      <c r="X25" s="129">
        <v>92</v>
      </c>
      <c r="Y25" s="129" t="s">
        <v>2601</v>
      </c>
      <c r="Z25" s="129" t="b">
        <v>0</v>
      </c>
      <c r="AA25" s="129">
        <v>0</v>
      </c>
      <c r="AB25" s="129" t="b">
        <v>0</v>
      </c>
      <c r="AC25" s="129">
        <v>50</v>
      </c>
      <c r="AD25" s="129">
        <v>0.88400000000000001</v>
      </c>
      <c r="AE25" s="129" t="s">
        <v>48</v>
      </c>
      <c r="AF25" s="129" t="s">
        <v>507</v>
      </c>
      <c r="AG25" s="129" t="s">
        <v>2602</v>
      </c>
    </row>
    <row r="26" spans="1:33" x14ac:dyDescent="0.3">
      <c r="A26" s="129" t="s">
        <v>8520</v>
      </c>
      <c r="B26" s="132">
        <v>0.56999999999999995</v>
      </c>
      <c r="C26" s="132">
        <v>14.66</v>
      </c>
      <c r="D26" s="132">
        <v>13.33</v>
      </c>
      <c r="E26" s="132">
        <v>12.33</v>
      </c>
      <c r="F26" s="132">
        <v>15.4</v>
      </c>
      <c r="G26" s="374" t="s">
        <v>140</v>
      </c>
      <c r="H26" s="348" t="s">
        <v>24</v>
      </c>
      <c r="I26" s="129">
        <v>0.66700000000000004</v>
      </c>
      <c r="J26" s="129">
        <v>-49</v>
      </c>
      <c r="K26" s="129" t="s">
        <v>7765</v>
      </c>
      <c r="L26" s="129" t="b">
        <v>1</v>
      </c>
      <c r="M26" s="129">
        <v>42.412999999999997</v>
      </c>
      <c r="N26" s="129">
        <v>2.8170000000000002</v>
      </c>
      <c r="O26" s="129">
        <v>15.058999999999999</v>
      </c>
      <c r="P26" s="132">
        <v>52.350999999999999</v>
      </c>
      <c r="Q26" s="132">
        <v>0.77300000000000002</v>
      </c>
      <c r="R26" s="132">
        <v>40.445</v>
      </c>
      <c r="S26" s="129">
        <v>2.08</v>
      </c>
      <c r="T26" s="129">
        <v>0</v>
      </c>
      <c r="U26" s="129">
        <v>176.8</v>
      </c>
      <c r="V26" s="132">
        <v>-64</v>
      </c>
      <c r="W26" s="129">
        <v>-53</v>
      </c>
      <c r="X26" s="129">
        <v>54</v>
      </c>
      <c r="Y26" s="129" t="s">
        <v>8520</v>
      </c>
      <c r="Z26" s="129" t="b">
        <v>0</v>
      </c>
      <c r="AA26" s="129">
        <v>0</v>
      </c>
      <c r="AB26" s="129" t="b">
        <v>1</v>
      </c>
      <c r="AC26" s="129">
        <v>43</v>
      </c>
      <c r="AD26" s="129">
        <v>0.879</v>
      </c>
      <c r="AE26" s="129" t="s">
        <v>24</v>
      </c>
      <c r="AF26" s="129" t="s">
        <v>140</v>
      </c>
      <c r="AG26" s="129" t="s">
        <v>7765</v>
      </c>
    </row>
    <row r="27" spans="1:33" x14ac:dyDescent="0.3">
      <c r="A27" s="129" t="s">
        <v>8470</v>
      </c>
      <c r="B27" s="132">
        <v>-5.48</v>
      </c>
      <c r="C27" s="132">
        <v>24.32</v>
      </c>
      <c r="D27" s="132">
        <v>57.41</v>
      </c>
      <c r="E27" s="132">
        <v>100.97</v>
      </c>
      <c r="F27" s="132">
        <v>95.28</v>
      </c>
      <c r="G27" s="360" t="s">
        <v>209</v>
      </c>
      <c r="H27" s="346" t="s">
        <v>44</v>
      </c>
      <c r="I27" s="129">
        <v>0.39600000000000002</v>
      </c>
      <c r="J27" s="129">
        <v>-69</v>
      </c>
      <c r="K27" s="129" t="s">
        <v>8471</v>
      </c>
      <c r="L27" s="129" t="b">
        <v>1</v>
      </c>
      <c r="M27" s="129">
        <v>211.61600000000001</v>
      </c>
      <c r="N27" s="129">
        <v>14.218</v>
      </c>
      <c r="O27" s="129">
        <v>14.882999999999999</v>
      </c>
      <c r="P27" s="132">
        <v>321.85700000000003</v>
      </c>
      <c r="Q27" s="132">
        <v>0.79300000000000004</v>
      </c>
      <c r="R27" s="132">
        <v>255.11799999999999</v>
      </c>
      <c r="S27" s="129">
        <v>5.5</v>
      </c>
      <c r="T27" s="129">
        <v>-70.299000000000007</v>
      </c>
      <c r="U27" s="129">
        <v>20.7</v>
      </c>
      <c r="V27" s="132">
        <v>4</v>
      </c>
      <c r="W27" s="129">
        <v>11</v>
      </c>
      <c r="X27" s="129">
        <v>175</v>
      </c>
      <c r="Y27" s="129" t="s">
        <v>8470</v>
      </c>
      <c r="Z27" s="129" t="b">
        <v>0</v>
      </c>
      <c r="AA27" s="129">
        <v>0</v>
      </c>
      <c r="AB27" s="129" t="b">
        <v>1</v>
      </c>
      <c r="AC27" s="129">
        <v>52</v>
      </c>
      <c r="AD27" s="129">
        <v>0.874</v>
      </c>
      <c r="AE27" s="129" t="s">
        <v>44</v>
      </c>
      <c r="AF27" s="129" t="s">
        <v>209</v>
      </c>
      <c r="AG27" s="129" t="s">
        <v>8471</v>
      </c>
    </row>
    <row r="28" spans="1:33" x14ac:dyDescent="0.3">
      <c r="A28" s="129" t="s">
        <v>6968</v>
      </c>
      <c r="B28" s="132">
        <v>1.98</v>
      </c>
      <c r="C28" s="132">
        <v>-0.96</v>
      </c>
      <c r="D28" s="132">
        <v>5.9</v>
      </c>
      <c r="E28" s="132">
        <v>27.27</v>
      </c>
      <c r="F28" s="132">
        <v>29.06</v>
      </c>
      <c r="G28" s="368" t="s">
        <v>56</v>
      </c>
      <c r="H28" s="409" t="s">
        <v>24</v>
      </c>
      <c r="I28" s="129">
        <v>0.55300000000000005</v>
      </c>
      <c r="J28" s="129">
        <v>-51</v>
      </c>
      <c r="K28" s="129" t="s">
        <v>6969</v>
      </c>
      <c r="L28" s="129" t="b">
        <v>1</v>
      </c>
      <c r="M28" s="129">
        <v>61.430999999999997</v>
      </c>
      <c r="N28" s="129">
        <v>4.1660000000000004</v>
      </c>
      <c r="O28" s="129">
        <v>14.746</v>
      </c>
      <c r="P28" s="132">
        <v>69.668000000000006</v>
      </c>
      <c r="Q28" s="132">
        <v>0.73599999999999999</v>
      </c>
      <c r="R28" s="132">
        <v>51.25</v>
      </c>
      <c r="S28" s="129">
        <v>2.1</v>
      </c>
      <c r="T28" s="129">
        <v>0</v>
      </c>
      <c r="U28" s="129">
        <v>41.3</v>
      </c>
      <c r="V28" s="132">
        <v>-90</v>
      </c>
      <c r="W28" s="129">
        <v>-91</v>
      </c>
      <c r="X28" s="129">
        <v>230</v>
      </c>
      <c r="Y28" s="129" t="s">
        <v>6968</v>
      </c>
      <c r="Z28" s="129" t="b">
        <v>0</v>
      </c>
      <c r="AA28" s="129">
        <v>0</v>
      </c>
      <c r="AB28" s="129" t="b">
        <v>1</v>
      </c>
      <c r="AC28" s="129">
        <v>45</v>
      </c>
      <c r="AD28" s="129">
        <v>0.86899999999999999</v>
      </c>
      <c r="AE28" s="129" t="s">
        <v>24</v>
      </c>
      <c r="AF28" s="129" t="s">
        <v>56</v>
      </c>
      <c r="AG28" s="129" t="s">
        <v>6969</v>
      </c>
    </row>
    <row r="29" spans="1:33" x14ac:dyDescent="0.3">
      <c r="A29" s="129" t="s">
        <v>6029</v>
      </c>
      <c r="B29" s="132">
        <v>-4.0999999999999996</v>
      </c>
      <c r="C29" s="132">
        <v>-6.53</v>
      </c>
      <c r="D29" s="132">
        <v>-3.2</v>
      </c>
      <c r="E29" s="132">
        <v>15.21</v>
      </c>
      <c r="F29" s="132">
        <v>17.579999999999998</v>
      </c>
      <c r="G29" s="356" t="s">
        <v>441</v>
      </c>
      <c r="H29" s="348" t="s">
        <v>24</v>
      </c>
      <c r="I29" s="129">
        <v>0.69299999999999995</v>
      </c>
      <c r="J29" s="129">
        <v>-53</v>
      </c>
      <c r="K29" s="129" t="s">
        <v>6030</v>
      </c>
      <c r="L29" s="129" t="b">
        <v>1</v>
      </c>
      <c r="M29" s="129">
        <v>71.617000000000004</v>
      </c>
      <c r="N29" s="129">
        <v>4.8849999999999998</v>
      </c>
      <c r="O29" s="129">
        <v>14.66</v>
      </c>
      <c r="P29" s="132">
        <v>91.527000000000001</v>
      </c>
      <c r="Q29" s="132">
        <v>0.72899999999999998</v>
      </c>
      <c r="R29" s="132">
        <v>66.766000000000005</v>
      </c>
      <c r="S29" s="129">
        <v>2.5299999999999998</v>
      </c>
      <c r="T29" s="129">
        <v>-53.680999999999997</v>
      </c>
      <c r="U29" s="129">
        <v>25.75</v>
      </c>
      <c r="V29" s="132">
        <v>6</v>
      </c>
      <c r="W29" s="129">
        <v>-31</v>
      </c>
      <c r="X29" s="129">
        <v>306</v>
      </c>
      <c r="Y29" s="129" t="s">
        <v>6029</v>
      </c>
      <c r="Z29" s="129" t="b">
        <v>0</v>
      </c>
      <c r="AA29" s="129">
        <v>0</v>
      </c>
      <c r="AB29" s="129" t="b">
        <v>0</v>
      </c>
      <c r="AC29" s="129">
        <v>45</v>
      </c>
      <c r="AD29" s="129">
        <v>0.86399999999999999</v>
      </c>
      <c r="AE29" s="129" t="s">
        <v>24</v>
      </c>
      <c r="AF29" s="129" t="s">
        <v>441</v>
      </c>
      <c r="AG29" s="129" t="s">
        <v>6030</v>
      </c>
    </row>
    <row r="30" spans="1:33" x14ac:dyDescent="0.3">
      <c r="A30" s="129" t="s">
        <v>2619</v>
      </c>
      <c r="B30" s="132">
        <v>2.54</v>
      </c>
      <c r="C30" s="132">
        <v>3.71</v>
      </c>
      <c r="D30" s="132">
        <v>12.97</v>
      </c>
      <c r="E30" s="132">
        <v>18.12</v>
      </c>
      <c r="F30" s="132">
        <v>21.79</v>
      </c>
      <c r="G30" s="416" t="s">
        <v>151</v>
      </c>
      <c r="H30" s="411" t="s">
        <v>102</v>
      </c>
      <c r="I30" s="129">
        <v>33.182000000000002</v>
      </c>
      <c r="J30" s="129">
        <v>-42</v>
      </c>
      <c r="K30" s="129" t="s">
        <v>2620</v>
      </c>
      <c r="L30" s="129" t="b">
        <v>1</v>
      </c>
      <c r="M30" s="129">
        <v>54.542999999999999</v>
      </c>
      <c r="N30" s="129">
        <v>3.7440000000000002</v>
      </c>
      <c r="O30" s="129">
        <v>14.569000000000001</v>
      </c>
      <c r="P30" s="132">
        <v>65.176000000000002</v>
      </c>
      <c r="Q30" s="132">
        <v>0.76</v>
      </c>
      <c r="R30" s="132">
        <v>49.55</v>
      </c>
      <c r="S30" s="129">
        <v>1.28</v>
      </c>
      <c r="T30" s="129">
        <v>54.97</v>
      </c>
      <c r="U30" s="129">
        <v>85.52</v>
      </c>
      <c r="V30" s="132">
        <v>-70</v>
      </c>
      <c r="W30" s="129">
        <v>-75</v>
      </c>
      <c r="X30" s="129">
        <v>183</v>
      </c>
      <c r="Y30" s="129" t="s">
        <v>2619</v>
      </c>
      <c r="Z30" s="129" t="b">
        <v>0</v>
      </c>
      <c r="AA30" s="129">
        <v>0</v>
      </c>
      <c r="AB30" s="129" t="b">
        <v>1</v>
      </c>
      <c r="AC30" s="129">
        <v>47</v>
      </c>
      <c r="AD30" s="129">
        <v>0.85899999999999999</v>
      </c>
      <c r="AE30" s="129" t="s">
        <v>102</v>
      </c>
      <c r="AF30" s="129" t="s">
        <v>151</v>
      </c>
      <c r="AG30" s="129" t="s">
        <v>2620</v>
      </c>
    </row>
    <row r="31" spans="1:33" x14ac:dyDescent="0.3">
      <c r="A31" s="129" t="s">
        <v>2559</v>
      </c>
      <c r="B31" s="132">
        <v>-5.18</v>
      </c>
      <c r="C31" s="132">
        <v>-2.76</v>
      </c>
      <c r="D31" s="132">
        <v>14.13</v>
      </c>
      <c r="E31" s="132">
        <v>11.99</v>
      </c>
      <c r="F31" s="132">
        <v>12.4</v>
      </c>
      <c r="G31" s="362" t="s">
        <v>186</v>
      </c>
      <c r="H31" s="327" t="s">
        <v>150</v>
      </c>
      <c r="I31" s="129">
        <v>2.4089999999999998</v>
      </c>
      <c r="J31" s="129">
        <v>-80</v>
      </c>
      <c r="K31" s="129" t="s">
        <v>2560</v>
      </c>
      <c r="L31" s="129" t="b">
        <v>1</v>
      </c>
      <c r="M31" s="129">
        <v>64.495000000000005</v>
      </c>
      <c r="N31" s="129">
        <v>4.4939999999999998</v>
      </c>
      <c r="O31" s="129">
        <v>14.351000000000001</v>
      </c>
      <c r="P31" s="132">
        <v>87.44</v>
      </c>
      <c r="Q31" s="132">
        <v>0.755</v>
      </c>
      <c r="R31" s="132">
        <v>65.983999999999995</v>
      </c>
      <c r="S31" s="129">
        <v>3.07</v>
      </c>
      <c r="T31" s="129">
        <v>16.596</v>
      </c>
      <c r="U31" s="129">
        <v>13.73</v>
      </c>
      <c r="V31" s="132">
        <v>-64</v>
      </c>
      <c r="W31" s="129">
        <v>-66</v>
      </c>
      <c r="X31" s="129">
        <v>474</v>
      </c>
      <c r="Y31" s="129" t="s">
        <v>2559</v>
      </c>
      <c r="Z31" s="129" t="b">
        <v>0</v>
      </c>
      <c r="AA31" s="129">
        <v>0</v>
      </c>
      <c r="AB31" s="129" t="b">
        <v>1</v>
      </c>
      <c r="AC31" s="129">
        <v>50</v>
      </c>
      <c r="AD31" s="129">
        <v>0.85399999999999998</v>
      </c>
      <c r="AE31" s="129" t="s">
        <v>150</v>
      </c>
      <c r="AF31" s="129" t="s">
        <v>186</v>
      </c>
      <c r="AG31" s="129" t="s">
        <v>2560</v>
      </c>
    </row>
    <row r="32" spans="1:33" x14ac:dyDescent="0.3">
      <c r="A32" s="129" t="s">
        <v>2730</v>
      </c>
      <c r="B32" s="132">
        <v>2.0699999999999998</v>
      </c>
      <c r="C32" s="132">
        <v>0.34</v>
      </c>
      <c r="D32" s="132">
        <v>5.42</v>
      </c>
      <c r="E32" s="132">
        <v>34.950000000000003</v>
      </c>
      <c r="F32" s="132">
        <v>24.83</v>
      </c>
      <c r="G32" s="363" t="s">
        <v>365</v>
      </c>
      <c r="H32" s="410" t="s">
        <v>36</v>
      </c>
      <c r="I32" s="129">
        <v>12.191000000000001</v>
      </c>
      <c r="J32" s="129">
        <v>-63</v>
      </c>
      <c r="K32" s="129" t="s">
        <v>2731</v>
      </c>
      <c r="L32" s="129" t="b">
        <v>1</v>
      </c>
      <c r="M32" s="129">
        <v>64.846000000000004</v>
      </c>
      <c r="N32" s="129">
        <v>4.532</v>
      </c>
      <c r="O32" s="129">
        <v>14.308</v>
      </c>
      <c r="P32" s="132">
        <v>77.706000000000003</v>
      </c>
      <c r="Q32" s="132">
        <v>0.71899999999999997</v>
      </c>
      <c r="R32" s="132">
        <v>55.856000000000002</v>
      </c>
      <c r="S32" s="129">
        <v>1.77</v>
      </c>
      <c r="T32" s="129">
        <v>110.992</v>
      </c>
      <c r="U32" s="129">
        <v>73.900000000000006</v>
      </c>
      <c r="V32" s="132">
        <v>-86</v>
      </c>
      <c r="W32" s="129">
        <v>-82</v>
      </c>
      <c r="X32" s="129">
        <v>153</v>
      </c>
      <c r="Y32" s="129" t="s">
        <v>2730</v>
      </c>
      <c r="Z32" s="129" t="b">
        <v>0</v>
      </c>
      <c r="AA32" s="129">
        <v>0</v>
      </c>
      <c r="AB32" s="129" t="b">
        <v>1</v>
      </c>
      <c r="AC32" s="129">
        <v>54</v>
      </c>
      <c r="AD32" s="129">
        <v>0.84899999999999998</v>
      </c>
      <c r="AE32" s="129" t="s">
        <v>36</v>
      </c>
      <c r="AF32" s="129" t="s">
        <v>365</v>
      </c>
      <c r="AG32" s="129" t="s">
        <v>2731</v>
      </c>
    </row>
    <row r="33" spans="1:33" x14ac:dyDescent="0.3">
      <c r="A33" s="129" t="s">
        <v>2612</v>
      </c>
      <c r="B33" s="132">
        <v>-2.58</v>
      </c>
      <c r="C33" s="132">
        <v>11.7</v>
      </c>
      <c r="D33" s="132">
        <v>20.69</v>
      </c>
      <c r="E33" s="132">
        <v>28.93</v>
      </c>
      <c r="F33" s="132">
        <v>34.729999999999997</v>
      </c>
      <c r="G33" s="432" t="s">
        <v>88</v>
      </c>
      <c r="H33" s="348" t="s">
        <v>31</v>
      </c>
      <c r="I33" s="129">
        <v>1.488</v>
      </c>
      <c r="J33" s="129">
        <v>-41</v>
      </c>
      <c r="K33" s="129" t="s">
        <v>2613</v>
      </c>
      <c r="L33" s="129" t="b">
        <v>1</v>
      </c>
      <c r="M33" s="129">
        <v>65.331999999999994</v>
      </c>
      <c r="N33" s="129">
        <v>4.5970000000000004</v>
      </c>
      <c r="O33" s="129">
        <v>14.211</v>
      </c>
      <c r="P33" s="132">
        <v>75.599999999999994</v>
      </c>
      <c r="Q33" s="132">
        <v>0.745</v>
      </c>
      <c r="R33" s="132">
        <v>56.359000000000002</v>
      </c>
      <c r="S33" s="129">
        <v>3.36</v>
      </c>
      <c r="T33" s="129">
        <v>-23.942</v>
      </c>
      <c r="U33" s="129">
        <v>86.9</v>
      </c>
      <c r="V33" s="132">
        <v>-86</v>
      </c>
      <c r="W33" s="129">
        <v>-87</v>
      </c>
      <c r="X33" s="129">
        <v>68</v>
      </c>
      <c r="Y33" s="129" t="s">
        <v>2612</v>
      </c>
      <c r="Z33" s="129" t="b">
        <v>0</v>
      </c>
      <c r="AA33" s="129">
        <v>0</v>
      </c>
      <c r="AB33" s="129" t="b">
        <v>1</v>
      </c>
      <c r="AC33" s="129">
        <v>48</v>
      </c>
      <c r="AD33" s="129">
        <v>0.84399999999999997</v>
      </c>
      <c r="AE33" s="129" t="s">
        <v>31</v>
      </c>
      <c r="AF33" s="129" t="s">
        <v>88</v>
      </c>
      <c r="AG33" s="129" t="s">
        <v>2613</v>
      </c>
    </row>
    <row r="34" spans="1:33" x14ac:dyDescent="0.3">
      <c r="A34" s="129" t="s">
        <v>6033</v>
      </c>
      <c r="B34" s="132">
        <v>2.9</v>
      </c>
      <c r="C34" s="132">
        <v>6.28</v>
      </c>
      <c r="D34" s="132">
        <v>8.2799999999999994</v>
      </c>
      <c r="E34" s="132">
        <v>27.35</v>
      </c>
      <c r="F34" s="132">
        <v>25.74</v>
      </c>
      <c r="G34" s="361" t="s">
        <v>336</v>
      </c>
      <c r="H34" s="361" t="s">
        <v>48</v>
      </c>
      <c r="I34" s="129">
        <v>0.91100000000000003</v>
      </c>
      <c r="J34" s="129">
        <v>-54</v>
      </c>
      <c r="K34" s="129" t="s">
        <v>6034</v>
      </c>
      <c r="L34" s="129" t="b">
        <v>1</v>
      </c>
      <c r="M34" s="129">
        <v>58.408999999999999</v>
      </c>
      <c r="N34" s="129">
        <v>4.1429999999999998</v>
      </c>
      <c r="O34" s="129">
        <v>14.098000000000001</v>
      </c>
      <c r="P34" s="132">
        <v>67.998999999999995</v>
      </c>
      <c r="Q34" s="132">
        <v>0.72799999999999998</v>
      </c>
      <c r="R34" s="132">
        <v>49.499000000000002</v>
      </c>
      <c r="S34" s="129">
        <v>2.75</v>
      </c>
      <c r="T34" s="129">
        <v>73.242000000000004</v>
      </c>
      <c r="U34" s="129">
        <v>7.45</v>
      </c>
      <c r="V34" s="132">
        <v>-3</v>
      </c>
      <c r="W34" s="129">
        <v>25</v>
      </c>
      <c r="X34" s="129">
        <v>976</v>
      </c>
      <c r="Y34" s="129" t="s">
        <v>6033</v>
      </c>
      <c r="Z34" s="129" t="b">
        <v>0</v>
      </c>
      <c r="AA34" s="129">
        <v>0</v>
      </c>
      <c r="AB34" s="129" t="b">
        <v>1</v>
      </c>
      <c r="AC34" s="129">
        <v>48</v>
      </c>
      <c r="AD34" s="129">
        <v>0.83899999999999997</v>
      </c>
      <c r="AE34" s="129" t="s">
        <v>48</v>
      </c>
      <c r="AF34" s="129" t="s">
        <v>336</v>
      </c>
      <c r="AG34" s="129" t="s">
        <v>6034</v>
      </c>
    </row>
    <row r="35" spans="1:33" x14ac:dyDescent="0.3">
      <c r="A35" s="129" t="s">
        <v>2625</v>
      </c>
      <c r="B35" s="132">
        <v>1.87</v>
      </c>
      <c r="C35" s="132">
        <v>-8.02</v>
      </c>
      <c r="D35" s="132">
        <v>3.48</v>
      </c>
      <c r="E35" s="132">
        <v>12.96</v>
      </c>
      <c r="F35" s="132">
        <v>10.31</v>
      </c>
      <c r="G35" s="369" t="s">
        <v>153</v>
      </c>
      <c r="H35" s="409" t="s">
        <v>48</v>
      </c>
      <c r="I35" s="129">
        <v>8.8729999999999993</v>
      </c>
      <c r="J35" s="129">
        <v>-48</v>
      </c>
      <c r="K35" s="129" t="s">
        <v>2626</v>
      </c>
      <c r="L35" s="129" t="b">
        <v>1</v>
      </c>
      <c r="M35" s="129">
        <v>52.884999999999998</v>
      </c>
      <c r="N35" s="129">
        <v>3.78</v>
      </c>
      <c r="O35" s="129">
        <v>13.991</v>
      </c>
      <c r="P35" s="132">
        <v>62.640999999999998</v>
      </c>
      <c r="Q35" s="132">
        <v>0.72599999999999998</v>
      </c>
      <c r="R35" s="132">
        <v>45.484000000000002</v>
      </c>
      <c r="S35" s="129">
        <v>2.1</v>
      </c>
      <c r="T35" s="129">
        <v>132.46700000000001</v>
      </c>
      <c r="U35" s="129">
        <v>19.04</v>
      </c>
      <c r="V35" s="132">
        <v>-68</v>
      </c>
      <c r="W35" s="129">
        <v>-67</v>
      </c>
      <c r="X35" s="129">
        <v>499</v>
      </c>
      <c r="Y35" s="129" t="s">
        <v>2625</v>
      </c>
      <c r="Z35" s="129" t="b">
        <v>0</v>
      </c>
      <c r="AA35" s="129">
        <v>0</v>
      </c>
      <c r="AB35" s="129" t="b">
        <v>0</v>
      </c>
      <c r="AC35" s="129">
        <v>53</v>
      </c>
      <c r="AD35" s="129">
        <v>0.83399999999999996</v>
      </c>
      <c r="AE35" s="129" t="s">
        <v>48</v>
      </c>
      <c r="AF35" s="129" t="s">
        <v>153</v>
      </c>
      <c r="AG35" s="129" t="s">
        <v>2626</v>
      </c>
    </row>
    <row r="36" spans="1:33" x14ac:dyDescent="0.3">
      <c r="A36" s="129" t="s">
        <v>7021</v>
      </c>
      <c r="B36" s="132">
        <v>-1.39</v>
      </c>
      <c r="C36" s="132">
        <v>12.7</v>
      </c>
      <c r="D36" s="132">
        <v>14.31</v>
      </c>
      <c r="E36" s="132">
        <v>19.89</v>
      </c>
      <c r="F36" s="132">
        <v>18.55</v>
      </c>
      <c r="G36" s="396" t="s">
        <v>137</v>
      </c>
      <c r="H36" s="410" t="s">
        <v>28</v>
      </c>
      <c r="I36" s="129">
        <v>0.69899999999999995</v>
      </c>
      <c r="J36" s="129">
        <v>-50</v>
      </c>
      <c r="K36" s="129" t="s">
        <v>6025</v>
      </c>
      <c r="L36" s="129" t="b">
        <v>1</v>
      </c>
      <c r="M36" s="129">
        <v>49.35</v>
      </c>
      <c r="N36" s="129">
        <v>3.536</v>
      </c>
      <c r="O36" s="129">
        <v>13.956</v>
      </c>
      <c r="P36" s="132">
        <v>59.140999999999998</v>
      </c>
      <c r="Q36" s="132">
        <v>0.745</v>
      </c>
      <c r="R36" s="132">
        <v>44.048999999999999</v>
      </c>
      <c r="S36" s="129">
        <v>2.4</v>
      </c>
      <c r="T36" s="129">
        <v>-78.176000000000002</v>
      </c>
      <c r="U36" s="129">
        <v>6.39</v>
      </c>
      <c r="V36" s="132">
        <v>-84</v>
      </c>
      <c r="W36" s="129">
        <v>-84</v>
      </c>
      <c r="X36" s="129">
        <v>1302</v>
      </c>
      <c r="Y36" s="129" t="s">
        <v>7021</v>
      </c>
      <c r="Z36" s="129" t="b">
        <v>0</v>
      </c>
      <c r="AA36" s="129">
        <v>0</v>
      </c>
      <c r="AB36" s="129" t="b">
        <v>1</v>
      </c>
      <c r="AC36" s="129">
        <v>45</v>
      </c>
      <c r="AD36" s="129">
        <v>0.82899999999999996</v>
      </c>
      <c r="AE36" s="129" t="s">
        <v>28</v>
      </c>
      <c r="AF36" s="129" t="s">
        <v>137</v>
      </c>
      <c r="AG36" s="129" t="s">
        <v>6025</v>
      </c>
    </row>
    <row r="37" spans="1:33" x14ac:dyDescent="0.3">
      <c r="A37" s="129" t="s">
        <v>6970</v>
      </c>
      <c r="B37" s="132">
        <v>-1.1599999999999999</v>
      </c>
      <c r="C37" s="132">
        <v>-8.6999999999999993</v>
      </c>
      <c r="D37" s="132">
        <v>25.6</v>
      </c>
      <c r="E37" s="132">
        <v>8.77</v>
      </c>
      <c r="F37" s="132">
        <v>22.22</v>
      </c>
      <c r="G37" s="363" t="s">
        <v>565</v>
      </c>
      <c r="H37" s="410" t="s">
        <v>48</v>
      </c>
      <c r="I37" s="129">
        <v>0.48</v>
      </c>
      <c r="J37" s="129">
        <v>-83</v>
      </c>
      <c r="K37" s="129" t="s">
        <v>6971</v>
      </c>
      <c r="L37" s="129" t="b">
        <v>1</v>
      </c>
      <c r="M37" s="129">
        <v>117.66800000000001</v>
      </c>
      <c r="N37" s="129">
        <v>8.4819999999999993</v>
      </c>
      <c r="O37" s="129">
        <v>13.872999999999999</v>
      </c>
      <c r="P37" s="132">
        <v>193.45099999999999</v>
      </c>
      <c r="Q37" s="132">
        <v>0.73499999999999999</v>
      </c>
      <c r="R37" s="132">
        <v>142.12899999999999</v>
      </c>
      <c r="S37" s="129">
        <v>3.64</v>
      </c>
      <c r="T37" s="129">
        <v>-80.593000000000004</v>
      </c>
      <c r="U37" s="129">
        <v>34.1</v>
      </c>
      <c r="V37" s="132">
        <v>-49</v>
      </c>
      <c r="W37" s="129">
        <v>-64</v>
      </c>
      <c r="X37" s="129">
        <v>161</v>
      </c>
      <c r="Y37" s="129" t="s">
        <v>6970</v>
      </c>
      <c r="Z37" s="129" t="b">
        <v>0</v>
      </c>
      <c r="AA37" s="129">
        <v>0</v>
      </c>
      <c r="AB37" s="129" t="b">
        <v>0</v>
      </c>
      <c r="AC37" s="129">
        <v>46</v>
      </c>
      <c r="AD37" s="129">
        <v>0.82399999999999995</v>
      </c>
      <c r="AE37" s="129" t="s">
        <v>48</v>
      </c>
      <c r="AF37" s="129" t="s">
        <v>565</v>
      </c>
      <c r="AG37" s="129" t="s">
        <v>6971</v>
      </c>
    </row>
    <row r="38" spans="1:33" x14ac:dyDescent="0.3">
      <c r="A38" s="129" t="s">
        <v>2547</v>
      </c>
      <c r="B38" s="132">
        <v>-2.48</v>
      </c>
      <c r="C38" s="132">
        <v>-2.11</v>
      </c>
      <c r="D38" s="132">
        <v>-3.22</v>
      </c>
      <c r="E38" s="132">
        <v>54.59</v>
      </c>
      <c r="F38" s="132">
        <v>55.58</v>
      </c>
      <c r="G38" s="372" t="s">
        <v>81</v>
      </c>
      <c r="H38" s="288" t="s">
        <v>24</v>
      </c>
      <c r="I38" s="129">
        <v>22.452000000000002</v>
      </c>
      <c r="J38" s="129">
        <v>-36</v>
      </c>
      <c r="K38" s="129" t="s">
        <v>2548</v>
      </c>
      <c r="L38" s="129" t="b">
        <v>1</v>
      </c>
      <c r="M38" s="129">
        <v>144.01599999999999</v>
      </c>
      <c r="N38" s="129">
        <v>10.547000000000001</v>
      </c>
      <c r="O38" s="129">
        <v>13.654999999999999</v>
      </c>
      <c r="P38" s="132">
        <v>189.60900000000001</v>
      </c>
      <c r="Q38" s="132">
        <v>0.66800000000000004</v>
      </c>
      <c r="R38" s="132">
        <v>126.72199999999999</v>
      </c>
      <c r="S38" s="129">
        <v>2.78</v>
      </c>
      <c r="T38" s="129">
        <v>-146.34299999999999</v>
      </c>
      <c r="U38" s="129">
        <v>510.6</v>
      </c>
      <c r="V38" s="132">
        <v>6</v>
      </c>
      <c r="W38" s="129">
        <v>0</v>
      </c>
      <c r="X38" s="129">
        <v>14</v>
      </c>
      <c r="Y38" s="129" t="s">
        <v>2547</v>
      </c>
      <c r="Z38" s="129" t="b">
        <v>1</v>
      </c>
      <c r="AA38" s="129">
        <v>0</v>
      </c>
      <c r="AB38" s="129" t="b">
        <v>0</v>
      </c>
      <c r="AC38" s="129">
        <v>56</v>
      </c>
      <c r="AD38" s="129">
        <v>0.81899999999999995</v>
      </c>
      <c r="AE38" s="129" t="s">
        <v>24</v>
      </c>
      <c r="AF38" s="129" t="s">
        <v>81</v>
      </c>
      <c r="AG38" s="129" t="s">
        <v>2548</v>
      </c>
    </row>
    <row r="39" spans="1:33" x14ac:dyDescent="0.3">
      <c r="A39" s="129" t="s">
        <v>2740</v>
      </c>
      <c r="B39" s="132">
        <v>-2.09</v>
      </c>
      <c r="C39" s="132">
        <v>1.61</v>
      </c>
      <c r="D39" s="132">
        <v>10.66</v>
      </c>
      <c r="E39" s="132">
        <v>32.04</v>
      </c>
      <c r="F39" s="132">
        <v>16.61</v>
      </c>
      <c r="G39" s="336" t="s">
        <v>841</v>
      </c>
      <c r="H39" s="345" t="s">
        <v>66</v>
      </c>
      <c r="I39" s="129">
        <v>1.647</v>
      </c>
      <c r="J39" s="129">
        <v>-74</v>
      </c>
      <c r="K39" s="129" t="s">
        <v>2741</v>
      </c>
      <c r="L39" s="129" t="b">
        <v>1</v>
      </c>
      <c r="M39" s="129">
        <v>71.468999999999994</v>
      </c>
      <c r="N39" s="129">
        <v>5.258</v>
      </c>
      <c r="O39" s="129">
        <v>13.593</v>
      </c>
      <c r="P39" s="132">
        <v>100.999</v>
      </c>
      <c r="Q39" s="132">
        <v>0.70199999999999996</v>
      </c>
      <c r="R39" s="132">
        <v>70.863</v>
      </c>
      <c r="S39" s="129">
        <v>3.9</v>
      </c>
      <c r="T39" s="129">
        <v>22.968</v>
      </c>
      <c r="U39" s="129">
        <v>7.2649999999999997</v>
      </c>
      <c r="V39" s="132">
        <v>-54</v>
      </c>
      <c r="W39" s="129">
        <v>-56</v>
      </c>
      <c r="X39" s="129">
        <v>706</v>
      </c>
      <c r="Y39" s="129" t="s">
        <v>2740</v>
      </c>
      <c r="Z39" s="129" t="b">
        <v>0</v>
      </c>
      <c r="AA39" s="129">
        <v>0</v>
      </c>
      <c r="AB39" s="129" t="b">
        <v>1</v>
      </c>
      <c r="AC39" s="129">
        <v>42</v>
      </c>
      <c r="AD39" s="129">
        <v>0.81399999999999995</v>
      </c>
      <c r="AE39" s="129" t="s">
        <v>66</v>
      </c>
      <c r="AF39" s="129" t="s">
        <v>841</v>
      </c>
      <c r="AG39" s="129" t="s">
        <v>2741</v>
      </c>
    </row>
    <row r="40" spans="1:33" x14ac:dyDescent="0.3">
      <c r="A40" s="129" t="s">
        <v>2732</v>
      </c>
      <c r="B40" s="132">
        <v>-6.18</v>
      </c>
      <c r="C40" s="132">
        <v>1.58</v>
      </c>
      <c r="D40" s="132">
        <v>20.39</v>
      </c>
      <c r="E40" s="132">
        <v>10.01</v>
      </c>
      <c r="F40" s="132">
        <v>23.78</v>
      </c>
      <c r="G40" s="365" t="s">
        <v>504</v>
      </c>
      <c r="H40" s="409" t="s">
        <v>24</v>
      </c>
      <c r="I40" s="129">
        <v>29.369</v>
      </c>
      <c r="J40" s="129">
        <v>-77</v>
      </c>
      <c r="K40" s="129" t="s">
        <v>2733</v>
      </c>
      <c r="L40" s="129" t="b">
        <v>1</v>
      </c>
      <c r="M40" s="129">
        <v>89.876999999999995</v>
      </c>
      <c r="N40" s="129">
        <v>6.6849999999999996</v>
      </c>
      <c r="O40" s="129">
        <v>13.445</v>
      </c>
      <c r="P40" s="132">
        <v>129.328</v>
      </c>
      <c r="Q40" s="132">
        <v>0.73399999999999999</v>
      </c>
      <c r="R40" s="132">
        <v>94.875</v>
      </c>
      <c r="S40" s="129">
        <v>5.0999999999999996</v>
      </c>
      <c r="T40" s="129">
        <v>-140.80000000000001</v>
      </c>
      <c r="U40" s="129">
        <v>167.1</v>
      </c>
      <c r="V40" s="132">
        <v>-64</v>
      </c>
      <c r="W40" s="129">
        <v>-66</v>
      </c>
      <c r="X40" s="129">
        <v>23</v>
      </c>
      <c r="Y40" s="129" t="s">
        <v>2732</v>
      </c>
      <c r="Z40" s="129" t="b">
        <v>0</v>
      </c>
      <c r="AA40" s="129">
        <v>0</v>
      </c>
      <c r="AB40" s="129" t="b">
        <v>0</v>
      </c>
      <c r="AC40" s="129">
        <v>45</v>
      </c>
      <c r="AD40" s="129">
        <v>0.80900000000000005</v>
      </c>
      <c r="AE40" s="129" t="s">
        <v>24</v>
      </c>
      <c r="AF40" s="129" t="s">
        <v>504</v>
      </c>
      <c r="AG40" s="129" t="s">
        <v>2733</v>
      </c>
    </row>
    <row r="41" spans="1:33" x14ac:dyDescent="0.3">
      <c r="A41" s="129" t="s">
        <v>5715</v>
      </c>
      <c r="B41" s="132">
        <v>-2.15</v>
      </c>
      <c r="C41" s="132">
        <v>7.53</v>
      </c>
      <c r="D41" s="132">
        <v>16.690000000000001</v>
      </c>
      <c r="E41" s="132">
        <v>32.35</v>
      </c>
      <c r="F41" s="132">
        <v>30.41</v>
      </c>
      <c r="G41" s="277" t="s">
        <v>54</v>
      </c>
      <c r="H41" s="348" t="s">
        <v>24</v>
      </c>
      <c r="I41" s="129">
        <v>1.8740000000000001</v>
      </c>
      <c r="J41" s="129">
        <v>-37</v>
      </c>
      <c r="K41" s="129" t="s">
        <v>5716</v>
      </c>
      <c r="L41" s="129" t="b">
        <v>1</v>
      </c>
      <c r="M41" s="129">
        <v>68.614999999999995</v>
      </c>
      <c r="N41" s="129">
        <v>5.242</v>
      </c>
      <c r="O41" s="129">
        <v>13.09</v>
      </c>
      <c r="P41" s="132">
        <v>80.97</v>
      </c>
      <c r="Q41" s="132">
        <v>0.71499999999999997</v>
      </c>
      <c r="R41" s="132">
        <v>57.93</v>
      </c>
      <c r="S41" s="129">
        <v>2.56</v>
      </c>
      <c r="T41" s="129">
        <v>-124.883</v>
      </c>
      <c r="U41" s="129">
        <v>50</v>
      </c>
      <c r="V41" s="132">
        <v>-6</v>
      </c>
      <c r="W41" s="129">
        <v>-23</v>
      </c>
      <c r="X41" s="129">
        <v>156</v>
      </c>
      <c r="Y41" s="129" t="s">
        <v>5715</v>
      </c>
      <c r="Z41" s="129" t="b">
        <v>0</v>
      </c>
      <c r="AA41" s="129">
        <v>0</v>
      </c>
      <c r="AB41" s="129" t="b">
        <v>1</v>
      </c>
      <c r="AC41" s="129">
        <v>49</v>
      </c>
      <c r="AD41" s="129">
        <v>0.80400000000000005</v>
      </c>
      <c r="AE41" s="129" t="s">
        <v>24</v>
      </c>
      <c r="AF41" s="129" t="s">
        <v>54</v>
      </c>
      <c r="AG41" s="129" t="s">
        <v>5716</v>
      </c>
    </row>
    <row r="42" spans="1:33" x14ac:dyDescent="0.3">
      <c r="A42" s="129" t="s">
        <v>2627</v>
      </c>
      <c r="B42" s="132">
        <v>-0.64</v>
      </c>
      <c r="C42" s="132">
        <v>-2.04</v>
      </c>
      <c r="D42" s="132">
        <v>-1.57</v>
      </c>
      <c r="E42" s="132">
        <v>8.51</v>
      </c>
      <c r="F42" s="132">
        <v>8.23</v>
      </c>
      <c r="G42" s="357" t="s">
        <v>56</v>
      </c>
      <c r="H42" s="348" t="s">
        <v>24</v>
      </c>
      <c r="I42" s="129">
        <v>3.9489999999999998</v>
      </c>
      <c r="J42" s="129">
        <v>-29</v>
      </c>
      <c r="K42" s="129" t="s">
        <v>2628</v>
      </c>
      <c r="L42" s="129" t="b">
        <v>1</v>
      </c>
      <c r="M42" s="129">
        <v>33.064</v>
      </c>
      <c r="N42" s="129">
        <v>2.56</v>
      </c>
      <c r="O42" s="129">
        <v>12.913</v>
      </c>
      <c r="P42" s="132">
        <v>37.338999999999999</v>
      </c>
      <c r="Q42" s="132">
        <v>0.69199999999999995</v>
      </c>
      <c r="R42" s="132">
        <v>25.824999999999999</v>
      </c>
      <c r="S42" s="129">
        <v>1.87</v>
      </c>
      <c r="T42" s="129">
        <v>51.326000000000001</v>
      </c>
      <c r="U42" s="129">
        <v>125</v>
      </c>
      <c r="V42" s="132">
        <v>-81</v>
      </c>
      <c r="W42" s="129">
        <v>-85</v>
      </c>
      <c r="X42" s="129">
        <v>85</v>
      </c>
      <c r="Y42" s="129" t="s">
        <v>2627</v>
      </c>
      <c r="Z42" s="129" t="b">
        <v>1</v>
      </c>
      <c r="AA42" s="129">
        <v>0</v>
      </c>
      <c r="AB42" s="129" t="b">
        <v>1</v>
      </c>
      <c r="AC42" s="129">
        <v>44</v>
      </c>
      <c r="AD42" s="129">
        <v>0.79900000000000004</v>
      </c>
      <c r="AE42" s="129" t="s">
        <v>24</v>
      </c>
      <c r="AF42" s="129" t="s">
        <v>56</v>
      </c>
      <c r="AG42" s="129" t="s">
        <v>2628</v>
      </c>
    </row>
    <row r="43" spans="1:33" x14ac:dyDescent="0.3">
      <c r="A43" s="129" t="s">
        <v>2582</v>
      </c>
      <c r="B43" s="132">
        <v>0.98</v>
      </c>
      <c r="C43" s="132">
        <v>1.19</v>
      </c>
      <c r="D43" s="132">
        <v>3.96</v>
      </c>
      <c r="E43" s="132">
        <v>10.63</v>
      </c>
      <c r="F43" s="132">
        <v>7.27</v>
      </c>
      <c r="G43" s="359" t="s">
        <v>186</v>
      </c>
      <c r="H43" s="409" t="s">
        <v>150</v>
      </c>
      <c r="I43" s="129">
        <v>5.4089999999999998</v>
      </c>
      <c r="J43" s="129">
        <v>-41</v>
      </c>
      <c r="K43" s="129" t="s">
        <v>2583</v>
      </c>
      <c r="L43" s="129" t="b">
        <v>1</v>
      </c>
      <c r="M43" s="129">
        <v>22.51</v>
      </c>
      <c r="N43" s="129">
        <v>1.7490000000000001</v>
      </c>
      <c r="O43" s="129">
        <v>12.872999999999999</v>
      </c>
      <c r="P43" s="132">
        <v>24.986999999999998</v>
      </c>
      <c r="Q43" s="132">
        <v>0.69599999999999995</v>
      </c>
      <c r="R43" s="132">
        <v>17.396000000000001</v>
      </c>
      <c r="S43" s="129">
        <v>1.88</v>
      </c>
      <c r="T43" s="129">
        <v>47.984999999999999</v>
      </c>
      <c r="U43" s="129">
        <v>72.150000000000006</v>
      </c>
      <c r="V43" s="132">
        <v>-91</v>
      </c>
      <c r="W43" s="129">
        <v>-90</v>
      </c>
      <c r="X43" s="129">
        <v>147</v>
      </c>
      <c r="Y43" s="129" t="s">
        <v>2582</v>
      </c>
      <c r="Z43" s="129" t="b">
        <v>0</v>
      </c>
      <c r="AA43" s="129">
        <v>0</v>
      </c>
      <c r="AB43" s="129" t="b">
        <v>1</v>
      </c>
      <c r="AC43" s="129">
        <v>48</v>
      </c>
      <c r="AD43" s="129">
        <v>0.79400000000000004</v>
      </c>
      <c r="AE43" s="129" t="s">
        <v>150</v>
      </c>
      <c r="AF43" s="129" t="s">
        <v>186</v>
      </c>
      <c r="AG43" s="129" t="s">
        <v>2583</v>
      </c>
    </row>
    <row r="44" spans="1:33" x14ac:dyDescent="0.3">
      <c r="A44" s="129" t="s">
        <v>2658</v>
      </c>
      <c r="B44" s="132">
        <v>0.91</v>
      </c>
      <c r="C44" s="132">
        <v>4.4000000000000004</v>
      </c>
      <c r="D44" s="132">
        <v>21.54</v>
      </c>
      <c r="E44" s="132">
        <v>13.81</v>
      </c>
      <c r="F44" s="132">
        <v>17.52</v>
      </c>
      <c r="G44" s="360" t="s">
        <v>209</v>
      </c>
      <c r="H44" s="346" t="s">
        <v>44</v>
      </c>
      <c r="I44" s="129">
        <v>16.846</v>
      </c>
      <c r="J44" s="129">
        <v>-58</v>
      </c>
      <c r="K44" s="129" t="s">
        <v>2659</v>
      </c>
      <c r="L44" s="129" t="b">
        <v>1</v>
      </c>
      <c r="M44" s="129">
        <v>43.43</v>
      </c>
      <c r="N44" s="129">
        <v>3.6120000000000001</v>
      </c>
      <c r="O44" s="129">
        <v>12.022</v>
      </c>
      <c r="P44" s="132">
        <v>51.162999999999997</v>
      </c>
      <c r="Q44" s="132">
        <v>0.68300000000000005</v>
      </c>
      <c r="R44" s="132">
        <v>34.942999999999998</v>
      </c>
      <c r="S44" s="129">
        <v>2.0099999999999998</v>
      </c>
      <c r="T44" s="129">
        <v>-41.494</v>
      </c>
      <c r="U44" s="129">
        <v>29.91</v>
      </c>
      <c r="V44" s="132">
        <v>-78</v>
      </c>
      <c r="W44" s="129">
        <v>-79</v>
      </c>
      <c r="X44" s="129">
        <v>331</v>
      </c>
      <c r="Y44" s="129" t="s">
        <v>2658</v>
      </c>
      <c r="Z44" s="129" t="b">
        <v>0</v>
      </c>
      <c r="AA44" s="129">
        <v>0</v>
      </c>
      <c r="AB44" s="129" t="b">
        <v>1</v>
      </c>
      <c r="AC44" s="129">
        <v>47</v>
      </c>
      <c r="AD44" s="129">
        <v>0.78900000000000003</v>
      </c>
      <c r="AE44" s="129" t="s">
        <v>44</v>
      </c>
      <c r="AF44" s="129" t="s">
        <v>209</v>
      </c>
      <c r="AG44" s="129" t="s">
        <v>2659</v>
      </c>
    </row>
    <row r="45" spans="1:33" x14ac:dyDescent="0.3">
      <c r="A45" s="129" t="s">
        <v>2587</v>
      </c>
      <c r="B45" s="132">
        <v>-7.38</v>
      </c>
      <c r="C45" s="132">
        <v>-5.15</v>
      </c>
      <c r="D45" s="132">
        <v>0.5</v>
      </c>
      <c r="E45" s="132">
        <v>6.35</v>
      </c>
      <c r="F45" s="132">
        <v>2.56</v>
      </c>
      <c r="G45" s="402" t="s">
        <v>186</v>
      </c>
      <c r="H45" s="348" t="s">
        <v>150</v>
      </c>
      <c r="I45" s="129">
        <v>5.7080000000000002</v>
      </c>
      <c r="J45" s="129">
        <v>-66</v>
      </c>
      <c r="K45" s="129" t="s">
        <v>2588</v>
      </c>
      <c r="L45" s="129" t="b">
        <v>0</v>
      </c>
      <c r="M45" s="129">
        <v>46.725000000000001</v>
      </c>
      <c r="N45" s="129">
        <v>3.9940000000000002</v>
      </c>
      <c r="O45" s="129">
        <v>11.699</v>
      </c>
      <c r="P45" s="132">
        <v>59.125</v>
      </c>
      <c r="Q45" s="132">
        <v>0.65500000000000003</v>
      </c>
      <c r="R45" s="132">
        <v>38.734999999999999</v>
      </c>
      <c r="S45" s="129">
        <v>3.05</v>
      </c>
      <c r="T45" s="129">
        <v>2.552</v>
      </c>
      <c r="U45" s="129">
        <v>77.02</v>
      </c>
      <c r="V45" s="132">
        <v>-69</v>
      </c>
      <c r="W45" s="129">
        <v>-65</v>
      </c>
      <c r="X45" s="129">
        <v>85</v>
      </c>
      <c r="Y45" s="129" t="s">
        <v>2587</v>
      </c>
      <c r="Z45" s="129" t="b">
        <v>0</v>
      </c>
      <c r="AA45" s="129">
        <v>0</v>
      </c>
      <c r="AB45" s="129" t="b">
        <v>0</v>
      </c>
      <c r="AC45" s="129">
        <v>51</v>
      </c>
      <c r="AD45" s="129">
        <v>0.78400000000000003</v>
      </c>
      <c r="AE45" s="129" t="s">
        <v>150</v>
      </c>
      <c r="AF45" s="129" t="s">
        <v>186</v>
      </c>
      <c r="AG45" s="129" t="s">
        <v>2588</v>
      </c>
    </row>
    <row r="46" spans="1:33" x14ac:dyDescent="0.3">
      <c r="A46" s="129" t="s">
        <v>2666</v>
      </c>
      <c r="B46" s="132">
        <v>-0.23</v>
      </c>
      <c r="C46" s="132">
        <v>0.83</v>
      </c>
      <c r="D46" s="132">
        <v>1.42</v>
      </c>
      <c r="E46" s="132">
        <v>31.21</v>
      </c>
      <c r="F46" s="132">
        <v>32.53</v>
      </c>
      <c r="G46" s="363" t="s">
        <v>5670</v>
      </c>
      <c r="H46" s="410" t="s">
        <v>245</v>
      </c>
      <c r="I46" s="129">
        <v>2.7519999999999998</v>
      </c>
      <c r="J46" s="129">
        <v>-56</v>
      </c>
      <c r="K46" s="129" t="s">
        <v>2667</v>
      </c>
      <c r="L46" s="129" t="b">
        <v>0</v>
      </c>
      <c r="M46" s="129">
        <v>119.824</v>
      </c>
      <c r="N46" s="129">
        <v>10.247999999999999</v>
      </c>
      <c r="O46" s="129">
        <v>11.693</v>
      </c>
      <c r="P46" s="132">
        <v>191.98699999999999</v>
      </c>
      <c r="Q46" s="132">
        <v>0.61599999999999999</v>
      </c>
      <c r="R46" s="132">
        <v>118.235</v>
      </c>
      <c r="S46" s="129">
        <v>0.45</v>
      </c>
      <c r="T46" s="129">
        <v>-13.141</v>
      </c>
      <c r="U46" s="129">
        <v>17.09</v>
      </c>
      <c r="V46" s="132">
        <v>-47</v>
      </c>
      <c r="W46" s="129">
        <v>-58</v>
      </c>
      <c r="X46" s="129">
        <v>2628</v>
      </c>
      <c r="Y46" s="129" t="s">
        <v>2666</v>
      </c>
      <c r="Z46" s="129" t="b">
        <v>0</v>
      </c>
      <c r="AA46" s="129">
        <v>0</v>
      </c>
      <c r="AB46" s="129" t="b">
        <v>1</v>
      </c>
      <c r="AC46" s="129">
        <v>40</v>
      </c>
      <c r="AD46" s="129">
        <v>0.77900000000000003</v>
      </c>
      <c r="AE46" s="129" t="s">
        <v>245</v>
      </c>
      <c r="AF46" s="129" t="s">
        <v>2850</v>
      </c>
      <c r="AG46" s="129" t="s">
        <v>2667</v>
      </c>
    </row>
    <row r="47" spans="1:33" x14ac:dyDescent="0.3">
      <c r="A47" s="129" t="s">
        <v>7018</v>
      </c>
      <c r="B47" s="132">
        <v>1.29</v>
      </c>
      <c r="C47" s="132">
        <v>4.1500000000000004</v>
      </c>
      <c r="D47" s="132">
        <v>4.4800000000000004</v>
      </c>
      <c r="E47" s="132">
        <v>14.3</v>
      </c>
      <c r="F47" s="132">
        <v>13.43</v>
      </c>
      <c r="G47" s="378" t="s">
        <v>56</v>
      </c>
      <c r="H47" s="351" t="s">
        <v>24</v>
      </c>
      <c r="I47" s="129">
        <v>9.5129999999999999</v>
      </c>
      <c r="J47" s="129">
        <v>-60</v>
      </c>
      <c r="K47" s="129" t="s">
        <v>5761</v>
      </c>
      <c r="L47" s="129" t="b">
        <v>1</v>
      </c>
      <c r="M47" s="129">
        <v>26.238</v>
      </c>
      <c r="N47" s="129">
        <v>2.2559999999999998</v>
      </c>
      <c r="O47" s="129">
        <v>11.63</v>
      </c>
      <c r="P47" s="132">
        <v>27.73</v>
      </c>
      <c r="Q47" s="132">
        <v>0.65</v>
      </c>
      <c r="R47" s="132">
        <v>18.027999999999999</v>
      </c>
      <c r="S47" s="129">
        <v>2.33</v>
      </c>
      <c r="T47" s="129">
        <v>101.053</v>
      </c>
      <c r="U47" s="129">
        <v>827.5</v>
      </c>
      <c r="V47" s="132">
        <v>-90</v>
      </c>
      <c r="W47" s="129">
        <v>-90</v>
      </c>
      <c r="X47" s="129">
        <v>10</v>
      </c>
      <c r="Y47" s="129" t="s">
        <v>7018</v>
      </c>
      <c r="Z47" s="129" t="b">
        <v>1</v>
      </c>
      <c r="AA47" s="129">
        <v>0</v>
      </c>
      <c r="AB47" s="129" t="b">
        <v>1</v>
      </c>
      <c r="AC47" s="129">
        <v>46</v>
      </c>
      <c r="AD47" s="129">
        <v>0.77400000000000002</v>
      </c>
      <c r="AE47" s="129" t="s">
        <v>24</v>
      </c>
      <c r="AF47" s="129" t="s">
        <v>56</v>
      </c>
      <c r="AG47" s="129" t="s">
        <v>5761</v>
      </c>
    </row>
    <row r="48" spans="1:33" x14ac:dyDescent="0.3">
      <c r="A48" s="129" t="s">
        <v>2697</v>
      </c>
      <c r="B48" s="132">
        <v>-2.36</v>
      </c>
      <c r="C48" s="132">
        <v>-0.8</v>
      </c>
      <c r="D48" s="132">
        <v>5.08</v>
      </c>
      <c r="E48" s="132">
        <v>22.77</v>
      </c>
      <c r="F48" s="132">
        <v>22.77</v>
      </c>
      <c r="G48" s="413" t="s">
        <v>209</v>
      </c>
      <c r="H48" s="348" t="s">
        <v>44</v>
      </c>
      <c r="I48" s="129">
        <v>0.83</v>
      </c>
      <c r="J48" s="129">
        <v>-48</v>
      </c>
      <c r="K48" s="129" t="s">
        <v>6056</v>
      </c>
      <c r="L48" s="129" t="b">
        <v>1</v>
      </c>
      <c r="M48" s="129">
        <v>71.875</v>
      </c>
      <c r="N48" s="129">
        <v>6.3410000000000002</v>
      </c>
      <c r="O48" s="129">
        <v>11.335000000000001</v>
      </c>
      <c r="P48" s="132">
        <v>89.495999999999995</v>
      </c>
      <c r="Q48" s="132">
        <v>0.627</v>
      </c>
      <c r="R48" s="132">
        <v>56.151000000000003</v>
      </c>
      <c r="S48" s="129">
        <v>2.59</v>
      </c>
      <c r="T48" s="129">
        <v>-31.152999999999999</v>
      </c>
      <c r="U48" s="129">
        <v>12.4</v>
      </c>
      <c r="V48" s="132">
        <v>-2</v>
      </c>
      <c r="W48" s="129">
        <v>30</v>
      </c>
      <c r="X48" s="129">
        <v>623</v>
      </c>
      <c r="Y48" s="129" t="s">
        <v>2697</v>
      </c>
      <c r="Z48" s="129" t="b">
        <v>0</v>
      </c>
      <c r="AA48" s="129">
        <v>0</v>
      </c>
      <c r="AB48" s="129" t="b">
        <v>1</v>
      </c>
      <c r="AC48" s="129">
        <v>34</v>
      </c>
      <c r="AD48" s="129">
        <v>0.76900000000000002</v>
      </c>
      <c r="AE48" s="129" t="s">
        <v>44</v>
      </c>
      <c r="AF48" s="129" t="s">
        <v>209</v>
      </c>
      <c r="AG48" s="129" t="s">
        <v>6056</v>
      </c>
    </row>
    <row r="49" spans="1:33" x14ac:dyDescent="0.3">
      <c r="A49" s="129" t="s">
        <v>515</v>
      </c>
      <c r="B49" s="132">
        <v>-0.54</v>
      </c>
      <c r="C49" s="132">
        <v>8.4</v>
      </c>
      <c r="D49" s="132">
        <v>1.02</v>
      </c>
      <c r="E49" s="132">
        <v>13.2</v>
      </c>
      <c r="F49" s="132">
        <v>13.72</v>
      </c>
      <c r="G49" s="357" t="s">
        <v>5661</v>
      </c>
      <c r="H49" s="348" t="s">
        <v>28</v>
      </c>
      <c r="I49" s="129">
        <v>19.161000000000001</v>
      </c>
      <c r="J49" s="129">
        <v>-28</v>
      </c>
      <c r="K49" s="129" t="s">
        <v>513</v>
      </c>
      <c r="L49" s="129" t="b">
        <v>1</v>
      </c>
      <c r="M49" s="129">
        <v>28.736000000000001</v>
      </c>
      <c r="N49" s="129">
        <v>2.548</v>
      </c>
      <c r="O49" s="129">
        <v>11.279</v>
      </c>
      <c r="P49" s="132">
        <v>30.98</v>
      </c>
      <c r="Q49" s="132">
        <v>0.63900000000000001</v>
      </c>
      <c r="R49" s="132">
        <v>19.789000000000001</v>
      </c>
      <c r="S49" s="129">
        <v>1.56</v>
      </c>
      <c r="T49" s="129">
        <v>-30.29</v>
      </c>
      <c r="U49" s="129">
        <v>74.2</v>
      </c>
      <c r="V49" s="132">
        <v>-79</v>
      </c>
      <c r="W49" s="129">
        <v>-77</v>
      </c>
      <c r="X49" s="129">
        <v>173</v>
      </c>
      <c r="Y49" s="129" t="s">
        <v>515</v>
      </c>
      <c r="Z49" s="129" t="b">
        <v>0</v>
      </c>
      <c r="AA49" s="129">
        <v>0</v>
      </c>
      <c r="AB49" s="129" t="b">
        <v>1</v>
      </c>
      <c r="AC49" s="129">
        <v>48</v>
      </c>
      <c r="AD49" s="129">
        <v>0.76400000000000001</v>
      </c>
      <c r="AE49" s="129" t="s">
        <v>28</v>
      </c>
      <c r="AF49" s="129" t="s">
        <v>2837</v>
      </c>
      <c r="AG49" s="129" t="s">
        <v>513</v>
      </c>
    </row>
    <row r="50" spans="1:33" x14ac:dyDescent="0.3">
      <c r="A50" s="129" t="s">
        <v>5769</v>
      </c>
      <c r="B50" s="132">
        <v>0.69</v>
      </c>
      <c r="C50" s="132">
        <v>6.58</v>
      </c>
      <c r="D50" s="132">
        <v>12.77</v>
      </c>
      <c r="E50" s="132">
        <v>11.26</v>
      </c>
      <c r="F50" s="132">
        <v>13.87</v>
      </c>
      <c r="G50" s="413" t="s">
        <v>5662</v>
      </c>
      <c r="H50" s="348" t="s">
        <v>31</v>
      </c>
      <c r="I50" s="129">
        <v>0.98199999999999998</v>
      </c>
      <c r="J50" s="129">
        <v>-39</v>
      </c>
      <c r="K50" s="129" t="s">
        <v>5770</v>
      </c>
      <c r="L50" s="129" t="b">
        <v>1</v>
      </c>
      <c r="M50" s="129">
        <v>41.351999999999997</v>
      </c>
      <c r="N50" s="129">
        <v>3.6779999999999999</v>
      </c>
      <c r="O50" s="129">
        <v>11.243</v>
      </c>
      <c r="P50" s="132">
        <v>46.917999999999999</v>
      </c>
      <c r="Q50" s="132">
        <v>0.64900000000000002</v>
      </c>
      <c r="R50" s="132">
        <v>30.47</v>
      </c>
      <c r="S50" s="129">
        <v>2.0099999999999998</v>
      </c>
      <c r="T50" s="129">
        <v>8.5239999999999991</v>
      </c>
      <c r="U50" s="129">
        <v>58.3</v>
      </c>
      <c r="V50" s="132">
        <v>-27</v>
      </c>
      <c r="W50" s="129">
        <v>-57</v>
      </c>
      <c r="X50" s="129">
        <v>170</v>
      </c>
      <c r="Y50" s="129" t="s">
        <v>5769</v>
      </c>
      <c r="Z50" s="129" t="b">
        <v>0</v>
      </c>
      <c r="AA50" s="129">
        <v>0</v>
      </c>
      <c r="AB50" s="129" t="b">
        <v>1</v>
      </c>
      <c r="AC50" s="129">
        <v>49</v>
      </c>
      <c r="AD50" s="129">
        <v>0.75900000000000001</v>
      </c>
      <c r="AE50" s="129" t="s">
        <v>31</v>
      </c>
      <c r="AF50" s="129" t="s">
        <v>2833</v>
      </c>
      <c r="AG50" s="129" t="s">
        <v>5770</v>
      </c>
    </row>
    <row r="51" spans="1:33" x14ac:dyDescent="0.3">
      <c r="A51" s="129" t="s">
        <v>2606</v>
      </c>
      <c r="B51" s="132">
        <v>0.95</v>
      </c>
      <c r="C51" s="132">
        <v>-1.3</v>
      </c>
      <c r="D51" s="132">
        <v>-3.26</v>
      </c>
      <c r="E51" s="132">
        <v>34.909999999999997</v>
      </c>
      <c r="F51" s="132">
        <v>26.18</v>
      </c>
      <c r="G51" s="420" t="s">
        <v>160</v>
      </c>
      <c r="H51" s="409" t="s">
        <v>66</v>
      </c>
      <c r="I51" s="129">
        <v>7.8120000000000003</v>
      </c>
      <c r="J51" s="129">
        <v>-43</v>
      </c>
      <c r="K51" s="129" t="s">
        <v>2607</v>
      </c>
      <c r="L51" s="129" t="b">
        <v>1</v>
      </c>
      <c r="M51" s="129">
        <v>61.741</v>
      </c>
      <c r="N51" s="129">
        <v>5.4989999999999997</v>
      </c>
      <c r="O51" s="129">
        <v>11.227</v>
      </c>
      <c r="P51" s="132">
        <v>70.954999999999998</v>
      </c>
      <c r="Q51" s="132">
        <v>0.61099999999999999</v>
      </c>
      <c r="R51" s="132">
        <v>43.369</v>
      </c>
      <c r="S51" s="129">
        <v>3.03</v>
      </c>
      <c r="T51" s="129">
        <v>22.68</v>
      </c>
      <c r="U51" s="129">
        <v>80</v>
      </c>
      <c r="V51" s="132">
        <v>-95</v>
      </c>
      <c r="W51" s="129">
        <v>-89</v>
      </c>
      <c r="X51" s="129">
        <v>82</v>
      </c>
      <c r="Y51" s="129" t="s">
        <v>2606</v>
      </c>
      <c r="Z51" s="129" t="b">
        <v>1</v>
      </c>
      <c r="AA51" s="129">
        <v>0</v>
      </c>
      <c r="AB51" s="129" t="b">
        <v>0</v>
      </c>
      <c r="AC51" s="129">
        <v>51</v>
      </c>
      <c r="AD51" s="129">
        <v>0.754</v>
      </c>
      <c r="AE51" s="129" t="s">
        <v>66</v>
      </c>
      <c r="AF51" s="129" t="s">
        <v>160</v>
      </c>
      <c r="AG51" s="129" t="s">
        <v>2607</v>
      </c>
    </row>
    <row r="52" spans="1:33" x14ac:dyDescent="0.3">
      <c r="A52" s="129" t="s">
        <v>2703</v>
      </c>
      <c r="B52" s="132">
        <v>-4.95</v>
      </c>
      <c r="C52" s="132">
        <v>1.88</v>
      </c>
      <c r="D52" s="132">
        <v>21.93</v>
      </c>
      <c r="E52" s="132">
        <v>13.77</v>
      </c>
      <c r="F52" s="132">
        <v>14.64</v>
      </c>
      <c r="G52" s="363" t="s">
        <v>453</v>
      </c>
      <c r="H52" s="410" t="s">
        <v>102</v>
      </c>
      <c r="I52" s="129">
        <v>2.0209999999999999</v>
      </c>
      <c r="J52" s="129">
        <v>-43</v>
      </c>
      <c r="K52" s="129" t="s">
        <v>2704</v>
      </c>
      <c r="L52" s="129" t="b">
        <v>1</v>
      </c>
      <c r="M52" s="129">
        <v>68.828000000000003</v>
      </c>
      <c r="N52" s="129">
        <v>6.1559999999999997</v>
      </c>
      <c r="O52" s="129">
        <v>11.18</v>
      </c>
      <c r="P52" s="132">
        <v>95.673000000000002</v>
      </c>
      <c r="Q52" s="132">
        <v>0.66</v>
      </c>
      <c r="R52" s="132">
        <v>63.189</v>
      </c>
      <c r="S52" s="129">
        <v>2.77</v>
      </c>
      <c r="T52" s="129">
        <v>-60.723999999999997</v>
      </c>
      <c r="U52" s="129">
        <v>59.5</v>
      </c>
      <c r="V52" s="132">
        <v>-91</v>
      </c>
      <c r="W52" s="129">
        <v>-89</v>
      </c>
      <c r="X52" s="129">
        <v>121</v>
      </c>
      <c r="Y52" s="129" t="s">
        <v>2703</v>
      </c>
      <c r="Z52" s="129" t="b">
        <v>0</v>
      </c>
      <c r="AA52" s="129">
        <v>0</v>
      </c>
      <c r="AB52" s="129" t="b">
        <v>1</v>
      </c>
      <c r="AC52" s="129">
        <v>42</v>
      </c>
      <c r="AD52" s="129">
        <v>0.749</v>
      </c>
      <c r="AE52" s="129" t="s">
        <v>102</v>
      </c>
      <c r="AF52" s="129" t="s">
        <v>453</v>
      </c>
      <c r="AG52" s="129" t="s">
        <v>2704</v>
      </c>
    </row>
    <row r="53" spans="1:33" x14ac:dyDescent="0.3">
      <c r="A53" s="129" t="s">
        <v>7743</v>
      </c>
      <c r="B53" s="132">
        <v>5.73</v>
      </c>
      <c r="C53" s="132">
        <v>10.29</v>
      </c>
      <c r="D53" s="132">
        <v>30.23</v>
      </c>
      <c r="E53" s="132">
        <v>23.66</v>
      </c>
      <c r="F53" s="132">
        <v>31.11</v>
      </c>
      <c r="G53" s="358" t="s">
        <v>56</v>
      </c>
      <c r="H53" s="345" t="s">
        <v>24</v>
      </c>
      <c r="I53" s="129">
        <v>0.4</v>
      </c>
      <c r="J53" s="129">
        <v>-53</v>
      </c>
      <c r="K53" s="129" t="s">
        <v>7744</v>
      </c>
      <c r="L53" s="129" t="b">
        <v>1</v>
      </c>
      <c r="M53" s="129">
        <v>89.206999999999994</v>
      </c>
      <c r="N53" s="129">
        <v>7.9880000000000004</v>
      </c>
      <c r="O53" s="129">
        <v>11.167</v>
      </c>
      <c r="P53" s="132">
        <v>113.33799999999999</v>
      </c>
      <c r="Q53" s="132">
        <v>0.65600000000000003</v>
      </c>
      <c r="R53" s="132">
        <v>74.375</v>
      </c>
      <c r="S53" s="129">
        <v>3.58</v>
      </c>
      <c r="T53" s="129">
        <v>48.514000000000003</v>
      </c>
      <c r="U53" s="129">
        <v>23.05</v>
      </c>
      <c r="V53" s="132">
        <v>-71</v>
      </c>
      <c r="W53" s="129">
        <v>-77</v>
      </c>
      <c r="X53" s="129">
        <v>242</v>
      </c>
      <c r="Y53" s="129" t="s">
        <v>7743</v>
      </c>
      <c r="Z53" s="129" t="b">
        <v>0</v>
      </c>
      <c r="AA53" s="129">
        <v>0</v>
      </c>
      <c r="AB53" s="129" t="b">
        <v>1</v>
      </c>
      <c r="AC53" s="129">
        <v>50</v>
      </c>
      <c r="AD53" s="129">
        <v>0.74399999999999999</v>
      </c>
      <c r="AE53" s="129" t="s">
        <v>24</v>
      </c>
      <c r="AF53" s="129" t="s">
        <v>56</v>
      </c>
      <c r="AG53" s="129" t="s">
        <v>7744</v>
      </c>
    </row>
    <row r="54" spans="1:33" x14ac:dyDescent="0.3">
      <c r="A54" s="129" t="s">
        <v>2673</v>
      </c>
      <c r="B54" s="132">
        <v>1.45</v>
      </c>
      <c r="C54" s="132">
        <v>-8.1999999999999993</v>
      </c>
      <c r="D54" s="132">
        <v>15.25</v>
      </c>
      <c r="E54" s="132">
        <v>13.22</v>
      </c>
      <c r="F54" s="132">
        <v>23.79</v>
      </c>
      <c r="G54" s="285" t="s">
        <v>243</v>
      </c>
      <c r="H54" s="351" t="s">
        <v>36</v>
      </c>
      <c r="I54" s="129">
        <v>7.1340000000000003</v>
      </c>
      <c r="J54" s="129">
        <v>-67</v>
      </c>
      <c r="K54" s="129" t="s">
        <v>2674</v>
      </c>
      <c r="L54" s="129" t="b">
        <v>1</v>
      </c>
      <c r="M54" s="129">
        <v>62.475999999999999</v>
      </c>
      <c r="N54" s="129">
        <v>5.9980000000000002</v>
      </c>
      <c r="O54" s="129">
        <v>10.416</v>
      </c>
      <c r="P54" s="132">
        <v>69.713999999999999</v>
      </c>
      <c r="Q54" s="132">
        <v>0.61099999999999999</v>
      </c>
      <c r="R54" s="132">
        <v>42.564999999999998</v>
      </c>
      <c r="S54" s="129">
        <v>2.6</v>
      </c>
      <c r="T54" s="129">
        <v>53.247</v>
      </c>
      <c r="U54" s="129">
        <v>47.61</v>
      </c>
      <c r="V54" s="132">
        <v>-82</v>
      </c>
      <c r="W54" s="129">
        <v>-86</v>
      </c>
      <c r="X54" s="129">
        <v>161</v>
      </c>
      <c r="Y54" s="129" t="s">
        <v>2673</v>
      </c>
      <c r="Z54" s="129" t="b">
        <v>0</v>
      </c>
      <c r="AA54" s="129">
        <v>0</v>
      </c>
      <c r="AB54" s="129" t="b">
        <v>0</v>
      </c>
      <c r="AC54" s="129">
        <v>47</v>
      </c>
      <c r="AD54" s="129">
        <v>0.73899999999999999</v>
      </c>
      <c r="AE54" s="129" t="s">
        <v>36</v>
      </c>
      <c r="AF54" s="129" t="s">
        <v>243</v>
      </c>
      <c r="AG54" s="129" t="s">
        <v>2674</v>
      </c>
    </row>
    <row r="55" spans="1:33" x14ac:dyDescent="0.3">
      <c r="A55" s="129" t="s">
        <v>2647</v>
      </c>
      <c r="B55" s="132">
        <v>-0.28000000000000003</v>
      </c>
      <c r="C55" s="132">
        <v>5.37</v>
      </c>
      <c r="D55" s="132">
        <v>8.0299999999999994</v>
      </c>
      <c r="E55" s="132">
        <v>9.11</v>
      </c>
      <c r="F55" s="132">
        <v>8.86</v>
      </c>
      <c r="G55" s="396" t="s">
        <v>326</v>
      </c>
      <c r="H55" s="410" t="s">
        <v>102</v>
      </c>
      <c r="I55" s="129">
        <v>2.8839999999999999</v>
      </c>
      <c r="J55" s="129">
        <v>-43</v>
      </c>
      <c r="K55" s="129" t="s">
        <v>5677</v>
      </c>
      <c r="L55" s="129" t="b">
        <v>1</v>
      </c>
      <c r="M55" s="129">
        <v>24.190999999999999</v>
      </c>
      <c r="N55" s="129">
        <v>2.3839999999999999</v>
      </c>
      <c r="O55" s="129">
        <v>10.148</v>
      </c>
      <c r="P55" s="132">
        <v>26.431999999999999</v>
      </c>
      <c r="Q55" s="132">
        <v>0.59799999999999998</v>
      </c>
      <c r="R55" s="132">
        <v>15.798999999999999</v>
      </c>
      <c r="S55" s="129">
        <v>1.58</v>
      </c>
      <c r="T55" s="129">
        <v>17.937000000000001</v>
      </c>
      <c r="U55" s="129">
        <v>14.13</v>
      </c>
      <c r="V55" s="132">
        <v>-69</v>
      </c>
      <c r="W55" s="129">
        <v>-67</v>
      </c>
      <c r="X55" s="129">
        <v>896</v>
      </c>
      <c r="Y55" s="129" t="s">
        <v>2647</v>
      </c>
      <c r="Z55" s="129" t="b">
        <v>0</v>
      </c>
      <c r="AA55" s="129">
        <v>0</v>
      </c>
      <c r="AB55" s="129" t="b">
        <v>0</v>
      </c>
      <c r="AC55" s="129">
        <v>44</v>
      </c>
      <c r="AD55" s="129">
        <v>0.73399999999999999</v>
      </c>
      <c r="AE55" s="129" t="s">
        <v>102</v>
      </c>
      <c r="AF55" s="129" t="s">
        <v>326</v>
      </c>
      <c r="AG55" s="129" t="s">
        <v>5677</v>
      </c>
    </row>
    <row r="56" spans="1:33" x14ac:dyDescent="0.3">
      <c r="A56" s="129" t="s">
        <v>2723</v>
      </c>
      <c r="B56" s="132">
        <v>-6.95</v>
      </c>
      <c r="C56" s="132">
        <v>-3.68</v>
      </c>
      <c r="D56" s="132">
        <v>16.36</v>
      </c>
      <c r="E56" s="132">
        <v>-1.26</v>
      </c>
      <c r="F56" s="132">
        <v>0.55000000000000004</v>
      </c>
      <c r="G56" s="378" t="s">
        <v>731</v>
      </c>
      <c r="H56" s="351" t="s">
        <v>28</v>
      </c>
      <c r="I56" s="129">
        <v>0.74199999999999999</v>
      </c>
      <c r="J56" s="129">
        <v>-69</v>
      </c>
      <c r="K56" s="129" t="s">
        <v>2724</v>
      </c>
      <c r="L56" s="129" t="b">
        <v>1</v>
      </c>
      <c r="M56" s="129">
        <v>77.227000000000004</v>
      </c>
      <c r="N56" s="129">
        <v>7.657</v>
      </c>
      <c r="O56" s="129">
        <v>10.087</v>
      </c>
      <c r="P56" s="132">
        <v>140.12700000000001</v>
      </c>
      <c r="Q56" s="132">
        <v>0.60799999999999998</v>
      </c>
      <c r="R56" s="132">
        <v>85.135999999999996</v>
      </c>
      <c r="S56" s="129">
        <v>3.9</v>
      </c>
      <c r="T56" s="129">
        <v>39.72</v>
      </c>
      <c r="U56" s="129">
        <v>5.49</v>
      </c>
      <c r="V56" s="132">
        <v>-75</v>
      </c>
      <c r="W56" s="129">
        <v>-71</v>
      </c>
      <c r="X56" s="129">
        <v>934</v>
      </c>
      <c r="Y56" s="129" t="s">
        <v>2723</v>
      </c>
      <c r="Z56" s="129" t="b">
        <v>0</v>
      </c>
      <c r="AA56" s="129">
        <v>0</v>
      </c>
      <c r="AB56" s="129" t="b">
        <v>0</v>
      </c>
      <c r="AC56" s="129">
        <v>44</v>
      </c>
      <c r="AD56" s="129">
        <v>0.72899999999999998</v>
      </c>
      <c r="AE56" s="129" t="s">
        <v>28</v>
      </c>
      <c r="AF56" s="129" t="s">
        <v>731</v>
      </c>
      <c r="AG56" s="129" t="s">
        <v>2724</v>
      </c>
    </row>
    <row r="57" spans="1:33" x14ac:dyDescent="0.3">
      <c r="A57" s="129" t="s">
        <v>2656</v>
      </c>
      <c r="B57" s="132">
        <v>3.71</v>
      </c>
      <c r="C57" s="132">
        <v>-3.62</v>
      </c>
      <c r="D57" s="132">
        <v>-1.03</v>
      </c>
      <c r="E57" s="132">
        <v>18.510000000000002</v>
      </c>
      <c r="F57" s="132">
        <v>14.51</v>
      </c>
      <c r="G57" s="365" t="s">
        <v>47</v>
      </c>
      <c r="H57" s="409" t="s">
        <v>48</v>
      </c>
      <c r="I57" s="129">
        <v>17.908000000000001</v>
      </c>
      <c r="J57" s="129">
        <v>-51</v>
      </c>
      <c r="K57" s="129" t="s">
        <v>2657</v>
      </c>
      <c r="L57" s="129" t="b">
        <v>1</v>
      </c>
      <c r="M57" s="129">
        <v>41.51</v>
      </c>
      <c r="N57" s="129">
        <v>4.1609999999999996</v>
      </c>
      <c r="O57" s="129">
        <v>9.9760000000000009</v>
      </c>
      <c r="P57" s="132">
        <v>47.070999999999998</v>
      </c>
      <c r="Q57" s="132">
        <v>0.56699999999999995</v>
      </c>
      <c r="R57" s="132">
        <v>26.702000000000002</v>
      </c>
      <c r="S57" s="129">
        <v>2.04</v>
      </c>
      <c r="T57" s="129">
        <v>133.68600000000001</v>
      </c>
      <c r="U57" s="129">
        <v>98.36</v>
      </c>
      <c r="V57" s="132">
        <v>-60</v>
      </c>
      <c r="W57" s="129">
        <v>-55</v>
      </c>
      <c r="X57" s="129">
        <v>99</v>
      </c>
      <c r="Y57" s="129" t="s">
        <v>2656</v>
      </c>
      <c r="Z57" s="129" t="b">
        <v>1</v>
      </c>
      <c r="AA57" s="129">
        <v>0</v>
      </c>
      <c r="AB57" s="129" t="b">
        <v>1</v>
      </c>
      <c r="AC57" s="129">
        <v>51</v>
      </c>
      <c r="AD57" s="129">
        <v>0.72399999999999998</v>
      </c>
      <c r="AE57" s="129" t="s">
        <v>48</v>
      </c>
      <c r="AF57" s="129" t="s">
        <v>47</v>
      </c>
      <c r="AG57" s="129" t="s">
        <v>2657</v>
      </c>
    </row>
    <row r="58" spans="1:33" x14ac:dyDescent="0.3">
      <c r="A58" s="129" t="s">
        <v>2689</v>
      </c>
      <c r="B58" s="132">
        <v>-4.59</v>
      </c>
      <c r="C58" s="132">
        <v>-1.71</v>
      </c>
      <c r="D58" s="132">
        <v>-1.82</v>
      </c>
      <c r="E58" s="132">
        <v>11.87</v>
      </c>
      <c r="F58" s="132">
        <v>8.56</v>
      </c>
      <c r="G58" s="377" t="s">
        <v>56</v>
      </c>
      <c r="H58" s="348" t="s">
        <v>24</v>
      </c>
      <c r="I58" s="129">
        <v>3.4950000000000001</v>
      </c>
      <c r="J58" s="129">
        <v>-57</v>
      </c>
      <c r="K58" s="129" t="s">
        <v>2690</v>
      </c>
      <c r="L58" s="129" t="b">
        <v>1</v>
      </c>
      <c r="M58" s="129">
        <v>55.091000000000001</v>
      </c>
      <c r="N58" s="129">
        <v>5.609</v>
      </c>
      <c r="O58" s="129">
        <v>9.8230000000000004</v>
      </c>
      <c r="P58" s="132">
        <v>69.629000000000005</v>
      </c>
      <c r="Q58" s="132">
        <v>0.55900000000000005</v>
      </c>
      <c r="R58" s="132">
        <v>38.904000000000003</v>
      </c>
      <c r="S58" s="129">
        <v>3.29</v>
      </c>
      <c r="T58" s="129">
        <v>-58.134</v>
      </c>
      <c r="U58" s="129">
        <v>34.5</v>
      </c>
      <c r="V58" s="132">
        <v>-11</v>
      </c>
      <c r="W58" s="129">
        <v>-15</v>
      </c>
      <c r="X58" s="129">
        <v>176</v>
      </c>
      <c r="Y58" s="129" t="s">
        <v>2689</v>
      </c>
      <c r="Z58" s="129" t="b">
        <v>0</v>
      </c>
      <c r="AA58" s="129">
        <v>0</v>
      </c>
      <c r="AB58" s="129" t="b">
        <v>0</v>
      </c>
      <c r="AC58" s="129">
        <v>40</v>
      </c>
      <c r="AD58" s="129">
        <v>0.71899999999999997</v>
      </c>
      <c r="AE58" s="129" t="s">
        <v>24</v>
      </c>
      <c r="AF58" s="129" t="s">
        <v>56</v>
      </c>
      <c r="AG58" s="129" t="s">
        <v>2690</v>
      </c>
    </row>
    <row r="59" spans="1:33" x14ac:dyDescent="0.3">
      <c r="A59" s="129" t="s">
        <v>5723</v>
      </c>
      <c r="B59" s="132">
        <v>4.66</v>
      </c>
      <c r="C59" s="132">
        <v>36.549999999999997</v>
      </c>
      <c r="D59" s="132">
        <v>80.5</v>
      </c>
      <c r="E59" s="132">
        <v>44.64</v>
      </c>
      <c r="F59" s="132">
        <v>52.9</v>
      </c>
      <c r="G59" s="396" t="s">
        <v>225</v>
      </c>
      <c r="H59" s="410" t="s">
        <v>36</v>
      </c>
      <c r="I59" s="129">
        <v>1.635</v>
      </c>
      <c r="J59" s="129">
        <v>-81</v>
      </c>
      <c r="K59" s="129" t="s">
        <v>5724</v>
      </c>
      <c r="L59" s="129" t="b">
        <v>1</v>
      </c>
      <c r="M59" s="129">
        <v>129.46</v>
      </c>
      <c r="N59" s="129">
        <v>13.316000000000001</v>
      </c>
      <c r="O59" s="129">
        <v>9.7230000000000008</v>
      </c>
      <c r="P59" s="132">
        <v>218.84299999999999</v>
      </c>
      <c r="Q59" s="132">
        <v>0.60899999999999999</v>
      </c>
      <c r="R59" s="132">
        <v>133.35599999999999</v>
      </c>
      <c r="S59" s="129">
        <v>3.82</v>
      </c>
      <c r="T59" s="129">
        <v>155.15899999999999</v>
      </c>
      <c r="U59" s="129">
        <v>3.37</v>
      </c>
      <c r="V59" s="132">
        <v>-24</v>
      </c>
      <c r="W59" s="129">
        <v>-44</v>
      </c>
      <c r="X59" s="129">
        <v>1551</v>
      </c>
      <c r="Y59" s="129" t="s">
        <v>5723</v>
      </c>
      <c r="Z59" s="129" t="b">
        <v>0</v>
      </c>
      <c r="AA59" s="129">
        <v>0</v>
      </c>
      <c r="AB59" s="129" t="b">
        <v>1</v>
      </c>
      <c r="AC59" s="129">
        <v>49</v>
      </c>
      <c r="AD59" s="129">
        <v>0.71399999999999997</v>
      </c>
      <c r="AE59" s="129" t="s">
        <v>36</v>
      </c>
      <c r="AF59" s="129" t="s">
        <v>225</v>
      </c>
      <c r="AG59" s="129" t="s">
        <v>5724</v>
      </c>
    </row>
    <row r="60" spans="1:33" x14ac:dyDescent="0.3">
      <c r="A60" s="129" t="s">
        <v>2684</v>
      </c>
      <c r="B60" s="132">
        <v>2.2799999999999998</v>
      </c>
      <c r="C60" s="132">
        <v>-8.8800000000000008</v>
      </c>
      <c r="D60" s="132">
        <v>4.22</v>
      </c>
      <c r="E60" s="132">
        <v>35.270000000000003</v>
      </c>
      <c r="F60" s="132">
        <v>75.08</v>
      </c>
      <c r="G60" s="357" t="s">
        <v>79</v>
      </c>
      <c r="H60" s="348" t="s">
        <v>36</v>
      </c>
      <c r="I60" s="129">
        <v>8.01</v>
      </c>
      <c r="J60" s="129">
        <v>-88</v>
      </c>
      <c r="K60" s="129" t="s">
        <v>2685</v>
      </c>
      <c r="L60" s="129" t="b">
        <v>0</v>
      </c>
      <c r="M60" s="129">
        <v>118.791</v>
      </c>
      <c r="N60" s="129">
        <v>12.32</v>
      </c>
      <c r="O60" s="129">
        <v>9.6419999999999995</v>
      </c>
      <c r="P60" s="132">
        <v>185.35900000000001</v>
      </c>
      <c r="Q60" s="132">
        <v>0.52</v>
      </c>
      <c r="R60" s="132">
        <v>96.350999999999999</v>
      </c>
      <c r="S60" s="129">
        <v>4.58</v>
      </c>
      <c r="T60" s="129">
        <v>52.473999999999997</v>
      </c>
      <c r="U60" s="129">
        <v>29.15</v>
      </c>
      <c r="V60" s="132">
        <v>-80</v>
      </c>
      <c r="W60" s="129">
        <v>-83</v>
      </c>
      <c r="X60" s="129">
        <v>149</v>
      </c>
      <c r="Y60" s="129" t="s">
        <v>2684</v>
      </c>
      <c r="Z60" s="129" t="b">
        <v>0</v>
      </c>
      <c r="AA60" s="129">
        <v>0</v>
      </c>
      <c r="AB60" s="129" t="b">
        <v>0</v>
      </c>
      <c r="AC60" s="129">
        <v>42</v>
      </c>
      <c r="AD60" s="129">
        <v>0.70899999999999996</v>
      </c>
      <c r="AE60" s="129" t="s">
        <v>36</v>
      </c>
      <c r="AF60" s="129" t="s">
        <v>79</v>
      </c>
      <c r="AG60" s="129" t="s">
        <v>2685</v>
      </c>
    </row>
    <row r="61" spans="1:33" x14ac:dyDescent="0.3">
      <c r="A61" s="129" t="s">
        <v>2496</v>
      </c>
      <c r="B61" s="132">
        <v>-5.85</v>
      </c>
      <c r="C61" s="132">
        <v>-12.53</v>
      </c>
      <c r="D61" s="132">
        <v>-0.8</v>
      </c>
      <c r="E61" s="132">
        <v>10.28</v>
      </c>
      <c r="F61" s="132">
        <v>-2.89</v>
      </c>
      <c r="G61" s="359" t="s">
        <v>137</v>
      </c>
      <c r="H61" s="409" t="s">
        <v>28</v>
      </c>
      <c r="I61" s="129">
        <v>0.77900000000000003</v>
      </c>
      <c r="J61" s="129">
        <v>-52</v>
      </c>
      <c r="K61" s="129" t="s">
        <v>2497</v>
      </c>
      <c r="L61" s="129" t="b">
        <v>0</v>
      </c>
      <c r="M61" s="129">
        <v>56.993000000000002</v>
      </c>
      <c r="N61" s="129">
        <v>6.117</v>
      </c>
      <c r="O61" s="129">
        <v>9.3170000000000002</v>
      </c>
      <c r="P61" s="132">
        <v>76.762</v>
      </c>
      <c r="Q61" s="132">
        <v>0.54200000000000004</v>
      </c>
      <c r="R61" s="132">
        <v>41.616</v>
      </c>
      <c r="S61" s="129">
        <v>3.44</v>
      </c>
      <c r="T61" s="129">
        <v>-43.158000000000001</v>
      </c>
      <c r="U61" s="129">
        <v>37</v>
      </c>
      <c r="V61" s="132">
        <v>-51</v>
      </c>
      <c r="W61" s="129">
        <v>-35</v>
      </c>
      <c r="X61" s="129">
        <v>156</v>
      </c>
      <c r="Y61" s="129" t="s">
        <v>2496</v>
      </c>
      <c r="Z61" s="129" t="b">
        <v>1</v>
      </c>
      <c r="AA61" s="129">
        <v>0</v>
      </c>
      <c r="AB61" s="129" t="b">
        <v>0</v>
      </c>
      <c r="AC61" s="129">
        <v>38</v>
      </c>
      <c r="AD61" s="129">
        <v>0.70399999999999996</v>
      </c>
      <c r="AE61" s="129" t="s">
        <v>28</v>
      </c>
      <c r="AF61" s="129" t="s">
        <v>137</v>
      </c>
      <c r="AG61" s="129" t="s">
        <v>2497</v>
      </c>
    </row>
    <row r="62" spans="1:33" x14ac:dyDescent="0.3">
      <c r="A62" s="129" t="s">
        <v>2653</v>
      </c>
      <c r="B62" s="132">
        <v>-19.52</v>
      </c>
      <c r="C62" s="132">
        <v>-17.29</v>
      </c>
      <c r="D62" s="132">
        <v>-14.26</v>
      </c>
      <c r="E62" s="132">
        <v>-5.46</v>
      </c>
      <c r="F62" s="132">
        <v>-3.02</v>
      </c>
      <c r="G62" s="227" t="s">
        <v>137</v>
      </c>
      <c r="H62" s="346" t="s">
        <v>28</v>
      </c>
      <c r="I62" s="129">
        <v>6.9279999999999999</v>
      </c>
      <c r="J62" s="129">
        <v>-44</v>
      </c>
      <c r="K62" s="129" t="s">
        <v>2654</v>
      </c>
      <c r="L62" s="129" t="b">
        <v>0</v>
      </c>
      <c r="M62" s="129">
        <v>41.942999999999998</v>
      </c>
      <c r="N62" s="129">
        <v>4.516</v>
      </c>
      <c r="O62" s="129">
        <v>9.2880000000000003</v>
      </c>
      <c r="P62" s="132">
        <v>45.845999999999997</v>
      </c>
      <c r="Q62" s="132">
        <v>0.53400000000000003</v>
      </c>
      <c r="R62" s="132">
        <v>24.494</v>
      </c>
      <c r="S62" s="129">
        <v>4.16</v>
      </c>
      <c r="T62" s="129">
        <v>-77.778000000000006</v>
      </c>
      <c r="U62" s="129">
        <v>34.64</v>
      </c>
      <c r="V62" s="132">
        <v>-65</v>
      </c>
      <c r="W62" s="129">
        <v>-36</v>
      </c>
      <c r="X62" s="129">
        <v>138</v>
      </c>
      <c r="Y62" s="129" t="s">
        <v>2653</v>
      </c>
      <c r="Z62" s="129" t="b">
        <v>1</v>
      </c>
      <c r="AA62" s="129">
        <v>0</v>
      </c>
      <c r="AB62" s="129" t="b">
        <v>0</v>
      </c>
      <c r="AC62" s="129">
        <v>53</v>
      </c>
      <c r="AD62" s="129">
        <v>0.69799999999999995</v>
      </c>
      <c r="AE62" s="129" t="s">
        <v>28</v>
      </c>
      <c r="AF62" s="129" t="s">
        <v>137</v>
      </c>
      <c r="AG62" s="129" t="s">
        <v>2654</v>
      </c>
    </row>
    <row r="63" spans="1:33" x14ac:dyDescent="0.3">
      <c r="A63" s="129" t="s">
        <v>7747</v>
      </c>
      <c r="B63" s="132">
        <v>3.29</v>
      </c>
      <c r="C63" s="132">
        <v>0.86</v>
      </c>
      <c r="D63" s="132">
        <v>17.309999999999999</v>
      </c>
      <c r="E63" s="132">
        <v>12.95</v>
      </c>
      <c r="F63" s="132">
        <v>15.58</v>
      </c>
      <c r="G63" s="357" t="s">
        <v>573</v>
      </c>
      <c r="H63" s="348" t="s">
        <v>36</v>
      </c>
      <c r="I63" s="129">
        <v>0.49199999999999999</v>
      </c>
      <c r="J63" s="129">
        <v>-67</v>
      </c>
      <c r="K63" s="129" t="s">
        <v>7748</v>
      </c>
      <c r="L63" s="129" t="b">
        <v>1</v>
      </c>
      <c r="M63" s="129">
        <v>41.423999999999999</v>
      </c>
      <c r="N63" s="129">
        <v>4.5439999999999996</v>
      </c>
      <c r="O63" s="129">
        <v>9.1170000000000009</v>
      </c>
      <c r="P63" s="132">
        <v>48.454999999999998</v>
      </c>
      <c r="Q63" s="132">
        <v>0.54600000000000004</v>
      </c>
      <c r="R63" s="132">
        <v>26.465</v>
      </c>
      <c r="S63" s="129">
        <v>2.94</v>
      </c>
      <c r="T63" s="129">
        <v>-28.905999999999999</v>
      </c>
      <c r="U63" s="129">
        <v>47.1</v>
      </c>
      <c r="V63" s="132">
        <v>-25</v>
      </c>
      <c r="W63" s="129">
        <v>-9</v>
      </c>
      <c r="X63" s="129">
        <v>144</v>
      </c>
      <c r="Y63" s="129" t="s">
        <v>7747</v>
      </c>
      <c r="Z63" s="129" t="b">
        <v>0</v>
      </c>
      <c r="AA63" s="129">
        <v>0</v>
      </c>
      <c r="AB63" s="129" t="b">
        <v>0</v>
      </c>
      <c r="AC63" s="129">
        <v>44</v>
      </c>
      <c r="AD63" s="129">
        <v>0.69299999999999995</v>
      </c>
      <c r="AE63" s="129" t="s">
        <v>36</v>
      </c>
      <c r="AF63" s="129" t="s">
        <v>573</v>
      </c>
      <c r="AG63" s="129" t="s">
        <v>7748</v>
      </c>
    </row>
    <row r="64" spans="1:33" x14ac:dyDescent="0.3">
      <c r="A64" s="129" t="s">
        <v>2636</v>
      </c>
      <c r="B64" s="132">
        <v>-4.17</v>
      </c>
      <c r="C64" s="132">
        <v>2.78</v>
      </c>
      <c r="D64" s="132">
        <v>-0.75</v>
      </c>
      <c r="E64" s="132">
        <v>50.27</v>
      </c>
      <c r="F64" s="132">
        <v>44.28</v>
      </c>
      <c r="G64" s="357" t="s">
        <v>280</v>
      </c>
      <c r="H64" s="348" t="s">
        <v>24</v>
      </c>
      <c r="I64" s="129">
        <v>16.649999999999999</v>
      </c>
      <c r="J64" s="129">
        <v>-58</v>
      </c>
      <c r="K64" s="129" t="s">
        <v>2637</v>
      </c>
      <c r="L64" s="129" t="b">
        <v>1</v>
      </c>
      <c r="M64" s="129">
        <v>116.959</v>
      </c>
      <c r="N64" s="129">
        <v>12.847</v>
      </c>
      <c r="O64" s="129">
        <v>9.1039999999999992</v>
      </c>
      <c r="P64" s="132">
        <v>158.78200000000001</v>
      </c>
      <c r="Q64" s="132">
        <v>0.48299999999999998</v>
      </c>
      <c r="R64" s="132">
        <v>76.632999999999996</v>
      </c>
      <c r="S64" s="129">
        <v>3.45</v>
      </c>
      <c r="T64" s="129">
        <v>34.792000000000002</v>
      </c>
      <c r="U64" s="129">
        <v>33.299999999999997</v>
      </c>
      <c r="V64" s="132">
        <v>-70</v>
      </c>
      <c r="W64" s="129">
        <v>-55</v>
      </c>
      <c r="X64" s="129">
        <v>173</v>
      </c>
      <c r="Y64" s="129" t="s">
        <v>2636</v>
      </c>
      <c r="Z64" s="129" t="b">
        <v>1</v>
      </c>
      <c r="AA64" s="129">
        <v>0</v>
      </c>
      <c r="AB64" s="129" t="b">
        <v>1</v>
      </c>
      <c r="AC64" s="129">
        <v>54</v>
      </c>
      <c r="AD64" s="129">
        <v>0.68799999999999994</v>
      </c>
      <c r="AE64" s="129" t="s">
        <v>24</v>
      </c>
      <c r="AF64" s="129" t="s">
        <v>280</v>
      </c>
      <c r="AG64" s="129" t="s">
        <v>2637</v>
      </c>
    </row>
    <row r="65" spans="1:33" x14ac:dyDescent="0.3">
      <c r="A65" s="129" t="s">
        <v>8476</v>
      </c>
      <c r="B65" s="132">
        <v>-2.91</v>
      </c>
      <c r="C65" s="132">
        <v>1.93</v>
      </c>
      <c r="D65" s="132">
        <v>1.81</v>
      </c>
      <c r="E65" s="132">
        <v>7.02</v>
      </c>
      <c r="F65" s="132">
        <v>13.92</v>
      </c>
      <c r="G65" s="367" t="s">
        <v>56</v>
      </c>
      <c r="H65" s="410" t="s">
        <v>24</v>
      </c>
      <c r="I65" s="129">
        <v>0.26500000000000001</v>
      </c>
      <c r="J65" s="129">
        <v>-45</v>
      </c>
      <c r="K65" s="129" t="s">
        <v>8477</v>
      </c>
      <c r="L65" s="129" t="b">
        <v>1</v>
      </c>
      <c r="M65" s="129">
        <v>32.149000000000001</v>
      </c>
      <c r="N65" s="129">
        <v>3.569</v>
      </c>
      <c r="O65" s="129">
        <v>9.0069999999999997</v>
      </c>
      <c r="P65" s="132">
        <v>34.676000000000002</v>
      </c>
      <c r="Q65" s="132">
        <v>0.53200000000000003</v>
      </c>
      <c r="R65" s="132">
        <v>18.443000000000001</v>
      </c>
      <c r="S65" s="129">
        <v>2.69</v>
      </c>
      <c r="T65" s="129">
        <v>-28.884</v>
      </c>
      <c r="U65" s="129">
        <v>18</v>
      </c>
      <c r="V65" s="132">
        <v>-75</v>
      </c>
      <c r="W65" s="129">
        <v>-73</v>
      </c>
      <c r="X65" s="129">
        <v>412</v>
      </c>
      <c r="Y65" s="129" t="s">
        <v>8476</v>
      </c>
      <c r="Z65" s="129" t="b">
        <v>0</v>
      </c>
      <c r="AA65" s="129">
        <v>0</v>
      </c>
      <c r="AB65" s="129" t="b">
        <v>1</v>
      </c>
      <c r="AC65" s="129">
        <v>48</v>
      </c>
      <c r="AD65" s="129">
        <v>0.68300000000000005</v>
      </c>
      <c r="AE65" s="129" t="s">
        <v>24</v>
      </c>
      <c r="AF65" s="129" t="s">
        <v>56</v>
      </c>
      <c r="AG65" s="129" t="s">
        <v>8477</v>
      </c>
    </row>
    <row r="66" spans="1:33" x14ac:dyDescent="0.3">
      <c r="A66" s="129" t="s">
        <v>488</v>
      </c>
      <c r="B66" s="132">
        <v>1.3</v>
      </c>
      <c r="C66" s="132">
        <v>3.97</v>
      </c>
      <c r="D66" s="132">
        <v>4.3899999999999997</v>
      </c>
      <c r="E66" s="132">
        <v>12.27</v>
      </c>
      <c r="F66" s="132">
        <v>9.56</v>
      </c>
      <c r="G66" s="385" t="s">
        <v>2748</v>
      </c>
      <c r="H66" s="352" t="s">
        <v>2652</v>
      </c>
      <c r="I66" s="129">
        <v>1000</v>
      </c>
      <c r="J66" s="129">
        <v>-25</v>
      </c>
      <c r="K66" s="129" t="s">
        <v>2749</v>
      </c>
      <c r="L66" s="129" t="b">
        <v>1</v>
      </c>
      <c r="M66" s="129">
        <v>14.675000000000001</v>
      </c>
      <c r="N66" s="129">
        <v>1.631</v>
      </c>
      <c r="O66" s="129">
        <v>8.9990000000000006</v>
      </c>
      <c r="P66" s="132">
        <v>14.941000000000001</v>
      </c>
      <c r="Q66" s="132">
        <v>0.53100000000000003</v>
      </c>
      <c r="R66" s="132">
        <v>7.9359999999999999</v>
      </c>
      <c r="S66" s="129">
        <v>0.89</v>
      </c>
      <c r="T66" s="129">
        <v>122.97799999999999</v>
      </c>
      <c r="U66" s="129">
        <v>541.61</v>
      </c>
      <c r="V66" s="132">
        <v>-91</v>
      </c>
      <c r="W66" s="129">
        <v>-92</v>
      </c>
      <c r="X66" s="129">
        <v>41</v>
      </c>
      <c r="Y66" s="129" t="s">
        <v>488</v>
      </c>
      <c r="Z66" s="129" t="b">
        <v>0</v>
      </c>
      <c r="AA66" s="129">
        <v>0</v>
      </c>
      <c r="AB66" s="129" t="b">
        <v>1</v>
      </c>
      <c r="AC66" s="129">
        <v>52</v>
      </c>
      <c r="AD66" s="129">
        <v>0.67800000000000005</v>
      </c>
      <c r="AE66" s="129" t="s">
        <v>2652</v>
      </c>
      <c r="AF66" s="129" t="s">
        <v>2748</v>
      </c>
      <c r="AG66" s="129" t="s">
        <v>2749</v>
      </c>
    </row>
    <row r="67" spans="1:33" x14ac:dyDescent="0.3">
      <c r="A67" s="129" t="s">
        <v>2701</v>
      </c>
      <c r="B67" s="132">
        <v>-2.82</v>
      </c>
      <c r="C67" s="132">
        <v>-4.79</v>
      </c>
      <c r="D67" s="132">
        <v>-8.5299999999999994</v>
      </c>
      <c r="E67" s="132">
        <v>43.55</v>
      </c>
      <c r="F67" s="132">
        <v>25.84</v>
      </c>
      <c r="G67" s="357" t="s">
        <v>79</v>
      </c>
      <c r="H67" s="348" t="s">
        <v>36</v>
      </c>
      <c r="I67" s="129">
        <v>6.1139999999999999</v>
      </c>
      <c r="J67" s="129">
        <v>-84</v>
      </c>
      <c r="K67" s="129" t="s">
        <v>2702</v>
      </c>
      <c r="L67" s="129" t="b">
        <v>0</v>
      </c>
      <c r="M67" s="129">
        <v>90.445999999999998</v>
      </c>
      <c r="N67" s="129">
        <v>10.834</v>
      </c>
      <c r="O67" s="129">
        <v>8.3480000000000008</v>
      </c>
      <c r="P67" s="132">
        <v>114.18300000000001</v>
      </c>
      <c r="Q67" s="132">
        <v>0.45900000000000002</v>
      </c>
      <c r="R67" s="132">
        <v>52.366</v>
      </c>
      <c r="S67" s="129">
        <v>3.26</v>
      </c>
      <c r="T67" s="129">
        <v>24.863</v>
      </c>
      <c r="U67" s="129">
        <v>23.47</v>
      </c>
      <c r="V67" s="132">
        <v>-52</v>
      </c>
      <c r="W67" s="129">
        <v>-61</v>
      </c>
      <c r="X67" s="129">
        <v>261</v>
      </c>
      <c r="Y67" s="129" t="s">
        <v>2701</v>
      </c>
      <c r="Z67" s="129" t="b">
        <v>0</v>
      </c>
      <c r="AA67" s="129">
        <v>0</v>
      </c>
      <c r="AB67" s="129" t="b">
        <v>0</v>
      </c>
      <c r="AC67" s="129">
        <v>49</v>
      </c>
      <c r="AD67" s="129">
        <v>0.67300000000000004</v>
      </c>
      <c r="AE67" s="129" t="s">
        <v>36</v>
      </c>
      <c r="AF67" s="129" t="s">
        <v>79</v>
      </c>
      <c r="AG67" s="129" t="s">
        <v>2702</v>
      </c>
    </row>
    <row r="68" spans="1:33" x14ac:dyDescent="0.3">
      <c r="A68" s="129" t="s">
        <v>2575</v>
      </c>
      <c r="B68" s="132">
        <v>0.62</v>
      </c>
      <c r="C68" s="132">
        <v>5.59</v>
      </c>
      <c r="D68" s="132">
        <v>-0.83</v>
      </c>
      <c r="E68" s="132">
        <v>10.74</v>
      </c>
      <c r="F68" s="132">
        <v>12.44</v>
      </c>
      <c r="G68" s="390" t="s">
        <v>501</v>
      </c>
      <c r="H68" s="345" t="s">
        <v>501</v>
      </c>
      <c r="I68" s="129">
        <v>5.3330000000000002</v>
      </c>
      <c r="J68" s="129">
        <v>-51</v>
      </c>
      <c r="K68" s="129" t="s">
        <v>2576</v>
      </c>
      <c r="L68" s="129" t="b">
        <v>1</v>
      </c>
      <c r="M68" s="129">
        <v>31.135000000000002</v>
      </c>
      <c r="N68" s="129">
        <v>3.78</v>
      </c>
      <c r="O68" s="129">
        <v>8.2370000000000001</v>
      </c>
      <c r="P68" s="132">
        <v>34.768999999999998</v>
      </c>
      <c r="Q68" s="132">
        <v>0.47699999999999998</v>
      </c>
      <c r="R68" s="132">
        <v>16.596</v>
      </c>
      <c r="S68" s="129">
        <v>1.63</v>
      </c>
      <c r="T68" s="129">
        <v>-2.6989999999999998</v>
      </c>
      <c r="U68" s="129">
        <v>45.36</v>
      </c>
      <c r="V68" s="132">
        <v>-84</v>
      </c>
      <c r="W68" s="129">
        <v>-83</v>
      </c>
      <c r="X68" s="129">
        <v>269</v>
      </c>
      <c r="Y68" s="129" t="s">
        <v>2575</v>
      </c>
      <c r="Z68" s="129" t="b">
        <v>1</v>
      </c>
      <c r="AA68" s="129">
        <v>0</v>
      </c>
      <c r="AB68" s="129" t="b">
        <v>1</v>
      </c>
      <c r="AC68" s="129">
        <v>43</v>
      </c>
      <c r="AD68" s="129">
        <v>0.66800000000000004</v>
      </c>
      <c r="AE68" s="129" t="s">
        <v>501</v>
      </c>
      <c r="AF68" s="129" t="s">
        <v>501</v>
      </c>
      <c r="AG68" s="129" t="s">
        <v>2576</v>
      </c>
    </row>
    <row r="69" spans="1:33" x14ac:dyDescent="0.3">
      <c r="A69" s="129" t="s">
        <v>5719</v>
      </c>
      <c r="B69" s="132">
        <v>-3.5</v>
      </c>
      <c r="C69" s="132">
        <v>-2.59</v>
      </c>
      <c r="D69" s="132">
        <v>7.19</v>
      </c>
      <c r="E69" s="132">
        <v>9.82</v>
      </c>
      <c r="F69" s="132">
        <v>6.71</v>
      </c>
      <c r="G69" s="285" t="s">
        <v>5670</v>
      </c>
      <c r="H69" s="351" t="s">
        <v>245</v>
      </c>
      <c r="I69" s="129">
        <v>1.093</v>
      </c>
      <c r="J69" s="129">
        <v>-51</v>
      </c>
      <c r="K69" s="129" t="s">
        <v>5720</v>
      </c>
      <c r="L69" s="129" t="b">
        <v>1</v>
      </c>
      <c r="M69" s="129">
        <v>24.684000000000001</v>
      </c>
      <c r="N69" s="129">
        <v>3.0430000000000001</v>
      </c>
      <c r="O69" s="129">
        <v>8.1120000000000001</v>
      </c>
      <c r="P69" s="132">
        <v>26.539000000000001</v>
      </c>
      <c r="Q69" s="132">
        <v>0.48499999999999999</v>
      </c>
      <c r="R69" s="132">
        <v>12.87</v>
      </c>
      <c r="S69" s="129">
        <v>1.95</v>
      </c>
      <c r="T69" s="129">
        <v>-28.632999999999999</v>
      </c>
      <c r="U69" s="129">
        <v>14.32</v>
      </c>
      <c r="V69" s="132">
        <v>-51</v>
      </c>
      <c r="W69" s="129">
        <v>-52</v>
      </c>
      <c r="X69" s="129">
        <v>715</v>
      </c>
      <c r="Y69" s="129" t="s">
        <v>5719</v>
      </c>
      <c r="Z69" s="129" t="b">
        <v>0</v>
      </c>
      <c r="AA69" s="129">
        <v>0</v>
      </c>
      <c r="AB69" s="129" t="b">
        <v>1</v>
      </c>
      <c r="AC69" s="129">
        <v>33</v>
      </c>
      <c r="AD69" s="129">
        <v>0.66300000000000003</v>
      </c>
      <c r="AE69" s="129" t="s">
        <v>245</v>
      </c>
      <c r="AF69" s="129" t="s">
        <v>2850</v>
      </c>
      <c r="AG69" s="129" t="s">
        <v>5720</v>
      </c>
    </row>
    <row r="70" spans="1:33" x14ac:dyDescent="0.3">
      <c r="A70" s="129" t="s">
        <v>2640</v>
      </c>
      <c r="B70" s="132">
        <v>-2.7</v>
      </c>
      <c r="C70" s="132">
        <v>-2</v>
      </c>
      <c r="D70" s="132">
        <v>10.73</v>
      </c>
      <c r="E70" s="132">
        <v>-8.64</v>
      </c>
      <c r="F70" s="132">
        <v>1.93</v>
      </c>
      <c r="G70" s="360" t="s">
        <v>5667</v>
      </c>
      <c r="H70" s="346" t="s">
        <v>245</v>
      </c>
      <c r="I70" s="129">
        <v>25.477</v>
      </c>
      <c r="J70" s="129">
        <v>-31</v>
      </c>
      <c r="K70" s="129" t="s">
        <v>2641</v>
      </c>
      <c r="L70" s="129" t="b">
        <v>1</v>
      </c>
      <c r="M70" s="129">
        <v>26.492000000000001</v>
      </c>
      <c r="N70" s="129">
        <v>3.3260000000000001</v>
      </c>
      <c r="O70" s="129">
        <v>7.9649999999999999</v>
      </c>
      <c r="P70" s="132">
        <v>31.123999999999999</v>
      </c>
      <c r="Q70" s="132">
        <v>0.48</v>
      </c>
      <c r="R70" s="132">
        <v>14.925000000000001</v>
      </c>
      <c r="S70" s="129">
        <v>2.23</v>
      </c>
      <c r="T70" s="129">
        <v>83.725999999999999</v>
      </c>
      <c r="U70" s="129">
        <v>34.25</v>
      </c>
      <c r="V70" s="132">
        <v>-57</v>
      </c>
      <c r="W70" s="129">
        <v>-64</v>
      </c>
      <c r="X70" s="129">
        <v>261</v>
      </c>
      <c r="Y70" s="129" t="s">
        <v>2640</v>
      </c>
      <c r="Z70" s="129" t="b">
        <v>0</v>
      </c>
      <c r="AA70" s="129">
        <v>0</v>
      </c>
      <c r="AB70" s="129" t="b">
        <v>0</v>
      </c>
      <c r="AC70" s="129">
        <v>40</v>
      </c>
      <c r="AD70" s="129">
        <v>0.65800000000000003</v>
      </c>
      <c r="AE70" s="129" t="s">
        <v>245</v>
      </c>
      <c r="AF70" s="129" t="s">
        <v>2852</v>
      </c>
      <c r="AG70" s="129" t="s">
        <v>2641</v>
      </c>
    </row>
    <row r="71" spans="1:33" x14ac:dyDescent="0.3">
      <c r="A71" s="129" t="s">
        <v>9198</v>
      </c>
      <c r="B71" s="132">
        <v>0</v>
      </c>
      <c r="C71" s="132">
        <v>-6</v>
      </c>
      <c r="D71" s="132">
        <v>-2.08</v>
      </c>
      <c r="E71" s="132">
        <v>12.29</v>
      </c>
      <c r="F71" s="132">
        <v>8.2200000000000006</v>
      </c>
      <c r="G71" s="373" t="s">
        <v>56</v>
      </c>
      <c r="H71" s="346" t="s">
        <v>24</v>
      </c>
      <c r="I71" s="129">
        <v>0.214</v>
      </c>
      <c r="J71" s="129">
        <v>-50</v>
      </c>
      <c r="K71" s="129" t="s">
        <v>9199</v>
      </c>
      <c r="L71" s="129" t="b">
        <v>1</v>
      </c>
      <c r="M71" s="129">
        <v>36.816000000000003</v>
      </c>
      <c r="N71" s="129">
        <v>4.7320000000000002</v>
      </c>
      <c r="O71" s="129">
        <v>7.7809999999999997</v>
      </c>
      <c r="P71" s="132">
        <v>43.512</v>
      </c>
      <c r="Q71" s="132">
        <v>0.44700000000000001</v>
      </c>
      <c r="R71" s="132">
        <v>19.454999999999998</v>
      </c>
      <c r="S71" s="129">
        <v>1.9</v>
      </c>
      <c r="T71" s="129">
        <v>31.928000000000001</v>
      </c>
      <c r="U71" s="129">
        <v>32.9</v>
      </c>
      <c r="V71" s="132">
        <v>-69</v>
      </c>
      <c r="W71" s="129">
        <v>-72</v>
      </c>
      <c r="X71" s="129">
        <v>319</v>
      </c>
      <c r="Y71" s="129" t="s">
        <v>9198</v>
      </c>
      <c r="Z71" s="129" t="b">
        <v>0</v>
      </c>
      <c r="AA71" s="129">
        <v>0</v>
      </c>
      <c r="AB71" s="129" t="b">
        <v>0</v>
      </c>
      <c r="AC71" s="129">
        <v>42</v>
      </c>
      <c r="AD71" s="129">
        <v>0.65300000000000002</v>
      </c>
      <c r="AE71" s="129" t="s">
        <v>24</v>
      </c>
      <c r="AF71" s="129" t="s">
        <v>56</v>
      </c>
      <c r="AG71" s="129" t="s">
        <v>9199</v>
      </c>
    </row>
    <row r="72" spans="1:33" x14ac:dyDescent="0.3">
      <c r="A72" s="129" t="s">
        <v>519</v>
      </c>
      <c r="B72" s="132">
        <v>1.71</v>
      </c>
      <c r="C72" s="132">
        <v>3.94</v>
      </c>
      <c r="D72" s="132">
        <v>2.95</v>
      </c>
      <c r="E72" s="132">
        <v>17.989999999999998</v>
      </c>
      <c r="F72" s="132">
        <v>18.78</v>
      </c>
      <c r="G72" s="367" t="s">
        <v>5665</v>
      </c>
      <c r="H72" s="410" t="s">
        <v>28</v>
      </c>
      <c r="I72" s="129">
        <v>62.494999999999997</v>
      </c>
      <c r="J72" s="129">
        <v>-25</v>
      </c>
      <c r="K72" s="129" t="s">
        <v>5671</v>
      </c>
      <c r="L72" s="129" t="b">
        <v>1</v>
      </c>
      <c r="M72" s="129">
        <v>28.68</v>
      </c>
      <c r="N72" s="129">
        <v>3.7989999999999999</v>
      </c>
      <c r="O72" s="129">
        <v>7.5490000000000004</v>
      </c>
      <c r="P72" s="132">
        <v>29.629000000000001</v>
      </c>
      <c r="Q72" s="132">
        <v>0.443</v>
      </c>
      <c r="R72" s="132">
        <v>13.132</v>
      </c>
      <c r="S72" s="129">
        <v>1.57</v>
      </c>
      <c r="T72" s="129">
        <v>52.015999999999998</v>
      </c>
      <c r="U72" s="129">
        <v>464.3</v>
      </c>
      <c r="V72" s="132">
        <v>-64</v>
      </c>
      <c r="W72" s="129">
        <v>-64</v>
      </c>
      <c r="X72" s="129">
        <v>27</v>
      </c>
      <c r="Y72" s="129" t="s">
        <v>519</v>
      </c>
      <c r="Z72" s="129" t="b">
        <v>0</v>
      </c>
      <c r="AA72" s="129">
        <v>0</v>
      </c>
      <c r="AB72" s="129" t="b">
        <v>1</v>
      </c>
      <c r="AC72" s="129">
        <v>51</v>
      </c>
      <c r="AD72" s="129">
        <v>0.64800000000000002</v>
      </c>
      <c r="AE72" s="129" t="s">
        <v>28</v>
      </c>
      <c r="AF72" s="129" t="s">
        <v>2846</v>
      </c>
      <c r="AG72" s="129" t="s">
        <v>5671</v>
      </c>
    </row>
    <row r="73" spans="1:33" x14ac:dyDescent="0.3">
      <c r="A73" s="129" t="s">
        <v>9468</v>
      </c>
      <c r="B73" s="132">
        <v>-3.59</v>
      </c>
      <c r="C73" s="132">
        <v>-6.4</v>
      </c>
      <c r="D73" s="132">
        <v>15</v>
      </c>
      <c r="E73" s="132">
        <v>6.62</v>
      </c>
      <c r="F73" s="132">
        <v>2.5499999999999998</v>
      </c>
      <c r="G73" s="372" t="s">
        <v>321</v>
      </c>
      <c r="H73" s="288" t="s">
        <v>48</v>
      </c>
      <c r="I73" s="129">
        <v>0.25</v>
      </c>
      <c r="J73" s="129">
        <v>-67</v>
      </c>
      <c r="K73" s="129" t="s">
        <v>9469</v>
      </c>
      <c r="L73" s="129" t="b">
        <v>1</v>
      </c>
      <c r="M73" s="129">
        <v>40.566000000000003</v>
      </c>
      <c r="N73" s="129">
        <v>5.577</v>
      </c>
      <c r="O73" s="129">
        <v>7.274</v>
      </c>
      <c r="P73" s="132">
        <v>49.957999999999998</v>
      </c>
      <c r="Q73" s="132">
        <v>0.435</v>
      </c>
      <c r="R73" s="132">
        <v>21.742000000000001</v>
      </c>
      <c r="S73" s="129">
        <v>1.07</v>
      </c>
      <c r="T73" s="129">
        <v>-291.036</v>
      </c>
      <c r="U73" s="129">
        <v>16.100000000000001</v>
      </c>
      <c r="V73" s="132">
        <v>233</v>
      </c>
      <c r="W73" s="129">
        <v>157</v>
      </c>
      <c r="X73" s="129">
        <v>1164</v>
      </c>
      <c r="Y73" s="129" t="s">
        <v>9468</v>
      </c>
      <c r="Z73" s="129" t="b">
        <v>0</v>
      </c>
      <c r="AA73" s="129">
        <v>0</v>
      </c>
      <c r="AB73" s="129" t="b">
        <v>0</v>
      </c>
      <c r="AC73" s="129">
        <v>29</v>
      </c>
      <c r="AD73" s="129">
        <v>0.64300000000000002</v>
      </c>
      <c r="AE73" s="129" t="s">
        <v>48</v>
      </c>
      <c r="AF73" s="129" t="s">
        <v>321</v>
      </c>
      <c r="AG73" s="129" t="s">
        <v>9469</v>
      </c>
    </row>
    <row r="74" spans="1:33" x14ac:dyDescent="0.3">
      <c r="A74" s="129" t="s">
        <v>5713</v>
      </c>
      <c r="B74" s="132">
        <v>2.44</v>
      </c>
      <c r="C74" s="132">
        <v>1.08</v>
      </c>
      <c r="D74" s="132">
        <v>14.74</v>
      </c>
      <c r="E74" s="132">
        <v>10.83</v>
      </c>
      <c r="F74" s="132">
        <v>6.97</v>
      </c>
      <c r="G74" s="375" t="s">
        <v>109</v>
      </c>
      <c r="H74" s="412" t="s">
        <v>31</v>
      </c>
      <c r="I74" s="129">
        <v>1.159</v>
      </c>
      <c r="J74" s="129">
        <v>-66</v>
      </c>
      <c r="K74" s="129" t="s">
        <v>5714</v>
      </c>
      <c r="L74" s="129" t="b">
        <v>1</v>
      </c>
      <c r="M74" s="129">
        <v>33.92</v>
      </c>
      <c r="N74" s="129">
        <v>4.8330000000000002</v>
      </c>
      <c r="O74" s="129">
        <v>7.0190000000000001</v>
      </c>
      <c r="P74" s="132">
        <v>41.454000000000001</v>
      </c>
      <c r="Q74" s="132">
        <v>0.41499999999999998</v>
      </c>
      <c r="R74" s="132">
        <v>17.215</v>
      </c>
      <c r="S74" s="129">
        <v>2.81</v>
      </c>
      <c r="T74" s="129">
        <v>24.562000000000001</v>
      </c>
      <c r="U74" s="129">
        <v>31.92</v>
      </c>
      <c r="V74" s="132">
        <v>-72</v>
      </c>
      <c r="W74" s="129">
        <v>-64</v>
      </c>
      <c r="X74" s="129">
        <v>223</v>
      </c>
      <c r="Y74" s="129" t="s">
        <v>5713</v>
      </c>
      <c r="Z74" s="129" t="b">
        <v>0</v>
      </c>
      <c r="AA74" s="129">
        <v>0</v>
      </c>
      <c r="AB74" s="129" t="b">
        <v>1</v>
      </c>
      <c r="AC74" s="129">
        <v>45</v>
      </c>
      <c r="AD74" s="129">
        <v>0.63800000000000001</v>
      </c>
      <c r="AE74" s="129" t="s">
        <v>31</v>
      </c>
      <c r="AF74" s="129" t="s">
        <v>109</v>
      </c>
      <c r="AG74" s="129" t="s">
        <v>5714</v>
      </c>
    </row>
    <row r="75" spans="1:33" x14ac:dyDescent="0.3">
      <c r="A75" s="129" t="s">
        <v>2563</v>
      </c>
      <c r="B75" s="132">
        <v>-1.33</v>
      </c>
      <c r="C75" s="132">
        <v>-2.2999999999999998</v>
      </c>
      <c r="D75" s="132">
        <v>-5.33</v>
      </c>
      <c r="E75" s="132">
        <v>4.92</v>
      </c>
      <c r="F75" s="132">
        <v>5.45</v>
      </c>
      <c r="G75" s="380" t="s">
        <v>5661</v>
      </c>
      <c r="H75" s="411" t="s">
        <v>28</v>
      </c>
      <c r="I75" s="129">
        <v>101.505</v>
      </c>
      <c r="J75" s="129">
        <v>-31</v>
      </c>
      <c r="K75" s="129" t="s">
        <v>2564</v>
      </c>
      <c r="L75" s="129" t="b">
        <v>1</v>
      </c>
      <c r="M75" s="129">
        <v>19.829000000000001</v>
      </c>
      <c r="N75" s="129">
        <v>2.899</v>
      </c>
      <c r="O75" s="129">
        <v>6.8410000000000002</v>
      </c>
      <c r="P75" s="132">
        <v>20.933</v>
      </c>
      <c r="Q75" s="132">
        <v>0.38700000000000001</v>
      </c>
      <c r="R75" s="132">
        <v>8.1039999999999992</v>
      </c>
      <c r="S75" s="129">
        <v>1.43</v>
      </c>
      <c r="T75" s="129">
        <v>-2.7029999999999998</v>
      </c>
      <c r="U75" s="129">
        <v>259.3</v>
      </c>
      <c r="V75" s="132">
        <v>-67</v>
      </c>
      <c r="W75" s="129">
        <v>-66</v>
      </c>
      <c r="X75" s="129">
        <v>54</v>
      </c>
      <c r="Y75" s="129" t="s">
        <v>2563</v>
      </c>
      <c r="Z75" s="129" t="b">
        <v>1</v>
      </c>
      <c r="AA75" s="129">
        <v>0</v>
      </c>
      <c r="AB75" s="129" t="b">
        <v>0</v>
      </c>
      <c r="AC75" s="129">
        <v>54</v>
      </c>
      <c r="AD75" s="129">
        <v>0.63300000000000001</v>
      </c>
      <c r="AE75" s="129" t="s">
        <v>28</v>
      </c>
      <c r="AF75" s="129" t="s">
        <v>2837</v>
      </c>
      <c r="AG75" s="129" t="s">
        <v>2564</v>
      </c>
    </row>
    <row r="76" spans="1:33" x14ac:dyDescent="0.3">
      <c r="A76" s="129" t="s">
        <v>2725</v>
      </c>
      <c r="B76" s="132">
        <v>-7.9</v>
      </c>
      <c r="C76" s="132">
        <v>-8.7100000000000009</v>
      </c>
      <c r="D76" s="132">
        <v>-5.78</v>
      </c>
      <c r="E76" s="132">
        <v>6.22</v>
      </c>
      <c r="F76" s="132">
        <v>-1.64</v>
      </c>
      <c r="G76" s="372" t="s">
        <v>84</v>
      </c>
      <c r="H76" s="288" t="s">
        <v>36</v>
      </c>
      <c r="I76" s="129">
        <v>14.108000000000001</v>
      </c>
      <c r="J76" s="129">
        <v>-59</v>
      </c>
      <c r="K76" s="129" t="s">
        <v>2726</v>
      </c>
      <c r="L76" s="129" t="b">
        <v>0</v>
      </c>
      <c r="M76" s="129">
        <v>17.553000000000001</v>
      </c>
      <c r="N76" s="129">
        <v>2.5939999999999999</v>
      </c>
      <c r="O76" s="129">
        <v>6.766</v>
      </c>
      <c r="P76" s="132">
        <v>18.311</v>
      </c>
      <c r="Q76" s="132">
        <v>0.38500000000000001</v>
      </c>
      <c r="R76" s="132">
        <v>7.048</v>
      </c>
      <c r="S76" s="129">
        <v>2.6</v>
      </c>
      <c r="T76" s="129">
        <v>-286</v>
      </c>
      <c r="U76" s="129">
        <v>46.14</v>
      </c>
      <c r="V76" s="132">
        <v>28</v>
      </c>
      <c r="W76" s="129">
        <v>27</v>
      </c>
      <c r="X76" s="129">
        <v>166</v>
      </c>
      <c r="Y76" s="129" t="s">
        <v>2725</v>
      </c>
      <c r="Z76" s="129" t="b">
        <v>0</v>
      </c>
      <c r="AA76" s="129">
        <v>0</v>
      </c>
      <c r="AB76" s="129" t="b">
        <v>0</v>
      </c>
      <c r="AC76" s="129">
        <v>43</v>
      </c>
      <c r="AD76" s="129">
        <v>0.628</v>
      </c>
      <c r="AE76" s="129" t="s">
        <v>36</v>
      </c>
      <c r="AF76" s="129" t="s">
        <v>84</v>
      </c>
      <c r="AG76" s="129" t="s">
        <v>2726</v>
      </c>
    </row>
    <row r="77" spans="1:33" x14ac:dyDescent="0.3">
      <c r="A77" s="129" t="s">
        <v>2595</v>
      </c>
      <c r="B77" s="132">
        <v>-1.7</v>
      </c>
      <c r="C77" s="132">
        <v>-4.6399999999999997</v>
      </c>
      <c r="D77" s="132">
        <v>-2.5499999999999998</v>
      </c>
      <c r="E77" s="132">
        <v>-0.32</v>
      </c>
      <c r="F77" s="132">
        <v>1.93</v>
      </c>
      <c r="G77" s="227" t="s">
        <v>5667</v>
      </c>
      <c r="H77" s="410" t="s">
        <v>245</v>
      </c>
      <c r="I77" s="129">
        <v>32.475999999999999</v>
      </c>
      <c r="J77" s="129">
        <v>-40</v>
      </c>
      <c r="K77" s="129" t="s">
        <v>2596</v>
      </c>
      <c r="L77" s="129" t="b">
        <v>1</v>
      </c>
      <c r="M77" s="129">
        <v>15.904</v>
      </c>
      <c r="N77" s="129">
        <v>2.4409999999999998</v>
      </c>
      <c r="O77" s="129">
        <v>6.516</v>
      </c>
      <c r="P77" s="132">
        <v>17.616</v>
      </c>
      <c r="Q77" s="132">
        <v>0.36899999999999999</v>
      </c>
      <c r="R77" s="132">
        <v>6.4969999999999999</v>
      </c>
      <c r="S77" s="129">
        <v>1.68</v>
      </c>
      <c r="T77" s="129">
        <v>57.554000000000002</v>
      </c>
      <c r="U77" s="129">
        <v>12.435</v>
      </c>
      <c r="V77" s="132">
        <v>-68</v>
      </c>
      <c r="W77" s="129">
        <v>-71</v>
      </c>
      <c r="X77" s="129">
        <v>959</v>
      </c>
      <c r="Y77" s="129" t="s">
        <v>2595</v>
      </c>
      <c r="Z77" s="129" t="b">
        <v>1</v>
      </c>
      <c r="AA77" s="129">
        <v>0</v>
      </c>
      <c r="AB77" s="129" t="b">
        <v>0</v>
      </c>
      <c r="AC77" s="129">
        <v>44</v>
      </c>
      <c r="AD77" s="129">
        <v>0.623</v>
      </c>
      <c r="AE77" s="129" t="s">
        <v>245</v>
      </c>
      <c r="AF77" s="129" t="s">
        <v>2852</v>
      </c>
      <c r="AG77" s="129" t="s">
        <v>2596</v>
      </c>
    </row>
    <row r="78" spans="1:33" x14ac:dyDescent="0.3">
      <c r="A78" s="129" t="s">
        <v>8486</v>
      </c>
      <c r="B78" s="132">
        <v>4.6100000000000003</v>
      </c>
      <c r="C78" s="132">
        <v>29.39</v>
      </c>
      <c r="D78" s="132">
        <v>34.090000000000003</v>
      </c>
      <c r="E78" s="132">
        <v>20.41</v>
      </c>
      <c r="F78" s="132">
        <v>26.61</v>
      </c>
      <c r="G78" s="358" t="s">
        <v>501</v>
      </c>
      <c r="H78" s="345" t="s">
        <v>501</v>
      </c>
      <c r="I78" s="129">
        <v>0.308</v>
      </c>
      <c r="J78" s="129">
        <v>-61</v>
      </c>
      <c r="K78" s="129" t="s">
        <v>8487</v>
      </c>
      <c r="L78" s="129" t="b">
        <v>1</v>
      </c>
      <c r="M78" s="129">
        <v>43.634</v>
      </c>
      <c r="N78" s="129">
        <v>6.742</v>
      </c>
      <c r="O78" s="129">
        <v>6.4720000000000004</v>
      </c>
      <c r="P78" s="132">
        <v>52.886000000000003</v>
      </c>
      <c r="Q78" s="132">
        <v>0.38200000000000001</v>
      </c>
      <c r="R78" s="132">
        <v>20.212</v>
      </c>
      <c r="S78" s="129">
        <v>2.91</v>
      </c>
      <c r="T78" s="129">
        <v>34.957000000000001</v>
      </c>
      <c r="U78" s="129">
        <v>29.5</v>
      </c>
      <c r="V78" s="132">
        <v>-67</v>
      </c>
      <c r="W78" s="129">
        <v>-60</v>
      </c>
      <c r="X78" s="129">
        <v>233</v>
      </c>
      <c r="Y78" s="129" t="s">
        <v>8486</v>
      </c>
      <c r="Z78" s="129" t="b">
        <v>0</v>
      </c>
      <c r="AA78" s="129">
        <v>0</v>
      </c>
      <c r="AB78" s="129" t="b">
        <v>1</v>
      </c>
      <c r="AC78" s="129">
        <v>45</v>
      </c>
      <c r="AD78" s="129">
        <v>0.61799999999999999</v>
      </c>
      <c r="AE78" s="129" t="s">
        <v>501</v>
      </c>
      <c r="AF78" s="129" t="s">
        <v>501</v>
      </c>
      <c r="AG78" s="129" t="s">
        <v>8487</v>
      </c>
    </row>
    <row r="79" spans="1:33" x14ac:dyDescent="0.3">
      <c r="A79" s="129" t="s">
        <v>5767</v>
      </c>
      <c r="B79" s="132">
        <v>-1.69</v>
      </c>
      <c r="C79" s="132">
        <v>4.05</v>
      </c>
      <c r="D79" s="132">
        <v>4.42</v>
      </c>
      <c r="E79" s="132">
        <v>4.55</v>
      </c>
      <c r="F79" s="132">
        <v>4.05</v>
      </c>
      <c r="G79" s="373" t="s">
        <v>504</v>
      </c>
      <c r="H79" s="346" t="s">
        <v>24</v>
      </c>
      <c r="I79" s="129">
        <v>1.3149999999999999</v>
      </c>
      <c r="J79" s="129">
        <v>-55</v>
      </c>
      <c r="K79" s="129" t="s">
        <v>5768</v>
      </c>
      <c r="L79" s="129" t="b">
        <v>1</v>
      </c>
      <c r="M79" s="129">
        <v>9.77</v>
      </c>
      <c r="N79" s="129">
        <v>1.534</v>
      </c>
      <c r="O79" s="129">
        <v>6.3710000000000004</v>
      </c>
      <c r="P79" s="132">
        <v>9.9659999999999993</v>
      </c>
      <c r="Q79" s="132">
        <v>0.36399999999999999</v>
      </c>
      <c r="R79" s="132">
        <v>3.6309999999999998</v>
      </c>
      <c r="S79" s="129">
        <v>2.25</v>
      </c>
      <c r="T79" s="129">
        <v>50.761000000000003</v>
      </c>
      <c r="U79" s="129">
        <v>17.48</v>
      </c>
      <c r="V79" s="132">
        <v>-78</v>
      </c>
      <c r="W79" s="129">
        <v>-84</v>
      </c>
      <c r="X79" s="129">
        <v>507</v>
      </c>
      <c r="Y79" s="129" t="s">
        <v>5767</v>
      </c>
      <c r="Z79" s="129" t="b">
        <v>1</v>
      </c>
      <c r="AA79" s="129">
        <v>0</v>
      </c>
      <c r="AB79" s="129" t="b">
        <v>1</v>
      </c>
      <c r="AC79" s="129">
        <v>40</v>
      </c>
      <c r="AD79" s="129">
        <v>0.61299999999999999</v>
      </c>
      <c r="AE79" s="129" t="s">
        <v>24</v>
      </c>
      <c r="AF79" s="129" t="s">
        <v>504</v>
      </c>
      <c r="AG79" s="129" t="s">
        <v>5768</v>
      </c>
    </row>
    <row r="80" spans="1:33" x14ac:dyDescent="0.3">
      <c r="A80" s="129" t="s">
        <v>8518</v>
      </c>
      <c r="B80" s="132">
        <v>1.1100000000000001</v>
      </c>
      <c r="C80" s="132">
        <v>0.74</v>
      </c>
      <c r="D80" s="132">
        <v>-8.6999999999999993</v>
      </c>
      <c r="E80" s="132">
        <v>25.23</v>
      </c>
      <c r="F80" s="132">
        <v>24.66</v>
      </c>
      <c r="G80" s="388" t="s">
        <v>54</v>
      </c>
      <c r="H80" s="346" t="s">
        <v>24</v>
      </c>
      <c r="I80" s="129">
        <v>0.503</v>
      </c>
      <c r="J80" s="129">
        <v>-58</v>
      </c>
      <c r="K80" s="129" t="s">
        <v>8519</v>
      </c>
      <c r="L80" s="129" t="b">
        <v>1</v>
      </c>
      <c r="M80" s="129">
        <v>41.423999999999999</v>
      </c>
      <c r="N80" s="129">
        <v>6.5250000000000004</v>
      </c>
      <c r="O80" s="129">
        <v>6.3479999999999999</v>
      </c>
      <c r="P80" s="132">
        <v>42.637999999999998</v>
      </c>
      <c r="Q80" s="132">
        <v>0.34899999999999998</v>
      </c>
      <c r="R80" s="132">
        <v>14.861000000000001</v>
      </c>
      <c r="S80" s="129">
        <v>2.62</v>
      </c>
      <c r="T80" s="129">
        <v>-69.989000000000004</v>
      </c>
      <c r="U80" s="129">
        <v>54.6</v>
      </c>
      <c r="V80" s="132">
        <v>-40</v>
      </c>
      <c r="W80" s="129">
        <v>-65</v>
      </c>
      <c r="X80" s="129">
        <v>139</v>
      </c>
      <c r="Y80" s="129" t="s">
        <v>8518</v>
      </c>
      <c r="Z80" s="129" t="b">
        <v>0</v>
      </c>
      <c r="AA80" s="129">
        <v>0</v>
      </c>
      <c r="AB80" s="129" t="b">
        <v>1</v>
      </c>
      <c r="AC80" s="129">
        <v>43</v>
      </c>
      <c r="AD80" s="129">
        <v>0.60799999999999998</v>
      </c>
      <c r="AE80" s="129" t="s">
        <v>24</v>
      </c>
      <c r="AF80" s="129" t="s">
        <v>54</v>
      </c>
      <c r="AG80" s="129" t="s">
        <v>8519</v>
      </c>
    </row>
    <row r="81" spans="1:33" x14ac:dyDescent="0.3">
      <c r="A81" s="129" t="s">
        <v>2527</v>
      </c>
      <c r="B81" s="132">
        <v>-0.2</v>
      </c>
      <c r="C81" s="132">
        <v>1.21</v>
      </c>
      <c r="D81" s="132">
        <v>-0.99</v>
      </c>
      <c r="E81" s="132">
        <v>-3.85</v>
      </c>
      <c r="F81" s="132">
        <v>8.23</v>
      </c>
      <c r="G81" s="381" t="s">
        <v>127</v>
      </c>
      <c r="H81" s="345" t="s">
        <v>44</v>
      </c>
      <c r="I81" s="129">
        <v>0.90200000000000002</v>
      </c>
      <c r="J81" s="129">
        <v>-55</v>
      </c>
      <c r="K81" s="129" t="s">
        <v>6005</v>
      </c>
      <c r="L81" s="129" t="b">
        <v>1</v>
      </c>
      <c r="M81" s="129">
        <v>19.259</v>
      </c>
      <c r="N81" s="129">
        <v>3.0449999999999999</v>
      </c>
      <c r="O81" s="129">
        <v>6.3259999999999996</v>
      </c>
      <c r="P81" s="132">
        <v>20.709</v>
      </c>
      <c r="Q81" s="132">
        <v>0.35199999999999998</v>
      </c>
      <c r="R81" s="132">
        <v>7.2889999999999997</v>
      </c>
      <c r="S81" s="129">
        <v>2.12</v>
      </c>
      <c r="T81" s="129">
        <v>-37.747</v>
      </c>
      <c r="U81" s="129">
        <v>50</v>
      </c>
      <c r="V81" s="132">
        <v>-59</v>
      </c>
      <c r="W81" s="129">
        <v>-62</v>
      </c>
      <c r="X81" s="129">
        <v>188</v>
      </c>
      <c r="Y81" s="129" t="s">
        <v>2527</v>
      </c>
      <c r="Z81" s="129" t="b">
        <v>1</v>
      </c>
      <c r="AA81" s="129">
        <v>0</v>
      </c>
      <c r="AB81" s="129" t="b">
        <v>1</v>
      </c>
      <c r="AC81" s="129">
        <v>43</v>
      </c>
      <c r="AD81" s="129">
        <v>0.60299999999999998</v>
      </c>
      <c r="AE81" s="129" t="s">
        <v>44</v>
      </c>
      <c r="AF81" s="129" t="s">
        <v>127</v>
      </c>
      <c r="AG81" s="129" t="s">
        <v>6005</v>
      </c>
    </row>
    <row r="82" spans="1:33" x14ac:dyDescent="0.3">
      <c r="A82" s="129" t="s">
        <v>7739</v>
      </c>
      <c r="B82" s="132">
        <v>-0.57999999999999996</v>
      </c>
      <c r="C82" s="132">
        <v>-2.64</v>
      </c>
      <c r="D82" s="132">
        <v>21.41</v>
      </c>
      <c r="E82" s="132">
        <v>27.41</v>
      </c>
      <c r="F82" s="132">
        <v>10.73</v>
      </c>
      <c r="G82" s="285" t="s">
        <v>56</v>
      </c>
      <c r="H82" s="351" t="s">
        <v>24</v>
      </c>
      <c r="I82" s="129">
        <v>0.46600000000000003</v>
      </c>
      <c r="J82" s="129">
        <v>-42</v>
      </c>
      <c r="K82" s="129" t="s">
        <v>7740</v>
      </c>
      <c r="L82" s="129" t="b">
        <v>1</v>
      </c>
      <c r="M82" s="129">
        <v>38.192</v>
      </c>
      <c r="N82" s="129">
        <v>6.0679999999999996</v>
      </c>
      <c r="O82" s="129">
        <v>6.2939999999999996</v>
      </c>
      <c r="P82" s="132">
        <v>44.002000000000002</v>
      </c>
      <c r="Q82" s="132">
        <v>0.36599999999999999</v>
      </c>
      <c r="R82" s="132">
        <v>16.091999999999999</v>
      </c>
      <c r="S82" s="129">
        <v>2.64</v>
      </c>
      <c r="T82" s="129">
        <v>-7.3380000000000001</v>
      </c>
      <c r="U82" s="129">
        <v>25.8</v>
      </c>
      <c r="V82" s="132">
        <v>-28</v>
      </c>
      <c r="W82" s="129">
        <v>-42</v>
      </c>
      <c r="X82" s="129">
        <v>293</v>
      </c>
      <c r="Y82" s="129" t="s">
        <v>7739</v>
      </c>
      <c r="Z82" s="129" t="b">
        <v>0</v>
      </c>
      <c r="AA82" s="129">
        <v>0</v>
      </c>
      <c r="AB82" s="129" t="b">
        <v>1</v>
      </c>
      <c r="AC82" s="129">
        <v>45</v>
      </c>
      <c r="AD82" s="129">
        <v>0.59799999999999998</v>
      </c>
      <c r="AE82" s="129" t="s">
        <v>24</v>
      </c>
      <c r="AF82" s="129" t="s">
        <v>56</v>
      </c>
      <c r="AG82" s="129" t="s">
        <v>7740</v>
      </c>
    </row>
    <row r="83" spans="1:33" x14ac:dyDescent="0.3">
      <c r="A83" s="129" t="s">
        <v>517</v>
      </c>
      <c r="B83" s="132">
        <v>1.71</v>
      </c>
      <c r="C83" s="132">
        <v>-3.18</v>
      </c>
      <c r="D83" s="132">
        <v>14.15</v>
      </c>
      <c r="E83" s="132">
        <v>11.85</v>
      </c>
      <c r="F83" s="132">
        <v>11.22</v>
      </c>
      <c r="G83" s="405" t="s">
        <v>209</v>
      </c>
      <c r="H83" s="351" t="s">
        <v>44</v>
      </c>
      <c r="I83" s="129">
        <v>11.69</v>
      </c>
      <c r="J83" s="129">
        <v>-67</v>
      </c>
      <c r="K83" s="129" t="s">
        <v>376</v>
      </c>
      <c r="L83" s="129" t="b">
        <v>1</v>
      </c>
      <c r="M83" s="129">
        <v>26.803999999999998</v>
      </c>
      <c r="N83" s="129">
        <v>4.4969999999999999</v>
      </c>
      <c r="O83" s="129">
        <v>5.96</v>
      </c>
      <c r="P83" s="132">
        <v>28.803999999999998</v>
      </c>
      <c r="Q83" s="132">
        <v>0.33700000000000002</v>
      </c>
      <c r="R83" s="132">
        <v>9.6940000000000008</v>
      </c>
      <c r="S83" s="129">
        <v>2.34</v>
      </c>
      <c r="T83" s="129">
        <v>52.540999999999997</v>
      </c>
      <c r="U83" s="129">
        <v>39.840000000000003</v>
      </c>
      <c r="V83" s="132">
        <v>-85</v>
      </c>
      <c r="W83" s="129">
        <v>-89</v>
      </c>
      <c r="X83" s="129">
        <v>214</v>
      </c>
      <c r="Y83" s="129" t="s">
        <v>517</v>
      </c>
      <c r="Z83" s="129" t="b">
        <v>0</v>
      </c>
      <c r="AA83" s="129">
        <v>0</v>
      </c>
      <c r="AB83" s="129" t="b">
        <v>0</v>
      </c>
      <c r="AC83" s="129">
        <v>48</v>
      </c>
      <c r="AD83" s="129">
        <v>0.59299999999999997</v>
      </c>
      <c r="AE83" s="129" t="s">
        <v>44</v>
      </c>
      <c r="AF83" s="129" t="s">
        <v>209</v>
      </c>
      <c r="AG83" s="129" t="s">
        <v>376</v>
      </c>
    </row>
    <row r="84" spans="1:33" x14ac:dyDescent="0.3">
      <c r="A84" s="129" t="s">
        <v>6035</v>
      </c>
      <c r="B84" s="132">
        <v>0</v>
      </c>
      <c r="C84" s="132">
        <v>-5.7</v>
      </c>
      <c r="D84" s="132">
        <v>-2.76</v>
      </c>
      <c r="E84" s="132">
        <v>0.62</v>
      </c>
      <c r="F84" s="132">
        <v>1.76</v>
      </c>
      <c r="G84" s="381" t="s">
        <v>186</v>
      </c>
      <c r="H84" s="345" t="s">
        <v>150</v>
      </c>
      <c r="I84" s="129">
        <v>0.69499999999999995</v>
      </c>
      <c r="J84" s="129">
        <v>-74</v>
      </c>
      <c r="K84" s="129" t="s">
        <v>6036</v>
      </c>
      <c r="L84" s="129" t="b">
        <v>0</v>
      </c>
      <c r="M84" s="129">
        <v>26.038</v>
      </c>
      <c r="N84" s="129">
        <v>4.41</v>
      </c>
      <c r="O84" s="129">
        <v>5.9039999999999999</v>
      </c>
      <c r="P84" s="132">
        <v>29.481999999999999</v>
      </c>
      <c r="Q84" s="132">
        <v>0.32</v>
      </c>
      <c r="R84" s="132">
        <v>9.43</v>
      </c>
      <c r="S84" s="129">
        <v>3.05</v>
      </c>
      <c r="T84" s="129">
        <v>-20.218</v>
      </c>
      <c r="U84" s="129">
        <v>8.1</v>
      </c>
      <c r="V84" s="132">
        <v>-53</v>
      </c>
      <c r="W84" s="129">
        <v>-31</v>
      </c>
      <c r="X84" s="129">
        <v>808</v>
      </c>
      <c r="Y84" s="129" t="s">
        <v>6035</v>
      </c>
      <c r="Z84" s="129" t="b">
        <v>0</v>
      </c>
      <c r="AA84" s="129">
        <v>0</v>
      </c>
      <c r="AB84" s="129" t="b">
        <v>0</v>
      </c>
      <c r="AC84" s="129">
        <v>53</v>
      </c>
      <c r="AD84" s="129">
        <v>0.58799999999999997</v>
      </c>
      <c r="AE84" s="129" t="s">
        <v>150</v>
      </c>
      <c r="AF84" s="129" t="s">
        <v>186</v>
      </c>
      <c r="AG84" s="129" t="s">
        <v>6036</v>
      </c>
    </row>
    <row r="85" spans="1:33" x14ac:dyDescent="0.3">
      <c r="A85" s="129" t="s">
        <v>6872</v>
      </c>
      <c r="B85" s="132">
        <v>4.9400000000000004</v>
      </c>
      <c r="C85" s="132">
        <v>1.77</v>
      </c>
      <c r="D85" s="132">
        <v>13.66</v>
      </c>
      <c r="E85" s="132">
        <v>7.09</v>
      </c>
      <c r="F85" s="132">
        <v>5.32</v>
      </c>
      <c r="G85" s="375" t="s">
        <v>137</v>
      </c>
      <c r="H85" s="412" t="s">
        <v>28</v>
      </c>
      <c r="I85" s="129">
        <v>0.53700000000000003</v>
      </c>
      <c r="J85" s="129">
        <v>-48</v>
      </c>
      <c r="K85" s="129" t="s">
        <v>6873</v>
      </c>
      <c r="L85" s="129" t="b">
        <v>1</v>
      </c>
      <c r="M85" s="129">
        <v>20.108000000000001</v>
      </c>
      <c r="N85" s="129">
        <v>3.4359999999999999</v>
      </c>
      <c r="O85" s="129">
        <v>5.8520000000000003</v>
      </c>
      <c r="P85" s="132">
        <v>22.831</v>
      </c>
      <c r="Q85" s="132">
        <v>0.32800000000000001</v>
      </c>
      <c r="R85" s="132">
        <v>7.5</v>
      </c>
      <c r="S85" s="129">
        <v>2.1</v>
      </c>
      <c r="T85" s="129">
        <v>132.648</v>
      </c>
      <c r="U85" s="129">
        <v>28.7</v>
      </c>
      <c r="V85" s="132">
        <v>-67</v>
      </c>
      <c r="W85" s="129">
        <v>-64</v>
      </c>
      <c r="X85" s="129">
        <v>331</v>
      </c>
      <c r="Y85" s="129" t="s">
        <v>6872</v>
      </c>
      <c r="Z85" s="129" t="b">
        <v>0</v>
      </c>
      <c r="AA85" s="129">
        <v>0</v>
      </c>
      <c r="AB85" s="129" t="b">
        <v>0</v>
      </c>
      <c r="AC85" s="129">
        <v>43</v>
      </c>
      <c r="AD85" s="129">
        <v>0.58299999999999996</v>
      </c>
      <c r="AE85" s="129" t="s">
        <v>28</v>
      </c>
      <c r="AF85" s="129" t="s">
        <v>137</v>
      </c>
      <c r="AG85" s="129" t="s">
        <v>6873</v>
      </c>
    </row>
    <row r="86" spans="1:33" x14ac:dyDescent="0.3">
      <c r="A86" s="129" t="s">
        <v>7745</v>
      </c>
      <c r="B86" s="132">
        <v>-4.74</v>
      </c>
      <c r="C86" s="132">
        <v>-12.02</v>
      </c>
      <c r="D86" s="132">
        <v>1.88</v>
      </c>
      <c r="E86" s="132">
        <v>-4.4800000000000004</v>
      </c>
      <c r="F86" s="132">
        <v>-7.13</v>
      </c>
      <c r="G86" s="394" t="s">
        <v>160</v>
      </c>
      <c r="H86" s="348" t="s">
        <v>66</v>
      </c>
      <c r="I86" s="129">
        <v>0.38800000000000001</v>
      </c>
      <c r="J86" s="129">
        <v>-55</v>
      </c>
      <c r="K86" s="129" t="s">
        <v>7746</v>
      </c>
      <c r="L86" s="129" t="b">
        <v>0</v>
      </c>
      <c r="M86" s="129">
        <v>32.685000000000002</v>
      </c>
      <c r="N86" s="129">
        <v>5.6310000000000002</v>
      </c>
      <c r="O86" s="129">
        <v>5.8040000000000003</v>
      </c>
      <c r="P86" s="132">
        <v>38.508000000000003</v>
      </c>
      <c r="Q86" s="132">
        <v>0.32400000000000001</v>
      </c>
      <c r="R86" s="132">
        <v>12.488</v>
      </c>
      <c r="S86" s="129">
        <v>3.06</v>
      </c>
      <c r="T86" s="129">
        <v>-4.6509999999999998</v>
      </c>
      <c r="U86" s="129">
        <v>3.5150000000000001</v>
      </c>
      <c r="V86" s="132">
        <v>-77</v>
      </c>
      <c r="W86" s="129">
        <v>-70</v>
      </c>
      <c r="X86" s="129">
        <v>1860</v>
      </c>
      <c r="Y86" s="129" t="s">
        <v>7745</v>
      </c>
      <c r="Z86" s="129" t="b">
        <v>0</v>
      </c>
      <c r="AA86" s="129">
        <v>0</v>
      </c>
      <c r="AB86" s="129" t="b">
        <v>0</v>
      </c>
      <c r="AC86" s="129">
        <v>39</v>
      </c>
      <c r="AD86" s="129">
        <v>0.57799999999999996</v>
      </c>
      <c r="AE86" s="129" t="s">
        <v>66</v>
      </c>
      <c r="AF86" s="129" t="s">
        <v>160</v>
      </c>
      <c r="AG86" s="129" t="s">
        <v>7746</v>
      </c>
    </row>
    <row r="87" spans="1:33" x14ac:dyDescent="0.3">
      <c r="A87" s="129" t="s">
        <v>2535</v>
      </c>
      <c r="B87" s="132">
        <v>1.19</v>
      </c>
      <c r="C87" s="132">
        <v>1.56</v>
      </c>
      <c r="D87" s="132">
        <v>0.24</v>
      </c>
      <c r="E87" s="132">
        <v>5.08</v>
      </c>
      <c r="F87" s="132">
        <v>4.18</v>
      </c>
      <c r="G87" s="382" t="s">
        <v>365</v>
      </c>
      <c r="H87" s="352" t="s">
        <v>36</v>
      </c>
      <c r="I87" s="129">
        <v>9.4220000000000006</v>
      </c>
      <c r="J87" s="129">
        <v>-22</v>
      </c>
      <c r="K87" s="129" t="s">
        <v>2536</v>
      </c>
      <c r="L87" s="129" t="b">
        <v>1</v>
      </c>
      <c r="M87" s="129">
        <v>9.1709999999999994</v>
      </c>
      <c r="N87" s="129">
        <v>1.5980000000000001</v>
      </c>
      <c r="O87" s="129">
        <v>5.7389999999999999</v>
      </c>
      <c r="P87" s="132">
        <v>9.5399999999999991</v>
      </c>
      <c r="Q87" s="132">
        <v>0.313</v>
      </c>
      <c r="R87" s="132">
        <v>2.99</v>
      </c>
      <c r="S87" s="129">
        <v>1.33</v>
      </c>
      <c r="T87" s="129">
        <v>0</v>
      </c>
      <c r="U87" s="129">
        <v>84.8</v>
      </c>
      <c r="V87" s="132">
        <v>-39</v>
      </c>
      <c r="W87" s="129">
        <v>-37</v>
      </c>
      <c r="X87" s="129">
        <v>177</v>
      </c>
      <c r="Y87" s="129" t="s">
        <v>2535</v>
      </c>
      <c r="Z87" s="129" t="b">
        <v>1</v>
      </c>
      <c r="AA87" s="129">
        <v>0</v>
      </c>
      <c r="AB87" s="129" t="b">
        <v>1</v>
      </c>
      <c r="AC87" s="129">
        <v>42</v>
      </c>
      <c r="AD87" s="129">
        <v>0.57299999999999995</v>
      </c>
      <c r="AE87" s="129" t="s">
        <v>36</v>
      </c>
      <c r="AF87" s="129" t="s">
        <v>365</v>
      </c>
      <c r="AG87" s="129" t="s">
        <v>2536</v>
      </c>
    </row>
    <row r="88" spans="1:33" x14ac:dyDescent="0.3">
      <c r="A88" s="129" t="s">
        <v>2570</v>
      </c>
      <c r="B88" s="132">
        <v>1.0900000000000001</v>
      </c>
      <c r="C88" s="132">
        <v>9.1999999999999993</v>
      </c>
      <c r="D88" s="132">
        <v>1.59</v>
      </c>
      <c r="E88" s="132">
        <v>18.04</v>
      </c>
      <c r="F88" s="132">
        <v>17.149999999999999</v>
      </c>
      <c r="G88" s="407" t="s">
        <v>153</v>
      </c>
      <c r="H88" s="351" t="s">
        <v>48</v>
      </c>
      <c r="I88" s="129">
        <v>15.592000000000001</v>
      </c>
      <c r="J88" s="129">
        <v>-33</v>
      </c>
      <c r="K88" s="129" t="s">
        <v>2571</v>
      </c>
      <c r="L88" s="129" t="b">
        <v>1</v>
      </c>
      <c r="M88" s="129">
        <v>24.623999999999999</v>
      </c>
      <c r="N88" s="129">
        <v>4.3150000000000004</v>
      </c>
      <c r="O88" s="129">
        <v>5.7069999999999999</v>
      </c>
      <c r="P88" s="132">
        <v>26.4</v>
      </c>
      <c r="Q88" s="132">
        <v>0.308</v>
      </c>
      <c r="R88" s="132">
        <v>8.1379999999999999</v>
      </c>
      <c r="S88" s="129">
        <v>1.72</v>
      </c>
      <c r="T88" s="129">
        <v>75.433999999999997</v>
      </c>
      <c r="U88" s="129">
        <v>111.55</v>
      </c>
      <c r="V88" s="132">
        <v>-85</v>
      </c>
      <c r="W88" s="129">
        <v>-84</v>
      </c>
      <c r="X88" s="129">
        <v>104</v>
      </c>
      <c r="Y88" s="129" t="s">
        <v>2570</v>
      </c>
      <c r="Z88" s="129" t="b">
        <v>0</v>
      </c>
      <c r="AA88" s="129">
        <v>0</v>
      </c>
      <c r="AB88" s="129" t="b">
        <v>1</v>
      </c>
      <c r="AC88" s="129">
        <v>49</v>
      </c>
      <c r="AD88" s="129">
        <v>0.56799999999999995</v>
      </c>
      <c r="AE88" s="129" t="s">
        <v>48</v>
      </c>
      <c r="AF88" s="129" t="s">
        <v>153</v>
      </c>
      <c r="AG88" s="129" t="s">
        <v>2571</v>
      </c>
    </row>
    <row r="89" spans="1:33" x14ac:dyDescent="0.3">
      <c r="A89" s="129" t="s">
        <v>2510</v>
      </c>
      <c r="B89" s="132">
        <v>1.18</v>
      </c>
      <c r="C89" s="132">
        <v>0.45</v>
      </c>
      <c r="D89" s="132">
        <v>10.050000000000001</v>
      </c>
      <c r="E89" s="132">
        <v>7.93</v>
      </c>
      <c r="F89" s="132">
        <v>7.85</v>
      </c>
      <c r="G89" s="372" t="s">
        <v>151</v>
      </c>
      <c r="H89" s="288" t="s">
        <v>102</v>
      </c>
      <c r="I89" s="129">
        <v>33.046999999999997</v>
      </c>
      <c r="J89" s="129">
        <v>-25</v>
      </c>
      <c r="K89" s="129" t="s">
        <v>2511</v>
      </c>
      <c r="L89" s="129" t="b">
        <v>1</v>
      </c>
      <c r="M89" s="129">
        <v>18.085999999999999</v>
      </c>
      <c r="N89" s="129">
        <v>3.173</v>
      </c>
      <c r="O89" s="129">
        <v>5.7</v>
      </c>
      <c r="P89" s="132">
        <v>19.196000000000002</v>
      </c>
      <c r="Q89" s="132">
        <v>0.317</v>
      </c>
      <c r="R89" s="132">
        <v>6.0910000000000002</v>
      </c>
      <c r="S89" s="129">
        <v>1.35</v>
      </c>
      <c r="T89" s="129">
        <v>79.093999999999994</v>
      </c>
      <c r="U89" s="129">
        <v>145.69999999999999</v>
      </c>
      <c r="V89" s="132">
        <v>-81</v>
      </c>
      <c r="W89" s="129">
        <v>-82</v>
      </c>
      <c r="X89" s="129">
        <v>102</v>
      </c>
      <c r="Y89" s="129" t="s">
        <v>2510</v>
      </c>
      <c r="Z89" s="129" t="b">
        <v>0</v>
      </c>
      <c r="AA89" s="129">
        <v>0</v>
      </c>
      <c r="AB89" s="129" t="b">
        <v>1</v>
      </c>
      <c r="AC89" s="129">
        <v>52</v>
      </c>
      <c r="AD89" s="129">
        <v>0.56299999999999994</v>
      </c>
      <c r="AE89" s="129" t="s">
        <v>102</v>
      </c>
      <c r="AF89" s="129" t="s">
        <v>151</v>
      </c>
      <c r="AG89" s="129" t="s">
        <v>2511</v>
      </c>
    </row>
    <row r="90" spans="1:33" x14ac:dyDescent="0.3">
      <c r="A90" s="129" t="s">
        <v>2661</v>
      </c>
      <c r="B90" s="132">
        <v>3.2</v>
      </c>
      <c r="C90" s="132">
        <v>3.25</v>
      </c>
      <c r="D90" s="132">
        <v>24.83</v>
      </c>
      <c r="E90" s="132">
        <v>12.34</v>
      </c>
      <c r="F90" s="132">
        <v>14.3</v>
      </c>
      <c r="G90" s="379" t="s">
        <v>88</v>
      </c>
      <c r="H90" s="348" t="s">
        <v>31</v>
      </c>
      <c r="I90" s="129">
        <v>49.83</v>
      </c>
      <c r="J90" s="129">
        <v>-52</v>
      </c>
      <c r="K90" s="129" t="s">
        <v>454</v>
      </c>
      <c r="L90" s="129" t="b">
        <v>1</v>
      </c>
      <c r="M90" s="129">
        <v>33.957999999999998</v>
      </c>
      <c r="N90" s="129">
        <v>5.9950000000000001</v>
      </c>
      <c r="O90" s="129">
        <v>5.6639999999999997</v>
      </c>
      <c r="P90" s="132">
        <v>37.661000000000001</v>
      </c>
      <c r="Q90" s="132">
        <v>0.318</v>
      </c>
      <c r="R90" s="132">
        <v>11.973000000000001</v>
      </c>
      <c r="S90" s="129">
        <v>2.67</v>
      </c>
      <c r="T90" s="129">
        <v>67.739000000000004</v>
      </c>
      <c r="U90" s="129">
        <v>38.409999999999997</v>
      </c>
      <c r="V90" s="132">
        <v>-63</v>
      </c>
      <c r="W90" s="129">
        <v>-72</v>
      </c>
      <c r="X90" s="129">
        <v>194</v>
      </c>
      <c r="Y90" s="129" t="s">
        <v>2661</v>
      </c>
      <c r="Z90" s="129" t="b">
        <v>0</v>
      </c>
      <c r="AA90" s="129">
        <v>0</v>
      </c>
      <c r="AB90" s="129" t="b">
        <v>1</v>
      </c>
      <c r="AC90" s="129">
        <v>48</v>
      </c>
      <c r="AD90" s="129">
        <v>0.55800000000000005</v>
      </c>
      <c r="AE90" s="129" t="s">
        <v>31</v>
      </c>
      <c r="AF90" s="129" t="s">
        <v>88</v>
      </c>
      <c r="AG90" s="129" t="s">
        <v>454</v>
      </c>
    </row>
    <row r="91" spans="1:33" x14ac:dyDescent="0.3">
      <c r="A91" s="129" t="s">
        <v>2624</v>
      </c>
      <c r="B91" s="132">
        <v>-0.44</v>
      </c>
      <c r="C91" s="132">
        <v>7.0000000000000007E-2</v>
      </c>
      <c r="D91" s="132">
        <v>0.97</v>
      </c>
      <c r="E91" s="132">
        <v>102.69</v>
      </c>
      <c r="F91" s="132">
        <v>61.05</v>
      </c>
      <c r="G91" s="239" t="s">
        <v>111</v>
      </c>
      <c r="H91" s="348" t="s">
        <v>44</v>
      </c>
      <c r="I91" s="129">
        <v>2.5569999999999999</v>
      </c>
      <c r="J91" s="129">
        <v>-90</v>
      </c>
      <c r="K91" s="129" t="s">
        <v>1608</v>
      </c>
      <c r="L91" s="129" t="b">
        <v>0</v>
      </c>
      <c r="M91" s="129">
        <v>34.963000000000001</v>
      </c>
      <c r="N91" s="129">
        <v>6.173</v>
      </c>
      <c r="O91" s="129">
        <v>5.6639999999999997</v>
      </c>
      <c r="P91" s="132">
        <v>25.806000000000001</v>
      </c>
      <c r="Q91" s="132">
        <v>0.30199999999999999</v>
      </c>
      <c r="R91" s="132">
        <v>7.8019999999999996</v>
      </c>
      <c r="S91" s="129">
        <v>1.1200000000000001</v>
      </c>
      <c r="T91" s="129">
        <v>-13.096</v>
      </c>
      <c r="U91" s="129">
        <v>67.900000000000006</v>
      </c>
      <c r="V91" s="132">
        <v>-94</v>
      </c>
      <c r="W91" s="129">
        <v>-93</v>
      </c>
      <c r="X91" s="129">
        <v>261</v>
      </c>
      <c r="Y91" s="129" t="s">
        <v>2624</v>
      </c>
      <c r="Z91" s="129" t="b">
        <v>1</v>
      </c>
      <c r="AA91" s="129">
        <v>0</v>
      </c>
      <c r="AB91" s="129" t="b">
        <v>1</v>
      </c>
      <c r="AC91" s="129">
        <v>46</v>
      </c>
      <c r="AD91" s="129">
        <v>0.55300000000000005</v>
      </c>
      <c r="AE91" s="129" t="s">
        <v>44</v>
      </c>
      <c r="AF91" s="129" t="s">
        <v>111</v>
      </c>
      <c r="AG91" s="129" t="s">
        <v>1608</v>
      </c>
    </row>
    <row r="92" spans="1:33" x14ac:dyDescent="0.3">
      <c r="A92" s="129" t="s">
        <v>2648</v>
      </c>
      <c r="B92" s="132">
        <v>2.52</v>
      </c>
      <c r="C92" s="132">
        <v>10.58</v>
      </c>
      <c r="D92" s="132">
        <v>11</v>
      </c>
      <c r="E92" s="132">
        <v>19.73</v>
      </c>
      <c r="F92" s="132">
        <v>18.84</v>
      </c>
      <c r="G92" s="371" t="s">
        <v>5673</v>
      </c>
      <c r="H92" s="410" t="s">
        <v>44</v>
      </c>
      <c r="I92" s="129">
        <v>76.108000000000004</v>
      </c>
      <c r="J92" s="129">
        <v>-41</v>
      </c>
      <c r="K92" s="129" t="s">
        <v>2649</v>
      </c>
      <c r="L92" s="129" t="b">
        <v>1</v>
      </c>
      <c r="M92" s="129">
        <v>21.565999999999999</v>
      </c>
      <c r="N92" s="129">
        <v>3.8119999999999998</v>
      </c>
      <c r="O92" s="129">
        <v>5.657</v>
      </c>
      <c r="P92" s="132">
        <v>22.071999999999999</v>
      </c>
      <c r="Q92" s="132">
        <v>0.312</v>
      </c>
      <c r="R92" s="132">
        <v>6.8970000000000002</v>
      </c>
      <c r="S92" s="129">
        <v>1.72</v>
      </c>
      <c r="T92" s="129">
        <v>104.509</v>
      </c>
      <c r="U92" s="129">
        <v>175.05</v>
      </c>
      <c r="V92" s="132">
        <v>-59</v>
      </c>
      <c r="W92" s="129">
        <v>-59</v>
      </c>
      <c r="X92" s="129">
        <v>66</v>
      </c>
      <c r="Y92" s="129" t="s">
        <v>2648</v>
      </c>
      <c r="Z92" s="129" t="b">
        <v>0</v>
      </c>
      <c r="AA92" s="129">
        <v>0</v>
      </c>
      <c r="AB92" s="129" t="b">
        <v>1</v>
      </c>
      <c r="AC92" s="129">
        <v>48</v>
      </c>
      <c r="AD92" s="129">
        <v>0.54800000000000004</v>
      </c>
      <c r="AE92" s="129" t="s">
        <v>44</v>
      </c>
      <c r="AF92" s="129" t="s">
        <v>2853</v>
      </c>
      <c r="AG92" s="129" t="s">
        <v>2649</v>
      </c>
    </row>
    <row r="93" spans="1:33" x14ac:dyDescent="0.3">
      <c r="A93" s="129" t="s">
        <v>2662</v>
      </c>
      <c r="B93" s="132">
        <v>2.88</v>
      </c>
      <c r="C93" s="132">
        <v>0.38</v>
      </c>
      <c r="D93" s="132">
        <v>0.6</v>
      </c>
      <c r="E93" s="132">
        <v>13.03</v>
      </c>
      <c r="F93" s="132">
        <v>10.54</v>
      </c>
      <c r="G93" s="358" t="s">
        <v>81</v>
      </c>
      <c r="H93" s="345" t="s">
        <v>24</v>
      </c>
      <c r="I93" s="129">
        <v>12.685</v>
      </c>
      <c r="J93" s="129">
        <v>-34</v>
      </c>
      <c r="K93" s="129" t="s">
        <v>2663</v>
      </c>
      <c r="L93" s="129" t="b">
        <v>1</v>
      </c>
      <c r="M93" s="129">
        <v>14.971</v>
      </c>
      <c r="N93" s="129">
        <v>2.738</v>
      </c>
      <c r="O93" s="129">
        <v>5.468</v>
      </c>
      <c r="P93" s="132">
        <v>15.089</v>
      </c>
      <c r="Q93" s="132">
        <v>0.29399999999999998</v>
      </c>
      <c r="R93" s="132">
        <v>4.4379999999999997</v>
      </c>
      <c r="S93" s="129">
        <v>1.95</v>
      </c>
      <c r="T93" s="129">
        <v>54.408999999999999</v>
      </c>
      <c r="U93" s="129">
        <v>235.9</v>
      </c>
      <c r="V93" s="132">
        <v>-68</v>
      </c>
      <c r="W93" s="129">
        <v>-72</v>
      </c>
      <c r="X93" s="129">
        <v>43</v>
      </c>
      <c r="Y93" s="129" t="s">
        <v>2662</v>
      </c>
      <c r="Z93" s="129" t="b">
        <v>0</v>
      </c>
      <c r="AA93" s="129">
        <v>0</v>
      </c>
      <c r="AB93" s="129" t="b">
        <v>1</v>
      </c>
      <c r="AC93" s="129">
        <v>41</v>
      </c>
      <c r="AD93" s="129">
        <v>0.54300000000000004</v>
      </c>
      <c r="AE93" s="129" t="s">
        <v>24</v>
      </c>
      <c r="AF93" s="129" t="s">
        <v>81</v>
      </c>
      <c r="AG93" s="129" t="s">
        <v>2663</v>
      </c>
    </row>
    <row r="94" spans="1:33" x14ac:dyDescent="0.3">
      <c r="A94" s="129" t="s">
        <v>6003</v>
      </c>
      <c r="B94" s="132">
        <v>1.18</v>
      </c>
      <c r="C94" s="132">
        <v>12.99</v>
      </c>
      <c r="D94" s="132">
        <v>13.23</v>
      </c>
      <c r="E94" s="132">
        <v>9.74</v>
      </c>
      <c r="F94" s="132">
        <v>14.32</v>
      </c>
      <c r="G94" s="391" t="s">
        <v>186</v>
      </c>
      <c r="H94" s="409" t="s">
        <v>150</v>
      </c>
      <c r="I94" s="129">
        <v>1.633</v>
      </c>
      <c r="J94" s="129">
        <v>-34</v>
      </c>
      <c r="K94" s="129" t="s">
        <v>6004</v>
      </c>
      <c r="L94" s="129" t="b">
        <v>1</v>
      </c>
      <c r="M94" s="129">
        <v>16.274999999999999</v>
      </c>
      <c r="N94" s="129">
        <v>3.004</v>
      </c>
      <c r="O94" s="129">
        <v>5.4189999999999996</v>
      </c>
      <c r="P94" s="132">
        <v>17.236000000000001</v>
      </c>
      <c r="Q94" s="132">
        <v>0.29399999999999998</v>
      </c>
      <c r="R94" s="132">
        <v>5.0739999999999998</v>
      </c>
      <c r="S94" s="129">
        <v>2.0099999999999998</v>
      </c>
      <c r="T94" s="129">
        <v>-11.612</v>
      </c>
      <c r="U94" s="129">
        <v>21.4</v>
      </c>
      <c r="V94" s="132">
        <v>-68</v>
      </c>
      <c r="W94" s="129">
        <v>-64</v>
      </c>
      <c r="X94" s="129">
        <v>464</v>
      </c>
      <c r="Y94" s="129" t="s">
        <v>6003</v>
      </c>
      <c r="Z94" s="129" t="b">
        <v>0</v>
      </c>
      <c r="AA94" s="129">
        <v>0</v>
      </c>
      <c r="AB94" s="129" t="b">
        <v>0</v>
      </c>
      <c r="AC94" s="129">
        <v>40</v>
      </c>
      <c r="AD94" s="129">
        <v>0.53800000000000003</v>
      </c>
      <c r="AE94" s="129" t="s">
        <v>150</v>
      </c>
      <c r="AF94" s="129" t="s">
        <v>186</v>
      </c>
      <c r="AG94" s="129" t="s">
        <v>6004</v>
      </c>
    </row>
    <row r="95" spans="1:33" x14ac:dyDescent="0.3">
      <c r="A95" s="129" t="s">
        <v>7737</v>
      </c>
      <c r="B95" s="132">
        <v>4.12</v>
      </c>
      <c r="C95" s="132">
        <v>4.3</v>
      </c>
      <c r="D95" s="132">
        <v>5.57</v>
      </c>
      <c r="E95" s="132">
        <v>22.38</v>
      </c>
      <c r="F95" s="132">
        <v>23.88</v>
      </c>
      <c r="G95" s="400" t="s">
        <v>30</v>
      </c>
      <c r="H95" s="348" t="s">
        <v>31</v>
      </c>
      <c r="I95" s="129">
        <v>0.373</v>
      </c>
      <c r="J95" s="129">
        <v>-87</v>
      </c>
      <c r="K95" s="129" t="s">
        <v>7738</v>
      </c>
      <c r="L95" s="129" t="b">
        <v>1</v>
      </c>
      <c r="M95" s="129">
        <v>37.320999999999998</v>
      </c>
      <c r="N95" s="129">
        <v>6.89</v>
      </c>
      <c r="O95" s="129">
        <v>5.4169999999999998</v>
      </c>
      <c r="P95" s="132">
        <v>39.627000000000002</v>
      </c>
      <c r="Q95" s="132">
        <v>0.28299999999999997</v>
      </c>
      <c r="R95" s="132">
        <v>11.209</v>
      </c>
      <c r="S95" s="129">
        <v>3.43</v>
      </c>
      <c r="T95" s="129">
        <v>91.126999999999995</v>
      </c>
      <c r="U95" s="129">
        <v>12.14</v>
      </c>
      <c r="V95" s="132">
        <v>-82</v>
      </c>
      <c r="W95" s="129">
        <v>-87</v>
      </c>
      <c r="X95" s="129">
        <v>479</v>
      </c>
      <c r="Y95" s="129" t="s">
        <v>7737</v>
      </c>
      <c r="Z95" s="129" t="b">
        <v>0</v>
      </c>
      <c r="AA95" s="129">
        <v>0</v>
      </c>
      <c r="AB95" s="129" t="b">
        <v>0</v>
      </c>
      <c r="AC95" s="129">
        <v>48</v>
      </c>
      <c r="AD95" s="129">
        <v>0.53300000000000003</v>
      </c>
      <c r="AE95" s="129" t="s">
        <v>31</v>
      </c>
      <c r="AF95" s="129" t="s">
        <v>30</v>
      </c>
      <c r="AG95" s="129" t="s">
        <v>7738</v>
      </c>
    </row>
    <row r="96" spans="1:33" x14ac:dyDescent="0.3">
      <c r="A96" s="129" t="s">
        <v>7733</v>
      </c>
      <c r="B96" s="132">
        <v>-2.42</v>
      </c>
      <c r="C96" s="132">
        <v>-7.69</v>
      </c>
      <c r="D96" s="132">
        <v>-12.69</v>
      </c>
      <c r="E96" s="132">
        <v>12.35</v>
      </c>
      <c r="F96" s="132">
        <v>12.13</v>
      </c>
      <c r="G96" s="370" t="s">
        <v>365</v>
      </c>
      <c r="H96" s="409" t="s">
        <v>36</v>
      </c>
      <c r="I96" s="129">
        <v>0.35699999999999998</v>
      </c>
      <c r="J96" s="129">
        <v>-73</v>
      </c>
      <c r="K96" s="129" t="s">
        <v>7734</v>
      </c>
      <c r="L96" s="129" t="b">
        <v>0</v>
      </c>
      <c r="M96" s="129">
        <v>56.308</v>
      </c>
      <c r="N96" s="129">
        <v>10.505000000000001</v>
      </c>
      <c r="O96" s="129">
        <v>5.36</v>
      </c>
      <c r="P96" s="132">
        <v>66.573999999999998</v>
      </c>
      <c r="Q96" s="132">
        <v>0.26700000000000002</v>
      </c>
      <c r="R96" s="132">
        <v>17.795000000000002</v>
      </c>
      <c r="S96" s="129">
        <v>3.11</v>
      </c>
      <c r="T96" s="129">
        <v>-62.713999999999999</v>
      </c>
      <c r="U96" s="129">
        <v>5.64</v>
      </c>
      <c r="V96" s="132">
        <v>-71</v>
      </c>
      <c r="W96" s="129">
        <v>-78</v>
      </c>
      <c r="X96" s="129">
        <v>1140</v>
      </c>
      <c r="Y96" s="129" t="s">
        <v>7733</v>
      </c>
      <c r="Z96" s="129" t="b">
        <v>0</v>
      </c>
      <c r="AA96" s="129">
        <v>0</v>
      </c>
      <c r="AB96" s="129" t="b">
        <v>0</v>
      </c>
      <c r="AC96" s="129">
        <v>45</v>
      </c>
      <c r="AD96" s="129">
        <v>0.52800000000000002</v>
      </c>
      <c r="AE96" s="129" t="s">
        <v>36</v>
      </c>
      <c r="AF96" s="129" t="s">
        <v>365</v>
      </c>
      <c r="AG96" s="129" t="s">
        <v>7734</v>
      </c>
    </row>
    <row r="97" spans="1:33" x14ac:dyDescent="0.3">
      <c r="A97" s="129" t="s">
        <v>2717</v>
      </c>
      <c r="B97" s="132">
        <v>-4.9800000000000004</v>
      </c>
      <c r="C97" s="132">
        <v>-8.84</v>
      </c>
      <c r="D97" s="132">
        <v>2.38</v>
      </c>
      <c r="E97" s="132">
        <v>8.16</v>
      </c>
      <c r="F97" s="132">
        <v>2.2799999999999998</v>
      </c>
      <c r="G97" s="379" t="s">
        <v>153</v>
      </c>
      <c r="H97" s="348" t="s">
        <v>48</v>
      </c>
      <c r="I97" s="129">
        <v>1.3420000000000001</v>
      </c>
      <c r="J97" s="129">
        <v>-81</v>
      </c>
      <c r="K97" s="129" t="s">
        <v>2718</v>
      </c>
      <c r="L97" s="129" t="b">
        <v>0</v>
      </c>
      <c r="M97" s="129">
        <v>28.367000000000001</v>
      </c>
      <c r="N97" s="129">
        <v>5.7279999999999998</v>
      </c>
      <c r="O97" s="129">
        <v>4.952</v>
      </c>
      <c r="P97" s="132">
        <v>33.606999999999999</v>
      </c>
      <c r="Q97" s="132">
        <v>0.26</v>
      </c>
      <c r="R97" s="132">
        <v>8.7460000000000004</v>
      </c>
      <c r="S97" s="129">
        <v>4.87</v>
      </c>
      <c r="T97" s="129">
        <v>1.99</v>
      </c>
      <c r="U97" s="129">
        <v>20.62</v>
      </c>
      <c r="V97" s="132">
        <v>-40</v>
      </c>
      <c r="W97" s="129">
        <v>-35</v>
      </c>
      <c r="X97" s="129">
        <v>198</v>
      </c>
      <c r="Y97" s="129" t="s">
        <v>2717</v>
      </c>
      <c r="Z97" s="129" t="b">
        <v>0</v>
      </c>
      <c r="AA97" s="129">
        <v>0</v>
      </c>
      <c r="AB97" s="129" t="b">
        <v>0</v>
      </c>
      <c r="AC97" s="129">
        <v>44</v>
      </c>
      <c r="AD97" s="129">
        <v>0.52300000000000002</v>
      </c>
      <c r="AE97" s="129" t="s">
        <v>48</v>
      </c>
      <c r="AF97" s="129" t="s">
        <v>153</v>
      </c>
      <c r="AG97" s="129" t="s">
        <v>2718</v>
      </c>
    </row>
    <row r="98" spans="1:33" x14ac:dyDescent="0.3">
      <c r="A98" s="129" t="s">
        <v>7757</v>
      </c>
      <c r="B98" s="132">
        <v>-0.35</v>
      </c>
      <c r="C98" s="132">
        <v>3.6</v>
      </c>
      <c r="D98" s="132">
        <v>13.68</v>
      </c>
      <c r="E98" s="132">
        <v>8.27</v>
      </c>
      <c r="F98" s="132">
        <v>11.63</v>
      </c>
      <c r="G98" s="385" t="s">
        <v>1064</v>
      </c>
      <c r="H98" s="352" t="s">
        <v>36</v>
      </c>
      <c r="I98" s="129">
        <v>0.33300000000000002</v>
      </c>
      <c r="J98" s="129">
        <v>-44</v>
      </c>
      <c r="K98" s="129" t="s">
        <v>7758</v>
      </c>
      <c r="L98" s="129" t="b">
        <v>1</v>
      </c>
      <c r="M98" s="129">
        <v>23.978000000000002</v>
      </c>
      <c r="N98" s="129">
        <v>4.9820000000000002</v>
      </c>
      <c r="O98" s="129">
        <v>4.8129999999999997</v>
      </c>
      <c r="P98" s="132">
        <v>25.358000000000001</v>
      </c>
      <c r="Q98" s="132">
        <v>0.251</v>
      </c>
      <c r="R98" s="132">
        <v>6.3559999999999999</v>
      </c>
      <c r="S98" s="129">
        <v>2.56</v>
      </c>
      <c r="T98" s="129">
        <v>81.513999999999996</v>
      </c>
      <c r="U98" s="129">
        <v>43.2</v>
      </c>
      <c r="V98" s="132">
        <v>3</v>
      </c>
      <c r="W98" s="129">
        <v>-19</v>
      </c>
      <c r="X98" s="129">
        <v>181</v>
      </c>
      <c r="Y98" s="129" t="s">
        <v>7757</v>
      </c>
      <c r="Z98" s="129" t="b">
        <v>0</v>
      </c>
      <c r="AA98" s="129">
        <v>0</v>
      </c>
      <c r="AB98" s="129" t="b">
        <v>1</v>
      </c>
      <c r="AC98" s="129">
        <v>44</v>
      </c>
      <c r="AD98" s="129">
        <v>0.51800000000000002</v>
      </c>
      <c r="AE98" s="129" t="s">
        <v>36</v>
      </c>
      <c r="AF98" s="129" t="s">
        <v>1064</v>
      </c>
      <c r="AG98" s="129" t="s">
        <v>7758</v>
      </c>
    </row>
    <row r="99" spans="1:33" x14ac:dyDescent="0.3">
      <c r="A99" s="129" t="s">
        <v>2529</v>
      </c>
      <c r="B99" s="132">
        <v>-8.11</v>
      </c>
      <c r="C99" s="132">
        <v>-3.92</v>
      </c>
      <c r="D99" s="132">
        <v>2.08</v>
      </c>
      <c r="E99" s="132">
        <v>-0.04</v>
      </c>
      <c r="F99" s="132">
        <v>-3.51</v>
      </c>
      <c r="G99" s="373" t="s">
        <v>186</v>
      </c>
      <c r="H99" s="346" t="s">
        <v>150</v>
      </c>
      <c r="I99" s="129">
        <v>22.431000000000001</v>
      </c>
      <c r="J99" s="129">
        <v>-68</v>
      </c>
      <c r="K99" s="129" t="s">
        <v>2530</v>
      </c>
      <c r="L99" s="129" t="b">
        <v>1</v>
      </c>
      <c r="M99" s="129">
        <v>19.042999999999999</v>
      </c>
      <c r="N99" s="129">
        <v>4.226</v>
      </c>
      <c r="O99" s="129">
        <v>4.5060000000000002</v>
      </c>
      <c r="P99" s="132">
        <v>21.722000000000001</v>
      </c>
      <c r="Q99" s="132">
        <v>0.224</v>
      </c>
      <c r="R99" s="132">
        <v>4.8710000000000004</v>
      </c>
      <c r="S99" s="129">
        <v>3.42</v>
      </c>
      <c r="T99" s="129">
        <v>33.590000000000003</v>
      </c>
      <c r="U99" s="129">
        <v>26.95</v>
      </c>
      <c r="V99" s="132">
        <v>-63</v>
      </c>
      <c r="W99" s="129">
        <v>-55</v>
      </c>
      <c r="X99" s="129">
        <v>216</v>
      </c>
      <c r="Y99" s="129" t="s">
        <v>2529</v>
      </c>
      <c r="Z99" s="129" t="b">
        <v>0</v>
      </c>
      <c r="AA99" s="129">
        <v>0</v>
      </c>
      <c r="AB99" s="129" t="b">
        <v>0</v>
      </c>
      <c r="AC99" s="129">
        <v>45</v>
      </c>
      <c r="AD99" s="129">
        <v>0.51300000000000001</v>
      </c>
      <c r="AE99" s="129" t="s">
        <v>150</v>
      </c>
      <c r="AF99" s="129" t="s">
        <v>186</v>
      </c>
      <c r="AG99" s="129" t="s">
        <v>2530</v>
      </c>
    </row>
    <row r="100" spans="1:33" x14ac:dyDescent="0.3">
      <c r="A100" s="129" t="s">
        <v>2721</v>
      </c>
      <c r="B100" s="132">
        <v>-1.76</v>
      </c>
      <c r="C100" s="132">
        <v>-10.02</v>
      </c>
      <c r="D100" s="132">
        <v>-11.6</v>
      </c>
      <c r="E100" s="132">
        <v>0.27</v>
      </c>
      <c r="F100" s="132">
        <v>2.27</v>
      </c>
      <c r="G100" s="360" t="s">
        <v>510</v>
      </c>
      <c r="H100" s="346" t="s">
        <v>48</v>
      </c>
      <c r="I100" s="129">
        <v>2.2989999999999999</v>
      </c>
      <c r="J100" s="129">
        <v>-65</v>
      </c>
      <c r="K100" s="129" t="s">
        <v>511</v>
      </c>
      <c r="L100" s="129" t="b">
        <v>0</v>
      </c>
      <c r="M100" s="129">
        <v>17.975000000000001</v>
      </c>
      <c r="N100" s="129">
        <v>4.0709999999999997</v>
      </c>
      <c r="O100" s="129">
        <v>4.415</v>
      </c>
      <c r="P100" s="132">
        <v>19.038</v>
      </c>
      <c r="Q100" s="132">
        <v>0.20699999999999999</v>
      </c>
      <c r="R100" s="132">
        <v>3.9460000000000002</v>
      </c>
      <c r="S100" s="129">
        <v>2.38</v>
      </c>
      <c r="T100" s="129">
        <v>-83.524000000000001</v>
      </c>
      <c r="U100" s="129">
        <v>12.835000000000001</v>
      </c>
      <c r="V100" s="132">
        <v>-39</v>
      </c>
      <c r="W100" s="129">
        <v>-49</v>
      </c>
      <c r="X100" s="129">
        <v>655</v>
      </c>
      <c r="Y100" s="129" t="s">
        <v>2721</v>
      </c>
      <c r="Z100" s="129" t="b">
        <v>0</v>
      </c>
      <c r="AA100" s="129">
        <v>0</v>
      </c>
      <c r="AB100" s="129" t="b">
        <v>0</v>
      </c>
      <c r="AC100" s="129">
        <v>48</v>
      </c>
      <c r="AD100" s="129">
        <v>0.50800000000000001</v>
      </c>
      <c r="AE100" s="129" t="s">
        <v>48</v>
      </c>
      <c r="AF100" s="129" t="s">
        <v>510</v>
      </c>
      <c r="AG100" s="129" t="s">
        <v>511</v>
      </c>
    </row>
    <row r="101" spans="1:33" x14ac:dyDescent="0.3">
      <c r="A101" s="129" t="s">
        <v>2541</v>
      </c>
      <c r="B101" s="132">
        <v>4.78</v>
      </c>
      <c r="C101" s="132">
        <v>2.89</v>
      </c>
      <c r="D101" s="132">
        <v>1.5</v>
      </c>
      <c r="E101" s="132">
        <v>20.71</v>
      </c>
      <c r="F101" s="132">
        <v>9.83</v>
      </c>
      <c r="G101" s="421" t="s">
        <v>5662</v>
      </c>
      <c r="H101" s="351" t="s">
        <v>31</v>
      </c>
      <c r="I101" s="129">
        <v>209.77500000000001</v>
      </c>
      <c r="J101" s="129">
        <v>-43</v>
      </c>
      <c r="K101" s="129" t="s">
        <v>438</v>
      </c>
      <c r="L101" s="129" t="b">
        <v>1</v>
      </c>
      <c r="M101" s="129">
        <v>11.836</v>
      </c>
      <c r="N101" s="129">
        <v>2.8490000000000002</v>
      </c>
      <c r="O101" s="129">
        <v>4.1539999999999999</v>
      </c>
      <c r="P101" s="132">
        <v>11.862</v>
      </c>
      <c r="Q101" s="132">
        <v>0.192</v>
      </c>
      <c r="R101" s="132">
        <v>2.2789999999999999</v>
      </c>
      <c r="S101" s="129">
        <v>1.98</v>
      </c>
      <c r="T101" s="129">
        <v>81.534000000000006</v>
      </c>
      <c r="U101" s="129">
        <v>179.72</v>
      </c>
      <c r="V101" s="132">
        <v>-60</v>
      </c>
      <c r="W101" s="129">
        <v>-51</v>
      </c>
      <c r="X101" s="129">
        <v>56</v>
      </c>
      <c r="Y101" s="129" t="s">
        <v>2541</v>
      </c>
      <c r="Z101" s="129" t="b">
        <v>1</v>
      </c>
      <c r="AA101" s="129">
        <v>0</v>
      </c>
      <c r="AB101" s="129" t="b">
        <v>1</v>
      </c>
      <c r="AC101" s="129">
        <v>49</v>
      </c>
      <c r="AD101" s="129">
        <v>0.503</v>
      </c>
      <c r="AE101" s="129" t="s">
        <v>31</v>
      </c>
      <c r="AF101" s="129" t="s">
        <v>2833</v>
      </c>
      <c r="AG101" s="129" t="s">
        <v>438</v>
      </c>
    </row>
    <row r="102" spans="1:33" x14ac:dyDescent="0.3">
      <c r="A102" s="129" t="s">
        <v>8472</v>
      </c>
      <c r="B102" s="132">
        <v>2.12</v>
      </c>
      <c r="C102" s="132">
        <v>1.4</v>
      </c>
      <c r="D102" s="132">
        <v>-5.25</v>
      </c>
      <c r="E102" s="132">
        <v>7.36</v>
      </c>
      <c r="F102" s="132">
        <v>7.04</v>
      </c>
      <c r="G102" s="375" t="s">
        <v>5662</v>
      </c>
      <c r="H102" s="412" t="s">
        <v>31</v>
      </c>
      <c r="I102" s="129">
        <v>0.252</v>
      </c>
      <c r="J102" s="129">
        <v>-43</v>
      </c>
      <c r="K102" s="129" t="s">
        <v>8473</v>
      </c>
      <c r="L102" s="129" t="b">
        <v>1</v>
      </c>
      <c r="M102" s="129">
        <v>15.363</v>
      </c>
      <c r="N102" s="129">
        <v>4.0090000000000003</v>
      </c>
      <c r="O102" s="129">
        <v>3.8319999999999999</v>
      </c>
      <c r="P102" s="132">
        <v>15.936999999999999</v>
      </c>
      <c r="Q102" s="132">
        <v>0.16800000000000001</v>
      </c>
      <c r="R102" s="132">
        <v>2.6779999999999999</v>
      </c>
      <c r="S102" s="129">
        <v>2.13</v>
      </c>
      <c r="T102" s="129">
        <v>48.844000000000001</v>
      </c>
      <c r="U102" s="129">
        <v>14.45</v>
      </c>
      <c r="V102" s="132">
        <v>-41</v>
      </c>
      <c r="W102" s="129">
        <v>-74</v>
      </c>
      <c r="X102" s="129">
        <v>651</v>
      </c>
      <c r="Y102" s="129" t="s">
        <v>8472</v>
      </c>
      <c r="Z102" s="129" t="b">
        <v>0</v>
      </c>
      <c r="AA102" s="129">
        <v>0</v>
      </c>
      <c r="AB102" s="129" t="b">
        <v>0</v>
      </c>
      <c r="AC102" s="129">
        <v>44</v>
      </c>
      <c r="AD102" s="129">
        <v>0.497</v>
      </c>
      <c r="AE102" s="129" t="s">
        <v>31</v>
      </c>
      <c r="AF102" s="129" t="s">
        <v>2833</v>
      </c>
      <c r="AG102" s="129" t="s">
        <v>8473</v>
      </c>
    </row>
    <row r="103" spans="1:33" x14ac:dyDescent="0.3">
      <c r="A103" s="129" t="s">
        <v>2565</v>
      </c>
      <c r="B103" s="132">
        <v>-2.31</v>
      </c>
      <c r="C103" s="132">
        <v>-3.53</v>
      </c>
      <c r="D103" s="132">
        <v>-10.76</v>
      </c>
      <c r="E103" s="132">
        <v>15.73</v>
      </c>
      <c r="F103" s="132">
        <v>13.1</v>
      </c>
      <c r="G103" s="336" t="s">
        <v>365</v>
      </c>
      <c r="H103" s="345" t="s">
        <v>36</v>
      </c>
      <c r="I103" s="129">
        <v>0.76800000000000002</v>
      </c>
      <c r="J103" s="129">
        <v>-58</v>
      </c>
      <c r="K103" s="129" t="s">
        <v>2566</v>
      </c>
      <c r="L103" s="129" t="b">
        <v>0</v>
      </c>
      <c r="M103" s="129">
        <v>23.48</v>
      </c>
      <c r="N103" s="129">
        <v>6.673</v>
      </c>
      <c r="O103" s="129">
        <v>3.5190000000000001</v>
      </c>
      <c r="P103" s="132">
        <v>24.059000000000001</v>
      </c>
      <c r="Q103" s="132">
        <v>0.13800000000000001</v>
      </c>
      <c r="R103" s="132">
        <v>3.3279999999999998</v>
      </c>
      <c r="S103" s="129">
        <v>3.07</v>
      </c>
      <c r="T103" s="129">
        <v>-180.7</v>
      </c>
      <c r="U103" s="129">
        <v>16.920000000000002</v>
      </c>
      <c r="V103" s="132">
        <v>0</v>
      </c>
      <c r="W103" s="129">
        <v>-15</v>
      </c>
      <c r="X103" s="129">
        <v>384</v>
      </c>
      <c r="Y103" s="129" t="s">
        <v>2565</v>
      </c>
      <c r="Z103" s="129" t="b">
        <v>1</v>
      </c>
      <c r="AA103" s="129">
        <v>0</v>
      </c>
      <c r="AB103" s="129" t="b">
        <v>0</v>
      </c>
      <c r="AC103" s="129">
        <v>55</v>
      </c>
      <c r="AD103" s="129">
        <v>0.49199999999999999</v>
      </c>
      <c r="AE103" s="129" t="s">
        <v>36</v>
      </c>
      <c r="AF103" s="129" t="s">
        <v>365</v>
      </c>
      <c r="AG103" s="129" t="s">
        <v>2566</v>
      </c>
    </row>
    <row r="104" spans="1:33" x14ac:dyDescent="0.3">
      <c r="A104" s="129" t="s">
        <v>516</v>
      </c>
      <c r="B104" s="132">
        <v>1.1200000000000001</v>
      </c>
      <c r="C104" s="132">
        <v>7.76</v>
      </c>
      <c r="D104" s="132">
        <v>3.74</v>
      </c>
      <c r="E104" s="132">
        <v>20.27</v>
      </c>
      <c r="F104" s="132">
        <v>16.45</v>
      </c>
      <c r="G104" s="399" t="s">
        <v>143</v>
      </c>
      <c r="H104" s="409" t="s">
        <v>44</v>
      </c>
      <c r="I104" s="129">
        <v>3.7410000000000001</v>
      </c>
      <c r="J104" s="129">
        <v>-53</v>
      </c>
      <c r="K104" s="129" t="s">
        <v>503</v>
      </c>
      <c r="L104" s="129" t="b">
        <v>1</v>
      </c>
      <c r="M104" s="129">
        <v>18.579999999999998</v>
      </c>
      <c r="N104" s="129">
        <v>5.3120000000000003</v>
      </c>
      <c r="O104" s="129">
        <v>3.4980000000000002</v>
      </c>
      <c r="P104" s="132">
        <v>19.756</v>
      </c>
      <c r="Q104" s="132">
        <v>0.14299999999999999</v>
      </c>
      <c r="R104" s="132">
        <v>2.819</v>
      </c>
      <c r="S104" s="129">
        <v>2.97</v>
      </c>
      <c r="T104" s="129">
        <v>-21.754999999999999</v>
      </c>
      <c r="U104" s="129">
        <v>108.3</v>
      </c>
      <c r="V104" s="132">
        <v>-80</v>
      </c>
      <c r="W104" s="129">
        <v>-84</v>
      </c>
      <c r="X104" s="129">
        <v>62</v>
      </c>
      <c r="Y104" s="129" t="s">
        <v>516</v>
      </c>
      <c r="Z104" s="129" t="b">
        <v>0</v>
      </c>
      <c r="AA104" s="129">
        <v>0</v>
      </c>
      <c r="AB104" s="129" t="b">
        <v>1</v>
      </c>
      <c r="AC104" s="129">
        <v>48</v>
      </c>
      <c r="AD104" s="129">
        <v>0.48699999999999999</v>
      </c>
      <c r="AE104" s="129" t="s">
        <v>44</v>
      </c>
      <c r="AF104" s="129" t="s">
        <v>143</v>
      </c>
      <c r="AG104" s="129" t="s">
        <v>503</v>
      </c>
    </row>
    <row r="105" spans="1:33" x14ac:dyDescent="0.3">
      <c r="A105" s="129" t="s">
        <v>2631</v>
      </c>
      <c r="B105" s="132">
        <v>-1.2</v>
      </c>
      <c r="C105" s="132">
        <v>-4.62</v>
      </c>
      <c r="D105" s="132">
        <v>0.62</v>
      </c>
      <c r="E105" s="132">
        <v>9.7799999999999994</v>
      </c>
      <c r="F105" s="132">
        <v>6.01</v>
      </c>
      <c r="G105" s="285" t="s">
        <v>56</v>
      </c>
      <c r="H105" s="351" t="s">
        <v>24</v>
      </c>
      <c r="I105" s="129">
        <v>139.56299999999999</v>
      </c>
      <c r="J105" s="129">
        <v>-41</v>
      </c>
      <c r="K105" s="129" t="s">
        <v>2632</v>
      </c>
      <c r="L105" s="129" t="b">
        <v>1</v>
      </c>
      <c r="M105" s="129">
        <v>10.24</v>
      </c>
      <c r="N105" s="129">
        <v>2.9420000000000002</v>
      </c>
      <c r="O105" s="129">
        <v>3.48</v>
      </c>
      <c r="P105" s="132">
        <v>10.430999999999999</v>
      </c>
      <c r="Q105" s="132">
        <v>0.14299999999999999</v>
      </c>
      <c r="R105" s="132">
        <v>1.488</v>
      </c>
      <c r="S105" s="129">
        <v>1.99</v>
      </c>
      <c r="T105" s="129">
        <v>63.68</v>
      </c>
      <c r="U105" s="129">
        <v>176.68</v>
      </c>
      <c r="V105" s="132">
        <v>-68</v>
      </c>
      <c r="W105" s="129">
        <v>-73</v>
      </c>
      <c r="X105" s="129">
        <v>56</v>
      </c>
      <c r="Y105" s="129" t="s">
        <v>2631</v>
      </c>
      <c r="Z105" s="129" t="b">
        <v>1</v>
      </c>
      <c r="AA105" s="129">
        <v>0</v>
      </c>
      <c r="AB105" s="129" t="b">
        <v>1</v>
      </c>
      <c r="AC105" s="129">
        <v>53</v>
      </c>
      <c r="AD105" s="129">
        <v>0.48199999999999998</v>
      </c>
      <c r="AE105" s="129" t="s">
        <v>24</v>
      </c>
      <c r="AF105" s="129" t="s">
        <v>56</v>
      </c>
      <c r="AG105" s="129" t="s">
        <v>2632</v>
      </c>
    </row>
    <row r="106" spans="1:33" x14ac:dyDescent="0.3">
      <c r="A106" s="129" t="s">
        <v>6057</v>
      </c>
      <c r="B106" s="132">
        <v>4.5199999999999996</v>
      </c>
      <c r="C106" s="132">
        <v>26.65</v>
      </c>
      <c r="D106" s="132">
        <v>23.03</v>
      </c>
      <c r="E106" s="132">
        <v>12.71</v>
      </c>
      <c r="F106" s="132">
        <v>14.26</v>
      </c>
      <c r="G106" s="433" t="s">
        <v>56</v>
      </c>
      <c r="H106" s="346" t="s">
        <v>24</v>
      </c>
      <c r="I106" s="129">
        <v>0.38700000000000001</v>
      </c>
      <c r="J106" s="129">
        <v>-72</v>
      </c>
      <c r="K106" s="129" t="s">
        <v>6058</v>
      </c>
      <c r="L106" s="129" t="b">
        <v>1</v>
      </c>
      <c r="M106" s="129">
        <v>21.640999999999998</v>
      </c>
      <c r="N106" s="129">
        <v>6.68</v>
      </c>
      <c r="O106" s="129">
        <v>3.24</v>
      </c>
      <c r="P106" s="132">
        <v>23.507000000000001</v>
      </c>
      <c r="Q106" s="132">
        <v>0.13</v>
      </c>
      <c r="R106" s="132">
        <v>3.048</v>
      </c>
      <c r="S106" s="129">
        <v>3.9</v>
      </c>
      <c r="T106" s="129">
        <v>192.62299999999999</v>
      </c>
      <c r="U106" s="129">
        <v>1.25</v>
      </c>
      <c r="V106" s="132">
        <v>-26</v>
      </c>
      <c r="W106" s="129">
        <v>5</v>
      </c>
      <c r="X106" s="129">
        <v>4098</v>
      </c>
      <c r="Y106" s="129" t="s">
        <v>6057</v>
      </c>
      <c r="Z106" s="129" t="b">
        <v>0</v>
      </c>
      <c r="AA106" s="129">
        <v>0</v>
      </c>
      <c r="AB106" s="129" t="b">
        <v>0</v>
      </c>
      <c r="AC106" s="129">
        <v>43</v>
      </c>
      <c r="AD106" s="129">
        <v>0.47699999999999998</v>
      </c>
      <c r="AE106" s="129" t="s">
        <v>24</v>
      </c>
      <c r="AF106" s="129" t="s">
        <v>56</v>
      </c>
      <c r="AG106" s="129" t="s">
        <v>6058</v>
      </c>
    </row>
    <row r="107" spans="1:33" x14ac:dyDescent="0.3">
      <c r="A107" s="129" t="s">
        <v>2584</v>
      </c>
      <c r="B107" s="132">
        <v>0.63</v>
      </c>
      <c r="C107" s="132">
        <v>2.95</v>
      </c>
      <c r="D107" s="132">
        <v>3.48</v>
      </c>
      <c r="E107" s="132">
        <v>2.2999999999999998</v>
      </c>
      <c r="F107" s="132">
        <v>3.22</v>
      </c>
      <c r="G107" s="285" t="s">
        <v>56</v>
      </c>
      <c r="H107" s="351" t="s">
        <v>24</v>
      </c>
      <c r="I107" s="129">
        <v>1.583</v>
      </c>
      <c r="J107" s="129">
        <v>-45</v>
      </c>
      <c r="K107" s="129" t="s">
        <v>2585</v>
      </c>
      <c r="L107" s="129" t="b">
        <v>1</v>
      </c>
      <c r="M107" s="129">
        <v>3.1520000000000001</v>
      </c>
      <c r="N107" s="129">
        <v>1.0720000000000001</v>
      </c>
      <c r="O107" s="129">
        <v>2.9409999999999998</v>
      </c>
      <c r="P107" s="132">
        <v>3.1259999999999999</v>
      </c>
      <c r="Q107" s="132">
        <v>0.108</v>
      </c>
      <c r="R107" s="132">
        <v>0.33900000000000002</v>
      </c>
      <c r="S107" s="129">
        <v>0.73</v>
      </c>
      <c r="T107" s="129">
        <v>-17.030999999999999</v>
      </c>
      <c r="U107" s="129">
        <v>160.4</v>
      </c>
      <c r="V107" s="132">
        <v>-47</v>
      </c>
      <c r="W107" s="129">
        <v>-38</v>
      </c>
      <c r="X107" s="129">
        <v>170</v>
      </c>
      <c r="Y107" s="129" t="s">
        <v>2584</v>
      </c>
      <c r="Z107" s="129" t="b">
        <v>0</v>
      </c>
      <c r="AA107" s="129">
        <v>0</v>
      </c>
      <c r="AB107" s="129" t="b">
        <v>1</v>
      </c>
      <c r="AC107" s="129">
        <v>42</v>
      </c>
      <c r="AD107" s="129">
        <v>0.47199999999999998</v>
      </c>
      <c r="AE107" s="129" t="s">
        <v>24</v>
      </c>
      <c r="AF107" s="129" t="s">
        <v>56</v>
      </c>
      <c r="AG107" s="129" t="s">
        <v>2585</v>
      </c>
    </row>
    <row r="108" spans="1:33" x14ac:dyDescent="0.3">
      <c r="A108" s="129" t="s">
        <v>2629</v>
      </c>
      <c r="B108" s="132">
        <v>-0.11</v>
      </c>
      <c r="C108" s="132">
        <v>-5.51</v>
      </c>
      <c r="D108" s="132">
        <v>3.19</v>
      </c>
      <c r="E108" s="132">
        <v>-8.77</v>
      </c>
      <c r="F108" s="132">
        <v>-3.83</v>
      </c>
      <c r="G108" s="358" t="s">
        <v>143</v>
      </c>
      <c r="H108" s="345" t="s">
        <v>44</v>
      </c>
      <c r="I108" s="129">
        <v>3.6709999999999998</v>
      </c>
      <c r="J108" s="129">
        <v>-61</v>
      </c>
      <c r="K108" s="129" t="s">
        <v>2630</v>
      </c>
      <c r="L108" s="129" t="b">
        <v>0</v>
      </c>
      <c r="M108" s="129">
        <v>8.6370000000000005</v>
      </c>
      <c r="N108" s="129">
        <v>3.5609999999999999</v>
      </c>
      <c r="O108" s="129">
        <v>2.4249999999999998</v>
      </c>
      <c r="P108" s="132">
        <v>9.298</v>
      </c>
      <c r="Q108" s="132">
        <v>7.5999999999999998E-2</v>
      </c>
      <c r="R108" s="132">
        <v>0.71099999999999997</v>
      </c>
      <c r="S108" s="129">
        <v>1.54</v>
      </c>
      <c r="T108" s="129">
        <v>-14.904999999999999</v>
      </c>
      <c r="U108" s="129">
        <v>43.7</v>
      </c>
      <c r="V108" s="132">
        <v>-77</v>
      </c>
      <c r="W108" s="129">
        <v>-83</v>
      </c>
      <c r="X108" s="129">
        <v>298</v>
      </c>
      <c r="Y108" s="129" t="s">
        <v>2629</v>
      </c>
      <c r="Z108" s="129" t="b">
        <v>0</v>
      </c>
      <c r="AA108" s="129">
        <v>0</v>
      </c>
      <c r="AB108" s="129" t="b">
        <v>0</v>
      </c>
      <c r="AC108" s="129">
        <v>36</v>
      </c>
      <c r="AD108" s="129">
        <v>0.46700000000000003</v>
      </c>
      <c r="AE108" s="129" t="s">
        <v>44</v>
      </c>
      <c r="AF108" s="129" t="s">
        <v>143</v>
      </c>
      <c r="AG108" s="129" t="s">
        <v>2630</v>
      </c>
    </row>
    <row r="109" spans="1:33" x14ac:dyDescent="0.3">
      <c r="A109" s="129" t="s">
        <v>2670</v>
      </c>
      <c r="B109" s="132">
        <v>-1.18</v>
      </c>
      <c r="C109" s="132">
        <v>-5.54</v>
      </c>
      <c r="D109" s="132">
        <v>-13.37</v>
      </c>
      <c r="E109" s="132">
        <v>8.3000000000000007</v>
      </c>
      <c r="F109" s="132">
        <v>4.3499999999999996</v>
      </c>
      <c r="G109" s="398" t="s">
        <v>336</v>
      </c>
      <c r="H109" s="410" t="s">
        <v>48</v>
      </c>
      <c r="I109" s="129">
        <v>41.613999999999997</v>
      </c>
      <c r="J109" s="129">
        <v>-46</v>
      </c>
      <c r="K109" s="129" t="s">
        <v>495</v>
      </c>
      <c r="L109" s="129" t="b">
        <v>0</v>
      </c>
      <c r="M109" s="129">
        <v>13.31</v>
      </c>
      <c r="N109" s="129">
        <v>5.6929999999999996</v>
      </c>
      <c r="O109" s="129">
        <v>2.3380000000000001</v>
      </c>
      <c r="P109" s="132">
        <v>13.452</v>
      </c>
      <c r="Q109" s="132">
        <v>6.7000000000000004E-2</v>
      </c>
      <c r="R109" s="132">
        <v>0.9</v>
      </c>
      <c r="S109" s="129">
        <v>1.6</v>
      </c>
      <c r="T109" s="129">
        <v>63.588000000000001</v>
      </c>
      <c r="U109" s="129">
        <v>46.625</v>
      </c>
      <c r="V109" s="132">
        <v>-75</v>
      </c>
      <c r="W109" s="129">
        <v>-78</v>
      </c>
      <c r="X109" s="129">
        <v>267</v>
      </c>
      <c r="Y109" s="129" t="s">
        <v>2670</v>
      </c>
      <c r="Z109" s="129" t="b">
        <v>1</v>
      </c>
      <c r="AA109" s="129">
        <v>0</v>
      </c>
      <c r="AB109" s="129" t="b">
        <v>0</v>
      </c>
      <c r="AC109" s="129">
        <v>52</v>
      </c>
      <c r="AD109" s="129">
        <v>0.46200000000000002</v>
      </c>
      <c r="AE109" s="129" t="s">
        <v>48</v>
      </c>
      <c r="AF109" s="129" t="s">
        <v>336</v>
      </c>
      <c r="AG109" s="129" t="s">
        <v>495</v>
      </c>
    </row>
    <row r="110" spans="1:33" x14ac:dyDescent="0.3">
      <c r="A110" s="129" t="s">
        <v>2556</v>
      </c>
      <c r="B110" s="132">
        <v>-0.25</v>
      </c>
      <c r="C110" s="132">
        <v>8.4</v>
      </c>
      <c r="D110" s="132">
        <v>30.1</v>
      </c>
      <c r="E110" s="132">
        <v>14.46</v>
      </c>
      <c r="F110" s="132">
        <v>7.63</v>
      </c>
      <c r="G110" s="356" t="s">
        <v>127</v>
      </c>
      <c r="H110" s="348" t="s">
        <v>44</v>
      </c>
      <c r="I110" s="129">
        <v>1</v>
      </c>
      <c r="J110" s="129">
        <v>-79</v>
      </c>
      <c r="K110" s="129" t="s">
        <v>2557</v>
      </c>
      <c r="L110" s="129" t="b">
        <v>1</v>
      </c>
      <c r="M110" s="129">
        <v>19.428000000000001</v>
      </c>
      <c r="N110" s="129">
        <v>8.7899999999999991</v>
      </c>
      <c r="O110" s="129">
        <v>2.21</v>
      </c>
      <c r="P110" s="132">
        <v>21.753</v>
      </c>
      <c r="Q110" s="132">
        <v>6.5000000000000002E-2</v>
      </c>
      <c r="R110" s="132">
        <v>1.41</v>
      </c>
      <c r="S110" s="129">
        <v>2.63</v>
      </c>
      <c r="T110" s="129">
        <v>4.7539999999999996</v>
      </c>
      <c r="U110" s="129">
        <v>47.98</v>
      </c>
      <c r="V110" s="132">
        <v>-49</v>
      </c>
      <c r="W110" s="129">
        <v>-52</v>
      </c>
      <c r="X110" s="129">
        <v>158</v>
      </c>
      <c r="Y110" s="129" t="s">
        <v>2556</v>
      </c>
      <c r="Z110" s="129" t="b">
        <v>0</v>
      </c>
      <c r="AA110" s="129">
        <v>0</v>
      </c>
      <c r="AB110" s="129" t="b">
        <v>1</v>
      </c>
      <c r="AC110" s="129">
        <v>43</v>
      </c>
      <c r="AD110" s="129">
        <v>0.45700000000000002</v>
      </c>
      <c r="AE110" s="129" t="s">
        <v>44</v>
      </c>
      <c r="AF110" s="129" t="s">
        <v>127</v>
      </c>
      <c r="AG110" s="129" t="s">
        <v>2557</v>
      </c>
    </row>
    <row r="111" spans="1:33" x14ac:dyDescent="0.3">
      <c r="A111" s="129" t="s">
        <v>2705</v>
      </c>
      <c r="B111" s="132">
        <v>-3.82</v>
      </c>
      <c r="C111" s="132">
        <v>-16.579999999999998</v>
      </c>
      <c r="D111" s="132">
        <v>-13.2</v>
      </c>
      <c r="E111" s="132">
        <v>-9.93</v>
      </c>
      <c r="F111" s="132">
        <v>-8.02</v>
      </c>
      <c r="G111" s="372" t="s">
        <v>153</v>
      </c>
      <c r="H111" s="288" t="s">
        <v>48</v>
      </c>
      <c r="I111" s="129">
        <v>1.9810000000000001</v>
      </c>
      <c r="J111" s="129">
        <v>-69</v>
      </c>
      <c r="K111" s="129" t="s">
        <v>2706</v>
      </c>
      <c r="L111" s="129" t="b">
        <v>0</v>
      </c>
      <c r="M111" s="129">
        <v>11.31</v>
      </c>
      <c r="N111" s="129">
        <v>5.1970000000000001</v>
      </c>
      <c r="O111" s="129">
        <v>2.1760000000000002</v>
      </c>
      <c r="P111" s="132">
        <v>11.420999999999999</v>
      </c>
      <c r="Q111" s="132">
        <v>0.06</v>
      </c>
      <c r="R111" s="132">
        <v>0.68500000000000005</v>
      </c>
      <c r="S111" s="129">
        <v>3.01</v>
      </c>
      <c r="T111" s="129">
        <v>20.245999999999999</v>
      </c>
      <c r="U111" s="129">
        <v>22.94</v>
      </c>
      <c r="V111" s="132">
        <v>-62</v>
      </c>
      <c r="W111" s="129">
        <v>-61</v>
      </c>
      <c r="X111" s="129">
        <v>289</v>
      </c>
      <c r="Y111" s="129" t="s">
        <v>2705</v>
      </c>
      <c r="Z111" s="129" t="b">
        <v>1</v>
      </c>
      <c r="AA111" s="129">
        <v>0</v>
      </c>
      <c r="AB111" s="129" t="b">
        <v>0</v>
      </c>
      <c r="AC111" s="129">
        <v>42</v>
      </c>
      <c r="AD111" s="129">
        <v>0.45200000000000001</v>
      </c>
      <c r="AE111" s="129" t="s">
        <v>48</v>
      </c>
      <c r="AF111" s="129" t="s">
        <v>153</v>
      </c>
      <c r="AG111" s="129" t="s">
        <v>2706</v>
      </c>
    </row>
    <row r="112" spans="1:33" x14ac:dyDescent="0.3">
      <c r="A112" s="129" t="s">
        <v>2603</v>
      </c>
      <c r="B112" s="132">
        <v>-0.91</v>
      </c>
      <c r="C112" s="132">
        <v>9</v>
      </c>
      <c r="D112" s="132">
        <v>6.86</v>
      </c>
      <c r="E112" s="132">
        <v>9</v>
      </c>
      <c r="F112" s="132">
        <v>9.33</v>
      </c>
      <c r="G112" s="401" t="s">
        <v>390</v>
      </c>
      <c r="H112" s="346" t="s">
        <v>36</v>
      </c>
      <c r="I112" s="129">
        <v>0.76200000000000001</v>
      </c>
      <c r="J112" s="129">
        <v>-48</v>
      </c>
      <c r="K112" s="129" t="s">
        <v>2604</v>
      </c>
      <c r="L112" s="129" t="b">
        <v>1</v>
      </c>
      <c r="M112" s="129">
        <v>5.492</v>
      </c>
      <c r="N112" s="129">
        <v>2.6120000000000001</v>
      </c>
      <c r="O112" s="129">
        <v>2.1030000000000002</v>
      </c>
      <c r="P112" s="132">
        <v>5.335</v>
      </c>
      <c r="Q112" s="132">
        <v>5.8000000000000003E-2</v>
      </c>
      <c r="R112" s="132">
        <v>0.312</v>
      </c>
      <c r="S112" s="129">
        <v>2.34</v>
      </c>
      <c r="T112" s="129">
        <v>7.8460000000000001</v>
      </c>
      <c r="U112" s="129">
        <v>109</v>
      </c>
      <c r="V112" s="132">
        <v>-51</v>
      </c>
      <c r="W112" s="129">
        <v>-31</v>
      </c>
      <c r="X112" s="129">
        <v>78</v>
      </c>
      <c r="Y112" s="129" t="s">
        <v>2603</v>
      </c>
      <c r="Z112" s="129" t="b">
        <v>0</v>
      </c>
      <c r="AA112" s="129">
        <v>0</v>
      </c>
      <c r="AB112" s="129" t="b">
        <v>1</v>
      </c>
      <c r="AC112" s="129">
        <v>42</v>
      </c>
      <c r="AD112" s="129">
        <v>0.44700000000000001</v>
      </c>
      <c r="AE112" s="129" t="s">
        <v>36</v>
      </c>
      <c r="AF112" s="129" t="s">
        <v>390</v>
      </c>
      <c r="AG112" s="129" t="s">
        <v>2604</v>
      </c>
    </row>
    <row r="113" spans="1:33" x14ac:dyDescent="0.3">
      <c r="A113" s="129" t="s">
        <v>8480</v>
      </c>
      <c r="B113" s="132">
        <v>-1.59</v>
      </c>
      <c r="C113" s="132">
        <v>-1.06</v>
      </c>
      <c r="D113" s="132">
        <v>-8.82</v>
      </c>
      <c r="E113" s="132">
        <v>-10.58</v>
      </c>
      <c r="F113" s="132">
        <v>-6.72</v>
      </c>
      <c r="G113" s="361" t="s">
        <v>109</v>
      </c>
      <c r="H113" s="361" t="s">
        <v>31</v>
      </c>
      <c r="I113" s="129">
        <v>0.21299999999999999</v>
      </c>
      <c r="J113" s="129">
        <v>-72</v>
      </c>
      <c r="K113" s="129" t="s">
        <v>8481</v>
      </c>
      <c r="L113" s="129" t="b">
        <v>0</v>
      </c>
      <c r="M113" s="129">
        <v>8.593</v>
      </c>
      <c r="N113" s="129">
        <v>4.1349999999999998</v>
      </c>
      <c r="O113" s="129">
        <v>2.0779999999999998</v>
      </c>
      <c r="P113" s="132">
        <v>9.9930000000000003</v>
      </c>
      <c r="Q113" s="132">
        <v>5.6000000000000001E-2</v>
      </c>
      <c r="R113" s="132">
        <v>0.55700000000000005</v>
      </c>
      <c r="S113" s="129">
        <v>2.59</v>
      </c>
      <c r="T113" s="129">
        <v>62.37</v>
      </c>
      <c r="U113" s="129">
        <v>18.600000000000001</v>
      </c>
      <c r="V113" s="132">
        <v>-55</v>
      </c>
      <c r="W113" s="129">
        <v>-69</v>
      </c>
      <c r="X113" s="129">
        <v>415</v>
      </c>
      <c r="Y113" s="129" t="s">
        <v>8480</v>
      </c>
      <c r="Z113" s="129" t="b">
        <v>0</v>
      </c>
      <c r="AA113" s="129">
        <v>0</v>
      </c>
      <c r="AB113" s="129" t="b">
        <v>0</v>
      </c>
      <c r="AC113" s="129">
        <v>40</v>
      </c>
      <c r="AD113" s="129">
        <v>0.442</v>
      </c>
      <c r="AE113" s="129" t="s">
        <v>31</v>
      </c>
      <c r="AF113" s="129" t="s">
        <v>109</v>
      </c>
      <c r="AG113" s="129" t="s">
        <v>8481</v>
      </c>
    </row>
    <row r="114" spans="1:33" x14ac:dyDescent="0.3">
      <c r="A114" s="129" t="s">
        <v>7586</v>
      </c>
      <c r="B114" s="132">
        <v>0.31</v>
      </c>
      <c r="C114" s="132">
        <v>10.5</v>
      </c>
      <c r="D114" s="132">
        <v>27.22</v>
      </c>
      <c r="E114" s="132">
        <v>18.27</v>
      </c>
      <c r="F114" s="132">
        <v>13.11</v>
      </c>
      <c r="G114" s="357" t="s">
        <v>127</v>
      </c>
      <c r="H114" s="348" t="s">
        <v>44</v>
      </c>
      <c r="I114" s="129">
        <v>0.58199999999999996</v>
      </c>
      <c r="J114" s="129">
        <v>-75</v>
      </c>
      <c r="K114" s="129" t="s">
        <v>7587</v>
      </c>
      <c r="L114" s="129" t="b">
        <v>1</v>
      </c>
      <c r="M114" s="129">
        <v>12.239000000000001</v>
      </c>
      <c r="N114" s="129">
        <v>5.9009999999999998</v>
      </c>
      <c r="O114" s="129">
        <v>2.0739999999999998</v>
      </c>
      <c r="P114" s="132">
        <v>11.903</v>
      </c>
      <c r="Q114" s="132">
        <v>5.7000000000000002E-2</v>
      </c>
      <c r="R114" s="132">
        <v>0.68400000000000005</v>
      </c>
      <c r="S114" s="129">
        <v>2.36</v>
      </c>
      <c r="T114" s="129">
        <v>-17.690000000000001</v>
      </c>
      <c r="U114" s="129">
        <v>47.9</v>
      </c>
      <c r="V114" s="132">
        <v>-66</v>
      </c>
      <c r="W114" s="129">
        <v>-58</v>
      </c>
      <c r="X114" s="129">
        <v>176</v>
      </c>
      <c r="Y114" s="129" t="s">
        <v>7586</v>
      </c>
      <c r="Z114" s="129" t="b">
        <v>0</v>
      </c>
      <c r="AA114" s="129">
        <v>0</v>
      </c>
      <c r="AB114" s="129" t="b">
        <v>0</v>
      </c>
      <c r="AC114" s="129">
        <v>52</v>
      </c>
      <c r="AD114" s="129">
        <v>0.437</v>
      </c>
      <c r="AE114" s="129" t="s">
        <v>44</v>
      </c>
      <c r="AF114" s="129" t="s">
        <v>127</v>
      </c>
      <c r="AG114" s="129" t="s">
        <v>7587</v>
      </c>
    </row>
    <row r="115" spans="1:33" x14ac:dyDescent="0.3">
      <c r="A115" s="129" t="s">
        <v>6914</v>
      </c>
      <c r="B115" s="132">
        <v>0.82</v>
      </c>
      <c r="C115" s="132">
        <v>24.58</v>
      </c>
      <c r="D115" s="132">
        <v>28.47</v>
      </c>
      <c r="E115" s="132">
        <v>-2.37</v>
      </c>
      <c r="F115" s="132">
        <v>-4.1500000000000004</v>
      </c>
      <c r="G115" s="373" t="s">
        <v>5670</v>
      </c>
      <c r="H115" s="346" t="s">
        <v>245</v>
      </c>
      <c r="I115" s="129">
        <v>0.54900000000000004</v>
      </c>
      <c r="J115" s="129">
        <v>-55</v>
      </c>
      <c r="K115" s="129" t="s">
        <v>6915</v>
      </c>
      <c r="L115" s="129" t="b">
        <v>1</v>
      </c>
      <c r="M115" s="129">
        <v>18.856999999999999</v>
      </c>
      <c r="N115" s="129">
        <v>9.1549999999999994</v>
      </c>
      <c r="O115" s="129">
        <v>2.06</v>
      </c>
      <c r="P115" s="132">
        <v>24.736999999999998</v>
      </c>
      <c r="Q115" s="132">
        <v>5.8000000000000003E-2</v>
      </c>
      <c r="R115" s="132">
        <v>1.4319999999999999</v>
      </c>
      <c r="S115" s="129">
        <v>2.85</v>
      </c>
      <c r="T115" s="129">
        <v>9.4969999999999999</v>
      </c>
      <c r="U115" s="129">
        <v>37</v>
      </c>
      <c r="V115" s="132">
        <v>-55</v>
      </c>
      <c r="W115" s="129">
        <v>-62</v>
      </c>
      <c r="X115" s="129">
        <v>189</v>
      </c>
      <c r="Y115" s="129" t="s">
        <v>6914</v>
      </c>
      <c r="Z115" s="129" t="b">
        <v>0</v>
      </c>
      <c r="AA115" s="129">
        <v>0</v>
      </c>
      <c r="AB115" s="129" t="b">
        <v>0</v>
      </c>
      <c r="AC115" s="129">
        <v>43</v>
      </c>
      <c r="AD115" s="129">
        <v>0.432</v>
      </c>
      <c r="AE115" s="129" t="s">
        <v>245</v>
      </c>
      <c r="AF115" s="129" t="s">
        <v>2850</v>
      </c>
      <c r="AG115" s="129" t="s">
        <v>6915</v>
      </c>
    </row>
    <row r="116" spans="1:33" x14ac:dyDescent="0.3">
      <c r="A116" s="129" t="s">
        <v>2675</v>
      </c>
      <c r="B116" s="132">
        <v>-2.2999999999999998</v>
      </c>
      <c r="C116" s="132">
        <v>1.83</v>
      </c>
      <c r="D116" s="132">
        <v>-3.68</v>
      </c>
      <c r="E116" s="132">
        <v>12.4</v>
      </c>
      <c r="F116" s="132">
        <v>15.79</v>
      </c>
      <c r="G116" s="376" t="s">
        <v>52</v>
      </c>
      <c r="H116" s="351" t="s">
        <v>36</v>
      </c>
      <c r="I116" s="129">
        <v>3.6160000000000001</v>
      </c>
      <c r="J116" s="129">
        <v>-80</v>
      </c>
      <c r="K116" s="129" t="s">
        <v>2676</v>
      </c>
      <c r="L116" s="129" t="b">
        <v>1</v>
      </c>
      <c r="M116" s="129">
        <v>11.798999999999999</v>
      </c>
      <c r="N116" s="129">
        <v>6.4119999999999999</v>
      </c>
      <c r="O116" s="129">
        <v>1.84</v>
      </c>
      <c r="P116" s="132">
        <v>11.606999999999999</v>
      </c>
      <c r="Q116" s="132">
        <v>4.2999999999999997E-2</v>
      </c>
      <c r="R116" s="132">
        <v>0.502</v>
      </c>
      <c r="S116" s="129">
        <v>3.87</v>
      </c>
      <c r="T116" s="129">
        <v>9.4339999999999993</v>
      </c>
      <c r="U116" s="129">
        <v>7.1260000000000003</v>
      </c>
      <c r="V116" s="132">
        <v>-65</v>
      </c>
      <c r="W116" s="129">
        <v>-48</v>
      </c>
      <c r="X116" s="129">
        <v>725</v>
      </c>
      <c r="Y116" s="129" t="s">
        <v>2675</v>
      </c>
      <c r="Z116" s="129" t="b">
        <v>1</v>
      </c>
      <c r="AA116" s="129">
        <v>0</v>
      </c>
      <c r="AB116" s="129" t="b">
        <v>1</v>
      </c>
      <c r="AC116" s="129">
        <v>45</v>
      </c>
      <c r="AD116" s="129">
        <v>0.42699999999999999</v>
      </c>
      <c r="AE116" s="129" t="s">
        <v>36</v>
      </c>
      <c r="AF116" s="129" t="s">
        <v>52</v>
      </c>
      <c r="AG116" s="129" t="s">
        <v>2676</v>
      </c>
    </row>
    <row r="117" spans="1:33" x14ac:dyDescent="0.3">
      <c r="A117" s="129" t="s">
        <v>2719</v>
      </c>
      <c r="B117" s="132">
        <v>-2.2000000000000002</v>
      </c>
      <c r="C117" s="132">
        <v>-7.04</v>
      </c>
      <c r="D117" s="132">
        <v>-17.16</v>
      </c>
      <c r="E117" s="132">
        <v>25.19</v>
      </c>
      <c r="F117" s="132">
        <v>14.68</v>
      </c>
      <c r="G117" s="384" t="s">
        <v>280</v>
      </c>
      <c r="H117" s="410" t="s">
        <v>24</v>
      </c>
      <c r="I117" s="129">
        <v>31.085999999999999</v>
      </c>
      <c r="J117" s="129">
        <v>-38</v>
      </c>
      <c r="K117" s="129" t="s">
        <v>2720</v>
      </c>
      <c r="L117" s="129" t="b">
        <v>0</v>
      </c>
      <c r="M117" s="129">
        <v>20.687999999999999</v>
      </c>
      <c r="N117" s="129">
        <v>11.997</v>
      </c>
      <c r="O117" s="129">
        <v>1.724</v>
      </c>
      <c r="P117" s="132">
        <v>22.175999999999998</v>
      </c>
      <c r="Q117" s="132">
        <v>3.2000000000000001E-2</v>
      </c>
      <c r="R117" s="132">
        <v>0.70599999999999996</v>
      </c>
      <c r="S117" s="129">
        <v>2.38</v>
      </c>
      <c r="T117" s="129">
        <v>64.102999999999994</v>
      </c>
      <c r="U117" s="129">
        <v>38.659999999999997</v>
      </c>
      <c r="V117" s="132">
        <v>-70</v>
      </c>
      <c r="W117" s="129">
        <v>-68</v>
      </c>
      <c r="X117" s="129">
        <v>217</v>
      </c>
      <c r="Y117" s="129" t="s">
        <v>2719</v>
      </c>
      <c r="Z117" s="129" t="b">
        <v>1</v>
      </c>
      <c r="AA117" s="129">
        <v>0</v>
      </c>
      <c r="AB117" s="129" t="b">
        <v>0</v>
      </c>
      <c r="AC117" s="129">
        <v>54</v>
      </c>
      <c r="AD117" s="129">
        <v>0.42199999999999999</v>
      </c>
      <c r="AE117" s="129" t="s">
        <v>24</v>
      </c>
      <c r="AF117" s="129" t="s">
        <v>280</v>
      </c>
      <c r="AG117" s="129" t="s">
        <v>2720</v>
      </c>
    </row>
    <row r="118" spans="1:33" x14ac:dyDescent="0.3">
      <c r="A118" s="129" t="s">
        <v>2744</v>
      </c>
      <c r="B118" s="132">
        <v>1.95</v>
      </c>
      <c r="C118" s="132">
        <v>0.89</v>
      </c>
      <c r="D118" s="132">
        <v>2.41</v>
      </c>
      <c r="E118" s="132">
        <v>4.13</v>
      </c>
      <c r="F118" s="132">
        <v>2.71</v>
      </c>
      <c r="G118" s="336" t="s">
        <v>5675</v>
      </c>
      <c r="H118" s="345" t="s">
        <v>28</v>
      </c>
      <c r="I118" s="129">
        <v>1.276</v>
      </c>
      <c r="J118" s="129">
        <v>-34</v>
      </c>
      <c r="K118" s="129" t="s">
        <v>5676</v>
      </c>
      <c r="L118" s="129" t="b">
        <v>1</v>
      </c>
      <c r="M118" s="129">
        <v>2.222</v>
      </c>
      <c r="N118" s="129">
        <v>1.3180000000000001</v>
      </c>
      <c r="O118" s="129">
        <v>1.6850000000000001</v>
      </c>
      <c r="P118" s="132">
        <v>2.2290000000000001</v>
      </c>
      <c r="Q118" s="132">
        <v>3.7999999999999999E-2</v>
      </c>
      <c r="R118" s="132">
        <v>8.5000000000000006E-2</v>
      </c>
      <c r="S118" s="129">
        <v>1.57</v>
      </c>
      <c r="T118" s="129">
        <v>65.39</v>
      </c>
      <c r="U118" s="129">
        <v>13.62</v>
      </c>
      <c r="V118" s="132">
        <v>-22</v>
      </c>
      <c r="W118" s="129">
        <v>-27</v>
      </c>
      <c r="X118" s="129">
        <v>934</v>
      </c>
      <c r="Y118" s="129" t="s">
        <v>2744</v>
      </c>
      <c r="Z118" s="129" t="b">
        <v>0</v>
      </c>
      <c r="AA118" s="129">
        <v>0</v>
      </c>
      <c r="AB118" s="129" t="b">
        <v>0</v>
      </c>
      <c r="AC118" s="129">
        <v>44</v>
      </c>
      <c r="AD118" s="129">
        <v>0.41699999999999998</v>
      </c>
      <c r="AE118" s="129" t="s">
        <v>28</v>
      </c>
      <c r="AF118" s="129" t="s">
        <v>2830</v>
      </c>
      <c r="AG118" s="129" t="s">
        <v>5676</v>
      </c>
    </row>
    <row r="119" spans="1:33" x14ac:dyDescent="0.3">
      <c r="A119" s="129" t="s">
        <v>2695</v>
      </c>
      <c r="B119" s="132">
        <v>0.9</v>
      </c>
      <c r="C119" s="132">
        <v>-0.21</v>
      </c>
      <c r="D119" s="132">
        <v>-1.3</v>
      </c>
      <c r="E119" s="132">
        <v>7.05</v>
      </c>
      <c r="F119" s="132">
        <v>2.3199999999999998</v>
      </c>
      <c r="G119" s="360" t="s">
        <v>56</v>
      </c>
      <c r="H119" s="346" t="s">
        <v>24</v>
      </c>
      <c r="I119" s="129">
        <v>6.423</v>
      </c>
      <c r="J119" s="129">
        <v>-35</v>
      </c>
      <c r="K119" s="129" t="s">
        <v>2696</v>
      </c>
      <c r="L119" s="129" t="b">
        <v>1</v>
      </c>
      <c r="M119" s="129">
        <v>2.7970000000000002</v>
      </c>
      <c r="N119" s="129">
        <v>1.7689999999999999</v>
      </c>
      <c r="O119" s="129">
        <v>1.581</v>
      </c>
      <c r="P119" s="132">
        <v>2.8580000000000001</v>
      </c>
      <c r="Q119" s="132">
        <v>3.3000000000000002E-2</v>
      </c>
      <c r="R119" s="132">
        <v>9.6000000000000002E-2</v>
      </c>
      <c r="S119" s="129">
        <v>1.75</v>
      </c>
      <c r="T119" s="129">
        <v>15.048999999999999</v>
      </c>
      <c r="U119" s="129">
        <v>37.96</v>
      </c>
      <c r="V119" s="132">
        <v>-86</v>
      </c>
      <c r="W119" s="129">
        <v>-80</v>
      </c>
      <c r="X119" s="129">
        <v>300</v>
      </c>
      <c r="Y119" s="129" t="s">
        <v>2695</v>
      </c>
      <c r="Z119" s="129" t="b">
        <v>1</v>
      </c>
      <c r="AA119" s="129">
        <v>0</v>
      </c>
      <c r="AB119" s="129" t="b">
        <v>1</v>
      </c>
      <c r="AC119" s="129">
        <v>45</v>
      </c>
      <c r="AD119" s="129">
        <v>0.41199999999999998</v>
      </c>
      <c r="AE119" s="129" t="s">
        <v>24</v>
      </c>
      <c r="AF119" s="129" t="s">
        <v>56</v>
      </c>
      <c r="AG119" s="129" t="s">
        <v>2696</v>
      </c>
    </row>
    <row r="120" spans="1:33" x14ac:dyDescent="0.3">
      <c r="A120" s="129" t="s">
        <v>2550</v>
      </c>
      <c r="B120" s="132">
        <v>1.97</v>
      </c>
      <c r="C120" s="132">
        <v>9.41</v>
      </c>
      <c r="D120" s="132">
        <v>6.22</v>
      </c>
      <c r="E120" s="132">
        <v>15.53</v>
      </c>
      <c r="F120" s="132">
        <v>11.04</v>
      </c>
      <c r="G120" s="250" t="s">
        <v>5662</v>
      </c>
      <c r="H120" s="412" t="s">
        <v>31</v>
      </c>
      <c r="I120" s="129">
        <v>11.324</v>
      </c>
      <c r="J120" s="129">
        <v>-62</v>
      </c>
      <c r="K120" s="129" t="s">
        <v>2551</v>
      </c>
      <c r="L120" s="129" t="b">
        <v>1</v>
      </c>
      <c r="M120" s="129">
        <v>4.8810000000000002</v>
      </c>
      <c r="N120" s="129">
        <v>3.7639999999999998</v>
      </c>
      <c r="O120" s="129">
        <v>1.2969999999999999</v>
      </c>
      <c r="P120" s="132">
        <v>4.5640000000000001</v>
      </c>
      <c r="Q120" s="132">
        <v>2.3E-2</v>
      </c>
      <c r="R120" s="132">
        <v>0.10299999999999999</v>
      </c>
      <c r="S120" s="129">
        <v>3.08</v>
      </c>
      <c r="T120" s="129">
        <v>-36.587000000000003</v>
      </c>
      <c r="U120" s="129">
        <v>93.05</v>
      </c>
      <c r="V120" s="132">
        <v>-80</v>
      </c>
      <c r="W120" s="129">
        <v>-74</v>
      </c>
      <c r="X120" s="129">
        <v>69</v>
      </c>
      <c r="Y120" s="129" t="s">
        <v>2550</v>
      </c>
      <c r="Z120" s="129" t="b">
        <v>1</v>
      </c>
      <c r="AA120" s="129">
        <v>0</v>
      </c>
      <c r="AB120" s="129" t="b">
        <v>1</v>
      </c>
      <c r="AC120" s="129">
        <v>47</v>
      </c>
      <c r="AD120" s="129">
        <v>0.40699999999999997</v>
      </c>
      <c r="AE120" s="129" t="s">
        <v>31</v>
      </c>
      <c r="AF120" s="129" t="s">
        <v>2833</v>
      </c>
      <c r="AG120" s="129" t="s">
        <v>2551</v>
      </c>
    </row>
    <row r="121" spans="1:33" x14ac:dyDescent="0.3">
      <c r="A121" s="129" t="s">
        <v>2538</v>
      </c>
      <c r="B121" s="132">
        <v>-1.97</v>
      </c>
      <c r="C121" s="132">
        <v>-3.36</v>
      </c>
      <c r="D121" s="132">
        <v>-8.68</v>
      </c>
      <c r="E121" s="132">
        <v>-2.5</v>
      </c>
      <c r="F121" s="132">
        <v>-2.15</v>
      </c>
      <c r="G121" s="400" t="s">
        <v>404</v>
      </c>
      <c r="H121" s="348" t="s">
        <v>24</v>
      </c>
      <c r="I121" s="129">
        <v>0.59399999999999997</v>
      </c>
      <c r="J121" s="129">
        <v>-60</v>
      </c>
      <c r="K121" s="129" t="s">
        <v>2539</v>
      </c>
      <c r="L121" s="129" t="b">
        <v>0</v>
      </c>
      <c r="M121" s="129">
        <v>4.0250000000000004</v>
      </c>
      <c r="N121" s="129">
        <v>4.1529999999999996</v>
      </c>
      <c r="O121" s="129">
        <v>0.96899999999999997</v>
      </c>
      <c r="P121" s="132">
        <v>4.2549999999999999</v>
      </c>
      <c r="Q121" s="132">
        <v>1.2E-2</v>
      </c>
      <c r="R121" s="132">
        <v>5.1999999999999998E-2</v>
      </c>
      <c r="S121" s="129">
        <v>1.88</v>
      </c>
      <c r="T121" s="129">
        <v>-77.828999999999994</v>
      </c>
      <c r="U121" s="129">
        <v>109.4</v>
      </c>
      <c r="V121" s="132">
        <v>-41</v>
      </c>
      <c r="W121" s="129">
        <v>-47</v>
      </c>
      <c r="X121" s="129">
        <v>97</v>
      </c>
      <c r="Y121" s="129" t="s">
        <v>2538</v>
      </c>
      <c r="Z121" s="129" t="b">
        <v>1</v>
      </c>
      <c r="AA121" s="129">
        <v>0</v>
      </c>
      <c r="AB121" s="129" t="b">
        <v>0</v>
      </c>
      <c r="AC121" s="129">
        <v>43</v>
      </c>
      <c r="AD121" s="129">
        <v>0.40200000000000002</v>
      </c>
      <c r="AE121" s="129" t="s">
        <v>24</v>
      </c>
      <c r="AF121" s="129" t="s">
        <v>404</v>
      </c>
      <c r="AG121" s="129" t="s">
        <v>2539</v>
      </c>
    </row>
    <row r="122" spans="1:33" x14ac:dyDescent="0.3">
      <c r="A122" s="129" t="s">
        <v>7023</v>
      </c>
      <c r="B122" s="132">
        <v>3.85</v>
      </c>
      <c r="C122" s="132">
        <v>-10.37</v>
      </c>
      <c r="D122" s="132">
        <v>1.89</v>
      </c>
      <c r="E122" s="132">
        <v>-5.05</v>
      </c>
      <c r="F122" s="132">
        <v>-6.9</v>
      </c>
      <c r="G122" s="373" t="s">
        <v>5662</v>
      </c>
      <c r="H122" s="346" t="s">
        <v>31</v>
      </c>
      <c r="I122" s="129">
        <v>0.34399999999999997</v>
      </c>
      <c r="J122" s="129">
        <v>-61</v>
      </c>
      <c r="K122" s="129" t="s">
        <v>7024</v>
      </c>
      <c r="L122" s="129" t="b">
        <v>0</v>
      </c>
      <c r="M122" s="129">
        <v>2.6560000000000001</v>
      </c>
      <c r="N122" s="129">
        <v>5.0049999999999999</v>
      </c>
      <c r="O122" s="129">
        <v>0.53100000000000003</v>
      </c>
      <c r="P122" s="132">
        <v>2.8719999999999999</v>
      </c>
      <c r="Q122" s="132">
        <v>3.0000000000000001E-3</v>
      </c>
      <c r="R122" s="132">
        <v>8.9999999999999993E-3</v>
      </c>
      <c r="S122" s="129">
        <v>3.33</v>
      </c>
      <c r="T122" s="129">
        <v>83.332999999999998</v>
      </c>
      <c r="U122" s="129">
        <v>21.6</v>
      </c>
      <c r="V122" s="132">
        <v>-55</v>
      </c>
      <c r="W122" s="129">
        <v>-25</v>
      </c>
      <c r="X122" s="129">
        <v>277</v>
      </c>
      <c r="Y122" s="129" t="s">
        <v>7023</v>
      </c>
      <c r="Z122" s="129" t="b">
        <v>0</v>
      </c>
      <c r="AA122" s="129">
        <v>0</v>
      </c>
      <c r="AB122" s="129" t="b">
        <v>0</v>
      </c>
      <c r="AC122" s="129">
        <v>42</v>
      </c>
      <c r="AD122" s="129">
        <v>0.39700000000000002</v>
      </c>
      <c r="AE122" s="129" t="s">
        <v>31</v>
      </c>
      <c r="AF122" s="129" t="s">
        <v>2833</v>
      </c>
      <c r="AG122" s="129" t="s">
        <v>7024</v>
      </c>
    </row>
    <row r="123" spans="1:33" x14ac:dyDescent="0.3">
      <c r="A123" s="129" t="s">
        <v>2745</v>
      </c>
      <c r="B123" s="132">
        <v>-2.0299999999999998</v>
      </c>
      <c r="C123" s="132">
        <v>-4.12</v>
      </c>
      <c r="D123" s="132">
        <v>7.0000000000000007E-2</v>
      </c>
      <c r="E123" s="132">
        <v>-13.51</v>
      </c>
      <c r="F123" s="132">
        <v>-2.35</v>
      </c>
      <c r="G123" s="380" t="s">
        <v>5678</v>
      </c>
      <c r="H123" s="411" t="s">
        <v>44</v>
      </c>
      <c r="I123" s="129">
        <v>27.523</v>
      </c>
      <c r="J123" s="129">
        <v>-64</v>
      </c>
      <c r="K123" s="129" t="s">
        <v>2746</v>
      </c>
      <c r="L123" s="129" t="b">
        <v>0</v>
      </c>
      <c r="M123" s="129">
        <v>1.623</v>
      </c>
      <c r="N123" s="129">
        <v>3.351</v>
      </c>
      <c r="O123" s="129">
        <v>0.48399999999999999</v>
      </c>
      <c r="P123" s="132">
        <v>1.7749999999999999</v>
      </c>
      <c r="Q123" s="132">
        <v>3.0000000000000001E-3</v>
      </c>
      <c r="R123" s="132">
        <v>5.0000000000000001E-3</v>
      </c>
      <c r="S123" s="129">
        <v>2.79</v>
      </c>
      <c r="T123" s="129">
        <v>69.168999999999997</v>
      </c>
      <c r="U123" s="129">
        <v>28.015000000000001</v>
      </c>
      <c r="V123" s="132">
        <v>-54</v>
      </c>
      <c r="W123" s="129">
        <v>-54</v>
      </c>
      <c r="X123" s="129">
        <v>256</v>
      </c>
      <c r="Y123" s="129" t="s">
        <v>2745</v>
      </c>
      <c r="Z123" s="129" t="b">
        <v>0</v>
      </c>
      <c r="AA123" s="129">
        <v>0</v>
      </c>
      <c r="AB123" s="129" t="b">
        <v>0</v>
      </c>
      <c r="AC123" s="129">
        <v>45</v>
      </c>
      <c r="AD123" s="129">
        <v>0.39200000000000002</v>
      </c>
      <c r="AE123" s="129" t="s">
        <v>44</v>
      </c>
      <c r="AF123" s="129" t="s">
        <v>2849</v>
      </c>
      <c r="AG123" s="129" t="s">
        <v>2746</v>
      </c>
    </row>
    <row r="124" spans="1:33" x14ac:dyDescent="0.3">
      <c r="A124" s="129" t="s">
        <v>2714</v>
      </c>
      <c r="B124" s="132">
        <v>-1.56</v>
      </c>
      <c r="C124" s="132">
        <v>-3.24</v>
      </c>
      <c r="D124" s="132">
        <v>-4.91</v>
      </c>
      <c r="E124" s="132">
        <v>5.03</v>
      </c>
      <c r="F124" s="132">
        <v>-2.4300000000000002</v>
      </c>
      <c r="G124" s="359" t="s">
        <v>153</v>
      </c>
      <c r="H124" s="409" t="s">
        <v>48</v>
      </c>
      <c r="I124" s="129">
        <v>5.1459999999999999</v>
      </c>
      <c r="J124" s="129">
        <v>-50</v>
      </c>
      <c r="K124" s="129" t="s">
        <v>2715</v>
      </c>
      <c r="L124" s="129" t="b">
        <v>0</v>
      </c>
      <c r="M124" s="129">
        <v>1.921</v>
      </c>
      <c r="N124" s="129">
        <v>4.2679999999999998</v>
      </c>
      <c r="O124" s="129">
        <v>0.45</v>
      </c>
      <c r="P124" s="132">
        <v>2.0680000000000001</v>
      </c>
      <c r="Q124" s="132">
        <v>2E-3</v>
      </c>
      <c r="R124" s="132">
        <v>5.0000000000000001E-3</v>
      </c>
      <c r="S124" s="129">
        <v>2.93</v>
      </c>
      <c r="T124" s="129">
        <v>-6.1760000000000002</v>
      </c>
      <c r="U124" s="129">
        <v>99.42</v>
      </c>
      <c r="V124" s="132">
        <v>-80</v>
      </c>
      <c r="W124" s="129">
        <v>-82</v>
      </c>
      <c r="X124" s="129">
        <v>68</v>
      </c>
      <c r="Y124" s="129" t="s">
        <v>2714</v>
      </c>
      <c r="Z124" s="129" t="b">
        <v>0</v>
      </c>
      <c r="AA124" s="129">
        <v>0</v>
      </c>
      <c r="AB124" s="129" t="b">
        <v>0</v>
      </c>
      <c r="AC124" s="129">
        <v>41</v>
      </c>
      <c r="AD124" s="129">
        <v>0.38700000000000001</v>
      </c>
      <c r="AE124" s="129" t="s">
        <v>48</v>
      </c>
      <c r="AF124" s="129" t="s">
        <v>153</v>
      </c>
      <c r="AG124" s="129" t="s">
        <v>2715</v>
      </c>
    </row>
    <row r="125" spans="1:33" x14ac:dyDescent="0.3">
      <c r="A125" s="129" t="s">
        <v>552</v>
      </c>
      <c r="B125" s="132">
        <v>8.61</v>
      </c>
      <c r="C125" s="132">
        <v>7.18</v>
      </c>
      <c r="D125" s="132">
        <v>3.53</v>
      </c>
      <c r="E125" s="132">
        <v>10.47</v>
      </c>
      <c r="F125" s="132">
        <v>11.15</v>
      </c>
      <c r="G125" s="403" t="s">
        <v>153</v>
      </c>
      <c r="H125" s="412" t="s">
        <v>48</v>
      </c>
      <c r="I125" s="129">
        <v>9.86</v>
      </c>
      <c r="J125" s="129">
        <v>-54</v>
      </c>
      <c r="K125" s="129" t="s">
        <v>493</v>
      </c>
      <c r="L125" s="129" t="b">
        <v>1</v>
      </c>
      <c r="M125" s="129">
        <v>0.72499999999999998</v>
      </c>
      <c r="N125" s="129">
        <v>2.6110000000000002</v>
      </c>
      <c r="O125" s="129">
        <v>0.27800000000000002</v>
      </c>
      <c r="P125" s="132">
        <v>0.70599999999999996</v>
      </c>
      <c r="Q125" s="132">
        <v>1E-3</v>
      </c>
      <c r="R125" s="132">
        <v>1E-3</v>
      </c>
      <c r="S125" s="129">
        <v>2.79</v>
      </c>
      <c r="T125" s="129">
        <v>256.19900000000001</v>
      </c>
      <c r="U125" s="129">
        <v>52.24</v>
      </c>
      <c r="V125" s="132">
        <v>-52</v>
      </c>
      <c r="W125" s="129">
        <v>-47</v>
      </c>
      <c r="X125" s="129">
        <v>137</v>
      </c>
      <c r="Y125" s="129" t="s">
        <v>552</v>
      </c>
      <c r="Z125" s="129" t="b">
        <v>1</v>
      </c>
      <c r="AA125" s="129">
        <v>0</v>
      </c>
      <c r="AB125" s="129" t="b">
        <v>0</v>
      </c>
      <c r="AC125" s="129">
        <v>44</v>
      </c>
      <c r="AD125" s="129">
        <v>0.38200000000000001</v>
      </c>
      <c r="AE125" s="129" t="s">
        <v>48</v>
      </c>
      <c r="AF125" s="129" t="s">
        <v>153</v>
      </c>
      <c r="AG125" s="129" t="s">
        <v>493</v>
      </c>
    </row>
    <row r="126" spans="1:33" x14ac:dyDescent="0.3">
      <c r="A126" s="129" t="s">
        <v>2507</v>
      </c>
      <c r="B126" s="132">
        <v>0.31</v>
      </c>
      <c r="C126" s="132">
        <v>6.83</v>
      </c>
      <c r="D126" s="132">
        <v>-1.46</v>
      </c>
      <c r="E126" s="132">
        <v>-1.84</v>
      </c>
      <c r="F126" s="132">
        <v>2.72</v>
      </c>
      <c r="G126" s="392" t="s">
        <v>259</v>
      </c>
      <c r="H126" s="345" t="s">
        <v>66</v>
      </c>
      <c r="I126" s="129">
        <v>3.0489999999999999</v>
      </c>
      <c r="J126" s="129">
        <v>-30</v>
      </c>
      <c r="K126" s="129" t="s">
        <v>2508</v>
      </c>
      <c r="L126" s="129" t="b">
        <v>1</v>
      </c>
      <c r="M126" s="129">
        <v>1.0249999999999999</v>
      </c>
      <c r="N126" s="129">
        <v>4.6349999999999998</v>
      </c>
      <c r="O126" s="129">
        <v>0.221</v>
      </c>
      <c r="P126" s="132">
        <v>0.78400000000000003</v>
      </c>
      <c r="Q126" s="132">
        <v>0</v>
      </c>
      <c r="R126" s="132">
        <v>0</v>
      </c>
      <c r="S126" s="129">
        <v>1.67</v>
      </c>
      <c r="T126" s="129">
        <v>37.408999999999999</v>
      </c>
      <c r="U126" s="129">
        <v>25.64</v>
      </c>
      <c r="V126" s="132">
        <v>-67</v>
      </c>
      <c r="W126" s="129">
        <v>-72</v>
      </c>
      <c r="X126" s="129">
        <v>467</v>
      </c>
      <c r="Y126" s="129" t="s">
        <v>2507</v>
      </c>
      <c r="Z126" s="129" t="b">
        <v>1</v>
      </c>
      <c r="AA126" s="129">
        <v>0</v>
      </c>
      <c r="AB126" s="129" t="b">
        <v>0</v>
      </c>
      <c r="AC126" s="129">
        <v>47</v>
      </c>
      <c r="AD126" s="129">
        <v>0.377</v>
      </c>
      <c r="AE126" s="129" t="s">
        <v>66</v>
      </c>
      <c r="AF126" s="129" t="s">
        <v>259</v>
      </c>
      <c r="AG126" s="129" t="s">
        <v>2508</v>
      </c>
    </row>
    <row r="127" spans="1:33" x14ac:dyDescent="0.3">
      <c r="A127" s="129" t="s">
        <v>2671</v>
      </c>
      <c r="B127" s="132">
        <v>-2.12</v>
      </c>
      <c r="C127" s="132">
        <v>-8.9700000000000006</v>
      </c>
      <c r="D127" s="132">
        <v>-14.71</v>
      </c>
      <c r="E127" s="132">
        <v>6.08</v>
      </c>
      <c r="F127" s="132">
        <v>-3.58</v>
      </c>
      <c r="G127" s="285" t="s">
        <v>280</v>
      </c>
      <c r="H127" s="351" t="s">
        <v>24</v>
      </c>
      <c r="I127" s="129">
        <v>5.4429999999999996</v>
      </c>
      <c r="J127" s="129">
        <v>-81</v>
      </c>
      <c r="K127" s="129" t="s">
        <v>2672</v>
      </c>
      <c r="L127" s="129" t="b">
        <v>0</v>
      </c>
      <c r="M127" s="129">
        <v>1.3819999999999999</v>
      </c>
      <c r="N127" s="129">
        <v>6.7050000000000001</v>
      </c>
      <c r="O127" s="129">
        <v>0.20599999999999999</v>
      </c>
      <c r="P127" s="132">
        <v>1.83</v>
      </c>
      <c r="Q127" s="132">
        <v>-1E-3</v>
      </c>
      <c r="R127" s="132">
        <v>-1E-3</v>
      </c>
      <c r="S127" s="129">
        <v>2.86</v>
      </c>
      <c r="T127" s="129">
        <v>37.009</v>
      </c>
      <c r="U127" s="129">
        <v>41.51</v>
      </c>
      <c r="V127" s="132">
        <v>-54</v>
      </c>
      <c r="W127" s="129">
        <v>-59</v>
      </c>
      <c r="X127" s="129">
        <v>168</v>
      </c>
      <c r="Y127" s="129" t="s">
        <v>2671</v>
      </c>
      <c r="Z127" s="129" t="b">
        <v>1</v>
      </c>
      <c r="AA127" s="129">
        <v>0</v>
      </c>
      <c r="AB127" s="129" t="b">
        <v>0</v>
      </c>
      <c r="AC127" s="129">
        <v>43</v>
      </c>
      <c r="AD127" s="129">
        <v>0.372</v>
      </c>
      <c r="AE127" s="129" t="s">
        <v>24</v>
      </c>
      <c r="AF127" s="129" t="s">
        <v>280</v>
      </c>
      <c r="AG127" s="129" t="s">
        <v>2672</v>
      </c>
    </row>
    <row r="128" spans="1:33" x14ac:dyDescent="0.3">
      <c r="A128" s="129" t="s">
        <v>2738</v>
      </c>
      <c r="B128" s="132">
        <v>-2.5</v>
      </c>
      <c r="C128" s="132">
        <v>-9</v>
      </c>
      <c r="D128" s="132">
        <v>-3.76</v>
      </c>
      <c r="E128" s="132">
        <v>-1.33</v>
      </c>
      <c r="F128" s="132">
        <v>-7.25</v>
      </c>
      <c r="G128" s="415" t="s">
        <v>280</v>
      </c>
      <c r="H128" s="348" t="s">
        <v>24</v>
      </c>
      <c r="I128" s="129">
        <v>1.127</v>
      </c>
      <c r="J128" s="129">
        <v>-57</v>
      </c>
      <c r="K128" s="129" t="s">
        <v>2739</v>
      </c>
      <c r="L128" s="129" t="b">
        <v>0</v>
      </c>
      <c r="M128" s="129">
        <v>0.28399999999999997</v>
      </c>
      <c r="N128" s="129">
        <v>2.4740000000000002</v>
      </c>
      <c r="O128" s="129">
        <v>0.115</v>
      </c>
      <c r="P128" s="132">
        <v>0.192</v>
      </c>
      <c r="Q128" s="132">
        <v>0</v>
      </c>
      <c r="R128" s="132">
        <v>0</v>
      </c>
      <c r="S128" s="129">
        <v>2.38</v>
      </c>
      <c r="T128" s="129">
        <v>-25.681000000000001</v>
      </c>
      <c r="U128" s="129">
        <v>16.38</v>
      </c>
      <c r="V128" s="132">
        <v>-86</v>
      </c>
      <c r="W128" s="129">
        <v>-84</v>
      </c>
      <c r="X128" s="129">
        <v>513</v>
      </c>
      <c r="Y128" s="129" t="s">
        <v>2738</v>
      </c>
      <c r="Z128" s="129" t="b">
        <v>0</v>
      </c>
      <c r="AA128" s="129">
        <v>0</v>
      </c>
      <c r="AB128" s="129" t="b">
        <v>0</v>
      </c>
      <c r="AC128" s="129">
        <v>46</v>
      </c>
      <c r="AD128" s="129">
        <v>0.36699999999999999</v>
      </c>
      <c r="AE128" s="129" t="s">
        <v>24</v>
      </c>
      <c r="AF128" s="129" t="s">
        <v>280</v>
      </c>
      <c r="AG128" s="129" t="s">
        <v>2739</v>
      </c>
    </row>
    <row r="129" spans="1:33" x14ac:dyDescent="0.3">
      <c r="A129" s="129" t="s">
        <v>8478</v>
      </c>
      <c r="B129" s="132">
        <v>-1.63</v>
      </c>
      <c r="C129" s="132">
        <v>-2.9</v>
      </c>
      <c r="D129" s="132">
        <v>6.36</v>
      </c>
      <c r="E129" s="132">
        <v>0.33</v>
      </c>
      <c r="F129" s="132">
        <v>-4.1399999999999997</v>
      </c>
      <c r="G129" s="406" t="s">
        <v>56</v>
      </c>
      <c r="H129" s="409" t="s">
        <v>24</v>
      </c>
      <c r="I129" s="129">
        <v>0.248</v>
      </c>
      <c r="J129" s="129">
        <v>-29</v>
      </c>
      <c r="K129" s="129" t="s">
        <v>8479</v>
      </c>
      <c r="L129" s="129" t="b">
        <v>1</v>
      </c>
      <c r="M129" s="129">
        <v>7.4999999999999997E-2</v>
      </c>
      <c r="N129" s="129">
        <v>2.7160000000000002</v>
      </c>
      <c r="O129" s="129">
        <v>2.8000000000000001E-2</v>
      </c>
      <c r="P129" s="132">
        <v>0.14899999999999999</v>
      </c>
      <c r="Q129" s="132">
        <v>0</v>
      </c>
      <c r="R129" s="132">
        <v>0</v>
      </c>
      <c r="S129" s="129">
        <v>2.84</v>
      </c>
      <c r="T129" s="129">
        <v>0</v>
      </c>
      <c r="U129" s="129">
        <v>6.02</v>
      </c>
      <c r="V129" s="132">
        <v>-13</v>
      </c>
      <c r="W129" s="129">
        <v>-40</v>
      </c>
      <c r="X129" s="129">
        <v>1168</v>
      </c>
      <c r="Y129" s="129" t="s">
        <v>8478</v>
      </c>
      <c r="Z129" s="129" t="b">
        <v>1</v>
      </c>
      <c r="AA129" s="129">
        <v>5.9</v>
      </c>
      <c r="AB129" s="129" t="b">
        <v>0</v>
      </c>
      <c r="AC129" s="129">
        <v>29</v>
      </c>
      <c r="AD129" s="129">
        <v>0.36199999999999999</v>
      </c>
      <c r="AE129" s="129" t="s">
        <v>24</v>
      </c>
      <c r="AF129" s="129" t="s">
        <v>56</v>
      </c>
      <c r="AG129" s="129" t="s">
        <v>8479</v>
      </c>
    </row>
    <row r="130" spans="1:33" x14ac:dyDescent="0.3">
      <c r="A130" s="129" t="s">
        <v>2664</v>
      </c>
      <c r="B130" s="132">
        <v>-4.76</v>
      </c>
      <c r="C130" s="132">
        <v>-7.98</v>
      </c>
      <c r="D130" s="132">
        <v>1.8</v>
      </c>
      <c r="E130" s="132">
        <v>-10.99</v>
      </c>
      <c r="F130" s="132">
        <v>-8.6</v>
      </c>
      <c r="G130" s="380" t="s">
        <v>5670</v>
      </c>
      <c r="H130" s="411" t="s">
        <v>245</v>
      </c>
      <c r="I130" s="129">
        <v>0.94499999999999995</v>
      </c>
      <c r="J130" s="129">
        <v>-41</v>
      </c>
      <c r="K130" s="129" t="s">
        <v>2665</v>
      </c>
      <c r="L130" s="129" t="b">
        <v>0</v>
      </c>
      <c r="M130" s="129">
        <v>-1.7190000000000001</v>
      </c>
      <c r="N130" s="129">
        <v>4.569</v>
      </c>
      <c r="O130" s="129">
        <v>-0.376</v>
      </c>
      <c r="P130" s="132">
        <v>-1.9330000000000001</v>
      </c>
      <c r="Q130" s="132">
        <v>1E-3</v>
      </c>
      <c r="R130" s="132">
        <v>-3.0000000000000001E-3</v>
      </c>
      <c r="S130" s="129">
        <v>2.82</v>
      </c>
      <c r="T130" s="129">
        <v>-62.616999999999997</v>
      </c>
      <c r="U130" s="129">
        <v>68</v>
      </c>
      <c r="V130" s="132">
        <v>-61</v>
      </c>
      <c r="W130" s="129">
        <v>-60</v>
      </c>
      <c r="X130" s="129">
        <v>104</v>
      </c>
      <c r="Y130" s="129" t="s">
        <v>2664</v>
      </c>
      <c r="Z130" s="129" t="b">
        <v>0</v>
      </c>
      <c r="AA130" s="129">
        <v>0</v>
      </c>
      <c r="AB130" s="129" t="b">
        <v>0</v>
      </c>
      <c r="AC130" s="129">
        <v>43</v>
      </c>
      <c r="AD130" s="129">
        <v>0.35699999999999998</v>
      </c>
      <c r="AE130" s="129" t="s">
        <v>245</v>
      </c>
      <c r="AF130" s="129" t="s">
        <v>2850</v>
      </c>
      <c r="AG130" s="129" t="s">
        <v>2665</v>
      </c>
    </row>
    <row r="131" spans="1:33" x14ac:dyDescent="0.3">
      <c r="A131" s="129" t="s">
        <v>6912</v>
      </c>
      <c r="B131" s="132">
        <v>-2.77</v>
      </c>
      <c r="C131" s="132">
        <v>1.03</v>
      </c>
      <c r="D131" s="132">
        <v>14.85</v>
      </c>
      <c r="E131" s="132">
        <v>-7.88</v>
      </c>
      <c r="F131" s="132">
        <v>-10.56</v>
      </c>
      <c r="G131" s="382" t="s">
        <v>109</v>
      </c>
      <c r="H131" s="352" t="s">
        <v>31</v>
      </c>
      <c r="I131" s="129">
        <v>0.40899999999999997</v>
      </c>
      <c r="J131" s="129">
        <v>-59</v>
      </c>
      <c r="K131" s="129" t="s">
        <v>6913</v>
      </c>
      <c r="L131" s="129" t="b">
        <v>1</v>
      </c>
      <c r="M131" s="129">
        <v>-4.53</v>
      </c>
      <c r="N131" s="129">
        <v>7.4130000000000003</v>
      </c>
      <c r="O131" s="129">
        <v>-0.61099999999999999</v>
      </c>
      <c r="P131" s="132">
        <v>-3.4009999999999998</v>
      </c>
      <c r="Q131" s="132">
        <v>3.0000000000000001E-3</v>
      </c>
      <c r="R131" s="132">
        <v>-1.0999999999999999E-2</v>
      </c>
      <c r="S131" s="129">
        <v>2.7</v>
      </c>
      <c r="T131" s="129">
        <v>-67.811999999999998</v>
      </c>
      <c r="U131" s="129">
        <v>49.1</v>
      </c>
      <c r="V131" s="132">
        <v>-33</v>
      </c>
      <c r="W131" s="129">
        <v>-37</v>
      </c>
      <c r="X131" s="129">
        <v>150</v>
      </c>
      <c r="Y131" s="129" t="s">
        <v>6912</v>
      </c>
      <c r="Z131" s="129" t="b">
        <v>0</v>
      </c>
      <c r="AA131" s="129">
        <v>0</v>
      </c>
      <c r="AB131" s="129" t="b">
        <v>0</v>
      </c>
      <c r="AC131" s="129">
        <v>41</v>
      </c>
      <c r="AD131" s="129">
        <v>0.35199999999999998</v>
      </c>
      <c r="AE131" s="129" t="s">
        <v>31</v>
      </c>
      <c r="AF131" s="129" t="s">
        <v>109</v>
      </c>
      <c r="AG131" s="129" t="s">
        <v>6913</v>
      </c>
    </row>
    <row r="132" spans="1:33" x14ac:dyDescent="0.3">
      <c r="A132" s="129" t="s">
        <v>8484</v>
      </c>
      <c r="B132" s="132">
        <v>0</v>
      </c>
      <c r="C132" s="132">
        <v>4.8</v>
      </c>
      <c r="D132" s="132">
        <v>-10.51</v>
      </c>
      <c r="E132" s="132">
        <v>-16.309999999999999</v>
      </c>
      <c r="F132" s="132">
        <v>0.28999999999999998</v>
      </c>
      <c r="G132" s="389" t="s">
        <v>5664</v>
      </c>
      <c r="H132" s="410" t="s">
        <v>28</v>
      </c>
      <c r="I132" s="129">
        <v>0.25800000000000001</v>
      </c>
      <c r="J132" s="129">
        <v>-75</v>
      </c>
      <c r="K132" s="129" t="s">
        <v>8485</v>
      </c>
      <c r="L132" s="129" t="b">
        <v>0</v>
      </c>
      <c r="M132" s="129">
        <v>-4.1429999999999998</v>
      </c>
      <c r="N132" s="129">
        <v>6.51</v>
      </c>
      <c r="O132" s="129">
        <v>-0.63600000000000001</v>
      </c>
      <c r="P132" s="132">
        <v>-3.552</v>
      </c>
      <c r="Q132" s="132">
        <v>4.0000000000000001E-3</v>
      </c>
      <c r="R132" s="132">
        <v>-1.4999999999999999E-2</v>
      </c>
      <c r="S132" s="129">
        <v>2.16</v>
      </c>
      <c r="T132" s="129">
        <v>132.363</v>
      </c>
      <c r="U132" s="129">
        <v>6.98</v>
      </c>
      <c r="V132" s="132">
        <v>-11</v>
      </c>
      <c r="W132" s="129">
        <v>-54</v>
      </c>
      <c r="X132" s="129">
        <v>1323</v>
      </c>
      <c r="Y132" s="129" t="s">
        <v>8484</v>
      </c>
      <c r="Z132" s="129" t="b">
        <v>0</v>
      </c>
      <c r="AA132" s="129">
        <v>0</v>
      </c>
      <c r="AB132" s="129" t="b">
        <v>0</v>
      </c>
      <c r="AC132" s="129">
        <v>41</v>
      </c>
      <c r="AD132" s="129">
        <v>0.34699999999999998</v>
      </c>
      <c r="AE132" s="129" t="s">
        <v>28</v>
      </c>
      <c r="AF132" s="129" t="s">
        <v>2828</v>
      </c>
      <c r="AG132" s="129" t="s">
        <v>8485</v>
      </c>
    </row>
    <row r="133" spans="1:33" x14ac:dyDescent="0.3">
      <c r="A133" s="129" t="s">
        <v>2502</v>
      </c>
      <c r="B133" s="132">
        <v>-5.92</v>
      </c>
      <c r="C133" s="132">
        <v>-4.32</v>
      </c>
      <c r="D133" s="132">
        <v>6.58</v>
      </c>
      <c r="E133" s="132">
        <v>-10.33</v>
      </c>
      <c r="F133" s="132">
        <v>-7.47</v>
      </c>
      <c r="G133" s="355" t="s">
        <v>259</v>
      </c>
      <c r="H133" s="409" t="s">
        <v>66</v>
      </c>
      <c r="I133" s="129">
        <v>2.9689999999999999</v>
      </c>
      <c r="J133" s="129">
        <v>-66</v>
      </c>
      <c r="K133" s="129" t="s">
        <v>2503</v>
      </c>
      <c r="L133" s="129" t="b">
        <v>0</v>
      </c>
      <c r="M133" s="129">
        <v>-3.073</v>
      </c>
      <c r="N133" s="129">
        <v>3.81</v>
      </c>
      <c r="O133" s="129">
        <v>-0.80700000000000005</v>
      </c>
      <c r="P133" s="132">
        <v>-3.1219999999999999</v>
      </c>
      <c r="Q133" s="132">
        <v>8.9999999999999993E-3</v>
      </c>
      <c r="R133" s="132">
        <v>-2.7E-2</v>
      </c>
      <c r="S133" s="129">
        <v>2.33</v>
      </c>
      <c r="T133" s="129">
        <v>-153.13900000000001</v>
      </c>
      <c r="U133" s="129">
        <v>16.84</v>
      </c>
      <c r="V133" s="132">
        <v>-70</v>
      </c>
      <c r="W133" s="129">
        <v>-76</v>
      </c>
      <c r="X133" s="129">
        <v>510</v>
      </c>
      <c r="Y133" s="129" t="s">
        <v>2502</v>
      </c>
      <c r="Z133" s="129" t="b">
        <v>1</v>
      </c>
      <c r="AA133" s="129">
        <v>0</v>
      </c>
      <c r="AB133" s="129" t="b">
        <v>0</v>
      </c>
      <c r="AC133" s="129">
        <v>45</v>
      </c>
      <c r="AD133" s="129">
        <v>0.34200000000000003</v>
      </c>
      <c r="AE133" s="129" t="s">
        <v>66</v>
      </c>
      <c r="AF133" s="129" t="s">
        <v>259</v>
      </c>
      <c r="AG133" s="129" t="s">
        <v>2503</v>
      </c>
    </row>
    <row r="134" spans="1:33" x14ac:dyDescent="0.3">
      <c r="A134" s="129" t="s">
        <v>2742</v>
      </c>
      <c r="B134" s="132">
        <v>-0.52</v>
      </c>
      <c r="C134" s="132">
        <v>-5.9</v>
      </c>
      <c r="D134" s="132">
        <v>-11.2</v>
      </c>
      <c r="E134" s="132">
        <v>10.37</v>
      </c>
      <c r="F134" s="132">
        <v>1.4</v>
      </c>
      <c r="G134" s="372" t="s">
        <v>84</v>
      </c>
      <c r="H134" s="288" t="s">
        <v>36</v>
      </c>
      <c r="I134" s="129">
        <v>69.796000000000006</v>
      </c>
      <c r="J134" s="129">
        <v>-33</v>
      </c>
      <c r="K134" s="129" t="s">
        <v>2743</v>
      </c>
      <c r="L134" s="129" t="b">
        <v>0</v>
      </c>
      <c r="M134" s="129">
        <v>-6.1749999999999998</v>
      </c>
      <c r="N134" s="129">
        <v>6.077</v>
      </c>
      <c r="O134" s="129">
        <v>-1.016</v>
      </c>
      <c r="P134" s="132">
        <v>-5.3159999999999998</v>
      </c>
      <c r="Q134" s="132">
        <v>1.2999999999999999E-2</v>
      </c>
      <c r="R134" s="132">
        <v>-6.8000000000000005E-2</v>
      </c>
      <c r="S134" s="129">
        <v>1.76</v>
      </c>
      <c r="T134" s="129">
        <v>-24.367000000000001</v>
      </c>
      <c r="U134" s="129">
        <v>65.239999999999995</v>
      </c>
      <c r="V134" s="132">
        <v>-33</v>
      </c>
      <c r="W134" s="129">
        <v>-39</v>
      </c>
      <c r="X134" s="129">
        <v>174</v>
      </c>
      <c r="Y134" s="129" t="s">
        <v>2742</v>
      </c>
      <c r="Z134" s="129" t="b">
        <v>1</v>
      </c>
      <c r="AA134" s="129">
        <v>0</v>
      </c>
      <c r="AB134" s="129" t="b">
        <v>0</v>
      </c>
      <c r="AC134" s="129">
        <v>49</v>
      </c>
      <c r="AD134" s="129">
        <v>0.33700000000000002</v>
      </c>
      <c r="AE134" s="129" t="s">
        <v>36</v>
      </c>
      <c r="AF134" s="129" t="s">
        <v>84</v>
      </c>
      <c r="AG134" s="129" t="s">
        <v>2743</v>
      </c>
    </row>
    <row r="135" spans="1:33" x14ac:dyDescent="0.3">
      <c r="A135" s="129" t="s">
        <v>2504</v>
      </c>
      <c r="B135" s="132">
        <v>0.31</v>
      </c>
      <c r="C135" s="132">
        <v>3.04</v>
      </c>
      <c r="D135" s="132">
        <v>1.57</v>
      </c>
      <c r="E135" s="132">
        <v>-1.73</v>
      </c>
      <c r="F135" s="132">
        <v>0</v>
      </c>
      <c r="G135" s="372" t="s">
        <v>259</v>
      </c>
      <c r="H135" s="288" t="s">
        <v>66</v>
      </c>
      <c r="I135" s="129">
        <v>112.91500000000001</v>
      </c>
      <c r="J135" s="129">
        <v>-20</v>
      </c>
      <c r="K135" s="129" t="s">
        <v>498</v>
      </c>
      <c r="L135" s="129" t="b">
        <v>1</v>
      </c>
      <c r="M135" s="129">
        <v>-1.9870000000000001</v>
      </c>
      <c r="N135" s="129">
        <v>1.7509999999999999</v>
      </c>
      <c r="O135" s="129">
        <v>-1.135</v>
      </c>
      <c r="P135" s="132">
        <v>-2.0619999999999998</v>
      </c>
      <c r="Q135" s="132">
        <v>1.7999999999999999E-2</v>
      </c>
      <c r="R135" s="132">
        <v>-3.6999999999999998E-2</v>
      </c>
      <c r="S135" s="129">
        <v>1.31</v>
      </c>
      <c r="T135" s="129">
        <v>23.529</v>
      </c>
      <c r="U135" s="129">
        <v>22.68</v>
      </c>
      <c r="V135" s="132">
        <v>-77</v>
      </c>
      <c r="W135" s="129">
        <v>-73</v>
      </c>
      <c r="X135" s="129">
        <v>672</v>
      </c>
      <c r="Y135" s="129" t="s">
        <v>2504</v>
      </c>
      <c r="Z135" s="129" t="b">
        <v>1</v>
      </c>
      <c r="AA135" s="129">
        <v>0</v>
      </c>
      <c r="AB135" s="129" t="b">
        <v>1</v>
      </c>
      <c r="AC135" s="129">
        <v>41</v>
      </c>
      <c r="AD135" s="129">
        <v>0.33200000000000002</v>
      </c>
      <c r="AE135" s="129" t="s">
        <v>66</v>
      </c>
      <c r="AF135" s="129" t="s">
        <v>259</v>
      </c>
      <c r="AG135" s="129" t="s">
        <v>498</v>
      </c>
    </row>
    <row r="136" spans="1:33" x14ac:dyDescent="0.3">
      <c r="A136" s="129" t="s">
        <v>2722</v>
      </c>
      <c r="B136" s="132">
        <v>-6.47</v>
      </c>
      <c r="C136" s="132">
        <v>-15.91</v>
      </c>
      <c r="D136" s="132">
        <v>-16.38</v>
      </c>
      <c r="E136" s="132">
        <v>3.23</v>
      </c>
      <c r="F136" s="132">
        <v>-8.99</v>
      </c>
      <c r="G136" s="383" t="s">
        <v>84</v>
      </c>
      <c r="H136" s="346" t="s">
        <v>36</v>
      </c>
      <c r="I136" s="129">
        <v>57.869</v>
      </c>
      <c r="J136" s="129">
        <v>-67</v>
      </c>
      <c r="K136" s="129" t="s">
        <v>2694</v>
      </c>
      <c r="L136" s="129" t="b">
        <v>0</v>
      </c>
      <c r="M136" s="129">
        <v>-5.2290000000000001</v>
      </c>
      <c r="N136" s="129">
        <v>4.3819999999999997</v>
      </c>
      <c r="O136" s="129">
        <v>-1.1930000000000001</v>
      </c>
      <c r="P136" s="132">
        <v>-5.1829999999999998</v>
      </c>
      <c r="Q136" s="132">
        <v>1.7999999999999999E-2</v>
      </c>
      <c r="R136" s="132">
        <v>-9.5000000000000001E-2</v>
      </c>
      <c r="S136" s="129">
        <v>2.63</v>
      </c>
      <c r="T136" s="129">
        <v>-95.225999999999999</v>
      </c>
      <c r="U136" s="129">
        <v>120</v>
      </c>
      <c r="V136" s="132">
        <v>10</v>
      </c>
      <c r="W136" s="129">
        <v>29</v>
      </c>
      <c r="X136" s="129">
        <v>63</v>
      </c>
      <c r="Y136" s="129" t="s">
        <v>2722</v>
      </c>
      <c r="Z136" s="129" t="b">
        <v>1</v>
      </c>
      <c r="AA136" s="129">
        <v>0</v>
      </c>
      <c r="AB136" s="129" t="b">
        <v>0</v>
      </c>
      <c r="AC136" s="129">
        <v>44</v>
      </c>
      <c r="AD136" s="129">
        <v>0.32700000000000001</v>
      </c>
      <c r="AE136" s="129" t="s">
        <v>36</v>
      </c>
      <c r="AF136" s="129" t="s">
        <v>84</v>
      </c>
      <c r="AG136" s="129" t="s">
        <v>2694</v>
      </c>
    </row>
    <row r="137" spans="1:33" x14ac:dyDescent="0.3">
      <c r="A137" s="129" t="s">
        <v>6031</v>
      </c>
      <c r="B137" s="132">
        <v>-1.28</v>
      </c>
      <c r="C137" s="132">
        <v>-2.44</v>
      </c>
      <c r="D137" s="132">
        <v>-5.93</v>
      </c>
      <c r="E137" s="132">
        <v>1.63</v>
      </c>
      <c r="F137" s="132">
        <v>0.81</v>
      </c>
      <c r="G137" s="285" t="s">
        <v>109</v>
      </c>
      <c r="H137" s="351" t="s">
        <v>31</v>
      </c>
      <c r="I137" s="129">
        <v>0.65100000000000002</v>
      </c>
      <c r="J137" s="129">
        <v>-63</v>
      </c>
      <c r="K137" s="129" t="s">
        <v>6032</v>
      </c>
      <c r="L137" s="129" t="b">
        <v>0</v>
      </c>
      <c r="M137" s="129">
        <v>-9.8559999999999999</v>
      </c>
      <c r="N137" s="129">
        <v>7.9089999999999998</v>
      </c>
      <c r="O137" s="129">
        <v>-1.246</v>
      </c>
      <c r="P137" s="132">
        <v>-7.7480000000000002</v>
      </c>
      <c r="Q137" s="132">
        <v>1.9E-2</v>
      </c>
      <c r="R137" s="132">
        <v>-0.14599999999999999</v>
      </c>
      <c r="S137" s="129">
        <v>3.08</v>
      </c>
      <c r="T137" s="129">
        <v>-16.274999999999999</v>
      </c>
      <c r="U137" s="129">
        <v>99.9</v>
      </c>
      <c r="V137" s="132">
        <v>-22</v>
      </c>
      <c r="W137" s="129">
        <v>-35</v>
      </c>
      <c r="X137" s="129">
        <v>65</v>
      </c>
      <c r="Y137" s="129" t="s">
        <v>6031</v>
      </c>
      <c r="Z137" s="129" t="b">
        <v>1</v>
      </c>
      <c r="AA137" s="129">
        <v>0</v>
      </c>
      <c r="AB137" s="129" t="b">
        <v>0</v>
      </c>
      <c r="AC137" s="129">
        <v>45</v>
      </c>
      <c r="AD137" s="129">
        <v>0.32200000000000001</v>
      </c>
      <c r="AE137" s="129" t="s">
        <v>31</v>
      </c>
      <c r="AF137" s="129" t="s">
        <v>109</v>
      </c>
      <c r="AG137" s="129" t="s">
        <v>6032</v>
      </c>
    </row>
    <row r="138" spans="1:33" x14ac:dyDescent="0.3">
      <c r="A138" s="129" t="s">
        <v>6450</v>
      </c>
      <c r="B138" s="132">
        <v>-0.11</v>
      </c>
      <c r="C138" s="132">
        <v>-4.5</v>
      </c>
      <c r="D138" s="132">
        <v>-4.2</v>
      </c>
      <c r="E138" s="132">
        <v>8.18</v>
      </c>
      <c r="F138" s="132">
        <v>6.16</v>
      </c>
      <c r="G138" s="381" t="s">
        <v>56</v>
      </c>
      <c r="H138" s="345" t="s">
        <v>24</v>
      </c>
      <c r="I138" s="129">
        <v>0.68</v>
      </c>
      <c r="J138" s="129">
        <v>-39</v>
      </c>
      <c r="K138" s="129" t="s">
        <v>6451</v>
      </c>
      <c r="L138" s="129" t="b">
        <v>0</v>
      </c>
      <c r="M138" s="129">
        <v>-4.2229999999999999</v>
      </c>
      <c r="N138" s="129">
        <v>3.1840000000000002</v>
      </c>
      <c r="O138" s="129">
        <v>-1.3260000000000001</v>
      </c>
      <c r="P138" s="132">
        <v>-3.6819999999999999</v>
      </c>
      <c r="Q138" s="132">
        <v>2.3E-2</v>
      </c>
      <c r="R138" s="132">
        <v>-8.5999999999999993E-2</v>
      </c>
      <c r="S138" s="129">
        <v>1.88</v>
      </c>
      <c r="T138" s="129">
        <v>-116.645</v>
      </c>
      <c r="U138" s="129">
        <v>45.65</v>
      </c>
      <c r="V138" s="132">
        <v>-74</v>
      </c>
      <c r="W138" s="129">
        <v>-74</v>
      </c>
      <c r="X138" s="129">
        <v>233</v>
      </c>
      <c r="Y138" s="129" t="s">
        <v>6450</v>
      </c>
      <c r="Z138" s="129" t="b">
        <v>1</v>
      </c>
      <c r="AA138" s="129">
        <v>0</v>
      </c>
      <c r="AB138" s="129" t="b">
        <v>0</v>
      </c>
      <c r="AC138" s="129">
        <v>49</v>
      </c>
      <c r="AD138" s="129">
        <v>0.317</v>
      </c>
      <c r="AE138" s="129" t="s">
        <v>24</v>
      </c>
      <c r="AF138" s="129" t="s">
        <v>56</v>
      </c>
      <c r="AG138" s="129" t="s">
        <v>6451</v>
      </c>
    </row>
    <row r="139" spans="1:33" x14ac:dyDescent="0.3">
      <c r="A139" s="129" t="s">
        <v>2580</v>
      </c>
      <c r="B139" s="132">
        <v>-0.93</v>
      </c>
      <c r="C139" s="132">
        <v>5.24</v>
      </c>
      <c r="D139" s="132">
        <v>12.53</v>
      </c>
      <c r="E139" s="132">
        <v>3.24</v>
      </c>
      <c r="F139" s="132">
        <v>-2.76</v>
      </c>
      <c r="G139" s="390" t="s">
        <v>502</v>
      </c>
      <c r="H139" s="345" t="s">
        <v>24</v>
      </c>
      <c r="I139" s="129">
        <v>4.92</v>
      </c>
      <c r="J139" s="129">
        <v>-47</v>
      </c>
      <c r="K139" s="129" t="s">
        <v>2581</v>
      </c>
      <c r="L139" s="129" t="b">
        <v>1</v>
      </c>
      <c r="M139" s="129">
        <v>-6.806</v>
      </c>
      <c r="N139" s="129">
        <v>4.9269999999999996</v>
      </c>
      <c r="O139" s="129">
        <v>-1.3819999999999999</v>
      </c>
      <c r="P139" s="132">
        <v>-7.2130000000000001</v>
      </c>
      <c r="Q139" s="132">
        <v>2.5999999999999999E-2</v>
      </c>
      <c r="R139" s="132">
        <v>-0.189</v>
      </c>
      <c r="S139" s="129">
        <v>2.5</v>
      </c>
      <c r="T139" s="129">
        <v>30.021000000000001</v>
      </c>
      <c r="U139" s="129">
        <v>53.25</v>
      </c>
      <c r="V139" s="132">
        <v>-58</v>
      </c>
      <c r="W139" s="129">
        <v>-62</v>
      </c>
      <c r="X139" s="129">
        <v>150</v>
      </c>
      <c r="Y139" s="129" t="s">
        <v>2580</v>
      </c>
      <c r="Z139" s="129" t="b">
        <v>0</v>
      </c>
      <c r="AA139" s="129">
        <v>0</v>
      </c>
      <c r="AB139" s="129" t="b">
        <v>1</v>
      </c>
      <c r="AC139" s="129">
        <v>47</v>
      </c>
      <c r="AD139" s="129">
        <v>0.312</v>
      </c>
      <c r="AE139" s="129" t="s">
        <v>24</v>
      </c>
      <c r="AF139" s="129" t="s">
        <v>502</v>
      </c>
      <c r="AG139" s="129" t="s">
        <v>2581</v>
      </c>
    </row>
    <row r="140" spans="1:33" x14ac:dyDescent="0.3">
      <c r="A140" s="129" t="s">
        <v>7749</v>
      </c>
      <c r="B140" s="132">
        <v>11.17</v>
      </c>
      <c r="C140" s="132">
        <v>16.34</v>
      </c>
      <c r="D140" s="132">
        <v>7.97</v>
      </c>
      <c r="E140" s="132">
        <v>13.93</v>
      </c>
      <c r="F140" s="132">
        <v>5.49</v>
      </c>
      <c r="G140" s="227" t="s">
        <v>99</v>
      </c>
      <c r="H140" s="346" t="s">
        <v>44</v>
      </c>
      <c r="I140" s="129">
        <v>0.39300000000000002</v>
      </c>
      <c r="J140" s="129">
        <v>-67</v>
      </c>
      <c r="K140" s="129" t="s">
        <v>7750</v>
      </c>
      <c r="L140" s="129" t="b">
        <v>1</v>
      </c>
      <c r="M140" s="129">
        <v>-8.7349999999999994</v>
      </c>
      <c r="N140" s="129">
        <v>5.1210000000000004</v>
      </c>
      <c r="O140" s="129">
        <v>-1.706</v>
      </c>
      <c r="P140" s="132">
        <v>-8.7430000000000003</v>
      </c>
      <c r="Q140" s="132">
        <v>3.9E-2</v>
      </c>
      <c r="R140" s="132">
        <v>-0.33700000000000002</v>
      </c>
      <c r="S140" s="129">
        <v>3.02</v>
      </c>
      <c r="T140" s="129">
        <v>68.040999999999997</v>
      </c>
      <c r="U140" s="129">
        <v>16.52</v>
      </c>
      <c r="V140" s="132">
        <v>-85</v>
      </c>
      <c r="W140" s="129">
        <v>-78</v>
      </c>
      <c r="X140" s="129">
        <v>400</v>
      </c>
      <c r="Y140" s="129" t="s">
        <v>7749</v>
      </c>
      <c r="Z140" s="129" t="b">
        <v>0</v>
      </c>
      <c r="AA140" s="129">
        <v>0</v>
      </c>
      <c r="AB140" s="129" t="b">
        <v>0</v>
      </c>
      <c r="AC140" s="129">
        <v>37</v>
      </c>
      <c r="AD140" s="129">
        <v>0.307</v>
      </c>
      <c r="AE140" s="129" t="s">
        <v>44</v>
      </c>
      <c r="AF140" s="129" t="s">
        <v>99</v>
      </c>
      <c r="AG140" s="129" t="s">
        <v>7750</v>
      </c>
    </row>
    <row r="141" spans="1:33" x14ac:dyDescent="0.3">
      <c r="A141" s="129" t="s">
        <v>2505</v>
      </c>
      <c r="B141" s="132">
        <v>-5.63</v>
      </c>
      <c r="C141" s="132">
        <v>-7.59</v>
      </c>
      <c r="D141" s="132">
        <v>1.23</v>
      </c>
      <c r="E141" s="132">
        <v>-7.51</v>
      </c>
      <c r="F141" s="132">
        <v>-10.37</v>
      </c>
      <c r="G141" s="376" t="s">
        <v>259</v>
      </c>
      <c r="H141" s="351" t="s">
        <v>66</v>
      </c>
      <c r="I141" s="129">
        <v>3.7050000000000001</v>
      </c>
      <c r="J141" s="129">
        <v>-71</v>
      </c>
      <c r="K141" s="129" t="s">
        <v>2506</v>
      </c>
      <c r="L141" s="129" t="b">
        <v>0</v>
      </c>
      <c r="M141" s="129">
        <v>-6.7489999999999997</v>
      </c>
      <c r="N141" s="129">
        <v>3.774</v>
      </c>
      <c r="O141" s="129">
        <v>-1.788</v>
      </c>
      <c r="P141" s="132">
        <v>-6.8529999999999998</v>
      </c>
      <c r="Q141" s="132">
        <v>4.2999999999999997E-2</v>
      </c>
      <c r="R141" s="132">
        <v>-0.29599999999999999</v>
      </c>
      <c r="S141" s="129">
        <v>3.26</v>
      </c>
      <c r="T141" s="129">
        <v>-157.32300000000001</v>
      </c>
      <c r="U141" s="129">
        <v>21.44</v>
      </c>
      <c r="V141" s="132">
        <v>-78</v>
      </c>
      <c r="W141" s="129">
        <v>-81</v>
      </c>
      <c r="X141" s="129">
        <v>286</v>
      </c>
      <c r="Y141" s="129" t="s">
        <v>2505</v>
      </c>
      <c r="Z141" s="129" t="b">
        <v>1</v>
      </c>
      <c r="AA141" s="129">
        <v>0</v>
      </c>
      <c r="AB141" s="129" t="b">
        <v>0</v>
      </c>
      <c r="AC141" s="129">
        <v>39</v>
      </c>
      <c r="AD141" s="129">
        <v>0.30199999999999999</v>
      </c>
      <c r="AE141" s="129" t="s">
        <v>66</v>
      </c>
      <c r="AF141" s="129" t="s">
        <v>259</v>
      </c>
      <c r="AG141" s="129" t="s">
        <v>2506</v>
      </c>
    </row>
    <row r="142" spans="1:33" x14ac:dyDescent="0.3">
      <c r="A142" s="129" t="s">
        <v>6972</v>
      </c>
      <c r="B142" s="132">
        <v>0</v>
      </c>
      <c r="C142" s="132">
        <v>2.97</v>
      </c>
      <c r="D142" s="132">
        <v>7.66</v>
      </c>
      <c r="E142" s="132">
        <v>5.36</v>
      </c>
      <c r="F142" s="132">
        <v>2.08</v>
      </c>
      <c r="G142" s="382" t="s">
        <v>288</v>
      </c>
      <c r="H142" s="352" t="s">
        <v>44</v>
      </c>
      <c r="I142" s="129">
        <v>1.0189999999999999</v>
      </c>
      <c r="J142" s="129">
        <v>-45</v>
      </c>
      <c r="K142" s="129" t="s">
        <v>6973</v>
      </c>
      <c r="L142" s="129" t="b">
        <v>1</v>
      </c>
      <c r="M142" s="129">
        <v>-7.2539999999999996</v>
      </c>
      <c r="N142" s="129">
        <v>3.9910000000000001</v>
      </c>
      <c r="O142" s="129">
        <v>-1.8169999999999999</v>
      </c>
      <c r="P142" s="132">
        <v>-7.2990000000000004</v>
      </c>
      <c r="Q142" s="132">
        <v>4.4999999999999998E-2</v>
      </c>
      <c r="R142" s="132">
        <v>-0.32600000000000001</v>
      </c>
      <c r="S142" s="129">
        <v>2.21</v>
      </c>
      <c r="T142" s="129">
        <v>0</v>
      </c>
      <c r="U142" s="129">
        <v>59</v>
      </c>
      <c r="V142" s="132">
        <v>-56</v>
      </c>
      <c r="W142" s="129">
        <v>-64</v>
      </c>
      <c r="X142" s="129">
        <v>153</v>
      </c>
      <c r="Y142" s="129" t="s">
        <v>6972</v>
      </c>
      <c r="Z142" s="129" t="b">
        <v>0</v>
      </c>
      <c r="AA142" s="129">
        <v>0</v>
      </c>
      <c r="AB142" s="129" t="b">
        <v>1</v>
      </c>
      <c r="AC142" s="129">
        <v>38</v>
      </c>
      <c r="AD142" s="129">
        <v>0.29599999999999999</v>
      </c>
      <c r="AE142" s="129" t="s">
        <v>44</v>
      </c>
      <c r="AF142" s="129" t="s">
        <v>288</v>
      </c>
      <c r="AG142" s="129" t="s">
        <v>6973</v>
      </c>
    </row>
    <row r="143" spans="1:33" x14ac:dyDescent="0.3">
      <c r="A143" s="129" t="s">
        <v>2710</v>
      </c>
      <c r="B143" s="132">
        <v>-3.7</v>
      </c>
      <c r="C143" s="132">
        <v>-10.57</v>
      </c>
      <c r="D143" s="132">
        <v>-12.08</v>
      </c>
      <c r="E143" s="132">
        <v>-4.96</v>
      </c>
      <c r="F143" s="132">
        <v>-7.57</v>
      </c>
      <c r="G143" s="402" t="s">
        <v>79</v>
      </c>
      <c r="H143" s="348" t="s">
        <v>36</v>
      </c>
      <c r="I143" s="129">
        <v>0.64</v>
      </c>
      <c r="J143" s="129">
        <v>-86</v>
      </c>
      <c r="K143" s="129" t="s">
        <v>2711</v>
      </c>
      <c r="L143" s="129" t="b">
        <v>0</v>
      </c>
      <c r="M143" s="129">
        <v>-12.977</v>
      </c>
      <c r="N143" s="129">
        <v>6.0410000000000004</v>
      </c>
      <c r="O143" s="129">
        <v>-2.1480000000000001</v>
      </c>
      <c r="P143" s="132">
        <v>-12.694000000000001</v>
      </c>
      <c r="Q143" s="132">
        <v>5.6000000000000001E-2</v>
      </c>
      <c r="R143" s="132">
        <v>-0.71499999999999997</v>
      </c>
      <c r="S143" s="129">
        <v>4.28</v>
      </c>
      <c r="T143" s="129">
        <v>-16.056999999999999</v>
      </c>
      <c r="U143" s="129">
        <v>3.64</v>
      </c>
      <c r="V143" s="132">
        <v>-58</v>
      </c>
      <c r="W143" s="129">
        <v>-58</v>
      </c>
      <c r="X143" s="129">
        <v>1284</v>
      </c>
      <c r="Y143" s="129" t="s">
        <v>2710</v>
      </c>
      <c r="Z143" s="129" t="b">
        <v>1</v>
      </c>
      <c r="AA143" s="129">
        <v>0</v>
      </c>
      <c r="AB143" s="129" t="b">
        <v>0</v>
      </c>
      <c r="AC143" s="129">
        <v>39</v>
      </c>
      <c r="AD143" s="129">
        <v>0.29099999999999998</v>
      </c>
      <c r="AE143" s="129" t="s">
        <v>36</v>
      </c>
      <c r="AF143" s="129" t="s">
        <v>79</v>
      </c>
      <c r="AG143" s="129" t="s">
        <v>2711</v>
      </c>
    </row>
    <row r="144" spans="1:33" x14ac:dyDescent="0.3">
      <c r="A144" s="129" t="s">
        <v>2523</v>
      </c>
      <c r="B144" s="132">
        <v>0.82</v>
      </c>
      <c r="C144" s="132">
        <v>2.82</v>
      </c>
      <c r="D144" s="132">
        <v>-7.09</v>
      </c>
      <c r="E144" s="132">
        <v>3.78</v>
      </c>
      <c r="F144" s="132">
        <v>5.42</v>
      </c>
      <c r="G144" s="392" t="s">
        <v>5665</v>
      </c>
      <c r="H144" s="345" t="s">
        <v>28</v>
      </c>
      <c r="I144" s="129">
        <v>28.146999999999998</v>
      </c>
      <c r="J144" s="129">
        <v>-27</v>
      </c>
      <c r="K144" s="129" t="s">
        <v>5666</v>
      </c>
      <c r="L144" s="129" t="b">
        <v>1</v>
      </c>
      <c r="M144" s="129">
        <v>-7.5369999999999999</v>
      </c>
      <c r="N144" s="129">
        <v>3.3759999999999999</v>
      </c>
      <c r="O144" s="129">
        <v>-2.2320000000000002</v>
      </c>
      <c r="P144" s="132">
        <v>-6.7969999999999997</v>
      </c>
      <c r="Q144" s="132">
        <v>6.4000000000000001E-2</v>
      </c>
      <c r="R144" s="132">
        <v>-0.434</v>
      </c>
      <c r="S144" s="129">
        <v>1.58</v>
      </c>
      <c r="T144" s="129">
        <v>16.285</v>
      </c>
      <c r="U144" s="129">
        <v>233.4</v>
      </c>
      <c r="V144" s="132">
        <v>-66</v>
      </c>
      <c r="W144" s="129">
        <v>-68</v>
      </c>
      <c r="X144" s="129">
        <v>54</v>
      </c>
      <c r="Y144" s="129" t="s">
        <v>2523</v>
      </c>
      <c r="Z144" s="129" t="b">
        <v>1</v>
      </c>
      <c r="AA144" s="129">
        <v>0</v>
      </c>
      <c r="AB144" s="129" t="b">
        <v>1</v>
      </c>
      <c r="AC144" s="129">
        <v>45</v>
      </c>
      <c r="AD144" s="129">
        <v>0.28599999999999998</v>
      </c>
      <c r="AE144" s="129" t="s">
        <v>28</v>
      </c>
      <c r="AF144" s="129" t="s">
        <v>2846</v>
      </c>
      <c r="AG144" s="129" t="s">
        <v>5666</v>
      </c>
    </row>
    <row r="145" spans="1:33" x14ac:dyDescent="0.3">
      <c r="A145" s="129" t="s">
        <v>2693</v>
      </c>
      <c r="B145" s="132">
        <v>-3.77</v>
      </c>
      <c r="C145" s="132">
        <v>-9.89</v>
      </c>
      <c r="D145" s="132">
        <v>-10.51</v>
      </c>
      <c r="E145" s="132">
        <v>2.73</v>
      </c>
      <c r="F145" s="132">
        <v>-8.35</v>
      </c>
      <c r="G145" s="395" t="s">
        <v>84</v>
      </c>
      <c r="H145" s="345" t="s">
        <v>36</v>
      </c>
      <c r="I145" s="129">
        <v>57.969000000000001</v>
      </c>
      <c r="J145" s="129">
        <v>-60</v>
      </c>
      <c r="K145" s="129" t="s">
        <v>2694</v>
      </c>
      <c r="L145" s="129" t="b">
        <v>0</v>
      </c>
      <c r="M145" s="129">
        <v>-6.9980000000000002</v>
      </c>
      <c r="N145" s="129">
        <v>2.899</v>
      </c>
      <c r="O145" s="129">
        <v>-2.4140000000000001</v>
      </c>
      <c r="P145" s="132">
        <v>-6.8140000000000001</v>
      </c>
      <c r="Q145" s="132">
        <v>7.3999999999999996E-2</v>
      </c>
      <c r="R145" s="132">
        <v>-0.505</v>
      </c>
      <c r="S145" s="129">
        <v>2.29</v>
      </c>
      <c r="T145" s="129">
        <v>-101.60599999999999</v>
      </c>
      <c r="U145" s="129">
        <v>109.8</v>
      </c>
      <c r="V145" s="132">
        <v>-5</v>
      </c>
      <c r="W145" s="129">
        <v>-6</v>
      </c>
      <c r="X145" s="129">
        <v>79</v>
      </c>
      <c r="Y145" s="129" t="s">
        <v>2693</v>
      </c>
      <c r="Z145" s="129" t="b">
        <v>1</v>
      </c>
      <c r="AA145" s="129">
        <v>0</v>
      </c>
      <c r="AB145" s="129" t="b">
        <v>0</v>
      </c>
      <c r="AC145" s="129">
        <v>44</v>
      </c>
      <c r="AD145" s="129">
        <v>0.28100000000000003</v>
      </c>
      <c r="AE145" s="129" t="s">
        <v>36</v>
      </c>
      <c r="AF145" s="129" t="s">
        <v>84</v>
      </c>
      <c r="AG145" s="129" t="s">
        <v>2694</v>
      </c>
    </row>
    <row r="146" spans="1:33" x14ac:dyDescent="0.3">
      <c r="A146" s="129" t="s">
        <v>554</v>
      </c>
      <c r="B146" s="132">
        <v>-2.57</v>
      </c>
      <c r="C146" s="132">
        <v>-4.46</v>
      </c>
      <c r="D146" s="132">
        <v>-7.16</v>
      </c>
      <c r="E146" s="132">
        <v>-8.4600000000000009</v>
      </c>
      <c r="F146" s="132">
        <v>-2.86</v>
      </c>
      <c r="G146" s="371" t="s">
        <v>54</v>
      </c>
      <c r="H146" s="412" t="s">
        <v>24</v>
      </c>
      <c r="I146" s="129">
        <v>7.4089999999999998</v>
      </c>
      <c r="J146" s="129">
        <v>-48</v>
      </c>
      <c r="K146" s="129" t="s">
        <v>505</v>
      </c>
      <c r="L146" s="129" t="b">
        <v>0</v>
      </c>
      <c r="M146" s="129">
        <v>-7.2869999999999999</v>
      </c>
      <c r="N146" s="129">
        <v>2.9910000000000001</v>
      </c>
      <c r="O146" s="129">
        <v>-2.4359999999999999</v>
      </c>
      <c r="P146" s="132">
        <v>-6.7140000000000004</v>
      </c>
      <c r="Q146" s="132">
        <v>7.4999999999999997E-2</v>
      </c>
      <c r="R146" s="132">
        <v>-0.505</v>
      </c>
      <c r="S146" s="129">
        <v>2.27</v>
      </c>
      <c r="T146" s="129">
        <v>4.4809999999999999</v>
      </c>
      <c r="U146" s="129">
        <v>98.5</v>
      </c>
      <c r="V146" s="132">
        <v>-80</v>
      </c>
      <c r="W146" s="129">
        <v>-81</v>
      </c>
      <c r="X146" s="129">
        <v>89</v>
      </c>
      <c r="Y146" s="129" t="s">
        <v>554</v>
      </c>
      <c r="Z146" s="129" t="b">
        <v>1</v>
      </c>
      <c r="AA146" s="129">
        <v>0</v>
      </c>
      <c r="AB146" s="129" t="b">
        <v>0</v>
      </c>
      <c r="AC146" s="129">
        <v>41</v>
      </c>
      <c r="AD146" s="129">
        <v>0.27600000000000002</v>
      </c>
      <c r="AE146" s="129" t="s">
        <v>24</v>
      </c>
      <c r="AF146" s="129" t="s">
        <v>54</v>
      </c>
      <c r="AG146" s="129" t="s">
        <v>505</v>
      </c>
    </row>
    <row r="147" spans="1:33" x14ac:dyDescent="0.3">
      <c r="A147" s="129" t="s">
        <v>9138</v>
      </c>
      <c r="B147" s="132">
        <v>5.74</v>
      </c>
      <c r="C147" s="132">
        <v>19.440000000000001</v>
      </c>
      <c r="D147" s="132">
        <v>11.21</v>
      </c>
      <c r="E147" s="132">
        <v>4.88</v>
      </c>
      <c r="F147" s="132">
        <v>4.03</v>
      </c>
      <c r="G147" s="397" t="s">
        <v>30</v>
      </c>
      <c r="H147" s="345" t="s">
        <v>31</v>
      </c>
      <c r="I147" s="129">
        <v>0.57599999999999996</v>
      </c>
      <c r="J147" s="129">
        <v>-35</v>
      </c>
      <c r="K147" s="129" t="s">
        <v>7766</v>
      </c>
      <c r="L147" s="129" t="b">
        <v>1</v>
      </c>
      <c r="M147" s="129">
        <v>-8.3510000000000009</v>
      </c>
      <c r="N147" s="129">
        <v>3.2040000000000002</v>
      </c>
      <c r="O147" s="129">
        <v>-2.6070000000000002</v>
      </c>
      <c r="P147" s="132">
        <v>-8.702</v>
      </c>
      <c r="Q147" s="132">
        <v>8.6999999999999994E-2</v>
      </c>
      <c r="R147" s="132">
        <v>-0.76100000000000001</v>
      </c>
      <c r="S147" s="129">
        <v>2.33</v>
      </c>
      <c r="T147" s="129">
        <v>132.935</v>
      </c>
      <c r="U147" s="129">
        <v>12.9</v>
      </c>
      <c r="V147" s="132">
        <v>313</v>
      </c>
      <c r="W147" s="129">
        <v>668</v>
      </c>
      <c r="X147" s="129">
        <v>664</v>
      </c>
      <c r="Y147" s="129" t="s">
        <v>9138</v>
      </c>
      <c r="Z147" s="129" t="b">
        <v>0</v>
      </c>
      <c r="AA147" s="129">
        <v>0</v>
      </c>
      <c r="AB147" s="129" t="b">
        <v>0</v>
      </c>
      <c r="AC147" s="129">
        <v>37</v>
      </c>
      <c r="AD147" s="129">
        <v>0.27100000000000002</v>
      </c>
      <c r="AE147" s="129" t="s">
        <v>31</v>
      </c>
      <c r="AF147" s="129" t="s">
        <v>30</v>
      </c>
      <c r="AG147" s="129" t="s">
        <v>7766</v>
      </c>
    </row>
    <row r="148" spans="1:33" x14ac:dyDescent="0.3">
      <c r="A148" s="129" t="s">
        <v>9470</v>
      </c>
      <c r="B148" s="132">
        <v>1.69</v>
      </c>
      <c r="C148" s="132">
        <v>1.1200000000000001</v>
      </c>
      <c r="D148" s="132">
        <v>-0.55000000000000004</v>
      </c>
      <c r="E148" s="132">
        <v>0.56000000000000005</v>
      </c>
      <c r="F148" s="132">
        <v>0.56000000000000005</v>
      </c>
      <c r="G148" s="387" t="s">
        <v>137</v>
      </c>
      <c r="H148" s="410" t="s">
        <v>28</v>
      </c>
      <c r="I148" s="129">
        <v>0.42599999999999999</v>
      </c>
      <c r="J148" s="129">
        <v>-18</v>
      </c>
      <c r="K148" s="129" t="s">
        <v>9471</v>
      </c>
      <c r="L148" s="129" t="b">
        <v>1</v>
      </c>
      <c r="M148" s="129">
        <v>-2.173</v>
      </c>
      <c r="N148" s="129">
        <v>0.82599999999999996</v>
      </c>
      <c r="O148" s="129">
        <v>-2.6320000000000001</v>
      </c>
      <c r="P148" s="132">
        <v>-2.1379999999999999</v>
      </c>
      <c r="Q148" s="132">
        <v>8.7999999999999995E-2</v>
      </c>
      <c r="R148" s="132">
        <v>-0.188</v>
      </c>
      <c r="S148" s="129">
        <v>0.56000000000000005</v>
      </c>
      <c r="T148" s="129">
        <v>197.2</v>
      </c>
      <c r="U148" s="129">
        <v>90.5</v>
      </c>
      <c r="V148" s="132">
        <v>390</v>
      </c>
      <c r="W148" s="129">
        <v>45</v>
      </c>
      <c r="X148" s="129">
        <v>394</v>
      </c>
      <c r="Y148" s="129" t="s">
        <v>9470</v>
      </c>
      <c r="Z148" s="129" t="b">
        <v>1</v>
      </c>
      <c r="AA148" s="129">
        <v>0</v>
      </c>
      <c r="AB148" s="129" t="b">
        <v>1</v>
      </c>
      <c r="AC148" s="129">
        <v>17</v>
      </c>
      <c r="AD148" s="129">
        <v>0.26600000000000001</v>
      </c>
      <c r="AE148" s="129" t="s">
        <v>28</v>
      </c>
      <c r="AF148" s="129" t="s">
        <v>137</v>
      </c>
      <c r="AG148" s="129" t="s">
        <v>9471</v>
      </c>
    </row>
    <row r="149" spans="1:33" x14ac:dyDescent="0.3">
      <c r="A149" s="129" t="s">
        <v>6455</v>
      </c>
      <c r="B149" s="132">
        <v>-1.89</v>
      </c>
      <c r="C149" s="132">
        <v>-5.8</v>
      </c>
      <c r="D149" s="132">
        <v>-3.35</v>
      </c>
      <c r="E149" s="132">
        <v>-12.16</v>
      </c>
      <c r="F149" s="132">
        <v>-13.33</v>
      </c>
      <c r="G149" s="227" t="s">
        <v>111</v>
      </c>
      <c r="H149" s="346" t="s">
        <v>44</v>
      </c>
      <c r="I149" s="129">
        <v>1.3260000000000001</v>
      </c>
      <c r="J149" s="129">
        <v>-46</v>
      </c>
      <c r="K149" s="129" t="s">
        <v>6456</v>
      </c>
      <c r="L149" s="129" t="b">
        <v>0</v>
      </c>
      <c r="M149" s="129">
        <v>-10.505000000000001</v>
      </c>
      <c r="N149" s="129">
        <v>3.718</v>
      </c>
      <c r="O149" s="129">
        <v>-2.8250000000000002</v>
      </c>
      <c r="P149" s="132">
        <v>-10.340999999999999</v>
      </c>
      <c r="Q149" s="132">
        <v>0.1</v>
      </c>
      <c r="R149" s="132">
        <v>-1.0329999999999999</v>
      </c>
      <c r="S149" s="129">
        <v>1.26</v>
      </c>
      <c r="T149" s="129">
        <v>0</v>
      </c>
      <c r="U149" s="129">
        <v>26</v>
      </c>
      <c r="V149" s="132">
        <v>129</v>
      </c>
      <c r="W149" s="129">
        <v>188</v>
      </c>
      <c r="X149" s="129">
        <v>608</v>
      </c>
      <c r="Y149" s="129" t="s">
        <v>6455</v>
      </c>
      <c r="Z149" s="129" t="b">
        <v>1</v>
      </c>
      <c r="AA149" s="129">
        <v>0</v>
      </c>
      <c r="AB149" s="129" t="b">
        <v>0</v>
      </c>
      <c r="AC149" s="129">
        <v>25</v>
      </c>
      <c r="AD149" s="129">
        <v>0.26100000000000001</v>
      </c>
      <c r="AE149" s="129" t="s">
        <v>44</v>
      </c>
      <c r="AF149" s="129" t="s">
        <v>111</v>
      </c>
      <c r="AG149" s="129" t="s">
        <v>6456</v>
      </c>
    </row>
    <row r="150" spans="1:33" x14ac:dyDescent="0.3">
      <c r="A150" s="129" t="s">
        <v>2677</v>
      </c>
      <c r="B150" s="132">
        <v>-2.74</v>
      </c>
      <c r="C150" s="132">
        <v>6.27</v>
      </c>
      <c r="D150" s="132">
        <v>17.11</v>
      </c>
      <c r="E150" s="132">
        <v>-5.09</v>
      </c>
      <c r="F150" s="132">
        <v>-4.21</v>
      </c>
      <c r="G150" s="358" t="s">
        <v>5673</v>
      </c>
      <c r="H150" s="345" t="s">
        <v>44</v>
      </c>
      <c r="I150" s="129">
        <v>2.008</v>
      </c>
      <c r="J150" s="129">
        <v>-66</v>
      </c>
      <c r="K150" s="129" t="s">
        <v>2678</v>
      </c>
      <c r="L150" s="129" t="b">
        <v>1</v>
      </c>
      <c r="M150" s="129">
        <v>-17.100000000000001</v>
      </c>
      <c r="N150" s="129">
        <v>5.9770000000000003</v>
      </c>
      <c r="O150" s="129">
        <v>-2.8610000000000002</v>
      </c>
      <c r="P150" s="132">
        <v>-16.966999999999999</v>
      </c>
      <c r="Q150" s="132">
        <v>0.106</v>
      </c>
      <c r="R150" s="132">
        <v>-1.8029999999999999</v>
      </c>
      <c r="S150" s="129">
        <v>2.88</v>
      </c>
      <c r="T150" s="129">
        <v>-23.29</v>
      </c>
      <c r="U150" s="129">
        <v>37.299999999999997</v>
      </c>
      <c r="V150" s="132">
        <v>-83</v>
      </c>
      <c r="W150" s="129">
        <v>-85</v>
      </c>
      <c r="X150" s="129">
        <v>186</v>
      </c>
      <c r="Y150" s="129" t="s">
        <v>2677</v>
      </c>
      <c r="Z150" s="129" t="b">
        <v>0</v>
      </c>
      <c r="AA150" s="129">
        <v>0</v>
      </c>
      <c r="AB150" s="129" t="b">
        <v>0</v>
      </c>
      <c r="AC150" s="129">
        <v>45</v>
      </c>
      <c r="AD150" s="129">
        <v>0.25600000000000001</v>
      </c>
      <c r="AE150" s="129" t="s">
        <v>44</v>
      </c>
      <c r="AF150" s="129" t="s">
        <v>2853</v>
      </c>
      <c r="AG150" s="129" t="s">
        <v>2678</v>
      </c>
    </row>
    <row r="151" spans="1:33" x14ac:dyDescent="0.3">
      <c r="A151" s="129" t="s">
        <v>2614</v>
      </c>
      <c r="B151" s="132">
        <v>1.6</v>
      </c>
      <c r="C151" s="132">
        <v>-7.26</v>
      </c>
      <c r="D151" s="132">
        <v>8.14</v>
      </c>
      <c r="E151" s="132">
        <v>-10.14</v>
      </c>
      <c r="F151" s="132">
        <v>-7.26</v>
      </c>
      <c r="G151" s="367" t="s">
        <v>109</v>
      </c>
      <c r="H151" s="410" t="s">
        <v>31</v>
      </c>
      <c r="I151" s="129">
        <v>1.0980000000000001</v>
      </c>
      <c r="J151" s="129">
        <v>-69</v>
      </c>
      <c r="K151" s="129" t="s">
        <v>2615</v>
      </c>
      <c r="L151" s="129" t="b">
        <v>1</v>
      </c>
      <c r="M151" s="129">
        <v>-20.41</v>
      </c>
      <c r="N151" s="129">
        <v>6.6769999999999996</v>
      </c>
      <c r="O151" s="129">
        <v>-3.0569999999999999</v>
      </c>
      <c r="P151" s="132">
        <v>-20.298999999999999</v>
      </c>
      <c r="Q151" s="132">
        <v>0.12</v>
      </c>
      <c r="R151" s="132">
        <v>-2.4260000000000002</v>
      </c>
      <c r="S151" s="129">
        <v>2.84</v>
      </c>
      <c r="T151" s="129">
        <v>8.532</v>
      </c>
      <c r="U151" s="129">
        <v>82.4</v>
      </c>
      <c r="V151" s="132">
        <v>-63</v>
      </c>
      <c r="W151" s="129">
        <v>-79</v>
      </c>
      <c r="X151" s="129">
        <v>85</v>
      </c>
      <c r="Y151" s="129" t="s">
        <v>2614</v>
      </c>
      <c r="Z151" s="129" t="b">
        <v>0</v>
      </c>
      <c r="AA151" s="129">
        <v>0</v>
      </c>
      <c r="AB151" s="129" t="b">
        <v>0</v>
      </c>
      <c r="AC151" s="129">
        <v>42</v>
      </c>
      <c r="AD151" s="129">
        <v>0.251</v>
      </c>
      <c r="AE151" s="129" t="s">
        <v>31</v>
      </c>
      <c r="AF151" s="129" t="s">
        <v>109</v>
      </c>
      <c r="AG151" s="129" t="s">
        <v>2615</v>
      </c>
    </row>
    <row r="152" spans="1:33" x14ac:dyDescent="0.3">
      <c r="A152" s="129" t="s">
        <v>2638</v>
      </c>
      <c r="B152" s="132">
        <v>0.34</v>
      </c>
      <c r="C152" s="132">
        <v>-2.76</v>
      </c>
      <c r="D152" s="132">
        <v>-8.42</v>
      </c>
      <c r="E152" s="132">
        <v>-7.29</v>
      </c>
      <c r="F152" s="132">
        <v>-4.32</v>
      </c>
      <c r="G152" s="371" t="s">
        <v>92</v>
      </c>
      <c r="H152" s="412" t="s">
        <v>24</v>
      </c>
      <c r="I152" s="129">
        <v>3.2759999999999998</v>
      </c>
      <c r="J152" s="129">
        <v>-51</v>
      </c>
      <c r="K152" s="129" t="s">
        <v>2639</v>
      </c>
      <c r="L152" s="129" t="b">
        <v>0</v>
      </c>
      <c r="M152" s="129">
        <v>-11.843</v>
      </c>
      <c r="N152" s="129">
        <v>3.609</v>
      </c>
      <c r="O152" s="129">
        <v>-3.282</v>
      </c>
      <c r="P152" s="132">
        <v>-11.54</v>
      </c>
      <c r="Q152" s="132">
        <v>0.127</v>
      </c>
      <c r="R152" s="132">
        <v>-1.4670000000000001</v>
      </c>
      <c r="S152" s="129">
        <v>2.23</v>
      </c>
      <c r="T152" s="129">
        <v>-29.975999999999999</v>
      </c>
      <c r="U152" s="129">
        <v>59.8</v>
      </c>
      <c r="V152" s="132">
        <v>-40</v>
      </c>
      <c r="W152" s="129">
        <v>-44</v>
      </c>
      <c r="X152" s="129">
        <v>149</v>
      </c>
      <c r="Y152" s="129" t="s">
        <v>2638</v>
      </c>
      <c r="Z152" s="129" t="b">
        <v>1</v>
      </c>
      <c r="AA152" s="129">
        <v>0</v>
      </c>
      <c r="AB152" s="129" t="b">
        <v>0</v>
      </c>
      <c r="AC152" s="129">
        <v>48</v>
      </c>
      <c r="AD152" s="129">
        <v>0.246</v>
      </c>
      <c r="AE152" s="129" t="s">
        <v>24</v>
      </c>
      <c r="AF152" s="129" t="s">
        <v>92</v>
      </c>
      <c r="AG152" s="129" t="s">
        <v>2639</v>
      </c>
    </row>
    <row r="153" spans="1:33" x14ac:dyDescent="0.3">
      <c r="A153" s="129" t="s">
        <v>2592</v>
      </c>
      <c r="B153" s="132">
        <v>0.62</v>
      </c>
      <c r="C153" s="132">
        <v>3.47</v>
      </c>
      <c r="D153" s="132">
        <v>-1.93</v>
      </c>
      <c r="E153" s="132">
        <v>5.66</v>
      </c>
      <c r="F153" s="132">
        <v>4.57</v>
      </c>
      <c r="G153" s="380" t="s">
        <v>127</v>
      </c>
      <c r="H153" s="411" t="s">
        <v>44</v>
      </c>
      <c r="I153" s="129">
        <v>61.84</v>
      </c>
      <c r="J153" s="129">
        <v>-39</v>
      </c>
      <c r="K153" s="129" t="s">
        <v>2593</v>
      </c>
      <c r="L153" s="129" t="b">
        <v>1</v>
      </c>
      <c r="M153" s="129">
        <v>-9.2949999999999999</v>
      </c>
      <c r="N153" s="129">
        <v>2.694</v>
      </c>
      <c r="O153" s="129">
        <v>-3.45</v>
      </c>
      <c r="P153" s="132">
        <v>-8.8409999999999993</v>
      </c>
      <c r="Q153" s="132">
        <v>0.14199999999999999</v>
      </c>
      <c r="R153" s="132">
        <v>-1.254</v>
      </c>
      <c r="S153" s="129">
        <v>1.56</v>
      </c>
      <c r="T153" s="129">
        <v>14.022</v>
      </c>
      <c r="U153" s="129">
        <v>54.92</v>
      </c>
      <c r="V153" s="132">
        <v>-78</v>
      </c>
      <c r="W153" s="129">
        <v>-80</v>
      </c>
      <c r="X153" s="129">
        <v>233</v>
      </c>
      <c r="Y153" s="129" t="s">
        <v>2592</v>
      </c>
      <c r="Z153" s="129" t="b">
        <v>1</v>
      </c>
      <c r="AA153" s="129">
        <v>0</v>
      </c>
      <c r="AB153" s="129" t="b">
        <v>1</v>
      </c>
      <c r="AC153" s="129">
        <v>50</v>
      </c>
      <c r="AD153" s="129">
        <v>0.24099999999999999</v>
      </c>
      <c r="AE153" s="129" t="s">
        <v>44</v>
      </c>
      <c r="AF153" s="129" t="s">
        <v>127</v>
      </c>
      <c r="AG153" s="129" t="s">
        <v>2593</v>
      </c>
    </row>
    <row r="154" spans="1:33" x14ac:dyDescent="0.3">
      <c r="A154" s="129" t="s">
        <v>5765</v>
      </c>
      <c r="B154" s="132">
        <v>0.22</v>
      </c>
      <c r="C154" s="132">
        <v>-5.49</v>
      </c>
      <c r="D154" s="132">
        <v>-11.09</v>
      </c>
      <c r="E154" s="132">
        <v>4.49</v>
      </c>
      <c r="F154" s="132">
        <v>-4.5199999999999996</v>
      </c>
      <c r="G154" s="404" t="s">
        <v>5662</v>
      </c>
      <c r="H154" s="348" t="s">
        <v>31</v>
      </c>
      <c r="I154" s="129">
        <v>1.849</v>
      </c>
      <c r="J154" s="129">
        <v>-50</v>
      </c>
      <c r="K154" s="129" t="s">
        <v>5766</v>
      </c>
      <c r="L154" s="129" t="b">
        <v>0</v>
      </c>
      <c r="M154" s="129">
        <v>-15.452999999999999</v>
      </c>
      <c r="N154" s="129">
        <v>4.4509999999999996</v>
      </c>
      <c r="O154" s="129">
        <v>-3.472</v>
      </c>
      <c r="P154" s="132">
        <v>-14.314</v>
      </c>
      <c r="Q154" s="132">
        <v>0.14000000000000001</v>
      </c>
      <c r="R154" s="132">
        <v>-1.9990000000000001</v>
      </c>
      <c r="S154" s="129">
        <v>2.59</v>
      </c>
      <c r="T154" s="129">
        <v>16.597000000000001</v>
      </c>
      <c r="U154" s="129">
        <v>232.5</v>
      </c>
      <c r="V154" s="132">
        <v>-85</v>
      </c>
      <c r="W154" s="129">
        <v>-81</v>
      </c>
      <c r="X154" s="129">
        <v>33</v>
      </c>
      <c r="Y154" s="129" t="s">
        <v>5765</v>
      </c>
      <c r="Z154" s="129" t="b">
        <v>1</v>
      </c>
      <c r="AA154" s="129">
        <v>0</v>
      </c>
      <c r="AB154" s="129" t="b">
        <v>0</v>
      </c>
      <c r="AC154" s="129">
        <v>41</v>
      </c>
      <c r="AD154" s="129">
        <v>0.23599999999999999</v>
      </c>
      <c r="AE154" s="129" t="s">
        <v>31</v>
      </c>
      <c r="AF154" s="129" t="s">
        <v>2833</v>
      </c>
      <c r="AG154" s="129" t="s">
        <v>5766</v>
      </c>
    </row>
    <row r="155" spans="1:33" x14ac:dyDescent="0.3">
      <c r="A155" s="129" t="s">
        <v>6037</v>
      </c>
      <c r="B155" s="132">
        <v>-0.28999999999999998</v>
      </c>
      <c r="C155" s="132">
        <v>-1.1499999999999999</v>
      </c>
      <c r="D155" s="132">
        <v>1.47</v>
      </c>
      <c r="E155" s="132">
        <v>3.29</v>
      </c>
      <c r="F155" s="132">
        <v>-2.54</v>
      </c>
      <c r="G155" s="373" t="s">
        <v>501</v>
      </c>
      <c r="H155" s="346" t="s">
        <v>501</v>
      </c>
      <c r="I155" s="129">
        <v>0.61599999999999999</v>
      </c>
      <c r="J155" s="129">
        <v>-84</v>
      </c>
      <c r="K155" s="129" t="s">
        <v>6038</v>
      </c>
      <c r="L155" s="129" t="b">
        <v>0</v>
      </c>
      <c r="M155" s="129">
        <v>-6.4219999999999997</v>
      </c>
      <c r="N155" s="129">
        <v>1.728</v>
      </c>
      <c r="O155" s="129">
        <v>-3.7170000000000001</v>
      </c>
      <c r="P155" s="132">
        <v>-6.173</v>
      </c>
      <c r="Q155" s="132">
        <v>0.16200000000000001</v>
      </c>
      <c r="R155" s="132">
        <v>-1</v>
      </c>
      <c r="S155" s="129">
        <v>3.92</v>
      </c>
      <c r="T155" s="129">
        <v>-29.542000000000002</v>
      </c>
      <c r="U155" s="129">
        <v>3.45</v>
      </c>
      <c r="V155" s="132">
        <v>-89</v>
      </c>
      <c r="W155" s="129">
        <v>-93</v>
      </c>
      <c r="X155" s="129">
        <v>1477</v>
      </c>
      <c r="Y155" s="129" t="s">
        <v>6037</v>
      </c>
      <c r="Z155" s="129" t="b">
        <v>0</v>
      </c>
      <c r="AA155" s="129">
        <v>0</v>
      </c>
      <c r="AB155" s="129" t="b">
        <v>0</v>
      </c>
      <c r="AC155" s="129">
        <v>44</v>
      </c>
      <c r="AD155" s="129">
        <v>0.23100000000000001</v>
      </c>
      <c r="AE155" s="129" t="s">
        <v>501</v>
      </c>
      <c r="AF155" s="129" t="s">
        <v>501</v>
      </c>
      <c r="AG155" s="129" t="s">
        <v>6038</v>
      </c>
    </row>
    <row r="156" spans="1:33" x14ac:dyDescent="0.3">
      <c r="A156" s="129" t="s">
        <v>2645</v>
      </c>
      <c r="B156" s="132">
        <v>-6.81</v>
      </c>
      <c r="C156" s="132">
        <v>-14.81</v>
      </c>
      <c r="D156" s="132">
        <v>-15.97</v>
      </c>
      <c r="E156" s="132">
        <v>-25.66</v>
      </c>
      <c r="F156" s="132">
        <v>-27.03</v>
      </c>
      <c r="G156" s="386" t="s">
        <v>512</v>
      </c>
      <c r="H156" s="348" t="s">
        <v>24</v>
      </c>
      <c r="I156" s="129">
        <v>2.6230000000000002</v>
      </c>
      <c r="J156" s="129">
        <v>-65</v>
      </c>
      <c r="K156" s="129" t="s">
        <v>2646</v>
      </c>
      <c r="L156" s="129" t="b">
        <v>0</v>
      </c>
      <c r="M156" s="129">
        <v>-18.978999999999999</v>
      </c>
      <c r="N156" s="129">
        <v>5.101</v>
      </c>
      <c r="O156" s="129">
        <v>-3.7210000000000001</v>
      </c>
      <c r="P156" s="132">
        <v>-19.544</v>
      </c>
      <c r="Q156" s="132">
        <v>0.161</v>
      </c>
      <c r="R156" s="132">
        <v>-3.1480000000000001</v>
      </c>
      <c r="S156" s="129">
        <v>3.62</v>
      </c>
      <c r="T156" s="129">
        <v>-44.05</v>
      </c>
      <c r="U156" s="129">
        <v>4.2</v>
      </c>
      <c r="V156" s="132">
        <v>-62</v>
      </c>
      <c r="W156" s="129">
        <v>-55</v>
      </c>
      <c r="X156" s="129">
        <v>1314</v>
      </c>
      <c r="Y156" s="129" t="s">
        <v>2645</v>
      </c>
      <c r="Z156" s="129" t="b">
        <v>0</v>
      </c>
      <c r="AA156" s="129">
        <v>0</v>
      </c>
      <c r="AB156" s="129" t="b">
        <v>0</v>
      </c>
      <c r="AC156" s="129">
        <v>49</v>
      </c>
      <c r="AD156" s="129">
        <v>0.22600000000000001</v>
      </c>
      <c r="AE156" s="129" t="s">
        <v>24</v>
      </c>
      <c r="AF156" s="129" t="s">
        <v>512</v>
      </c>
      <c r="AG156" s="129" t="s">
        <v>2646</v>
      </c>
    </row>
    <row r="157" spans="1:33" x14ac:dyDescent="0.3">
      <c r="A157" s="129" t="s">
        <v>7755</v>
      </c>
      <c r="B157" s="132">
        <v>-0.61</v>
      </c>
      <c r="C157" s="132">
        <v>18.41</v>
      </c>
      <c r="D157" s="132">
        <v>-3.39</v>
      </c>
      <c r="E157" s="132">
        <v>4.96</v>
      </c>
      <c r="F157" s="132">
        <v>2.98</v>
      </c>
      <c r="G157" s="229" t="s">
        <v>98</v>
      </c>
      <c r="H157" s="410" t="s">
        <v>66</v>
      </c>
      <c r="I157" s="129">
        <v>0.36899999999999999</v>
      </c>
      <c r="J157" s="129">
        <v>-83</v>
      </c>
      <c r="K157" s="129" t="s">
        <v>7756</v>
      </c>
      <c r="L157" s="129" t="b">
        <v>1</v>
      </c>
      <c r="M157" s="129">
        <v>-19.922000000000001</v>
      </c>
      <c r="N157" s="129">
        <v>5.2080000000000002</v>
      </c>
      <c r="O157" s="129">
        <v>-3.8260000000000001</v>
      </c>
      <c r="P157" s="132">
        <v>-19.196000000000002</v>
      </c>
      <c r="Q157" s="132">
        <v>0.16900000000000001</v>
      </c>
      <c r="R157" s="132">
        <v>-3.2519999999999998</v>
      </c>
      <c r="S157" s="129">
        <v>3.14</v>
      </c>
      <c r="T157" s="129">
        <v>4.851</v>
      </c>
      <c r="U157" s="129">
        <v>65.599999999999994</v>
      </c>
      <c r="V157" s="132">
        <v>-89</v>
      </c>
      <c r="W157" s="129">
        <v>-71</v>
      </c>
      <c r="X157" s="129">
        <v>97</v>
      </c>
      <c r="Y157" s="129" t="s">
        <v>7755</v>
      </c>
      <c r="Z157" s="129" t="b">
        <v>0</v>
      </c>
      <c r="AA157" s="129">
        <v>0</v>
      </c>
      <c r="AB157" s="129" t="b">
        <v>0</v>
      </c>
      <c r="AC157" s="129">
        <v>40</v>
      </c>
      <c r="AD157" s="129">
        <v>0.221</v>
      </c>
      <c r="AE157" s="129" t="s">
        <v>66</v>
      </c>
      <c r="AF157" s="129" t="s">
        <v>98</v>
      </c>
      <c r="AG157" s="129" t="s">
        <v>7756</v>
      </c>
    </row>
    <row r="158" spans="1:33" x14ac:dyDescent="0.3">
      <c r="A158" s="129" t="s">
        <v>7025</v>
      </c>
      <c r="B158" s="132">
        <v>-2.54</v>
      </c>
      <c r="C158" s="132">
        <v>-6.55</v>
      </c>
      <c r="D158" s="132">
        <v>1.32</v>
      </c>
      <c r="E158" s="132">
        <v>-9.4499999999999993</v>
      </c>
      <c r="F158" s="132">
        <v>-9.85</v>
      </c>
      <c r="G158" s="374" t="s">
        <v>508</v>
      </c>
      <c r="H158" s="348" t="s">
        <v>31</v>
      </c>
      <c r="I158" s="129">
        <v>0.26</v>
      </c>
      <c r="J158" s="129">
        <v>-45</v>
      </c>
      <c r="K158" s="129" t="s">
        <v>7026</v>
      </c>
      <c r="L158" s="129" t="b">
        <v>0</v>
      </c>
      <c r="M158" s="129">
        <v>-11.608000000000001</v>
      </c>
      <c r="N158" s="129">
        <v>3.0150000000000001</v>
      </c>
      <c r="O158" s="129">
        <v>-3.85</v>
      </c>
      <c r="P158" s="132">
        <v>-11.157</v>
      </c>
      <c r="Q158" s="132">
        <v>0.17299999999999999</v>
      </c>
      <c r="R158" s="132">
        <v>-1.9350000000000001</v>
      </c>
      <c r="S158" s="129">
        <v>2.86</v>
      </c>
      <c r="T158" s="129">
        <v>-5.7009999999999996</v>
      </c>
      <c r="U158" s="129">
        <v>3.0649999999999999</v>
      </c>
      <c r="V158" s="132">
        <v>-83</v>
      </c>
      <c r="W158" s="129">
        <v>-86</v>
      </c>
      <c r="X158" s="129">
        <v>2280</v>
      </c>
      <c r="Y158" s="129" t="s">
        <v>7025</v>
      </c>
      <c r="Z158" s="129" t="b">
        <v>0</v>
      </c>
      <c r="AA158" s="129">
        <v>0</v>
      </c>
      <c r="AB158" s="129" t="b">
        <v>0</v>
      </c>
      <c r="AC158" s="129">
        <v>43</v>
      </c>
      <c r="AD158" s="129">
        <v>0.216</v>
      </c>
      <c r="AE158" s="129" t="s">
        <v>31</v>
      </c>
      <c r="AF158" s="129" t="s">
        <v>508</v>
      </c>
      <c r="AG158" s="129" t="s">
        <v>7026</v>
      </c>
    </row>
    <row r="159" spans="1:33" x14ac:dyDescent="0.3">
      <c r="A159" s="129" t="s">
        <v>5711</v>
      </c>
      <c r="B159" s="132">
        <v>-1.43</v>
      </c>
      <c r="C159" s="132">
        <v>7.44</v>
      </c>
      <c r="D159" s="132">
        <v>-0.35</v>
      </c>
      <c r="E159" s="132">
        <v>5.48</v>
      </c>
      <c r="F159" s="132">
        <v>-2.2999999999999998</v>
      </c>
      <c r="G159" s="385" t="s">
        <v>501</v>
      </c>
      <c r="H159" s="352" t="s">
        <v>501</v>
      </c>
      <c r="I159" s="129">
        <v>1.653</v>
      </c>
      <c r="J159" s="129">
        <v>-48</v>
      </c>
      <c r="K159" s="129" t="s">
        <v>5712</v>
      </c>
      <c r="L159" s="129" t="b">
        <v>1</v>
      </c>
      <c r="M159" s="129">
        <v>-22.414999999999999</v>
      </c>
      <c r="N159" s="129">
        <v>5.2649999999999997</v>
      </c>
      <c r="O159" s="129">
        <v>-4.258</v>
      </c>
      <c r="P159" s="132">
        <v>-21.039000000000001</v>
      </c>
      <c r="Q159" s="132">
        <v>0.20499999999999999</v>
      </c>
      <c r="R159" s="132">
        <v>-4.3209999999999997</v>
      </c>
      <c r="S159" s="129">
        <v>2.68</v>
      </c>
      <c r="T159" s="129">
        <v>-12.914999999999999</v>
      </c>
      <c r="U159" s="129">
        <v>28.88</v>
      </c>
      <c r="V159" s="132">
        <v>-84</v>
      </c>
      <c r="W159" s="129">
        <v>-84</v>
      </c>
      <c r="X159" s="129">
        <v>258</v>
      </c>
      <c r="Y159" s="129" t="s">
        <v>5711</v>
      </c>
      <c r="Z159" s="129" t="b">
        <v>0</v>
      </c>
      <c r="AA159" s="129">
        <v>0</v>
      </c>
      <c r="AB159" s="129" t="b">
        <v>1</v>
      </c>
      <c r="AC159" s="129">
        <v>38</v>
      </c>
      <c r="AD159" s="129">
        <v>0.21099999999999999</v>
      </c>
      <c r="AE159" s="129" t="s">
        <v>501</v>
      </c>
      <c r="AF159" s="129" t="s">
        <v>501</v>
      </c>
      <c r="AG159" s="129" t="s">
        <v>5712</v>
      </c>
    </row>
    <row r="160" spans="1:33" x14ac:dyDescent="0.3">
      <c r="A160" s="129" t="s">
        <v>2516</v>
      </c>
      <c r="B160" s="132">
        <v>-1.91</v>
      </c>
      <c r="C160" s="132">
        <v>-10.98</v>
      </c>
      <c r="D160" s="132">
        <v>0.43</v>
      </c>
      <c r="E160" s="132">
        <v>-11.83</v>
      </c>
      <c r="F160" s="132">
        <v>-11.83</v>
      </c>
      <c r="G160" s="388" t="s">
        <v>109</v>
      </c>
      <c r="H160" s="346" t="s">
        <v>31</v>
      </c>
      <c r="I160" s="129">
        <v>1.236</v>
      </c>
      <c r="J160" s="129">
        <v>-96</v>
      </c>
      <c r="K160" s="129" t="s">
        <v>2517</v>
      </c>
      <c r="L160" s="129" t="b">
        <v>0</v>
      </c>
      <c r="M160" s="129">
        <v>-41.728000000000002</v>
      </c>
      <c r="N160" s="129">
        <v>9.2609999999999992</v>
      </c>
      <c r="O160" s="129">
        <v>-4.5060000000000002</v>
      </c>
      <c r="P160" s="132">
        <v>-34.606999999999999</v>
      </c>
      <c r="Q160" s="132">
        <v>0.22</v>
      </c>
      <c r="R160" s="132">
        <v>-7.6289999999999996</v>
      </c>
      <c r="S160" s="129">
        <v>5.01</v>
      </c>
      <c r="T160" s="129">
        <v>-25.937999999999999</v>
      </c>
      <c r="U160" s="129">
        <v>23.1</v>
      </c>
      <c r="V160" s="132">
        <v>9</v>
      </c>
      <c r="W160" s="129">
        <v>18</v>
      </c>
      <c r="X160" s="129">
        <v>172</v>
      </c>
      <c r="Y160" s="129" t="s">
        <v>2516</v>
      </c>
      <c r="Z160" s="129" t="b">
        <v>1</v>
      </c>
      <c r="AA160" s="129">
        <v>0</v>
      </c>
      <c r="AB160" s="129" t="b">
        <v>0</v>
      </c>
      <c r="AC160" s="129">
        <v>43</v>
      </c>
      <c r="AD160" s="129">
        <v>0.20599999999999999</v>
      </c>
      <c r="AE160" s="129" t="s">
        <v>31</v>
      </c>
      <c r="AF160" s="129" t="s">
        <v>109</v>
      </c>
      <c r="AG160" s="129" t="s">
        <v>2517</v>
      </c>
    </row>
    <row r="161" spans="1:33" x14ac:dyDescent="0.3">
      <c r="A161" s="129" t="s">
        <v>8482</v>
      </c>
      <c r="B161" s="132">
        <v>-5.0999999999999996</v>
      </c>
      <c r="C161" s="132">
        <v>-0.26</v>
      </c>
      <c r="D161" s="132">
        <v>-2.0099999999999998</v>
      </c>
      <c r="E161" s="132">
        <v>-3.69</v>
      </c>
      <c r="F161" s="132">
        <v>-3.69</v>
      </c>
      <c r="G161" s="390" t="s">
        <v>5662</v>
      </c>
      <c r="H161" s="345" t="s">
        <v>31</v>
      </c>
      <c r="I161" s="129">
        <v>0.21299999999999999</v>
      </c>
      <c r="J161" s="129">
        <v>-72</v>
      </c>
      <c r="K161" s="129" t="s">
        <v>8483</v>
      </c>
      <c r="L161" s="129" t="b">
        <v>0</v>
      </c>
      <c r="M161" s="129">
        <v>-26.402000000000001</v>
      </c>
      <c r="N161" s="129">
        <v>5.7089999999999996</v>
      </c>
      <c r="O161" s="129">
        <v>-4.6239999999999997</v>
      </c>
      <c r="P161" s="132">
        <v>-22.263000000000002</v>
      </c>
      <c r="Q161" s="132">
        <v>0.23400000000000001</v>
      </c>
      <c r="R161" s="132">
        <v>-5.2130000000000001</v>
      </c>
      <c r="S161" s="129">
        <v>4.62</v>
      </c>
      <c r="T161" s="129">
        <v>5.5380000000000003</v>
      </c>
      <c r="U161" s="129">
        <v>19.55</v>
      </c>
      <c r="V161" s="132">
        <v>-79</v>
      </c>
      <c r="W161" s="129">
        <v>-58</v>
      </c>
      <c r="X161" s="129">
        <v>221</v>
      </c>
      <c r="Y161" s="129" t="s">
        <v>8482</v>
      </c>
      <c r="Z161" s="129" t="b">
        <v>1</v>
      </c>
      <c r="AA161" s="129">
        <v>0</v>
      </c>
      <c r="AB161" s="129" t="b">
        <v>0</v>
      </c>
      <c r="AC161" s="129">
        <v>43</v>
      </c>
      <c r="AD161" s="129">
        <v>0.20100000000000001</v>
      </c>
      <c r="AE161" s="129" t="s">
        <v>31</v>
      </c>
      <c r="AF161" s="129" t="s">
        <v>2833</v>
      </c>
      <c r="AG161" s="129" t="s">
        <v>8483</v>
      </c>
    </row>
    <row r="162" spans="1:33" x14ac:dyDescent="0.3">
      <c r="A162" s="129" t="s">
        <v>2734</v>
      </c>
      <c r="B162" s="132">
        <v>-6.24</v>
      </c>
      <c r="C162" s="132">
        <v>-10.62</v>
      </c>
      <c r="D162" s="132">
        <v>-10.37</v>
      </c>
      <c r="E162" s="132">
        <v>-4.32</v>
      </c>
      <c r="F162" s="132">
        <v>-6.44</v>
      </c>
      <c r="G162" s="393" t="s">
        <v>508</v>
      </c>
      <c r="H162" s="288" t="s">
        <v>31</v>
      </c>
      <c r="I162" s="129">
        <v>1.601</v>
      </c>
      <c r="J162" s="129">
        <v>-60</v>
      </c>
      <c r="K162" s="129" t="s">
        <v>2735</v>
      </c>
      <c r="L162" s="129" t="b">
        <v>0</v>
      </c>
      <c r="M162" s="129">
        <v>-30.945</v>
      </c>
      <c r="N162" s="129">
        <v>6.2590000000000003</v>
      </c>
      <c r="O162" s="129">
        <v>-4.944</v>
      </c>
      <c r="P162" s="132">
        <v>-24.762</v>
      </c>
      <c r="Q162" s="132">
        <v>0.25</v>
      </c>
      <c r="R162" s="132">
        <v>-6.1829999999999998</v>
      </c>
      <c r="S162" s="129">
        <v>4.68</v>
      </c>
      <c r="T162" s="129">
        <v>-56.252000000000002</v>
      </c>
      <c r="U162" s="129">
        <v>44.78</v>
      </c>
      <c r="V162" s="132">
        <v>-33</v>
      </c>
      <c r="W162" s="129">
        <v>-46</v>
      </c>
      <c r="X162" s="129">
        <v>95</v>
      </c>
      <c r="Y162" s="129" t="s">
        <v>2734</v>
      </c>
      <c r="Z162" s="129" t="b">
        <v>0</v>
      </c>
      <c r="AA162" s="129">
        <v>0</v>
      </c>
      <c r="AB162" s="129" t="b">
        <v>0</v>
      </c>
      <c r="AC162" s="129">
        <v>44</v>
      </c>
      <c r="AD162" s="129">
        <v>0.19600000000000001</v>
      </c>
      <c r="AE162" s="129" t="s">
        <v>31</v>
      </c>
      <c r="AF162" s="129" t="s">
        <v>508</v>
      </c>
      <c r="AG162" s="129" t="s">
        <v>2735</v>
      </c>
    </row>
    <row r="163" spans="1:33" x14ac:dyDescent="0.3">
      <c r="A163" s="129" t="s">
        <v>2621</v>
      </c>
      <c r="B163" s="132">
        <v>-0.69</v>
      </c>
      <c r="C163" s="132">
        <v>3.8</v>
      </c>
      <c r="D163" s="132">
        <v>0.21</v>
      </c>
      <c r="E163" s="132">
        <v>-1.29</v>
      </c>
      <c r="F163" s="132">
        <v>1.1100000000000001</v>
      </c>
      <c r="G163" s="336" t="s">
        <v>95</v>
      </c>
      <c r="H163" s="345" t="s">
        <v>28</v>
      </c>
      <c r="I163" s="129">
        <v>34.634999999999998</v>
      </c>
      <c r="J163" s="129">
        <v>-26</v>
      </c>
      <c r="K163" s="129" t="s">
        <v>5660</v>
      </c>
      <c r="L163" s="129" t="b">
        <v>1</v>
      </c>
      <c r="M163" s="129">
        <v>-7.8529999999999998</v>
      </c>
      <c r="N163" s="129">
        <v>1.53</v>
      </c>
      <c r="O163" s="129">
        <v>-5.1319999999999997</v>
      </c>
      <c r="P163" s="132">
        <v>-7.5490000000000004</v>
      </c>
      <c r="Q163" s="132">
        <v>0.26800000000000002</v>
      </c>
      <c r="R163" s="132">
        <v>-2.024</v>
      </c>
      <c r="S163" s="129">
        <v>1.46</v>
      </c>
      <c r="T163" s="129">
        <v>36.621000000000002</v>
      </c>
      <c r="U163" s="129">
        <v>187.1</v>
      </c>
      <c r="V163" s="132">
        <v>-84</v>
      </c>
      <c r="W163" s="129">
        <v>-84</v>
      </c>
      <c r="X163" s="129">
        <v>73</v>
      </c>
      <c r="Y163" s="129" t="s">
        <v>2621</v>
      </c>
      <c r="Z163" s="129" t="b">
        <v>1</v>
      </c>
      <c r="AA163" s="129">
        <v>0</v>
      </c>
      <c r="AB163" s="129" t="b">
        <v>1</v>
      </c>
      <c r="AC163" s="129">
        <v>51</v>
      </c>
      <c r="AD163" s="129">
        <v>0.191</v>
      </c>
      <c r="AE163" s="129" t="s">
        <v>28</v>
      </c>
      <c r="AF163" s="129" t="s">
        <v>95</v>
      </c>
      <c r="AG163" s="129" t="s">
        <v>5660</v>
      </c>
    </row>
    <row r="164" spans="1:33" x14ac:dyDescent="0.3">
      <c r="A164" s="129" t="s">
        <v>2686</v>
      </c>
      <c r="B164" s="132">
        <v>-1.07</v>
      </c>
      <c r="C164" s="132">
        <v>-12.83</v>
      </c>
      <c r="D164" s="132">
        <v>-15.2</v>
      </c>
      <c r="E164" s="132">
        <v>-2.02</v>
      </c>
      <c r="F164" s="132">
        <v>-7.7</v>
      </c>
      <c r="G164" s="434" t="s">
        <v>84</v>
      </c>
      <c r="H164" s="410" t="s">
        <v>36</v>
      </c>
      <c r="I164" s="129">
        <v>57.481999999999999</v>
      </c>
      <c r="J164" s="129">
        <v>-30</v>
      </c>
      <c r="K164" s="129" t="s">
        <v>2687</v>
      </c>
      <c r="L164" s="129" t="b">
        <v>0</v>
      </c>
      <c r="M164" s="129">
        <v>-28.454999999999998</v>
      </c>
      <c r="N164" s="129">
        <v>5.5010000000000003</v>
      </c>
      <c r="O164" s="129">
        <v>-5.173</v>
      </c>
      <c r="P164" s="132">
        <v>-24.327999999999999</v>
      </c>
      <c r="Q164" s="132">
        <v>0.25900000000000001</v>
      </c>
      <c r="R164" s="132">
        <v>-6.29</v>
      </c>
      <c r="S164" s="129">
        <v>1.91</v>
      </c>
      <c r="T164" s="129">
        <v>-49.731000000000002</v>
      </c>
      <c r="U164" s="129">
        <v>90.44</v>
      </c>
      <c r="V164" s="132">
        <v>-33</v>
      </c>
      <c r="W164" s="129">
        <v>-38</v>
      </c>
      <c r="X164" s="129">
        <v>115</v>
      </c>
      <c r="Y164" s="129" t="s">
        <v>2686</v>
      </c>
      <c r="Z164" s="129" t="b">
        <v>1</v>
      </c>
      <c r="AA164" s="129">
        <v>0</v>
      </c>
      <c r="AB164" s="129" t="b">
        <v>0</v>
      </c>
      <c r="AC164" s="129">
        <v>51</v>
      </c>
      <c r="AD164" s="129">
        <v>0.186</v>
      </c>
      <c r="AE164" s="129" t="s">
        <v>36</v>
      </c>
      <c r="AF164" s="129" t="s">
        <v>84</v>
      </c>
      <c r="AG164" s="129" t="s">
        <v>2687</v>
      </c>
    </row>
    <row r="165" spans="1:33" x14ac:dyDescent="0.3">
      <c r="A165" s="129" t="s">
        <v>2691</v>
      </c>
      <c r="B165" s="132">
        <v>-1.78</v>
      </c>
      <c r="C165" s="132">
        <v>-13.82</v>
      </c>
      <c r="D165" s="132">
        <v>-13.56</v>
      </c>
      <c r="E165" s="132">
        <v>-0.93</v>
      </c>
      <c r="F165" s="132">
        <v>-7.73</v>
      </c>
      <c r="G165" s="435" t="s">
        <v>84</v>
      </c>
      <c r="H165" s="412" t="s">
        <v>36</v>
      </c>
      <c r="I165" s="129">
        <v>57.323999999999998</v>
      </c>
      <c r="J165" s="129">
        <v>-31</v>
      </c>
      <c r="K165" s="129" t="s">
        <v>2687</v>
      </c>
      <c r="L165" s="129" t="b">
        <v>0</v>
      </c>
      <c r="M165" s="129">
        <v>-25.765000000000001</v>
      </c>
      <c r="N165" s="129">
        <v>4.7220000000000004</v>
      </c>
      <c r="O165" s="129">
        <v>-5.4560000000000004</v>
      </c>
      <c r="P165" s="132">
        <v>-22.222999999999999</v>
      </c>
      <c r="Q165" s="132">
        <v>0.28100000000000003</v>
      </c>
      <c r="R165" s="132">
        <v>-6.2510000000000003</v>
      </c>
      <c r="S165" s="129">
        <v>1.85</v>
      </c>
      <c r="T165" s="129">
        <v>-66.548000000000002</v>
      </c>
      <c r="U165" s="129">
        <v>85.4</v>
      </c>
      <c r="V165" s="132">
        <v>-43</v>
      </c>
      <c r="W165" s="129">
        <v>-36</v>
      </c>
      <c r="X165" s="129">
        <v>126</v>
      </c>
      <c r="Y165" s="129" t="s">
        <v>2691</v>
      </c>
      <c r="Z165" s="129" t="b">
        <v>1</v>
      </c>
      <c r="AA165" s="129">
        <v>0</v>
      </c>
      <c r="AB165" s="129" t="b">
        <v>0</v>
      </c>
      <c r="AC165" s="129">
        <v>46</v>
      </c>
      <c r="AD165" s="129">
        <v>0.18099999999999999</v>
      </c>
      <c r="AE165" s="129" t="s">
        <v>36</v>
      </c>
      <c r="AF165" s="129" t="s">
        <v>84</v>
      </c>
      <c r="AG165" s="129" t="s">
        <v>2687</v>
      </c>
    </row>
    <row r="166" spans="1:33" x14ac:dyDescent="0.3">
      <c r="A166" s="129" t="s">
        <v>6023</v>
      </c>
      <c r="B166" s="132">
        <v>-1.61</v>
      </c>
      <c r="C166" s="132">
        <v>-5.38</v>
      </c>
      <c r="D166" s="132">
        <v>-12.56</v>
      </c>
      <c r="E166" s="132">
        <v>7.66</v>
      </c>
      <c r="F166" s="132">
        <v>-9.67</v>
      </c>
      <c r="G166" s="355" t="s">
        <v>56</v>
      </c>
      <c r="H166" s="409" t="s">
        <v>24</v>
      </c>
      <c r="I166" s="129">
        <v>0.65400000000000003</v>
      </c>
      <c r="J166" s="129">
        <v>-64</v>
      </c>
      <c r="K166" s="129" t="s">
        <v>6024</v>
      </c>
      <c r="L166" s="129" t="b">
        <v>0</v>
      </c>
      <c r="M166" s="129">
        <v>-21.74</v>
      </c>
      <c r="N166" s="129">
        <v>3.9249999999999998</v>
      </c>
      <c r="O166" s="129">
        <v>-5.54</v>
      </c>
      <c r="P166" s="132">
        <v>-20.169</v>
      </c>
      <c r="Q166" s="132">
        <v>0.29199999999999998</v>
      </c>
      <c r="R166" s="132">
        <v>-5.8879999999999999</v>
      </c>
      <c r="S166" s="129">
        <v>2.63</v>
      </c>
      <c r="T166" s="129">
        <v>3.6659999999999999</v>
      </c>
      <c r="U166" s="129">
        <v>5.1849999999999996</v>
      </c>
      <c r="V166" s="132">
        <v>-58</v>
      </c>
      <c r="W166" s="129">
        <v>-61</v>
      </c>
      <c r="X166" s="129">
        <v>1466</v>
      </c>
      <c r="Y166" s="129" t="s">
        <v>6023</v>
      </c>
      <c r="Z166" s="129" t="b">
        <v>1</v>
      </c>
      <c r="AA166" s="129">
        <v>0</v>
      </c>
      <c r="AB166" s="129" t="b">
        <v>0</v>
      </c>
      <c r="AC166" s="129">
        <v>45</v>
      </c>
      <c r="AD166" s="129">
        <v>0.17599999999999999</v>
      </c>
      <c r="AE166" s="129" t="s">
        <v>24</v>
      </c>
      <c r="AF166" s="129" t="s">
        <v>56</v>
      </c>
      <c r="AG166" s="129" t="s">
        <v>6024</v>
      </c>
    </row>
    <row r="167" spans="1:33" x14ac:dyDescent="0.3">
      <c r="A167" s="129" t="s">
        <v>6453</v>
      </c>
      <c r="B167" s="132">
        <v>-0.7</v>
      </c>
      <c r="C167" s="132">
        <v>-0.7</v>
      </c>
      <c r="D167" s="132">
        <v>-0.4</v>
      </c>
      <c r="E167" s="132">
        <v>-0.95</v>
      </c>
      <c r="F167" s="132">
        <v>-0.95</v>
      </c>
      <c r="G167" s="369" t="s">
        <v>436</v>
      </c>
      <c r="H167" s="409" t="s">
        <v>31</v>
      </c>
      <c r="I167" s="129">
        <v>1.034</v>
      </c>
      <c r="J167" s="129">
        <v>-24</v>
      </c>
      <c r="K167" s="129" t="s">
        <v>6454</v>
      </c>
      <c r="L167" s="129" t="b">
        <v>0</v>
      </c>
      <c r="M167" s="129">
        <v>-1.224</v>
      </c>
      <c r="N167" s="129">
        <v>0.216</v>
      </c>
      <c r="O167" s="129">
        <v>-5.6539999999999999</v>
      </c>
      <c r="P167" s="132">
        <v>-1.22</v>
      </c>
      <c r="Q167" s="132">
        <v>0.309</v>
      </c>
      <c r="R167" s="132">
        <v>-0.376</v>
      </c>
      <c r="S167" s="129">
        <v>0.48</v>
      </c>
      <c r="T167" s="129">
        <v>0</v>
      </c>
      <c r="U167" s="129">
        <v>19.86</v>
      </c>
      <c r="V167" s="132">
        <v>-54</v>
      </c>
      <c r="W167" s="129">
        <v>-61</v>
      </c>
      <c r="X167" s="129">
        <v>2098</v>
      </c>
      <c r="Y167" s="129" t="s">
        <v>6453</v>
      </c>
      <c r="Z167" s="129" t="b">
        <v>1</v>
      </c>
      <c r="AA167" s="129">
        <v>19.8</v>
      </c>
      <c r="AB167" s="129" t="b">
        <v>0</v>
      </c>
      <c r="AC167" s="129">
        <v>30</v>
      </c>
      <c r="AD167" s="129">
        <v>0.17100000000000001</v>
      </c>
      <c r="AE167" s="129" t="s">
        <v>31</v>
      </c>
      <c r="AF167" s="129" t="s">
        <v>436</v>
      </c>
      <c r="AG167" s="129" t="s">
        <v>6454</v>
      </c>
    </row>
    <row r="168" spans="1:33" x14ac:dyDescent="0.3">
      <c r="A168" s="129" t="s">
        <v>2699</v>
      </c>
      <c r="B168" s="132">
        <v>0.17</v>
      </c>
      <c r="C168" s="132">
        <v>-5.27</v>
      </c>
      <c r="D168" s="132">
        <v>-5.73</v>
      </c>
      <c r="E168" s="132">
        <v>6.76</v>
      </c>
      <c r="F168" s="132">
        <v>-2.1800000000000002</v>
      </c>
      <c r="G168" s="359" t="s">
        <v>365</v>
      </c>
      <c r="H168" s="409" t="s">
        <v>36</v>
      </c>
      <c r="I168" s="129">
        <v>3.8889999999999998</v>
      </c>
      <c r="J168" s="129">
        <v>-46</v>
      </c>
      <c r="K168" s="129" t="s">
        <v>2700</v>
      </c>
      <c r="L168" s="129" t="b">
        <v>0</v>
      </c>
      <c r="M168" s="129">
        <v>-20.641999999999999</v>
      </c>
      <c r="N168" s="129">
        <v>3.5569999999999999</v>
      </c>
      <c r="O168" s="129">
        <v>-5.8040000000000003</v>
      </c>
      <c r="P168" s="132">
        <v>-17.959</v>
      </c>
      <c r="Q168" s="132">
        <v>0.316</v>
      </c>
      <c r="R168" s="132">
        <v>-5.6779999999999999</v>
      </c>
      <c r="S168" s="129">
        <v>2.4500000000000002</v>
      </c>
      <c r="T168" s="129">
        <v>-45.390999999999998</v>
      </c>
      <c r="U168" s="129">
        <v>5.84</v>
      </c>
      <c r="V168" s="132">
        <v>-66</v>
      </c>
      <c r="W168" s="129">
        <v>-77</v>
      </c>
      <c r="X168" s="129">
        <v>1396</v>
      </c>
      <c r="Y168" s="129" t="s">
        <v>2699</v>
      </c>
      <c r="Z168" s="129" t="b">
        <v>1</v>
      </c>
      <c r="AA168" s="129">
        <v>0</v>
      </c>
      <c r="AB168" s="129" t="b">
        <v>0</v>
      </c>
      <c r="AC168" s="129">
        <v>46</v>
      </c>
      <c r="AD168" s="129">
        <v>0.16600000000000001</v>
      </c>
      <c r="AE168" s="129" t="s">
        <v>36</v>
      </c>
      <c r="AF168" s="129" t="s">
        <v>365</v>
      </c>
      <c r="AG168" s="129" t="s">
        <v>2700</v>
      </c>
    </row>
    <row r="169" spans="1:33" x14ac:dyDescent="0.3">
      <c r="A169" s="129" t="s">
        <v>2634</v>
      </c>
      <c r="B169" s="132">
        <v>-1.23</v>
      </c>
      <c r="C169" s="132">
        <v>10.67</v>
      </c>
      <c r="D169" s="132">
        <v>6.87</v>
      </c>
      <c r="E169" s="132">
        <v>0.42</v>
      </c>
      <c r="F169" s="132">
        <v>0.42</v>
      </c>
      <c r="G169" s="285" t="s">
        <v>111</v>
      </c>
      <c r="H169" s="351" t="s">
        <v>44</v>
      </c>
      <c r="I169" s="129">
        <v>0.85199999999999998</v>
      </c>
      <c r="J169" s="129">
        <v>-59</v>
      </c>
      <c r="K169" s="129" t="s">
        <v>2635</v>
      </c>
      <c r="L169" s="129" t="b">
        <v>1</v>
      </c>
      <c r="M169" s="129">
        <v>-41.831000000000003</v>
      </c>
      <c r="N169" s="129">
        <v>6.617</v>
      </c>
      <c r="O169" s="129">
        <v>-6.3209999999999997</v>
      </c>
      <c r="P169" s="132">
        <v>-35.055999999999997</v>
      </c>
      <c r="Q169" s="132">
        <v>0.36899999999999999</v>
      </c>
      <c r="R169" s="132">
        <v>-12.952</v>
      </c>
      <c r="S169" s="129">
        <v>4</v>
      </c>
      <c r="T169" s="129">
        <v>-95.775999999999996</v>
      </c>
      <c r="U169" s="129">
        <v>48.25</v>
      </c>
      <c r="V169" s="132">
        <v>-60</v>
      </c>
      <c r="W169" s="129">
        <v>-54</v>
      </c>
      <c r="X169" s="129">
        <v>103</v>
      </c>
      <c r="Y169" s="129" t="s">
        <v>2634</v>
      </c>
      <c r="Z169" s="129" t="b">
        <v>0</v>
      </c>
      <c r="AA169" s="129">
        <v>0</v>
      </c>
      <c r="AB169" s="129" t="b">
        <v>0</v>
      </c>
      <c r="AC169" s="129">
        <v>46</v>
      </c>
      <c r="AD169" s="129">
        <v>0.161</v>
      </c>
      <c r="AE169" s="129" t="s">
        <v>44</v>
      </c>
      <c r="AF169" s="129" t="s">
        <v>111</v>
      </c>
      <c r="AG169" s="129" t="s">
        <v>2635</v>
      </c>
    </row>
    <row r="170" spans="1:33" x14ac:dyDescent="0.3">
      <c r="A170" s="129" t="s">
        <v>7751</v>
      </c>
      <c r="B170" s="132">
        <v>0.28999999999999998</v>
      </c>
      <c r="C170" s="132">
        <v>-2.86</v>
      </c>
      <c r="D170" s="132">
        <v>-6.59</v>
      </c>
      <c r="E170" s="132">
        <v>-4.2300000000000004</v>
      </c>
      <c r="F170" s="132">
        <v>-5.29</v>
      </c>
      <c r="G170" s="406" t="s">
        <v>605</v>
      </c>
      <c r="H170" s="409" t="s">
        <v>36</v>
      </c>
      <c r="I170" s="129">
        <v>0.45100000000000001</v>
      </c>
      <c r="J170" s="129">
        <v>-46</v>
      </c>
      <c r="K170" s="129" t="s">
        <v>7752</v>
      </c>
      <c r="L170" s="129" t="b">
        <v>0</v>
      </c>
      <c r="M170" s="129">
        <v>-15.958</v>
      </c>
      <c r="N170" s="129">
        <v>2.4790000000000001</v>
      </c>
      <c r="O170" s="129">
        <v>-6.4370000000000003</v>
      </c>
      <c r="P170" s="132">
        <v>-15.004</v>
      </c>
      <c r="Q170" s="132">
        <v>0.36299999999999999</v>
      </c>
      <c r="R170" s="132">
        <v>-5.4390000000000001</v>
      </c>
      <c r="S170" s="129">
        <v>2.02</v>
      </c>
      <c r="T170" s="129">
        <v>-14.569000000000001</v>
      </c>
      <c r="U170" s="129">
        <v>17</v>
      </c>
      <c r="V170" s="132">
        <v>-49</v>
      </c>
      <c r="W170" s="129">
        <v>-64</v>
      </c>
      <c r="X170" s="129">
        <v>582</v>
      </c>
      <c r="Y170" s="129" t="s">
        <v>7751</v>
      </c>
      <c r="Z170" s="129" t="b">
        <v>1</v>
      </c>
      <c r="AA170" s="129">
        <v>0</v>
      </c>
      <c r="AB170" s="129" t="b">
        <v>0</v>
      </c>
      <c r="AC170" s="129">
        <v>39</v>
      </c>
      <c r="AD170" s="129">
        <v>0.156</v>
      </c>
      <c r="AE170" s="129" t="s">
        <v>36</v>
      </c>
      <c r="AF170" s="129" t="s">
        <v>605</v>
      </c>
      <c r="AG170" s="129" t="s">
        <v>7752</v>
      </c>
    </row>
    <row r="171" spans="1:33" x14ac:dyDescent="0.3">
      <c r="A171" s="129" t="s">
        <v>6055</v>
      </c>
      <c r="B171" s="132">
        <v>-3.42</v>
      </c>
      <c r="C171" s="132">
        <v>4.63</v>
      </c>
      <c r="D171" s="132">
        <v>6.6</v>
      </c>
      <c r="E171" s="132">
        <v>-25.66</v>
      </c>
      <c r="F171" s="132">
        <v>-25.66</v>
      </c>
      <c r="G171" s="381" t="s">
        <v>101</v>
      </c>
      <c r="H171" s="345" t="s">
        <v>102</v>
      </c>
      <c r="I171" s="129">
        <v>1.7709999999999999</v>
      </c>
      <c r="J171" s="129">
        <v>-60</v>
      </c>
      <c r="K171" s="129" t="s">
        <v>2709</v>
      </c>
      <c r="L171" s="129" t="b">
        <v>0</v>
      </c>
      <c r="M171" s="129">
        <v>-36.567</v>
      </c>
      <c r="N171" s="129">
        <v>5.609</v>
      </c>
      <c r="O171" s="129">
        <v>-6.5190000000000001</v>
      </c>
      <c r="P171" s="132">
        <v>-36.773000000000003</v>
      </c>
      <c r="Q171" s="132">
        <v>0.38400000000000001</v>
      </c>
      <c r="R171" s="132">
        <v>-14.116</v>
      </c>
      <c r="S171" s="129">
        <v>4.01</v>
      </c>
      <c r="T171" s="129">
        <v>154.66200000000001</v>
      </c>
      <c r="U171" s="129">
        <v>5.65</v>
      </c>
      <c r="V171" s="132">
        <v>374</v>
      </c>
      <c r="W171" s="129">
        <v>3</v>
      </c>
      <c r="X171" s="129">
        <v>883</v>
      </c>
      <c r="Y171" s="129" t="s">
        <v>6055</v>
      </c>
      <c r="Z171" s="129" t="b">
        <v>0</v>
      </c>
      <c r="AA171" s="129">
        <v>0</v>
      </c>
      <c r="AB171" s="129" t="b">
        <v>0</v>
      </c>
      <c r="AC171" s="129">
        <v>27</v>
      </c>
      <c r="AD171" s="129">
        <v>0.151</v>
      </c>
      <c r="AE171" s="129" t="s">
        <v>102</v>
      </c>
      <c r="AF171" s="129" t="s">
        <v>101</v>
      </c>
      <c r="AG171" s="129" t="s">
        <v>2709</v>
      </c>
    </row>
    <row r="172" spans="1:33" x14ac:dyDescent="0.3">
      <c r="A172" s="129" t="s">
        <v>2736</v>
      </c>
      <c r="B172" s="132">
        <v>-5.14</v>
      </c>
      <c r="C172" s="132">
        <v>-10.5</v>
      </c>
      <c r="D172" s="132">
        <v>-9.24</v>
      </c>
      <c r="E172" s="132">
        <v>-27.45</v>
      </c>
      <c r="F172" s="132">
        <v>-28.54</v>
      </c>
      <c r="G172" s="389" t="s">
        <v>101</v>
      </c>
      <c r="H172" s="410" t="s">
        <v>102</v>
      </c>
      <c r="I172" s="129">
        <v>1.643</v>
      </c>
      <c r="J172" s="129">
        <v>-61</v>
      </c>
      <c r="K172" s="129" t="s">
        <v>2709</v>
      </c>
      <c r="L172" s="129" t="b">
        <v>0</v>
      </c>
      <c r="M172" s="129">
        <v>-25.100999999999999</v>
      </c>
      <c r="N172" s="129">
        <v>3.8330000000000002</v>
      </c>
      <c r="O172" s="129">
        <v>-6.548</v>
      </c>
      <c r="P172" s="132">
        <v>-25.638999999999999</v>
      </c>
      <c r="Q172" s="132">
        <v>0.379</v>
      </c>
      <c r="R172" s="132">
        <v>-9.7070000000000007</v>
      </c>
      <c r="S172" s="129">
        <v>2.44</v>
      </c>
      <c r="T172" s="129">
        <v>-45.412999999999997</v>
      </c>
      <c r="U172" s="129">
        <v>4.5199999999999996</v>
      </c>
      <c r="V172" s="132">
        <v>-53</v>
      </c>
      <c r="W172" s="129">
        <v>-53</v>
      </c>
      <c r="X172" s="129">
        <v>1816</v>
      </c>
      <c r="Y172" s="129" t="s">
        <v>2736</v>
      </c>
      <c r="Z172" s="129" t="b">
        <v>0</v>
      </c>
      <c r="AA172" s="129">
        <v>0</v>
      </c>
      <c r="AB172" s="129" t="b">
        <v>0</v>
      </c>
      <c r="AC172" s="129">
        <v>40</v>
      </c>
      <c r="AD172" s="129">
        <v>0.14599999999999999</v>
      </c>
      <c r="AE172" s="129" t="s">
        <v>102</v>
      </c>
      <c r="AF172" s="129" t="s">
        <v>101</v>
      </c>
      <c r="AG172" s="129" t="s">
        <v>2709</v>
      </c>
    </row>
    <row r="173" spans="1:33" x14ac:dyDescent="0.3">
      <c r="A173" s="129" t="s">
        <v>2727</v>
      </c>
      <c r="B173" s="132">
        <v>-7.44</v>
      </c>
      <c r="C173" s="132">
        <v>-9.2100000000000009</v>
      </c>
      <c r="D173" s="132">
        <v>-8.49</v>
      </c>
      <c r="E173" s="132">
        <v>-35.51</v>
      </c>
      <c r="F173" s="132">
        <v>-34.119999999999997</v>
      </c>
      <c r="G173" s="414" t="s">
        <v>288</v>
      </c>
      <c r="H173" s="345" t="s">
        <v>44</v>
      </c>
      <c r="I173" s="129">
        <v>1.36</v>
      </c>
      <c r="J173" s="129">
        <v>-70</v>
      </c>
      <c r="K173" s="129" t="s">
        <v>2728</v>
      </c>
      <c r="L173" s="129" t="b">
        <v>0</v>
      </c>
      <c r="M173" s="129">
        <v>-35.298000000000002</v>
      </c>
      <c r="N173" s="129">
        <v>4.7960000000000003</v>
      </c>
      <c r="O173" s="129">
        <v>-7.36</v>
      </c>
      <c r="P173" s="132">
        <v>-36.466999999999999</v>
      </c>
      <c r="Q173" s="132">
        <v>0.439</v>
      </c>
      <c r="R173" s="132">
        <v>-15.996</v>
      </c>
      <c r="S173" s="129">
        <v>3.13</v>
      </c>
      <c r="T173" s="129">
        <v>62.390999999999998</v>
      </c>
      <c r="U173" s="129">
        <v>25.64</v>
      </c>
      <c r="V173" s="132">
        <v>-62</v>
      </c>
      <c r="W173" s="129">
        <v>-65</v>
      </c>
      <c r="X173" s="129">
        <v>249</v>
      </c>
      <c r="Y173" s="129" t="s">
        <v>2727</v>
      </c>
      <c r="Z173" s="129" t="b">
        <v>0</v>
      </c>
      <c r="AA173" s="129">
        <v>0</v>
      </c>
      <c r="AB173" s="129" t="b">
        <v>0</v>
      </c>
      <c r="AC173" s="129">
        <v>36</v>
      </c>
      <c r="AD173" s="129">
        <v>0.14099999999999999</v>
      </c>
      <c r="AE173" s="129" t="s">
        <v>44</v>
      </c>
      <c r="AF173" s="129" t="s">
        <v>288</v>
      </c>
      <c r="AG173" s="129" t="s">
        <v>2728</v>
      </c>
    </row>
    <row r="174" spans="1:33" x14ac:dyDescent="0.3">
      <c r="A174" s="129" t="s">
        <v>2692</v>
      </c>
      <c r="B174" s="132">
        <v>-2.33</v>
      </c>
      <c r="C174" s="132">
        <v>-7.75</v>
      </c>
      <c r="D174" s="132">
        <v>-14.63</v>
      </c>
      <c r="E174" s="132">
        <v>-17.16</v>
      </c>
      <c r="F174" s="132">
        <v>-15.68</v>
      </c>
      <c r="G174" s="383" t="s">
        <v>92</v>
      </c>
      <c r="H174" s="346" t="s">
        <v>24</v>
      </c>
      <c r="I174" s="129">
        <v>3.2890000000000001</v>
      </c>
      <c r="J174" s="129">
        <v>-56</v>
      </c>
      <c r="K174" s="129" t="s">
        <v>2639</v>
      </c>
      <c r="L174" s="129" t="b">
        <v>0</v>
      </c>
      <c r="M174" s="129">
        <v>-34.536000000000001</v>
      </c>
      <c r="N174" s="129">
        <v>4.67</v>
      </c>
      <c r="O174" s="129">
        <v>-7.3949999999999996</v>
      </c>
      <c r="P174" s="132">
        <v>-31.564</v>
      </c>
      <c r="Q174" s="132">
        <v>0.41699999999999998</v>
      </c>
      <c r="R174" s="132">
        <v>-13.151999999999999</v>
      </c>
      <c r="S174" s="129">
        <v>2.78</v>
      </c>
      <c r="T174" s="129">
        <v>-9.52</v>
      </c>
      <c r="U174" s="129">
        <v>75.55</v>
      </c>
      <c r="V174" s="132">
        <v>-42</v>
      </c>
      <c r="W174" s="129">
        <v>-55</v>
      </c>
      <c r="X174" s="129">
        <v>95</v>
      </c>
      <c r="Y174" s="129" t="s">
        <v>2692</v>
      </c>
      <c r="Z174" s="129" t="b">
        <v>1</v>
      </c>
      <c r="AA174" s="129">
        <v>0</v>
      </c>
      <c r="AB174" s="129" t="b">
        <v>0</v>
      </c>
      <c r="AC174" s="129">
        <v>45</v>
      </c>
      <c r="AD174" s="129">
        <v>0.13600000000000001</v>
      </c>
      <c r="AE174" s="129" t="s">
        <v>24</v>
      </c>
      <c r="AF174" s="129" t="s">
        <v>92</v>
      </c>
      <c r="AG174" s="129" t="s">
        <v>2639</v>
      </c>
    </row>
    <row r="175" spans="1:33" x14ac:dyDescent="0.3">
      <c r="A175" s="129" t="s">
        <v>2617</v>
      </c>
      <c r="B175" s="132">
        <v>-5.24</v>
      </c>
      <c r="C175" s="132">
        <v>-1.33</v>
      </c>
      <c r="D175" s="132">
        <v>-4.83</v>
      </c>
      <c r="E175" s="132">
        <v>-18.25</v>
      </c>
      <c r="F175" s="132">
        <v>-19.87</v>
      </c>
      <c r="G175" s="403" t="s">
        <v>5672</v>
      </c>
      <c r="H175" s="412" t="s">
        <v>150</v>
      </c>
      <c r="I175" s="129">
        <v>7.0419999999999998</v>
      </c>
      <c r="J175" s="129">
        <v>-69</v>
      </c>
      <c r="K175" s="129" t="s">
        <v>2618</v>
      </c>
      <c r="L175" s="129" t="b">
        <v>0</v>
      </c>
      <c r="M175" s="129">
        <v>-28.59</v>
      </c>
      <c r="N175" s="129">
        <v>3.5329999999999999</v>
      </c>
      <c r="O175" s="129">
        <v>-8.0920000000000005</v>
      </c>
      <c r="P175" s="132">
        <v>-28.43</v>
      </c>
      <c r="Q175" s="132">
        <v>0.49</v>
      </c>
      <c r="R175" s="132">
        <v>-13.942</v>
      </c>
      <c r="S175" s="129">
        <v>2.71</v>
      </c>
      <c r="T175" s="129">
        <v>8.3249999999999993</v>
      </c>
      <c r="U175" s="129">
        <v>17.739999999999998</v>
      </c>
      <c r="V175" s="132">
        <v>-1</v>
      </c>
      <c r="W175" s="129">
        <v>-4</v>
      </c>
      <c r="X175" s="129">
        <v>416</v>
      </c>
      <c r="Y175" s="129" t="s">
        <v>2617</v>
      </c>
      <c r="Z175" s="129" t="b">
        <v>0</v>
      </c>
      <c r="AA175" s="129">
        <v>0</v>
      </c>
      <c r="AB175" s="129" t="b">
        <v>0</v>
      </c>
      <c r="AC175" s="129">
        <v>42</v>
      </c>
      <c r="AD175" s="129">
        <v>0.13100000000000001</v>
      </c>
      <c r="AE175" s="129" t="s">
        <v>150</v>
      </c>
      <c r="AF175" s="129" t="s">
        <v>2822</v>
      </c>
      <c r="AG175" s="129" t="s">
        <v>2618</v>
      </c>
    </row>
    <row r="176" spans="1:33" x14ac:dyDescent="0.3">
      <c r="A176" s="129" t="s">
        <v>9472</v>
      </c>
      <c r="B176" s="132">
        <v>10.09</v>
      </c>
      <c r="C176" s="132">
        <v>6.19</v>
      </c>
      <c r="D176" s="132">
        <v>-22.58</v>
      </c>
      <c r="E176" s="132">
        <v>-19.46</v>
      </c>
      <c r="F176" s="132">
        <v>-23.57</v>
      </c>
      <c r="G176" s="285" t="s">
        <v>70</v>
      </c>
      <c r="H176" s="351" t="s">
        <v>24</v>
      </c>
      <c r="I176" s="129">
        <v>0.20899999999999999</v>
      </c>
      <c r="J176" s="129">
        <v>-54</v>
      </c>
      <c r="K176" s="129" t="s">
        <v>9473</v>
      </c>
      <c r="L176" s="129" t="b">
        <v>0</v>
      </c>
      <c r="M176" s="129">
        <v>-55.835999999999999</v>
      </c>
      <c r="N176" s="129">
        <v>6.6829999999999998</v>
      </c>
      <c r="O176" s="129">
        <v>-8.3550000000000004</v>
      </c>
      <c r="P176" s="132">
        <v>-49.97</v>
      </c>
      <c r="Q176" s="132">
        <v>0.48899999999999999</v>
      </c>
      <c r="R176" s="132">
        <v>-24.43</v>
      </c>
      <c r="S176" s="129">
        <v>2.13</v>
      </c>
      <c r="T176" s="129">
        <v>390.54899999999998</v>
      </c>
      <c r="U176" s="129">
        <v>24</v>
      </c>
      <c r="V176" s="132">
        <v>633</v>
      </c>
      <c r="W176" s="129">
        <v>1795</v>
      </c>
      <c r="X176" s="129">
        <v>390</v>
      </c>
      <c r="Y176" s="129" t="s">
        <v>9472</v>
      </c>
      <c r="Z176" s="129" t="b">
        <v>1</v>
      </c>
      <c r="AA176" s="129">
        <v>0</v>
      </c>
      <c r="AB176" s="129" t="b">
        <v>0</v>
      </c>
      <c r="AC176" s="129">
        <v>23</v>
      </c>
      <c r="AD176" s="129">
        <v>0.126</v>
      </c>
      <c r="AE176" s="129" t="s">
        <v>24</v>
      </c>
      <c r="AF176" s="129" t="s">
        <v>70</v>
      </c>
      <c r="AG176" s="129" t="s">
        <v>9473</v>
      </c>
    </row>
    <row r="177" spans="1:33" x14ac:dyDescent="0.3">
      <c r="A177" s="129" t="s">
        <v>2561</v>
      </c>
      <c r="B177" s="132">
        <v>0.48</v>
      </c>
      <c r="C177" s="132">
        <v>0.52</v>
      </c>
      <c r="D177" s="132">
        <v>-3.85</v>
      </c>
      <c r="E177" s="132">
        <v>-1.98</v>
      </c>
      <c r="F177" s="132">
        <v>-4.9800000000000004</v>
      </c>
      <c r="G177" s="372" t="s">
        <v>109</v>
      </c>
      <c r="H177" s="288" t="s">
        <v>31</v>
      </c>
      <c r="I177" s="129">
        <v>5.7910000000000004</v>
      </c>
      <c r="J177" s="129">
        <v>-53</v>
      </c>
      <c r="K177" s="129" t="s">
        <v>2562</v>
      </c>
      <c r="L177" s="129" t="b">
        <v>0</v>
      </c>
      <c r="M177" s="129">
        <v>-18.291</v>
      </c>
      <c r="N177" s="129">
        <v>2.1179999999999999</v>
      </c>
      <c r="O177" s="129">
        <v>-8.6349999999999998</v>
      </c>
      <c r="P177" s="132">
        <v>-17.236999999999998</v>
      </c>
      <c r="Q177" s="132">
        <v>0.50900000000000001</v>
      </c>
      <c r="R177" s="132">
        <v>-8.7769999999999992</v>
      </c>
      <c r="S177" s="129">
        <v>2.35</v>
      </c>
      <c r="T177" s="129">
        <v>-92.644000000000005</v>
      </c>
      <c r="U177" s="129">
        <v>45.96</v>
      </c>
      <c r="V177" s="132">
        <v>-73</v>
      </c>
      <c r="W177" s="129">
        <v>-71</v>
      </c>
      <c r="X177" s="129">
        <v>185</v>
      </c>
      <c r="Y177" s="129" t="s">
        <v>2561</v>
      </c>
      <c r="Z177" s="129" t="b">
        <v>1</v>
      </c>
      <c r="AA177" s="129">
        <v>0</v>
      </c>
      <c r="AB177" s="129" t="b">
        <v>0</v>
      </c>
      <c r="AC177" s="129">
        <v>48</v>
      </c>
      <c r="AD177" s="129">
        <v>0.121</v>
      </c>
      <c r="AE177" s="129" t="s">
        <v>31</v>
      </c>
      <c r="AF177" s="129" t="s">
        <v>109</v>
      </c>
      <c r="AG177" s="129" t="s">
        <v>2562</v>
      </c>
    </row>
    <row r="178" spans="1:33" x14ac:dyDescent="0.3">
      <c r="A178" s="129" t="s">
        <v>5746</v>
      </c>
      <c r="B178" s="132">
        <v>2.58</v>
      </c>
      <c r="C178" s="132">
        <v>-4.37</v>
      </c>
      <c r="D178" s="132">
        <v>2.58</v>
      </c>
      <c r="E178" s="132">
        <v>-20.9</v>
      </c>
      <c r="F178" s="132">
        <v>-19</v>
      </c>
      <c r="G178" s="372" t="s">
        <v>365</v>
      </c>
      <c r="H178" s="288" t="s">
        <v>36</v>
      </c>
      <c r="I178" s="129">
        <v>2.6429999999999998</v>
      </c>
      <c r="J178" s="129">
        <v>-58</v>
      </c>
      <c r="K178" s="129" t="s">
        <v>5747</v>
      </c>
      <c r="L178" s="129" t="b">
        <v>0</v>
      </c>
      <c r="M178" s="129">
        <v>-50.472000000000001</v>
      </c>
      <c r="N178" s="129">
        <v>5.5970000000000004</v>
      </c>
      <c r="O178" s="129">
        <v>-9.0180000000000007</v>
      </c>
      <c r="P178" s="132">
        <v>-42.704999999999998</v>
      </c>
      <c r="Q178" s="132">
        <v>0.55000000000000004</v>
      </c>
      <c r="R178" s="132">
        <v>-23.492000000000001</v>
      </c>
      <c r="S178" s="129">
        <v>2.9</v>
      </c>
      <c r="T178" s="129">
        <v>-34.192999999999998</v>
      </c>
      <c r="U178" s="129">
        <v>65.650000000000006</v>
      </c>
      <c r="V178" s="132">
        <v>-97</v>
      </c>
      <c r="W178" s="129">
        <v>-93</v>
      </c>
      <c r="X178" s="129">
        <v>105</v>
      </c>
      <c r="Y178" s="129" t="s">
        <v>5746</v>
      </c>
      <c r="Z178" s="129" t="b">
        <v>1</v>
      </c>
      <c r="AA178" s="129">
        <v>0</v>
      </c>
      <c r="AB178" s="129" t="b">
        <v>0</v>
      </c>
      <c r="AC178" s="129">
        <v>37</v>
      </c>
      <c r="AD178" s="129">
        <v>0.11600000000000001</v>
      </c>
      <c r="AE178" s="129" t="s">
        <v>36</v>
      </c>
      <c r="AF178" s="129" t="s">
        <v>365</v>
      </c>
      <c r="AG178" s="129" t="s">
        <v>5747</v>
      </c>
    </row>
    <row r="179" spans="1:33" x14ac:dyDescent="0.3">
      <c r="A179" s="129" t="s">
        <v>5717</v>
      </c>
      <c r="B179" s="132">
        <v>-1.18</v>
      </c>
      <c r="C179" s="132">
        <v>-14.2</v>
      </c>
      <c r="D179" s="132">
        <v>-11.75</v>
      </c>
      <c r="E179" s="132">
        <v>-14.58</v>
      </c>
      <c r="F179" s="132">
        <v>-13.7</v>
      </c>
      <c r="G179" s="390" t="s">
        <v>883</v>
      </c>
      <c r="H179" s="345" t="s">
        <v>24</v>
      </c>
      <c r="I179" s="129">
        <v>0.75900000000000001</v>
      </c>
      <c r="J179" s="129">
        <v>-45</v>
      </c>
      <c r="K179" s="129" t="s">
        <v>5718</v>
      </c>
      <c r="L179" s="129" t="b">
        <v>0</v>
      </c>
      <c r="M179" s="129">
        <v>-30.847000000000001</v>
      </c>
      <c r="N179" s="129">
        <v>3.3849999999999998</v>
      </c>
      <c r="O179" s="129">
        <v>-9.1140000000000008</v>
      </c>
      <c r="P179" s="132">
        <v>-28.238</v>
      </c>
      <c r="Q179" s="132">
        <v>0.52700000000000002</v>
      </c>
      <c r="R179" s="132">
        <v>-14.894</v>
      </c>
      <c r="S179" s="129">
        <v>2.11</v>
      </c>
      <c r="T179" s="129">
        <v>-8.0709999999999997</v>
      </c>
      <c r="U179" s="129">
        <v>11.72</v>
      </c>
      <c r="V179" s="132">
        <v>-26</v>
      </c>
      <c r="W179" s="129">
        <v>-43</v>
      </c>
      <c r="X179" s="129">
        <v>807</v>
      </c>
      <c r="Y179" s="129" t="s">
        <v>5717</v>
      </c>
      <c r="Z179" s="129" t="b">
        <v>1</v>
      </c>
      <c r="AA179" s="129">
        <v>0</v>
      </c>
      <c r="AB179" s="129" t="b">
        <v>0</v>
      </c>
      <c r="AC179" s="129">
        <v>39</v>
      </c>
      <c r="AD179" s="129">
        <v>0.111</v>
      </c>
      <c r="AE179" s="129" t="s">
        <v>24</v>
      </c>
      <c r="AF179" s="129" t="s">
        <v>883</v>
      </c>
      <c r="AG179" s="129" t="s">
        <v>5718</v>
      </c>
    </row>
    <row r="180" spans="1:33" x14ac:dyDescent="0.3">
      <c r="A180" s="129" t="s">
        <v>2650</v>
      </c>
      <c r="B180" s="132">
        <v>-5.58</v>
      </c>
      <c r="C180" s="132">
        <v>-9.77</v>
      </c>
      <c r="D180" s="132">
        <v>-16.170000000000002</v>
      </c>
      <c r="E180" s="132">
        <v>-18.850000000000001</v>
      </c>
      <c r="F180" s="132">
        <v>-21.42</v>
      </c>
      <c r="G180" s="367" t="s">
        <v>351</v>
      </c>
      <c r="H180" s="410" t="s">
        <v>48</v>
      </c>
      <c r="I180" s="129">
        <v>1.099</v>
      </c>
      <c r="J180" s="129">
        <v>-59</v>
      </c>
      <c r="K180" s="129" t="s">
        <v>2651</v>
      </c>
      <c r="L180" s="129" t="b">
        <v>0</v>
      </c>
      <c r="M180" s="129">
        <v>-29.736000000000001</v>
      </c>
      <c r="N180" s="129">
        <v>3.226</v>
      </c>
      <c r="O180" s="129">
        <v>-9.2159999999999993</v>
      </c>
      <c r="P180" s="132">
        <v>-27.779</v>
      </c>
      <c r="Q180" s="132">
        <v>0.54</v>
      </c>
      <c r="R180" s="132">
        <v>-14.991</v>
      </c>
      <c r="S180" s="129">
        <v>3.99</v>
      </c>
      <c r="T180" s="129">
        <v>-39.433</v>
      </c>
      <c r="U180" s="129">
        <v>20.32</v>
      </c>
      <c r="V180" s="132">
        <v>-58</v>
      </c>
      <c r="W180" s="129">
        <v>-63</v>
      </c>
      <c r="X180" s="129">
        <v>246</v>
      </c>
      <c r="Y180" s="129" t="s">
        <v>2650</v>
      </c>
      <c r="Z180" s="129" t="b">
        <v>1</v>
      </c>
      <c r="AA180" s="129">
        <v>0</v>
      </c>
      <c r="AB180" s="129" t="b">
        <v>0</v>
      </c>
      <c r="AC180" s="129">
        <v>46</v>
      </c>
      <c r="AD180" s="129">
        <v>0.106</v>
      </c>
      <c r="AE180" s="129" t="s">
        <v>48</v>
      </c>
      <c r="AF180" s="129" t="s">
        <v>351</v>
      </c>
      <c r="AG180" s="129" t="s">
        <v>2651</v>
      </c>
    </row>
    <row r="181" spans="1:33" x14ac:dyDescent="0.3">
      <c r="A181" s="129" t="s">
        <v>2520</v>
      </c>
      <c r="B181" s="132">
        <v>-3.39</v>
      </c>
      <c r="C181" s="132">
        <v>-3.05</v>
      </c>
      <c r="D181" s="132">
        <v>0.74</v>
      </c>
      <c r="E181" s="132">
        <v>-6.66</v>
      </c>
      <c r="F181" s="132">
        <v>-15.31</v>
      </c>
      <c r="G181" s="227" t="s">
        <v>109</v>
      </c>
      <c r="H181" s="346" t="s">
        <v>31</v>
      </c>
      <c r="I181" s="129">
        <v>0.72599999999999998</v>
      </c>
      <c r="J181" s="129">
        <v>-51</v>
      </c>
      <c r="K181" s="129" t="s">
        <v>2521</v>
      </c>
      <c r="L181" s="129" t="b">
        <v>0</v>
      </c>
      <c r="M181" s="129">
        <v>-39.584000000000003</v>
      </c>
      <c r="N181" s="129">
        <v>4.2119999999999997</v>
      </c>
      <c r="O181" s="129">
        <v>-9.3979999999999997</v>
      </c>
      <c r="P181" s="132">
        <v>-35.164999999999999</v>
      </c>
      <c r="Q181" s="132">
        <v>0.56299999999999994</v>
      </c>
      <c r="R181" s="132">
        <v>-19.803999999999998</v>
      </c>
      <c r="S181" s="129">
        <v>2.56</v>
      </c>
      <c r="T181" s="129">
        <v>-57.728000000000002</v>
      </c>
      <c r="U181" s="129">
        <v>27.05</v>
      </c>
      <c r="V181" s="132">
        <v>-24</v>
      </c>
      <c r="W181" s="129">
        <v>-38</v>
      </c>
      <c r="X181" s="129">
        <v>288</v>
      </c>
      <c r="Y181" s="129" t="s">
        <v>2520</v>
      </c>
      <c r="Z181" s="129" t="b">
        <v>1</v>
      </c>
      <c r="AA181" s="129">
        <v>0</v>
      </c>
      <c r="AB181" s="129" t="b">
        <v>0</v>
      </c>
      <c r="AC181" s="129">
        <v>40</v>
      </c>
      <c r="AD181" s="129">
        <v>0.10100000000000001</v>
      </c>
      <c r="AE181" s="129" t="s">
        <v>31</v>
      </c>
      <c r="AF181" s="129" t="s">
        <v>109</v>
      </c>
      <c r="AG181" s="129" t="s">
        <v>2521</v>
      </c>
    </row>
    <row r="182" spans="1:33" x14ac:dyDescent="0.3">
      <c r="A182" s="129" t="s">
        <v>2513</v>
      </c>
      <c r="B182" s="132">
        <v>-0.72</v>
      </c>
      <c r="C182" s="132">
        <v>7.77</v>
      </c>
      <c r="D182" s="132">
        <v>1.83</v>
      </c>
      <c r="E182" s="132">
        <v>-5.77</v>
      </c>
      <c r="F182" s="132">
        <v>-7.5</v>
      </c>
      <c r="G182" s="380" t="s">
        <v>43</v>
      </c>
      <c r="H182" s="411" t="s">
        <v>44</v>
      </c>
      <c r="I182" s="129">
        <v>2.444</v>
      </c>
      <c r="J182" s="129">
        <v>-73</v>
      </c>
      <c r="K182" s="129" t="s">
        <v>2514</v>
      </c>
      <c r="L182" s="129" t="b">
        <v>1</v>
      </c>
      <c r="M182" s="129">
        <v>-32.9</v>
      </c>
      <c r="N182" s="129">
        <v>3.2549999999999999</v>
      </c>
      <c r="O182" s="129">
        <v>-10.106999999999999</v>
      </c>
      <c r="P182" s="132">
        <v>-29.683</v>
      </c>
      <c r="Q182" s="132">
        <v>0.59899999999999998</v>
      </c>
      <c r="R182" s="132">
        <v>-17.792000000000002</v>
      </c>
      <c r="S182" s="129">
        <v>1.25</v>
      </c>
      <c r="T182" s="129">
        <v>0</v>
      </c>
      <c r="U182" s="129">
        <v>11.1</v>
      </c>
      <c r="V182" s="132">
        <v>-71</v>
      </c>
      <c r="W182" s="129">
        <v>-46</v>
      </c>
      <c r="X182" s="129">
        <v>1446</v>
      </c>
      <c r="Y182" s="129" t="s">
        <v>2513</v>
      </c>
      <c r="Z182" s="129" t="b">
        <v>1</v>
      </c>
      <c r="AA182" s="129">
        <v>0</v>
      </c>
      <c r="AB182" s="129" t="b">
        <v>0</v>
      </c>
      <c r="AC182" s="129">
        <v>35</v>
      </c>
      <c r="AD182" s="129">
        <v>9.5000000000000001E-2</v>
      </c>
      <c r="AE182" s="129" t="s">
        <v>44</v>
      </c>
      <c r="AF182" s="129" t="s">
        <v>43</v>
      </c>
      <c r="AG182" s="129" t="s">
        <v>2514</v>
      </c>
    </row>
    <row r="183" spans="1:33" x14ac:dyDescent="0.3">
      <c r="A183" s="129" t="s">
        <v>6026</v>
      </c>
      <c r="B183" s="132">
        <v>-0.33</v>
      </c>
      <c r="C183" s="132">
        <v>-3.97</v>
      </c>
      <c r="D183" s="132">
        <v>-12.06</v>
      </c>
      <c r="E183" s="132">
        <v>-10.64</v>
      </c>
      <c r="F183" s="132">
        <v>-9.6999999999999993</v>
      </c>
      <c r="G183" s="360" t="s">
        <v>351</v>
      </c>
      <c r="H183" s="346" t="s">
        <v>48</v>
      </c>
      <c r="I183" s="129">
        <v>0.60399999999999998</v>
      </c>
      <c r="J183" s="129">
        <v>-58</v>
      </c>
      <c r="K183" s="129" t="s">
        <v>6027</v>
      </c>
      <c r="L183" s="129" t="b">
        <v>0</v>
      </c>
      <c r="M183" s="129">
        <v>-24.670999999999999</v>
      </c>
      <c r="N183" s="129">
        <v>2.39</v>
      </c>
      <c r="O183" s="129">
        <v>-10.324999999999999</v>
      </c>
      <c r="P183" s="132">
        <v>-22.632000000000001</v>
      </c>
      <c r="Q183" s="132">
        <v>0.59299999999999997</v>
      </c>
      <c r="R183" s="132">
        <v>-13.417999999999999</v>
      </c>
      <c r="S183" s="129">
        <v>2.77</v>
      </c>
      <c r="T183" s="129">
        <v>-71.727000000000004</v>
      </c>
      <c r="U183" s="129">
        <v>6.05</v>
      </c>
      <c r="V183" s="132">
        <v>-62</v>
      </c>
      <c r="W183" s="129">
        <v>-61</v>
      </c>
      <c r="X183" s="129">
        <v>1195</v>
      </c>
      <c r="Y183" s="129" t="s">
        <v>6026</v>
      </c>
      <c r="Z183" s="129" t="b">
        <v>1</v>
      </c>
      <c r="AA183" s="129">
        <v>0</v>
      </c>
      <c r="AB183" s="129" t="b">
        <v>0</v>
      </c>
      <c r="AC183" s="129">
        <v>46</v>
      </c>
      <c r="AD183" s="129">
        <v>0.09</v>
      </c>
      <c r="AE183" s="129" t="s">
        <v>48</v>
      </c>
      <c r="AF183" s="129" t="s">
        <v>351</v>
      </c>
      <c r="AG183" s="129" t="s">
        <v>6027</v>
      </c>
    </row>
    <row r="184" spans="1:33" x14ac:dyDescent="0.3">
      <c r="A184" s="129" t="s">
        <v>7753</v>
      </c>
      <c r="B184" s="132">
        <v>-1.01</v>
      </c>
      <c r="C184" s="132">
        <v>-8.1999999999999993</v>
      </c>
      <c r="D184" s="132">
        <v>-1.69</v>
      </c>
      <c r="E184" s="132">
        <v>-5.25</v>
      </c>
      <c r="F184" s="132">
        <v>-14.77</v>
      </c>
      <c r="G184" s="436" t="s">
        <v>56</v>
      </c>
      <c r="H184" s="409" t="s">
        <v>24</v>
      </c>
      <c r="I184" s="129">
        <v>0.40400000000000003</v>
      </c>
      <c r="J184" s="129">
        <v>-71</v>
      </c>
      <c r="K184" s="129" t="s">
        <v>7754</v>
      </c>
      <c r="L184" s="129" t="b">
        <v>0</v>
      </c>
      <c r="M184" s="129">
        <v>-53.948</v>
      </c>
      <c r="N184" s="129">
        <v>5.069</v>
      </c>
      <c r="O184" s="129">
        <v>-10.644</v>
      </c>
      <c r="P184" s="132">
        <v>-42.442</v>
      </c>
      <c r="Q184" s="132">
        <v>0.623</v>
      </c>
      <c r="R184" s="132">
        <v>-26.439</v>
      </c>
      <c r="S184" s="129">
        <v>2.66</v>
      </c>
      <c r="T184" s="129">
        <v>8.0809999999999995</v>
      </c>
      <c r="U184" s="129">
        <v>18.579999999999998</v>
      </c>
      <c r="V184" s="132">
        <v>-81</v>
      </c>
      <c r="W184" s="129">
        <v>-88</v>
      </c>
      <c r="X184" s="129">
        <v>404</v>
      </c>
      <c r="Y184" s="129" t="s">
        <v>7753</v>
      </c>
      <c r="Z184" s="129" t="b">
        <v>1</v>
      </c>
      <c r="AA184" s="129">
        <v>0</v>
      </c>
      <c r="AB184" s="129" t="b">
        <v>0</v>
      </c>
      <c r="AC184" s="129">
        <v>43</v>
      </c>
      <c r="AD184" s="129">
        <v>8.5000000000000006E-2</v>
      </c>
      <c r="AE184" s="129" t="s">
        <v>24</v>
      </c>
      <c r="AF184" s="129" t="s">
        <v>56</v>
      </c>
      <c r="AG184" s="129" t="s">
        <v>7754</v>
      </c>
    </row>
    <row r="185" spans="1:33" x14ac:dyDescent="0.3">
      <c r="A185" s="129" t="s">
        <v>2668</v>
      </c>
      <c r="B185" s="132">
        <v>1.89</v>
      </c>
      <c r="C185" s="132">
        <v>-10.18</v>
      </c>
      <c r="D185" s="132">
        <v>-24.83</v>
      </c>
      <c r="E185" s="132">
        <v>-13.72</v>
      </c>
      <c r="F185" s="132">
        <v>-15.12</v>
      </c>
      <c r="G185" s="227" t="s">
        <v>143</v>
      </c>
      <c r="H185" s="346" t="s">
        <v>44</v>
      </c>
      <c r="I185" s="129">
        <v>7.7320000000000002</v>
      </c>
      <c r="J185" s="129">
        <v>-63</v>
      </c>
      <c r="K185" s="129" t="s">
        <v>2669</v>
      </c>
      <c r="L185" s="129" t="b">
        <v>0</v>
      </c>
      <c r="M185" s="129">
        <v>-72.129000000000005</v>
      </c>
      <c r="N185" s="129">
        <v>6.4790000000000001</v>
      </c>
      <c r="O185" s="129">
        <v>-11.132</v>
      </c>
      <c r="P185" s="132">
        <v>-51.692</v>
      </c>
      <c r="Q185" s="132">
        <v>0.60299999999999998</v>
      </c>
      <c r="R185" s="132">
        <v>-31.195</v>
      </c>
      <c r="S185" s="129">
        <v>2.91</v>
      </c>
      <c r="T185" s="129">
        <v>19.861999999999998</v>
      </c>
      <c r="U185" s="129">
        <v>86.45</v>
      </c>
      <c r="V185" s="132">
        <v>-66</v>
      </c>
      <c r="W185" s="129">
        <v>-63</v>
      </c>
      <c r="X185" s="129">
        <v>79</v>
      </c>
      <c r="Y185" s="129" t="s">
        <v>2668</v>
      </c>
      <c r="Z185" s="129" t="b">
        <v>1</v>
      </c>
      <c r="AA185" s="129">
        <v>0</v>
      </c>
      <c r="AB185" s="129" t="b">
        <v>0</v>
      </c>
      <c r="AC185" s="129">
        <v>42</v>
      </c>
      <c r="AD185" s="129">
        <v>0.08</v>
      </c>
      <c r="AE185" s="129" t="s">
        <v>44</v>
      </c>
      <c r="AF185" s="129" t="s">
        <v>143</v>
      </c>
      <c r="AG185" s="129" t="s">
        <v>2669</v>
      </c>
    </row>
    <row r="186" spans="1:33" x14ac:dyDescent="0.3">
      <c r="A186" s="129" t="s">
        <v>7585</v>
      </c>
      <c r="B186" s="132">
        <v>-2.64</v>
      </c>
      <c r="C186" s="132">
        <v>-5.52</v>
      </c>
      <c r="D186" s="132">
        <v>-11.36</v>
      </c>
      <c r="E186" s="132">
        <v>8.67</v>
      </c>
      <c r="F186" s="132">
        <v>-14.18</v>
      </c>
      <c r="G186" s="392" t="s">
        <v>5663</v>
      </c>
      <c r="H186" s="345" t="s">
        <v>31</v>
      </c>
      <c r="I186" s="129">
        <v>0.90800000000000003</v>
      </c>
      <c r="J186" s="129">
        <v>-79</v>
      </c>
      <c r="K186" s="129" t="s">
        <v>2688</v>
      </c>
      <c r="L186" s="129" t="b">
        <v>0</v>
      </c>
      <c r="M186" s="129">
        <v>-34.066000000000003</v>
      </c>
      <c r="N186" s="129">
        <v>3.036</v>
      </c>
      <c r="O186" s="129">
        <v>-11.221</v>
      </c>
      <c r="P186" s="132">
        <v>-30.901</v>
      </c>
      <c r="Q186" s="132">
        <v>0.63200000000000001</v>
      </c>
      <c r="R186" s="132">
        <v>-19.513999999999999</v>
      </c>
      <c r="S186" s="129">
        <v>3.28</v>
      </c>
      <c r="T186" s="129">
        <v>34.747999999999998</v>
      </c>
      <c r="U186" s="129">
        <v>140.4</v>
      </c>
      <c r="V186" s="132">
        <v>-52</v>
      </c>
      <c r="W186" s="129">
        <v>-38</v>
      </c>
      <c r="X186" s="129">
        <v>43</v>
      </c>
      <c r="Y186" s="129" t="s">
        <v>7585</v>
      </c>
      <c r="Z186" s="129" t="b">
        <v>1</v>
      </c>
      <c r="AA186" s="129">
        <v>0</v>
      </c>
      <c r="AB186" s="129" t="b">
        <v>0</v>
      </c>
      <c r="AC186" s="129">
        <v>41</v>
      </c>
      <c r="AD186" s="129">
        <v>7.4999999999999997E-2</v>
      </c>
      <c r="AE186" s="129" t="s">
        <v>31</v>
      </c>
      <c r="AF186" s="129" t="s">
        <v>2825</v>
      </c>
      <c r="AG186" s="129" t="s">
        <v>2688</v>
      </c>
    </row>
    <row r="187" spans="1:33" x14ac:dyDescent="0.3">
      <c r="A187" s="129" t="s">
        <v>5721</v>
      </c>
      <c r="B187" s="132">
        <v>0.24</v>
      </c>
      <c r="C187" s="132">
        <v>-6.46</v>
      </c>
      <c r="D187" s="132">
        <v>-10.64</v>
      </c>
      <c r="E187" s="132">
        <v>-8.1</v>
      </c>
      <c r="F187" s="132">
        <v>-8.3000000000000007</v>
      </c>
      <c r="G187" s="376" t="s">
        <v>162</v>
      </c>
      <c r="H187" s="351" t="s">
        <v>28</v>
      </c>
      <c r="I187" s="129">
        <v>0.97099999999999997</v>
      </c>
      <c r="J187" s="129">
        <v>-76</v>
      </c>
      <c r="K187" s="129" t="s">
        <v>5722</v>
      </c>
      <c r="L187" s="129" t="b">
        <v>0</v>
      </c>
      <c r="M187" s="129">
        <v>-28.108000000000001</v>
      </c>
      <c r="N187" s="129">
        <v>2.3889999999999998</v>
      </c>
      <c r="O187" s="129">
        <v>-11.766</v>
      </c>
      <c r="P187" s="132">
        <v>-24.806999999999999</v>
      </c>
      <c r="Q187" s="132">
        <v>0.65300000000000002</v>
      </c>
      <c r="R187" s="132">
        <v>-16.201000000000001</v>
      </c>
      <c r="S187" s="129">
        <v>2.02</v>
      </c>
      <c r="T187" s="129">
        <v>58.975999999999999</v>
      </c>
      <c r="U187" s="129">
        <v>21</v>
      </c>
      <c r="V187" s="132">
        <v>-65</v>
      </c>
      <c r="W187" s="129">
        <v>-55</v>
      </c>
      <c r="X187" s="129">
        <v>471</v>
      </c>
      <c r="Y187" s="129" t="s">
        <v>5721</v>
      </c>
      <c r="Z187" s="129" t="b">
        <v>1</v>
      </c>
      <c r="AA187" s="129">
        <v>0</v>
      </c>
      <c r="AB187" s="129" t="b">
        <v>0</v>
      </c>
      <c r="AC187" s="129">
        <v>40</v>
      </c>
      <c r="AD187" s="129">
        <v>7.0000000000000007E-2</v>
      </c>
      <c r="AE187" s="129" t="s">
        <v>28</v>
      </c>
      <c r="AF187" s="129" t="s">
        <v>162</v>
      </c>
      <c r="AG187" s="35" t="s">
        <v>5722</v>
      </c>
    </row>
    <row r="188" spans="1:33" x14ac:dyDescent="0.3">
      <c r="A188" s="129" t="s">
        <v>7163</v>
      </c>
      <c r="B188" s="132">
        <v>1.5</v>
      </c>
      <c r="C188" s="132">
        <v>-13.64</v>
      </c>
      <c r="D188" s="132">
        <v>-29.83</v>
      </c>
      <c r="E188" s="132">
        <v>-15.57</v>
      </c>
      <c r="F188" s="132">
        <v>-24.54</v>
      </c>
      <c r="G188" s="402" t="s">
        <v>143</v>
      </c>
      <c r="H188" s="348" t="s">
        <v>44</v>
      </c>
      <c r="I188" s="129">
        <v>15.427</v>
      </c>
      <c r="J188" s="129">
        <v>-64</v>
      </c>
      <c r="K188" s="129" t="s">
        <v>2716</v>
      </c>
      <c r="L188" s="129" t="b">
        <v>0</v>
      </c>
      <c r="M188" s="129">
        <v>-87.620999999999995</v>
      </c>
      <c r="N188" s="129">
        <v>7.2309999999999999</v>
      </c>
      <c r="O188" s="129">
        <v>-12.117000000000001</v>
      </c>
      <c r="P188" s="132">
        <v>-62.890999999999998</v>
      </c>
      <c r="Q188" s="132">
        <v>0.63</v>
      </c>
      <c r="R188" s="132">
        <v>-39.639000000000003</v>
      </c>
      <c r="S188" s="129">
        <v>3.36</v>
      </c>
      <c r="T188" s="129">
        <v>17.876000000000001</v>
      </c>
      <c r="U188" s="129">
        <v>250</v>
      </c>
      <c r="V188" s="132">
        <v>-70</v>
      </c>
      <c r="W188" s="129">
        <v>-68</v>
      </c>
      <c r="X188" s="129">
        <v>23</v>
      </c>
      <c r="Y188" s="129" t="s">
        <v>7163</v>
      </c>
      <c r="Z188" s="129" t="b">
        <v>1</v>
      </c>
      <c r="AA188" s="129">
        <v>0</v>
      </c>
      <c r="AB188" s="129" t="b">
        <v>0</v>
      </c>
      <c r="AC188" s="129">
        <v>43</v>
      </c>
      <c r="AD188" s="129">
        <v>6.5000000000000002E-2</v>
      </c>
      <c r="AE188" s="129" t="s">
        <v>44</v>
      </c>
      <c r="AF188" s="129" t="s">
        <v>143</v>
      </c>
      <c r="AG188" s="35" t="s">
        <v>2716</v>
      </c>
    </row>
    <row r="189" spans="1:33" x14ac:dyDescent="0.3">
      <c r="A189" s="129" t="s">
        <v>2597</v>
      </c>
      <c r="B189" s="132">
        <v>-2.79</v>
      </c>
      <c r="C189" s="132">
        <v>-13.54</v>
      </c>
      <c r="D189" s="132">
        <v>-30.56</v>
      </c>
      <c r="E189" s="132">
        <v>-43.69</v>
      </c>
      <c r="F189" s="132">
        <v>-38.130000000000003</v>
      </c>
      <c r="G189" s="395" t="s">
        <v>70</v>
      </c>
      <c r="H189" s="345" t="s">
        <v>24</v>
      </c>
      <c r="I189" s="129">
        <v>0.41699999999999998</v>
      </c>
      <c r="J189" s="129">
        <v>-96</v>
      </c>
      <c r="K189" s="129" t="s">
        <v>2598</v>
      </c>
      <c r="L189" s="129" t="b">
        <v>0</v>
      </c>
      <c r="M189" s="129">
        <v>-116.629</v>
      </c>
      <c r="N189" s="129">
        <v>9.3740000000000006</v>
      </c>
      <c r="O189" s="129">
        <v>-12.442</v>
      </c>
      <c r="P189" s="132">
        <v>-76.599000000000004</v>
      </c>
      <c r="Q189" s="132">
        <v>0.69899999999999995</v>
      </c>
      <c r="R189" s="132">
        <v>-53.564999999999998</v>
      </c>
      <c r="S189" s="129">
        <v>6.66</v>
      </c>
      <c r="T189" s="129">
        <v>-20.744</v>
      </c>
      <c r="U189" s="129">
        <v>9.77</v>
      </c>
      <c r="V189" s="132">
        <v>-71</v>
      </c>
      <c r="W189" s="129">
        <v>-72</v>
      </c>
      <c r="X189" s="129">
        <v>307</v>
      </c>
      <c r="Y189" s="129" t="s">
        <v>2597</v>
      </c>
      <c r="Z189" s="129" t="b">
        <v>1</v>
      </c>
      <c r="AA189" s="129">
        <v>0</v>
      </c>
      <c r="AB189" s="129" t="b">
        <v>0</v>
      </c>
      <c r="AC189" s="129">
        <v>44</v>
      </c>
      <c r="AD189" s="129">
        <v>0.06</v>
      </c>
      <c r="AE189" s="129" t="s">
        <v>24</v>
      </c>
      <c r="AF189" s="129" t="s">
        <v>70</v>
      </c>
      <c r="AG189" s="35" t="s">
        <v>2598</v>
      </c>
    </row>
    <row r="190" spans="1:33" x14ac:dyDescent="0.3">
      <c r="A190" s="129" t="s">
        <v>2698</v>
      </c>
      <c r="B190" s="132">
        <v>0.28000000000000003</v>
      </c>
      <c r="C190" s="132">
        <v>-11.68</v>
      </c>
      <c r="D190" s="132">
        <v>-35.630000000000003</v>
      </c>
      <c r="E190" s="132">
        <v>-36.01</v>
      </c>
      <c r="F190" s="132">
        <v>-31.5</v>
      </c>
      <c r="G190" s="382" t="s">
        <v>5673</v>
      </c>
      <c r="H190" s="352" t="s">
        <v>44</v>
      </c>
      <c r="I190" s="129">
        <v>1.607</v>
      </c>
      <c r="J190" s="129">
        <v>-81</v>
      </c>
      <c r="K190" s="129" t="s">
        <v>500</v>
      </c>
      <c r="L190" s="129" t="b">
        <v>0</v>
      </c>
      <c r="M190" s="129">
        <v>-111.536</v>
      </c>
      <c r="N190" s="129">
        <v>8.4440000000000008</v>
      </c>
      <c r="O190" s="129">
        <v>-13.209</v>
      </c>
      <c r="P190" s="132">
        <v>-73.784999999999997</v>
      </c>
      <c r="Q190" s="132">
        <v>0.66400000000000003</v>
      </c>
      <c r="R190" s="132">
        <v>-48.975999999999999</v>
      </c>
      <c r="S190" s="129">
        <v>4.47</v>
      </c>
      <c r="T190" s="129">
        <v>94.921000000000006</v>
      </c>
      <c r="U190" s="129">
        <v>9.07</v>
      </c>
      <c r="V190" s="132">
        <v>6</v>
      </c>
      <c r="W190" s="129">
        <v>-20</v>
      </c>
      <c r="X190" s="129">
        <v>493</v>
      </c>
      <c r="Y190" s="129" t="s">
        <v>2698</v>
      </c>
      <c r="Z190" s="129" t="b">
        <v>1</v>
      </c>
      <c r="AA190" s="129">
        <v>0</v>
      </c>
      <c r="AB190" s="129" t="b">
        <v>0</v>
      </c>
      <c r="AC190" s="129">
        <v>45</v>
      </c>
      <c r="AD190" s="129">
        <v>5.5E-2</v>
      </c>
      <c r="AE190" s="129" t="s">
        <v>44</v>
      </c>
      <c r="AF190" s="129" t="s">
        <v>2853</v>
      </c>
      <c r="AG190" s="35" t="s">
        <v>500</v>
      </c>
    </row>
    <row r="191" spans="1:33" x14ac:dyDescent="0.3">
      <c r="A191" s="129" t="s">
        <v>2642</v>
      </c>
      <c r="B191" s="132">
        <v>-0.42</v>
      </c>
      <c r="C191" s="132">
        <v>-4.08</v>
      </c>
      <c r="D191" s="132">
        <v>-11.84</v>
      </c>
      <c r="E191" s="132">
        <v>-51.2</v>
      </c>
      <c r="F191" s="132">
        <v>-53.53</v>
      </c>
      <c r="G191" s="387" t="s">
        <v>202</v>
      </c>
      <c r="H191" s="410" t="s">
        <v>36</v>
      </c>
      <c r="I191" s="129">
        <v>0.96699999999999997</v>
      </c>
      <c r="J191" s="129">
        <v>-94</v>
      </c>
      <c r="K191" s="129" t="s">
        <v>2643</v>
      </c>
      <c r="L191" s="129" t="b">
        <v>0</v>
      </c>
      <c r="M191" s="129">
        <v>-169.78399999999999</v>
      </c>
      <c r="N191" s="129">
        <v>12.37</v>
      </c>
      <c r="O191" s="129">
        <v>-13.726000000000001</v>
      </c>
      <c r="P191" s="132">
        <v>-90.355999999999995</v>
      </c>
      <c r="Q191" s="132">
        <v>0.77400000000000002</v>
      </c>
      <c r="R191" s="132">
        <v>-69.941000000000003</v>
      </c>
      <c r="S191" s="129">
        <v>4.8</v>
      </c>
      <c r="T191" s="129">
        <v>-20.649000000000001</v>
      </c>
      <c r="U191" s="129">
        <v>5.6459999999999999</v>
      </c>
      <c r="V191" s="132">
        <v>-14</v>
      </c>
      <c r="W191" s="129">
        <v>-17</v>
      </c>
      <c r="X191" s="129">
        <v>737</v>
      </c>
      <c r="Y191" s="129" t="s">
        <v>2642</v>
      </c>
      <c r="Z191" s="129" t="b">
        <v>0</v>
      </c>
      <c r="AA191" s="129">
        <v>0</v>
      </c>
      <c r="AB191" s="129" t="b">
        <v>0</v>
      </c>
      <c r="AC191" s="129">
        <v>39</v>
      </c>
      <c r="AD191" s="129">
        <v>0.05</v>
      </c>
      <c r="AE191" s="129" t="s">
        <v>36</v>
      </c>
      <c r="AF191" s="129" t="s">
        <v>202</v>
      </c>
      <c r="AG191" s="35" t="s">
        <v>2643</v>
      </c>
    </row>
    <row r="192" spans="1:33" x14ac:dyDescent="0.3">
      <c r="A192" s="129" t="s">
        <v>553</v>
      </c>
      <c r="B192" s="132">
        <v>-1.05</v>
      </c>
      <c r="C192" s="132">
        <v>-3.76</v>
      </c>
      <c r="D192" s="132">
        <v>-7.95</v>
      </c>
      <c r="E192" s="132">
        <v>-38.69</v>
      </c>
      <c r="F192" s="132">
        <v>-34.67</v>
      </c>
      <c r="G192" s="397" t="s">
        <v>130</v>
      </c>
      <c r="H192" s="345" t="s">
        <v>31</v>
      </c>
      <c r="I192" s="129">
        <v>2.4489999999999998</v>
      </c>
      <c r="J192" s="129">
        <v>-46</v>
      </c>
      <c r="K192" s="129" t="s">
        <v>494</v>
      </c>
      <c r="L192" s="129" t="b">
        <v>0</v>
      </c>
      <c r="M192" s="129">
        <v>-94.844999999999999</v>
      </c>
      <c r="N192" s="129">
        <v>6.5439999999999996</v>
      </c>
      <c r="O192" s="129">
        <v>-14.493</v>
      </c>
      <c r="P192" s="132">
        <v>-70.307000000000002</v>
      </c>
      <c r="Q192" s="132">
        <v>0.78300000000000003</v>
      </c>
      <c r="R192" s="132">
        <v>-55.024000000000001</v>
      </c>
      <c r="S192" s="129">
        <v>3.57</v>
      </c>
      <c r="T192" s="129">
        <v>-95.275000000000006</v>
      </c>
      <c r="U192" s="129">
        <v>21.76</v>
      </c>
      <c r="V192" s="132">
        <v>-65</v>
      </c>
      <c r="W192" s="129">
        <v>-71</v>
      </c>
      <c r="X192" s="129">
        <v>257</v>
      </c>
      <c r="Y192" s="129" t="s">
        <v>553</v>
      </c>
      <c r="Z192" s="129" t="b">
        <v>1</v>
      </c>
      <c r="AA192" s="129">
        <v>0</v>
      </c>
      <c r="AB192" s="129" t="b">
        <v>0</v>
      </c>
      <c r="AC192" s="129">
        <v>38</v>
      </c>
      <c r="AD192" s="129">
        <v>4.4999999999999998E-2</v>
      </c>
      <c r="AE192" s="129" t="s">
        <v>31</v>
      </c>
      <c r="AF192" s="129" t="s">
        <v>130</v>
      </c>
      <c r="AG192" s="35" t="s">
        <v>494</v>
      </c>
    </row>
    <row r="193" spans="1:33" x14ac:dyDescent="0.3">
      <c r="A193" s="129" t="s">
        <v>2568</v>
      </c>
      <c r="B193" s="132">
        <v>2.56</v>
      </c>
      <c r="C193" s="132">
        <v>-6.86</v>
      </c>
      <c r="D193" s="132">
        <v>-14.01</v>
      </c>
      <c r="E193" s="132">
        <v>-17.05</v>
      </c>
      <c r="F193" s="132">
        <v>-18.11</v>
      </c>
      <c r="G193" s="367" t="s">
        <v>153</v>
      </c>
      <c r="H193" s="410" t="s">
        <v>48</v>
      </c>
      <c r="I193" s="129">
        <v>9.6069999999999993</v>
      </c>
      <c r="J193" s="129">
        <v>-36</v>
      </c>
      <c r="K193" s="129" t="s">
        <v>2569</v>
      </c>
      <c r="L193" s="129" t="b">
        <v>0</v>
      </c>
      <c r="M193" s="129">
        <v>-53.171999999999997</v>
      </c>
      <c r="N193" s="129">
        <v>3.359</v>
      </c>
      <c r="O193" s="129">
        <v>-15.831</v>
      </c>
      <c r="P193" s="132">
        <v>-44.149000000000001</v>
      </c>
      <c r="Q193" s="132">
        <v>0.75900000000000001</v>
      </c>
      <c r="R193" s="132">
        <v>-33.518000000000001</v>
      </c>
      <c r="S193" s="129">
        <v>1.78</v>
      </c>
      <c r="T193" s="129">
        <v>123.467</v>
      </c>
      <c r="U193" s="129">
        <v>66.540000000000006</v>
      </c>
      <c r="V193" s="132">
        <v>-69</v>
      </c>
      <c r="W193" s="129">
        <v>-72</v>
      </c>
      <c r="X193" s="129">
        <v>169</v>
      </c>
      <c r="Y193" s="129" t="s">
        <v>2568</v>
      </c>
      <c r="Z193" s="129" t="b">
        <v>1</v>
      </c>
      <c r="AA193" s="129">
        <v>0</v>
      </c>
      <c r="AB193" s="129" t="b">
        <v>0</v>
      </c>
      <c r="AC193" s="129">
        <v>46</v>
      </c>
      <c r="AD193" s="129">
        <v>0.04</v>
      </c>
      <c r="AE193" s="129" t="s">
        <v>48</v>
      </c>
      <c r="AF193" s="129" t="s">
        <v>153</v>
      </c>
      <c r="AG193" s="35" t="s">
        <v>2569</v>
      </c>
    </row>
    <row r="194" spans="1:33" x14ac:dyDescent="0.3">
      <c r="A194" s="129" t="s">
        <v>2729</v>
      </c>
      <c r="B194" s="132">
        <v>-2.11</v>
      </c>
      <c r="C194" s="132">
        <v>-6.58</v>
      </c>
      <c r="D194" s="132">
        <v>-12.94</v>
      </c>
      <c r="E194" s="132">
        <v>-20.440000000000001</v>
      </c>
      <c r="F194" s="132">
        <v>-19.100000000000001</v>
      </c>
      <c r="G194" s="385" t="s">
        <v>408</v>
      </c>
      <c r="H194" s="352" t="s">
        <v>36</v>
      </c>
      <c r="I194" s="129">
        <v>3.1749999999999998</v>
      </c>
      <c r="J194" s="129">
        <v>-39</v>
      </c>
      <c r="K194" s="129" t="s">
        <v>496</v>
      </c>
      <c r="L194" s="129" t="b">
        <v>0</v>
      </c>
      <c r="M194" s="129">
        <v>-75.210999999999999</v>
      </c>
      <c r="N194" s="129">
        <v>4.7069999999999999</v>
      </c>
      <c r="O194" s="129">
        <v>-15.977</v>
      </c>
      <c r="P194" s="132">
        <v>-54.517000000000003</v>
      </c>
      <c r="Q194" s="132">
        <v>0.78800000000000003</v>
      </c>
      <c r="R194" s="132">
        <v>-42.970999999999997</v>
      </c>
      <c r="S194" s="129">
        <v>2.66</v>
      </c>
      <c r="T194" s="129">
        <v>-82.475999999999999</v>
      </c>
      <c r="U194" s="129">
        <v>46</v>
      </c>
      <c r="V194" s="132">
        <v>-35</v>
      </c>
      <c r="W194" s="129">
        <v>-50</v>
      </c>
      <c r="X194" s="129">
        <v>163</v>
      </c>
      <c r="Y194" s="129" t="s">
        <v>2729</v>
      </c>
      <c r="Z194" s="129" t="b">
        <v>1</v>
      </c>
      <c r="AA194" s="129">
        <v>0</v>
      </c>
      <c r="AB194" s="129" t="b">
        <v>0</v>
      </c>
      <c r="AC194" s="129">
        <v>40</v>
      </c>
      <c r="AD194" s="129">
        <v>3.5000000000000003E-2</v>
      </c>
      <c r="AE194" s="129" t="s">
        <v>36</v>
      </c>
      <c r="AF194" s="129" t="s">
        <v>408</v>
      </c>
      <c r="AG194" s="35" t="s">
        <v>496</v>
      </c>
    </row>
    <row r="195" spans="1:33" x14ac:dyDescent="0.3">
      <c r="A195" s="129" t="s">
        <v>2681</v>
      </c>
      <c r="B195" s="132">
        <v>-1.1000000000000001</v>
      </c>
      <c r="C195" s="132">
        <v>-8.0299999999999994</v>
      </c>
      <c r="D195" s="132">
        <v>-11.35</v>
      </c>
      <c r="E195" s="132">
        <v>-12.97</v>
      </c>
      <c r="F195" s="132">
        <v>-19.98</v>
      </c>
      <c r="G195" s="371" t="s">
        <v>133</v>
      </c>
      <c r="H195" s="412" t="s">
        <v>24</v>
      </c>
      <c r="I195" s="129">
        <v>7.5339999999999998</v>
      </c>
      <c r="J195" s="129">
        <v>-43</v>
      </c>
      <c r="K195" s="129" t="s">
        <v>506</v>
      </c>
      <c r="L195" s="129" t="b">
        <v>0</v>
      </c>
      <c r="M195" s="129">
        <v>-38.395000000000003</v>
      </c>
      <c r="N195" s="129">
        <v>2.359</v>
      </c>
      <c r="O195" s="129">
        <v>-16.279</v>
      </c>
      <c r="P195" s="132">
        <v>-34.709000000000003</v>
      </c>
      <c r="Q195" s="132">
        <v>0.79</v>
      </c>
      <c r="R195" s="132">
        <v>-27.436</v>
      </c>
      <c r="S195" s="129">
        <v>2.2200000000000002</v>
      </c>
      <c r="T195" s="129">
        <v>47.244</v>
      </c>
      <c r="U195" s="129">
        <v>6.2960000000000003</v>
      </c>
      <c r="V195" s="132">
        <v>-62</v>
      </c>
      <c r="W195" s="129">
        <v>-60</v>
      </c>
      <c r="X195" s="129">
        <v>1431</v>
      </c>
      <c r="Y195" s="129" t="s">
        <v>2681</v>
      </c>
      <c r="Z195" s="129" t="b">
        <v>1</v>
      </c>
      <c r="AA195" s="129">
        <v>0</v>
      </c>
      <c r="AB195" s="129" t="b">
        <v>0</v>
      </c>
      <c r="AC195" s="129">
        <v>43</v>
      </c>
      <c r="AD195" s="129">
        <v>0.03</v>
      </c>
      <c r="AE195" s="129" t="s">
        <v>24</v>
      </c>
      <c r="AF195" s="129" t="s">
        <v>133</v>
      </c>
      <c r="AG195" s="35" t="s">
        <v>506</v>
      </c>
    </row>
    <row r="196" spans="1:33" x14ac:dyDescent="0.3">
      <c r="A196" s="129" t="s">
        <v>5764</v>
      </c>
      <c r="B196" s="132">
        <v>4.0199999999999996</v>
      </c>
      <c r="C196" s="132">
        <v>-9.31</v>
      </c>
      <c r="D196" s="132">
        <v>-23.26</v>
      </c>
      <c r="E196" s="132">
        <v>-14.61</v>
      </c>
      <c r="F196" s="132">
        <v>-23.98</v>
      </c>
      <c r="G196" s="357" t="s">
        <v>143</v>
      </c>
      <c r="H196" s="348" t="s">
        <v>44</v>
      </c>
      <c r="I196" s="129">
        <v>15.695</v>
      </c>
      <c r="J196" s="129">
        <v>-78</v>
      </c>
      <c r="K196" s="129" t="s">
        <v>2716</v>
      </c>
      <c r="L196" s="129" t="b">
        <v>0</v>
      </c>
      <c r="M196" s="129">
        <v>-85.77</v>
      </c>
      <c r="N196" s="129">
        <v>5.1609999999999996</v>
      </c>
      <c r="O196" s="129">
        <v>-16.617999999999999</v>
      </c>
      <c r="P196" s="132">
        <v>-62.463000000000001</v>
      </c>
      <c r="Q196" s="132">
        <v>0.76300000000000001</v>
      </c>
      <c r="R196" s="132">
        <v>-47.661999999999999</v>
      </c>
      <c r="S196" s="129">
        <v>2.77</v>
      </c>
      <c r="T196" s="129">
        <v>82.968999999999994</v>
      </c>
      <c r="U196" s="129">
        <v>204.5</v>
      </c>
      <c r="V196" s="132">
        <v>-38</v>
      </c>
      <c r="W196" s="129">
        <v>-35</v>
      </c>
      <c r="X196" s="129">
        <v>35</v>
      </c>
      <c r="Y196" s="129" t="s">
        <v>5764</v>
      </c>
      <c r="Z196" s="129" t="b">
        <v>1</v>
      </c>
      <c r="AA196" s="129">
        <v>0</v>
      </c>
      <c r="AB196" s="129" t="b">
        <v>0</v>
      </c>
      <c r="AC196" s="129">
        <v>43</v>
      </c>
      <c r="AD196" s="129">
        <v>2.5000000000000001E-2</v>
      </c>
      <c r="AE196" s="129" t="s">
        <v>44</v>
      </c>
      <c r="AF196" s="129" t="s">
        <v>143</v>
      </c>
      <c r="AG196" s="35" t="s">
        <v>2716</v>
      </c>
    </row>
    <row r="197" spans="1:33" x14ac:dyDescent="0.3">
      <c r="A197" s="129" t="s">
        <v>2679</v>
      </c>
      <c r="B197" s="132">
        <v>-1.56</v>
      </c>
      <c r="C197" s="132">
        <v>-2.3199999999999998</v>
      </c>
      <c r="D197" s="132">
        <v>-15.07</v>
      </c>
      <c r="E197" s="132">
        <v>-12.83</v>
      </c>
      <c r="F197" s="132">
        <v>-15.14</v>
      </c>
      <c r="G197" s="373" t="s">
        <v>5662</v>
      </c>
      <c r="H197" s="346" t="s">
        <v>31</v>
      </c>
      <c r="I197" s="129">
        <v>1.9570000000000001</v>
      </c>
      <c r="J197" s="129">
        <v>-86</v>
      </c>
      <c r="K197" s="129" t="s">
        <v>2680</v>
      </c>
      <c r="L197" s="129" t="b">
        <v>0</v>
      </c>
      <c r="M197" s="129">
        <v>-62.158000000000001</v>
      </c>
      <c r="N197" s="129">
        <v>3.335</v>
      </c>
      <c r="O197" s="129">
        <v>-18.638999999999999</v>
      </c>
      <c r="P197" s="132">
        <v>-47.216000000000001</v>
      </c>
      <c r="Q197" s="132">
        <v>0.82099999999999995</v>
      </c>
      <c r="R197" s="132">
        <v>-38.765000000000001</v>
      </c>
      <c r="S197" s="129">
        <v>2.0299999999999998</v>
      </c>
      <c r="T197" s="129">
        <v>-36.765000000000001</v>
      </c>
      <c r="U197" s="129">
        <v>11.38</v>
      </c>
      <c r="V197" s="132">
        <v>-51</v>
      </c>
      <c r="W197" s="129">
        <v>-63</v>
      </c>
      <c r="X197" s="129">
        <v>865</v>
      </c>
      <c r="Y197" s="129" t="s">
        <v>2679</v>
      </c>
      <c r="Z197" s="129" t="b">
        <v>1</v>
      </c>
      <c r="AA197" s="129">
        <v>0</v>
      </c>
      <c r="AB197" s="129" t="b">
        <v>0</v>
      </c>
      <c r="AC197" s="129">
        <v>46</v>
      </c>
      <c r="AD197" s="129">
        <v>0.02</v>
      </c>
      <c r="AE197" s="129" t="s">
        <v>31</v>
      </c>
      <c r="AF197" s="129" t="s">
        <v>2833</v>
      </c>
      <c r="AG197" s="35" t="s">
        <v>2680</v>
      </c>
    </row>
    <row r="198" spans="1:33" x14ac:dyDescent="0.3">
      <c r="A198" s="129" t="s">
        <v>2609</v>
      </c>
      <c r="B198" s="132">
        <v>-1.63</v>
      </c>
      <c r="C198" s="132">
        <v>-9.27</v>
      </c>
      <c r="D198" s="132">
        <v>-21.98</v>
      </c>
      <c r="E198" s="132">
        <v>-31.31</v>
      </c>
      <c r="F198" s="132">
        <v>-25.67</v>
      </c>
      <c r="G198" s="373" t="s">
        <v>365</v>
      </c>
      <c r="H198" s="346" t="s">
        <v>36</v>
      </c>
      <c r="I198" s="129">
        <v>0.379</v>
      </c>
      <c r="J198" s="129">
        <v>-55</v>
      </c>
      <c r="K198" s="129" t="s">
        <v>2610</v>
      </c>
      <c r="L198" s="129" t="b">
        <v>0</v>
      </c>
      <c r="M198" s="129">
        <v>-60.247999999999998</v>
      </c>
      <c r="N198" s="129">
        <v>3.0339999999999998</v>
      </c>
      <c r="O198" s="129">
        <v>-19.856000000000002</v>
      </c>
      <c r="P198" s="132">
        <v>-50.149000000000001</v>
      </c>
      <c r="Q198" s="132">
        <v>0.83499999999999996</v>
      </c>
      <c r="R198" s="132">
        <v>-41.878</v>
      </c>
      <c r="S198" s="129">
        <v>3.25</v>
      </c>
      <c r="T198" s="129">
        <v>-42.506</v>
      </c>
      <c r="U198" s="129">
        <v>36.200000000000003</v>
      </c>
      <c r="V198" s="132">
        <v>142</v>
      </c>
      <c r="W198" s="129">
        <v>164</v>
      </c>
      <c r="X198" s="129">
        <v>170</v>
      </c>
      <c r="Y198" s="129" t="s">
        <v>2609</v>
      </c>
      <c r="Z198" s="129" t="b">
        <v>1</v>
      </c>
      <c r="AA198" s="129">
        <v>0</v>
      </c>
      <c r="AB198" s="129" t="b">
        <v>0</v>
      </c>
      <c r="AC198" s="129">
        <v>34</v>
      </c>
      <c r="AD198" s="129">
        <v>1.4999999999999999E-2</v>
      </c>
      <c r="AE198" s="129" t="s">
        <v>36</v>
      </c>
      <c r="AF198" s="129" t="s">
        <v>365</v>
      </c>
      <c r="AG198" s="35" t="s">
        <v>2610</v>
      </c>
    </row>
    <row r="199" spans="1:33" x14ac:dyDescent="0.3">
      <c r="A199" s="129" t="s">
        <v>2532</v>
      </c>
      <c r="B199" s="132">
        <v>4.72</v>
      </c>
      <c r="C199" s="132">
        <v>5.8</v>
      </c>
      <c r="D199" s="132">
        <v>-6.59</v>
      </c>
      <c r="E199" s="132">
        <v>-15.08</v>
      </c>
      <c r="F199" s="132">
        <v>-13.59</v>
      </c>
      <c r="G199" s="404" t="s">
        <v>88</v>
      </c>
      <c r="H199" s="348" t="s">
        <v>31</v>
      </c>
      <c r="I199" s="129">
        <v>2.3380000000000001</v>
      </c>
      <c r="J199" s="129">
        <v>-62</v>
      </c>
      <c r="K199" s="129" t="s">
        <v>2533</v>
      </c>
      <c r="L199" s="129" t="b">
        <v>0</v>
      </c>
      <c r="M199" s="129">
        <v>-49.786000000000001</v>
      </c>
      <c r="N199" s="129">
        <v>2.4049999999999998</v>
      </c>
      <c r="O199" s="129">
        <v>-20.704000000000001</v>
      </c>
      <c r="P199" s="132">
        <v>-42.069000000000003</v>
      </c>
      <c r="Q199" s="132">
        <v>0.86</v>
      </c>
      <c r="R199" s="132">
        <v>-36.177999999999997</v>
      </c>
      <c r="S199" s="129">
        <v>2.39</v>
      </c>
      <c r="T199" s="129">
        <v>43.686999999999998</v>
      </c>
      <c r="U199" s="129">
        <v>76.599999999999994</v>
      </c>
      <c r="V199" s="132">
        <v>-89</v>
      </c>
      <c r="W199" s="129">
        <v>-90</v>
      </c>
      <c r="X199" s="129">
        <v>109</v>
      </c>
      <c r="Y199" s="129" t="s">
        <v>2532</v>
      </c>
      <c r="Z199" s="129" t="b">
        <v>1</v>
      </c>
      <c r="AA199" s="129">
        <v>0</v>
      </c>
      <c r="AB199" s="129" t="b">
        <v>0</v>
      </c>
      <c r="AC199" s="129">
        <v>39</v>
      </c>
      <c r="AD199" s="129">
        <v>0.01</v>
      </c>
      <c r="AE199" s="129" t="s">
        <v>31</v>
      </c>
      <c r="AF199" s="129" t="s">
        <v>88</v>
      </c>
      <c r="AG199" s="35" t="s">
        <v>2533</v>
      </c>
    </row>
    <row r="200" spans="1:33" x14ac:dyDescent="0.3">
      <c r="A200" s="129" t="s">
        <v>2660</v>
      </c>
      <c r="B200" s="132">
        <v>-4.5199999999999996</v>
      </c>
      <c r="C200" s="132">
        <v>-9.83</v>
      </c>
      <c r="D200" s="132">
        <v>-13.88</v>
      </c>
      <c r="E200" s="132">
        <v>-25.57</v>
      </c>
      <c r="F200" s="132">
        <v>-28.72</v>
      </c>
      <c r="G200" s="367" t="s">
        <v>441</v>
      </c>
      <c r="H200" s="410" t="s">
        <v>24</v>
      </c>
      <c r="I200" s="129">
        <v>0.77200000000000002</v>
      </c>
      <c r="J200" s="129">
        <v>-57</v>
      </c>
      <c r="K200" s="129" t="s">
        <v>2644</v>
      </c>
      <c r="L200" s="129" t="b">
        <v>0</v>
      </c>
      <c r="M200" s="129">
        <v>-70.156000000000006</v>
      </c>
      <c r="N200" s="129">
        <v>3.3420000000000001</v>
      </c>
      <c r="O200" s="129">
        <v>-20.992999999999999</v>
      </c>
      <c r="P200" s="132">
        <v>-56.195999999999998</v>
      </c>
      <c r="Q200" s="132">
        <v>0.871</v>
      </c>
      <c r="R200" s="132">
        <v>-48.935000000000002</v>
      </c>
      <c r="S200" s="129">
        <v>2.83</v>
      </c>
      <c r="T200" s="129">
        <v>-183.916</v>
      </c>
      <c r="U200" s="129">
        <v>21.1</v>
      </c>
      <c r="V200" s="132">
        <v>-3</v>
      </c>
      <c r="W200" s="129">
        <v>18</v>
      </c>
      <c r="X200" s="129">
        <v>334</v>
      </c>
      <c r="Y200" s="129" t="s">
        <v>2660</v>
      </c>
      <c r="Z200" s="129" t="b">
        <v>1</v>
      </c>
      <c r="AA200" s="129">
        <v>0</v>
      </c>
      <c r="AB200" s="129" t="b">
        <v>0</v>
      </c>
      <c r="AC200" s="129">
        <v>44</v>
      </c>
      <c r="AD200" s="129">
        <v>5.0000000000000001E-3</v>
      </c>
      <c r="AE200" s="129" t="s">
        <v>24</v>
      </c>
      <c r="AF200" s="129" t="s">
        <v>441</v>
      </c>
      <c r="AG200" s="35" t="s">
        <v>2644</v>
      </c>
    </row>
    <row r="201" spans="1:33" x14ac:dyDescent="0.3">
      <c r="A201" s="129" t="s">
        <v>2681</v>
      </c>
      <c r="B201" s="132">
        <v>-1.55</v>
      </c>
      <c r="C201" s="132">
        <v>-8.49</v>
      </c>
      <c r="D201" s="132">
        <v>-14.43</v>
      </c>
      <c r="E201" s="132">
        <v>-14.81</v>
      </c>
      <c r="F201" s="132">
        <v>-19.2</v>
      </c>
      <c r="G201" s="386" t="s">
        <v>133</v>
      </c>
      <c r="H201" s="348" t="s">
        <v>24</v>
      </c>
      <c r="I201" s="129">
        <v>7.4550000000000001</v>
      </c>
      <c r="J201" s="129">
        <v>-43</v>
      </c>
      <c r="K201" s="129" t="s">
        <v>506</v>
      </c>
      <c r="L201" s="129" t="b">
        <v>0</v>
      </c>
      <c r="M201" s="129">
        <v>-38.548000000000002</v>
      </c>
      <c r="N201" s="129">
        <v>2.36</v>
      </c>
      <c r="O201" s="129">
        <v>-16.335999999999999</v>
      </c>
      <c r="P201" s="132">
        <v>-34.881999999999998</v>
      </c>
      <c r="Q201" s="132">
        <v>0.79200000000000004</v>
      </c>
      <c r="R201" s="132">
        <v>-27.631</v>
      </c>
      <c r="S201" s="129">
        <v>2.2599999999999998</v>
      </c>
      <c r="T201" s="129">
        <v>-46.774999999999999</v>
      </c>
      <c r="U201" s="129">
        <v>6.23</v>
      </c>
      <c r="V201" s="132">
        <v>-22</v>
      </c>
      <c r="W201" s="129">
        <v>-13</v>
      </c>
      <c r="X201" s="129">
        <v>1417</v>
      </c>
      <c r="Y201" s="129" t="s">
        <v>2681</v>
      </c>
      <c r="Z201" s="129" t="b">
        <v>1</v>
      </c>
      <c r="AA201" s="129">
        <v>0</v>
      </c>
      <c r="AB201" s="129" t="b">
        <v>0</v>
      </c>
      <c r="AC201" s="129">
        <v>42</v>
      </c>
      <c r="AD201" s="129">
        <v>2.5000000000000001E-2</v>
      </c>
      <c r="AE201" s="129" t="s">
        <v>24</v>
      </c>
      <c r="AF201" s="129" t="s">
        <v>133</v>
      </c>
      <c r="AG201" s="35" t="s">
        <v>506</v>
      </c>
    </row>
    <row r="202" spans="1:33" x14ac:dyDescent="0.3">
      <c r="A202" s="129" t="s">
        <v>2679</v>
      </c>
      <c r="B202" s="132">
        <v>-0.09</v>
      </c>
      <c r="C202" s="132">
        <v>-1.42</v>
      </c>
      <c r="D202" s="132">
        <v>-16.95</v>
      </c>
      <c r="E202" s="132">
        <v>-12.35</v>
      </c>
      <c r="F202" s="132">
        <v>-14.06</v>
      </c>
      <c r="G202" s="229" t="s">
        <v>5662</v>
      </c>
      <c r="H202" s="410" t="s">
        <v>31</v>
      </c>
      <c r="I202" s="129">
        <v>1.9810000000000001</v>
      </c>
      <c r="J202" s="129">
        <v>-86</v>
      </c>
      <c r="K202" s="129" t="s">
        <v>2680</v>
      </c>
      <c r="L202" s="129" t="b">
        <v>0</v>
      </c>
      <c r="M202" s="129">
        <v>-60.518000000000001</v>
      </c>
      <c r="N202" s="129">
        <v>3.5190000000000001</v>
      </c>
      <c r="O202" s="129">
        <v>-17.198</v>
      </c>
      <c r="P202" s="132">
        <v>-46.252000000000002</v>
      </c>
      <c r="Q202" s="132">
        <v>0.79500000000000004</v>
      </c>
      <c r="R202" s="132">
        <v>-36.783000000000001</v>
      </c>
      <c r="S202" s="129">
        <v>1.98</v>
      </c>
      <c r="T202" s="129">
        <v>-26.454999999999998</v>
      </c>
      <c r="U202" s="129">
        <v>11.465</v>
      </c>
      <c r="V202" s="132">
        <v>-15</v>
      </c>
      <c r="W202" s="129">
        <v>-32</v>
      </c>
      <c r="X202" s="129">
        <v>881</v>
      </c>
      <c r="Y202" s="129" t="s">
        <v>2679</v>
      </c>
      <c r="Z202" s="129" t="b">
        <v>1</v>
      </c>
      <c r="AA202" s="129">
        <v>0</v>
      </c>
      <c r="AB202" s="129" t="b">
        <v>0</v>
      </c>
      <c r="AC202" s="129">
        <v>47</v>
      </c>
      <c r="AD202" s="129">
        <v>0.02</v>
      </c>
      <c r="AE202" s="129" t="s">
        <v>31</v>
      </c>
      <c r="AF202" s="129" t="s">
        <v>2833</v>
      </c>
      <c r="AG202" s="35" t="s">
        <v>2680</v>
      </c>
    </row>
    <row r="203" spans="1:33" x14ac:dyDescent="0.3">
      <c r="A203" s="35" t="s">
        <v>2609</v>
      </c>
      <c r="B203" s="132">
        <v>-2.65</v>
      </c>
      <c r="C203" s="132">
        <v>-8.48</v>
      </c>
      <c r="D203" s="132">
        <v>-19.61</v>
      </c>
      <c r="E203" s="132">
        <v>-31.27</v>
      </c>
      <c r="F203" s="132">
        <v>-25.41</v>
      </c>
      <c r="G203" s="358" t="s">
        <v>365</v>
      </c>
      <c r="H203" s="345" t="s">
        <v>36</v>
      </c>
      <c r="I203" s="35">
        <v>0.38500000000000001</v>
      </c>
      <c r="J203" s="35">
        <v>-55</v>
      </c>
      <c r="K203" s="35" t="s">
        <v>2610</v>
      </c>
      <c r="L203" s="35" t="b">
        <v>0</v>
      </c>
      <c r="M203" s="35">
        <v>-59.625</v>
      </c>
      <c r="N203" s="35">
        <v>3.012</v>
      </c>
      <c r="O203" s="35">
        <v>-19.794</v>
      </c>
      <c r="P203" s="132">
        <v>-49.838999999999999</v>
      </c>
      <c r="Q203" s="132">
        <v>0.83499999999999996</v>
      </c>
      <c r="R203" s="132">
        <v>-41.601999999999997</v>
      </c>
      <c r="S203" s="35">
        <v>3.12</v>
      </c>
      <c r="T203" s="70">
        <v>-69.936000000000007</v>
      </c>
      <c r="U203" s="35">
        <v>36.700000000000003</v>
      </c>
      <c r="V203" s="132">
        <v>-55</v>
      </c>
      <c r="W203" s="35">
        <v>-56</v>
      </c>
      <c r="X203" s="35">
        <v>174</v>
      </c>
      <c r="Y203" s="35" t="s">
        <v>2609</v>
      </c>
      <c r="Z203" s="35" t="b">
        <v>1</v>
      </c>
      <c r="AA203" s="35">
        <v>0</v>
      </c>
      <c r="AB203" s="35" t="b">
        <v>0</v>
      </c>
      <c r="AC203" s="35">
        <v>35</v>
      </c>
      <c r="AD203" s="35">
        <v>1.4999999999999999E-2</v>
      </c>
      <c r="AE203" s="35" t="s">
        <v>36</v>
      </c>
      <c r="AF203" s="35" t="s">
        <v>365</v>
      </c>
      <c r="AG203" s="35" t="s">
        <v>2610</v>
      </c>
    </row>
    <row r="204" spans="1:33" x14ac:dyDescent="0.3">
      <c r="A204" s="35" t="s">
        <v>2660</v>
      </c>
      <c r="B204" s="132">
        <v>0.68</v>
      </c>
      <c r="C204" s="132">
        <v>-3.69</v>
      </c>
      <c r="D204" s="132">
        <v>-11.73</v>
      </c>
      <c r="E204" s="132">
        <v>-20.43</v>
      </c>
      <c r="F204" s="132">
        <v>-25.88</v>
      </c>
      <c r="G204" s="374" t="s">
        <v>441</v>
      </c>
      <c r="H204" s="348" t="s">
        <v>24</v>
      </c>
      <c r="I204" s="35">
        <v>0.81299999999999994</v>
      </c>
      <c r="J204" s="35">
        <v>-55</v>
      </c>
      <c r="K204" s="35" t="s">
        <v>2644</v>
      </c>
      <c r="L204" s="35" t="b">
        <v>0</v>
      </c>
      <c r="M204" s="35">
        <v>-70.813999999999993</v>
      </c>
      <c r="N204" s="35">
        <v>3.3610000000000002</v>
      </c>
      <c r="O204" s="35">
        <v>-21.068000000000001</v>
      </c>
      <c r="P204" s="132">
        <v>-56.215000000000003</v>
      </c>
      <c r="Q204" s="132">
        <v>0.872</v>
      </c>
      <c r="R204" s="132">
        <v>-49.005000000000003</v>
      </c>
      <c r="S204" s="35">
        <v>2.4500000000000002</v>
      </c>
      <c r="T204" s="70">
        <v>36.838999999999999</v>
      </c>
      <c r="U204" s="35">
        <v>22.2</v>
      </c>
      <c r="V204" s="132">
        <v>16</v>
      </c>
      <c r="W204" s="35">
        <v>40</v>
      </c>
      <c r="X204" s="35">
        <v>368</v>
      </c>
      <c r="Y204" s="35" t="s">
        <v>2660</v>
      </c>
      <c r="Z204" s="35" t="b">
        <v>1</v>
      </c>
      <c r="AA204" s="35">
        <v>0</v>
      </c>
      <c r="AB204" s="35" t="b">
        <v>0</v>
      </c>
      <c r="AC204" s="35">
        <v>44</v>
      </c>
      <c r="AD204" s="35">
        <v>0.01</v>
      </c>
      <c r="AE204" s="35" t="s">
        <v>24</v>
      </c>
      <c r="AF204" s="35" t="s">
        <v>441</v>
      </c>
      <c r="AG204" s="35" t="s">
        <v>2644</v>
      </c>
    </row>
    <row r="205" spans="1:33" x14ac:dyDescent="0.3">
      <c r="A205" s="35" t="s">
        <v>2532</v>
      </c>
      <c r="B205" s="132">
        <v>5.42</v>
      </c>
      <c r="C205" s="132">
        <v>2.4300000000000002</v>
      </c>
      <c r="D205" s="132">
        <v>-7.79</v>
      </c>
      <c r="E205" s="132">
        <v>-15.96</v>
      </c>
      <c r="F205" s="132">
        <v>-14.69</v>
      </c>
      <c r="G205" s="401" t="s">
        <v>88</v>
      </c>
      <c r="H205" s="346" t="s">
        <v>31</v>
      </c>
      <c r="I205" s="35">
        <v>2.3130000000000002</v>
      </c>
      <c r="J205" s="35">
        <v>-62</v>
      </c>
      <c r="K205" s="35" t="s">
        <v>2533</v>
      </c>
      <c r="L205" s="35" t="b">
        <v>0</v>
      </c>
      <c r="M205" s="35">
        <v>-51.220999999999997</v>
      </c>
      <c r="N205" s="35">
        <v>2.3820000000000001</v>
      </c>
      <c r="O205" s="35">
        <v>-21.506</v>
      </c>
      <c r="P205" s="132">
        <v>-42.457000000000001</v>
      </c>
      <c r="Q205" s="132">
        <v>0.86799999999999999</v>
      </c>
      <c r="R205" s="132">
        <v>-36.838000000000001</v>
      </c>
      <c r="S205" s="35">
        <v>2.52</v>
      </c>
      <c r="T205" s="70">
        <v>15.712</v>
      </c>
      <c r="U205" s="35">
        <v>75.8</v>
      </c>
      <c r="V205" s="132">
        <v>-31</v>
      </c>
      <c r="W205" s="35">
        <v>-38</v>
      </c>
      <c r="X205" s="35">
        <v>104</v>
      </c>
      <c r="Y205" s="35" t="s">
        <v>2532</v>
      </c>
      <c r="Z205" s="35" t="b">
        <v>1</v>
      </c>
      <c r="AA205" s="35">
        <v>0</v>
      </c>
      <c r="AB205" s="35" t="b">
        <v>0</v>
      </c>
      <c r="AC205" s="35">
        <v>39</v>
      </c>
      <c r="AD205" s="35">
        <v>5.0000000000000001E-3</v>
      </c>
      <c r="AE205" s="35" t="s">
        <v>31</v>
      </c>
      <c r="AF205" s="35" t="s">
        <v>88</v>
      </c>
      <c r="AG205" s="35" t="s">
        <v>2533</v>
      </c>
    </row>
    <row r="206" spans="1:33" x14ac:dyDescent="0.3">
      <c r="A206" s="35" t="s">
        <v>2609</v>
      </c>
      <c r="B206" s="132">
        <v>-1.83</v>
      </c>
      <c r="C206" s="132">
        <v>-7.64</v>
      </c>
      <c r="D206" s="132">
        <v>-17.489999999999998</v>
      </c>
      <c r="E206" s="132">
        <v>-29.25</v>
      </c>
      <c r="F206" s="132">
        <v>-24.17</v>
      </c>
      <c r="G206" s="408" t="s">
        <v>365</v>
      </c>
      <c r="H206" s="348" t="s">
        <v>36</v>
      </c>
      <c r="I206" s="35">
        <v>0.39300000000000002</v>
      </c>
      <c r="J206" s="35">
        <v>-55</v>
      </c>
      <c r="K206" s="35" t="s">
        <v>2610</v>
      </c>
      <c r="L206" s="35" t="b">
        <v>0</v>
      </c>
      <c r="M206" s="35">
        <v>-59.883000000000003</v>
      </c>
      <c r="N206" s="35">
        <v>3.0310000000000001</v>
      </c>
      <c r="O206" s="35">
        <v>-19.756</v>
      </c>
      <c r="P206" s="132">
        <v>-49.625</v>
      </c>
      <c r="Q206" s="132">
        <v>0.83499999999999996</v>
      </c>
      <c r="R206" s="132">
        <v>-41.417999999999999</v>
      </c>
      <c r="S206" s="35">
        <v>3.12</v>
      </c>
      <c r="T206" s="70">
        <v>25.678000000000001</v>
      </c>
      <c r="U206" s="35">
        <v>37.5</v>
      </c>
      <c r="V206" s="132">
        <v>-24</v>
      </c>
      <c r="W206" s="35">
        <v>-21</v>
      </c>
      <c r="X206" s="35">
        <v>171</v>
      </c>
      <c r="Y206" s="35" t="s">
        <v>2609</v>
      </c>
      <c r="Z206" s="35" t="b">
        <v>1</v>
      </c>
      <c r="AA206" s="35">
        <v>0</v>
      </c>
      <c r="AB206" s="35" t="b">
        <v>0</v>
      </c>
      <c r="AC206" s="35">
        <v>35</v>
      </c>
      <c r="AD206" s="35">
        <v>1.4E-2</v>
      </c>
      <c r="AE206" s="35" t="s">
        <v>36</v>
      </c>
      <c r="AF206" s="35" t="s">
        <v>365</v>
      </c>
      <c r="AG206" s="35" t="s">
        <v>2610</v>
      </c>
    </row>
    <row r="207" spans="1:33" x14ac:dyDescent="0.3">
      <c r="A207" s="35" t="s">
        <v>2660</v>
      </c>
      <c r="B207" s="132">
        <v>-1.35</v>
      </c>
      <c r="C207" s="132">
        <v>-6.58</v>
      </c>
      <c r="D207" s="132">
        <v>-15.06</v>
      </c>
      <c r="E207" s="132">
        <v>-22.12</v>
      </c>
      <c r="F207" s="132">
        <v>-26.17</v>
      </c>
      <c r="G207" s="385" t="s">
        <v>441</v>
      </c>
      <c r="H207" s="352" t="s">
        <v>24</v>
      </c>
      <c r="I207" s="35">
        <v>0.80400000000000005</v>
      </c>
      <c r="J207" s="35">
        <v>-55</v>
      </c>
      <c r="K207" s="35" t="s">
        <v>2644</v>
      </c>
      <c r="L207" s="35" t="b">
        <v>0</v>
      </c>
      <c r="M207" s="35">
        <v>-70.591999999999999</v>
      </c>
      <c r="N207" s="35">
        <v>3.29</v>
      </c>
      <c r="O207" s="35">
        <v>-21.454000000000001</v>
      </c>
      <c r="P207" s="132">
        <v>-56.508000000000003</v>
      </c>
      <c r="Q207" s="132">
        <v>0.875</v>
      </c>
      <c r="R207" s="132">
        <v>-49.459000000000003</v>
      </c>
      <c r="S207" s="35">
        <v>2.4900000000000002</v>
      </c>
      <c r="T207" s="70">
        <v>-91.373999999999995</v>
      </c>
      <c r="U207" s="35">
        <v>22</v>
      </c>
      <c r="V207" s="132">
        <v>-23</v>
      </c>
      <c r="W207" s="35">
        <v>-12</v>
      </c>
      <c r="X207" s="35">
        <v>365</v>
      </c>
      <c r="Y207" s="35" t="s">
        <v>2660</v>
      </c>
      <c r="Z207" s="35" t="b">
        <v>1</v>
      </c>
      <c r="AA207" s="35">
        <v>0</v>
      </c>
      <c r="AB207" s="35" t="b">
        <v>0</v>
      </c>
      <c r="AC207" s="35">
        <v>43</v>
      </c>
      <c r="AD207" s="35">
        <v>0.01</v>
      </c>
      <c r="AE207" s="35" t="s">
        <v>24</v>
      </c>
      <c r="AF207" s="35" t="s">
        <v>441</v>
      </c>
      <c r="AG207" s="35" t="s">
        <v>2644</v>
      </c>
    </row>
    <row r="208" spans="1:33" x14ac:dyDescent="0.3">
      <c r="A208" s="35" t="s">
        <v>2532</v>
      </c>
      <c r="B208" s="132">
        <v>1.89</v>
      </c>
      <c r="C208" s="132">
        <v>1.1399999999999999</v>
      </c>
      <c r="D208" s="132">
        <v>-10.76</v>
      </c>
      <c r="E208" s="132">
        <v>-15.07</v>
      </c>
      <c r="F208" s="132">
        <v>-13.66</v>
      </c>
      <c r="G208" s="388" t="s">
        <v>88</v>
      </c>
      <c r="H208" s="346" t="s">
        <v>31</v>
      </c>
      <c r="I208" s="35">
        <v>2.3039999999999998</v>
      </c>
      <c r="J208" s="35">
        <v>-62</v>
      </c>
      <c r="K208" s="35" t="s">
        <v>2533</v>
      </c>
      <c r="L208" s="35" t="b">
        <v>0</v>
      </c>
      <c r="M208" s="35">
        <v>-51.429000000000002</v>
      </c>
      <c r="N208" s="35">
        <v>2.363</v>
      </c>
      <c r="O208" s="35">
        <v>-21.760999999999999</v>
      </c>
      <c r="P208" s="132">
        <v>-42.564999999999998</v>
      </c>
      <c r="Q208" s="132">
        <v>0.86899999999999999</v>
      </c>
      <c r="R208" s="132">
        <v>-36.979999999999997</v>
      </c>
      <c r="S208" s="35">
        <v>2.58</v>
      </c>
      <c r="T208" s="70">
        <v>53.838000000000001</v>
      </c>
      <c r="U208" s="35">
        <v>75.5</v>
      </c>
      <c r="V208" s="132">
        <v>1</v>
      </c>
      <c r="W208" s="35">
        <v>-23</v>
      </c>
      <c r="X208" s="35">
        <v>102</v>
      </c>
      <c r="Y208" s="35" t="s">
        <v>2532</v>
      </c>
      <c r="Z208" s="35" t="b">
        <v>1</v>
      </c>
      <c r="AA208" s="35">
        <v>0</v>
      </c>
      <c r="AB208" s="35" t="b">
        <v>0</v>
      </c>
      <c r="AC208" s="35">
        <v>38</v>
      </c>
      <c r="AD208" s="35">
        <v>5.0000000000000001E-3</v>
      </c>
      <c r="AE208" s="35" t="s">
        <v>31</v>
      </c>
      <c r="AF208" s="35" t="s">
        <v>88</v>
      </c>
      <c r="AG208" s="35" t="s">
        <v>2533</v>
      </c>
    </row>
    <row r="209" spans="1:33" x14ac:dyDescent="0.3">
      <c r="A209" s="35" t="s">
        <v>2681</v>
      </c>
      <c r="B209" s="132">
        <v>-0.43</v>
      </c>
      <c r="C209" s="132">
        <v>-6.82</v>
      </c>
      <c r="D209" s="132">
        <v>-6.9</v>
      </c>
      <c r="E209" s="132">
        <v>-15.96</v>
      </c>
      <c r="F209" s="132">
        <v>-17.03</v>
      </c>
      <c r="G209" s="390" t="s">
        <v>133</v>
      </c>
      <c r="H209" s="345" t="s">
        <v>24</v>
      </c>
      <c r="I209" s="35">
        <v>7.718</v>
      </c>
      <c r="J209" s="35">
        <v>-42</v>
      </c>
      <c r="K209" s="35" t="s">
        <v>506</v>
      </c>
      <c r="L209" s="35" t="b">
        <v>0</v>
      </c>
      <c r="M209" s="35">
        <v>-40.268999999999998</v>
      </c>
      <c r="N209" s="35">
        <v>2.431</v>
      </c>
      <c r="O209" s="35">
        <v>-16.564</v>
      </c>
      <c r="P209" s="132">
        <v>-35.494</v>
      </c>
      <c r="Q209" s="132">
        <v>0.79900000000000004</v>
      </c>
      <c r="R209" s="132">
        <v>-28.364000000000001</v>
      </c>
      <c r="S209" s="35">
        <v>2.23</v>
      </c>
      <c r="T209" s="70">
        <v>19.431000000000001</v>
      </c>
      <c r="U209" s="35">
        <v>6.45</v>
      </c>
      <c r="V209" s="132">
        <v>5</v>
      </c>
      <c r="W209" s="35">
        <v>12</v>
      </c>
      <c r="X209" s="35">
        <v>1387</v>
      </c>
      <c r="Y209" s="35" t="s">
        <v>2681</v>
      </c>
      <c r="Z209" s="35" t="b">
        <v>1</v>
      </c>
      <c r="AA209" s="35">
        <v>0</v>
      </c>
      <c r="AB209" s="35" t="b">
        <v>0</v>
      </c>
      <c r="AC209" s="35">
        <v>44</v>
      </c>
      <c r="AD209" s="35">
        <v>2.4E-2</v>
      </c>
      <c r="AE209" s="35" t="s">
        <v>24</v>
      </c>
      <c r="AF209" s="35" t="s">
        <v>133</v>
      </c>
      <c r="AG209" s="35" t="s">
        <v>506</v>
      </c>
    </row>
    <row r="210" spans="1:33" x14ac:dyDescent="0.3">
      <c r="A210" s="35" t="s">
        <v>553</v>
      </c>
      <c r="B210" s="132">
        <v>-2.39</v>
      </c>
      <c r="C210" s="132">
        <v>-4.32</v>
      </c>
      <c r="D210" s="132">
        <v>-18.62</v>
      </c>
      <c r="E210" s="132">
        <v>-34.9</v>
      </c>
      <c r="F210" s="132">
        <v>-41.22</v>
      </c>
      <c r="G210" s="393" t="s">
        <v>130</v>
      </c>
      <c r="H210" s="288" t="s">
        <v>31</v>
      </c>
      <c r="I210" s="35">
        <v>2.395</v>
      </c>
      <c r="J210" s="35">
        <v>-46</v>
      </c>
      <c r="K210" s="35" t="s">
        <v>494</v>
      </c>
      <c r="L210" s="35" t="b">
        <v>0</v>
      </c>
      <c r="M210" s="35">
        <v>-104.80200000000001</v>
      </c>
      <c r="N210" s="35">
        <v>5.9640000000000004</v>
      </c>
      <c r="O210" s="35">
        <v>-17.571999999999999</v>
      </c>
      <c r="P210" s="132">
        <v>-74.819999999999993</v>
      </c>
      <c r="Q210" s="132">
        <v>0.84699999999999998</v>
      </c>
      <c r="R210" s="132">
        <v>-63.363</v>
      </c>
      <c r="S210" s="35">
        <v>3.9</v>
      </c>
      <c r="T210" s="70">
        <v>40.944000000000003</v>
      </c>
      <c r="U210" s="35">
        <v>21.28</v>
      </c>
      <c r="V210" s="132">
        <v>-30</v>
      </c>
      <c r="W210" s="35">
        <v>-40</v>
      </c>
      <c r="X210" s="35">
        <v>240</v>
      </c>
      <c r="Y210" s="35" t="s">
        <v>553</v>
      </c>
      <c r="Z210" s="35" t="b">
        <v>1</v>
      </c>
      <c r="AA210" s="35">
        <v>0</v>
      </c>
      <c r="AB210" s="35" t="b">
        <v>0</v>
      </c>
      <c r="AC210" s="35">
        <v>36</v>
      </c>
      <c r="AD210" s="35">
        <v>1.9E-2</v>
      </c>
      <c r="AE210" s="35" t="s">
        <v>31</v>
      </c>
      <c r="AF210" s="35" t="s">
        <v>130</v>
      </c>
      <c r="AG210" s="35" t="s">
        <v>494</v>
      </c>
    </row>
    <row r="211" spans="1:33" x14ac:dyDescent="0.3">
      <c r="A211" s="35" t="s">
        <v>2609</v>
      </c>
      <c r="B211" s="132">
        <v>-1.04</v>
      </c>
      <c r="C211" s="132">
        <v>-5.21</v>
      </c>
      <c r="D211" s="132">
        <v>-16.04</v>
      </c>
      <c r="E211" s="132">
        <v>-27.65</v>
      </c>
      <c r="F211" s="132">
        <v>-23.52</v>
      </c>
      <c r="G211" s="35" t="s">
        <v>365</v>
      </c>
      <c r="H211" s="35" t="s">
        <v>36</v>
      </c>
      <c r="I211" s="35">
        <v>0.4</v>
      </c>
      <c r="J211" s="35">
        <v>-55</v>
      </c>
      <c r="K211" s="35" t="s">
        <v>2610</v>
      </c>
      <c r="L211" s="35" t="b">
        <v>0</v>
      </c>
      <c r="M211" s="35">
        <v>-57.405999999999999</v>
      </c>
      <c r="N211" s="35">
        <v>2.919</v>
      </c>
      <c r="O211" s="35">
        <v>-19.669</v>
      </c>
      <c r="P211" s="132">
        <v>-48.976999999999997</v>
      </c>
      <c r="Q211" s="132">
        <v>0.83499999999999996</v>
      </c>
      <c r="R211" s="132">
        <v>-40.872999999999998</v>
      </c>
      <c r="S211" s="35">
        <v>3.36</v>
      </c>
      <c r="T211" s="70">
        <v>101.41200000000001</v>
      </c>
      <c r="U211" s="35">
        <v>38.200000000000003</v>
      </c>
      <c r="V211" s="132">
        <v>14</v>
      </c>
      <c r="W211" s="35">
        <v>40</v>
      </c>
      <c r="X211" s="35">
        <v>156</v>
      </c>
      <c r="Y211" s="35" t="s">
        <v>2609</v>
      </c>
      <c r="Z211" s="35" t="b">
        <v>1</v>
      </c>
      <c r="AA211" s="35">
        <v>0</v>
      </c>
      <c r="AB211" s="35" t="b">
        <v>0</v>
      </c>
      <c r="AC211" s="35">
        <v>34</v>
      </c>
      <c r="AD211" s="35">
        <v>1.4E-2</v>
      </c>
      <c r="AE211" s="35" t="s">
        <v>36</v>
      </c>
      <c r="AF211" s="35" t="s">
        <v>365</v>
      </c>
      <c r="AG211" s="35" t="s">
        <v>2610</v>
      </c>
    </row>
    <row r="212" spans="1:33" x14ac:dyDescent="0.3">
      <c r="A212" s="35" t="s">
        <v>2532</v>
      </c>
      <c r="B212" s="132">
        <v>-2.95</v>
      </c>
      <c r="C212" s="132">
        <v>-2.11</v>
      </c>
      <c r="D212" s="132">
        <v>-14.73</v>
      </c>
      <c r="E212" s="132">
        <v>-15.7</v>
      </c>
      <c r="F212" s="132">
        <v>-19.59</v>
      </c>
      <c r="G212" s="35" t="s">
        <v>88</v>
      </c>
      <c r="H212" s="35" t="s">
        <v>31</v>
      </c>
      <c r="I212" s="35">
        <v>2.2229999999999999</v>
      </c>
      <c r="J212" s="35">
        <v>-62</v>
      </c>
      <c r="K212" s="35" t="s">
        <v>2533</v>
      </c>
      <c r="L212" s="35" t="b">
        <v>0</v>
      </c>
      <c r="M212" s="35">
        <v>-49.152000000000001</v>
      </c>
      <c r="N212" s="35">
        <v>2.2519999999999998</v>
      </c>
      <c r="O212" s="35">
        <v>-21.827000000000002</v>
      </c>
      <c r="P212" s="132">
        <v>-42.58</v>
      </c>
      <c r="Q212" s="132">
        <v>0.86699999999999999</v>
      </c>
      <c r="R212" s="132">
        <v>-36.923999999999999</v>
      </c>
      <c r="S212" s="35">
        <v>2.75</v>
      </c>
      <c r="T212" s="70">
        <v>-24.574000000000002</v>
      </c>
      <c r="U212" s="35">
        <v>74.099999999999994</v>
      </c>
      <c r="V212" s="132">
        <v>-13</v>
      </c>
      <c r="W212" s="35">
        <v>-38</v>
      </c>
      <c r="X212" s="35">
        <v>98</v>
      </c>
      <c r="Y212" s="35" t="s">
        <v>2532</v>
      </c>
      <c r="Z212" s="35" t="b">
        <v>1</v>
      </c>
      <c r="AA212" s="35">
        <v>0</v>
      </c>
      <c r="AB212" s="35" t="b">
        <v>0</v>
      </c>
      <c r="AC212" s="35">
        <v>36</v>
      </c>
      <c r="AD212" s="35">
        <v>8.9999999999999993E-3</v>
      </c>
      <c r="AE212" s="35" t="s">
        <v>31</v>
      </c>
      <c r="AF212" s="35" t="s">
        <v>88</v>
      </c>
      <c r="AG212" s="35" t="s">
        <v>2533</v>
      </c>
    </row>
    <row r="213" spans="1:33" x14ac:dyDescent="0.3">
      <c r="A213" s="35" t="s">
        <v>2660</v>
      </c>
      <c r="B213" s="132">
        <v>-1.76</v>
      </c>
      <c r="C213" s="132">
        <v>-3.25</v>
      </c>
      <c r="D213" s="132">
        <v>-10.8</v>
      </c>
      <c r="E213" s="132">
        <v>-24.79</v>
      </c>
      <c r="F213" s="132">
        <v>-25.04</v>
      </c>
      <c r="G213" s="35" t="s">
        <v>441</v>
      </c>
      <c r="H213" s="35" t="s">
        <v>24</v>
      </c>
      <c r="I213" s="35">
        <v>0.81699999999999995</v>
      </c>
      <c r="J213" s="35">
        <v>-55</v>
      </c>
      <c r="K213" s="35" t="s">
        <v>2644</v>
      </c>
      <c r="L213" s="35" t="b">
        <v>0</v>
      </c>
      <c r="M213" s="35">
        <v>-74.384</v>
      </c>
      <c r="N213" s="35">
        <v>3.2650000000000001</v>
      </c>
      <c r="O213" s="35">
        <v>-22.785</v>
      </c>
      <c r="P213" s="132">
        <v>-57.506999999999998</v>
      </c>
      <c r="Q213" s="132">
        <v>0.88600000000000001</v>
      </c>
      <c r="R213" s="132">
        <v>-50.954999999999998</v>
      </c>
      <c r="S213" s="35">
        <v>2.41</v>
      </c>
      <c r="T213" s="70">
        <v>-55.752000000000002</v>
      </c>
      <c r="U213" s="35">
        <v>22.3</v>
      </c>
      <c r="V213" s="132">
        <v>41</v>
      </c>
      <c r="W213" s="35">
        <v>29</v>
      </c>
      <c r="X213" s="35">
        <v>371</v>
      </c>
      <c r="Y213" s="35" t="s">
        <v>2660</v>
      </c>
      <c r="Z213" s="35" t="b">
        <v>1</v>
      </c>
      <c r="AA213" s="35">
        <v>0</v>
      </c>
      <c r="AB213" s="35" t="b">
        <v>0</v>
      </c>
      <c r="AC213" s="35">
        <v>44</v>
      </c>
      <c r="AD213" s="35">
        <v>5.0000000000000001E-3</v>
      </c>
      <c r="AE213" s="35" t="s">
        <v>24</v>
      </c>
      <c r="AF213" s="35" t="s">
        <v>441</v>
      </c>
      <c r="AG213" s="35" t="s">
        <v>2644</v>
      </c>
    </row>
    <row r="214" spans="1:33" x14ac:dyDescent="0.3">
      <c r="T214" s="70"/>
    </row>
    <row r="215" spans="1:33" x14ac:dyDescent="0.3">
      <c r="T215" s="70"/>
    </row>
    <row r="216" spans="1:33" x14ac:dyDescent="0.3">
      <c r="T216" s="70"/>
    </row>
    <row r="217" spans="1:33" x14ac:dyDescent="0.3">
      <c r="T217" s="70"/>
    </row>
    <row r="218" spans="1:33" x14ac:dyDescent="0.3">
      <c r="T218" s="70"/>
    </row>
    <row r="219" spans="1:33" x14ac:dyDescent="0.3">
      <c r="T219" s="70"/>
    </row>
    <row r="220" spans="1:33" x14ac:dyDescent="0.3">
      <c r="T220" s="70"/>
    </row>
    <row r="221" spans="1:33" x14ac:dyDescent="0.3">
      <c r="G221" s="35" t="s">
        <v>693</v>
      </c>
    </row>
    <row r="222" spans="1:33" x14ac:dyDescent="0.3">
      <c r="G222" s="35" t="s">
        <v>709</v>
      </c>
    </row>
    <row r="223" spans="1:33" x14ac:dyDescent="0.3">
      <c r="G223" s="35" t="s">
        <v>703</v>
      </c>
    </row>
    <row r="224" spans="1:33" x14ac:dyDescent="0.3">
      <c r="G224" s="35" t="s">
        <v>390</v>
      </c>
    </row>
    <row r="225" spans="7:7" x14ac:dyDescent="0.3">
      <c r="G225" s="35" t="s">
        <v>698</v>
      </c>
    </row>
    <row r="226" spans="7:7" x14ac:dyDescent="0.3">
      <c r="G226" s="35" t="s">
        <v>501</v>
      </c>
    </row>
    <row r="227" spans="7:7" x14ac:dyDescent="0.3">
      <c r="G227" s="35" t="s">
        <v>153</v>
      </c>
    </row>
    <row r="228" spans="7:7" x14ac:dyDescent="0.3">
      <c r="G228" s="35" t="s">
        <v>186</v>
      </c>
    </row>
    <row r="229" spans="7:7" x14ac:dyDescent="0.3">
      <c r="G229" s="35" t="s">
        <v>160</v>
      </c>
    </row>
    <row r="230" spans="7:7" x14ac:dyDescent="0.3">
      <c r="G230" s="35" t="s">
        <v>502</v>
      </c>
    </row>
    <row r="231" spans="7:7" x14ac:dyDescent="0.3">
      <c r="G231" s="35" t="s">
        <v>507</v>
      </c>
    </row>
    <row r="232" spans="7:7" x14ac:dyDescent="0.3">
      <c r="G232" s="35" t="s">
        <v>99</v>
      </c>
    </row>
    <row r="233" spans="7:7" x14ac:dyDescent="0.3">
      <c r="G233" s="35" t="s">
        <v>109</v>
      </c>
    </row>
    <row r="234" spans="7:7" x14ac:dyDescent="0.3">
      <c r="G234" s="35" t="s">
        <v>70</v>
      </c>
    </row>
    <row r="235" spans="7:7" x14ac:dyDescent="0.3">
      <c r="G235" s="35" t="s">
        <v>95</v>
      </c>
    </row>
    <row r="236" spans="7:7" x14ac:dyDescent="0.3">
      <c r="G236" s="35" t="s">
        <v>109</v>
      </c>
    </row>
    <row r="237" spans="7:7" x14ac:dyDescent="0.3">
      <c r="G237" s="35" t="s">
        <v>56</v>
      </c>
    </row>
    <row r="238" spans="7:7" x14ac:dyDescent="0.3">
      <c r="G238" s="35" t="s">
        <v>56</v>
      </c>
    </row>
    <row r="239" spans="7:7" x14ac:dyDescent="0.3">
      <c r="G239" s="35" t="s">
        <v>109</v>
      </c>
    </row>
    <row r="240" spans="7:7" x14ac:dyDescent="0.3">
      <c r="G240" s="35" t="s">
        <v>243</v>
      </c>
    </row>
    <row r="241" spans="7:7" x14ac:dyDescent="0.3">
      <c r="G241" s="35" t="s">
        <v>186</v>
      </c>
    </row>
    <row r="242" spans="7:7" x14ac:dyDescent="0.3">
      <c r="G242" s="35" t="s">
        <v>1403</v>
      </c>
    </row>
    <row r="243" spans="7:7" x14ac:dyDescent="0.3">
      <c r="G243" s="35" t="s">
        <v>143</v>
      </c>
    </row>
    <row r="244" spans="7:7" x14ac:dyDescent="0.3">
      <c r="G244" s="35" t="s">
        <v>56</v>
      </c>
    </row>
    <row r="245" spans="7:7" x14ac:dyDescent="0.3">
      <c r="G245" s="35" t="s">
        <v>151</v>
      </c>
    </row>
    <row r="246" spans="7:7" x14ac:dyDescent="0.3">
      <c r="G246" s="35" t="s">
        <v>153</v>
      </c>
    </row>
    <row r="247" spans="7:7" x14ac:dyDescent="0.3">
      <c r="G247" s="35" t="s">
        <v>280</v>
      </c>
    </row>
    <row r="248" spans="7:7" x14ac:dyDescent="0.3">
      <c r="G248" s="35" t="s">
        <v>883</v>
      </c>
    </row>
    <row r="249" spans="7:7" x14ac:dyDescent="0.3">
      <c r="G249" s="35" t="s">
        <v>2748</v>
      </c>
    </row>
    <row r="250" spans="7:7" x14ac:dyDescent="0.3">
      <c r="G250" s="35" t="s">
        <v>605</v>
      </c>
    </row>
    <row r="251" spans="7:7" x14ac:dyDescent="0.3">
      <c r="G251" s="35" t="s">
        <v>698</v>
      </c>
    </row>
    <row r="252" spans="7:7" x14ac:dyDescent="0.3">
      <c r="G252" s="35" t="s">
        <v>92</v>
      </c>
    </row>
    <row r="253" spans="7:7" x14ac:dyDescent="0.3">
      <c r="G253" s="35" t="s">
        <v>88</v>
      </c>
    </row>
    <row r="254" spans="7:7" x14ac:dyDescent="0.3">
      <c r="G254" s="35" t="s">
        <v>111</v>
      </c>
    </row>
    <row r="255" spans="7:7" x14ac:dyDescent="0.3">
      <c r="G255" s="35" t="s">
        <v>351</v>
      </c>
    </row>
    <row r="256" spans="7:7" x14ac:dyDescent="0.3">
      <c r="G256" s="35" t="s">
        <v>153</v>
      </c>
    </row>
    <row r="257" spans="7:7" x14ac:dyDescent="0.3">
      <c r="G257" s="35" t="s">
        <v>151</v>
      </c>
    </row>
    <row r="258" spans="7:7" x14ac:dyDescent="0.3">
      <c r="G258" s="35" t="s">
        <v>512</v>
      </c>
    </row>
    <row r="259" spans="7:7" x14ac:dyDescent="0.3">
      <c r="G259" s="35" t="s">
        <v>701</v>
      </c>
    </row>
    <row r="260" spans="7:7" x14ac:dyDescent="0.3">
      <c r="G260" s="35" t="s">
        <v>512</v>
      </c>
    </row>
    <row r="261" spans="7:7" x14ac:dyDescent="0.3">
      <c r="G261" s="35" t="s">
        <v>56</v>
      </c>
    </row>
    <row r="262" spans="7:7" x14ac:dyDescent="0.3">
      <c r="G262" s="35" t="s">
        <v>56</v>
      </c>
    </row>
    <row r="263" spans="7:7" x14ac:dyDescent="0.3">
      <c r="G263" s="35" t="s">
        <v>699</v>
      </c>
    </row>
    <row r="264" spans="7:7" x14ac:dyDescent="0.3">
      <c r="G264" s="35" t="s">
        <v>137</v>
      </c>
    </row>
    <row r="265" spans="7:7" x14ac:dyDescent="0.3">
      <c r="G265" s="35" t="s">
        <v>326</v>
      </c>
    </row>
    <row r="266" spans="7:7" x14ac:dyDescent="0.3">
      <c r="G266" s="35" t="s">
        <v>162</v>
      </c>
    </row>
    <row r="267" spans="7:7" x14ac:dyDescent="0.3">
      <c r="G267" s="35" t="s">
        <v>111</v>
      </c>
    </row>
    <row r="268" spans="7:7" x14ac:dyDescent="0.3">
      <c r="G268" s="35" t="s">
        <v>130</v>
      </c>
    </row>
    <row r="269" spans="7:7" x14ac:dyDescent="0.3">
      <c r="G269" s="35" t="s">
        <v>52</v>
      </c>
    </row>
    <row r="270" spans="7:7" x14ac:dyDescent="0.3">
      <c r="G270" s="35" t="s">
        <v>288</v>
      </c>
    </row>
    <row r="271" spans="7:7" x14ac:dyDescent="0.3">
      <c r="G271" s="35" t="s">
        <v>81</v>
      </c>
    </row>
    <row r="272" spans="7:7" x14ac:dyDescent="0.3">
      <c r="G272" s="35" t="s">
        <v>56</v>
      </c>
    </row>
    <row r="273" spans="7:7" x14ac:dyDescent="0.3">
      <c r="G273" s="35" t="s">
        <v>47</v>
      </c>
    </row>
    <row r="274" spans="7:7" x14ac:dyDescent="0.3">
      <c r="G274" s="35" t="s">
        <v>697</v>
      </c>
    </row>
    <row r="275" spans="7:7" x14ac:dyDescent="0.3">
      <c r="G275" s="35" t="s">
        <v>133</v>
      </c>
    </row>
    <row r="276" spans="7:7" x14ac:dyDescent="0.3">
      <c r="G276" s="35" t="s">
        <v>209</v>
      </c>
    </row>
    <row r="277" spans="7:7" x14ac:dyDescent="0.3">
      <c r="G277" s="35" t="s">
        <v>177</v>
      </c>
    </row>
    <row r="278" spans="7:7" x14ac:dyDescent="0.3">
      <c r="G278" s="35" t="s">
        <v>365</v>
      </c>
    </row>
    <row r="279" spans="7:7" x14ac:dyDescent="0.3">
      <c r="G279" s="35" t="s">
        <v>143</v>
      </c>
    </row>
    <row r="280" spans="7:7" x14ac:dyDescent="0.3">
      <c r="G280" s="35" t="s">
        <v>501</v>
      </c>
    </row>
    <row r="281" spans="7:7" x14ac:dyDescent="0.3">
      <c r="G281" s="35" t="s">
        <v>56</v>
      </c>
    </row>
    <row r="282" spans="7:7" x14ac:dyDescent="0.3">
      <c r="G282" s="35" t="s">
        <v>441</v>
      </c>
    </row>
    <row r="283" spans="7:7" x14ac:dyDescent="0.3">
      <c r="G283" s="35" t="s">
        <v>137</v>
      </c>
    </row>
    <row r="284" spans="7:7" x14ac:dyDescent="0.3">
      <c r="G284" s="35" t="s">
        <v>336</v>
      </c>
    </row>
    <row r="285" spans="7:7" x14ac:dyDescent="0.3">
      <c r="G285" s="35" t="s">
        <v>79</v>
      </c>
    </row>
    <row r="286" spans="7:7" x14ac:dyDescent="0.3">
      <c r="G286" s="35" t="s">
        <v>699</v>
      </c>
    </row>
    <row r="287" spans="7:7" x14ac:dyDescent="0.3">
      <c r="G287" s="35" t="s">
        <v>84</v>
      </c>
    </row>
    <row r="288" spans="7:7" x14ac:dyDescent="0.3">
      <c r="G288" s="35" t="s">
        <v>162</v>
      </c>
    </row>
    <row r="289" spans="7:7" x14ac:dyDescent="0.3">
      <c r="G289" s="35" t="s">
        <v>225</v>
      </c>
    </row>
    <row r="290" spans="7:7" x14ac:dyDescent="0.3">
      <c r="G290" s="35" t="s">
        <v>243</v>
      </c>
    </row>
    <row r="291" spans="7:7" x14ac:dyDescent="0.3">
      <c r="G291" s="35" t="s">
        <v>697</v>
      </c>
    </row>
    <row r="292" spans="7:7" x14ac:dyDescent="0.3">
      <c r="G292" s="35" t="s">
        <v>109</v>
      </c>
    </row>
    <row r="293" spans="7:7" x14ac:dyDescent="0.3">
      <c r="G293" s="35" t="s">
        <v>92</v>
      </c>
    </row>
    <row r="294" spans="7:7" x14ac:dyDescent="0.3">
      <c r="G294" s="35" t="s">
        <v>441</v>
      </c>
    </row>
    <row r="295" spans="7:7" x14ac:dyDescent="0.3">
      <c r="G295" s="35" t="s">
        <v>130</v>
      </c>
    </row>
    <row r="296" spans="7:7" x14ac:dyDescent="0.3">
      <c r="G296" s="35" t="s">
        <v>56</v>
      </c>
    </row>
    <row r="297" spans="7:7" x14ac:dyDescent="0.3">
      <c r="G297" s="35" t="s">
        <v>186</v>
      </c>
    </row>
    <row r="298" spans="7:7" x14ac:dyDescent="0.3">
      <c r="G298" s="35" t="s">
        <v>280</v>
      </c>
    </row>
    <row r="299" spans="7:7" x14ac:dyDescent="0.3">
      <c r="G299" s="35" t="s">
        <v>84</v>
      </c>
    </row>
    <row r="300" spans="7:7" x14ac:dyDescent="0.3">
      <c r="G300" s="35" t="s">
        <v>84</v>
      </c>
    </row>
    <row r="301" spans="7:7" x14ac:dyDescent="0.3">
      <c r="G301" s="35" t="s">
        <v>501</v>
      </c>
    </row>
    <row r="302" spans="7:7" x14ac:dyDescent="0.3">
      <c r="G302" s="35" t="s">
        <v>127</v>
      </c>
    </row>
    <row r="303" spans="7:7" x14ac:dyDescent="0.3">
      <c r="G303" s="35" t="s">
        <v>202</v>
      </c>
    </row>
    <row r="304" spans="7:7" x14ac:dyDescent="0.3">
      <c r="G304" s="35" t="s">
        <v>56</v>
      </c>
    </row>
    <row r="305" spans="7:7" x14ac:dyDescent="0.3">
      <c r="G305" s="35" t="s">
        <v>186</v>
      </c>
    </row>
    <row r="306" spans="7:7" x14ac:dyDescent="0.3">
      <c r="G306" s="35" t="s">
        <v>137</v>
      </c>
    </row>
    <row r="307" spans="7:7" x14ac:dyDescent="0.3">
      <c r="G307" s="35" t="s">
        <v>697</v>
      </c>
    </row>
    <row r="308" spans="7:7" x14ac:dyDescent="0.3">
      <c r="G308" s="35" t="s">
        <v>56</v>
      </c>
    </row>
    <row r="309" spans="7:7" x14ac:dyDescent="0.3">
      <c r="G309" s="35" t="s">
        <v>408</v>
      </c>
    </row>
    <row r="310" spans="7:7" x14ac:dyDescent="0.3">
      <c r="G310" s="35" t="s">
        <v>56</v>
      </c>
    </row>
    <row r="311" spans="7:7" x14ac:dyDescent="0.3">
      <c r="G311" s="35" t="s">
        <v>153</v>
      </c>
    </row>
    <row r="312" spans="7:7" x14ac:dyDescent="0.3">
      <c r="G312" s="35" t="s">
        <v>701</v>
      </c>
    </row>
    <row r="313" spans="7:7" x14ac:dyDescent="0.3">
      <c r="G313" s="35" t="s">
        <v>699</v>
      </c>
    </row>
    <row r="314" spans="7:7" x14ac:dyDescent="0.3">
      <c r="G314" s="35" t="s">
        <v>79</v>
      </c>
    </row>
    <row r="315" spans="7:7" x14ac:dyDescent="0.3">
      <c r="G315" s="35" t="s">
        <v>153</v>
      </c>
    </row>
    <row r="316" spans="7:7" x14ac:dyDescent="0.3">
      <c r="G316" s="35" t="s">
        <v>84</v>
      </c>
    </row>
    <row r="317" spans="7:7" x14ac:dyDescent="0.3">
      <c r="G317" s="35" t="s">
        <v>365</v>
      </c>
    </row>
    <row r="318" spans="7:7" x14ac:dyDescent="0.3">
      <c r="G318" s="35" t="s">
        <v>209</v>
      </c>
    </row>
    <row r="319" spans="7:7" x14ac:dyDescent="0.3">
      <c r="G319" s="35" t="s">
        <v>143</v>
      </c>
    </row>
    <row r="320" spans="7:7" x14ac:dyDescent="0.3">
      <c r="G320" s="35" t="s">
        <v>30</v>
      </c>
    </row>
    <row r="321" spans="7:7" x14ac:dyDescent="0.3">
      <c r="G321" s="35" t="s">
        <v>98</v>
      </c>
    </row>
    <row r="322" spans="7:7" x14ac:dyDescent="0.3">
      <c r="G322" s="35" t="s">
        <v>79</v>
      </c>
    </row>
    <row r="323" spans="7:7" x14ac:dyDescent="0.3">
      <c r="G323" s="35" t="s">
        <v>365</v>
      </c>
    </row>
    <row r="324" spans="7:7" x14ac:dyDescent="0.3">
      <c r="G324" s="35" t="s">
        <v>84</v>
      </c>
    </row>
    <row r="325" spans="7:7" x14ac:dyDescent="0.3">
      <c r="G325" s="35" t="s">
        <v>453</v>
      </c>
    </row>
    <row r="326" spans="7:7" x14ac:dyDescent="0.3">
      <c r="G326" s="35" t="s">
        <v>143</v>
      </c>
    </row>
    <row r="327" spans="7:7" x14ac:dyDescent="0.3">
      <c r="G327" s="35" t="s">
        <v>105</v>
      </c>
    </row>
    <row r="328" spans="7:7" x14ac:dyDescent="0.3">
      <c r="G328" s="35" t="s">
        <v>288</v>
      </c>
    </row>
    <row r="329" spans="7:7" x14ac:dyDescent="0.3">
      <c r="G329" s="35" t="s">
        <v>280</v>
      </c>
    </row>
    <row r="330" spans="7:7" x14ac:dyDescent="0.3">
      <c r="G330" s="35" t="s">
        <v>209</v>
      </c>
    </row>
    <row r="331" spans="7:7" x14ac:dyDescent="0.3">
      <c r="G331" s="35" t="s">
        <v>101</v>
      </c>
    </row>
    <row r="332" spans="7:7" x14ac:dyDescent="0.3">
      <c r="G332" s="35" t="s">
        <v>841</v>
      </c>
    </row>
    <row r="333" spans="7:7" x14ac:dyDescent="0.3">
      <c r="G333" s="35" t="s">
        <v>160</v>
      </c>
    </row>
    <row r="334" spans="7:7" x14ac:dyDescent="0.3">
      <c r="G334" s="35" t="s">
        <v>508</v>
      </c>
    </row>
    <row r="335" spans="7:7" x14ac:dyDescent="0.3">
      <c r="G335" s="35" t="s">
        <v>153</v>
      </c>
    </row>
    <row r="336" spans="7:7" x14ac:dyDescent="0.3">
      <c r="G336" s="35" t="s">
        <v>84</v>
      </c>
    </row>
    <row r="337" spans="7:7" x14ac:dyDescent="0.3">
      <c r="G337" s="35" t="s">
        <v>143</v>
      </c>
    </row>
    <row r="338" spans="7:7" x14ac:dyDescent="0.3">
      <c r="G338" s="35" t="s">
        <v>351</v>
      </c>
    </row>
    <row r="339" spans="7:7" x14ac:dyDescent="0.3">
      <c r="G339" s="35" t="s">
        <v>101</v>
      </c>
    </row>
    <row r="340" spans="7:7" x14ac:dyDescent="0.3">
      <c r="G340" s="35" t="s">
        <v>153</v>
      </c>
    </row>
    <row r="341" spans="7:7" x14ac:dyDescent="0.3">
      <c r="G341" s="35" t="s">
        <v>336</v>
      </c>
    </row>
    <row r="342" spans="7:7" x14ac:dyDescent="0.3">
      <c r="G342" s="35" t="s">
        <v>731</v>
      </c>
    </row>
    <row r="343" spans="7:7" x14ac:dyDescent="0.3">
      <c r="G343" s="35" t="s">
        <v>510</v>
      </c>
    </row>
    <row r="344" spans="7:7" x14ac:dyDescent="0.3">
      <c r="G344" s="35" t="s">
        <v>280</v>
      </c>
    </row>
    <row r="345" spans="7:7" x14ac:dyDescent="0.3">
      <c r="G345" s="35" t="s">
        <v>56</v>
      </c>
    </row>
    <row r="346" spans="7:7" x14ac:dyDescent="0.3">
      <c r="G346" s="35" t="s">
        <v>504</v>
      </c>
    </row>
    <row r="347" spans="7:7" x14ac:dyDescent="0.3">
      <c r="G347" s="35" t="s">
        <v>701</v>
      </c>
    </row>
    <row r="348" spans="7:7" x14ac:dyDescent="0.3">
      <c r="G348" s="35" t="s">
        <v>705</v>
      </c>
    </row>
    <row r="349" spans="7:7" x14ac:dyDescent="0.3">
      <c r="G349" s="35" t="s">
        <v>694</v>
      </c>
    </row>
    <row r="350" spans="7:7" x14ac:dyDescent="0.3">
      <c r="G350" s="35" t="s">
        <v>54</v>
      </c>
    </row>
    <row r="351" spans="7:7" x14ac:dyDescent="0.3">
      <c r="G351" s="35" t="s">
        <v>704</v>
      </c>
    </row>
    <row r="352" spans="7:7" x14ac:dyDescent="0.3">
      <c r="G352" s="35" t="s">
        <v>573</v>
      </c>
    </row>
    <row r="353" spans="7:7" x14ac:dyDescent="0.3">
      <c r="G353" s="35" t="s">
        <v>209</v>
      </c>
    </row>
    <row r="354" spans="7:7" x14ac:dyDescent="0.3">
      <c r="G354" s="35" t="s">
        <v>56</v>
      </c>
    </row>
    <row r="355" spans="7:7" x14ac:dyDescent="0.3">
      <c r="G355" s="35" t="s">
        <v>697</v>
      </c>
    </row>
    <row r="356" spans="7:7" x14ac:dyDescent="0.3">
      <c r="G356" s="35" t="s">
        <v>441</v>
      </c>
    </row>
    <row r="357" spans="7:7" x14ac:dyDescent="0.3">
      <c r="G357" s="35" t="s">
        <v>365</v>
      </c>
    </row>
    <row r="358" spans="7:7" x14ac:dyDescent="0.3">
      <c r="G358" s="35" t="s">
        <v>704</v>
      </c>
    </row>
    <row r="359" spans="7:7" x14ac:dyDescent="0.3">
      <c r="G359" s="35" t="s">
        <v>225</v>
      </c>
    </row>
    <row r="360" spans="7:7" x14ac:dyDescent="0.3">
      <c r="G360" s="35" t="s">
        <v>191</v>
      </c>
    </row>
    <row r="361" spans="7:7" x14ac:dyDescent="0.3">
      <c r="G361" s="35" t="s">
        <v>79</v>
      </c>
    </row>
    <row r="362" spans="7:7" x14ac:dyDescent="0.3">
      <c r="G362" s="35" t="s">
        <v>453</v>
      </c>
    </row>
    <row r="363" spans="7:7" x14ac:dyDescent="0.3">
      <c r="G363" s="35" t="s">
        <v>153</v>
      </c>
    </row>
    <row r="364" spans="7:7" x14ac:dyDescent="0.3">
      <c r="G364" s="35" t="s">
        <v>60</v>
      </c>
    </row>
    <row r="365" spans="7:7" x14ac:dyDescent="0.3">
      <c r="G365" s="35" t="s">
        <v>501</v>
      </c>
    </row>
    <row r="366" spans="7:7" x14ac:dyDescent="0.3">
      <c r="G366" s="35" t="s">
        <v>153</v>
      </c>
    </row>
    <row r="367" spans="7:7" x14ac:dyDescent="0.3">
      <c r="G367" s="35" t="s">
        <v>105</v>
      </c>
    </row>
    <row r="368" spans="7:7" x14ac:dyDescent="0.3">
      <c r="G368" s="35" t="s">
        <v>101</v>
      </c>
    </row>
    <row r="369" spans="7:7" x14ac:dyDescent="0.3">
      <c r="G369" s="35" t="s">
        <v>79</v>
      </c>
    </row>
    <row r="370" spans="7:7" x14ac:dyDescent="0.3">
      <c r="G370" s="35" t="s">
        <v>56</v>
      </c>
    </row>
    <row r="371" spans="7:7" x14ac:dyDescent="0.3">
      <c r="G371" s="35" t="s">
        <v>153</v>
      </c>
    </row>
    <row r="372" spans="7:7" x14ac:dyDescent="0.3">
      <c r="G372" s="35" t="s">
        <v>56</v>
      </c>
    </row>
    <row r="373" spans="7:7" x14ac:dyDescent="0.3">
      <c r="G373" s="35" t="s">
        <v>143</v>
      </c>
    </row>
    <row r="374" spans="7:7" x14ac:dyDescent="0.3">
      <c r="G374" s="35" t="s">
        <v>153</v>
      </c>
    </row>
    <row r="375" spans="7:7" x14ac:dyDescent="0.3">
      <c r="G375" s="35" t="s">
        <v>280</v>
      </c>
    </row>
    <row r="376" spans="7:7" x14ac:dyDescent="0.3">
      <c r="G376" s="35" t="s">
        <v>510</v>
      </c>
    </row>
    <row r="377" spans="7:7" x14ac:dyDescent="0.3">
      <c r="G377" s="35" t="s">
        <v>84</v>
      </c>
    </row>
    <row r="378" spans="7:7" x14ac:dyDescent="0.3">
      <c r="G378" s="35" t="s">
        <v>1403</v>
      </c>
    </row>
    <row r="379" spans="7:7" x14ac:dyDescent="0.3">
      <c r="G379" s="35" t="s">
        <v>160</v>
      </c>
    </row>
    <row r="380" spans="7:7" x14ac:dyDescent="0.3">
      <c r="G380" s="35" t="s">
        <v>143</v>
      </c>
    </row>
    <row r="381" spans="7:7" x14ac:dyDescent="0.3">
      <c r="G381" s="35" t="s">
        <v>731</v>
      </c>
    </row>
    <row r="382" spans="7:7" x14ac:dyDescent="0.3">
      <c r="G382" s="35" t="s">
        <v>186</v>
      </c>
    </row>
    <row r="383" spans="7:7" x14ac:dyDescent="0.3">
      <c r="G383" s="35" t="s">
        <v>84</v>
      </c>
    </row>
    <row r="384" spans="7:7" x14ac:dyDescent="0.3">
      <c r="G384" s="35" t="s">
        <v>321</v>
      </c>
    </row>
    <row r="385" spans="7:7" x14ac:dyDescent="0.3">
      <c r="G385" s="35" t="s">
        <v>288</v>
      </c>
    </row>
    <row r="386" spans="7:7" x14ac:dyDescent="0.3">
      <c r="G386" s="35" t="s">
        <v>408</v>
      </c>
    </row>
    <row r="387" spans="7:7" x14ac:dyDescent="0.3">
      <c r="G387" s="35" t="s">
        <v>209</v>
      </c>
    </row>
    <row r="388" spans="7:7" x14ac:dyDescent="0.3">
      <c r="G388" s="35" t="s">
        <v>707</v>
      </c>
    </row>
    <row r="389" spans="7:7" x14ac:dyDescent="0.3">
      <c r="G389" s="35" t="s">
        <v>365</v>
      </c>
    </row>
    <row r="390" spans="7:7" x14ac:dyDescent="0.3">
      <c r="G390" s="35" t="s">
        <v>56</v>
      </c>
    </row>
    <row r="391" spans="7:7" x14ac:dyDescent="0.3">
      <c r="G391" s="35" t="s">
        <v>30</v>
      </c>
    </row>
    <row r="392" spans="7:7" x14ac:dyDescent="0.3">
      <c r="G392" s="35" t="s">
        <v>696</v>
      </c>
    </row>
    <row r="393" spans="7:7" x14ac:dyDescent="0.3">
      <c r="G393" s="35" t="s">
        <v>27</v>
      </c>
    </row>
    <row r="394" spans="7:7" x14ac:dyDescent="0.3">
      <c r="G394" s="35" t="s">
        <v>504</v>
      </c>
    </row>
    <row r="395" spans="7:7" x14ac:dyDescent="0.3">
      <c r="G395" s="35" t="s">
        <v>508</v>
      </c>
    </row>
    <row r="396" spans="7:7" x14ac:dyDescent="0.3">
      <c r="G396" s="35" t="s">
        <v>101</v>
      </c>
    </row>
    <row r="397" spans="7:7" x14ac:dyDescent="0.3">
      <c r="G397" s="35" t="s">
        <v>56</v>
      </c>
    </row>
    <row r="398" spans="7:7" x14ac:dyDescent="0.3">
      <c r="G398" s="35" t="s">
        <v>280</v>
      </c>
    </row>
    <row r="399" spans="7:7" x14ac:dyDescent="0.3">
      <c r="G399" s="35" t="s">
        <v>841</v>
      </c>
    </row>
    <row r="400" spans="7:7" x14ac:dyDescent="0.3">
      <c r="G400" s="35" t="s">
        <v>84</v>
      </c>
    </row>
    <row r="401" spans="7:7" x14ac:dyDescent="0.3">
      <c r="G401" s="35" t="s">
        <v>351</v>
      </c>
    </row>
    <row r="402" spans="7:7" x14ac:dyDescent="0.3">
      <c r="G402" s="35" t="s">
        <v>705</v>
      </c>
    </row>
    <row r="403" spans="7:7" x14ac:dyDescent="0.3">
      <c r="G403" s="35" t="s">
        <v>694</v>
      </c>
    </row>
    <row r="404" spans="7:7" x14ac:dyDescent="0.3">
      <c r="G404" s="35" t="s">
        <v>336</v>
      </c>
    </row>
    <row r="405" spans="7:7" x14ac:dyDescent="0.3">
      <c r="G405" s="35" t="s">
        <v>54</v>
      </c>
    </row>
    <row r="406" spans="7:7" x14ac:dyDescent="0.3">
      <c r="G406" s="35" t="s">
        <v>573</v>
      </c>
    </row>
    <row r="407" spans="7:7" x14ac:dyDescent="0.3">
      <c r="G407" s="35" t="s">
        <v>697</v>
      </c>
    </row>
  </sheetData>
  <sortState xmlns:xlrd2="http://schemas.microsoft.com/office/spreadsheetml/2017/richdata2" ref="A2:AC135">
    <sortCondition descending="1" ref="M2:M135"/>
  </sortState>
  <conditionalFormatting sqref="J105:J1048576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{1AAA30BD-F616-422A-AC89-828481875D95}</x14:id>
        </ext>
      </extLst>
    </cfRule>
  </conditionalFormatting>
  <conditionalFormatting sqref="AA2:AA1048576 L2:L1048576">
    <cfRule type="containsText" dxfId="163" priority="58" operator="containsText" text="False">
      <formula>NOT(ISERROR(SEARCH("False",L2)))</formula>
    </cfRule>
  </conditionalFormatting>
  <conditionalFormatting sqref="J2:J1048576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{31A3736D-3D28-4BCC-882A-390E477621AF}</x14:id>
        </ext>
      </extLst>
    </cfRule>
  </conditionalFormatting>
  <conditionalFormatting sqref="T2:T1048576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{C3FA58FD-6232-4688-B8BF-DE12B860CF1F}</x14:id>
        </ext>
      </extLst>
    </cfRule>
  </conditionalFormatting>
  <conditionalFormatting sqref="W2:W1048576">
    <cfRule type="cellIs" dxfId="162" priority="39" operator="lessThan">
      <formula>1</formula>
    </cfRule>
  </conditionalFormatting>
  <conditionalFormatting sqref="AB2:AB1048576">
    <cfRule type="containsText" dxfId="161" priority="38" operator="containsText" text="WAHR">
      <formula>NOT(ISERROR(SEARCH("WAHR",AB2)))</formula>
    </cfRule>
  </conditionalFormatting>
  <conditionalFormatting sqref="Z2:Z1048576">
    <cfRule type="containsText" dxfId="160" priority="37" operator="containsText" text="Wahr">
      <formula>NOT(ISERROR(SEARCH("Wahr",Z2)))</formula>
    </cfRule>
  </conditionalFormatting>
  <conditionalFormatting sqref="I2:I1048576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{21F40778-F232-40BD-B777-FFDF2FF8FBBE}</x14:id>
        </ext>
      </extLst>
    </cfRule>
  </conditionalFormatting>
  <conditionalFormatting sqref="Y2:Y1048576">
    <cfRule type="containsText" dxfId="159" priority="34" operator="containsText" text="True">
      <formula>NOT(ISERROR(SEARCH("True",Y2)))</formula>
    </cfRule>
  </conditionalFormatting>
  <conditionalFormatting sqref="AC2:AC104857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1048576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{65179F12-1C82-44D5-B0D0-4FA4575ECC9E}</x14:id>
        </ext>
      </extLst>
    </cfRule>
  </conditionalFormatting>
  <conditionalFormatting sqref="C2:C104857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{4FB69BEA-49FE-43DA-800B-09E7ABB00620}</x14:id>
        </ext>
      </extLst>
    </cfRule>
  </conditionalFormatting>
  <conditionalFormatting sqref="D2:D104857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{B57D3401-D3CA-4AA4-BF09-6A41BC1D8424}</x14:id>
        </ext>
      </extLst>
    </cfRule>
  </conditionalFormatting>
  <conditionalFormatting sqref="E2:E104857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{364100F6-75AF-431C-86E5-180BC8E83915}</x14:id>
        </ext>
      </extLst>
    </cfRule>
  </conditionalFormatting>
  <conditionalFormatting sqref="F2:F104857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{108A62A7-DB65-4DD3-B11C-4B8D9A2D522B}</x14:id>
        </ext>
      </extLst>
    </cfRule>
  </conditionalFormatting>
  <conditionalFormatting sqref="AA1">
    <cfRule type="containsText" dxfId="158" priority="27" operator="containsText" text="False">
      <formula>NOT(ISERROR(SEARCH("False",AA1)))</formula>
    </cfRule>
  </conditionalFormatting>
  <conditionalFormatting sqref="L1">
    <cfRule type="containsText" dxfId="157" priority="26" operator="containsText" text="False">
      <formula>NOT(ISERROR(SEARCH("False",L1)))</formula>
    </cfRule>
  </conditionalFormatting>
  <conditionalFormatting sqref="J1">
    <cfRule type="dataBar" priority="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{F85783B3-F6BC-4245-8232-2AE19F5B8CE8}</x14:id>
        </ext>
      </extLst>
    </cfRule>
  </conditionalFormatting>
  <conditionalFormatting sqref="L1">
    <cfRule type="containsText" dxfId="156" priority="24" operator="containsText" text="False">
      <formula>NOT(ISERROR(SEARCH("False",L1)))</formula>
    </cfRule>
  </conditionalFormatting>
  <conditionalFormatting sqref="V1:W1">
    <cfRule type="cellIs" dxfId="155" priority="23" operator="lessThan">
      <formula>1</formula>
    </cfRule>
  </conditionalFormatting>
  <conditionalFormatting sqref="I1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{E82E2429-E279-4211-A271-64062054DC8F}</x14:id>
        </ext>
      </extLst>
    </cfRule>
  </conditionalFormatting>
  <conditionalFormatting sqref="AA1">
    <cfRule type="containsText" dxfId="154" priority="21" operator="containsText" text="False">
      <formula>NOT(ISERROR(SEARCH("False",AA1)))</formula>
    </cfRule>
  </conditionalFormatting>
  <conditionalFormatting sqref="AB1">
    <cfRule type="containsText" dxfId="153" priority="20" operator="containsText" text="Wahr">
      <formula>NOT(ISERROR(SEARCH("Wahr",AB1)))</formula>
    </cfRule>
  </conditionalFormatting>
  <conditionalFormatting sqref="V1:W1">
    <cfRule type="cellIs" dxfId="152" priority="19" operator="greaterThan">
      <formula>0</formula>
    </cfRule>
  </conditionalFormatting>
  <conditionalFormatting sqref="B1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{020D7052-3C75-49C1-B78E-BB5178A2C82A}</x14:id>
        </ext>
      </extLst>
    </cfRule>
  </conditionalFormatting>
  <conditionalFormatting sqref="C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{DB9E4904-4EEE-42E1-B462-ACC49C529279}</x14:id>
        </ext>
      </extLst>
    </cfRule>
  </conditionalFormatting>
  <conditionalFormatting sqref="D1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{48903203-6BB2-429E-A2E9-600BF3051927}</x14:id>
        </ext>
      </extLst>
    </cfRule>
  </conditionalFormatting>
  <conditionalFormatting sqref="E1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{ED0F8DFB-56E1-4EF2-9F02-3400103DC138}</x14:id>
        </ext>
      </extLst>
    </cfRule>
  </conditionalFormatting>
  <conditionalFormatting sqref="F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{33127403-4B72-4FED-9770-34B1A043DEC1}</x14:id>
        </ext>
      </extLst>
    </cfRule>
  </conditionalFormatting>
  <conditionalFormatting sqref="V2:V1048576">
    <cfRule type="cellIs" dxfId="151" priority="7" operator="lessThan">
      <formula>1</formula>
    </cfRule>
  </conditionalFormatting>
  <conditionalFormatting sqref="M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scale="10" fitToHeight="0" orientation="landscape" cellComments="atEnd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AA30BD-F616-422A-AC89-828481875D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J105:J1048576</xm:sqref>
        </x14:conditionalFormatting>
        <x14:conditionalFormatting xmlns:xm="http://schemas.microsoft.com/office/excel/2006/main">
          <x14:cfRule type="dataBar" id="{31A3736D-3D28-4BCC-882A-390E477621A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C3FA58FD-6232-4688-B8BF-DE12B860CF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T2:T1048576</xm:sqref>
        </x14:conditionalFormatting>
        <x14:conditionalFormatting xmlns:xm="http://schemas.microsoft.com/office/excel/2006/main">
          <x14:cfRule type="dataBar" id="{21F40778-F232-40BD-B777-FFDF2FF8F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I2:I1048576</xm:sqref>
        </x14:conditionalFormatting>
        <x14:conditionalFormatting xmlns:xm="http://schemas.microsoft.com/office/excel/2006/main">
          <x14:cfRule type="dataBar" id="{65179F12-1C82-44D5-B0D0-4FA4575ECC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B2:B1048576</xm:sqref>
        </x14:conditionalFormatting>
        <x14:conditionalFormatting xmlns:xm="http://schemas.microsoft.com/office/excel/2006/main">
          <x14:cfRule type="dataBar" id="{4FB69BEA-49FE-43DA-800B-09E7ABB006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C2:C1048576</xm:sqref>
        </x14:conditionalFormatting>
        <x14:conditionalFormatting xmlns:xm="http://schemas.microsoft.com/office/excel/2006/main">
          <x14:cfRule type="dataBar" id="{B57D3401-D3CA-4AA4-BF09-6A41BC1D84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364100F6-75AF-431C-86E5-180BC8E8391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E2:E1048576</xm:sqref>
        </x14:conditionalFormatting>
        <x14:conditionalFormatting xmlns:xm="http://schemas.microsoft.com/office/excel/2006/main">
          <x14:cfRule type="dataBar" id="{108A62A7-DB65-4DD3-B11C-4B8D9A2D52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F2:F1048576</xm:sqref>
        </x14:conditionalFormatting>
        <x14:conditionalFormatting xmlns:xm="http://schemas.microsoft.com/office/excel/2006/main">
          <x14:cfRule type="dataBar" id="{F85783B3-F6BC-4245-8232-2AE19F5B8C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E82E2429-E279-4211-A271-64062054DC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020D7052-3C75-49C1-B78E-BB5178A2C8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  <x14:conditionalFormatting xmlns:xm="http://schemas.microsoft.com/office/excel/2006/main">
          <x14:cfRule type="dataBar" id="{DB9E4904-4EEE-42E1-B462-ACC49C5292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</xm:sqref>
        </x14:conditionalFormatting>
        <x14:conditionalFormatting xmlns:xm="http://schemas.microsoft.com/office/excel/2006/main">
          <x14:cfRule type="dataBar" id="{48903203-6BB2-429E-A2E9-600BF30519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ED0F8DFB-56E1-4EF2-9F02-3400103DC1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33127403-4B72-4FED-9770-34B1A043DE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324D1-6190-49AA-BC33-F632D867839D}">
  <sheetPr codeName="Tabelle13"/>
  <dimension ref="A1:AE407"/>
  <sheetViews>
    <sheetView topLeftCell="L1" zoomScale="70" zoomScaleNormal="70" workbookViewId="0">
      <pane ySplit="1" topLeftCell="A2" activePane="bottomLeft" state="frozen"/>
      <selection pane="bottomLeft" activeCell="AF38" sqref="AF38"/>
    </sheetView>
  </sheetViews>
  <sheetFormatPr baseColWidth="10" defaultColWidth="11.44140625" defaultRowHeight="14.4" x14ac:dyDescent="0.3"/>
  <cols>
    <col min="1" max="6" width="11.44140625" style="132"/>
    <col min="7" max="7" width="20.6640625" style="132" customWidth="1"/>
    <col min="8" max="8" width="22.6640625" style="132" bestFit="1" customWidth="1"/>
    <col min="9" max="15" width="11.44140625" style="132"/>
    <col min="16" max="16" width="11.33203125" style="132" customWidth="1"/>
    <col min="17" max="17" width="11.44140625" style="69"/>
    <col min="18" max="16384" width="11.44140625" style="132"/>
  </cols>
  <sheetData>
    <row r="1" spans="1:31" x14ac:dyDescent="0.3"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6415</v>
      </c>
      <c r="Q1" s="132" t="s">
        <v>6429</v>
      </c>
      <c r="R1" s="132" t="s">
        <v>492</v>
      </c>
      <c r="S1" s="132" t="s">
        <v>5690</v>
      </c>
      <c r="T1" s="132" t="s">
        <v>5708</v>
      </c>
      <c r="U1" s="132" t="s">
        <v>16</v>
      </c>
      <c r="V1" s="132" t="s">
        <v>4</v>
      </c>
      <c r="W1" s="132" t="s">
        <v>691</v>
      </c>
      <c r="X1" s="132" t="s">
        <v>692</v>
      </c>
      <c r="Y1" s="132" t="s">
        <v>2477</v>
      </c>
      <c r="Z1" s="132" t="s">
        <v>2794</v>
      </c>
      <c r="AA1" s="132" t="s">
        <v>17</v>
      </c>
      <c r="AB1" s="132" t="s">
        <v>18</v>
      </c>
      <c r="AC1" s="132" t="s">
        <v>19</v>
      </c>
      <c r="AD1" s="132" t="s">
        <v>514</v>
      </c>
    </row>
    <row r="2" spans="1:31" x14ac:dyDescent="0.3">
      <c r="A2" s="132" t="s">
        <v>5709</v>
      </c>
      <c r="B2" s="132">
        <v>4.91</v>
      </c>
      <c r="C2" s="132">
        <v>9.06</v>
      </c>
      <c r="D2" s="132">
        <v>31.92</v>
      </c>
      <c r="E2" s="132">
        <v>105.67</v>
      </c>
      <c r="F2" s="145">
        <v>68.45</v>
      </c>
      <c r="G2" s="355" t="s">
        <v>162</v>
      </c>
      <c r="H2" s="409" t="s">
        <v>28</v>
      </c>
      <c r="I2" s="132">
        <v>1.456</v>
      </c>
      <c r="J2" s="132">
        <v>-79</v>
      </c>
      <c r="K2" s="132">
        <v>-42</v>
      </c>
      <c r="L2" s="132" t="b">
        <v>1</v>
      </c>
      <c r="M2" s="132">
        <v>204.32400000000001</v>
      </c>
      <c r="N2" s="132">
        <v>0.81899999999999995</v>
      </c>
      <c r="O2" s="132">
        <v>167.26300000000001</v>
      </c>
      <c r="P2" s="132">
        <v>3.96</v>
      </c>
      <c r="Q2" s="132">
        <v>48.662999999999997</v>
      </c>
      <c r="R2" s="132">
        <v>217.8</v>
      </c>
      <c r="S2" s="132">
        <v>5</v>
      </c>
      <c r="T2" s="132">
        <v>40</v>
      </c>
      <c r="U2" s="132">
        <v>23</v>
      </c>
      <c r="V2" s="132" t="s">
        <v>5709</v>
      </c>
      <c r="W2" s="132" t="b">
        <v>0</v>
      </c>
      <c r="X2" s="132">
        <v>0</v>
      </c>
      <c r="Y2" s="132" t="b">
        <v>1</v>
      </c>
      <c r="Z2" s="132">
        <v>54</v>
      </c>
      <c r="AA2" s="132">
        <v>1</v>
      </c>
      <c r="AB2" s="132" t="s">
        <v>28</v>
      </c>
      <c r="AC2" s="132" t="s">
        <v>162</v>
      </c>
      <c r="AD2" s="132" t="s">
        <v>5710</v>
      </c>
      <c r="AE2" s="132">
        <f>MATCH(A2,'Deutschland500 freshly screened'!A:A,0)</f>
        <v>14</v>
      </c>
    </row>
    <row r="3" spans="1:31" x14ac:dyDescent="0.3">
      <c r="A3" s="132" t="s">
        <v>2671</v>
      </c>
      <c r="B3" s="132">
        <v>-0.1</v>
      </c>
      <c r="C3" s="132">
        <v>16.95</v>
      </c>
      <c r="D3" s="132">
        <v>25.6</v>
      </c>
      <c r="E3" s="132">
        <v>69.239999999999995</v>
      </c>
      <c r="F3" s="146">
        <v>50.86</v>
      </c>
      <c r="G3" s="356" t="s">
        <v>280</v>
      </c>
      <c r="H3" s="348" t="s">
        <v>24</v>
      </c>
      <c r="I3" s="132">
        <v>6.4130000000000003</v>
      </c>
      <c r="J3" s="132">
        <v>-75</v>
      </c>
      <c r="K3" s="132">
        <v>-36</v>
      </c>
      <c r="L3" s="132" t="b">
        <v>1</v>
      </c>
      <c r="M3" s="132">
        <v>170.56</v>
      </c>
      <c r="N3" s="132">
        <v>0.91800000000000004</v>
      </c>
      <c r="O3" s="132">
        <v>156.64500000000001</v>
      </c>
      <c r="P3" s="132">
        <v>2.56</v>
      </c>
      <c r="Q3" s="132">
        <v>11.964</v>
      </c>
      <c r="R3" s="132">
        <v>48.91</v>
      </c>
      <c r="S3" s="132">
        <v>-22</v>
      </c>
      <c r="T3" s="132">
        <v>-26</v>
      </c>
      <c r="U3" s="132">
        <v>159</v>
      </c>
      <c r="V3" s="132" t="s">
        <v>2671</v>
      </c>
      <c r="W3" s="132" t="b">
        <v>0</v>
      </c>
      <c r="X3" s="132">
        <v>0</v>
      </c>
      <c r="Y3" s="132" t="b">
        <v>1</v>
      </c>
      <c r="Z3" s="132">
        <v>54</v>
      </c>
      <c r="AA3" s="132">
        <v>0.98899999999999999</v>
      </c>
      <c r="AB3" s="132" t="s">
        <v>24</v>
      </c>
      <c r="AC3" s="132" t="s">
        <v>280</v>
      </c>
      <c r="AD3" s="132" t="s">
        <v>2672</v>
      </c>
      <c r="AE3" s="132">
        <f>MATCH(A3,'Deutschland500 freshly screened'!A:A,0)</f>
        <v>127</v>
      </c>
    </row>
    <row r="4" spans="1:31" x14ac:dyDescent="0.3">
      <c r="A4" s="132" t="s">
        <v>6023</v>
      </c>
      <c r="B4" s="132">
        <v>0</v>
      </c>
      <c r="C4" s="132">
        <v>3.18</v>
      </c>
      <c r="D4" s="132">
        <v>20.96</v>
      </c>
      <c r="E4" s="132">
        <v>56.43</v>
      </c>
      <c r="F4" s="147">
        <v>40.94</v>
      </c>
      <c r="G4" s="357" t="s">
        <v>56</v>
      </c>
      <c r="H4" s="348" t="s">
        <v>24</v>
      </c>
      <c r="I4" s="132">
        <v>0.73699999999999999</v>
      </c>
      <c r="J4" s="132">
        <v>-41</v>
      </c>
      <c r="K4" s="132">
        <v>-3</v>
      </c>
      <c r="L4" s="132" t="b">
        <v>1</v>
      </c>
      <c r="M4" s="132">
        <v>175.91200000000001</v>
      </c>
      <c r="N4" s="132">
        <v>0.88300000000000001</v>
      </c>
      <c r="O4" s="132">
        <v>155.39099999999999</v>
      </c>
      <c r="P4" s="132">
        <v>2.89</v>
      </c>
      <c r="Q4" s="132">
        <v>17.803999999999998</v>
      </c>
      <c r="R4" s="132">
        <v>5.835</v>
      </c>
      <c r="S4" s="132">
        <v>0</v>
      </c>
      <c r="T4" s="132">
        <v>43</v>
      </c>
      <c r="U4" s="132">
        <v>1186</v>
      </c>
      <c r="V4" s="132" t="s">
        <v>6023</v>
      </c>
      <c r="W4" s="132" t="b">
        <v>0</v>
      </c>
      <c r="X4" s="132">
        <v>0</v>
      </c>
      <c r="Y4" s="132" t="b">
        <v>1</v>
      </c>
      <c r="Z4" s="132">
        <v>49</v>
      </c>
      <c r="AA4" s="132">
        <v>0.97699999999999998</v>
      </c>
      <c r="AB4" s="132" t="s">
        <v>24</v>
      </c>
      <c r="AC4" s="132" t="s">
        <v>56</v>
      </c>
      <c r="AD4" s="132" t="s">
        <v>6024</v>
      </c>
      <c r="AE4" s="132">
        <f>MATCH(A4,'Deutschland500 freshly screened'!A:A,0)</f>
        <v>166</v>
      </c>
    </row>
    <row r="5" spans="1:31" x14ac:dyDescent="0.3">
      <c r="A5" s="132" t="s">
        <v>2636</v>
      </c>
      <c r="B5" s="132">
        <v>0.98</v>
      </c>
      <c r="C5" s="132">
        <v>39.56</v>
      </c>
      <c r="D5" s="132">
        <v>52.65</v>
      </c>
      <c r="E5" s="132">
        <v>74.34</v>
      </c>
      <c r="F5" s="148">
        <v>73.599999999999994</v>
      </c>
      <c r="G5" s="356" t="s">
        <v>280</v>
      </c>
      <c r="H5" s="348" t="s">
        <v>24</v>
      </c>
      <c r="I5" s="132">
        <v>16.440000000000001</v>
      </c>
      <c r="J5" s="132">
        <v>-36</v>
      </c>
      <c r="K5" s="132">
        <v>0</v>
      </c>
      <c r="L5" s="132" t="b">
        <v>1</v>
      </c>
      <c r="M5" s="132">
        <v>188.86</v>
      </c>
      <c r="N5" s="132">
        <v>0.751</v>
      </c>
      <c r="O5" s="132">
        <v>141.77799999999999</v>
      </c>
      <c r="P5" s="132">
        <v>3.02</v>
      </c>
      <c r="Q5" s="132">
        <v>-2.0129999999999999</v>
      </c>
      <c r="R5" s="132">
        <v>32.880000000000003</v>
      </c>
      <c r="S5" s="132">
        <v>-65</v>
      </c>
      <c r="T5" s="132">
        <v>-34</v>
      </c>
      <c r="U5" s="132">
        <v>201</v>
      </c>
      <c r="V5" s="132" t="s">
        <v>2636</v>
      </c>
      <c r="W5" s="132" t="b">
        <v>0</v>
      </c>
      <c r="X5" s="132">
        <v>0</v>
      </c>
      <c r="Y5" s="132" t="b">
        <v>1</v>
      </c>
      <c r="Z5" s="132">
        <v>62</v>
      </c>
      <c r="AA5" s="132">
        <v>0.96599999999999997</v>
      </c>
      <c r="AB5" s="132" t="s">
        <v>24</v>
      </c>
      <c r="AC5" s="132" t="s">
        <v>280</v>
      </c>
      <c r="AD5" s="132" t="s">
        <v>2637</v>
      </c>
      <c r="AE5" s="132">
        <f>MATCH(A5,'Deutschland500 freshly screened'!A:A,0)</f>
        <v>64</v>
      </c>
    </row>
    <row r="6" spans="1:31" x14ac:dyDescent="0.3">
      <c r="A6" s="132" t="s">
        <v>2668</v>
      </c>
      <c r="B6" s="132">
        <v>-0.79</v>
      </c>
      <c r="C6" s="132">
        <v>7.72</v>
      </c>
      <c r="D6" s="132">
        <v>18.690000000000001</v>
      </c>
      <c r="E6" s="132">
        <v>62.12</v>
      </c>
      <c r="F6" s="149">
        <v>39.659999999999997</v>
      </c>
      <c r="G6" s="358" t="s">
        <v>143</v>
      </c>
      <c r="H6" s="345" t="s">
        <v>44</v>
      </c>
      <c r="I6" s="132">
        <v>10.733000000000001</v>
      </c>
      <c r="J6" s="132">
        <v>-51</v>
      </c>
      <c r="K6" s="132">
        <v>-21</v>
      </c>
      <c r="L6" s="132" t="b">
        <v>1</v>
      </c>
      <c r="M6" s="132">
        <v>150.786</v>
      </c>
      <c r="N6" s="132">
        <v>0.91200000000000003</v>
      </c>
      <c r="O6" s="132">
        <v>137.529</v>
      </c>
      <c r="P6" s="132">
        <v>2.46</v>
      </c>
      <c r="Q6" s="132">
        <v>-8.4550000000000001</v>
      </c>
      <c r="R6" s="132">
        <v>120</v>
      </c>
      <c r="S6" s="132">
        <v>-40</v>
      </c>
      <c r="T6" s="132">
        <v>-50</v>
      </c>
      <c r="U6" s="132">
        <v>67</v>
      </c>
      <c r="V6" s="132" t="s">
        <v>2668</v>
      </c>
      <c r="W6" s="132" t="b">
        <v>0</v>
      </c>
      <c r="X6" s="132">
        <v>0</v>
      </c>
      <c r="Y6" s="132" t="b">
        <v>1</v>
      </c>
      <c r="Z6" s="132">
        <v>42</v>
      </c>
      <c r="AA6" s="132">
        <v>0.95499999999999996</v>
      </c>
      <c r="AB6" s="132" t="s">
        <v>44</v>
      </c>
      <c r="AC6" s="132" t="s">
        <v>143</v>
      </c>
      <c r="AD6" s="132" t="s">
        <v>2669</v>
      </c>
      <c r="AE6" s="132">
        <f>MATCH(A6,'Deutschland500 freshly screened'!A:A,0)</f>
        <v>185</v>
      </c>
    </row>
    <row r="7" spans="1:31" x14ac:dyDescent="0.3">
      <c r="A7" s="132" t="s">
        <v>2712</v>
      </c>
      <c r="B7" s="132">
        <v>4.51</v>
      </c>
      <c r="C7" s="132">
        <v>5.93</v>
      </c>
      <c r="D7" s="132">
        <v>23.43</v>
      </c>
      <c r="E7" s="132">
        <v>115.87</v>
      </c>
      <c r="F7" s="150">
        <v>53.2</v>
      </c>
      <c r="G7" s="357" t="s">
        <v>56</v>
      </c>
      <c r="H7" s="348" t="s">
        <v>24</v>
      </c>
      <c r="I7" s="132">
        <v>11.747</v>
      </c>
      <c r="J7" s="132">
        <v>-72</v>
      </c>
      <c r="K7" s="132">
        <v>-39</v>
      </c>
      <c r="L7" s="132" t="b">
        <v>1</v>
      </c>
      <c r="M7" s="132">
        <v>148.78399999999999</v>
      </c>
      <c r="N7" s="132">
        <v>0.85199999999999998</v>
      </c>
      <c r="O7" s="132">
        <v>126.738</v>
      </c>
      <c r="P7" s="132">
        <v>3.03</v>
      </c>
      <c r="Q7" s="132">
        <v>91.131</v>
      </c>
      <c r="R7" s="132">
        <v>14.83</v>
      </c>
      <c r="S7" s="132">
        <v>10</v>
      </c>
      <c r="T7" s="132">
        <v>18</v>
      </c>
      <c r="U7" s="132">
        <v>444</v>
      </c>
      <c r="V7" s="132" t="s">
        <v>2712</v>
      </c>
      <c r="W7" s="132" t="b">
        <v>0</v>
      </c>
      <c r="X7" s="132">
        <v>0</v>
      </c>
      <c r="Y7" s="132" t="b">
        <v>0</v>
      </c>
      <c r="Z7" s="132">
        <v>49</v>
      </c>
      <c r="AA7" s="132">
        <v>0.94299999999999995</v>
      </c>
      <c r="AB7" s="132" t="s">
        <v>24</v>
      </c>
      <c r="AC7" s="132" t="s">
        <v>56</v>
      </c>
      <c r="AD7" s="132" t="s">
        <v>2713</v>
      </c>
      <c r="AE7" s="132">
        <f>MATCH(A7,'Deutschland500 freshly screened'!A:A,0)</f>
        <v>10</v>
      </c>
    </row>
    <row r="8" spans="1:31" x14ac:dyDescent="0.3">
      <c r="A8" s="132" t="s">
        <v>2719</v>
      </c>
      <c r="B8" s="132">
        <v>4.1100000000000003</v>
      </c>
      <c r="C8" s="132">
        <v>33.28</v>
      </c>
      <c r="D8" s="132">
        <v>43.13</v>
      </c>
      <c r="E8" s="132">
        <v>56.83</v>
      </c>
      <c r="F8" s="151">
        <v>64.709999999999994</v>
      </c>
      <c r="G8" s="356" t="s">
        <v>280</v>
      </c>
      <c r="H8" s="348" t="s">
        <v>24</v>
      </c>
      <c r="I8" s="132">
        <v>38.286999999999999</v>
      </c>
      <c r="J8" s="132">
        <v>-24</v>
      </c>
      <c r="K8" s="132">
        <v>0</v>
      </c>
      <c r="L8" s="132" t="b">
        <v>1</v>
      </c>
      <c r="M8" s="132">
        <v>150.61500000000001</v>
      </c>
      <c r="N8" s="132">
        <v>0.73199999999999998</v>
      </c>
      <c r="O8" s="132">
        <v>110.325</v>
      </c>
      <c r="P8" s="132">
        <v>2.19</v>
      </c>
      <c r="Q8" s="132">
        <v>17.523</v>
      </c>
      <c r="R8" s="132">
        <v>46.86</v>
      </c>
      <c r="S8" s="132">
        <v>-35</v>
      </c>
      <c r="T8" s="132">
        <v>-33</v>
      </c>
      <c r="U8" s="132">
        <v>194</v>
      </c>
      <c r="V8" s="132" t="s">
        <v>2719</v>
      </c>
      <c r="W8" s="132" t="b">
        <v>0</v>
      </c>
      <c r="X8" s="132">
        <v>0</v>
      </c>
      <c r="Y8" s="132" t="b">
        <v>1</v>
      </c>
      <c r="Z8" s="132">
        <v>59</v>
      </c>
      <c r="AA8" s="132">
        <v>0.93200000000000005</v>
      </c>
      <c r="AB8" s="132" t="s">
        <v>24</v>
      </c>
      <c r="AC8" s="132" t="s">
        <v>280</v>
      </c>
      <c r="AD8" s="132" t="s">
        <v>2720</v>
      </c>
      <c r="AE8" s="132">
        <f>MATCH(A8,'Deutschland500 freshly screened'!A:A,0)</f>
        <v>117</v>
      </c>
    </row>
    <row r="9" spans="1:31" x14ac:dyDescent="0.3">
      <c r="A9" s="132" t="s">
        <v>2653</v>
      </c>
      <c r="B9" s="132">
        <v>-0.52</v>
      </c>
      <c r="C9" s="132">
        <v>4.72</v>
      </c>
      <c r="D9" s="132">
        <v>8.06</v>
      </c>
      <c r="E9" s="132">
        <v>41.67</v>
      </c>
      <c r="F9" s="152">
        <v>35.130000000000003</v>
      </c>
      <c r="G9" s="359" t="s">
        <v>137</v>
      </c>
      <c r="H9" s="409" t="s">
        <v>28</v>
      </c>
      <c r="I9" s="132">
        <v>7.7240000000000002</v>
      </c>
      <c r="J9" s="132">
        <v>-33</v>
      </c>
      <c r="K9" s="132">
        <v>-1</v>
      </c>
      <c r="L9" s="132" t="b">
        <v>1</v>
      </c>
      <c r="M9" s="132">
        <v>101.907</v>
      </c>
      <c r="N9" s="132">
        <v>0.84799999999999998</v>
      </c>
      <c r="O9" s="132">
        <v>86.37</v>
      </c>
      <c r="P9" s="132">
        <v>1.5</v>
      </c>
      <c r="Q9" s="132">
        <v>6.8970000000000002</v>
      </c>
      <c r="R9" s="132">
        <v>38.619999999999997</v>
      </c>
      <c r="S9" s="132">
        <v>-35</v>
      </c>
      <c r="T9" s="132">
        <v>-38</v>
      </c>
      <c r="U9" s="132">
        <v>344</v>
      </c>
      <c r="V9" s="132" t="s">
        <v>2653</v>
      </c>
      <c r="W9" s="132" t="b">
        <v>0</v>
      </c>
      <c r="X9" s="132">
        <v>0</v>
      </c>
      <c r="Y9" s="132" t="b">
        <v>1</v>
      </c>
      <c r="Z9" s="132">
        <v>62</v>
      </c>
      <c r="AA9" s="132">
        <v>0.92</v>
      </c>
      <c r="AB9" s="132" t="s">
        <v>28</v>
      </c>
      <c r="AC9" s="132" t="s">
        <v>137</v>
      </c>
      <c r="AD9" s="132" t="s">
        <v>2654</v>
      </c>
      <c r="AE9" s="132">
        <f>MATCH(A9,'Deutschland500 freshly screened'!A:A,0)</f>
        <v>62</v>
      </c>
    </row>
    <row r="10" spans="1:31" x14ac:dyDescent="0.3">
      <c r="A10" s="132" t="s">
        <v>2656</v>
      </c>
      <c r="B10" s="132">
        <v>0.7</v>
      </c>
      <c r="C10" s="132">
        <v>7.67</v>
      </c>
      <c r="D10" s="132">
        <v>10.85</v>
      </c>
      <c r="E10" s="132">
        <v>36.86</v>
      </c>
      <c r="F10" s="153">
        <v>31.97</v>
      </c>
      <c r="G10" s="248" t="s">
        <v>47</v>
      </c>
      <c r="H10" s="351" t="s">
        <v>48</v>
      </c>
      <c r="I10" s="132">
        <v>17.2</v>
      </c>
      <c r="J10" s="132">
        <v>-31</v>
      </c>
      <c r="K10" s="132">
        <v>-1</v>
      </c>
      <c r="L10" s="132" t="b">
        <v>1</v>
      </c>
      <c r="M10" s="132">
        <v>81.412000000000006</v>
      </c>
      <c r="N10" s="132">
        <v>0.88400000000000001</v>
      </c>
      <c r="O10" s="132">
        <v>71.991</v>
      </c>
      <c r="P10" s="132">
        <v>1.89</v>
      </c>
      <c r="Q10" s="132">
        <v>-37.774999999999999</v>
      </c>
      <c r="R10" s="132">
        <v>92.38</v>
      </c>
      <c r="S10" s="132">
        <v>-32</v>
      </c>
      <c r="T10" s="132">
        <v>-37</v>
      </c>
      <c r="U10" s="132">
        <v>114</v>
      </c>
      <c r="V10" s="132" t="s">
        <v>2656</v>
      </c>
      <c r="W10" s="132" t="b">
        <v>0</v>
      </c>
      <c r="X10" s="132">
        <v>0</v>
      </c>
      <c r="Y10" s="132" t="b">
        <v>1</v>
      </c>
      <c r="Z10" s="132">
        <v>57</v>
      </c>
      <c r="AA10" s="132">
        <v>0.90900000000000003</v>
      </c>
      <c r="AB10" s="132" t="s">
        <v>48</v>
      </c>
      <c r="AC10" s="132" t="s">
        <v>47</v>
      </c>
      <c r="AD10" s="132" t="s">
        <v>2657</v>
      </c>
      <c r="AE10" s="132">
        <f>MATCH(A10,'Deutschland500 freshly screened'!A:A,0)</f>
        <v>57</v>
      </c>
    </row>
    <row r="11" spans="1:31" x14ac:dyDescent="0.3">
      <c r="A11" s="132" t="s">
        <v>5715</v>
      </c>
      <c r="B11" s="132">
        <v>-1.59</v>
      </c>
      <c r="C11" s="132">
        <v>4.0199999999999996</v>
      </c>
      <c r="D11" s="132">
        <v>24.71</v>
      </c>
      <c r="E11" s="132">
        <v>31.56</v>
      </c>
      <c r="F11" s="154">
        <v>22.24</v>
      </c>
      <c r="G11" s="239" t="s">
        <v>54</v>
      </c>
      <c r="H11" s="348" t="s">
        <v>24</v>
      </c>
      <c r="I11" s="132">
        <v>1.669</v>
      </c>
      <c r="J11" s="132">
        <v>-37</v>
      </c>
      <c r="K11" s="132">
        <v>-2</v>
      </c>
      <c r="L11" s="132" t="b">
        <v>1</v>
      </c>
      <c r="M11" s="132">
        <v>85.453999999999994</v>
      </c>
      <c r="N11" s="132">
        <v>0.74399999999999999</v>
      </c>
      <c r="O11" s="132">
        <v>63.58</v>
      </c>
      <c r="P11" s="132">
        <v>2.0699999999999998</v>
      </c>
      <c r="Q11" s="132">
        <v>19.513999999999999</v>
      </c>
      <c r="R11" s="132">
        <v>44.52</v>
      </c>
      <c r="S11" s="132">
        <v>-46</v>
      </c>
      <c r="T11" s="132">
        <v>-25</v>
      </c>
      <c r="U11" s="132">
        <v>216</v>
      </c>
      <c r="V11" s="132" t="s">
        <v>5715</v>
      </c>
      <c r="W11" s="132" t="b">
        <v>0</v>
      </c>
      <c r="X11" s="132">
        <v>0</v>
      </c>
      <c r="Y11" s="132" t="b">
        <v>1</v>
      </c>
      <c r="Z11" s="132">
        <v>51</v>
      </c>
      <c r="AA11" s="132">
        <v>0.89800000000000002</v>
      </c>
      <c r="AB11" s="132" t="s">
        <v>24</v>
      </c>
      <c r="AC11" s="132" t="s">
        <v>54</v>
      </c>
      <c r="AD11" s="132" t="s">
        <v>5716</v>
      </c>
      <c r="AE11" s="132">
        <f>MATCH(A11,'Deutschland500 freshly screened'!A:A,0)</f>
        <v>41</v>
      </c>
    </row>
    <row r="12" spans="1:31" x14ac:dyDescent="0.3">
      <c r="A12" s="132" t="s">
        <v>5765</v>
      </c>
      <c r="B12" s="132">
        <v>-0.19</v>
      </c>
      <c r="C12" s="132">
        <v>10.45</v>
      </c>
      <c r="D12" s="132">
        <v>30.19</v>
      </c>
      <c r="E12" s="132">
        <v>29.26</v>
      </c>
      <c r="F12" s="155">
        <v>25.35</v>
      </c>
      <c r="G12" s="360" t="s">
        <v>5662</v>
      </c>
      <c r="H12" s="346" t="s">
        <v>31</v>
      </c>
      <c r="I12" s="132">
        <v>2.1429999999999998</v>
      </c>
      <c r="J12" s="132">
        <v>-40</v>
      </c>
      <c r="K12" s="132">
        <v>0</v>
      </c>
      <c r="L12" s="132" t="b">
        <v>1</v>
      </c>
      <c r="M12" s="132">
        <v>74.95</v>
      </c>
      <c r="N12" s="132">
        <v>0.68200000000000005</v>
      </c>
      <c r="O12" s="132">
        <v>51.112000000000002</v>
      </c>
      <c r="P12" s="132">
        <v>2.4500000000000002</v>
      </c>
      <c r="Q12" s="132">
        <v>30.341000000000001</v>
      </c>
      <c r="R12" s="132">
        <v>269.5</v>
      </c>
      <c r="S12" s="132">
        <v>-40</v>
      </c>
      <c r="T12" s="132">
        <v>-28</v>
      </c>
      <c r="U12" s="132">
        <v>30</v>
      </c>
      <c r="V12" s="132" t="s">
        <v>5765</v>
      </c>
      <c r="W12" s="132" t="b">
        <v>0</v>
      </c>
      <c r="X12" s="132">
        <v>0</v>
      </c>
      <c r="Y12" s="132" t="b">
        <v>1</v>
      </c>
      <c r="Z12" s="132">
        <v>48</v>
      </c>
      <c r="AA12" s="132">
        <v>0.88600000000000001</v>
      </c>
      <c r="AB12" s="132" t="s">
        <v>31</v>
      </c>
      <c r="AC12" s="132" t="s">
        <v>2833</v>
      </c>
      <c r="AD12" s="132" t="s">
        <v>5766</v>
      </c>
      <c r="AE12" s="132">
        <f>MATCH(A12,'Deutschland500 freshly screened'!A:A,0)</f>
        <v>154</v>
      </c>
    </row>
    <row r="13" spans="1:31" x14ac:dyDescent="0.3">
      <c r="A13" s="132" t="s">
        <v>5711</v>
      </c>
      <c r="B13" s="132">
        <v>-1.3</v>
      </c>
      <c r="C13" s="132">
        <v>-5.01</v>
      </c>
      <c r="D13" s="132">
        <v>9.76</v>
      </c>
      <c r="E13" s="132">
        <v>39</v>
      </c>
      <c r="F13" s="156">
        <v>21.01</v>
      </c>
      <c r="G13" s="361" t="s">
        <v>501</v>
      </c>
      <c r="H13" s="361" t="s">
        <v>501</v>
      </c>
      <c r="I13" s="132">
        <v>1.649</v>
      </c>
      <c r="J13" s="132">
        <v>-40</v>
      </c>
      <c r="K13" s="132">
        <v>-13</v>
      </c>
      <c r="L13" s="132" t="b">
        <v>1</v>
      </c>
      <c r="M13" s="132">
        <v>70.451999999999998</v>
      </c>
      <c r="N13" s="132">
        <v>0.69399999999999995</v>
      </c>
      <c r="O13" s="132">
        <v>48.896000000000001</v>
      </c>
      <c r="P13" s="132">
        <v>2.4</v>
      </c>
      <c r="Q13" s="132">
        <v>49.19</v>
      </c>
      <c r="R13" s="132">
        <v>28.8</v>
      </c>
      <c r="S13" s="132">
        <v>-25</v>
      </c>
      <c r="T13" s="132">
        <v>-29</v>
      </c>
      <c r="U13" s="132">
        <v>289</v>
      </c>
      <c r="V13" s="132" t="s">
        <v>5711</v>
      </c>
      <c r="W13" s="132" t="b">
        <v>0</v>
      </c>
      <c r="X13" s="132">
        <v>0</v>
      </c>
      <c r="Y13" s="132" t="b">
        <v>1</v>
      </c>
      <c r="Z13" s="132">
        <v>47</v>
      </c>
      <c r="AA13" s="132">
        <v>0.875</v>
      </c>
      <c r="AB13" s="132" t="s">
        <v>501</v>
      </c>
      <c r="AC13" s="132" t="s">
        <v>501</v>
      </c>
      <c r="AD13" s="132" t="s">
        <v>5712</v>
      </c>
      <c r="AE13" s="132">
        <f>MATCH(A13,'Deutschland500 freshly screened'!A:A,0)</f>
        <v>159</v>
      </c>
    </row>
    <row r="14" spans="1:31" x14ac:dyDescent="0.3">
      <c r="A14" s="132" t="s">
        <v>488</v>
      </c>
      <c r="B14" s="132">
        <v>-0.76</v>
      </c>
      <c r="C14" s="132">
        <v>2.67</v>
      </c>
      <c r="D14" s="132">
        <v>9.6</v>
      </c>
      <c r="E14" s="132">
        <v>21.06</v>
      </c>
      <c r="F14" s="146">
        <v>17.38</v>
      </c>
      <c r="G14" s="362" t="s">
        <v>2748</v>
      </c>
      <c r="H14" s="327" t="s">
        <v>2652</v>
      </c>
      <c r="I14" s="132">
        <v>1000</v>
      </c>
      <c r="J14" s="132">
        <v>-23</v>
      </c>
      <c r="K14" s="132">
        <v>-1</v>
      </c>
      <c r="L14" s="132" t="b">
        <v>1</v>
      </c>
      <c r="M14" s="132">
        <v>47.209000000000003</v>
      </c>
      <c r="N14" s="132">
        <v>0.96699999999999997</v>
      </c>
      <c r="O14" s="132">
        <v>45.645000000000003</v>
      </c>
      <c r="P14" s="132">
        <v>0.98</v>
      </c>
      <c r="Q14" s="132">
        <v>60.523000000000003</v>
      </c>
      <c r="R14" s="132">
        <v>512.86</v>
      </c>
      <c r="S14" s="132">
        <v>13</v>
      </c>
      <c r="T14" s="132">
        <v>26</v>
      </c>
      <c r="U14" s="132">
        <v>39</v>
      </c>
      <c r="V14" s="132" t="s">
        <v>488</v>
      </c>
      <c r="W14" s="132" t="b">
        <v>0</v>
      </c>
      <c r="X14" s="132">
        <v>0</v>
      </c>
      <c r="Y14" s="132" t="b">
        <v>1</v>
      </c>
      <c r="Z14" s="132">
        <v>56</v>
      </c>
      <c r="AA14" s="132">
        <v>0.86399999999999999</v>
      </c>
      <c r="AB14" s="132" t="s">
        <v>2652</v>
      </c>
      <c r="AC14" s="132" t="s">
        <v>2748</v>
      </c>
      <c r="AD14" s="132" t="s">
        <v>2749</v>
      </c>
      <c r="AE14" s="132">
        <f>MATCH(A14,'Deutschland500 freshly screened'!A:A,0)</f>
        <v>66</v>
      </c>
    </row>
    <row r="15" spans="1:31" x14ac:dyDescent="0.3">
      <c r="A15" s="132" t="s">
        <v>2691</v>
      </c>
      <c r="B15" s="132">
        <v>-3.06</v>
      </c>
      <c r="C15" s="132">
        <v>3.09</v>
      </c>
      <c r="D15" s="132">
        <v>8.82</v>
      </c>
      <c r="E15" s="132">
        <v>22.04</v>
      </c>
      <c r="F15" s="157">
        <v>19.2</v>
      </c>
      <c r="G15" s="363" t="s">
        <v>84</v>
      </c>
      <c r="H15" s="410" t="s">
        <v>36</v>
      </c>
      <c r="I15" s="132">
        <v>69.956000000000003</v>
      </c>
      <c r="J15" s="132">
        <v>-24</v>
      </c>
      <c r="K15" s="132">
        <v>-5</v>
      </c>
      <c r="L15" s="132" t="b">
        <v>1</v>
      </c>
      <c r="M15" s="132">
        <v>53.774000000000001</v>
      </c>
      <c r="N15" s="132">
        <v>0.76600000000000001</v>
      </c>
      <c r="O15" s="132">
        <v>41.218000000000004</v>
      </c>
      <c r="P15" s="132">
        <v>2.2200000000000002</v>
      </c>
      <c r="Q15" s="132">
        <v>18.026</v>
      </c>
      <c r="R15" s="132">
        <v>99.95</v>
      </c>
      <c r="S15" s="132">
        <v>-62</v>
      </c>
      <c r="T15" s="132">
        <v>-43</v>
      </c>
      <c r="U15" s="132">
        <v>90</v>
      </c>
      <c r="V15" s="132" t="s">
        <v>2691</v>
      </c>
      <c r="W15" s="132" t="b">
        <v>0</v>
      </c>
      <c r="X15" s="132">
        <v>0</v>
      </c>
      <c r="Y15" s="132" t="b">
        <v>1</v>
      </c>
      <c r="Z15" s="132">
        <v>50</v>
      </c>
      <c r="AA15" s="132">
        <v>0.85199999999999998</v>
      </c>
      <c r="AB15" s="132" t="s">
        <v>36</v>
      </c>
      <c r="AC15" s="132" t="s">
        <v>84</v>
      </c>
      <c r="AD15" s="132" t="s">
        <v>2687</v>
      </c>
      <c r="AE15" s="132">
        <f>MATCH(A15,'Deutschland500 freshly screened'!A:A,0)</f>
        <v>165</v>
      </c>
    </row>
    <row r="16" spans="1:31" x14ac:dyDescent="0.3">
      <c r="A16" s="132" t="s">
        <v>2627</v>
      </c>
      <c r="B16" s="132">
        <v>-0.42</v>
      </c>
      <c r="C16" s="132">
        <v>1.29</v>
      </c>
      <c r="D16" s="132">
        <v>5.76</v>
      </c>
      <c r="E16" s="132">
        <v>28.35</v>
      </c>
      <c r="F16" s="158">
        <v>17.62</v>
      </c>
      <c r="G16" s="357" t="s">
        <v>56</v>
      </c>
      <c r="H16" s="348" t="s">
        <v>24</v>
      </c>
      <c r="I16" s="132">
        <v>3.7120000000000002</v>
      </c>
      <c r="J16" s="132">
        <v>-24</v>
      </c>
      <c r="K16" s="132">
        <v>-2</v>
      </c>
      <c r="L16" s="132" t="b">
        <v>1</v>
      </c>
      <c r="M16" s="132">
        <v>48.393999999999998</v>
      </c>
      <c r="N16" s="132">
        <v>0.81299999999999994</v>
      </c>
      <c r="O16" s="132">
        <v>39.354999999999997</v>
      </c>
      <c r="P16" s="132">
        <v>1.71</v>
      </c>
      <c r="Q16" s="132">
        <v>0</v>
      </c>
      <c r="R16" s="132">
        <v>117.5</v>
      </c>
      <c r="S16" s="132">
        <v>-1</v>
      </c>
      <c r="T16" s="132">
        <v>-33</v>
      </c>
      <c r="U16" s="132">
        <v>99</v>
      </c>
      <c r="V16" s="132" t="s">
        <v>2627</v>
      </c>
      <c r="W16" s="132" t="b">
        <v>0</v>
      </c>
      <c r="X16" s="132">
        <v>0</v>
      </c>
      <c r="Y16" s="132" t="b">
        <v>1</v>
      </c>
      <c r="Z16" s="132">
        <v>50</v>
      </c>
      <c r="AA16" s="132">
        <v>0.84099999999999997</v>
      </c>
      <c r="AB16" s="132" t="s">
        <v>24</v>
      </c>
      <c r="AC16" s="132" t="s">
        <v>56</v>
      </c>
      <c r="AD16" s="132" t="s">
        <v>2628</v>
      </c>
      <c r="AE16" s="132">
        <f>MATCH(A16,'Deutschland500 freshly screened'!A:A,0)</f>
        <v>42</v>
      </c>
    </row>
    <row r="17" spans="1:31" x14ac:dyDescent="0.3">
      <c r="A17" s="132" t="s">
        <v>516</v>
      </c>
      <c r="B17" s="132">
        <v>1.53</v>
      </c>
      <c r="C17" s="132">
        <v>16.47</v>
      </c>
      <c r="D17" s="132">
        <v>15.26</v>
      </c>
      <c r="E17" s="132">
        <v>21.53</v>
      </c>
      <c r="F17" s="159">
        <v>14.27</v>
      </c>
      <c r="G17" s="358" t="s">
        <v>143</v>
      </c>
      <c r="H17" s="345" t="s">
        <v>44</v>
      </c>
      <c r="I17" s="132">
        <v>3.665</v>
      </c>
      <c r="J17" s="132">
        <v>-36</v>
      </c>
      <c r="K17" s="132">
        <v>-13</v>
      </c>
      <c r="L17" s="132" t="b">
        <v>1</v>
      </c>
      <c r="M17" s="132">
        <v>59.295999999999999</v>
      </c>
      <c r="N17" s="132">
        <v>0.59799999999999998</v>
      </c>
      <c r="O17" s="132">
        <v>35.466000000000001</v>
      </c>
      <c r="P17" s="132">
        <v>3.33</v>
      </c>
      <c r="Q17" s="132">
        <v>25.504000000000001</v>
      </c>
      <c r="R17" s="132">
        <v>106.1</v>
      </c>
      <c r="S17" s="132">
        <v>-39</v>
      </c>
      <c r="T17" s="132">
        <v>-46</v>
      </c>
      <c r="U17" s="132">
        <v>56</v>
      </c>
      <c r="V17" s="132" t="s">
        <v>516</v>
      </c>
      <c r="W17" s="132" t="b">
        <v>0</v>
      </c>
      <c r="X17" s="132">
        <v>0</v>
      </c>
      <c r="Y17" s="132" t="b">
        <v>1</v>
      </c>
      <c r="Z17" s="132">
        <v>52</v>
      </c>
      <c r="AA17" s="132">
        <v>0.83</v>
      </c>
      <c r="AB17" s="132" t="s">
        <v>44</v>
      </c>
      <c r="AC17" s="132" t="s">
        <v>143</v>
      </c>
      <c r="AD17" s="132" t="s">
        <v>503</v>
      </c>
      <c r="AE17" s="132">
        <f>MATCH(A17,'Deutschland500 freshly screened'!A:A,0)</f>
        <v>104</v>
      </c>
    </row>
    <row r="18" spans="1:31" x14ac:dyDescent="0.3">
      <c r="A18" s="132" t="s">
        <v>5762</v>
      </c>
      <c r="B18" s="132">
        <v>-2.4500000000000002</v>
      </c>
      <c r="C18" s="132">
        <v>2.19</v>
      </c>
      <c r="D18" s="132">
        <v>2.34</v>
      </c>
      <c r="E18" s="132">
        <v>20.59</v>
      </c>
      <c r="F18" s="159">
        <v>12.56</v>
      </c>
      <c r="G18" s="364" t="s">
        <v>191</v>
      </c>
      <c r="H18" s="410" t="s">
        <v>36</v>
      </c>
      <c r="I18" s="132">
        <v>1.0820000000000001</v>
      </c>
      <c r="J18" s="132">
        <v>-56</v>
      </c>
      <c r="K18" s="132">
        <v>-46</v>
      </c>
      <c r="L18" s="132" t="b">
        <v>1</v>
      </c>
      <c r="M18" s="132">
        <v>44.502000000000002</v>
      </c>
      <c r="N18" s="132">
        <v>0.79300000000000004</v>
      </c>
      <c r="O18" s="132">
        <v>35.304000000000002</v>
      </c>
      <c r="P18" s="132">
        <v>2.1</v>
      </c>
      <c r="Q18" s="132">
        <v>-52.776000000000003</v>
      </c>
      <c r="R18" s="132">
        <v>67.650000000000006</v>
      </c>
      <c r="S18" s="132">
        <v>-48</v>
      </c>
      <c r="T18" s="132">
        <v>-43</v>
      </c>
      <c r="U18" s="132">
        <v>140</v>
      </c>
      <c r="V18" s="132" t="s">
        <v>5762</v>
      </c>
      <c r="W18" s="132" t="b">
        <v>0</v>
      </c>
      <c r="X18" s="132">
        <v>0</v>
      </c>
      <c r="Y18" s="132" t="b">
        <v>0</v>
      </c>
      <c r="Z18" s="132">
        <v>50</v>
      </c>
      <c r="AA18" s="132">
        <v>0.81799999999999995</v>
      </c>
      <c r="AB18" s="132" t="s">
        <v>36</v>
      </c>
      <c r="AC18" s="132" t="s">
        <v>191</v>
      </c>
      <c r="AD18" s="132" t="s">
        <v>5763</v>
      </c>
      <c r="AE18" s="132">
        <f>MATCH(A18,'Deutschland500 freshly screened'!A:A,0)</f>
        <v>5</v>
      </c>
    </row>
    <row r="19" spans="1:31" x14ac:dyDescent="0.3">
      <c r="A19" s="132" t="s">
        <v>2523</v>
      </c>
      <c r="B19" s="132">
        <v>1.08</v>
      </c>
      <c r="C19" s="132">
        <v>7.29</v>
      </c>
      <c r="D19" s="132">
        <v>9.6</v>
      </c>
      <c r="E19" s="132">
        <v>16.88</v>
      </c>
      <c r="F19" s="160">
        <v>21.23</v>
      </c>
      <c r="G19" s="365" t="s">
        <v>5665</v>
      </c>
      <c r="H19" s="409" t="s">
        <v>28</v>
      </c>
      <c r="I19" s="132">
        <v>29.8</v>
      </c>
      <c r="J19" s="132">
        <v>-16</v>
      </c>
      <c r="K19" s="132">
        <v>0</v>
      </c>
      <c r="L19" s="132" t="b">
        <v>1</v>
      </c>
      <c r="M19" s="132">
        <v>40.6</v>
      </c>
      <c r="N19" s="132">
        <v>0.84299999999999997</v>
      </c>
      <c r="O19" s="132">
        <v>34.212000000000003</v>
      </c>
      <c r="P19" s="132">
        <v>1.59</v>
      </c>
      <c r="Q19" s="132">
        <v>-5.1509999999999998</v>
      </c>
      <c r="R19" s="132">
        <v>244.4</v>
      </c>
      <c r="S19" s="132">
        <v>32</v>
      </c>
      <c r="T19" s="132">
        <v>59</v>
      </c>
      <c r="U19" s="132">
        <v>51</v>
      </c>
      <c r="V19" s="132" t="s">
        <v>2523</v>
      </c>
      <c r="W19" s="132" t="b">
        <v>0</v>
      </c>
      <c r="X19" s="132">
        <v>0</v>
      </c>
      <c r="Y19" s="132" t="b">
        <v>1</v>
      </c>
      <c r="Z19" s="132">
        <v>51</v>
      </c>
      <c r="AA19" s="132">
        <v>0.80700000000000005</v>
      </c>
      <c r="AB19" s="132" t="s">
        <v>28</v>
      </c>
      <c r="AC19" s="132" t="s">
        <v>2846</v>
      </c>
      <c r="AD19" s="132" t="s">
        <v>5666</v>
      </c>
      <c r="AE19" s="132">
        <f>MATCH(A19,'Deutschland500 freshly screened'!A:A,0)</f>
        <v>144</v>
      </c>
    </row>
    <row r="20" spans="1:31" x14ac:dyDescent="0.3">
      <c r="A20" s="132" t="s">
        <v>6450</v>
      </c>
      <c r="B20" s="132">
        <v>0.21</v>
      </c>
      <c r="C20" s="132">
        <v>5.23</v>
      </c>
      <c r="D20" s="132">
        <v>14.32</v>
      </c>
      <c r="E20" s="132">
        <v>9.65</v>
      </c>
      <c r="F20" s="161">
        <v>9.9</v>
      </c>
      <c r="G20" s="357" t="s">
        <v>56</v>
      </c>
      <c r="H20" s="348" t="s">
        <v>24</v>
      </c>
      <c r="I20" s="132">
        <v>0.72399999999999998</v>
      </c>
      <c r="J20" s="132">
        <v>-27</v>
      </c>
      <c r="K20" s="132">
        <v>-14</v>
      </c>
      <c r="L20" s="132" t="b">
        <v>1</v>
      </c>
      <c r="M20" s="132">
        <v>47.073</v>
      </c>
      <c r="N20" s="132">
        <v>0.72399999999999998</v>
      </c>
      <c r="O20" s="132">
        <v>34.103999999999999</v>
      </c>
      <c r="P20" s="132">
        <v>1.63</v>
      </c>
      <c r="Q20" s="132">
        <v>44.320999999999998</v>
      </c>
      <c r="R20" s="132">
        <v>48.3</v>
      </c>
      <c r="S20" s="132">
        <v>26</v>
      </c>
      <c r="T20" s="132">
        <v>51</v>
      </c>
      <c r="U20" s="132">
        <v>253</v>
      </c>
      <c r="V20" s="132" t="s">
        <v>6450</v>
      </c>
      <c r="W20" s="132" t="b">
        <v>0</v>
      </c>
      <c r="X20" s="132">
        <v>0</v>
      </c>
      <c r="Y20" s="132" t="b">
        <v>0</v>
      </c>
      <c r="Z20" s="132">
        <v>49</v>
      </c>
      <c r="AA20" s="132">
        <v>0.79500000000000004</v>
      </c>
      <c r="AB20" s="132" t="s">
        <v>24</v>
      </c>
      <c r="AC20" s="132" t="s">
        <v>56</v>
      </c>
      <c r="AD20" s="132" t="s">
        <v>6451</v>
      </c>
      <c r="AE20" s="132">
        <f>MATCH(A20,'Deutschland500 freshly screened'!A:A,0)</f>
        <v>138</v>
      </c>
    </row>
    <row r="21" spans="1:31" x14ac:dyDescent="0.3">
      <c r="A21" s="132" t="s">
        <v>2606</v>
      </c>
      <c r="B21" s="132">
        <v>1.65</v>
      </c>
      <c r="C21" s="132">
        <v>11.57</v>
      </c>
      <c r="D21" s="132">
        <v>27.52</v>
      </c>
      <c r="E21" s="132">
        <v>38.880000000000003</v>
      </c>
      <c r="F21" s="151">
        <v>21.78</v>
      </c>
      <c r="G21" s="366" t="s">
        <v>160</v>
      </c>
      <c r="H21" s="411" t="s">
        <v>66</v>
      </c>
      <c r="I21" s="132">
        <v>7.4249999999999998</v>
      </c>
      <c r="J21" s="132">
        <v>-39</v>
      </c>
      <c r="K21" s="132">
        <v>0</v>
      </c>
      <c r="L21" s="132" t="b">
        <v>1</v>
      </c>
      <c r="M21" s="132">
        <v>58.747999999999998</v>
      </c>
      <c r="N21" s="132">
        <v>0.56599999999999995</v>
      </c>
      <c r="O21" s="132">
        <v>33.226999999999997</v>
      </c>
      <c r="P21" s="132">
        <v>1.8</v>
      </c>
      <c r="Q21" s="132">
        <v>32.353000000000002</v>
      </c>
      <c r="R21" s="132">
        <v>77.150000000000006</v>
      </c>
      <c r="S21" s="132">
        <v>4</v>
      </c>
      <c r="T21" s="132">
        <v>25</v>
      </c>
      <c r="U21" s="132">
        <v>143</v>
      </c>
      <c r="V21" s="132" t="s">
        <v>2606</v>
      </c>
      <c r="W21" s="132" t="b">
        <v>0</v>
      </c>
      <c r="X21" s="132">
        <v>0</v>
      </c>
      <c r="Y21" s="132" t="b">
        <v>1</v>
      </c>
      <c r="Z21" s="132">
        <v>48</v>
      </c>
      <c r="AA21" s="132">
        <v>0.78400000000000003</v>
      </c>
      <c r="AB21" s="132" t="s">
        <v>66</v>
      </c>
      <c r="AC21" s="132" t="s">
        <v>160</v>
      </c>
      <c r="AD21" s="132" t="s">
        <v>2607</v>
      </c>
      <c r="AE21" s="132">
        <f>MATCH(A21,'Deutschland500 freshly screened'!A:A,0)</f>
        <v>51</v>
      </c>
    </row>
    <row r="22" spans="1:31" x14ac:dyDescent="0.3">
      <c r="A22" s="132" t="s">
        <v>2730</v>
      </c>
      <c r="B22" s="132">
        <v>-0.61</v>
      </c>
      <c r="C22" s="132">
        <v>16.5</v>
      </c>
      <c r="D22" s="132">
        <v>16.54</v>
      </c>
      <c r="E22" s="132">
        <v>27.75</v>
      </c>
      <c r="F22" s="162">
        <v>24.05</v>
      </c>
      <c r="G22" s="367" t="s">
        <v>365</v>
      </c>
      <c r="H22" s="410" t="s">
        <v>36</v>
      </c>
      <c r="I22" s="132">
        <v>11.042</v>
      </c>
      <c r="J22" s="132">
        <v>-42</v>
      </c>
      <c r="K22" s="132">
        <v>-7</v>
      </c>
      <c r="L22" s="132" t="b">
        <v>1</v>
      </c>
      <c r="M22" s="132">
        <v>49.582000000000001</v>
      </c>
      <c r="N22" s="132">
        <v>0.58399999999999996</v>
      </c>
      <c r="O22" s="132">
        <v>28.963999999999999</v>
      </c>
      <c r="P22" s="132">
        <v>1.95</v>
      </c>
      <c r="Q22" s="132">
        <v>34.496000000000002</v>
      </c>
      <c r="R22" s="132">
        <v>68.5</v>
      </c>
      <c r="S22" s="132">
        <v>-48</v>
      </c>
      <c r="T22" s="132">
        <v>-50</v>
      </c>
      <c r="U22" s="132">
        <v>149</v>
      </c>
      <c r="V22" s="132" t="s">
        <v>2730</v>
      </c>
      <c r="W22" s="132" t="b">
        <v>0</v>
      </c>
      <c r="X22" s="132">
        <v>0</v>
      </c>
      <c r="Y22" s="132" t="b">
        <v>1</v>
      </c>
      <c r="Z22" s="132">
        <v>59</v>
      </c>
      <c r="AA22" s="132">
        <v>0.77300000000000002</v>
      </c>
      <c r="AB22" s="132" t="s">
        <v>36</v>
      </c>
      <c r="AC22" s="132" t="s">
        <v>365</v>
      </c>
      <c r="AD22" s="132" t="s">
        <v>2731</v>
      </c>
      <c r="AE22" s="132">
        <f>MATCH(A22,'Deutschland500 freshly screened'!A:A,0)</f>
        <v>32</v>
      </c>
    </row>
    <row r="23" spans="1:31" x14ac:dyDescent="0.3">
      <c r="A23" s="132" t="s">
        <v>2563</v>
      </c>
      <c r="B23" s="132">
        <v>0.89</v>
      </c>
      <c r="C23" s="132">
        <v>7.06</v>
      </c>
      <c r="D23" s="132">
        <v>9.3000000000000007</v>
      </c>
      <c r="E23" s="132">
        <v>21.25</v>
      </c>
      <c r="F23" s="163">
        <v>19.75</v>
      </c>
      <c r="G23" s="368" t="s">
        <v>5661</v>
      </c>
      <c r="H23" s="409" t="s">
        <v>28</v>
      </c>
      <c r="I23" s="132">
        <v>104.206</v>
      </c>
      <c r="J23" s="132">
        <v>-28</v>
      </c>
      <c r="K23" s="132">
        <v>0</v>
      </c>
      <c r="L23" s="132" t="b">
        <v>1</v>
      </c>
      <c r="M23" s="132">
        <v>35.526000000000003</v>
      </c>
      <c r="N23" s="132">
        <v>0.80600000000000005</v>
      </c>
      <c r="O23" s="132">
        <v>28.649000000000001</v>
      </c>
      <c r="P23" s="132">
        <v>1.21</v>
      </c>
      <c r="Q23" s="132">
        <v>-13.962</v>
      </c>
      <c r="R23" s="132">
        <v>266.2</v>
      </c>
      <c r="S23" s="132">
        <v>-43</v>
      </c>
      <c r="T23" s="132">
        <v>-40</v>
      </c>
      <c r="U23" s="132">
        <v>62</v>
      </c>
      <c r="V23" s="132" t="s">
        <v>2563</v>
      </c>
      <c r="W23" s="132" t="b">
        <v>0</v>
      </c>
      <c r="X23" s="132">
        <v>0</v>
      </c>
      <c r="Y23" s="132" t="b">
        <v>1</v>
      </c>
      <c r="Z23" s="132">
        <v>59</v>
      </c>
      <c r="AA23" s="132">
        <v>0.76100000000000001</v>
      </c>
      <c r="AB23" s="132" t="s">
        <v>28</v>
      </c>
      <c r="AC23" s="132" t="s">
        <v>2837</v>
      </c>
      <c r="AD23" s="132" t="s">
        <v>2564</v>
      </c>
      <c r="AE23" s="132">
        <f>MATCH(A23,'Deutschland500 freshly screened'!A:A,0)</f>
        <v>75</v>
      </c>
    </row>
    <row r="24" spans="1:31" x14ac:dyDescent="0.3">
      <c r="A24" s="132" t="s">
        <v>534</v>
      </c>
      <c r="B24" s="132">
        <v>-0.18</v>
      </c>
      <c r="C24" s="132">
        <v>4.92</v>
      </c>
      <c r="D24" s="132">
        <v>7.46</v>
      </c>
      <c r="E24" s="132">
        <v>21.73</v>
      </c>
      <c r="F24" s="158">
        <v>16.809999999999999</v>
      </c>
      <c r="G24" s="362" t="s">
        <v>2748</v>
      </c>
      <c r="H24" s="327" t="s">
        <v>2652</v>
      </c>
      <c r="I24" s="132">
        <v>1000</v>
      </c>
      <c r="J24" s="132">
        <v>-19</v>
      </c>
      <c r="K24" s="132">
        <v>0</v>
      </c>
      <c r="L24" s="132" t="b">
        <v>1</v>
      </c>
      <c r="M24" s="132">
        <v>33.49</v>
      </c>
      <c r="N24" s="132">
        <v>0.85099999999999998</v>
      </c>
      <c r="O24" s="132">
        <v>28.51</v>
      </c>
      <c r="P24" s="132">
        <v>0.7</v>
      </c>
      <c r="Q24" s="132">
        <v>-3.153</v>
      </c>
      <c r="R24" s="132">
        <v>17932.68</v>
      </c>
      <c r="S24" s="132">
        <v>-32</v>
      </c>
      <c r="T24" s="132">
        <v>-16</v>
      </c>
      <c r="U24" s="132">
        <v>1</v>
      </c>
      <c r="V24" s="132" t="s">
        <v>534</v>
      </c>
      <c r="W24" s="132" t="b">
        <v>0</v>
      </c>
      <c r="X24" s="132">
        <v>0</v>
      </c>
      <c r="Y24" s="132" t="b">
        <v>1</v>
      </c>
      <c r="Z24" s="132">
        <v>52</v>
      </c>
      <c r="AA24" s="132">
        <v>0.75</v>
      </c>
      <c r="AB24" s="132" t="s">
        <v>2652</v>
      </c>
      <c r="AC24" s="132" t="s">
        <v>2748</v>
      </c>
      <c r="AD24" s="132" t="s">
        <v>6452</v>
      </c>
      <c r="AE24" s="132" t="e">
        <f>MATCH(A24,'Deutschland500 freshly screened'!A:A,0)</f>
        <v>#N/A</v>
      </c>
    </row>
    <row r="25" spans="1:31" x14ac:dyDescent="0.3">
      <c r="A25" s="132" t="s">
        <v>2542</v>
      </c>
      <c r="B25" s="132">
        <v>-0.81</v>
      </c>
      <c r="C25" s="132">
        <v>12.59</v>
      </c>
      <c r="D25" s="132">
        <v>6.35</v>
      </c>
      <c r="E25" s="132">
        <v>30.12</v>
      </c>
      <c r="F25" s="146">
        <v>28.09</v>
      </c>
      <c r="G25" s="369" t="s">
        <v>5664</v>
      </c>
      <c r="H25" s="409" t="s">
        <v>28</v>
      </c>
      <c r="I25" s="132">
        <v>26.905000000000001</v>
      </c>
      <c r="J25" s="132">
        <v>-37</v>
      </c>
      <c r="K25" s="132">
        <v>-1</v>
      </c>
      <c r="L25" s="132" t="b">
        <v>1</v>
      </c>
      <c r="M25" s="132">
        <v>43.962000000000003</v>
      </c>
      <c r="N25" s="132">
        <v>0.59499999999999997</v>
      </c>
      <c r="O25" s="132">
        <v>26.146999999999998</v>
      </c>
      <c r="P25" s="132">
        <v>2.0699999999999998</v>
      </c>
      <c r="Q25" s="132">
        <v>-43.54</v>
      </c>
      <c r="R25" s="132">
        <v>13.506</v>
      </c>
      <c r="S25" s="132">
        <v>-26</v>
      </c>
      <c r="T25" s="132">
        <v>-5</v>
      </c>
      <c r="U25" s="132">
        <v>713</v>
      </c>
      <c r="V25" s="132" t="s">
        <v>2542</v>
      </c>
      <c r="W25" s="132" t="b">
        <v>0</v>
      </c>
      <c r="X25" s="132">
        <v>0</v>
      </c>
      <c r="Y25" s="132" t="b">
        <v>1</v>
      </c>
      <c r="Z25" s="132">
        <v>55</v>
      </c>
      <c r="AA25" s="132">
        <v>0.73899999999999999</v>
      </c>
      <c r="AB25" s="132" t="s">
        <v>28</v>
      </c>
      <c r="AC25" s="132" t="s">
        <v>2828</v>
      </c>
      <c r="AD25" s="132" t="s">
        <v>497</v>
      </c>
      <c r="AE25" s="132">
        <f>MATCH(A25,'Deutschland500 freshly screened'!A:A,0)</f>
        <v>17</v>
      </c>
    </row>
    <row r="26" spans="1:31" x14ac:dyDescent="0.3">
      <c r="A26" s="132" t="s">
        <v>2621</v>
      </c>
      <c r="B26" s="132">
        <v>-2.91</v>
      </c>
      <c r="C26" s="132">
        <v>-1.1000000000000001</v>
      </c>
      <c r="D26" s="132">
        <v>-0.46</v>
      </c>
      <c r="E26" s="132">
        <v>18.55</v>
      </c>
      <c r="F26" s="164">
        <v>10.84</v>
      </c>
      <c r="G26" s="370" t="s">
        <v>95</v>
      </c>
      <c r="H26" s="409" t="s">
        <v>28</v>
      </c>
      <c r="I26" s="132">
        <v>34.063000000000002</v>
      </c>
      <c r="J26" s="132">
        <v>-17</v>
      </c>
      <c r="K26" s="132">
        <v>-4</v>
      </c>
      <c r="L26" s="132" t="b">
        <v>1</v>
      </c>
      <c r="M26" s="132">
        <v>33.912999999999997</v>
      </c>
      <c r="N26" s="132">
        <v>0.73899999999999999</v>
      </c>
      <c r="O26" s="132">
        <v>25.061</v>
      </c>
      <c r="P26" s="132">
        <v>1.63</v>
      </c>
      <c r="Q26" s="132">
        <v>-6.6440000000000001</v>
      </c>
      <c r="R26" s="132">
        <v>185.05</v>
      </c>
      <c r="S26" s="132">
        <v>-55</v>
      </c>
      <c r="T26" s="132">
        <v>-36</v>
      </c>
      <c r="U26" s="132">
        <v>66</v>
      </c>
      <c r="V26" s="132" t="s">
        <v>2621</v>
      </c>
      <c r="W26" s="132" t="b">
        <v>0</v>
      </c>
      <c r="X26" s="132">
        <v>0</v>
      </c>
      <c r="Y26" s="132" t="b">
        <v>0</v>
      </c>
      <c r="Z26" s="132">
        <v>56</v>
      </c>
      <c r="AA26" s="132">
        <v>0.72699999999999998</v>
      </c>
      <c r="AB26" s="132" t="s">
        <v>28</v>
      </c>
      <c r="AC26" s="132" t="s">
        <v>95</v>
      </c>
      <c r="AD26" s="132" t="s">
        <v>5660</v>
      </c>
      <c r="AE26" s="132">
        <f>MATCH(A26,'Deutschland500 freshly screened'!A:A,0)</f>
        <v>163</v>
      </c>
    </row>
    <row r="27" spans="1:31" x14ac:dyDescent="0.3">
      <c r="A27" s="132" t="s">
        <v>2695</v>
      </c>
      <c r="B27" s="132">
        <v>1.68</v>
      </c>
      <c r="C27" s="132">
        <v>3.41</v>
      </c>
      <c r="D27" s="132">
        <v>7.01</v>
      </c>
      <c r="E27" s="132">
        <v>20.440000000000001</v>
      </c>
      <c r="F27" s="165">
        <v>9.86</v>
      </c>
      <c r="G27" s="357" t="s">
        <v>56</v>
      </c>
      <c r="H27" s="348" t="s">
        <v>24</v>
      </c>
      <c r="I27" s="132">
        <v>6.681</v>
      </c>
      <c r="J27" s="132">
        <v>-28</v>
      </c>
      <c r="K27" s="132">
        <v>-12</v>
      </c>
      <c r="L27" s="132" t="b">
        <v>1</v>
      </c>
      <c r="M27" s="132">
        <v>33.831000000000003</v>
      </c>
      <c r="N27" s="132">
        <v>0.73899999999999999</v>
      </c>
      <c r="O27" s="132">
        <v>25.016999999999999</v>
      </c>
      <c r="P27" s="132">
        <v>2.08</v>
      </c>
      <c r="Q27" s="132">
        <v>50.862000000000002</v>
      </c>
      <c r="R27" s="132">
        <v>38.770000000000003</v>
      </c>
      <c r="S27" s="132">
        <v>-47</v>
      </c>
      <c r="T27" s="132">
        <v>-28</v>
      </c>
      <c r="U27" s="132">
        <v>248</v>
      </c>
      <c r="V27" s="132" t="s">
        <v>2695</v>
      </c>
      <c r="W27" s="132" t="b">
        <v>0</v>
      </c>
      <c r="X27" s="132">
        <v>0</v>
      </c>
      <c r="Y27" s="132" t="b">
        <v>0</v>
      </c>
      <c r="Z27" s="132">
        <v>52</v>
      </c>
      <c r="AA27" s="132">
        <v>0.71599999999999997</v>
      </c>
      <c r="AB27" s="132" t="s">
        <v>24</v>
      </c>
      <c r="AC27" s="132" t="s">
        <v>56</v>
      </c>
      <c r="AD27" s="132" t="s">
        <v>2696</v>
      </c>
      <c r="AE27" s="132">
        <f>MATCH(A27,'Deutschland500 freshly screened'!A:A,0)</f>
        <v>119</v>
      </c>
    </row>
    <row r="28" spans="1:31" x14ac:dyDescent="0.3">
      <c r="A28" s="132" t="s">
        <v>2686</v>
      </c>
      <c r="B28" s="132">
        <v>-3.46</v>
      </c>
      <c r="C28" s="132">
        <v>3.07</v>
      </c>
      <c r="D28" s="132">
        <v>5.12</v>
      </c>
      <c r="E28" s="132">
        <v>19.579999999999998</v>
      </c>
      <c r="F28" s="147">
        <v>14.93</v>
      </c>
      <c r="G28" s="363" t="s">
        <v>84</v>
      </c>
      <c r="H28" s="410" t="s">
        <v>36</v>
      </c>
      <c r="I28" s="132">
        <v>69.873999999999995</v>
      </c>
      <c r="J28" s="132">
        <v>-22</v>
      </c>
      <c r="K28" s="132">
        <v>-6</v>
      </c>
      <c r="L28" s="132" t="b">
        <v>1</v>
      </c>
      <c r="M28" s="132">
        <v>35.999000000000002</v>
      </c>
      <c r="N28" s="132">
        <v>0.52400000000000002</v>
      </c>
      <c r="O28" s="132">
        <v>18.847000000000001</v>
      </c>
      <c r="P28" s="132">
        <v>2.15</v>
      </c>
      <c r="Q28" s="132">
        <v>13.141999999999999</v>
      </c>
      <c r="R28" s="132">
        <v>105.98</v>
      </c>
      <c r="S28" s="132">
        <v>-36</v>
      </c>
      <c r="T28" s="132">
        <v>-21</v>
      </c>
      <c r="U28" s="132">
        <v>87</v>
      </c>
      <c r="V28" s="132" t="s">
        <v>2686</v>
      </c>
      <c r="W28" s="132" t="b">
        <v>0</v>
      </c>
      <c r="X28" s="132">
        <v>0</v>
      </c>
      <c r="Y28" s="132" t="b">
        <v>1</v>
      </c>
      <c r="Z28" s="132">
        <v>54</v>
      </c>
      <c r="AA28" s="132">
        <v>0.70499999999999996</v>
      </c>
      <c r="AB28" s="132" t="s">
        <v>36</v>
      </c>
      <c r="AC28" s="132" t="s">
        <v>84</v>
      </c>
      <c r="AD28" s="132" t="s">
        <v>2687</v>
      </c>
      <c r="AE28" s="132">
        <f>MATCH(A28,'Deutschland500 freshly screened'!A:A,0)</f>
        <v>164</v>
      </c>
    </row>
    <row r="29" spans="1:31" x14ac:dyDescent="0.3">
      <c r="A29" s="132" t="s">
        <v>2603</v>
      </c>
      <c r="B29" s="132">
        <v>-0.39</v>
      </c>
      <c r="C29" s="132">
        <v>-2.1</v>
      </c>
      <c r="D29" s="132">
        <v>1.38</v>
      </c>
      <c r="E29" s="132">
        <v>18.34</v>
      </c>
      <c r="F29" s="155">
        <v>12.75</v>
      </c>
      <c r="G29" s="371" t="s">
        <v>390</v>
      </c>
      <c r="H29" s="410" t="s">
        <v>36</v>
      </c>
      <c r="I29" s="132">
        <v>0.72599999999999998</v>
      </c>
      <c r="J29" s="132">
        <v>-31</v>
      </c>
      <c r="K29" s="132">
        <v>-4</v>
      </c>
      <c r="L29" s="132" t="b">
        <v>1</v>
      </c>
      <c r="M29" s="132">
        <v>25.158000000000001</v>
      </c>
      <c r="N29" s="132">
        <v>0.64600000000000002</v>
      </c>
      <c r="O29" s="132">
        <v>16.257999999999999</v>
      </c>
      <c r="P29" s="132">
        <v>1.55</v>
      </c>
      <c r="Q29" s="132">
        <v>0</v>
      </c>
      <c r="R29" s="132">
        <v>102.6</v>
      </c>
      <c r="S29" s="132">
        <v>96</v>
      </c>
      <c r="T29" s="132">
        <v>74</v>
      </c>
      <c r="U29" s="132">
        <v>125</v>
      </c>
      <c r="V29" s="132" t="s">
        <v>2603</v>
      </c>
      <c r="W29" s="132" t="b">
        <v>0</v>
      </c>
      <c r="X29" s="132">
        <v>0</v>
      </c>
      <c r="Y29" s="132" t="b">
        <v>1</v>
      </c>
      <c r="Z29" s="132">
        <v>42</v>
      </c>
      <c r="AA29" s="132">
        <v>0.69299999999999995</v>
      </c>
      <c r="AB29" s="132" t="s">
        <v>36</v>
      </c>
      <c r="AC29" s="132" t="s">
        <v>390</v>
      </c>
      <c r="AD29" s="132" t="s">
        <v>2604</v>
      </c>
      <c r="AE29" s="132">
        <f>MATCH(A29,'Deutschland500 freshly screened'!A:A,0)</f>
        <v>112</v>
      </c>
    </row>
    <row r="30" spans="1:31" x14ac:dyDescent="0.3">
      <c r="A30" s="132" t="s">
        <v>2582</v>
      </c>
      <c r="B30" s="132">
        <v>0.99</v>
      </c>
      <c r="C30" s="132">
        <v>4.16</v>
      </c>
      <c r="D30" s="132">
        <v>4.16</v>
      </c>
      <c r="E30" s="132">
        <v>20.57</v>
      </c>
      <c r="F30" s="166">
        <v>8.2799999999999994</v>
      </c>
      <c r="G30" s="372" t="s">
        <v>186</v>
      </c>
      <c r="H30" s="288" t="s">
        <v>150</v>
      </c>
      <c r="I30" s="132">
        <v>5.13</v>
      </c>
      <c r="J30" s="132">
        <v>-24</v>
      </c>
      <c r="K30" s="132">
        <v>0</v>
      </c>
      <c r="L30" s="132" t="b">
        <v>1</v>
      </c>
      <c r="M30" s="132">
        <v>24.823</v>
      </c>
      <c r="N30" s="132">
        <v>0.63100000000000001</v>
      </c>
      <c r="O30" s="132">
        <v>15.675000000000001</v>
      </c>
      <c r="P30" s="132">
        <v>1.82</v>
      </c>
      <c r="Q30" s="132">
        <v>-9.5310000000000006</v>
      </c>
      <c r="R30" s="132">
        <v>69.040000000000006</v>
      </c>
      <c r="S30" s="132">
        <v>-29</v>
      </c>
      <c r="T30" s="132">
        <v>-26</v>
      </c>
      <c r="U30" s="132">
        <v>158</v>
      </c>
      <c r="V30" s="132" t="s">
        <v>2582</v>
      </c>
      <c r="W30" s="132" t="b">
        <v>0</v>
      </c>
      <c r="X30" s="132">
        <v>0</v>
      </c>
      <c r="Y30" s="132" t="b">
        <v>1</v>
      </c>
      <c r="Z30" s="132">
        <v>54</v>
      </c>
      <c r="AA30" s="132">
        <v>0.68200000000000005</v>
      </c>
      <c r="AB30" s="132" t="s">
        <v>150</v>
      </c>
      <c r="AC30" s="132" t="s">
        <v>186</v>
      </c>
      <c r="AD30" s="132" t="s">
        <v>2583</v>
      </c>
      <c r="AE30" s="132">
        <f>MATCH(A30,'Deutschland500 freshly screened'!A:A,0)</f>
        <v>43</v>
      </c>
    </row>
    <row r="31" spans="1:31" x14ac:dyDescent="0.3">
      <c r="A31" s="132" t="s">
        <v>2561</v>
      </c>
      <c r="B31" s="132">
        <v>0.53</v>
      </c>
      <c r="C31" s="132">
        <v>5.68</v>
      </c>
      <c r="D31" s="132">
        <v>13.12</v>
      </c>
      <c r="E31" s="132">
        <v>19.47</v>
      </c>
      <c r="F31" s="167">
        <v>8.14</v>
      </c>
      <c r="G31" s="373" t="s">
        <v>109</v>
      </c>
      <c r="H31" s="346" t="s">
        <v>31</v>
      </c>
      <c r="I31" s="132">
        <v>6.1929999999999996</v>
      </c>
      <c r="J31" s="132">
        <v>-39</v>
      </c>
      <c r="K31" s="132">
        <v>-8</v>
      </c>
      <c r="L31" s="132" t="b">
        <v>1</v>
      </c>
      <c r="M31" s="132">
        <v>31.481000000000002</v>
      </c>
      <c r="N31" s="132">
        <v>0.47299999999999998</v>
      </c>
      <c r="O31" s="132">
        <v>14.906000000000001</v>
      </c>
      <c r="P31" s="132">
        <v>2.6</v>
      </c>
      <c r="Q31" s="132">
        <v>-17.231999999999999</v>
      </c>
      <c r="R31" s="132">
        <v>49.15</v>
      </c>
      <c r="S31" s="132">
        <v>21</v>
      </c>
      <c r="T31" s="132">
        <v>37</v>
      </c>
      <c r="U31" s="132">
        <v>156</v>
      </c>
      <c r="V31" s="132" t="s">
        <v>2561</v>
      </c>
      <c r="W31" s="132" t="b">
        <v>0</v>
      </c>
      <c r="X31" s="132">
        <v>0</v>
      </c>
      <c r="Y31" s="132" t="b">
        <v>1</v>
      </c>
      <c r="Z31" s="132">
        <v>46</v>
      </c>
      <c r="AA31" s="132">
        <v>0.67</v>
      </c>
      <c r="AB31" s="132" t="s">
        <v>31</v>
      </c>
      <c r="AC31" s="132" t="s">
        <v>109</v>
      </c>
      <c r="AD31" s="132" t="s">
        <v>2562</v>
      </c>
      <c r="AE31" s="132">
        <f>MATCH(A31,'Deutschland500 freshly screened'!A:A,0)</f>
        <v>177</v>
      </c>
    </row>
    <row r="32" spans="1:31" x14ac:dyDescent="0.3">
      <c r="A32" s="132" t="s">
        <v>6029</v>
      </c>
      <c r="B32" s="132">
        <v>4.01</v>
      </c>
      <c r="C32" s="132">
        <v>16.55</v>
      </c>
      <c r="D32" s="132">
        <v>12.81</v>
      </c>
      <c r="E32" s="132">
        <v>33.24</v>
      </c>
      <c r="F32" s="147">
        <v>29.06</v>
      </c>
      <c r="G32" s="374" t="s">
        <v>441</v>
      </c>
      <c r="H32" s="348" t="s">
        <v>24</v>
      </c>
      <c r="I32" s="132">
        <v>0.66300000000000003</v>
      </c>
      <c r="J32" s="132">
        <v>-44</v>
      </c>
      <c r="K32" s="132">
        <v>-21</v>
      </c>
      <c r="L32" s="132" t="b">
        <v>1</v>
      </c>
      <c r="M32" s="132">
        <v>28.812000000000001</v>
      </c>
      <c r="N32" s="132">
        <v>0.46700000000000003</v>
      </c>
      <c r="O32" s="132">
        <v>13.462999999999999</v>
      </c>
      <c r="P32" s="132">
        <v>2.86</v>
      </c>
      <c r="Q32" s="132">
        <v>163.02799999999999</v>
      </c>
      <c r="R32" s="132">
        <v>24.65</v>
      </c>
      <c r="S32" s="132">
        <v>57</v>
      </c>
      <c r="T32" s="132">
        <v>115</v>
      </c>
      <c r="U32" s="132">
        <v>283</v>
      </c>
      <c r="V32" s="132" t="s">
        <v>6029</v>
      </c>
      <c r="W32" s="132" t="b">
        <v>0</v>
      </c>
      <c r="X32" s="132">
        <v>0</v>
      </c>
      <c r="Y32" s="132" t="b">
        <v>0</v>
      </c>
      <c r="Z32" s="132">
        <v>50</v>
      </c>
      <c r="AA32" s="132">
        <v>0.65900000000000003</v>
      </c>
      <c r="AB32" s="132" t="s">
        <v>24</v>
      </c>
      <c r="AC32" s="132" t="s">
        <v>441</v>
      </c>
      <c r="AD32" s="132" t="s">
        <v>6030</v>
      </c>
      <c r="AE32" s="132">
        <f>MATCH(A32,'Deutschland500 freshly screened'!A:A,0)</f>
        <v>29</v>
      </c>
    </row>
    <row r="33" spans="1:31" x14ac:dyDescent="0.3">
      <c r="A33" s="132" t="s">
        <v>2510</v>
      </c>
      <c r="B33" s="132">
        <v>-1.66</v>
      </c>
      <c r="C33" s="132">
        <v>-2.16</v>
      </c>
      <c r="D33" s="132">
        <v>-2.52</v>
      </c>
      <c r="E33" s="132">
        <v>9.92</v>
      </c>
      <c r="F33" s="167">
        <v>8.14</v>
      </c>
      <c r="G33" s="375" t="s">
        <v>151</v>
      </c>
      <c r="H33" s="412" t="s">
        <v>102</v>
      </c>
      <c r="I33" s="132">
        <v>30.28</v>
      </c>
      <c r="J33" s="132">
        <v>-10</v>
      </c>
      <c r="K33" s="132">
        <v>-6</v>
      </c>
      <c r="L33" s="132" t="b">
        <v>1</v>
      </c>
      <c r="M33" s="132">
        <v>22.024999999999999</v>
      </c>
      <c r="N33" s="132">
        <v>0.48499999999999999</v>
      </c>
      <c r="O33" s="132">
        <v>10.68</v>
      </c>
      <c r="P33" s="132">
        <v>1.62</v>
      </c>
      <c r="Q33" s="132">
        <v>-25.446000000000002</v>
      </c>
      <c r="R33" s="132">
        <v>133.5</v>
      </c>
      <c r="S33" s="132">
        <v>-26</v>
      </c>
      <c r="T33" s="132">
        <v>-29</v>
      </c>
      <c r="U33" s="132">
        <v>92</v>
      </c>
      <c r="V33" s="132" t="s">
        <v>2510</v>
      </c>
      <c r="W33" s="132" t="b">
        <v>1</v>
      </c>
      <c r="X33" s="132">
        <v>0</v>
      </c>
      <c r="Y33" s="132" t="b">
        <v>0</v>
      </c>
      <c r="Z33" s="132">
        <v>58</v>
      </c>
      <c r="AA33" s="132">
        <v>0.64800000000000002</v>
      </c>
      <c r="AB33" s="132" t="s">
        <v>102</v>
      </c>
      <c r="AC33" s="132" t="s">
        <v>151</v>
      </c>
      <c r="AD33" s="132" t="s">
        <v>2511</v>
      </c>
      <c r="AE33" s="132">
        <f>MATCH(A33,'Deutschland500 freshly screened'!A:A,0)</f>
        <v>89</v>
      </c>
    </row>
    <row r="34" spans="1:31" x14ac:dyDescent="0.3">
      <c r="A34" s="132" t="s">
        <v>6031</v>
      </c>
      <c r="B34" s="132">
        <v>0.52</v>
      </c>
      <c r="C34" s="132">
        <v>16.670000000000002</v>
      </c>
      <c r="D34" s="132">
        <v>11.52</v>
      </c>
      <c r="E34" s="132">
        <v>39.659999999999997</v>
      </c>
      <c r="F34" s="168">
        <v>20.41</v>
      </c>
      <c r="G34" s="373" t="s">
        <v>109</v>
      </c>
      <c r="H34" s="346" t="s">
        <v>31</v>
      </c>
      <c r="I34" s="132">
        <v>0.75800000000000001</v>
      </c>
      <c r="J34" s="132">
        <v>-63</v>
      </c>
      <c r="K34" s="132">
        <v>-48</v>
      </c>
      <c r="L34" s="132" t="b">
        <v>1</v>
      </c>
      <c r="M34" s="132">
        <v>37.154000000000003</v>
      </c>
      <c r="N34" s="132">
        <v>0.27600000000000002</v>
      </c>
      <c r="O34" s="132">
        <v>10.250999999999999</v>
      </c>
      <c r="P34" s="132">
        <v>3.01</v>
      </c>
      <c r="Q34" s="132">
        <v>-80.156000000000006</v>
      </c>
      <c r="R34" s="132">
        <v>116.2</v>
      </c>
      <c r="S34" s="132">
        <v>-46</v>
      </c>
      <c r="T34" s="132">
        <v>-62</v>
      </c>
      <c r="U34" s="132">
        <v>57</v>
      </c>
      <c r="V34" s="132" t="s">
        <v>6031</v>
      </c>
      <c r="W34" s="132" t="b">
        <v>0</v>
      </c>
      <c r="X34" s="132">
        <v>0</v>
      </c>
      <c r="Y34" s="132" t="b">
        <v>0</v>
      </c>
      <c r="Z34" s="132">
        <v>50</v>
      </c>
      <c r="AA34" s="132">
        <v>0.63600000000000001</v>
      </c>
      <c r="AB34" s="132" t="s">
        <v>31</v>
      </c>
      <c r="AC34" s="132" t="s">
        <v>109</v>
      </c>
      <c r="AD34" s="132" t="s">
        <v>6032</v>
      </c>
      <c r="AE34" s="132">
        <f>MATCH(A34,'Deutschland500 freshly screened'!A:A,0)</f>
        <v>137</v>
      </c>
    </row>
    <row r="35" spans="1:31" x14ac:dyDescent="0.3">
      <c r="A35" s="132" t="s">
        <v>6026</v>
      </c>
      <c r="B35" s="132">
        <v>0.69</v>
      </c>
      <c r="C35" s="132">
        <v>-5.56</v>
      </c>
      <c r="D35" s="132">
        <v>-5.96</v>
      </c>
      <c r="E35" s="132">
        <v>13.04</v>
      </c>
      <c r="F35" s="166">
        <v>9.27</v>
      </c>
      <c r="G35" s="376" t="s">
        <v>351</v>
      </c>
      <c r="H35" s="351" t="s">
        <v>48</v>
      </c>
      <c r="I35" s="132">
        <v>0.65300000000000002</v>
      </c>
      <c r="J35" s="132">
        <v>-58</v>
      </c>
      <c r="K35" s="132">
        <v>-51</v>
      </c>
      <c r="L35" s="132" t="b">
        <v>0</v>
      </c>
      <c r="M35" s="132">
        <v>26.798999999999999</v>
      </c>
      <c r="N35" s="132">
        <v>0.34</v>
      </c>
      <c r="O35" s="132">
        <v>9.1210000000000004</v>
      </c>
      <c r="P35" s="132">
        <v>3.29</v>
      </c>
      <c r="Q35" s="132">
        <v>9.298</v>
      </c>
      <c r="R35" s="132">
        <v>6.5449999999999999</v>
      </c>
      <c r="S35" s="132">
        <v>1</v>
      </c>
      <c r="T35" s="132">
        <v>22</v>
      </c>
      <c r="U35" s="132">
        <v>929</v>
      </c>
      <c r="V35" s="132" t="s">
        <v>6026</v>
      </c>
      <c r="W35" s="132" t="b">
        <v>0</v>
      </c>
      <c r="X35" s="132">
        <v>0</v>
      </c>
      <c r="Y35" s="132" t="b">
        <v>0</v>
      </c>
      <c r="Z35" s="132">
        <v>47</v>
      </c>
      <c r="AA35" s="132">
        <v>0.625</v>
      </c>
      <c r="AB35" s="132" t="s">
        <v>48</v>
      </c>
      <c r="AC35" s="132" t="s">
        <v>351</v>
      </c>
      <c r="AD35" s="132" t="s">
        <v>6027</v>
      </c>
      <c r="AE35" s="132">
        <f>MATCH(A35,'Deutschland500 freshly screened'!A:A,0)</f>
        <v>183</v>
      </c>
    </row>
    <row r="36" spans="1:31" x14ac:dyDescent="0.3">
      <c r="A36" s="132" t="s">
        <v>2575</v>
      </c>
      <c r="B36" s="132">
        <v>-2.66</v>
      </c>
      <c r="C36" s="132">
        <v>2.5099999999999998</v>
      </c>
      <c r="D36" s="132">
        <v>7.83</v>
      </c>
      <c r="E36" s="132">
        <v>22.12</v>
      </c>
      <c r="F36" s="169">
        <v>8.83</v>
      </c>
      <c r="G36" s="361" t="s">
        <v>501</v>
      </c>
      <c r="H36" s="361" t="s">
        <v>501</v>
      </c>
      <c r="I36" s="132">
        <v>5.08</v>
      </c>
      <c r="J36" s="132">
        <v>-29</v>
      </c>
      <c r="K36" s="132">
        <v>-3</v>
      </c>
      <c r="L36" s="132" t="b">
        <v>1</v>
      </c>
      <c r="M36" s="132">
        <v>16.823</v>
      </c>
      <c r="N36" s="132">
        <v>0.50900000000000001</v>
      </c>
      <c r="O36" s="132">
        <v>8.5609999999999999</v>
      </c>
      <c r="P36" s="132">
        <v>2.31</v>
      </c>
      <c r="Q36" s="132">
        <v>-26.596</v>
      </c>
      <c r="R36" s="132">
        <v>42.4</v>
      </c>
      <c r="S36" s="132">
        <v>-30</v>
      </c>
      <c r="T36" s="132">
        <v>0</v>
      </c>
      <c r="U36" s="132">
        <v>204</v>
      </c>
      <c r="V36" s="132" t="s">
        <v>2575</v>
      </c>
      <c r="W36" s="132" t="b">
        <v>0</v>
      </c>
      <c r="X36" s="132">
        <v>0</v>
      </c>
      <c r="Y36" s="132" t="b">
        <v>1</v>
      </c>
      <c r="Z36" s="132">
        <v>45</v>
      </c>
      <c r="AA36" s="132">
        <v>0.61399999999999999</v>
      </c>
      <c r="AB36" s="132" t="s">
        <v>501</v>
      </c>
      <c r="AC36" s="132" t="s">
        <v>501</v>
      </c>
      <c r="AD36" s="132" t="s">
        <v>2576</v>
      </c>
      <c r="AE36" s="132">
        <f>MATCH(A36,'Deutschland500 freshly screened'!A:A,0)</f>
        <v>68</v>
      </c>
    </row>
    <row r="37" spans="1:31" x14ac:dyDescent="0.3">
      <c r="A37" s="132" t="s">
        <v>2568</v>
      </c>
      <c r="B37" s="132">
        <v>-1.34</v>
      </c>
      <c r="C37" s="132">
        <v>-3.19</v>
      </c>
      <c r="D37" s="132">
        <v>-5.12</v>
      </c>
      <c r="E37" s="132">
        <v>14.09</v>
      </c>
      <c r="F37" s="170">
        <v>9.06</v>
      </c>
      <c r="G37" s="285" t="s">
        <v>153</v>
      </c>
      <c r="H37" s="351" t="s">
        <v>48</v>
      </c>
      <c r="I37" s="132">
        <v>11.534000000000001</v>
      </c>
      <c r="J37" s="132">
        <v>-27</v>
      </c>
      <c r="K37" s="132">
        <v>-9</v>
      </c>
      <c r="L37" s="132" t="b">
        <v>0</v>
      </c>
      <c r="M37" s="132">
        <v>17.521999999999998</v>
      </c>
      <c r="N37" s="132">
        <v>0.30099999999999999</v>
      </c>
      <c r="O37" s="132">
        <v>5.2789999999999999</v>
      </c>
      <c r="P37" s="132">
        <v>2</v>
      </c>
      <c r="Q37" s="132">
        <v>-14.041</v>
      </c>
      <c r="R37" s="132">
        <v>78.22</v>
      </c>
      <c r="S37" s="132">
        <v>-57</v>
      </c>
      <c r="T37" s="132">
        <v>-47</v>
      </c>
      <c r="U37" s="132">
        <v>127</v>
      </c>
      <c r="V37" s="132" t="s">
        <v>2568</v>
      </c>
      <c r="W37" s="132" t="b">
        <v>1</v>
      </c>
      <c r="X37" s="132">
        <v>0</v>
      </c>
      <c r="Y37" s="132" t="b">
        <v>0</v>
      </c>
      <c r="Z37" s="132">
        <v>54</v>
      </c>
      <c r="AA37" s="132">
        <v>0.60199999999999998</v>
      </c>
      <c r="AB37" s="132" t="s">
        <v>48</v>
      </c>
      <c r="AC37" s="132" t="s">
        <v>153</v>
      </c>
      <c r="AD37" s="132" t="s">
        <v>2569</v>
      </c>
      <c r="AE37" s="132">
        <f>MATCH(A37,'Deutschland500 freshly screened'!A:A,0)</f>
        <v>193</v>
      </c>
    </row>
    <row r="38" spans="1:31" x14ac:dyDescent="0.3">
      <c r="A38" s="132" t="s">
        <v>6052</v>
      </c>
      <c r="B38" s="132">
        <v>0.23</v>
      </c>
      <c r="C38" s="132">
        <v>-0.45</v>
      </c>
      <c r="D38" s="132">
        <v>0.92</v>
      </c>
      <c r="E38" s="132">
        <v>2.33</v>
      </c>
      <c r="F38" s="171">
        <v>1.85</v>
      </c>
      <c r="G38" s="377" t="s">
        <v>140</v>
      </c>
      <c r="H38" s="348" t="s">
        <v>24</v>
      </c>
      <c r="I38" s="132">
        <v>3.468</v>
      </c>
      <c r="J38" s="132">
        <v>-4</v>
      </c>
      <c r="K38" s="132">
        <v>0</v>
      </c>
      <c r="L38" s="132" t="b">
        <v>1</v>
      </c>
      <c r="M38" s="132">
        <v>5.4729999999999999</v>
      </c>
      <c r="N38" s="132">
        <v>0.84499999999999997</v>
      </c>
      <c r="O38" s="132">
        <v>4.6260000000000003</v>
      </c>
      <c r="P38" s="132">
        <v>0.4</v>
      </c>
      <c r="Q38" s="132">
        <v>57.438000000000002</v>
      </c>
      <c r="R38" s="132">
        <v>44</v>
      </c>
      <c r="S38" s="132">
        <v>-8</v>
      </c>
      <c r="T38" s="132">
        <v>10</v>
      </c>
      <c r="U38" s="132">
        <v>1148</v>
      </c>
      <c r="V38" s="132" t="s">
        <v>6052</v>
      </c>
      <c r="W38" s="132" t="b">
        <v>0</v>
      </c>
      <c r="X38" s="132">
        <v>0</v>
      </c>
      <c r="Y38" s="132" t="b">
        <v>1</v>
      </c>
      <c r="Z38" s="132">
        <v>34</v>
      </c>
      <c r="AA38" s="132">
        <v>0.59099999999999997</v>
      </c>
      <c r="AB38" s="132" t="s">
        <v>24</v>
      </c>
      <c r="AC38" s="132" t="s">
        <v>140</v>
      </c>
      <c r="AD38" s="132" t="s">
        <v>6053</v>
      </c>
      <c r="AE38" s="132" t="e">
        <f>MATCH(A38,'Deutschland500 freshly screened'!A:A,0)</f>
        <v>#N/A</v>
      </c>
    </row>
    <row r="39" spans="1:31" x14ac:dyDescent="0.3">
      <c r="A39" s="132" t="s">
        <v>2670</v>
      </c>
      <c r="B39" s="132">
        <v>-1</v>
      </c>
      <c r="C39" s="132">
        <v>7.06</v>
      </c>
      <c r="D39" s="132">
        <v>7.68</v>
      </c>
      <c r="E39" s="132">
        <v>18.989999999999998</v>
      </c>
      <c r="F39" s="172">
        <v>10.17</v>
      </c>
      <c r="G39" s="378" t="s">
        <v>336</v>
      </c>
      <c r="H39" s="351" t="s">
        <v>48</v>
      </c>
      <c r="I39" s="132">
        <v>43.738</v>
      </c>
      <c r="J39" s="132">
        <v>-29</v>
      </c>
      <c r="K39" s="132">
        <v>-11</v>
      </c>
      <c r="L39" s="132" t="b">
        <v>1</v>
      </c>
      <c r="M39" s="132">
        <v>19.132000000000001</v>
      </c>
      <c r="N39" s="132">
        <v>0.22800000000000001</v>
      </c>
      <c r="O39" s="132">
        <v>4.359</v>
      </c>
      <c r="P39" s="132">
        <v>1.94</v>
      </c>
      <c r="Q39" s="132">
        <v>-32.000999999999998</v>
      </c>
      <c r="R39" s="132">
        <v>49.005000000000003</v>
      </c>
      <c r="S39" s="132">
        <v>-47</v>
      </c>
      <c r="T39" s="132">
        <v>-44</v>
      </c>
      <c r="U39" s="132">
        <v>209</v>
      </c>
      <c r="V39" s="132" t="s">
        <v>2670</v>
      </c>
      <c r="W39" s="132" t="b">
        <v>0</v>
      </c>
      <c r="X39" s="132">
        <v>0</v>
      </c>
      <c r="Y39" s="132" t="b">
        <v>1</v>
      </c>
      <c r="Z39" s="132">
        <v>53</v>
      </c>
      <c r="AA39" s="132">
        <v>0.57999999999999996</v>
      </c>
      <c r="AB39" s="132" t="s">
        <v>48</v>
      </c>
      <c r="AC39" s="132" t="s">
        <v>336</v>
      </c>
      <c r="AD39" s="132" t="s">
        <v>495</v>
      </c>
      <c r="AE39" s="132">
        <f>MATCH(A39,'Deutschland500 freshly screened'!A:A,0)</f>
        <v>109</v>
      </c>
    </row>
    <row r="40" spans="1:31" x14ac:dyDescent="0.3">
      <c r="A40" s="132" t="s">
        <v>2732</v>
      </c>
      <c r="B40" s="132">
        <v>-9.51</v>
      </c>
      <c r="C40" s="132">
        <v>-8.6999999999999993</v>
      </c>
      <c r="D40" s="132">
        <v>-19.579999999999998</v>
      </c>
      <c r="E40" s="132">
        <v>-17.079999999999998</v>
      </c>
      <c r="F40" s="164">
        <v>-3.76</v>
      </c>
      <c r="G40" s="379" t="s">
        <v>504</v>
      </c>
      <c r="H40" s="348" t="s">
        <v>24</v>
      </c>
      <c r="I40" s="132">
        <v>21.74</v>
      </c>
      <c r="J40" s="132">
        <v>-77</v>
      </c>
      <c r="K40" s="132">
        <v>-73</v>
      </c>
      <c r="L40" s="132" t="b">
        <v>0</v>
      </c>
      <c r="M40" s="132">
        <v>40.637</v>
      </c>
      <c r="N40" s="132">
        <v>9.7000000000000003E-2</v>
      </c>
      <c r="O40" s="132">
        <v>3.9449999999999998</v>
      </c>
      <c r="P40" s="132">
        <v>5.59</v>
      </c>
      <c r="Q40" s="132">
        <v>-20.396999999999998</v>
      </c>
      <c r="R40" s="132">
        <v>122.8</v>
      </c>
      <c r="S40" s="132">
        <v>-48</v>
      </c>
      <c r="T40" s="132">
        <v>-38</v>
      </c>
      <c r="U40" s="132">
        <v>29</v>
      </c>
      <c r="V40" s="132" t="s">
        <v>2732</v>
      </c>
      <c r="W40" s="132" t="b">
        <v>0</v>
      </c>
      <c r="X40" s="132">
        <v>0</v>
      </c>
      <c r="Y40" s="132" t="b">
        <v>0</v>
      </c>
      <c r="Z40" s="132">
        <v>42</v>
      </c>
      <c r="AA40" s="132">
        <v>0.56799999999999995</v>
      </c>
      <c r="AB40" s="132" t="s">
        <v>24</v>
      </c>
      <c r="AC40" s="132" t="s">
        <v>504</v>
      </c>
      <c r="AD40" s="132" t="s">
        <v>2733</v>
      </c>
      <c r="AE40" s="132">
        <f>MATCH(A40,'Deutschland500 freshly screened'!A:A,0)</f>
        <v>40</v>
      </c>
    </row>
    <row r="41" spans="1:31" x14ac:dyDescent="0.3">
      <c r="A41" s="132" t="s">
        <v>554</v>
      </c>
      <c r="B41" s="132">
        <v>2.99</v>
      </c>
      <c r="C41" s="132">
        <v>6.75</v>
      </c>
      <c r="D41" s="132">
        <v>3.59</v>
      </c>
      <c r="E41" s="132">
        <v>12.32</v>
      </c>
      <c r="F41" s="164">
        <v>13.09</v>
      </c>
      <c r="G41" s="239" t="s">
        <v>54</v>
      </c>
      <c r="H41" s="348" t="s">
        <v>24</v>
      </c>
      <c r="I41" s="132">
        <v>8.0250000000000004</v>
      </c>
      <c r="J41" s="132">
        <v>-30</v>
      </c>
      <c r="K41" s="132">
        <v>-4</v>
      </c>
      <c r="L41" s="132" t="b">
        <v>1</v>
      </c>
      <c r="M41" s="132">
        <v>13.518000000000001</v>
      </c>
      <c r="N41" s="132">
        <v>0.19</v>
      </c>
      <c r="O41" s="132">
        <v>2.5649999999999999</v>
      </c>
      <c r="P41" s="132">
        <v>2.5</v>
      </c>
      <c r="Q41" s="132">
        <v>14.99</v>
      </c>
      <c r="R41" s="132">
        <v>106.7</v>
      </c>
      <c r="S41" s="132">
        <v>-61</v>
      </c>
      <c r="T41" s="132">
        <v>-58</v>
      </c>
      <c r="U41" s="132">
        <v>74</v>
      </c>
      <c r="V41" s="132" t="s">
        <v>554</v>
      </c>
      <c r="W41" s="132" t="b">
        <v>1</v>
      </c>
      <c r="X41" s="132">
        <v>0</v>
      </c>
      <c r="Y41" s="132" t="b">
        <v>1</v>
      </c>
      <c r="Z41" s="132">
        <v>46</v>
      </c>
      <c r="AA41" s="132">
        <v>0.55700000000000005</v>
      </c>
      <c r="AB41" s="132" t="s">
        <v>24</v>
      </c>
      <c r="AC41" s="132" t="s">
        <v>54</v>
      </c>
      <c r="AD41" s="132" t="s">
        <v>505</v>
      </c>
      <c r="AE41" s="132">
        <f>MATCH(A41,'Deutschland500 freshly screened'!A:A,0)</f>
        <v>146</v>
      </c>
    </row>
    <row r="42" spans="1:31" x14ac:dyDescent="0.3">
      <c r="A42" s="132" t="s">
        <v>2502</v>
      </c>
      <c r="B42" s="132">
        <v>0.72</v>
      </c>
      <c r="C42" s="132">
        <v>-3.78</v>
      </c>
      <c r="D42" s="132">
        <v>-11.47</v>
      </c>
      <c r="E42" s="132">
        <v>4.99</v>
      </c>
      <c r="F42" s="173">
        <v>0.36</v>
      </c>
      <c r="G42" s="380" t="s">
        <v>259</v>
      </c>
      <c r="H42" s="411" t="s">
        <v>66</v>
      </c>
      <c r="I42" s="132">
        <v>2.9649999999999999</v>
      </c>
      <c r="J42" s="132">
        <v>-56</v>
      </c>
      <c r="K42" s="132">
        <v>-21</v>
      </c>
      <c r="L42" s="132" t="b">
        <v>0</v>
      </c>
      <c r="M42" s="132">
        <v>20.239999999999998</v>
      </c>
      <c r="N42" s="132">
        <v>0.125</v>
      </c>
      <c r="O42" s="132">
        <v>2.5329999999999999</v>
      </c>
      <c r="P42" s="132">
        <v>2.17</v>
      </c>
      <c r="Q42" s="132">
        <v>-27.36</v>
      </c>
      <c r="R42" s="132">
        <v>16.82</v>
      </c>
      <c r="S42" s="132">
        <v>-44</v>
      </c>
      <c r="T42" s="132">
        <v>-35</v>
      </c>
      <c r="U42" s="132">
        <v>547</v>
      </c>
      <c r="V42" s="132" t="s">
        <v>2502</v>
      </c>
      <c r="W42" s="132" t="b">
        <v>1</v>
      </c>
      <c r="X42" s="132">
        <v>0</v>
      </c>
      <c r="Y42" s="132" t="b">
        <v>0</v>
      </c>
      <c r="Z42" s="132">
        <v>42</v>
      </c>
      <c r="AA42" s="132">
        <v>0.54500000000000004</v>
      </c>
      <c r="AB42" s="132" t="s">
        <v>66</v>
      </c>
      <c r="AC42" s="132" t="s">
        <v>259</v>
      </c>
      <c r="AD42" s="132" t="s">
        <v>2503</v>
      </c>
      <c r="AE42" s="132">
        <f>MATCH(A42,'Deutschland500 freshly screened'!A:A,0)</f>
        <v>133</v>
      </c>
    </row>
    <row r="43" spans="1:31" x14ac:dyDescent="0.3">
      <c r="A43" s="132" t="s">
        <v>2556</v>
      </c>
      <c r="B43" s="132">
        <v>-0.68</v>
      </c>
      <c r="C43" s="132">
        <v>-7.68</v>
      </c>
      <c r="D43" s="132">
        <v>-12.37</v>
      </c>
      <c r="E43" s="132">
        <v>8.2100000000000009</v>
      </c>
      <c r="F43" s="174">
        <v>-3.11</v>
      </c>
      <c r="G43" s="381" t="s">
        <v>127</v>
      </c>
      <c r="H43" s="345" t="s">
        <v>44</v>
      </c>
      <c r="I43" s="132">
        <v>0.79</v>
      </c>
      <c r="J43" s="132">
        <v>-54</v>
      </c>
      <c r="K43" s="132">
        <v>-40</v>
      </c>
      <c r="L43" s="132" t="b">
        <v>0</v>
      </c>
      <c r="M43" s="132">
        <v>21.111000000000001</v>
      </c>
      <c r="N43" s="132">
        <v>0.112</v>
      </c>
      <c r="O43" s="132">
        <v>2.3639999999999999</v>
      </c>
      <c r="P43" s="132">
        <v>3.55</v>
      </c>
      <c r="Q43" s="132">
        <v>56.371000000000002</v>
      </c>
      <c r="R43" s="132">
        <v>37.979999999999997</v>
      </c>
      <c r="S43" s="132">
        <v>-28</v>
      </c>
      <c r="T43" s="132">
        <v>15</v>
      </c>
      <c r="U43" s="132">
        <v>148</v>
      </c>
      <c r="V43" s="132" t="s">
        <v>2556</v>
      </c>
      <c r="W43" s="132" t="b">
        <v>1</v>
      </c>
      <c r="X43" s="132">
        <v>0</v>
      </c>
      <c r="Y43" s="132" t="b">
        <v>0</v>
      </c>
      <c r="Z43" s="132">
        <v>38</v>
      </c>
      <c r="AA43" s="132">
        <v>0.53400000000000003</v>
      </c>
      <c r="AB43" s="132" t="s">
        <v>44</v>
      </c>
      <c r="AC43" s="132" t="s">
        <v>127</v>
      </c>
      <c r="AD43" s="132" t="s">
        <v>2557</v>
      </c>
      <c r="AE43" s="132">
        <f>MATCH(A43,'Deutschland500 freshly screened'!A:A,0)</f>
        <v>110</v>
      </c>
    </row>
    <row r="44" spans="1:31" x14ac:dyDescent="0.3">
      <c r="A44" s="132" t="s">
        <v>2535</v>
      </c>
      <c r="B44" s="132">
        <v>6.27</v>
      </c>
      <c r="C44" s="132">
        <v>6.93</v>
      </c>
      <c r="D44" s="132">
        <v>5.1100000000000003</v>
      </c>
      <c r="E44" s="132">
        <v>19.829999999999998</v>
      </c>
      <c r="F44" s="146">
        <v>14.59</v>
      </c>
      <c r="G44" s="367" t="s">
        <v>365</v>
      </c>
      <c r="H44" s="410" t="s">
        <v>36</v>
      </c>
      <c r="I44" s="132">
        <v>9.6</v>
      </c>
      <c r="J44" s="132">
        <v>-22</v>
      </c>
      <c r="K44" s="132">
        <v>0</v>
      </c>
      <c r="L44" s="132" t="b">
        <v>1</v>
      </c>
      <c r="M44" s="132">
        <v>9.0660000000000007</v>
      </c>
      <c r="N44" s="132">
        <v>0.22900000000000001</v>
      </c>
      <c r="O44" s="132">
        <v>2.0790000000000002</v>
      </c>
      <c r="P44" s="132">
        <v>2.2999999999999998</v>
      </c>
      <c r="Q44" s="132">
        <v>140.83099999999999</v>
      </c>
      <c r="R44" s="132">
        <v>86.4</v>
      </c>
      <c r="S44" s="132">
        <v>41</v>
      </c>
      <c r="T44" s="132">
        <v>190</v>
      </c>
      <c r="U44" s="132">
        <v>100</v>
      </c>
      <c r="V44" s="132" t="s">
        <v>2535</v>
      </c>
      <c r="W44" s="132" t="b">
        <v>1</v>
      </c>
      <c r="X44" s="132">
        <v>0</v>
      </c>
      <c r="Y44" s="132" t="b">
        <v>1</v>
      </c>
      <c r="Z44" s="132">
        <v>38</v>
      </c>
      <c r="AA44" s="132">
        <v>0.52300000000000002</v>
      </c>
      <c r="AB44" s="132" t="s">
        <v>36</v>
      </c>
      <c r="AC44" s="132" t="s">
        <v>365</v>
      </c>
      <c r="AD44" s="132" t="s">
        <v>2536</v>
      </c>
      <c r="AE44" s="132">
        <f>MATCH(A44,'Deutschland500 freshly screened'!A:A,0)</f>
        <v>87</v>
      </c>
    </row>
    <row r="45" spans="1:31" x14ac:dyDescent="0.3">
      <c r="A45" s="132" t="s">
        <v>5767</v>
      </c>
      <c r="B45" s="132">
        <v>0.24</v>
      </c>
      <c r="C45" s="132">
        <v>0.24</v>
      </c>
      <c r="D45" s="132">
        <v>0.12</v>
      </c>
      <c r="E45" s="132">
        <v>0</v>
      </c>
      <c r="F45" s="175">
        <v>0.24</v>
      </c>
      <c r="G45" s="379" t="s">
        <v>504</v>
      </c>
      <c r="H45" s="348" t="s">
        <v>24</v>
      </c>
      <c r="I45" s="132">
        <v>1.262</v>
      </c>
      <c r="J45" s="132">
        <v>-40</v>
      </c>
      <c r="K45" s="132">
        <v>-5</v>
      </c>
      <c r="L45" s="132" t="b">
        <v>1</v>
      </c>
      <c r="M45" s="132">
        <v>4.6459999999999999</v>
      </c>
      <c r="N45" s="132">
        <v>0.35399999999999998</v>
      </c>
      <c r="O45" s="132">
        <v>1.643</v>
      </c>
      <c r="P45" s="132">
        <v>0.55000000000000004</v>
      </c>
      <c r="Q45" s="132">
        <v>21.786000000000001</v>
      </c>
      <c r="R45" s="132">
        <v>16.760000000000002</v>
      </c>
      <c r="S45" s="132">
        <v>-80</v>
      </c>
      <c r="T45" s="132">
        <v>-81</v>
      </c>
      <c r="U45" s="132">
        <v>2178</v>
      </c>
      <c r="V45" s="132" t="s">
        <v>5767</v>
      </c>
      <c r="W45" s="132" t="b">
        <v>1</v>
      </c>
      <c r="X45" s="132">
        <v>0</v>
      </c>
      <c r="Y45" s="132" t="b">
        <v>1</v>
      </c>
      <c r="Z45" s="132">
        <v>35</v>
      </c>
      <c r="AA45" s="132">
        <v>0.51100000000000001</v>
      </c>
      <c r="AB45" s="132" t="s">
        <v>24</v>
      </c>
      <c r="AC45" s="132" t="s">
        <v>504</v>
      </c>
      <c r="AD45" s="132" t="s">
        <v>5768</v>
      </c>
      <c r="AE45" s="132">
        <f>MATCH(A45,'Deutschland500 freshly screened'!A:A,0)</f>
        <v>79</v>
      </c>
    </row>
    <row r="46" spans="1:31" x14ac:dyDescent="0.3">
      <c r="A46" s="132" t="s">
        <v>2689</v>
      </c>
      <c r="B46" s="132">
        <v>-0.89</v>
      </c>
      <c r="C46" s="132">
        <v>3.95</v>
      </c>
      <c r="D46" s="132">
        <v>-3.66</v>
      </c>
      <c r="E46" s="132">
        <v>19.649999999999999</v>
      </c>
      <c r="F46" s="164">
        <v>12.37</v>
      </c>
      <c r="G46" s="357" t="s">
        <v>56</v>
      </c>
      <c r="H46" s="348" t="s">
        <v>24</v>
      </c>
      <c r="I46" s="132">
        <v>3.15</v>
      </c>
      <c r="J46" s="132">
        <v>-39</v>
      </c>
      <c r="K46" s="132">
        <v>-16</v>
      </c>
      <c r="L46" s="132" t="b">
        <v>1</v>
      </c>
      <c r="M46" s="132">
        <v>14.874000000000001</v>
      </c>
      <c r="N46" s="132">
        <v>7.5999999999999998E-2</v>
      </c>
      <c r="O46" s="132">
        <v>1.1319999999999999</v>
      </c>
      <c r="P46" s="132">
        <v>2.41</v>
      </c>
      <c r="Q46" s="132">
        <v>-16.036000000000001</v>
      </c>
      <c r="R46" s="132">
        <v>31.06</v>
      </c>
      <c r="S46" s="132">
        <v>-21</v>
      </c>
      <c r="T46" s="132">
        <v>-32</v>
      </c>
      <c r="U46" s="132">
        <v>267</v>
      </c>
      <c r="V46" s="132" t="s">
        <v>2689</v>
      </c>
      <c r="W46" s="132" t="b">
        <v>0</v>
      </c>
      <c r="X46" s="132">
        <v>0</v>
      </c>
      <c r="Y46" s="132" t="b">
        <v>1</v>
      </c>
      <c r="Z46" s="132">
        <v>43</v>
      </c>
      <c r="AA46" s="132">
        <v>0.5</v>
      </c>
      <c r="AB46" s="132" t="s">
        <v>24</v>
      </c>
      <c r="AC46" s="132" t="s">
        <v>56</v>
      </c>
      <c r="AD46" s="132" t="s">
        <v>2690</v>
      </c>
      <c r="AE46" s="132">
        <f>MATCH(A46,'Deutschland500 freshly screened'!A:A,0)</f>
        <v>58</v>
      </c>
    </row>
    <row r="47" spans="1:31" x14ac:dyDescent="0.3">
      <c r="A47" s="132" t="s">
        <v>2655</v>
      </c>
      <c r="B47" s="132">
        <v>-1.79</v>
      </c>
      <c r="C47" s="132">
        <v>4.2</v>
      </c>
      <c r="D47" s="132">
        <v>-0.06</v>
      </c>
      <c r="E47" s="132">
        <v>10.82</v>
      </c>
      <c r="F47" s="169">
        <v>7.39</v>
      </c>
      <c r="G47" s="375" t="s">
        <v>151</v>
      </c>
      <c r="H47" s="412" t="s">
        <v>102</v>
      </c>
      <c r="I47" s="132">
        <v>28.855</v>
      </c>
      <c r="J47" s="132">
        <v>-16</v>
      </c>
      <c r="K47" s="132">
        <v>-6</v>
      </c>
      <c r="L47" s="132" t="b">
        <v>1</v>
      </c>
      <c r="M47" s="132">
        <v>5.649</v>
      </c>
      <c r="N47" s="132">
        <v>0.10100000000000001</v>
      </c>
      <c r="O47" s="132">
        <v>0.56799999999999995</v>
      </c>
      <c r="P47" s="132">
        <v>2.02</v>
      </c>
      <c r="Q47" s="132">
        <v>-87.015000000000001</v>
      </c>
      <c r="R47" s="132">
        <v>65.98</v>
      </c>
      <c r="S47" s="132">
        <v>-10</v>
      </c>
      <c r="T47" s="132">
        <v>11</v>
      </c>
      <c r="U47" s="132">
        <v>150</v>
      </c>
      <c r="V47" s="132" t="s">
        <v>2655</v>
      </c>
      <c r="W47" s="132" t="b">
        <v>0</v>
      </c>
      <c r="X47" s="132">
        <v>0</v>
      </c>
      <c r="Y47" s="132" t="b">
        <v>1</v>
      </c>
      <c r="Z47" s="132">
        <v>44</v>
      </c>
      <c r="AA47" s="132">
        <v>0.48899999999999999</v>
      </c>
      <c r="AB47" s="132" t="s">
        <v>102</v>
      </c>
      <c r="AC47" s="132" t="s">
        <v>151</v>
      </c>
      <c r="AD47" s="132" t="s">
        <v>2620</v>
      </c>
      <c r="AE47" s="132">
        <f>MATCH(A47,'Deutschland500 freshly screened'!A:A,0)</f>
        <v>18</v>
      </c>
    </row>
    <row r="48" spans="1:31" x14ac:dyDescent="0.3">
      <c r="A48" s="132" t="s">
        <v>2595</v>
      </c>
      <c r="B48" s="132">
        <v>6.57</v>
      </c>
      <c r="C48" s="132">
        <v>6.25</v>
      </c>
      <c r="D48" s="132">
        <v>-1.6</v>
      </c>
      <c r="E48" s="132">
        <v>13.23</v>
      </c>
      <c r="F48" s="154">
        <v>10.45</v>
      </c>
      <c r="G48" s="382" t="s">
        <v>5667</v>
      </c>
      <c r="H48" s="352" t="s">
        <v>245</v>
      </c>
      <c r="I48" s="132">
        <v>32.854999999999997</v>
      </c>
      <c r="J48" s="132">
        <v>-31</v>
      </c>
      <c r="K48" s="132">
        <v>-2</v>
      </c>
      <c r="L48" s="132" t="b">
        <v>1</v>
      </c>
      <c r="M48" s="132">
        <v>5.718</v>
      </c>
      <c r="N48" s="132">
        <v>4.2000000000000003E-2</v>
      </c>
      <c r="O48" s="132">
        <v>0.24299999999999999</v>
      </c>
      <c r="P48" s="132">
        <v>2.13</v>
      </c>
      <c r="Q48" s="132">
        <v>-44.759</v>
      </c>
      <c r="R48" s="132">
        <v>12.58</v>
      </c>
      <c r="S48" s="132">
        <v>-43</v>
      </c>
      <c r="T48" s="132">
        <v>-21</v>
      </c>
      <c r="U48" s="132">
        <v>745</v>
      </c>
      <c r="V48" s="132" t="s">
        <v>2595</v>
      </c>
      <c r="W48" s="132" t="b">
        <v>1</v>
      </c>
      <c r="X48" s="132">
        <v>0</v>
      </c>
      <c r="Y48" s="132" t="b">
        <v>1</v>
      </c>
      <c r="Z48" s="132">
        <v>46</v>
      </c>
      <c r="AA48" s="132">
        <v>0.47699999999999998</v>
      </c>
      <c r="AB48" s="132" t="s">
        <v>245</v>
      </c>
      <c r="AC48" s="132" t="s">
        <v>2852</v>
      </c>
      <c r="AD48" s="132" t="s">
        <v>2596</v>
      </c>
      <c r="AE48" s="132">
        <f>MATCH(A48,'Deutschland500 freshly screened'!A:A,0)</f>
        <v>77</v>
      </c>
    </row>
    <row r="49" spans="1:31" x14ac:dyDescent="0.3">
      <c r="A49" s="132" t="s">
        <v>2504</v>
      </c>
      <c r="B49" s="132">
        <v>-7.0000000000000007E-2</v>
      </c>
      <c r="C49" s="132">
        <v>-2.63</v>
      </c>
      <c r="D49" s="132">
        <v>-3.67</v>
      </c>
      <c r="E49" s="132">
        <v>6.38</v>
      </c>
      <c r="F49" s="171">
        <v>0.77</v>
      </c>
      <c r="G49" s="380" t="s">
        <v>259</v>
      </c>
      <c r="H49" s="411" t="s">
        <v>66</v>
      </c>
      <c r="I49" s="132">
        <v>107.961</v>
      </c>
      <c r="J49" s="132">
        <v>-19</v>
      </c>
      <c r="K49" s="132">
        <v>-7</v>
      </c>
      <c r="L49" s="132" t="b">
        <v>0</v>
      </c>
      <c r="M49" s="132">
        <v>3.9390000000000001</v>
      </c>
      <c r="N49" s="132">
        <v>4.1000000000000002E-2</v>
      </c>
      <c r="O49" s="132">
        <v>0.161</v>
      </c>
      <c r="P49" s="132">
        <v>1.31</v>
      </c>
      <c r="Q49" s="132">
        <v>-44.17</v>
      </c>
      <c r="R49" s="132">
        <v>21.684999999999999</v>
      </c>
      <c r="S49" s="132">
        <v>-43</v>
      </c>
      <c r="T49" s="132">
        <v>-22</v>
      </c>
      <c r="U49" s="132">
        <v>706</v>
      </c>
      <c r="V49" s="132" t="s">
        <v>2504</v>
      </c>
      <c r="W49" s="132" t="b">
        <v>1</v>
      </c>
      <c r="X49" s="132">
        <v>0</v>
      </c>
      <c r="Y49" s="132" t="b">
        <v>0</v>
      </c>
      <c r="Z49" s="132">
        <v>42</v>
      </c>
      <c r="AA49" s="132">
        <v>0.46600000000000003</v>
      </c>
      <c r="AB49" s="132" t="s">
        <v>66</v>
      </c>
      <c r="AC49" s="132" t="s">
        <v>259</v>
      </c>
      <c r="AD49" s="132" t="s">
        <v>498</v>
      </c>
      <c r="AE49" s="132">
        <f>MATCH(A49,'Deutschland500 freshly screened'!A:A,0)</f>
        <v>135</v>
      </c>
    </row>
    <row r="50" spans="1:31" x14ac:dyDescent="0.3">
      <c r="A50" s="132" t="s">
        <v>6453</v>
      </c>
      <c r="B50" s="132">
        <v>0.2</v>
      </c>
      <c r="C50" s="132">
        <v>-0.25</v>
      </c>
      <c r="D50" s="132">
        <v>-0.25</v>
      </c>
      <c r="E50" s="132">
        <v>0.1</v>
      </c>
      <c r="F50" s="176">
        <v>1.21</v>
      </c>
      <c r="G50" s="383" t="s">
        <v>436</v>
      </c>
      <c r="H50" s="346" t="s">
        <v>31</v>
      </c>
      <c r="I50" s="132">
        <v>1.0409999999999999</v>
      </c>
      <c r="J50" s="132">
        <v>-16</v>
      </c>
      <c r="K50" s="132">
        <v>-14</v>
      </c>
      <c r="L50" s="132" t="b">
        <v>0</v>
      </c>
      <c r="M50" s="132">
        <v>1.23</v>
      </c>
      <c r="N50" s="132">
        <v>0.12</v>
      </c>
      <c r="O50" s="132">
        <v>0.14799999999999999</v>
      </c>
      <c r="P50" s="132">
        <v>0.46</v>
      </c>
      <c r="Q50" s="132">
        <v>0</v>
      </c>
      <c r="R50" s="132">
        <v>20</v>
      </c>
      <c r="S50" s="132">
        <v>10</v>
      </c>
      <c r="T50" s="132">
        <v>-14</v>
      </c>
      <c r="U50" s="132">
        <v>2159</v>
      </c>
      <c r="V50" s="132" t="s">
        <v>6453</v>
      </c>
      <c r="W50" s="132" t="b">
        <v>0</v>
      </c>
      <c r="X50" s="132">
        <v>0</v>
      </c>
      <c r="Y50" s="132" t="b">
        <v>0</v>
      </c>
      <c r="Z50" s="132">
        <v>22</v>
      </c>
      <c r="AA50" s="132">
        <v>0.45500000000000002</v>
      </c>
      <c r="AB50" s="132" t="s">
        <v>31</v>
      </c>
      <c r="AC50" s="132" t="s">
        <v>436</v>
      </c>
      <c r="AD50" s="132" t="s">
        <v>6454</v>
      </c>
      <c r="AE50" s="132">
        <f>MATCH(A50,'Deutschland500 freshly screened'!A:A,0)</f>
        <v>167</v>
      </c>
    </row>
    <row r="51" spans="1:31" x14ac:dyDescent="0.3">
      <c r="A51" s="132" t="s">
        <v>2737</v>
      </c>
      <c r="B51" s="132">
        <v>-5.79</v>
      </c>
      <c r="C51" s="132">
        <v>1.49</v>
      </c>
      <c r="D51" s="132">
        <v>-3.85</v>
      </c>
      <c r="E51" s="132">
        <v>5.67</v>
      </c>
      <c r="F51" s="154">
        <v>-2.38</v>
      </c>
      <c r="G51" s="357" t="s">
        <v>56</v>
      </c>
      <c r="H51" s="348" t="s">
        <v>24</v>
      </c>
      <c r="I51" s="132">
        <v>1.419</v>
      </c>
      <c r="J51" s="132">
        <v>-48</v>
      </c>
      <c r="K51" s="132">
        <v>-44</v>
      </c>
      <c r="L51" s="132" t="b">
        <v>0</v>
      </c>
      <c r="M51" s="132">
        <v>3.2549999999999999</v>
      </c>
      <c r="N51" s="132">
        <v>1.9E-2</v>
      </c>
      <c r="O51" s="132">
        <v>6.3E-2</v>
      </c>
      <c r="P51" s="132">
        <v>2.56</v>
      </c>
      <c r="Q51" s="132">
        <v>-87.736000000000004</v>
      </c>
      <c r="R51" s="132">
        <v>20.5</v>
      </c>
      <c r="S51" s="132">
        <v>-14</v>
      </c>
      <c r="T51" s="132">
        <v>-19</v>
      </c>
      <c r="U51" s="132">
        <v>381</v>
      </c>
      <c r="V51" s="132" t="s">
        <v>2737</v>
      </c>
      <c r="W51" s="132" t="b">
        <v>0</v>
      </c>
      <c r="X51" s="132">
        <v>0</v>
      </c>
      <c r="Y51" s="132" t="b">
        <v>0</v>
      </c>
      <c r="Z51" s="132">
        <v>46</v>
      </c>
      <c r="AA51" s="132">
        <v>0.443</v>
      </c>
      <c r="AB51" s="132" t="s">
        <v>24</v>
      </c>
      <c r="AC51" s="132" t="s">
        <v>56</v>
      </c>
      <c r="AD51" s="132" t="s">
        <v>5674</v>
      </c>
      <c r="AE51" s="132">
        <f>MATCH(A51,'Deutschland500 freshly screened'!A:A,0)</f>
        <v>24</v>
      </c>
    </row>
    <row r="52" spans="1:31" x14ac:dyDescent="0.3">
      <c r="A52" s="132" t="s">
        <v>517</v>
      </c>
      <c r="B52" s="132">
        <v>-5.34</v>
      </c>
      <c r="C52" s="132">
        <v>-11.56</v>
      </c>
      <c r="D52" s="132">
        <v>-6.18</v>
      </c>
      <c r="E52" s="132">
        <v>10.62</v>
      </c>
      <c r="F52" s="165">
        <v>7.88</v>
      </c>
      <c r="G52" s="336" t="s">
        <v>209</v>
      </c>
      <c r="H52" s="345" t="s">
        <v>44</v>
      </c>
      <c r="I52" s="132">
        <v>10.24</v>
      </c>
      <c r="J52" s="132">
        <v>-59</v>
      </c>
      <c r="K52" s="132">
        <v>-45</v>
      </c>
      <c r="L52" s="132" t="b">
        <v>0</v>
      </c>
      <c r="M52" s="132">
        <v>1.3779999999999999</v>
      </c>
      <c r="N52" s="132">
        <v>1E-3</v>
      </c>
      <c r="O52" s="132">
        <v>1E-3</v>
      </c>
      <c r="P52" s="132">
        <v>3.34</v>
      </c>
      <c r="Q52" s="132">
        <v>22.277000000000001</v>
      </c>
      <c r="R52" s="132">
        <v>34.9</v>
      </c>
      <c r="S52" s="132">
        <v>-51</v>
      </c>
      <c r="T52" s="132">
        <v>-47</v>
      </c>
      <c r="U52" s="132">
        <v>171</v>
      </c>
      <c r="V52" s="132" t="s">
        <v>517</v>
      </c>
      <c r="W52" s="132" t="b">
        <v>0</v>
      </c>
      <c r="X52" s="132">
        <v>0</v>
      </c>
      <c r="Y52" s="132" t="b">
        <v>0</v>
      </c>
      <c r="Z52" s="132">
        <v>43</v>
      </c>
      <c r="AA52" s="132">
        <v>0.432</v>
      </c>
      <c r="AB52" s="132" t="s">
        <v>44</v>
      </c>
      <c r="AC52" s="132" t="s">
        <v>209</v>
      </c>
      <c r="AD52" s="132" t="s">
        <v>376</v>
      </c>
      <c r="AE52" s="132">
        <f>MATCH(A52,'Deutschland500 freshly screened'!A:A,0)</f>
        <v>83</v>
      </c>
    </row>
    <row r="53" spans="1:31" x14ac:dyDescent="0.3">
      <c r="A53" s="132" t="s">
        <v>518</v>
      </c>
      <c r="B53" s="132">
        <v>3.82</v>
      </c>
      <c r="C53" s="132">
        <v>11.34</v>
      </c>
      <c r="D53" s="132">
        <v>12.35</v>
      </c>
      <c r="E53" s="132">
        <v>20.21</v>
      </c>
      <c r="F53" s="168">
        <v>15.01</v>
      </c>
      <c r="G53" s="384" t="s">
        <v>243</v>
      </c>
      <c r="H53" s="410" t="s">
        <v>36</v>
      </c>
      <c r="I53" s="132">
        <v>35.728000000000002</v>
      </c>
      <c r="J53" s="132">
        <v>-57</v>
      </c>
      <c r="K53" s="132">
        <v>-8</v>
      </c>
      <c r="L53" s="132" t="b">
        <v>1</v>
      </c>
      <c r="M53" s="132">
        <v>1.262</v>
      </c>
      <c r="N53" s="132">
        <v>0</v>
      </c>
      <c r="O53" s="132">
        <v>1E-3</v>
      </c>
      <c r="P53" s="132">
        <v>2.92</v>
      </c>
      <c r="Q53" s="132">
        <v>-83.978999999999999</v>
      </c>
      <c r="R53" s="132">
        <v>200.1</v>
      </c>
      <c r="S53" s="132">
        <v>-21</v>
      </c>
      <c r="T53" s="132">
        <v>18</v>
      </c>
      <c r="U53" s="132">
        <v>34</v>
      </c>
      <c r="V53" s="132" t="s">
        <v>518</v>
      </c>
      <c r="W53" s="132" t="b">
        <v>0</v>
      </c>
      <c r="X53" s="132">
        <v>0</v>
      </c>
      <c r="Y53" s="132" t="b">
        <v>1</v>
      </c>
      <c r="Z53" s="132">
        <v>49</v>
      </c>
      <c r="AA53" s="132">
        <v>0.42</v>
      </c>
      <c r="AB53" s="132" t="s">
        <v>36</v>
      </c>
      <c r="AC53" s="132" t="s">
        <v>243</v>
      </c>
      <c r="AD53" s="132" t="s">
        <v>402</v>
      </c>
      <c r="AE53" s="132">
        <f>MATCH(A53,'Deutschland500 freshly screened'!A:A,0)</f>
        <v>4</v>
      </c>
    </row>
    <row r="54" spans="1:31" x14ac:dyDescent="0.3">
      <c r="A54" s="132" t="s">
        <v>5713</v>
      </c>
      <c r="B54" s="132">
        <v>-2.19</v>
      </c>
      <c r="C54" s="132">
        <v>-8.4</v>
      </c>
      <c r="D54" s="132">
        <v>-6.76</v>
      </c>
      <c r="E54" s="132">
        <v>16.53</v>
      </c>
      <c r="F54" s="156">
        <v>-4.21</v>
      </c>
      <c r="G54" s="373" t="s">
        <v>109</v>
      </c>
      <c r="H54" s="346" t="s">
        <v>31</v>
      </c>
      <c r="I54" s="132">
        <v>0.95199999999999996</v>
      </c>
      <c r="J54" s="132">
        <v>-62</v>
      </c>
      <c r="K54" s="132">
        <v>-55</v>
      </c>
      <c r="L54" s="132" t="b">
        <v>0</v>
      </c>
      <c r="M54" s="132">
        <v>-1.1850000000000001</v>
      </c>
      <c r="N54" s="132">
        <v>0</v>
      </c>
      <c r="O54" s="132">
        <v>0</v>
      </c>
      <c r="P54" s="132">
        <v>2.44</v>
      </c>
      <c r="Q54" s="132">
        <v>-28.387</v>
      </c>
      <c r="R54" s="132">
        <v>25.94</v>
      </c>
      <c r="S54" s="132">
        <v>-22</v>
      </c>
      <c r="T54" s="132">
        <v>-29</v>
      </c>
      <c r="U54" s="132">
        <v>315</v>
      </c>
      <c r="V54" s="132" t="s">
        <v>5713</v>
      </c>
      <c r="W54" s="132" t="b">
        <v>1</v>
      </c>
      <c r="X54" s="132">
        <v>0</v>
      </c>
      <c r="Y54" s="132" t="b">
        <v>0</v>
      </c>
      <c r="Z54" s="132">
        <v>42</v>
      </c>
      <c r="AA54" s="132">
        <v>0.40899999999999997</v>
      </c>
      <c r="AB54" s="132" t="s">
        <v>31</v>
      </c>
      <c r="AC54" s="132" t="s">
        <v>109</v>
      </c>
      <c r="AD54" s="132" t="s">
        <v>5714</v>
      </c>
      <c r="AE54" s="132">
        <f>MATCH(A54,'Deutschland500 freshly screened'!A:A,0)</f>
        <v>74</v>
      </c>
    </row>
    <row r="55" spans="1:31" x14ac:dyDescent="0.3">
      <c r="A55" s="132" t="s">
        <v>2577</v>
      </c>
      <c r="B55" s="132">
        <v>3.3</v>
      </c>
      <c r="C55" s="132">
        <v>10.72</v>
      </c>
      <c r="D55" s="132">
        <v>1.19</v>
      </c>
      <c r="E55" s="132">
        <v>18.87</v>
      </c>
      <c r="F55" s="151">
        <v>12.87</v>
      </c>
      <c r="G55" s="369" t="s">
        <v>5664</v>
      </c>
      <c r="H55" s="409" t="s">
        <v>28</v>
      </c>
      <c r="I55" s="132">
        <v>14.734</v>
      </c>
      <c r="J55" s="132">
        <v>-32</v>
      </c>
      <c r="K55" s="132">
        <v>-1</v>
      </c>
      <c r="L55" s="132" t="b">
        <v>1</v>
      </c>
      <c r="M55" s="132">
        <v>-1.61</v>
      </c>
      <c r="N55" s="132">
        <v>2E-3</v>
      </c>
      <c r="O55" s="132">
        <v>-4.0000000000000001E-3</v>
      </c>
      <c r="P55" s="132">
        <v>2.2000000000000002</v>
      </c>
      <c r="Q55" s="132">
        <v>-17.234999999999999</v>
      </c>
      <c r="R55" s="132">
        <v>11.88</v>
      </c>
      <c r="S55" s="132">
        <v>-50</v>
      </c>
      <c r="T55" s="132">
        <v>-55</v>
      </c>
      <c r="U55" s="132">
        <v>765</v>
      </c>
      <c r="V55" s="132" t="s">
        <v>2577</v>
      </c>
      <c r="W55" s="132" t="b">
        <v>0</v>
      </c>
      <c r="X55" s="132">
        <v>0</v>
      </c>
      <c r="Y55" s="132" t="b">
        <v>1</v>
      </c>
      <c r="Z55" s="132">
        <v>55</v>
      </c>
      <c r="AA55" s="132">
        <v>0.39800000000000002</v>
      </c>
      <c r="AB55" s="132" t="s">
        <v>28</v>
      </c>
      <c r="AC55" s="132" t="s">
        <v>2828</v>
      </c>
      <c r="AD55" s="132" t="s">
        <v>2578</v>
      </c>
      <c r="AE55" s="132">
        <f>MATCH(A55,'Deutschland500 freshly screened'!A:A,0)</f>
        <v>2</v>
      </c>
    </row>
    <row r="56" spans="1:31" x14ac:dyDescent="0.3">
      <c r="A56" s="132" t="s">
        <v>2619</v>
      </c>
      <c r="B56" s="132">
        <v>-1.94</v>
      </c>
      <c r="C56" s="132">
        <v>4.4800000000000004</v>
      </c>
      <c r="D56" s="132">
        <v>-0.03</v>
      </c>
      <c r="E56" s="132">
        <v>8.57</v>
      </c>
      <c r="F56" s="170">
        <v>5.55</v>
      </c>
      <c r="G56" s="375" t="s">
        <v>151</v>
      </c>
      <c r="H56" s="412" t="s">
        <v>102</v>
      </c>
      <c r="I56" s="132">
        <v>29.039000000000001</v>
      </c>
      <c r="J56" s="132">
        <v>-15</v>
      </c>
      <c r="K56" s="132">
        <v>-6</v>
      </c>
      <c r="L56" s="132" t="b">
        <v>1</v>
      </c>
      <c r="M56" s="132">
        <v>-1.2709999999999999</v>
      </c>
      <c r="N56" s="132">
        <v>5.0000000000000001E-3</v>
      </c>
      <c r="O56" s="132">
        <v>-6.0000000000000001E-3</v>
      </c>
      <c r="P56" s="132">
        <v>1.83</v>
      </c>
      <c r="Q56" s="132">
        <v>-60.601999999999997</v>
      </c>
      <c r="R56" s="132">
        <v>73.739999999999995</v>
      </c>
      <c r="S56" s="132">
        <v>-32</v>
      </c>
      <c r="T56" s="132">
        <v>-15</v>
      </c>
      <c r="U56" s="132">
        <v>147</v>
      </c>
      <c r="V56" s="132" t="s">
        <v>2619</v>
      </c>
      <c r="W56" s="132" t="b">
        <v>0</v>
      </c>
      <c r="X56" s="132">
        <v>0</v>
      </c>
      <c r="Y56" s="132" t="b">
        <v>1</v>
      </c>
      <c r="Z56" s="132">
        <v>44</v>
      </c>
      <c r="AA56" s="132">
        <v>0.38600000000000001</v>
      </c>
      <c r="AB56" s="132" t="s">
        <v>102</v>
      </c>
      <c r="AC56" s="132" t="s">
        <v>151</v>
      </c>
      <c r="AD56" s="132" t="s">
        <v>2620</v>
      </c>
      <c r="AE56" s="132">
        <f>MATCH(A56,'Deutschland500 freshly screened'!A:A,0)</f>
        <v>30</v>
      </c>
    </row>
    <row r="57" spans="1:31" x14ac:dyDescent="0.3">
      <c r="A57" s="132" t="s">
        <v>2664</v>
      </c>
      <c r="B57" s="132">
        <v>1.95</v>
      </c>
      <c r="C57" s="132">
        <v>-5.96</v>
      </c>
      <c r="D57" s="132">
        <v>-15.23</v>
      </c>
      <c r="E57" s="132">
        <v>-1.31</v>
      </c>
      <c r="F57" s="160">
        <v>-0.28999999999999998</v>
      </c>
      <c r="G57" s="385" t="s">
        <v>5670</v>
      </c>
      <c r="H57" s="352" t="s">
        <v>245</v>
      </c>
      <c r="I57" s="132">
        <v>0.94699999999999995</v>
      </c>
      <c r="J57" s="132">
        <v>-41</v>
      </c>
      <c r="K57" s="132">
        <v>-33</v>
      </c>
      <c r="L57" s="132" t="b">
        <v>0</v>
      </c>
      <c r="M57" s="132">
        <v>-4.0469999999999997</v>
      </c>
      <c r="N57" s="132">
        <v>4.0000000000000001E-3</v>
      </c>
      <c r="O57" s="132">
        <v>-1.4999999999999999E-2</v>
      </c>
      <c r="P57" s="132">
        <v>2.82</v>
      </c>
      <c r="Q57" s="132">
        <v>46.929000000000002</v>
      </c>
      <c r="R57" s="132">
        <v>67.900000000000006</v>
      </c>
      <c r="S57" s="132">
        <v>-43</v>
      </c>
      <c r="T57" s="132">
        <v>-26</v>
      </c>
      <c r="U57" s="132">
        <v>104</v>
      </c>
      <c r="V57" s="132" t="s">
        <v>2664</v>
      </c>
      <c r="W57" s="132" t="b">
        <v>1</v>
      </c>
      <c r="X57" s="132">
        <v>0</v>
      </c>
      <c r="Y57" s="132" t="b">
        <v>0</v>
      </c>
      <c r="Z57" s="132">
        <v>43</v>
      </c>
      <c r="AA57" s="132">
        <v>0.375</v>
      </c>
      <c r="AB57" s="132" t="s">
        <v>245</v>
      </c>
      <c r="AC57" s="132" t="s">
        <v>2850</v>
      </c>
      <c r="AD57" s="132" t="s">
        <v>2665</v>
      </c>
      <c r="AE57" s="132">
        <f>MATCH(A57,'Deutschland500 freshly screened'!A:A,0)</f>
        <v>130</v>
      </c>
    </row>
    <row r="58" spans="1:31" x14ac:dyDescent="0.3">
      <c r="A58" s="132" t="s">
        <v>5721</v>
      </c>
      <c r="B58" s="132">
        <v>-2.33</v>
      </c>
      <c r="C58" s="132">
        <v>-3.95</v>
      </c>
      <c r="D58" s="132">
        <v>-6.48</v>
      </c>
      <c r="E58" s="132">
        <v>19.809999999999999</v>
      </c>
      <c r="F58" s="177">
        <v>5.48</v>
      </c>
      <c r="G58" s="355" t="s">
        <v>162</v>
      </c>
      <c r="H58" s="409" t="s">
        <v>28</v>
      </c>
      <c r="I58" s="132">
        <v>1.0740000000000001</v>
      </c>
      <c r="J58" s="132">
        <v>-41</v>
      </c>
      <c r="K58" s="132">
        <v>-29</v>
      </c>
      <c r="L58" s="132" t="b">
        <v>0</v>
      </c>
      <c r="M58" s="132">
        <v>-3.931</v>
      </c>
      <c r="N58" s="132">
        <v>1.9E-2</v>
      </c>
      <c r="O58" s="132">
        <v>-7.6999999999999999E-2</v>
      </c>
      <c r="P58" s="132">
        <v>2.58</v>
      </c>
      <c r="Q58" s="132">
        <v>-50.277000000000001</v>
      </c>
      <c r="R58" s="132">
        <v>23.1</v>
      </c>
      <c r="S58" s="132">
        <v>5</v>
      </c>
      <c r="T58" s="132">
        <v>42</v>
      </c>
      <c r="U58" s="132">
        <v>335</v>
      </c>
      <c r="V58" s="132" t="s">
        <v>5721</v>
      </c>
      <c r="W58" s="132" t="b">
        <v>0</v>
      </c>
      <c r="X58" s="132">
        <v>0</v>
      </c>
      <c r="Y58" s="132" t="b">
        <v>0</v>
      </c>
      <c r="Z58" s="132">
        <v>35</v>
      </c>
      <c r="AA58" s="132">
        <v>0.36399999999999999</v>
      </c>
      <c r="AB58" s="132" t="s">
        <v>28</v>
      </c>
      <c r="AC58" s="132" t="s">
        <v>162</v>
      </c>
      <c r="AD58" s="132" t="s">
        <v>5722</v>
      </c>
      <c r="AE58" s="132">
        <f>MATCH(A58,'Deutschland500 freshly screened'!A:A,0)</f>
        <v>187</v>
      </c>
    </row>
    <row r="59" spans="1:31" x14ac:dyDescent="0.3">
      <c r="A59" s="132" t="s">
        <v>2520</v>
      </c>
      <c r="B59" s="132">
        <v>2.17</v>
      </c>
      <c r="C59" s="132">
        <v>-14.69</v>
      </c>
      <c r="D59" s="132">
        <v>-8.94</v>
      </c>
      <c r="E59" s="132">
        <v>0.74</v>
      </c>
      <c r="F59" s="164">
        <v>-6.19</v>
      </c>
      <c r="G59" s="373" t="s">
        <v>109</v>
      </c>
      <c r="H59" s="346" t="s">
        <v>31</v>
      </c>
      <c r="I59" s="132">
        <v>0.71899999999999997</v>
      </c>
      <c r="J59" s="132">
        <v>-51</v>
      </c>
      <c r="K59" s="132">
        <v>-43</v>
      </c>
      <c r="L59" s="132" t="b">
        <v>0</v>
      </c>
      <c r="M59" s="132">
        <v>-7.5830000000000002</v>
      </c>
      <c r="N59" s="132">
        <v>2.1999999999999999E-2</v>
      </c>
      <c r="O59" s="132">
        <v>-0.16900000000000001</v>
      </c>
      <c r="P59" s="132">
        <v>3.67</v>
      </c>
      <c r="Q59" s="132">
        <v>27.940999999999999</v>
      </c>
      <c r="R59" s="132">
        <v>27.3</v>
      </c>
      <c r="S59" s="132">
        <v>-61</v>
      </c>
      <c r="T59" s="132">
        <v>-30</v>
      </c>
      <c r="U59" s="132">
        <v>199</v>
      </c>
      <c r="V59" s="132" t="s">
        <v>2520</v>
      </c>
      <c r="W59" s="132" t="b">
        <v>1</v>
      </c>
      <c r="X59" s="132">
        <v>0</v>
      </c>
      <c r="Y59" s="132" t="b">
        <v>0</v>
      </c>
      <c r="Z59" s="132">
        <v>44</v>
      </c>
      <c r="AA59" s="132">
        <v>0.35199999999999998</v>
      </c>
      <c r="AB59" s="132" t="s">
        <v>31</v>
      </c>
      <c r="AC59" s="132" t="s">
        <v>109</v>
      </c>
      <c r="AD59" s="132" t="s">
        <v>2521</v>
      </c>
      <c r="AE59" s="132">
        <f>MATCH(A59,'Deutschland500 freshly screened'!A:A,0)</f>
        <v>181</v>
      </c>
    </row>
    <row r="60" spans="1:31" x14ac:dyDescent="0.3">
      <c r="A60" s="132" t="s">
        <v>552</v>
      </c>
      <c r="B60" s="132">
        <v>-1.67</v>
      </c>
      <c r="C60" s="132">
        <v>3.02</v>
      </c>
      <c r="D60" s="132">
        <v>-5.65</v>
      </c>
      <c r="E60" s="132">
        <v>-0.53</v>
      </c>
      <c r="F60" s="178">
        <v>1.4</v>
      </c>
      <c r="G60" s="285" t="s">
        <v>153</v>
      </c>
      <c r="H60" s="351" t="s">
        <v>48</v>
      </c>
      <c r="I60" s="132">
        <v>9.1349999999999998</v>
      </c>
      <c r="J60" s="132">
        <v>-41</v>
      </c>
      <c r="K60" s="132">
        <v>-10</v>
      </c>
      <c r="L60" s="132" t="b">
        <v>0</v>
      </c>
      <c r="M60" s="132">
        <v>-6.0919999999999996</v>
      </c>
      <c r="N60" s="132">
        <v>4.2000000000000003E-2</v>
      </c>
      <c r="O60" s="132">
        <v>-0.25800000000000001</v>
      </c>
      <c r="P60" s="132">
        <v>2.1</v>
      </c>
      <c r="Q60" s="132">
        <v>48.252000000000002</v>
      </c>
      <c r="R60" s="132">
        <v>48.4</v>
      </c>
      <c r="S60" s="132">
        <v>-8</v>
      </c>
      <c r="T60" s="132">
        <v>15</v>
      </c>
      <c r="U60" s="132">
        <v>196</v>
      </c>
      <c r="V60" s="132" t="s">
        <v>552</v>
      </c>
      <c r="W60" s="132" t="b">
        <v>1</v>
      </c>
      <c r="X60" s="132">
        <v>0</v>
      </c>
      <c r="Y60" s="132" t="b">
        <v>0</v>
      </c>
      <c r="Z60" s="132">
        <v>37</v>
      </c>
      <c r="AA60" s="132">
        <v>0.34100000000000003</v>
      </c>
      <c r="AB60" s="132" t="s">
        <v>48</v>
      </c>
      <c r="AC60" s="132" t="s">
        <v>153</v>
      </c>
      <c r="AD60" s="132" t="s">
        <v>493</v>
      </c>
      <c r="AE60" s="132">
        <f>MATCH(A60,'Deutschland500 freshly screened'!A:A,0)</f>
        <v>125</v>
      </c>
    </row>
    <row r="61" spans="1:31" x14ac:dyDescent="0.3">
      <c r="A61" s="132" t="s">
        <v>2580</v>
      </c>
      <c r="B61" s="132">
        <v>-2.13</v>
      </c>
      <c r="C61" s="132">
        <v>1.5</v>
      </c>
      <c r="D61" s="132">
        <v>-7.1</v>
      </c>
      <c r="E61" s="132">
        <v>13.89</v>
      </c>
      <c r="F61" s="179">
        <v>3</v>
      </c>
      <c r="G61" s="386" t="s">
        <v>502</v>
      </c>
      <c r="H61" s="348" t="s">
        <v>24</v>
      </c>
      <c r="I61" s="132">
        <v>4.8419999999999996</v>
      </c>
      <c r="J61" s="132">
        <v>-32</v>
      </c>
      <c r="K61" s="132">
        <v>-9</v>
      </c>
      <c r="L61" s="132" t="b">
        <v>0</v>
      </c>
      <c r="M61" s="132">
        <v>-6.0609999999999999</v>
      </c>
      <c r="N61" s="132">
        <v>4.9000000000000002E-2</v>
      </c>
      <c r="O61" s="132">
        <v>-0.29899999999999999</v>
      </c>
      <c r="P61" s="132">
        <v>2.4700000000000002</v>
      </c>
      <c r="Q61" s="132">
        <v>-72.326999999999998</v>
      </c>
      <c r="R61" s="132">
        <v>51.58</v>
      </c>
      <c r="S61" s="132">
        <v>26</v>
      </c>
      <c r="T61" s="132">
        <v>37</v>
      </c>
      <c r="U61" s="132">
        <v>157</v>
      </c>
      <c r="V61" s="132" t="s">
        <v>2580</v>
      </c>
      <c r="W61" s="132" t="b">
        <v>1</v>
      </c>
      <c r="X61" s="132">
        <v>0</v>
      </c>
      <c r="Y61" s="132" t="b">
        <v>0</v>
      </c>
      <c r="Z61" s="132">
        <v>45</v>
      </c>
      <c r="AA61" s="132">
        <v>0.33</v>
      </c>
      <c r="AB61" s="132" t="s">
        <v>24</v>
      </c>
      <c r="AC61" s="132" t="s">
        <v>502</v>
      </c>
      <c r="AD61" s="132" t="s">
        <v>2581</v>
      </c>
      <c r="AE61" s="132">
        <f>MATCH(A61,'Deutschland500 freshly screened'!A:A,0)</f>
        <v>139</v>
      </c>
    </row>
    <row r="62" spans="1:31" x14ac:dyDescent="0.3">
      <c r="A62" s="132" t="s">
        <v>2661</v>
      </c>
      <c r="B62" s="132">
        <v>-8.26</v>
      </c>
      <c r="C62" s="132">
        <v>-3.44</v>
      </c>
      <c r="D62" s="132">
        <v>-9.09</v>
      </c>
      <c r="E62" s="132">
        <v>8.94</v>
      </c>
      <c r="F62" s="166">
        <v>7.74</v>
      </c>
      <c r="G62" s="227" t="s">
        <v>88</v>
      </c>
      <c r="H62" s="346" t="s">
        <v>31</v>
      </c>
      <c r="I62" s="132">
        <v>41.72</v>
      </c>
      <c r="J62" s="132">
        <v>-35</v>
      </c>
      <c r="K62" s="132">
        <v>-20</v>
      </c>
      <c r="L62" s="132" t="b">
        <v>0</v>
      </c>
      <c r="M62" s="132">
        <v>-8.7240000000000002</v>
      </c>
      <c r="N62" s="132">
        <v>4.2000000000000003E-2</v>
      </c>
      <c r="O62" s="132">
        <v>-0.36899999999999999</v>
      </c>
      <c r="P62" s="132">
        <v>3.55</v>
      </c>
      <c r="Q62" s="132">
        <v>7.9269999999999996</v>
      </c>
      <c r="R62" s="132">
        <v>32</v>
      </c>
      <c r="S62" s="132">
        <v>-10</v>
      </c>
      <c r="T62" s="132">
        <v>5</v>
      </c>
      <c r="U62" s="132">
        <v>176</v>
      </c>
      <c r="V62" s="132" t="s">
        <v>2661</v>
      </c>
      <c r="W62" s="132" t="b">
        <v>1</v>
      </c>
      <c r="X62" s="132">
        <v>0</v>
      </c>
      <c r="Y62" s="132" t="b">
        <v>0</v>
      </c>
      <c r="Z62" s="132">
        <v>47</v>
      </c>
      <c r="AA62" s="132">
        <v>0.318</v>
      </c>
      <c r="AB62" s="132" t="s">
        <v>31</v>
      </c>
      <c r="AC62" s="132" t="s">
        <v>88</v>
      </c>
      <c r="AD62" s="132" t="s">
        <v>454</v>
      </c>
      <c r="AE62" s="132">
        <f>MATCH(A62,'Deutschland500 freshly screened'!A:A,0)</f>
        <v>90</v>
      </c>
    </row>
    <row r="63" spans="1:31" x14ac:dyDescent="0.3">
      <c r="A63" s="132" t="s">
        <v>2507</v>
      </c>
      <c r="B63" s="132">
        <v>-1.72</v>
      </c>
      <c r="C63" s="132">
        <v>4.07</v>
      </c>
      <c r="D63" s="132">
        <v>-3.02</v>
      </c>
      <c r="E63" s="132">
        <v>7.55</v>
      </c>
      <c r="F63" s="180">
        <v>0.08</v>
      </c>
      <c r="G63" s="380" t="s">
        <v>259</v>
      </c>
      <c r="H63" s="411" t="s">
        <v>66</v>
      </c>
      <c r="I63" s="132">
        <v>2.9820000000000002</v>
      </c>
      <c r="J63" s="132">
        <v>-30</v>
      </c>
      <c r="K63" s="132">
        <v>-6</v>
      </c>
      <c r="L63" s="132" t="b">
        <v>1</v>
      </c>
      <c r="M63" s="132">
        <v>-6.1360000000000001</v>
      </c>
      <c r="N63" s="132">
        <v>6.7000000000000004E-2</v>
      </c>
      <c r="O63" s="132">
        <v>-0.40799999999999997</v>
      </c>
      <c r="P63" s="132">
        <v>1.68</v>
      </c>
      <c r="Q63" s="132">
        <v>-28.436</v>
      </c>
      <c r="R63" s="132">
        <v>25.08</v>
      </c>
      <c r="S63" s="132">
        <v>-35</v>
      </c>
      <c r="T63" s="132">
        <v>-25</v>
      </c>
      <c r="U63" s="132">
        <v>473</v>
      </c>
      <c r="V63" s="132" t="s">
        <v>2507</v>
      </c>
      <c r="W63" s="132" t="b">
        <v>1</v>
      </c>
      <c r="X63" s="132">
        <v>0</v>
      </c>
      <c r="Y63" s="132" t="b">
        <v>1</v>
      </c>
      <c r="Z63" s="132">
        <v>42</v>
      </c>
      <c r="AA63" s="132">
        <v>0.307</v>
      </c>
      <c r="AB63" s="132" t="s">
        <v>66</v>
      </c>
      <c r="AC63" s="132" t="s">
        <v>259</v>
      </c>
      <c r="AD63" s="132" t="s">
        <v>2508</v>
      </c>
      <c r="AE63" s="132">
        <f>MATCH(A63,'Deutschland500 freshly screened'!A:A,0)</f>
        <v>126</v>
      </c>
    </row>
    <row r="64" spans="1:31" x14ac:dyDescent="0.3">
      <c r="A64" s="132" t="s">
        <v>6003</v>
      </c>
      <c r="B64" s="132">
        <v>0.85</v>
      </c>
      <c r="C64" s="132">
        <v>1.6</v>
      </c>
      <c r="D64" s="132">
        <v>-5.71</v>
      </c>
      <c r="E64" s="132">
        <v>7.22</v>
      </c>
      <c r="F64" s="164">
        <v>-2.86</v>
      </c>
      <c r="G64" s="372" t="s">
        <v>186</v>
      </c>
      <c r="H64" s="288" t="s">
        <v>150</v>
      </c>
      <c r="I64" s="132">
        <v>1.4770000000000001</v>
      </c>
      <c r="J64" s="132">
        <v>-34</v>
      </c>
      <c r="K64" s="132">
        <v>-27</v>
      </c>
      <c r="L64" s="132" t="b">
        <v>0</v>
      </c>
      <c r="M64" s="132">
        <v>-13.504</v>
      </c>
      <c r="N64" s="132">
        <v>9.2999999999999999E-2</v>
      </c>
      <c r="O64" s="132">
        <v>-1.258</v>
      </c>
      <c r="P64" s="132">
        <v>1.91</v>
      </c>
      <c r="Q64" s="132">
        <v>176.50299999999999</v>
      </c>
      <c r="R64" s="132">
        <v>19</v>
      </c>
      <c r="S64" s="132">
        <v>40</v>
      </c>
      <c r="T64" s="132">
        <v>69</v>
      </c>
      <c r="U64" s="132">
        <v>551</v>
      </c>
      <c r="V64" s="132" t="s">
        <v>6003</v>
      </c>
      <c r="W64" s="132" t="b">
        <v>1</v>
      </c>
      <c r="X64" s="132">
        <v>0</v>
      </c>
      <c r="Y64" s="132" t="b">
        <v>0</v>
      </c>
      <c r="Z64" s="132">
        <v>42</v>
      </c>
      <c r="AA64" s="132">
        <v>0.29499999999999998</v>
      </c>
      <c r="AB64" s="132" t="s">
        <v>150</v>
      </c>
      <c r="AC64" s="132" t="s">
        <v>186</v>
      </c>
      <c r="AD64" s="132" t="s">
        <v>6004</v>
      </c>
      <c r="AE64" s="132">
        <f>MATCH(A64,'Deutschland500 freshly screened'!A:A,0)</f>
        <v>94</v>
      </c>
    </row>
    <row r="65" spans="1:31" x14ac:dyDescent="0.3">
      <c r="A65" s="132" t="s">
        <v>2666</v>
      </c>
      <c r="B65" s="132">
        <v>25.97</v>
      </c>
      <c r="C65" s="132">
        <v>40.020000000000003</v>
      </c>
      <c r="D65" s="132">
        <v>16.41</v>
      </c>
      <c r="E65" s="132">
        <v>36.9</v>
      </c>
      <c r="F65" s="159">
        <v>31.46</v>
      </c>
      <c r="G65" s="385" t="s">
        <v>5670</v>
      </c>
      <c r="H65" s="352" t="s">
        <v>245</v>
      </c>
      <c r="I65" s="132">
        <v>2.718</v>
      </c>
      <c r="J65" s="132">
        <v>-55</v>
      </c>
      <c r="K65" s="132">
        <v>-31</v>
      </c>
      <c r="L65" s="132" t="b">
        <v>0</v>
      </c>
      <c r="M65" s="132">
        <v>-22.364999999999998</v>
      </c>
      <c r="N65" s="132">
        <v>7.4999999999999997E-2</v>
      </c>
      <c r="O65" s="132">
        <v>-1.6879999999999999</v>
      </c>
      <c r="P65" s="132">
        <v>4.2699999999999996</v>
      </c>
      <c r="Q65" s="132">
        <v>10.417</v>
      </c>
      <c r="R65" s="132">
        <v>16.88</v>
      </c>
      <c r="S65" s="132">
        <v>-28</v>
      </c>
      <c r="T65" s="132">
        <v>55</v>
      </c>
      <c r="U65" s="132">
        <v>277</v>
      </c>
      <c r="V65" s="132" t="s">
        <v>2666</v>
      </c>
      <c r="W65" s="132" t="b">
        <v>0</v>
      </c>
      <c r="X65" s="132">
        <v>0</v>
      </c>
      <c r="Y65" s="132" t="b">
        <v>0</v>
      </c>
      <c r="Z65" s="132">
        <v>47</v>
      </c>
      <c r="AA65" s="132">
        <v>0.28399999999999997</v>
      </c>
      <c r="AB65" s="132" t="s">
        <v>245</v>
      </c>
      <c r="AC65" s="132" t="s">
        <v>2850</v>
      </c>
      <c r="AD65" s="132" t="s">
        <v>2667</v>
      </c>
      <c r="AE65" s="132">
        <f>MATCH(A65,'Deutschland500 freshly screened'!A:A,0)</f>
        <v>46</v>
      </c>
    </row>
    <row r="66" spans="1:31" x14ac:dyDescent="0.3">
      <c r="A66" s="132" t="s">
        <v>2729</v>
      </c>
      <c r="B66" s="132">
        <v>-3.42</v>
      </c>
      <c r="C66" s="132">
        <v>-14.67</v>
      </c>
      <c r="D66" s="132">
        <v>-16.73</v>
      </c>
      <c r="E66" s="132">
        <v>-5.76</v>
      </c>
      <c r="F66" s="181">
        <v>-11.16</v>
      </c>
      <c r="G66" s="387" t="s">
        <v>408</v>
      </c>
      <c r="H66" s="410" t="s">
        <v>36</v>
      </c>
      <c r="I66" s="132">
        <v>3.702</v>
      </c>
      <c r="J66" s="132">
        <v>-29</v>
      </c>
      <c r="K66" s="132">
        <v>-29</v>
      </c>
      <c r="L66" s="132" t="b">
        <v>0</v>
      </c>
      <c r="M66" s="132">
        <v>-16.744</v>
      </c>
      <c r="N66" s="132">
        <v>0.106</v>
      </c>
      <c r="O66" s="132">
        <v>-1.774</v>
      </c>
      <c r="P66" s="132">
        <v>3.78</v>
      </c>
      <c r="Q66" s="132">
        <v>-43.365000000000002</v>
      </c>
      <c r="R66" s="132">
        <v>53.64</v>
      </c>
      <c r="S66" s="132">
        <v>-67</v>
      </c>
      <c r="T66" s="132">
        <v>-40</v>
      </c>
      <c r="U66" s="132">
        <v>98</v>
      </c>
      <c r="V66" s="132" t="s">
        <v>2729</v>
      </c>
      <c r="W66" s="132" t="b">
        <v>1</v>
      </c>
      <c r="X66" s="132">
        <v>0</v>
      </c>
      <c r="Y66" s="132" t="b">
        <v>0</v>
      </c>
      <c r="Z66" s="132">
        <v>48</v>
      </c>
      <c r="AA66" s="132">
        <v>0.27300000000000002</v>
      </c>
      <c r="AB66" s="132" t="s">
        <v>36</v>
      </c>
      <c r="AC66" s="132" t="s">
        <v>408</v>
      </c>
      <c r="AD66" s="132" t="s">
        <v>496</v>
      </c>
      <c r="AE66" s="132">
        <f>MATCH(A66,'Deutschland500 freshly screened'!A:A,0)</f>
        <v>194</v>
      </c>
    </row>
    <row r="67" spans="1:31" x14ac:dyDescent="0.3">
      <c r="A67" s="132" t="s">
        <v>553</v>
      </c>
      <c r="B67" s="132">
        <v>-3.41</v>
      </c>
      <c r="C67" s="132">
        <v>-25.12</v>
      </c>
      <c r="D67" s="132">
        <v>-22.85</v>
      </c>
      <c r="E67" s="132">
        <v>-8.8699999999999992</v>
      </c>
      <c r="F67" s="154">
        <v>-8.32</v>
      </c>
      <c r="G67" s="388" t="s">
        <v>130</v>
      </c>
      <c r="H67" s="346" t="s">
        <v>31</v>
      </c>
      <c r="I67" s="132">
        <v>2.9</v>
      </c>
      <c r="J67" s="132">
        <v>-35</v>
      </c>
      <c r="K67" s="132">
        <v>-34</v>
      </c>
      <c r="L67" s="132" t="b">
        <v>0</v>
      </c>
      <c r="M67" s="132">
        <v>-26.41</v>
      </c>
      <c r="N67" s="132">
        <v>8.2000000000000003E-2</v>
      </c>
      <c r="O67" s="132">
        <v>-2.1680000000000001</v>
      </c>
      <c r="P67" s="132">
        <v>4.97</v>
      </c>
      <c r="Q67" s="132">
        <v>32.756</v>
      </c>
      <c r="R67" s="132">
        <v>25.79</v>
      </c>
      <c r="S67" s="132">
        <v>-31</v>
      </c>
      <c r="T67" s="132">
        <v>-32</v>
      </c>
      <c r="U67" s="132">
        <v>155</v>
      </c>
      <c r="V67" s="132" t="s">
        <v>553</v>
      </c>
      <c r="W67" s="132" t="b">
        <v>1</v>
      </c>
      <c r="X67" s="132">
        <v>0</v>
      </c>
      <c r="Y67" s="132" t="b">
        <v>0</v>
      </c>
      <c r="Z67" s="132">
        <v>47</v>
      </c>
      <c r="AA67" s="132">
        <v>0.26100000000000001</v>
      </c>
      <c r="AB67" s="132" t="s">
        <v>31</v>
      </c>
      <c r="AC67" s="132" t="s">
        <v>130</v>
      </c>
      <c r="AD67" s="132" t="s">
        <v>494</v>
      </c>
      <c r="AE67" s="132">
        <f>MATCH(A67,'Deutschland500 freshly screened'!A:A,0)</f>
        <v>192</v>
      </c>
    </row>
    <row r="68" spans="1:31" x14ac:dyDescent="0.3">
      <c r="A68" s="132" t="s">
        <v>5723</v>
      </c>
      <c r="B68" s="132">
        <v>-5.6</v>
      </c>
      <c r="C68" s="132">
        <v>-11.87</v>
      </c>
      <c r="D68" s="132">
        <v>-27.7</v>
      </c>
      <c r="E68" s="132">
        <v>-1.1399999999999999</v>
      </c>
      <c r="F68" s="182">
        <v>-4.41</v>
      </c>
      <c r="G68" s="389" t="s">
        <v>225</v>
      </c>
      <c r="H68" s="410" t="s">
        <v>36</v>
      </c>
      <c r="I68" s="132">
        <v>0.89300000000000002</v>
      </c>
      <c r="J68" s="132">
        <v>-70</v>
      </c>
      <c r="K68" s="132">
        <v>-50</v>
      </c>
      <c r="L68" s="132" t="b">
        <v>0</v>
      </c>
      <c r="M68" s="132">
        <v>-22.468</v>
      </c>
      <c r="N68" s="132">
        <v>0.122</v>
      </c>
      <c r="O68" s="132">
        <v>-2.75</v>
      </c>
      <c r="P68" s="132">
        <v>3.53</v>
      </c>
      <c r="Q68" s="132">
        <v>-60.747999999999998</v>
      </c>
      <c r="R68" s="132">
        <v>1.819</v>
      </c>
      <c r="S68" s="132">
        <v>20</v>
      </c>
      <c r="T68" s="132">
        <v>20</v>
      </c>
      <c r="U68" s="132">
        <v>3115</v>
      </c>
      <c r="V68" s="132" t="s">
        <v>5723</v>
      </c>
      <c r="W68" s="132" t="b">
        <v>1</v>
      </c>
      <c r="X68" s="132">
        <v>0</v>
      </c>
      <c r="Y68" s="132" t="b">
        <v>0</v>
      </c>
      <c r="Z68" s="132">
        <v>49</v>
      </c>
      <c r="AA68" s="132">
        <v>0.25</v>
      </c>
      <c r="AB68" s="132" t="s">
        <v>36</v>
      </c>
      <c r="AC68" s="132" t="s">
        <v>225</v>
      </c>
      <c r="AD68" s="132" t="s">
        <v>5724</v>
      </c>
      <c r="AE68" s="132">
        <f>MATCH(A68,'Deutschland500 freshly screened'!A:A,0)</f>
        <v>59</v>
      </c>
    </row>
    <row r="69" spans="1:31" x14ac:dyDescent="0.3">
      <c r="A69" s="132" t="s">
        <v>2612</v>
      </c>
      <c r="B69" s="132">
        <v>-0.27</v>
      </c>
      <c r="C69" s="132">
        <v>6.13</v>
      </c>
      <c r="D69" s="132">
        <v>9.08</v>
      </c>
      <c r="E69" s="132">
        <v>16.04</v>
      </c>
      <c r="F69" s="173">
        <v>0.81</v>
      </c>
      <c r="G69" s="227" t="s">
        <v>88</v>
      </c>
      <c r="H69" s="346" t="s">
        <v>31</v>
      </c>
      <c r="I69" s="132">
        <v>1.276</v>
      </c>
      <c r="J69" s="132">
        <v>-37</v>
      </c>
      <c r="K69" s="132">
        <v>-19</v>
      </c>
      <c r="L69" s="132" t="b">
        <v>1</v>
      </c>
      <c r="M69" s="132">
        <v>-18.887</v>
      </c>
      <c r="N69" s="132">
        <v>0.17</v>
      </c>
      <c r="O69" s="132">
        <v>-3.2069999999999999</v>
      </c>
      <c r="P69" s="132">
        <v>2.56</v>
      </c>
      <c r="Q69" s="132">
        <v>52.402999999999999</v>
      </c>
      <c r="R69" s="132">
        <v>74.5</v>
      </c>
      <c r="S69" s="132">
        <v>-46</v>
      </c>
      <c r="T69" s="132">
        <v>-49</v>
      </c>
      <c r="U69" s="132">
        <v>104</v>
      </c>
      <c r="V69" s="132" t="s">
        <v>2612</v>
      </c>
      <c r="W69" s="132" t="b">
        <v>0</v>
      </c>
      <c r="X69" s="132">
        <v>0</v>
      </c>
      <c r="Y69" s="132" t="b">
        <v>1</v>
      </c>
      <c r="Z69" s="132">
        <v>41</v>
      </c>
      <c r="AA69" s="132">
        <v>0.23899999999999999</v>
      </c>
      <c r="AB69" s="132" t="s">
        <v>31</v>
      </c>
      <c r="AC69" s="132" t="s">
        <v>88</v>
      </c>
      <c r="AD69" s="132" t="s">
        <v>2613</v>
      </c>
      <c r="AE69" s="132">
        <f>MATCH(A69,'Deutschland500 freshly screened'!A:A,0)</f>
        <v>33</v>
      </c>
    </row>
    <row r="70" spans="1:31" x14ac:dyDescent="0.3">
      <c r="A70" s="132" t="s">
        <v>2518</v>
      </c>
      <c r="B70" s="132">
        <v>0.92</v>
      </c>
      <c r="C70" s="132">
        <v>8.2899999999999991</v>
      </c>
      <c r="D70" s="132">
        <v>-1.01</v>
      </c>
      <c r="E70" s="132">
        <v>20.21</v>
      </c>
      <c r="F70" s="183">
        <v>6.2</v>
      </c>
      <c r="G70" s="372" t="s">
        <v>186</v>
      </c>
      <c r="H70" s="288" t="s">
        <v>150</v>
      </c>
      <c r="I70" s="132">
        <v>1.61</v>
      </c>
      <c r="J70" s="132">
        <v>-69</v>
      </c>
      <c r="K70" s="132">
        <v>-53</v>
      </c>
      <c r="L70" s="132" t="b">
        <v>1</v>
      </c>
      <c r="M70" s="132">
        <v>-17.149000000000001</v>
      </c>
      <c r="N70" s="132">
        <v>0.19600000000000001</v>
      </c>
      <c r="O70" s="132">
        <v>-3.3570000000000002</v>
      </c>
      <c r="P70" s="132">
        <v>3.63</v>
      </c>
      <c r="Q70" s="132">
        <v>100.325</v>
      </c>
      <c r="R70" s="132">
        <v>9.34</v>
      </c>
      <c r="S70" s="132">
        <v>-24</v>
      </c>
      <c r="T70" s="132">
        <v>-2</v>
      </c>
      <c r="U70" s="132">
        <v>590</v>
      </c>
      <c r="V70" s="132" t="s">
        <v>2518</v>
      </c>
      <c r="W70" s="132" t="b">
        <v>1</v>
      </c>
      <c r="X70" s="132">
        <v>0</v>
      </c>
      <c r="Y70" s="132" t="b">
        <v>1</v>
      </c>
      <c r="Z70" s="132">
        <v>45</v>
      </c>
      <c r="AA70" s="132">
        <v>0.22700000000000001</v>
      </c>
      <c r="AB70" s="132" t="s">
        <v>150</v>
      </c>
      <c r="AC70" s="132" t="s">
        <v>186</v>
      </c>
      <c r="AD70" s="132" t="s">
        <v>2519</v>
      </c>
      <c r="AE70" s="132">
        <f>MATCH(A70,'Deutschland500 freshly screened'!A:A,0)</f>
        <v>12</v>
      </c>
    </row>
    <row r="71" spans="1:31" x14ac:dyDescent="0.3">
      <c r="A71" s="132" t="s">
        <v>2625</v>
      </c>
      <c r="B71" s="132">
        <v>-1.56</v>
      </c>
      <c r="C71" s="132">
        <v>-0.61</v>
      </c>
      <c r="D71" s="132">
        <v>-3.98</v>
      </c>
      <c r="E71" s="132">
        <v>5.19</v>
      </c>
      <c r="F71" s="155">
        <v>-6.66</v>
      </c>
      <c r="G71" s="285" t="s">
        <v>153</v>
      </c>
      <c r="H71" s="351" t="s">
        <v>48</v>
      </c>
      <c r="I71" s="132">
        <v>7.931</v>
      </c>
      <c r="J71" s="132">
        <v>-40</v>
      </c>
      <c r="K71" s="132">
        <v>-36</v>
      </c>
      <c r="L71" s="132" t="b">
        <v>0</v>
      </c>
      <c r="M71" s="132">
        <v>-14.135999999999999</v>
      </c>
      <c r="N71" s="132">
        <v>0.376</v>
      </c>
      <c r="O71" s="132">
        <v>-5.3220000000000001</v>
      </c>
      <c r="P71" s="132">
        <v>1.95</v>
      </c>
      <c r="Q71" s="132">
        <v>-12.058999999999999</v>
      </c>
      <c r="R71" s="132">
        <v>17.02</v>
      </c>
      <c r="S71" s="132">
        <v>-60</v>
      </c>
      <c r="T71" s="132">
        <v>-25</v>
      </c>
      <c r="U71" s="132">
        <v>602</v>
      </c>
      <c r="V71" s="132" t="s">
        <v>2625</v>
      </c>
      <c r="W71" s="132" t="b">
        <v>1</v>
      </c>
      <c r="X71" s="132">
        <v>0</v>
      </c>
      <c r="Y71" s="132" t="b">
        <v>0</v>
      </c>
      <c r="Z71" s="132">
        <v>48</v>
      </c>
      <c r="AA71" s="132">
        <v>0.216</v>
      </c>
      <c r="AB71" s="132" t="s">
        <v>48</v>
      </c>
      <c r="AC71" s="132" t="s">
        <v>153</v>
      </c>
      <c r="AD71" s="132" t="s">
        <v>2626</v>
      </c>
      <c r="AE71" s="132">
        <f>MATCH(A71,'Deutschland500 freshly screened'!A:A,0)</f>
        <v>35</v>
      </c>
    </row>
    <row r="72" spans="1:31" x14ac:dyDescent="0.3">
      <c r="A72" s="132" t="s">
        <v>6037</v>
      </c>
      <c r="B72" s="132">
        <v>2.65</v>
      </c>
      <c r="C72" s="132">
        <v>-2.2400000000000002</v>
      </c>
      <c r="D72" s="132">
        <v>1.9</v>
      </c>
      <c r="E72" s="132">
        <v>-1.1299999999999999</v>
      </c>
      <c r="F72" s="160">
        <v>-5.42</v>
      </c>
      <c r="G72" s="361" t="s">
        <v>501</v>
      </c>
      <c r="H72" s="361" t="s">
        <v>501</v>
      </c>
      <c r="I72" s="132">
        <v>0.623</v>
      </c>
      <c r="J72" s="132">
        <v>-77</v>
      </c>
      <c r="K72" s="132">
        <v>-75</v>
      </c>
      <c r="L72" s="132" t="b">
        <v>0</v>
      </c>
      <c r="M72" s="132">
        <v>-25.076000000000001</v>
      </c>
      <c r="N72" s="132">
        <v>0.253</v>
      </c>
      <c r="O72" s="132">
        <v>-6.35</v>
      </c>
      <c r="P72" s="132">
        <v>3.89</v>
      </c>
      <c r="Q72" s="132">
        <v>-40.56</v>
      </c>
      <c r="R72" s="132">
        <v>3.49</v>
      </c>
      <c r="S72" s="132">
        <v>-76</v>
      </c>
      <c r="T72" s="132">
        <v>-72</v>
      </c>
      <c r="U72" s="132">
        <v>1474</v>
      </c>
      <c r="V72" s="132" t="s">
        <v>6037</v>
      </c>
      <c r="W72" s="132" t="b">
        <v>0</v>
      </c>
      <c r="X72" s="132">
        <v>0</v>
      </c>
      <c r="Y72" s="132" t="b">
        <v>0</v>
      </c>
      <c r="Z72" s="132">
        <v>47</v>
      </c>
      <c r="AA72" s="132">
        <v>0.20499999999999999</v>
      </c>
      <c r="AB72" s="132" t="s">
        <v>501</v>
      </c>
      <c r="AC72" s="132" t="s">
        <v>501</v>
      </c>
      <c r="AD72" s="132" t="s">
        <v>6038</v>
      </c>
      <c r="AE72" s="132">
        <f>MATCH(A72,'Deutschland500 freshly screened'!A:A,0)</f>
        <v>155</v>
      </c>
    </row>
    <row r="73" spans="1:31" x14ac:dyDescent="0.3">
      <c r="A73" s="132" t="s">
        <v>2629</v>
      </c>
      <c r="B73" s="132">
        <v>-1.26</v>
      </c>
      <c r="C73" s="132">
        <v>-4.6100000000000003</v>
      </c>
      <c r="D73" s="132">
        <v>-12.22</v>
      </c>
      <c r="E73" s="132">
        <v>3.23</v>
      </c>
      <c r="F73" s="162">
        <v>-1.49</v>
      </c>
      <c r="G73" s="358" t="s">
        <v>143</v>
      </c>
      <c r="H73" s="345" t="s">
        <v>44</v>
      </c>
      <c r="I73" s="132">
        <v>3.5459999999999998</v>
      </c>
      <c r="J73" s="132">
        <v>-47</v>
      </c>
      <c r="K73" s="132">
        <v>-19</v>
      </c>
      <c r="L73" s="132" t="b">
        <v>0</v>
      </c>
      <c r="M73" s="132">
        <v>-22.617000000000001</v>
      </c>
      <c r="N73" s="132">
        <v>0.35699999999999998</v>
      </c>
      <c r="O73" s="132">
        <v>-8.0640000000000001</v>
      </c>
      <c r="P73" s="132">
        <v>1.88</v>
      </c>
      <c r="Q73" s="132">
        <v>-5.0419999999999998</v>
      </c>
      <c r="R73" s="132">
        <v>42.22</v>
      </c>
      <c r="S73" s="132">
        <v>-31</v>
      </c>
      <c r="T73" s="132">
        <v>-20</v>
      </c>
      <c r="U73" s="132">
        <v>252</v>
      </c>
      <c r="V73" s="132" t="s">
        <v>2629</v>
      </c>
      <c r="W73" s="132" t="b">
        <v>1</v>
      </c>
      <c r="X73" s="132">
        <v>0</v>
      </c>
      <c r="Y73" s="132" t="b">
        <v>0</v>
      </c>
      <c r="Z73" s="132">
        <v>44</v>
      </c>
      <c r="AA73" s="132">
        <v>0.193</v>
      </c>
      <c r="AB73" s="132" t="s">
        <v>44</v>
      </c>
      <c r="AC73" s="132" t="s">
        <v>143</v>
      </c>
      <c r="AD73" s="132" t="s">
        <v>2630</v>
      </c>
      <c r="AE73" s="132">
        <f>MATCH(A73,'Deutschland500 freshly screened'!A:A,0)</f>
        <v>108</v>
      </c>
    </row>
    <row r="74" spans="1:31" x14ac:dyDescent="0.3">
      <c r="A74" s="132" t="s">
        <v>2677</v>
      </c>
      <c r="B74" s="132">
        <v>-10.28</v>
      </c>
      <c r="C74" s="132">
        <v>-11.51</v>
      </c>
      <c r="D74" s="132">
        <v>-18.239999999999998</v>
      </c>
      <c r="E74" s="132">
        <v>-9.4499999999999993</v>
      </c>
      <c r="F74" s="184">
        <v>-10.37</v>
      </c>
      <c r="G74" s="390" t="s">
        <v>5673</v>
      </c>
      <c r="H74" s="345" t="s">
        <v>44</v>
      </c>
      <c r="I74" s="132">
        <v>1.843</v>
      </c>
      <c r="J74" s="132">
        <v>-47</v>
      </c>
      <c r="K74" s="132">
        <v>-47</v>
      </c>
      <c r="L74" s="132" t="b">
        <v>0</v>
      </c>
      <c r="M74" s="132">
        <v>-21.652999999999999</v>
      </c>
      <c r="N74" s="132">
        <v>0.40100000000000002</v>
      </c>
      <c r="O74" s="132">
        <v>-8.673</v>
      </c>
      <c r="P74" s="132">
        <v>3.05</v>
      </c>
      <c r="Q74" s="132">
        <v>-244.834</v>
      </c>
      <c r="R74" s="132">
        <v>33.520000000000003</v>
      </c>
      <c r="S74" s="132">
        <v>224</v>
      </c>
      <c r="T74" s="132">
        <v>370</v>
      </c>
      <c r="U74" s="132">
        <v>195</v>
      </c>
      <c r="V74" s="132" t="s">
        <v>2677</v>
      </c>
      <c r="W74" s="132" t="b">
        <v>1</v>
      </c>
      <c r="X74" s="132">
        <v>0</v>
      </c>
      <c r="Y74" s="132" t="b">
        <v>0</v>
      </c>
      <c r="Z74" s="132">
        <v>41</v>
      </c>
      <c r="AA74" s="132">
        <v>0.182</v>
      </c>
      <c r="AB74" s="132" t="s">
        <v>44</v>
      </c>
      <c r="AC74" s="132" t="s">
        <v>2853</v>
      </c>
      <c r="AD74" s="132" t="s">
        <v>2678</v>
      </c>
      <c r="AE74" s="132">
        <f>MATCH(A74,'Deutschland500 freshly screened'!A:A,0)</f>
        <v>150</v>
      </c>
    </row>
    <row r="75" spans="1:31" x14ac:dyDescent="0.3">
      <c r="A75" s="132" t="s">
        <v>2553</v>
      </c>
      <c r="B75" s="132">
        <v>0</v>
      </c>
      <c r="C75" s="132">
        <v>-3.72</v>
      </c>
      <c r="D75" s="132">
        <v>-11.04</v>
      </c>
      <c r="E75" s="132">
        <v>3.6</v>
      </c>
      <c r="F75" s="160">
        <v>-2.1800000000000002</v>
      </c>
      <c r="G75" s="391" t="s">
        <v>27</v>
      </c>
      <c r="H75" s="409" t="s">
        <v>28</v>
      </c>
      <c r="I75" s="132">
        <v>1.0740000000000001</v>
      </c>
      <c r="J75" s="132">
        <v>-71</v>
      </c>
      <c r="K75" s="132">
        <v>-50</v>
      </c>
      <c r="L75" s="132" t="b">
        <v>0</v>
      </c>
      <c r="M75" s="132">
        <v>-23.6</v>
      </c>
      <c r="N75" s="132">
        <v>0.45500000000000002</v>
      </c>
      <c r="O75" s="132">
        <v>-10.736000000000001</v>
      </c>
      <c r="P75" s="132">
        <v>2.56</v>
      </c>
      <c r="Q75" s="132">
        <v>5.5960000000000001</v>
      </c>
      <c r="R75" s="132">
        <v>9.7720000000000002</v>
      </c>
      <c r="S75" s="132">
        <v>-57</v>
      </c>
      <c r="T75" s="132">
        <v>-61</v>
      </c>
      <c r="U75" s="132">
        <v>799</v>
      </c>
      <c r="V75" s="132" t="s">
        <v>2553</v>
      </c>
      <c r="W75" s="132" t="b">
        <v>1</v>
      </c>
      <c r="X75" s="132">
        <v>0</v>
      </c>
      <c r="Y75" s="132" t="b">
        <v>0</v>
      </c>
      <c r="Z75" s="132">
        <v>48</v>
      </c>
      <c r="AA75" s="132">
        <v>0.17</v>
      </c>
      <c r="AB75" s="132" t="s">
        <v>28</v>
      </c>
      <c r="AC75" s="132" t="s">
        <v>27</v>
      </c>
      <c r="AD75" s="132" t="s">
        <v>2554</v>
      </c>
      <c r="AE75" s="132">
        <f>MATCH(A75,'Deutschland500 freshly screened'!A:A,0)</f>
        <v>22</v>
      </c>
    </row>
    <row r="76" spans="1:31" x14ac:dyDescent="0.3">
      <c r="A76" s="132" t="s">
        <v>2660</v>
      </c>
      <c r="B76" s="132">
        <v>-9.2799999999999994</v>
      </c>
      <c r="C76" s="132">
        <v>-9.1199999999999992</v>
      </c>
      <c r="D76" s="132">
        <v>-18.55</v>
      </c>
      <c r="E76" s="132">
        <v>-16.850000000000001</v>
      </c>
      <c r="F76" s="185">
        <v>-19.940000000000001</v>
      </c>
      <c r="G76" s="374" t="s">
        <v>441</v>
      </c>
      <c r="H76" s="348" t="s">
        <v>24</v>
      </c>
      <c r="I76" s="132">
        <v>0.93700000000000006</v>
      </c>
      <c r="J76" s="132">
        <v>-47</v>
      </c>
      <c r="K76" s="132">
        <v>-47</v>
      </c>
      <c r="L76" s="132" t="b">
        <v>0</v>
      </c>
      <c r="M76" s="132">
        <v>-22.05</v>
      </c>
      <c r="N76" s="132">
        <v>0.501</v>
      </c>
      <c r="O76" s="132">
        <v>-11.042</v>
      </c>
      <c r="P76" s="132">
        <v>3.41</v>
      </c>
      <c r="Q76" s="132">
        <v>5.6589999999999998</v>
      </c>
      <c r="R76" s="132">
        <v>25.9</v>
      </c>
      <c r="S76" s="132">
        <v>18</v>
      </c>
      <c r="T76" s="132">
        <v>91</v>
      </c>
      <c r="U76" s="132">
        <v>226</v>
      </c>
      <c r="V76" s="132" t="s">
        <v>2660</v>
      </c>
      <c r="W76" s="132" t="b">
        <v>0</v>
      </c>
      <c r="X76" s="132">
        <v>0</v>
      </c>
      <c r="Y76" s="132" t="b">
        <v>0</v>
      </c>
      <c r="Z76" s="132">
        <v>46</v>
      </c>
      <c r="AA76" s="132">
        <v>0.159</v>
      </c>
      <c r="AB76" s="132" t="s">
        <v>24</v>
      </c>
      <c r="AC76" s="132" t="s">
        <v>441</v>
      </c>
      <c r="AD76" s="132" t="s">
        <v>2644</v>
      </c>
      <c r="AE76" s="132">
        <f>MATCH(A76,'Deutschland500 freshly screened'!A:A,0)</f>
        <v>200</v>
      </c>
    </row>
    <row r="77" spans="1:31" x14ac:dyDescent="0.3">
      <c r="A77" s="132" t="s">
        <v>2658</v>
      </c>
      <c r="B77" s="132">
        <v>-1.33</v>
      </c>
      <c r="C77" s="132">
        <v>-5.66</v>
      </c>
      <c r="D77" s="132">
        <v>-11.35</v>
      </c>
      <c r="E77" s="132">
        <v>1.99</v>
      </c>
      <c r="F77" s="160">
        <v>-1.37</v>
      </c>
      <c r="G77" s="336" t="s">
        <v>209</v>
      </c>
      <c r="H77" s="345" t="s">
        <v>44</v>
      </c>
      <c r="I77" s="132">
        <v>14.170999999999999</v>
      </c>
      <c r="J77" s="132">
        <v>-43</v>
      </c>
      <c r="K77" s="132">
        <v>-28</v>
      </c>
      <c r="L77" s="132" t="b">
        <v>0</v>
      </c>
      <c r="M77" s="132">
        <v>-24.414000000000001</v>
      </c>
      <c r="N77" s="132">
        <v>0.45400000000000001</v>
      </c>
      <c r="O77" s="132">
        <v>-11.087</v>
      </c>
      <c r="P77" s="132">
        <v>2.38</v>
      </c>
      <c r="Q77" s="132">
        <v>26.707000000000001</v>
      </c>
      <c r="R77" s="132">
        <v>25.16</v>
      </c>
      <c r="S77" s="132">
        <v>-38</v>
      </c>
      <c r="T77" s="132">
        <v>-40</v>
      </c>
      <c r="U77" s="132">
        <v>333</v>
      </c>
      <c r="V77" s="132" t="s">
        <v>2658</v>
      </c>
      <c r="W77" s="132" t="b">
        <v>1</v>
      </c>
      <c r="X77" s="132">
        <v>0</v>
      </c>
      <c r="Y77" s="132" t="b">
        <v>0</v>
      </c>
      <c r="Z77" s="132">
        <v>45</v>
      </c>
      <c r="AA77" s="132">
        <v>0.14799999999999999</v>
      </c>
      <c r="AB77" s="132" t="s">
        <v>44</v>
      </c>
      <c r="AC77" s="132" t="s">
        <v>209</v>
      </c>
      <c r="AD77" s="132" t="s">
        <v>2659</v>
      </c>
      <c r="AE77" s="132">
        <f>MATCH(A77,'Deutschland500 freshly screened'!A:A,0)</f>
        <v>44</v>
      </c>
    </row>
    <row r="78" spans="1:31" x14ac:dyDescent="0.3">
      <c r="A78" s="132" t="s">
        <v>2527</v>
      </c>
      <c r="B78" s="132">
        <v>-4.55</v>
      </c>
      <c r="C78" s="132">
        <v>5.57</v>
      </c>
      <c r="D78" s="132">
        <v>-4</v>
      </c>
      <c r="E78" s="132">
        <v>3.9</v>
      </c>
      <c r="F78" s="156">
        <v>-5.1100000000000003</v>
      </c>
      <c r="G78" s="381" t="s">
        <v>127</v>
      </c>
      <c r="H78" s="345" t="s">
        <v>44</v>
      </c>
      <c r="I78" s="132">
        <v>0.875</v>
      </c>
      <c r="J78" s="132">
        <v>-29</v>
      </c>
      <c r="K78" s="132">
        <v>-12</v>
      </c>
      <c r="L78" s="132" t="b">
        <v>1</v>
      </c>
      <c r="M78" s="132">
        <v>-25.260999999999999</v>
      </c>
      <c r="N78" s="132">
        <v>0.49199999999999999</v>
      </c>
      <c r="O78" s="132">
        <v>-12.420999999999999</v>
      </c>
      <c r="P78" s="132">
        <v>2.91</v>
      </c>
      <c r="Q78" s="132">
        <v>0</v>
      </c>
      <c r="R78" s="132">
        <v>49.25</v>
      </c>
      <c r="S78" s="132">
        <v>-65</v>
      </c>
      <c r="T78" s="132">
        <v>-50</v>
      </c>
      <c r="U78" s="132">
        <v>139</v>
      </c>
      <c r="V78" s="132" t="s">
        <v>2527</v>
      </c>
      <c r="W78" s="132" t="b">
        <v>1</v>
      </c>
      <c r="X78" s="132">
        <v>0</v>
      </c>
      <c r="Y78" s="132" t="b">
        <v>1</v>
      </c>
      <c r="Z78" s="132">
        <v>43</v>
      </c>
      <c r="AA78" s="132">
        <v>0.13600000000000001</v>
      </c>
      <c r="AB78" s="132" t="s">
        <v>44</v>
      </c>
      <c r="AC78" s="132" t="s">
        <v>127</v>
      </c>
      <c r="AD78" s="132" t="s">
        <v>6005</v>
      </c>
      <c r="AE78" s="132">
        <f>MATCH(A78,'Deutschland500 freshly screened'!A:A,0)</f>
        <v>81</v>
      </c>
    </row>
    <row r="79" spans="1:31" x14ac:dyDescent="0.3">
      <c r="A79" s="132" t="s">
        <v>2727</v>
      </c>
      <c r="B79" s="132">
        <v>-4.99</v>
      </c>
      <c r="C79" s="132">
        <v>-11.95</v>
      </c>
      <c r="D79" s="132">
        <v>-22.76</v>
      </c>
      <c r="E79" s="132">
        <v>-24.13</v>
      </c>
      <c r="F79" s="186">
        <v>-22.98</v>
      </c>
      <c r="G79" s="392" t="s">
        <v>288</v>
      </c>
      <c r="H79" s="345" t="s">
        <v>44</v>
      </c>
      <c r="I79" s="132">
        <v>1.4330000000000001</v>
      </c>
      <c r="J79" s="132">
        <v>-53</v>
      </c>
      <c r="K79" s="132">
        <v>-53</v>
      </c>
      <c r="L79" s="132" t="b">
        <v>0</v>
      </c>
      <c r="M79" s="132">
        <v>-44.444000000000003</v>
      </c>
      <c r="N79" s="132">
        <v>0.34200000000000003</v>
      </c>
      <c r="O79" s="132">
        <v>-15.21</v>
      </c>
      <c r="P79" s="132">
        <v>3.24</v>
      </c>
      <c r="Q79" s="132">
        <v>-9.0120000000000005</v>
      </c>
      <c r="R79" s="132">
        <v>27.42</v>
      </c>
      <c r="S79" s="132">
        <v>-44</v>
      </c>
      <c r="T79" s="132">
        <v>-70</v>
      </c>
      <c r="U79" s="132">
        <v>225</v>
      </c>
      <c r="V79" s="132" t="s">
        <v>2727</v>
      </c>
      <c r="W79" s="132" t="b">
        <v>1</v>
      </c>
      <c r="X79" s="132">
        <v>0</v>
      </c>
      <c r="Y79" s="132" t="b">
        <v>0</v>
      </c>
      <c r="Z79" s="132">
        <v>44</v>
      </c>
      <c r="AA79" s="132">
        <v>0.125</v>
      </c>
      <c r="AB79" s="132" t="s">
        <v>44</v>
      </c>
      <c r="AC79" s="132" t="s">
        <v>288</v>
      </c>
      <c r="AD79" s="132" t="s">
        <v>2728</v>
      </c>
      <c r="AE79" s="132">
        <f>MATCH(A79,'Deutschland500 freshly screened'!A:A,0)</f>
        <v>173</v>
      </c>
    </row>
    <row r="80" spans="1:31" x14ac:dyDescent="0.3">
      <c r="A80" s="132" t="s">
        <v>2617</v>
      </c>
      <c r="B80" s="132">
        <v>-2.4700000000000002</v>
      </c>
      <c r="C80" s="132">
        <v>-7.8</v>
      </c>
      <c r="D80" s="132">
        <v>-18.75</v>
      </c>
      <c r="E80" s="132">
        <v>-5.7</v>
      </c>
      <c r="F80" s="187">
        <v>-15.66</v>
      </c>
      <c r="G80" s="393" t="s">
        <v>5672</v>
      </c>
      <c r="H80" s="288" t="s">
        <v>150</v>
      </c>
      <c r="I80" s="132">
        <v>7.2240000000000002</v>
      </c>
      <c r="J80" s="132">
        <v>-49</v>
      </c>
      <c r="K80" s="132">
        <v>-45</v>
      </c>
      <c r="L80" s="132" t="b">
        <v>0</v>
      </c>
      <c r="M80" s="132">
        <v>-36.508000000000003</v>
      </c>
      <c r="N80" s="132">
        <v>0.48499999999999999</v>
      </c>
      <c r="O80" s="132">
        <v>-17.72</v>
      </c>
      <c r="P80" s="132">
        <v>2.48</v>
      </c>
      <c r="Q80" s="132">
        <v>50.862000000000002</v>
      </c>
      <c r="R80" s="132">
        <v>18.2</v>
      </c>
      <c r="S80" s="132">
        <v>-42</v>
      </c>
      <c r="T80" s="132">
        <v>-11</v>
      </c>
      <c r="U80" s="132">
        <v>442</v>
      </c>
      <c r="V80" s="132" t="s">
        <v>2617</v>
      </c>
      <c r="W80" s="132" t="b">
        <v>1</v>
      </c>
      <c r="X80" s="132">
        <v>0</v>
      </c>
      <c r="Y80" s="132" t="b">
        <v>0</v>
      </c>
      <c r="Z80" s="132">
        <v>40</v>
      </c>
      <c r="AA80" s="132">
        <v>0.114</v>
      </c>
      <c r="AB80" s="132" t="s">
        <v>150</v>
      </c>
      <c r="AC80" s="132" t="s">
        <v>2822</v>
      </c>
      <c r="AD80" s="132" t="s">
        <v>2618</v>
      </c>
      <c r="AE80" s="132">
        <f>MATCH(A80,'Deutschland500 freshly screened'!A:A,0)</f>
        <v>175</v>
      </c>
    </row>
    <row r="81" spans="1:31" x14ac:dyDescent="0.3">
      <c r="A81" s="132" t="s">
        <v>2538</v>
      </c>
      <c r="B81" s="132">
        <v>2.02</v>
      </c>
      <c r="C81" s="132">
        <v>0.54</v>
      </c>
      <c r="D81" s="132">
        <v>-4.47</v>
      </c>
      <c r="E81" s="132">
        <v>0.36</v>
      </c>
      <c r="F81" s="154">
        <v>-3.64</v>
      </c>
      <c r="G81" s="394" t="s">
        <v>404</v>
      </c>
      <c r="H81" s="348" t="s">
        <v>24</v>
      </c>
      <c r="I81" s="132">
        <v>0.60399999999999998</v>
      </c>
      <c r="J81" s="132">
        <v>-46</v>
      </c>
      <c r="K81" s="132">
        <v>-26</v>
      </c>
      <c r="L81" s="132" t="b">
        <v>0</v>
      </c>
      <c r="M81" s="132">
        <v>-27.760999999999999</v>
      </c>
      <c r="N81" s="132">
        <v>0.68400000000000005</v>
      </c>
      <c r="O81" s="132">
        <v>-18.975999999999999</v>
      </c>
      <c r="P81" s="132">
        <v>1.87</v>
      </c>
      <c r="Q81" s="132">
        <v>67.346999999999994</v>
      </c>
      <c r="R81" s="132">
        <v>111.2</v>
      </c>
      <c r="S81" s="132">
        <v>27</v>
      </c>
      <c r="T81" s="132">
        <v>33</v>
      </c>
      <c r="U81" s="132">
        <v>96</v>
      </c>
      <c r="V81" s="132" t="s">
        <v>2538</v>
      </c>
      <c r="W81" s="132" t="b">
        <v>1</v>
      </c>
      <c r="X81" s="132">
        <v>0</v>
      </c>
      <c r="Y81" s="132" t="b">
        <v>0</v>
      </c>
      <c r="Z81" s="132">
        <v>42</v>
      </c>
      <c r="AA81" s="132">
        <v>0.10199999999999999</v>
      </c>
      <c r="AB81" s="132" t="s">
        <v>24</v>
      </c>
      <c r="AC81" s="132" t="s">
        <v>404</v>
      </c>
      <c r="AD81" s="132" t="s">
        <v>2539</v>
      </c>
      <c r="AE81" s="132">
        <f>MATCH(A81,'Deutschland500 freshly screened'!A:A,0)</f>
        <v>121</v>
      </c>
    </row>
    <row r="82" spans="1:31" x14ac:dyDescent="0.3">
      <c r="A82" s="132" t="s">
        <v>2736</v>
      </c>
      <c r="B82" s="132">
        <v>-3.31</v>
      </c>
      <c r="C82" s="132">
        <v>-2.63</v>
      </c>
      <c r="D82" s="132">
        <v>-24.2</v>
      </c>
      <c r="E82" s="132">
        <v>-18.36</v>
      </c>
      <c r="F82" s="188">
        <v>-21.45</v>
      </c>
      <c r="G82" s="371" t="s">
        <v>101</v>
      </c>
      <c r="H82" s="412" t="s">
        <v>102</v>
      </c>
      <c r="I82" s="132">
        <v>1.7729999999999999</v>
      </c>
      <c r="J82" s="132">
        <v>-50</v>
      </c>
      <c r="K82" s="132">
        <v>-50</v>
      </c>
      <c r="L82" s="132" t="b">
        <v>0</v>
      </c>
      <c r="M82" s="132">
        <v>-42.761000000000003</v>
      </c>
      <c r="N82" s="132">
        <v>0.51200000000000001</v>
      </c>
      <c r="O82" s="132">
        <v>-21.893999999999998</v>
      </c>
      <c r="P82" s="132">
        <v>2.92</v>
      </c>
      <c r="Q82" s="132">
        <v>-35.137</v>
      </c>
      <c r="R82" s="132">
        <v>4.8780000000000001</v>
      </c>
      <c r="S82" s="132">
        <v>40</v>
      </c>
      <c r="T82" s="132">
        <v>18</v>
      </c>
      <c r="U82" s="132">
        <v>1405</v>
      </c>
      <c r="V82" s="132" t="s">
        <v>2736</v>
      </c>
      <c r="W82" s="132" t="b">
        <v>1</v>
      </c>
      <c r="X82" s="132">
        <v>0</v>
      </c>
      <c r="Y82" s="132" t="b">
        <v>0</v>
      </c>
      <c r="Z82" s="132">
        <v>42</v>
      </c>
      <c r="AA82" s="132">
        <v>9.0999999999999998E-2</v>
      </c>
      <c r="AB82" s="132" t="s">
        <v>102</v>
      </c>
      <c r="AC82" s="132" t="s">
        <v>101</v>
      </c>
      <c r="AD82" s="132" t="s">
        <v>2709</v>
      </c>
      <c r="AE82" s="132">
        <f>MATCH(A82,'Deutschland500 freshly screened'!A:A,0)</f>
        <v>172</v>
      </c>
    </row>
    <row r="83" spans="1:31" x14ac:dyDescent="0.3">
      <c r="A83" s="132" t="s">
        <v>6455</v>
      </c>
      <c r="B83" s="132">
        <v>-7.41</v>
      </c>
      <c r="C83" s="132">
        <v>-12.59</v>
      </c>
      <c r="D83" s="132">
        <v>-18.3</v>
      </c>
      <c r="E83" s="132">
        <v>-18.829999999999998</v>
      </c>
      <c r="F83" s="189">
        <v>-18.829999999999998</v>
      </c>
      <c r="G83" s="395" t="s">
        <v>111</v>
      </c>
      <c r="H83" s="345" t="s">
        <v>44</v>
      </c>
      <c r="I83" s="132">
        <v>1.367</v>
      </c>
      <c r="J83" s="132">
        <v>-36</v>
      </c>
      <c r="K83" s="132">
        <v>-32</v>
      </c>
      <c r="L83" s="132" t="b">
        <v>0</v>
      </c>
      <c r="M83" s="132">
        <v>-33.982999999999997</v>
      </c>
      <c r="N83" s="132">
        <v>0.76200000000000001</v>
      </c>
      <c r="O83" s="132">
        <v>-25.888000000000002</v>
      </c>
      <c r="P83" s="132">
        <v>3.73</v>
      </c>
      <c r="Q83" s="132">
        <v>150.03800000000001</v>
      </c>
      <c r="R83" s="132">
        <v>25</v>
      </c>
      <c r="S83" s="132">
        <v>10</v>
      </c>
      <c r="T83" s="132">
        <v>98</v>
      </c>
      <c r="U83" s="132">
        <v>214</v>
      </c>
      <c r="V83" s="132" t="s">
        <v>6455</v>
      </c>
      <c r="W83" s="132" t="b">
        <v>1</v>
      </c>
      <c r="X83" s="132">
        <v>0</v>
      </c>
      <c r="Y83" s="132" t="b">
        <v>0</v>
      </c>
      <c r="Z83" s="132">
        <v>23</v>
      </c>
      <c r="AA83" s="132">
        <v>0.08</v>
      </c>
      <c r="AB83" s="132" t="s">
        <v>44</v>
      </c>
      <c r="AC83" s="132" t="s">
        <v>111</v>
      </c>
      <c r="AD83" s="132" t="s">
        <v>6456</v>
      </c>
      <c r="AE83" s="132">
        <f>MATCH(A83,'Deutschland500 freshly screened'!A:A,0)</f>
        <v>149</v>
      </c>
    </row>
    <row r="84" spans="1:31" x14ac:dyDescent="0.3">
      <c r="A84" s="132" t="s">
        <v>2684</v>
      </c>
      <c r="B84" s="132">
        <v>-8.9499999999999993</v>
      </c>
      <c r="C84" s="132">
        <v>8.4499999999999993</v>
      </c>
      <c r="D84" s="132">
        <v>2.83</v>
      </c>
      <c r="E84" s="132">
        <v>6.54</v>
      </c>
      <c r="F84" s="187">
        <v>-13.68</v>
      </c>
      <c r="G84" s="396" t="s">
        <v>79</v>
      </c>
      <c r="H84" s="410" t="s">
        <v>36</v>
      </c>
      <c r="I84" s="132">
        <v>6.57</v>
      </c>
      <c r="J84" s="132">
        <v>-71</v>
      </c>
      <c r="K84" s="132">
        <v>-58</v>
      </c>
      <c r="L84" s="132" t="b">
        <v>0</v>
      </c>
      <c r="M84" s="132">
        <v>-62.838000000000001</v>
      </c>
      <c r="N84" s="132">
        <v>0.54500000000000004</v>
      </c>
      <c r="O84" s="132">
        <v>-34.218000000000004</v>
      </c>
      <c r="P84" s="132">
        <v>6.33</v>
      </c>
      <c r="Q84" s="132">
        <v>-69.628</v>
      </c>
      <c r="R84" s="132">
        <v>24.51</v>
      </c>
      <c r="S84" s="132">
        <v>-34</v>
      </c>
      <c r="T84" s="132">
        <v>-42</v>
      </c>
      <c r="U84" s="132">
        <v>128</v>
      </c>
      <c r="V84" s="132" t="s">
        <v>2684</v>
      </c>
      <c r="W84" s="132" t="b">
        <v>0</v>
      </c>
      <c r="X84" s="132">
        <v>0</v>
      </c>
      <c r="Y84" s="132" t="b">
        <v>0</v>
      </c>
      <c r="Z84" s="132">
        <v>47</v>
      </c>
      <c r="AA84" s="132">
        <v>6.8000000000000005E-2</v>
      </c>
      <c r="AB84" s="132" t="s">
        <v>36</v>
      </c>
      <c r="AC84" s="132" t="s">
        <v>79</v>
      </c>
      <c r="AD84" s="132" t="s">
        <v>2685</v>
      </c>
      <c r="AE84" s="132">
        <f>MATCH(A84,'Deutschland500 freshly screened'!A:A,0)</f>
        <v>60</v>
      </c>
    </row>
    <row r="85" spans="1:31" x14ac:dyDescent="0.3">
      <c r="A85" s="132" t="s">
        <v>2745</v>
      </c>
      <c r="B85" s="132">
        <v>-1.04</v>
      </c>
      <c r="C85" s="132">
        <v>-9.2899999999999991</v>
      </c>
      <c r="D85" s="132">
        <v>-26.35</v>
      </c>
      <c r="E85" s="132">
        <v>-35.68</v>
      </c>
      <c r="F85" s="186">
        <v>-37.29</v>
      </c>
      <c r="G85" s="397" t="s">
        <v>5678</v>
      </c>
      <c r="H85" s="345" t="s">
        <v>44</v>
      </c>
      <c r="I85" s="132">
        <v>25.754000000000001</v>
      </c>
      <c r="J85" s="132">
        <v>-62</v>
      </c>
      <c r="K85" s="132">
        <v>-61</v>
      </c>
      <c r="L85" s="132" t="b">
        <v>0</v>
      </c>
      <c r="M85" s="132">
        <v>-54.902000000000001</v>
      </c>
      <c r="N85" s="132">
        <v>0.64100000000000001</v>
      </c>
      <c r="O85" s="132">
        <v>-35.174999999999997</v>
      </c>
      <c r="P85" s="132">
        <v>3.27</v>
      </c>
      <c r="Q85" s="132">
        <v>-2.331</v>
      </c>
      <c r="R85" s="132">
        <v>26.215</v>
      </c>
      <c r="S85" s="132">
        <v>-55</v>
      </c>
      <c r="T85" s="132">
        <v>-42</v>
      </c>
      <c r="U85" s="132">
        <v>233</v>
      </c>
      <c r="V85" s="132" t="s">
        <v>2745</v>
      </c>
      <c r="W85" s="132" t="b">
        <v>1</v>
      </c>
      <c r="X85" s="132">
        <v>0</v>
      </c>
      <c r="Y85" s="132" t="b">
        <v>0</v>
      </c>
      <c r="Z85" s="132">
        <v>42</v>
      </c>
      <c r="AA85" s="132">
        <v>5.7000000000000002E-2</v>
      </c>
      <c r="AB85" s="132" t="s">
        <v>44</v>
      </c>
      <c r="AC85" s="132" t="s">
        <v>2849</v>
      </c>
      <c r="AD85" s="132" t="s">
        <v>2746</v>
      </c>
      <c r="AE85" s="132">
        <f>MATCH(A85,'Deutschland500 freshly screened'!A:A,0)</f>
        <v>123</v>
      </c>
    </row>
    <row r="86" spans="1:31" x14ac:dyDescent="0.3">
      <c r="A86" s="132" t="s">
        <v>2634</v>
      </c>
      <c r="B86" s="132">
        <v>-5.08</v>
      </c>
      <c r="C86" s="132">
        <v>-17.12</v>
      </c>
      <c r="D86" s="132">
        <v>-13.68</v>
      </c>
      <c r="E86" s="132">
        <v>-14.17</v>
      </c>
      <c r="F86" s="185">
        <v>-28.85</v>
      </c>
      <c r="G86" s="395" t="s">
        <v>111</v>
      </c>
      <c r="H86" s="345" t="s">
        <v>44</v>
      </c>
      <c r="I86" s="132">
        <v>0.80800000000000005</v>
      </c>
      <c r="J86" s="132">
        <v>-51</v>
      </c>
      <c r="K86" s="132">
        <v>-51</v>
      </c>
      <c r="L86" s="132" t="b">
        <v>0</v>
      </c>
      <c r="M86" s="132">
        <v>-53.209000000000003</v>
      </c>
      <c r="N86" s="132">
        <v>0.75900000000000001</v>
      </c>
      <c r="O86" s="132">
        <v>-40.362000000000002</v>
      </c>
      <c r="P86" s="132">
        <v>4.07</v>
      </c>
      <c r="Q86" s="132">
        <v>24.161000000000001</v>
      </c>
      <c r="R86" s="132">
        <v>45.75</v>
      </c>
      <c r="S86" s="132">
        <v>-7</v>
      </c>
      <c r="T86" s="132">
        <v>-4</v>
      </c>
      <c r="U86" s="132">
        <v>107</v>
      </c>
      <c r="V86" s="132" t="s">
        <v>2634</v>
      </c>
      <c r="W86" s="132" t="b">
        <v>1</v>
      </c>
      <c r="X86" s="132">
        <v>0</v>
      </c>
      <c r="Y86" s="132" t="b">
        <v>0</v>
      </c>
      <c r="Z86" s="132">
        <v>45</v>
      </c>
      <c r="AA86" s="132">
        <v>4.4999999999999998E-2</v>
      </c>
      <c r="AB86" s="132" t="s">
        <v>44</v>
      </c>
      <c r="AC86" s="132" t="s">
        <v>111</v>
      </c>
      <c r="AD86" s="132" t="s">
        <v>2635</v>
      </c>
      <c r="AE86" s="132">
        <f>MATCH(A86,'Deutschland500 freshly screened'!A:A,0)</f>
        <v>169</v>
      </c>
    </row>
    <row r="87" spans="1:31" x14ac:dyDescent="0.3">
      <c r="A87" s="132" t="s">
        <v>2698</v>
      </c>
      <c r="B87" s="132">
        <v>-0.79</v>
      </c>
      <c r="C87" s="132">
        <v>-4.4000000000000004</v>
      </c>
      <c r="D87" s="132">
        <v>-27.75</v>
      </c>
      <c r="E87" s="132">
        <v>-21.69</v>
      </c>
      <c r="F87" s="185">
        <v>-27.95</v>
      </c>
      <c r="G87" s="390" t="s">
        <v>5673</v>
      </c>
      <c r="H87" s="345" t="s">
        <v>44</v>
      </c>
      <c r="I87" s="132">
        <v>2.3290000000000002</v>
      </c>
      <c r="J87" s="132">
        <v>-57</v>
      </c>
      <c r="K87" s="132">
        <v>-55</v>
      </c>
      <c r="L87" s="132" t="b">
        <v>0</v>
      </c>
      <c r="M87" s="132">
        <v>-70.277000000000001</v>
      </c>
      <c r="N87" s="132">
        <v>0.66300000000000003</v>
      </c>
      <c r="O87" s="132">
        <v>-46.591999999999999</v>
      </c>
      <c r="P87" s="132">
        <v>3.7</v>
      </c>
      <c r="Q87" s="132">
        <v>108.02500000000001</v>
      </c>
      <c r="R87" s="132">
        <v>13.145</v>
      </c>
      <c r="S87" s="132">
        <v>11</v>
      </c>
      <c r="T87" s="132">
        <v>23</v>
      </c>
      <c r="U87" s="132">
        <v>411</v>
      </c>
      <c r="V87" s="132" t="s">
        <v>2698</v>
      </c>
      <c r="W87" s="132" t="b">
        <v>1</v>
      </c>
      <c r="X87" s="132">
        <v>0</v>
      </c>
      <c r="Y87" s="132" t="b">
        <v>0</v>
      </c>
      <c r="Z87" s="132">
        <v>44</v>
      </c>
      <c r="AA87" s="132">
        <v>3.4000000000000002E-2</v>
      </c>
      <c r="AB87" s="132" t="s">
        <v>44</v>
      </c>
      <c r="AC87" s="132" t="s">
        <v>2853</v>
      </c>
      <c r="AD87" s="132" t="s">
        <v>500</v>
      </c>
      <c r="AE87" s="132">
        <f>MATCH(A87,'Deutschland500 freshly screened'!A:A,0)</f>
        <v>190</v>
      </c>
    </row>
    <row r="88" spans="1:31" x14ac:dyDescent="0.3">
      <c r="A88" s="132" t="s">
        <v>2642</v>
      </c>
      <c r="B88" s="132">
        <v>-2.1</v>
      </c>
      <c r="C88" s="132">
        <v>-43.05</v>
      </c>
      <c r="D88" s="132">
        <v>-48.93</v>
      </c>
      <c r="E88" s="132">
        <v>-68.430000000000007</v>
      </c>
      <c r="F88" s="190">
        <v>-66.22</v>
      </c>
      <c r="G88" s="229" t="s">
        <v>202</v>
      </c>
      <c r="H88" s="410" t="s">
        <v>36</v>
      </c>
      <c r="I88" s="132">
        <v>1.18</v>
      </c>
      <c r="J88" s="132">
        <v>-85</v>
      </c>
      <c r="K88" s="132">
        <v>-85</v>
      </c>
      <c r="L88" s="132" t="b">
        <v>0</v>
      </c>
      <c r="M88" s="132">
        <v>-77.846999999999994</v>
      </c>
      <c r="N88" s="132">
        <v>0.69299999999999995</v>
      </c>
      <c r="O88" s="132">
        <v>-53.921999999999997</v>
      </c>
      <c r="P88" s="132">
        <v>14.27</v>
      </c>
      <c r="Q88" s="132">
        <v>-59.78</v>
      </c>
      <c r="R88" s="132">
        <v>6.8940000000000001</v>
      </c>
      <c r="S88" s="132">
        <v>-28</v>
      </c>
      <c r="T88" s="132">
        <v>35</v>
      </c>
      <c r="U88" s="132">
        <v>203</v>
      </c>
      <c r="V88" s="132" t="s">
        <v>2642</v>
      </c>
      <c r="W88" s="132" t="b">
        <v>1</v>
      </c>
      <c r="X88" s="132">
        <v>0</v>
      </c>
      <c r="Y88" s="132" t="b">
        <v>0</v>
      </c>
      <c r="Z88" s="132">
        <v>39</v>
      </c>
      <c r="AA88" s="132">
        <v>2.3E-2</v>
      </c>
      <c r="AB88" s="132" t="s">
        <v>36</v>
      </c>
      <c r="AC88" s="132" t="s">
        <v>202</v>
      </c>
      <c r="AD88" s="132" t="s">
        <v>2643</v>
      </c>
      <c r="AE88" s="132">
        <f>MATCH(A88,'Deutschland500 freshly screened'!A:A,0)</f>
        <v>191</v>
      </c>
    </row>
    <row r="89" spans="1:31" x14ac:dyDescent="0.3">
      <c r="A89" s="132" t="s">
        <v>2707</v>
      </c>
      <c r="B89" s="132">
        <v>8.14</v>
      </c>
      <c r="C89" s="132">
        <v>9.99</v>
      </c>
      <c r="D89" s="132">
        <v>-25.72</v>
      </c>
      <c r="E89" s="132">
        <v>-23.17</v>
      </c>
      <c r="F89" s="162">
        <v>-37.4</v>
      </c>
      <c r="G89" s="398" t="s">
        <v>105</v>
      </c>
      <c r="H89" s="410" t="s">
        <v>36</v>
      </c>
      <c r="I89" s="132">
        <v>0.878</v>
      </c>
      <c r="J89" s="132">
        <v>-73</v>
      </c>
      <c r="K89" s="132">
        <v>-67</v>
      </c>
      <c r="L89" s="132" t="b">
        <v>0</v>
      </c>
      <c r="M89" s="132">
        <v>-81.162000000000006</v>
      </c>
      <c r="N89" s="132">
        <v>0.79400000000000004</v>
      </c>
      <c r="O89" s="132">
        <v>-64.427000000000007</v>
      </c>
      <c r="P89" s="132">
        <v>6.23</v>
      </c>
      <c r="Q89" s="132">
        <v>-51.758000000000003</v>
      </c>
      <c r="R89" s="132">
        <v>4.0629999999999997</v>
      </c>
      <c r="S89" s="132">
        <v>-17</v>
      </c>
      <c r="T89" s="132">
        <v>-13</v>
      </c>
      <c r="U89" s="132">
        <v>790</v>
      </c>
      <c r="V89" s="132" t="s">
        <v>2707</v>
      </c>
      <c r="W89" s="132" t="b">
        <v>1</v>
      </c>
      <c r="X89" s="132">
        <v>0</v>
      </c>
      <c r="Y89" s="132" t="b">
        <v>0</v>
      </c>
      <c r="Z89" s="132">
        <v>39</v>
      </c>
      <c r="AA89" s="132">
        <v>1.0999999999999999E-2</v>
      </c>
      <c r="AB89" s="132" t="s">
        <v>36</v>
      </c>
      <c r="AC89" s="132" t="s">
        <v>105</v>
      </c>
      <c r="AD89" s="132" t="s">
        <v>2708</v>
      </c>
      <c r="AE89" s="132">
        <f>MATCH(A89,'Deutschland500 freshly screened'!A:A,0)</f>
        <v>16</v>
      </c>
    </row>
    <row r="90" spans="1:31" x14ac:dyDescent="0.3">
      <c r="A90" s="132" t="s">
        <v>2744</v>
      </c>
      <c r="B90" s="132">
        <v>0.15</v>
      </c>
      <c r="C90" s="132">
        <v>-1.64</v>
      </c>
      <c r="D90" s="132">
        <v>-1.64</v>
      </c>
      <c r="E90" s="132">
        <v>-3.64</v>
      </c>
      <c r="F90" s="150">
        <v>0.46</v>
      </c>
      <c r="G90" s="399" t="s">
        <v>5675</v>
      </c>
      <c r="H90" s="409" t="s">
        <v>28</v>
      </c>
      <c r="I90" s="132">
        <v>1.2390000000000001</v>
      </c>
      <c r="J90" s="132">
        <v>-31</v>
      </c>
      <c r="K90" s="132">
        <v>-29</v>
      </c>
      <c r="L90" s="132" t="b">
        <v>0</v>
      </c>
      <c r="M90" s="132">
        <v>0.80500000000000005</v>
      </c>
      <c r="N90" s="132">
        <v>8.0000000000000002E-3</v>
      </c>
      <c r="O90" s="132">
        <v>6.0000000000000001E-3</v>
      </c>
      <c r="P90" s="132">
        <v>1.31</v>
      </c>
      <c r="Q90" s="132">
        <v>11.567</v>
      </c>
      <c r="R90" s="132">
        <v>13.22</v>
      </c>
      <c r="S90" s="132">
        <v>-49</v>
      </c>
      <c r="T90" s="132">
        <v>-47</v>
      </c>
      <c r="U90" s="132">
        <v>1156</v>
      </c>
      <c r="V90" s="132" t="s">
        <v>2744</v>
      </c>
      <c r="W90" s="132" t="b">
        <v>0</v>
      </c>
      <c r="X90" s="132">
        <v>0</v>
      </c>
      <c r="Y90" s="132" t="b">
        <v>0</v>
      </c>
      <c r="Z90" s="132">
        <v>40</v>
      </c>
      <c r="AA90" s="132">
        <v>0.432</v>
      </c>
      <c r="AB90" s="132" t="s">
        <v>28</v>
      </c>
      <c r="AC90" s="132" t="s">
        <v>2830</v>
      </c>
      <c r="AD90" s="132" t="s">
        <v>5676</v>
      </c>
      <c r="AE90" s="132">
        <f>MATCH(A90,'Deutschland500 freshly screened'!A:A,0)</f>
        <v>118</v>
      </c>
    </row>
    <row r="91" spans="1:31" x14ac:dyDescent="0.3">
      <c r="A91" s="132" t="s">
        <v>2589</v>
      </c>
      <c r="B91" s="132">
        <v>0</v>
      </c>
      <c r="C91" s="132">
        <v>-0.63</v>
      </c>
      <c r="D91" s="132">
        <v>0</v>
      </c>
      <c r="E91" s="132">
        <v>48.59</v>
      </c>
      <c r="F91" s="180">
        <v>0.17</v>
      </c>
      <c r="G91" s="380" t="s">
        <v>259</v>
      </c>
      <c r="H91" s="411" t="s">
        <v>66</v>
      </c>
      <c r="I91" s="132">
        <v>6.99</v>
      </c>
      <c r="J91" s="132">
        <v>-50</v>
      </c>
      <c r="K91" s="132">
        <v>-25</v>
      </c>
      <c r="L91" s="132" t="b">
        <v>1</v>
      </c>
      <c r="M91" s="132">
        <v>0.32</v>
      </c>
      <c r="N91" s="132">
        <v>1.2E-2</v>
      </c>
      <c r="O91" s="132">
        <v>4.0000000000000001E-3</v>
      </c>
      <c r="P91" s="132">
        <v>0.94</v>
      </c>
      <c r="Q91" s="132">
        <v>27.273</v>
      </c>
      <c r="R91" s="132">
        <v>2.35</v>
      </c>
      <c r="S91" s="132">
        <v>-84</v>
      </c>
      <c r="T91" s="132">
        <v>-80</v>
      </c>
      <c r="U91" s="132">
        <v>9090</v>
      </c>
      <c r="V91" s="132" t="s">
        <v>2589</v>
      </c>
      <c r="W91" s="132" t="b">
        <v>0</v>
      </c>
      <c r="X91" s="132">
        <v>0</v>
      </c>
      <c r="Y91" s="132" t="b">
        <v>1</v>
      </c>
      <c r="Z91" s="132">
        <v>38</v>
      </c>
      <c r="AA91" s="132">
        <v>0.42599999999999999</v>
      </c>
      <c r="AB91" s="132" t="s">
        <v>66</v>
      </c>
      <c r="AC91" s="132" t="s">
        <v>259</v>
      </c>
      <c r="AD91" s="132" t="s">
        <v>5669</v>
      </c>
      <c r="AE91" s="132" t="e">
        <f>MATCH(A91,'Deutschland500 freshly screened'!A:A,0)</f>
        <v>#N/A</v>
      </c>
    </row>
    <row r="92" spans="1:31" x14ac:dyDescent="0.3">
      <c r="A92" s="132" t="s">
        <v>2705</v>
      </c>
      <c r="B92" s="132">
        <v>0.57999999999999996</v>
      </c>
      <c r="C92" s="132">
        <v>-1.81</v>
      </c>
      <c r="D92" s="132">
        <v>-7.76</v>
      </c>
      <c r="E92" s="132">
        <v>18.89</v>
      </c>
      <c r="F92" s="150">
        <v>3.16</v>
      </c>
      <c r="G92" s="285" t="s">
        <v>153</v>
      </c>
      <c r="H92" s="351" t="s">
        <v>48</v>
      </c>
      <c r="I92" s="132">
        <v>2.1139999999999999</v>
      </c>
      <c r="J92" s="132">
        <v>-57</v>
      </c>
      <c r="K92" s="132">
        <v>-49</v>
      </c>
      <c r="L92" s="132" t="b">
        <v>0</v>
      </c>
      <c r="M92" s="132">
        <v>-0.39300000000000002</v>
      </c>
      <c r="N92" s="132">
        <v>-1E-3</v>
      </c>
      <c r="O92" s="132">
        <v>0</v>
      </c>
      <c r="P92" s="132">
        <v>4.34</v>
      </c>
      <c r="Q92" s="132">
        <v>3.7690000000000001</v>
      </c>
      <c r="R92" s="132">
        <v>24.48</v>
      </c>
      <c r="S92" s="132">
        <v>-47</v>
      </c>
      <c r="T92" s="132">
        <v>-35</v>
      </c>
      <c r="U92" s="132">
        <v>188</v>
      </c>
      <c r="V92" s="132" t="s">
        <v>2705</v>
      </c>
      <c r="W92" s="132" t="b">
        <v>0</v>
      </c>
      <c r="X92" s="132">
        <v>0</v>
      </c>
      <c r="Y92" s="132" t="b">
        <v>0</v>
      </c>
      <c r="Z92" s="132">
        <v>45</v>
      </c>
      <c r="AA92" s="132">
        <v>0.41899999999999998</v>
      </c>
      <c r="AB92" s="132" t="s">
        <v>48</v>
      </c>
      <c r="AC92" s="132" t="s">
        <v>153</v>
      </c>
      <c r="AD92" s="132" t="s">
        <v>2706</v>
      </c>
      <c r="AE92" s="132">
        <f>MATCH(A92,'Deutschland500 freshly screened'!A:A,0)</f>
        <v>111</v>
      </c>
    </row>
    <row r="93" spans="1:31" x14ac:dyDescent="0.3">
      <c r="A93" s="132" t="s">
        <v>518</v>
      </c>
      <c r="B93" s="132">
        <v>9.3699999999999992</v>
      </c>
      <c r="C93" s="132">
        <v>17.2</v>
      </c>
      <c r="D93" s="132">
        <v>16.87</v>
      </c>
      <c r="E93" s="132">
        <v>20.440000000000001</v>
      </c>
      <c r="F93" s="147">
        <v>21.77</v>
      </c>
      <c r="G93" s="384" t="s">
        <v>243</v>
      </c>
      <c r="H93" s="410" t="s">
        <v>36</v>
      </c>
      <c r="I93" s="132">
        <v>36.878999999999998</v>
      </c>
      <c r="J93" s="132">
        <v>-57</v>
      </c>
      <c r="K93" s="132">
        <v>-5</v>
      </c>
      <c r="L93" s="132" t="b">
        <v>1</v>
      </c>
      <c r="M93" s="132">
        <v>1.077</v>
      </c>
      <c r="N93" s="132">
        <v>0</v>
      </c>
      <c r="O93" s="132">
        <v>0</v>
      </c>
      <c r="P93" s="132">
        <v>2.74</v>
      </c>
      <c r="Q93" s="132">
        <v>0.88400000000000001</v>
      </c>
      <c r="R93" s="132">
        <v>206.55</v>
      </c>
      <c r="S93" s="132">
        <v>-36</v>
      </c>
      <c r="T93" s="132">
        <v>-15</v>
      </c>
      <c r="U93" s="132">
        <v>35</v>
      </c>
      <c r="V93" s="132" t="s">
        <v>518</v>
      </c>
      <c r="W93" s="132" t="b">
        <v>0</v>
      </c>
      <c r="X93" s="132">
        <v>0</v>
      </c>
      <c r="Y93" s="132" t="b">
        <v>1</v>
      </c>
      <c r="Z93" s="132">
        <v>50</v>
      </c>
      <c r="AA93" s="132">
        <v>0.41299999999999998</v>
      </c>
      <c r="AB93" s="132" t="s">
        <v>36</v>
      </c>
      <c r="AC93" s="132" t="s">
        <v>243</v>
      </c>
      <c r="AD93" s="132" t="s">
        <v>402</v>
      </c>
      <c r="AE93" s="132">
        <f>MATCH(A93,'Deutschland500 freshly screened'!A:A,0)</f>
        <v>4</v>
      </c>
    </row>
    <row r="94" spans="1:31" x14ac:dyDescent="0.3">
      <c r="A94" s="132" t="s">
        <v>6035</v>
      </c>
      <c r="B94" s="132">
        <v>1.27</v>
      </c>
      <c r="C94" s="132">
        <v>3.49</v>
      </c>
      <c r="D94" s="132">
        <v>-1.23</v>
      </c>
      <c r="E94" s="132">
        <v>11.73</v>
      </c>
      <c r="F94" s="180">
        <v>1.52</v>
      </c>
      <c r="G94" s="372" t="s">
        <v>186</v>
      </c>
      <c r="H94" s="288" t="s">
        <v>150</v>
      </c>
      <c r="I94" s="132">
        <v>0.68600000000000005</v>
      </c>
      <c r="J94" s="132">
        <v>-61</v>
      </c>
      <c r="K94" s="132">
        <v>-55</v>
      </c>
      <c r="L94" s="132" t="b">
        <v>1</v>
      </c>
      <c r="M94" s="132">
        <v>-0.36099999999999999</v>
      </c>
      <c r="N94" s="132">
        <v>0</v>
      </c>
      <c r="O94" s="132">
        <v>0</v>
      </c>
      <c r="P94" s="132">
        <v>3.71</v>
      </c>
      <c r="Q94" s="132">
        <v>-13.473000000000001</v>
      </c>
      <c r="R94" s="132">
        <v>8</v>
      </c>
      <c r="S94" s="132">
        <v>40</v>
      </c>
      <c r="T94" s="132">
        <v>-9</v>
      </c>
      <c r="U94" s="132">
        <v>673</v>
      </c>
      <c r="V94" s="132" t="s">
        <v>6035</v>
      </c>
      <c r="W94" s="132" t="b">
        <v>0</v>
      </c>
      <c r="X94" s="132">
        <v>0</v>
      </c>
      <c r="Y94" s="132" t="b">
        <v>0</v>
      </c>
      <c r="Z94" s="132">
        <v>44</v>
      </c>
      <c r="AA94" s="132">
        <v>0.40600000000000003</v>
      </c>
      <c r="AB94" s="132" t="s">
        <v>150</v>
      </c>
      <c r="AC94" s="132" t="s">
        <v>186</v>
      </c>
      <c r="AD94" s="132" t="s">
        <v>6036</v>
      </c>
      <c r="AE94" s="132">
        <f>MATCH(A94,'Deutschland500 freshly screened'!A:A,0)</f>
        <v>84</v>
      </c>
    </row>
    <row r="95" spans="1:31" x14ac:dyDescent="0.3">
      <c r="A95" s="132" t="s">
        <v>2587</v>
      </c>
      <c r="B95" s="132">
        <v>-6.32</v>
      </c>
      <c r="C95" s="132">
        <v>-0.28000000000000003</v>
      </c>
      <c r="D95" s="132">
        <v>-4.6399999999999997</v>
      </c>
      <c r="E95" s="132">
        <v>29.6</v>
      </c>
      <c r="F95" s="191">
        <v>8.48</v>
      </c>
      <c r="G95" s="372" t="s">
        <v>186</v>
      </c>
      <c r="H95" s="288" t="s">
        <v>150</v>
      </c>
      <c r="I95" s="132">
        <v>5.2690000000000001</v>
      </c>
      <c r="J95" s="132">
        <v>-57</v>
      </c>
      <c r="K95" s="132">
        <v>-36</v>
      </c>
      <c r="L95" s="132" t="b">
        <v>1</v>
      </c>
      <c r="M95" s="132">
        <v>0.83199999999999996</v>
      </c>
      <c r="N95" s="132">
        <v>0</v>
      </c>
      <c r="O95" s="132">
        <v>0</v>
      </c>
      <c r="P95" s="132">
        <v>3.44</v>
      </c>
      <c r="Q95" s="132">
        <v>-145.75200000000001</v>
      </c>
      <c r="R95" s="132">
        <v>71.099999999999994</v>
      </c>
      <c r="S95" s="132">
        <v>2</v>
      </c>
      <c r="T95" s="132">
        <v>29</v>
      </c>
      <c r="U95" s="132">
        <v>81</v>
      </c>
      <c r="V95" s="132" t="s">
        <v>2587</v>
      </c>
      <c r="W95" s="132" t="b">
        <v>1</v>
      </c>
      <c r="X95" s="132">
        <v>0</v>
      </c>
      <c r="Y95" s="132" t="b">
        <v>0</v>
      </c>
      <c r="Z95" s="132">
        <v>47</v>
      </c>
      <c r="AA95" s="132">
        <v>0.4</v>
      </c>
      <c r="AB95" s="132" t="s">
        <v>150</v>
      </c>
      <c r="AC95" s="132" t="s">
        <v>186</v>
      </c>
      <c r="AD95" s="132" t="s">
        <v>2588</v>
      </c>
      <c r="AE95" s="132">
        <f>MATCH(A95,'Deutschland500 freshly screened'!A:A,0)</f>
        <v>45</v>
      </c>
    </row>
    <row r="96" spans="1:31" x14ac:dyDescent="0.3">
      <c r="A96" s="132" t="s">
        <v>2619</v>
      </c>
      <c r="B96" s="132">
        <v>1.3</v>
      </c>
      <c r="C96" s="132">
        <v>6.06</v>
      </c>
      <c r="D96" s="132">
        <v>2.0499999999999998</v>
      </c>
      <c r="E96" s="132">
        <v>9.74</v>
      </c>
      <c r="F96" s="162">
        <v>10.55</v>
      </c>
      <c r="G96" s="375" t="s">
        <v>151</v>
      </c>
      <c r="H96" s="412" t="s">
        <v>102</v>
      </c>
      <c r="I96" s="132">
        <v>29.196999999999999</v>
      </c>
      <c r="J96" s="132">
        <v>-15</v>
      </c>
      <c r="K96" s="132">
        <v>-5</v>
      </c>
      <c r="L96" s="132" t="b">
        <v>1</v>
      </c>
      <c r="M96" s="132">
        <v>-0.64600000000000002</v>
      </c>
      <c r="N96" s="132">
        <v>1E-3</v>
      </c>
      <c r="O96" s="132">
        <v>-1E-3</v>
      </c>
      <c r="P96" s="132">
        <v>1.76</v>
      </c>
      <c r="Q96" s="132">
        <v>4.5789999999999997</v>
      </c>
      <c r="R96" s="132">
        <v>74.599999999999994</v>
      </c>
      <c r="S96" s="132">
        <v>-49</v>
      </c>
      <c r="T96" s="132">
        <v>-30</v>
      </c>
      <c r="U96" s="132">
        <v>152</v>
      </c>
      <c r="V96" s="132" t="s">
        <v>2619</v>
      </c>
      <c r="W96" s="132" t="b">
        <v>0</v>
      </c>
      <c r="X96" s="132">
        <v>0</v>
      </c>
      <c r="Y96" s="132" t="b">
        <v>1</v>
      </c>
      <c r="Z96" s="132">
        <v>45</v>
      </c>
      <c r="AA96" s="132">
        <v>0.39400000000000002</v>
      </c>
      <c r="AB96" s="132" t="s">
        <v>102</v>
      </c>
      <c r="AC96" s="132" t="s">
        <v>151</v>
      </c>
      <c r="AD96" s="132" t="s">
        <v>2620</v>
      </c>
      <c r="AE96" s="132">
        <f>MATCH(A96,'Deutschland500 freshly screened'!A:A,0)</f>
        <v>30</v>
      </c>
    </row>
    <row r="97" spans="1:31" x14ac:dyDescent="0.3">
      <c r="A97" s="132" t="s">
        <v>6033</v>
      </c>
      <c r="B97" s="132">
        <v>1.58</v>
      </c>
      <c r="C97" s="132">
        <v>-3.94</v>
      </c>
      <c r="D97" s="132">
        <v>-2.48</v>
      </c>
      <c r="E97" s="132">
        <v>6.47</v>
      </c>
      <c r="F97" s="167">
        <v>1.84</v>
      </c>
      <c r="G97" s="378" t="s">
        <v>336</v>
      </c>
      <c r="H97" s="351" t="s">
        <v>48</v>
      </c>
      <c r="I97" s="132">
        <v>0.754</v>
      </c>
      <c r="J97" s="132">
        <v>-39</v>
      </c>
      <c r="K97" s="132">
        <v>-35</v>
      </c>
      <c r="L97" s="132" t="b">
        <v>0</v>
      </c>
      <c r="M97" s="132">
        <v>-0.80500000000000005</v>
      </c>
      <c r="N97" s="132">
        <v>1E-3</v>
      </c>
      <c r="O97" s="132">
        <v>-1E-3</v>
      </c>
      <c r="P97" s="132">
        <v>2.72</v>
      </c>
      <c r="Q97" s="132">
        <v>0</v>
      </c>
      <c r="R97" s="132">
        <v>6.09</v>
      </c>
      <c r="S97" s="132">
        <v>-74</v>
      </c>
      <c r="T97" s="132">
        <v>-77</v>
      </c>
      <c r="U97" s="132">
        <v>1209</v>
      </c>
      <c r="V97" s="132" t="s">
        <v>6033</v>
      </c>
      <c r="W97" s="132" t="b">
        <v>0</v>
      </c>
      <c r="X97" s="132">
        <v>0</v>
      </c>
      <c r="Y97" s="132" t="b">
        <v>0</v>
      </c>
      <c r="Z97" s="132">
        <v>48</v>
      </c>
      <c r="AA97" s="132">
        <v>0.38700000000000001</v>
      </c>
      <c r="AB97" s="132" t="s">
        <v>48</v>
      </c>
      <c r="AC97" s="132" t="s">
        <v>336</v>
      </c>
      <c r="AD97" s="132" t="s">
        <v>6034</v>
      </c>
      <c r="AE97" s="132">
        <f>MATCH(A97,'Deutschland500 freshly screened'!A:A,0)</f>
        <v>34</v>
      </c>
    </row>
    <row r="98" spans="1:31" x14ac:dyDescent="0.3">
      <c r="A98" s="132" t="s">
        <v>5721</v>
      </c>
      <c r="B98" s="132">
        <v>2.64</v>
      </c>
      <c r="C98" s="132">
        <v>-2.92</v>
      </c>
      <c r="D98" s="132">
        <v>-3.52</v>
      </c>
      <c r="E98" s="132">
        <v>20.6</v>
      </c>
      <c r="F98" s="155">
        <v>15.63</v>
      </c>
      <c r="G98" s="355" t="s">
        <v>162</v>
      </c>
      <c r="H98" s="409" t="s">
        <v>28</v>
      </c>
      <c r="I98" s="132">
        <v>1.083</v>
      </c>
      <c r="J98" s="132">
        <v>-41</v>
      </c>
      <c r="K98" s="132">
        <v>-28</v>
      </c>
      <c r="L98" s="132" t="b">
        <v>1</v>
      </c>
      <c r="M98" s="132">
        <v>-1.369</v>
      </c>
      <c r="N98" s="132">
        <v>2E-3</v>
      </c>
      <c r="O98" s="132">
        <v>-3.0000000000000001E-3</v>
      </c>
      <c r="P98" s="132">
        <v>2.5</v>
      </c>
      <c r="Q98" s="132">
        <v>25.8</v>
      </c>
      <c r="R98" s="132">
        <v>23.3</v>
      </c>
      <c r="S98" s="132">
        <v>-79</v>
      </c>
      <c r="T98" s="132">
        <v>-73</v>
      </c>
      <c r="U98" s="132">
        <v>343</v>
      </c>
      <c r="V98" s="132" t="s">
        <v>5721</v>
      </c>
      <c r="W98" s="132" t="b">
        <v>0</v>
      </c>
      <c r="X98" s="132">
        <v>0</v>
      </c>
      <c r="Y98" s="132" t="b">
        <v>0</v>
      </c>
      <c r="Z98" s="132">
        <v>35</v>
      </c>
      <c r="AA98" s="132">
        <v>0.38100000000000001</v>
      </c>
      <c r="AB98" s="132" t="s">
        <v>28</v>
      </c>
      <c r="AC98" s="132" t="s">
        <v>162</v>
      </c>
      <c r="AD98" s="132" t="s">
        <v>5722</v>
      </c>
      <c r="AE98" s="132">
        <f>MATCH(A98,'Deutschland500 freshly screened'!A:A,0)</f>
        <v>187</v>
      </c>
    </row>
    <row r="99" spans="1:31" x14ac:dyDescent="0.3">
      <c r="A99" s="132" t="s">
        <v>2577</v>
      </c>
      <c r="B99" s="132">
        <v>6.95</v>
      </c>
      <c r="C99" s="132">
        <v>10.86</v>
      </c>
      <c r="D99" s="132">
        <v>1.44</v>
      </c>
      <c r="E99" s="132">
        <v>19.18</v>
      </c>
      <c r="F99" s="147">
        <v>14.57</v>
      </c>
      <c r="G99" s="369" t="s">
        <v>5664</v>
      </c>
      <c r="H99" s="409" t="s">
        <v>28</v>
      </c>
      <c r="I99" s="132">
        <v>14.875999999999999</v>
      </c>
      <c r="J99" s="132">
        <v>-32</v>
      </c>
      <c r="K99" s="132">
        <v>0</v>
      </c>
      <c r="L99" s="132" t="b">
        <v>1</v>
      </c>
      <c r="M99" s="132">
        <v>-2.1280000000000001</v>
      </c>
      <c r="N99" s="132">
        <v>5.0000000000000001E-3</v>
      </c>
      <c r="O99" s="132">
        <v>-0.01</v>
      </c>
      <c r="P99" s="132">
        <v>2.29</v>
      </c>
      <c r="Q99" s="132">
        <v>92.828999999999994</v>
      </c>
      <c r="R99" s="132">
        <v>11.994999999999999</v>
      </c>
      <c r="S99" s="132">
        <v>-28</v>
      </c>
      <c r="T99" s="132">
        <v>-37</v>
      </c>
      <c r="U99" s="132">
        <v>728</v>
      </c>
      <c r="V99" s="132" t="s">
        <v>2577</v>
      </c>
      <c r="W99" s="132" t="b">
        <v>0</v>
      </c>
      <c r="X99" s="132">
        <v>0</v>
      </c>
      <c r="Y99" s="132" t="b">
        <v>1</v>
      </c>
      <c r="Z99" s="132">
        <v>56</v>
      </c>
      <c r="AA99" s="132">
        <v>0.374</v>
      </c>
      <c r="AB99" s="132" t="s">
        <v>28</v>
      </c>
      <c r="AC99" s="132" t="s">
        <v>2828</v>
      </c>
      <c r="AD99" s="132" t="s">
        <v>2578</v>
      </c>
      <c r="AE99" s="132">
        <f>MATCH(A99,'Deutschland500 freshly screened'!A:A,0)</f>
        <v>2</v>
      </c>
    </row>
    <row r="100" spans="1:31" x14ac:dyDescent="0.3">
      <c r="A100" s="132" t="s">
        <v>2664</v>
      </c>
      <c r="B100" s="132">
        <v>-0.74</v>
      </c>
      <c r="C100" s="132">
        <v>-7.91</v>
      </c>
      <c r="D100" s="132">
        <v>-12.79</v>
      </c>
      <c r="E100" s="132">
        <v>-2.88</v>
      </c>
      <c r="F100" s="192">
        <v>-10.48</v>
      </c>
      <c r="G100" s="385" t="s">
        <v>5670</v>
      </c>
      <c r="H100" s="352" t="s">
        <v>245</v>
      </c>
      <c r="I100" s="132">
        <v>0.94199999999999995</v>
      </c>
      <c r="J100" s="132">
        <v>-41</v>
      </c>
      <c r="K100" s="132">
        <v>-33</v>
      </c>
      <c r="L100" s="132" t="b">
        <v>0</v>
      </c>
      <c r="M100" s="132">
        <v>-3.7280000000000002</v>
      </c>
      <c r="N100" s="132">
        <v>3.0000000000000001E-3</v>
      </c>
      <c r="O100" s="132">
        <v>-1.0999999999999999E-2</v>
      </c>
      <c r="P100" s="132">
        <v>2.83</v>
      </c>
      <c r="Q100" s="132">
        <v>0</v>
      </c>
      <c r="R100" s="132">
        <v>67.5</v>
      </c>
      <c r="S100" s="132">
        <v>-43</v>
      </c>
      <c r="T100" s="132">
        <v>-33</v>
      </c>
      <c r="U100" s="132">
        <v>104</v>
      </c>
      <c r="V100" s="132" t="s">
        <v>2664</v>
      </c>
      <c r="W100" s="132" t="b">
        <v>1</v>
      </c>
      <c r="X100" s="132">
        <v>0</v>
      </c>
      <c r="Y100" s="132" t="b">
        <v>0</v>
      </c>
      <c r="Z100" s="132">
        <v>42</v>
      </c>
      <c r="AA100" s="132">
        <v>0.36799999999999999</v>
      </c>
      <c r="AB100" s="132" t="s">
        <v>245</v>
      </c>
      <c r="AC100" s="132" t="s">
        <v>2850</v>
      </c>
      <c r="AD100" s="132" t="s">
        <v>2665</v>
      </c>
      <c r="AE100" s="132">
        <f>MATCH(A100,'Deutschland500 freshly screened'!A:A,0)</f>
        <v>130</v>
      </c>
    </row>
    <row r="101" spans="1:31" x14ac:dyDescent="0.3">
      <c r="A101" s="132" t="s">
        <v>2570</v>
      </c>
      <c r="B101" s="132">
        <v>0.33</v>
      </c>
      <c r="C101" s="132">
        <v>9.89</v>
      </c>
      <c r="D101" s="132">
        <v>10.029999999999999</v>
      </c>
      <c r="E101" s="132">
        <v>14.38</v>
      </c>
      <c r="F101" s="158">
        <v>12.49</v>
      </c>
      <c r="G101" s="285" t="s">
        <v>153</v>
      </c>
      <c r="H101" s="351" t="s">
        <v>48</v>
      </c>
      <c r="I101" s="132">
        <v>15.045999999999999</v>
      </c>
      <c r="J101" s="132">
        <v>-23</v>
      </c>
      <c r="K101" s="132">
        <v>-6</v>
      </c>
      <c r="L101" s="132" t="b">
        <v>1</v>
      </c>
      <c r="M101" s="132">
        <v>-2.5390000000000001</v>
      </c>
      <c r="N101" s="132">
        <v>5.0000000000000001E-3</v>
      </c>
      <c r="O101" s="132">
        <v>-1.2999999999999999E-2</v>
      </c>
      <c r="P101" s="132">
        <v>1.85</v>
      </c>
      <c r="Q101" s="132">
        <v>35.148000000000003</v>
      </c>
      <c r="R101" s="132">
        <v>107.65</v>
      </c>
      <c r="S101" s="132">
        <v>-64</v>
      </c>
      <c r="T101" s="132">
        <v>-46</v>
      </c>
      <c r="U101" s="132">
        <v>100</v>
      </c>
      <c r="V101" s="132" t="s">
        <v>2570</v>
      </c>
      <c r="W101" s="132" t="b">
        <v>0</v>
      </c>
      <c r="X101" s="132">
        <v>0</v>
      </c>
      <c r="Y101" s="132" t="b">
        <v>1</v>
      </c>
      <c r="Z101" s="132">
        <v>47</v>
      </c>
      <c r="AA101" s="132">
        <v>0.36099999999999999</v>
      </c>
      <c r="AB101" s="132" t="s">
        <v>48</v>
      </c>
      <c r="AC101" s="132" t="s">
        <v>153</v>
      </c>
      <c r="AD101" s="132" t="s">
        <v>2571</v>
      </c>
      <c r="AE101" s="132">
        <f>MATCH(A101,'Deutschland500 freshly screened'!A:A,0)</f>
        <v>88</v>
      </c>
    </row>
    <row r="102" spans="1:31" x14ac:dyDescent="0.3">
      <c r="A102" s="132" t="s">
        <v>2520</v>
      </c>
      <c r="B102" s="132">
        <v>2.25</v>
      </c>
      <c r="C102" s="132">
        <v>-14.96</v>
      </c>
      <c r="D102" s="132">
        <v>-8.4600000000000009</v>
      </c>
      <c r="E102" s="132">
        <v>-0.66</v>
      </c>
      <c r="F102" s="151">
        <v>-7.59</v>
      </c>
      <c r="G102" s="373" t="s">
        <v>109</v>
      </c>
      <c r="H102" s="346" t="s">
        <v>31</v>
      </c>
      <c r="I102" s="132">
        <v>0.71799999999999997</v>
      </c>
      <c r="J102" s="132">
        <v>-51</v>
      </c>
      <c r="K102" s="132">
        <v>-43</v>
      </c>
      <c r="L102" s="132" t="b">
        <v>0</v>
      </c>
      <c r="M102" s="132">
        <v>-4.9770000000000003</v>
      </c>
      <c r="N102" s="132">
        <v>8.0000000000000002E-3</v>
      </c>
      <c r="O102" s="132">
        <v>-4.2000000000000003E-2</v>
      </c>
      <c r="P102" s="132">
        <v>3.8</v>
      </c>
      <c r="Q102" s="132">
        <v>-3.8639999999999999</v>
      </c>
      <c r="R102" s="132">
        <v>27.28</v>
      </c>
      <c r="S102" s="132">
        <v>-76</v>
      </c>
      <c r="T102" s="132">
        <v>-58</v>
      </c>
      <c r="U102" s="132">
        <v>193</v>
      </c>
      <c r="V102" s="132" t="s">
        <v>2520</v>
      </c>
      <c r="W102" s="132" t="b">
        <v>1</v>
      </c>
      <c r="X102" s="132">
        <v>0</v>
      </c>
      <c r="Y102" s="132" t="b">
        <v>0</v>
      </c>
      <c r="Z102" s="132">
        <v>43</v>
      </c>
      <c r="AA102" s="132">
        <v>0.35499999999999998</v>
      </c>
      <c r="AB102" s="132" t="s">
        <v>31</v>
      </c>
      <c r="AC102" s="132" t="s">
        <v>109</v>
      </c>
      <c r="AD102" s="132" t="s">
        <v>2521</v>
      </c>
      <c r="AE102" s="132">
        <f>MATCH(A102,'Deutschland500 freshly screened'!A:A,0)</f>
        <v>181</v>
      </c>
    </row>
    <row r="103" spans="1:31" x14ac:dyDescent="0.3">
      <c r="A103" s="132" t="s">
        <v>2661</v>
      </c>
      <c r="B103" s="132">
        <v>-5.38</v>
      </c>
      <c r="C103" s="132">
        <v>-4.62</v>
      </c>
      <c r="D103" s="132">
        <v>-10.93</v>
      </c>
      <c r="E103" s="132">
        <v>10.95</v>
      </c>
      <c r="F103" s="193">
        <v>8.5</v>
      </c>
      <c r="G103" s="227" t="s">
        <v>88</v>
      </c>
      <c r="H103" s="346" t="s">
        <v>31</v>
      </c>
      <c r="I103" s="132">
        <v>41.609000000000002</v>
      </c>
      <c r="J103" s="132">
        <v>-35</v>
      </c>
      <c r="K103" s="132">
        <v>-20</v>
      </c>
      <c r="L103" s="132" t="b">
        <v>0</v>
      </c>
      <c r="M103" s="132">
        <v>-5.2539999999999996</v>
      </c>
      <c r="N103" s="132">
        <v>1.6E-2</v>
      </c>
      <c r="O103" s="132">
        <v>-8.3000000000000004E-2</v>
      </c>
      <c r="P103" s="132">
        <v>3.7</v>
      </c>
      <c r="Q103" s="132">
        <v>-172.589</v>
      </c>
      <c r="R103" s="132">
        <v>31.914999999999999</v>
      </c>
      <c r="S103" s="132">
        <v>78</v>
      </c>
      <c r="T103" s="132">
        <v>79</v>
      </c>
      <c r="U103" s="132">
        <v>169</v>
      </c>
      <c r="V103" s="132" t="s">
        <v>2661</v>
      </c>
      <c r="W103" s="132" t="b">
        <v>1</v>
      </c>
      <c r="X103" s="132">
        <v>0</v>
      </c>
      <c r="Y103" s="132" t="b">
        <v>0</v>
      </c>
      <c r="Z103" s="132">
        <v>47</v>
      </c>
      <c r="AA103" s="132">
        <v>0.34799999999999998</v>
      </c>
      <c r="AB103" s="132" t="s">
        <v>31</v>
      </c>
      <c r="AC103" s="132" t="s">
        <v>88</v>
      </c>
      <c r="AD103" s="132" t="s">
        <v>454</v>
      </c>
      <c r="AE103" s="132">
        <f>MATCH(A103,'Deutschland500 freshly screened'!A:A,0)</f>
        <v>90</v>
      </c>
    </row>
    <row r="104" spans="1:31" x14ac:dyDescent="0.3">
      <c r="A104" s="132" t="s">
        <v>2697</v>
      </c>
      <c r="B104" s="132">
        <v>0</v>
      </c>
      <c r="C104" s="132">
        <v>19.39</v>
      </c>
      <c r="D104" s="132">
        <v>17</v>
      </c>
      <c r="E104" s="132">
        <v>3.54</v>
      </c>
      <c r="F104" s="157">
        <v>3.54</v>
      </c>
      <c r="G104" s="336" t="s">
        <v>209</v>
      </c>
      <c r="H104" s="345" t="s">
        <v>44</v>
      </c>
      <c r="I104" s="132">
        <v>0.78300000000000003</v>
      </c>
      <c r="J104" s="132">
        <v>-41</v>
      </c>
      <c r="K104" s="132">
        <v>-28</v>
      </c>
      <c r="L104" s="132" t="b">
        <v>1</v>
      </c>
      <c r="M104" s="132">
        <v>-7.7919999999999998</v>
      </c>
      <c r="N104" s="132">
        <v>1.2E-2</v>
      </c>
      <c r="O104" s="132">
        <v>-9.7000000000000003E-2</v>
      </c>
      <c r="P104" s="132">
        <v>3.87</v>
      </c>
      <c r="Q104" s="132">
        <v>66.269000000000005</v>
      </c>
      <c r="R104" s="132">
        <v>11.7</v>
      </c>
      <c r="S104" s="132">
        <v>-33</v>
      </c>
      <c r="T104" s="132">
        <v>-73</v>
      </c>
      <c r="U104" s="132">
        <v>441</v>
      </c>
      <c r="V104" s="132" t="s">
        <v>2697</v>
      </c>
      <c r="W104" s="132" t="b">
        <v>0</v>
      </c>
      <c r="X104" s="132">
        <v>0</v>
      </c>
      <c r="Y104" s="132" t="b">
        <v>0</v>
      </c>
      <c r="Z104" s="132">
        <v>30</v>
      </c>
      <c r="AA104" s="132">
        <v>0.34200000000000003</v>
      </c>
      <c r="AB104" s="132" t="s">
        <v>44</v>
      </c>
      <c r="AC104" s="132" t="s">
        <v>209</v>
      </c>
      <c r="AD104" s="132" t="s">
        <v>6056</v>
      </c>
      <c r="AE104" s="132">
        <f>MATCH(A104,'Deutschland500 freshly screened'!A:A,0)</f>
        <v>48</v>
      </c>
    </row>
    <row r="105" spans="1:31" x14ac:dyDescent="0.3">
      <c r="A105" s="132" t="s">
        <v>2580</v>
      </c>
      <c r="B105" s="132">
        <v>2.59</v>
      </c>
      <c r="C105" s="132">
        <v>3.8</v>
      </c>
      <c r="D105" s="132">
        <v>-3.07</v>
      </c>
      <c r="E105" s="132">
        <v>16.53</v>
      </c>
      <c r="F105" s="177">
        <v>6.38</v>
      </c>
      <c r="G105" s="386" t="s">
        <v>502</v>
      </c>
      <c r="H105" s="348" t="s">
        <v>24</v>
      </c>
      <c r="I105" s="132">
        <v>4.9749999999999996</v>
      </c>
      <c r="J105" s="132">
        <v>-32</v>
      </c>
      <c r="K105" s="132">
        <v>-7</v>
      </c>
      <c r="L105" s="132" t="b">
        <v>1</v>
      </c>
      <c r="M105" s="132">
        <v>-4.4269999999999996</v>
      </c>
      <c r="N105" s="132">
        <v>2.5000000000000001E-2</v>
      </c>
      <c r="O105" s="132">
        <v>-0.113</v>
      </c>
      <c r="P105" s="132">
        <v>2.35</v>
      </c>
      <c r="Q105" s="132">
        <v>-20.91</v>
      </c>
      <c r="R105" s="132">
        <v>53</v>
      </c>
      <c r="S105" s="132">
        <v>-28</v>
      </c>
      <c r="T105" s="132">
        <v>-29</v>
      </c>
      <c r="U105" s="132">
        <v>160</v>
      </c>
      <c r="V105" s="132" t="s">
        <v>2580</v>
      </c>
      <c r="W105" s="132" t="b">
        <v>1</v>
      </c>
      <c r="X105" s="132">
        <v>0</v>
      </c>
      <c r="Y105" s="132" t="b">
        <v>1</v>
      </c>
      <c r="Z105" s="132">
        <v>45</v>
      </c>
      <c r="AA105" s="132">
        <v>0.33500000000000002</v>
      </c>
      <c r="AB105" s="132" t="s">
        <v>24</v>
      </c>
      <c r="AC105" s="132" t="s">
        <v>502</v>
      </c>
      <c r="AD105" s="132" t="s">
        <v>2581</v>
      </c>
      <c r="AE105" s="132">
        <f>MATCH(A105,'Deutschland500 freshly screened'!A:A,0)</f>
        <v>139</v>
      </c>
    </row>
    <row r="106" spans="1:31" x14ac:dyDescent="0.3">
      <c r="A106" s="132" t="s">
        <v>552</v>
      </c>
      <c r="B106" s="132">
        <v>0</v>
      </c>
      <c r="C106" s="132">
        <v>-0.04</v>
      </c>
      <c r="D106" s="132">
        <v>-7.12</v>
      </c>
      <c r="E106" s="132">
        <v>-1.23</v>
      </c>
      <c r="F106" s="173">
        <v>2.25</v>
      </c>
      <c r="G106" s="285" t="s">
        <v>153</v>
      </c>
      <c r="H106" s="351" t="s">
        <v>48</v>
      </c>
      <c r="I106" s="132">
        <v>9.1769999999999996</v>
      </c>
      <c r="J106" s="132">
        <v>-41</v>
      </c>
      <c r="K106" s="132">
        <v>-10</v>
      </c>
      <c r="L106" s="132" t="b">
        <v>0</v>
      </c>
      <c r="M106" s="132">
        <v>-4.9539999999999997</v>
      </c>
      <c r="N106" s="132">
        <v>2.8000000000000001E-2</v>
      </c>
      <c r="O106" s="132">
        <v>-0.13700000000000001</v>
      </c>
      <c r="P106" s="132">
        <v>2.15</v>
      </c>
      <c r="Q106" s="132">
        <v>16.434999999999999</v>
      </c>
      <c r="R106" s="132">
        <v>48.15</v>
      </c>
      <c r="S106" s="132">
        <v>-45</v>
      </c>
      <c r="T106" s="132">
        <v>-41</v>
      </c>
      <c r="U106" s="132">
        <v>193</v>
      </c>
      <c r="V106" s="132" t="s">
        <v>552</v>
      </c>
      <c r="W106" s="132" t="b">
        <v>1</v>
      </c>
      <c r="X106" s="132">
        <v>0</v>
      </c>
      <c r="Y106" s="132" t="b">
        <v>0</v>
      </c>
      <c r="Z106" s="132">
        <v>38</v>
      </c>
      <c r="AA106" s="132">
        <v>0.32900000000000001</v>
      </c>
      <c r="AB106" s="132" t="s">
        <v>48</v>
      </c>
      <c r="AC106" s="132" t="s">
        <v>153</v>
      </c>
      <c r="AD106" s="132" t="s">
        <v>493</v>
      </c>
      <c r="AE106" s="132">
        <f>MATCH(A106,'Deutschland500 freshly screened'!A:A,0)</f>
        <v>125</v>
      </c>
    </row>
    <row r="107" spans="1:31" x14ac:dyDescent="0.3">
      <c r="A107" s="132" t="s">
        <v>6055</v>
      </c>
      <c r="B107" s="132">
        <v>-7.56</v>
      </c>
      <c r="C107" s="132">
        <v>-8.33</v>
      </c>
      <c r="D107" s="132">
        <v>-24.66</v>
      </c>
      <c r="E107" s="132">
        <v>-11.29</v>
      </c>
      <c r="F107" s="189">
        <v>-16.670000000000002</v>
      </c>
      <c r="G107" s="371" t="s">
        <v>101</v>
      </c>
      <c r="H107" s="412" t="s">
        <v>102</v>
      </c>
      <c r="I107" s="132">
        <v>1.7749999999999999</v>
      </c>
      <c r="J107" s="132">
        <v>-39</v>
      </c>
      <c r="K107" s="132">
        <v>-39</v>
      </c>
      <c r="L107" s="132" t="b">
        <v>0</v>
      </c>
      <c r="M107" s="132">
        <v>-15.382999999999999</v>
      </c>
      <c r="N107" s="132">
        <v>1.6E-2</v>
      </c>
      <c r="O107" s="132">
        <v>-0.248</v>
      </c>
      <c r="P107" s="132">
        <v>5.5</v>
      </c>
      <c r="Q107" s="132">
        <v>-33.08</v>
      </c>
      <c r="R107" s="132">
        <v>5.5</v>
      </c>
      <c r="S107" s="132">
        <v>204</v>
      </c>
      <c r="T107" s="132">
        <v>24</v>
      </c>
      <c r="U107" s="132">
        <v>661</v>
      </c>
      <c r="V107" s="132" t="s">
        <v>6055</v>
      </c>
      <c r="W107" s="132" t="b">
        <v>1</v>
      </c>
      <c r="X107" s="132">
        <v>0</v>
      </c>
      <c r="Y107" s="132" t="b">
        <v>0</v>
      </c>
      <c r="Z107" s="132">
        <v>34</v>
      </c>
      <c r="AA107" s="132">
        <v>0.32300000000000001</v>
      </c>
      <c r="AB107" s="132" t="s">
        <v>102</v>
      </c>
      <c r="AC107" s="132" t="s">
        <v>101</v>
      </c>
      <c r="AD107" s="132" t="s">
        <v>2709</v>
      </c>
      <c r="AE107" s="132">
        <f>MATCH(A107,'Deutschland500 freshly screened'!A:A,0)</f>
        <v>171</v>
      </c>
    </row>
    <row r="108" spans="1:31" x14ac:dyDescent="0.3">
      <c r="A108" s="132" t="s">
        <v>2507</v>
      </c>
      <c r="B108" s="132">
        <v>-0.94</v>
      </c>
      <c r="C108" s="132">
        <v>5.57</v>
      </c>
      <c r="D108" s="132">
        <v>-0.7</v>
      </c>
      <c r="E108" s="132">
        <v>8.2799999999999994</v>
      </c>
      <c r="F108" s="171">
        <v>1.76</v>
      </c>
      <c r="G108" s="380" t="s">
        <v>259</v>
      </c>
      <c r="H108" s="411" t="s">
        <v>66</v>
      </c>
      <c r="I108" s="132">
        <v>3.0179999999999998</v>
      </c>
      <c r="J108" s="132">
        <v>-30</v>
      </c>
      <c r="K108" s="132">
        <v>-5</v>
      </c>
      <c r="L108" s="132" t="b">
        <v>1</v>
      </c>
      <c r="M108" s="132">
        <v>-5.734</v>
      </c>
      <c r="N108" s="132">
        <v>5.7000000000000002E-2</v>
      </c>
      <c r="O108" s="132">
        <v>-0.32800000000000001</v>
      </c>
      <c r="P108" s="132">
        <v>1.67</v>
      </c>
      <c r="Q108" s="132">
        <v>99.174000000000007</v>
      </c>
      <c r="R108" s="132">
        <v>25.38</v>
      </c>
      <c r="S108" s="132">
        <v>-37</v>
      </c>
      <c r="T108" s="132">
        <v>-43</v>
      </c>
      <c r="U108" s="132">
        <v>472</v>
      </c>
      <c r="V108" s="132" t="s">
        <v>2507</v>
      </c>
      <c r="W108" s="132" t="b">
        <v>1</v>
      </c>
      <c r="X108" s="132">
        <v>0</v>
      </c>
      <c r="Y108" s="132" t="b">
        <v>1</v>
      </c>
      <c r="Z108" s="132">
        <v>43</v>
      </c>
      <c r="AA108" s="132">
        <v>0.316</v>
      </c>
      <c r="AB108" s="132" t="s">
        <v>66</v>
      </c>
      <c r="AC108" s="132" t="s">
        <v>259</v>
      </c>
      <c r="AD108" s="132" t="s">
        <v>2508</v>
      </c>
      <c r="AE108" s="132">
        <f>MATCH(A108,'Deutschland500 freshly screened'!A:A,0)</f>
        <v>126</v>
      </c>
    </row>
    <row r="109" spans="1:31" x14ac:dyDescent="0.3">
      <c r="A109" s="132" t="s">
        <v>2638</v>
      </c>
      <c r="B109" s="132">
        <v>0.32</v>
      </c>
      <c r="C109" s="132">
        <v>2.78</v>
      </c>
      <c r="D109" s="132">
        <v>-3.82</v>
      </c>
      <c r="E109" s="132">
        <v>16.05</v>
      </c>
      <c r="F109" s="171">
        <v>5.18</v>
      </c>
      <c r="G109" s="400" t="s">
        <v>92</v>
      </c>
      <c r="H109" s="348" t="s">
        <v>24</v>
      </c>
      <c r="I109" s="132">
        <v>3.7069999999999999</v>
      </c>
      <c r="J109" s="132">
        <v>-39</v>
      </c>
      <c r="K109" s="132">
        <v>-21</v>
      </c>
      <c r="L109" s="132" t="b">
        <v>0</v>
      </c>
      <c r="M109" s="132">
        <v>-5.9870000000000001</v>
      </c>
      <c r="N109" s="132">
        <v>7.6999999999999999E-2</v>
      </c>
      <c r="O109" s="132">
        <v>-0.46200000000000002</v>
      </c>
      <c r="P109" s="132">
        <v>2.25</v>
      </c>
      <c r="Q109" s="132">
        <v>-14.118</v>
      </c>
      <c r="R109" s="132">
        <v>62.9</v>
      </c>
      <c r="S109" s="132">
        <v>-39</v>
      </c>
      <c r="T109" s="132">
        <v>-35</v>
      </c>
      <c r="U109" s="132">
        <v>141</v>
      </c>
      <c r="V109" s="132" t="s">
        <v>2638</v>
      </c>
      <c r="W109" s="132" t="b">
        <v>0</v>
      </c>
      <c r="X109" s="132">
        <v>0</v>
      </c>
      <c r="Y109" s="132" t="b">
        <v>0</v>
      </c>
      <c r="Z109" s="132">
        <v>48</v>
      </c>
      <c r="AA109" s="132">
        <v>0.31</v>
      </c>
      <c r="AB109" s="132" t="s">
        <v>24</v>
      </c>
      <c r="AC109" s="132" t="s">
        <v>92</v>
      </c>
      <c r="AD109" s="132" t="s">
        <v>2639</v>
      </c>
      <c r="AE109" s="132">
        <f>MATCH(A109,'Deutschland500 freshly screened'!A:A,0)</f>
        <v>152</v>
      </c>
    </row>
    <row r="110" spans="1:31" x14ac:dyDescent="0.3">
      <c r="A110" s="132" t="s">
        <v>6003</v>
      </c>
      <c r="B110" s="132">
        <v>-1.6</v>
      </c>
      <c r="C110" s="132">
        <v>-0.75</v>
      </c>
      <c r="D110" s="132">
        <v>-16.66</v>
      </c>
      <c r="E110" s="132">
        <v>2.56</v>
      </c>
      <c r="F110" s="159">
        <v>-4.8499999999999996</v>
      </c>
      <c r="G110" s="372" t="s">
        <v>186</v>
      </c>
      <c r="H110" s="288" t="s">
        <v>150</v>
      </c>
      <c r="I110" s="132">
        <v>1.4370000000000001</v>
      </c>
      <c r="J110" s="132">
        <v>-34</v>
      </c>
      <c r="K110" s="132">
        <v>-29</v>
      </c>
      <c r="L110" s="132" t="b">
        <v>0</v>
      </c>
      <c r="M110" s="132">
        <v>-12.840999999999999</v>
      </c>
      <c r="N110" s="132">
        <v>8.4000000000000005E-2</v>
      </c>
      <c r="O110" s="132">
        <v>-1.0740000000000001</v>
      </c>
      <c r="P110" s="132">
        <v>1.73</v>
      </c>
      <c r="Q110" s="132">
        <v>-31.298999999999999</v>
      </c>
      <c r="R110" s="132">
        <v>18.46</v>
      </c>
      <c r="S110" s="132">
        <v>-1</v>
      </c>
      <c r="T110" s="132">
        <v>4</v>
      </c>
      <c r="U110" s="132">
        <v>625</v>
      </c>
      <c r="V110" s="132" t="s">
        <v>6003</v>
      </c>
      <c r="W110" s="132" t="b">
        <v>1</v>
      </c>
      <c r="X110" s="132">
        <v>0</v>
      </c>
      <c r="Y110" s="132" t="b">
        <v>0</v>
      </c>
      <c r="Z110" s="132">
        <v>42</v>
      </c>
      <c r="AA110" s="132">
        <v>0.30299999999999999</v>
      </c>
      <c r="AB110" s="132" t="s">
        <v>150</v>
      </c>
      <c r="AC110" s="132" t="s">
        <v>186</v>
      </c>
      <c r="AD110" s="132" t="s">
        <v>6004</v>
      </c>
      <c r="AE110" s="132">
        <f>MATCH(A110,'Deutschland500 freshly screened'!A:A,0)</f>
        <v>94</v>
      </c>
    </row>
    <row r="111" spans="1:31" x14ac:dyDescent="0.3">
      <c r="A111" s="132" t="s">
        <v>553</v>
      </c>
      <c r="B111" s="132">
        <v>-0.67</v>
      </c>
      <c r="C111" s="132">
        <v>-27.33</v>
      </c>
      <c r="D111" s="132">
        <v>-25.02</v>
      </c>
      <c r="E111" s="132">
        <v>-11.43</v>
      </c>
      <c r="F111" s="159">
        <v>-9.5299999999999994</v>
      </c>
      <c r="G111" s="388" t="s">
        <v>130</v>
      </c>
      <c r="H111" s="346" t="s">
        <v>31</v>
      </c>
      <c r="I111" s="132">
        <v>2.84</v>
      </c>
      <c r="J111" s="132">
        <v>-35</v>
      </c>
      <c r="K111" s="132">
        <v>-35</v>
      </c>
      <c r="L111" s="132" t="b">
        <v>0</v>
      </c>
      <c r="M111" s="132">
        <v>-21.491</v>
      </c>
      <c r="N111" s="132">
        <v>5.0999999999999997E-2</v>
      </c>
      <c r="O111" s="132">
        <v>-1.0960000000000001</v>
      </c>
      <c r="P111" s="132">
        <v>5.29</v>
      </c>
      <c r="Q111" s="132">
        <v>-57.63</v>
      </c>
      <c r="R111" s="132">
        <v>25.26</v>
      </c>
      <c r="S111" s="132">
        <v>-59</v>
      </c>
      <c r="T111" s="132">
        <v>-58</v>
      </c>
      <c r="U111" s="132">
        <v>149</v>
      </c>
      <c r="V111" s="132" t="s">
        <v>553</v>
      </c>
      <c r="W111" s="132" t="b">
        <v>1</v>
      </c>
      <c r="X111" s="132">
        <v>0</v>
      </c>
      <c r="Y111" s="132" t="b">
        <v>0</v>
      </c>
      <c r="Z111" s="132">
        <v>46</v>
      </c>
      <c r="AA111" s="132">
        <v>0.29699999999999999</v>
      </c>
      <c r="AB111" s="132" t="s">
        <v>31</v>
      </c>
      <c r="AC111" s="132" t="s">
        <v>130</v>
      </c>
      <c r="AD111" s="132" t="s">
        <v>494</v>
      </c>
      <c r="AE111" s="132">
        <f>MATCH(A111,'Deutschland500 freshly screened'!A:A,0)</f>
        <v>192</v>
      </c>
    </row>
    <row r="112" spans="1:31" x14ac:dyDescent="0.3">
      <c r="A112" s="132" t="s">
        <v>2729</v>
      </c>
      <c r="B112" s="132">
        <v>-1.96</v>
      </c>
      <c r="C112" s="132">
        <v>-14.88</v>
      </c>
      <c r="D112" s="132">
        <v>-17.07</v>
      </c>
      <c r="E112" s="132">
        <v>-7.02</v>
      </c>
      <c r="F112" s="194">
        <v>-10.15</v>
      </c>
      <c r="G112" s="387" t="s">
        <v>408</v>
      </c>
      <c r="H112" s="410" t="s">
        <v>36</v>
      </c>
      <c r="I112" s="132">
        <v>3.7280000000000002</v>
      </c>
      <c r="J112" s="132">
        <v>-28</v>
      </c>
      <c r="K112" s="132">
        <v>-28</v>
      </c>
      <c r="L112" s="132" t="b">
        <v>0</v>
      </c>
      <c r="M112" s="132">
        <v>-14.510999999999999</v>
      </c>
      <c r="N112" s="132">
        <v>8.1000000000000003E-2</v>
      </c>
      <c r="O112" s="132">
        <v>-1.177</v>
      </c>
      <c r="P112" s="132">
        <v>3.86</v>
      </c>
      <c r="Q112" s="132">
        <v>-77.754000000000005</v>
      </c>
      <c r="R112" s="132">
        <v>54.02</v>
      </c>
      <c r="S112" s="132">
        <v>-70</v>
      </c>
      <c r="T112" s="132">
        <v>-47</v>
      </c>
      <c r="U112" s="132">
        <v>95</v>
      </c>
      <c r="V112" s="132" t="s">
        <v>2729</v>
      </c>
      <c r="W112" s="132" t="b">
        <v>1</v>
      </c>
      <c r="X112" s="132">
        <v>0</v>
      </c>
      <c r="Y112" s="132" t="b">
        <v>0</v>
      </c>
      <c r="Z112" s="132">
        <v>48</v>
      </c>
      <c r="AA112" s="132">
        <v>0.28999999999999998</v>
      </c>
      <c r="AB112" s="132" t="s">
        <v>36</v>
      </c>
      <c r="AC112" s="132" t="s">
        <v>408</v>
      </c>
      <c r="AD112" s="132" t="s">
        <v>496</v>
      </c>
      <c r="AE112" s="132">
        <f>MATCH(A112,'Deutschland500 freshly screened'!A:A,0)</f>
        <v>194</v>
      </c>
    </row>
    <row r="113" spans="1:31" x14ac:dyDescent="0.3">
      <c r="A113" s="132" t="s">
        <v>5723</v>
      </c>
      <c r="B113" s="132">
        <v>-2.81</v>
      </c>
      <c r="C113" s="132">
        <v>-6.89</v>
      </c>
      <c r="D113" s="132">
        <v>-25.36</v>
      </c>
      <c r="E113" s="132">
        <v>0.86</v>
      </c>
      <c r="F113" s="195">
        <v>0.16</v>
      </c>
      <c r="G113" s="389" t="s">
        <v>225</v>
      </c>
      <c r="H113" s="410" t="s">
        <v>36</v>
      </c>
      <c r="I113" s="132">
        <v>0.91600000000000004</v>
      </c>
      <c r="J113" s="132">
        <v>-70</v>
      </c>
      <c r="K113" s="132">
        <v>-49</v>
      </c>
      <c r="L113" s="132" t="b">
        <v>0</v>
      </c>
      <c r="M113" s="132">
        <v>-18.081</v>
      </c>
      <c r="N113" s="132">
        <v>7.6999999999999999E-2</v>
      </c>
      <c r="O113" s="132">
        <v>-1.395</v>
      </c>
      <c r="P113" s="132">
        <v>3.38</v>
      </c>
      <c r="Q113" s="132">
        <v>-45.959000000000003</v>
      </c>
      <c r="R113" s="132">
        <v>1.8660000000000001</v>
      </c>
      <c r="S113" s="132">
        <v>-2</v>
      </c>
      <c r="T113" s="132">
        <v>-15</v>
      </c>
      <c r="U113" s="132">
        <v>3169</v>
      </c>
      <c r="V113" s="132" t="s">
        <v>5723</v>
      </c>
      <c r="W113" s="132" t="b">
        <v>1</v>
      </c>
      <c r="X113" s="132">
        <v>0</v>
      </c>
      <c r="Y113" s="132" t="b">
        <v>0</v>
      </c>
      <c r="Z113" s="132">
        <v>50</v>
      </c>
      <c r="AA113" s="132">
        <v>0.28399999999999997</v>
      </c>
      <c r="AB113" s="132" t="s">
        <v>36</v>
      </c>
      <c r="AC113" s="132" t="s">
        <v>225</v>
      </c>
      <c r="AD113" s="132" t="s">
        <v>5724</v>
      </c>
      <c r="AE113" s="132">
        <f>MATCH(A113,'Deutschland500 freshly screened'!A:A,0)</f>
        <v>59</v>
      </c>
    </row>
    <row r="114" spans="1:31" x14ac:dyDescent="0.3">
      <c r="A114" s="132" t="s">
        <v>2734</v>
      </c>
      <c r="B114" s="132">
        <v>-2.94</v>
      </c>
      <c r="C114" s="132">
        <v>3.5</v>
      </c>
      <c r="D114" s="132">
        <v>-0.18</v>
      </c>
      <c r="E114" s="132">
        <v>-3.02</v>
      </c>
      <c r="F114" s="166">
        <v>5.94</v>
      </c>
      <c r="G114" s="401" t="s">
        <v>508</v>
      </c>
      <c r="H114" s="346" t="s">
        <v>31</v>
      </c>
      <c r="I114" s="132">
        <v>1.95</v>
      </c>
      <c r="J114" s="132">
        <v>-59</v>
      </c>
      <c r="K114" s="132">
        <v>-50</v>
      </c>
      <c r="L114" s="132" t="b">
        <v>0</v>
      </c>
      <c r="M114" s="132">
        <v>-19.577999999999999</v>
      </c>
      <c r="N114" s="132">
        <v>0.109</v>
      </c>
      <c r="O114" s="132">
        <v>-2.1389999999999998</v>
      </c>
      <c r="P114" s="132">
        <v>4.5999999999999996</v>
      </c>
      <c r="Q114" s="132">
        <v>-15.456</v>
      </c>
      <c r="R114" s="132">
        <v>56.2</v>
      </c>
      <c r="S114" s="132">
        <v>-71</v>
      </c>
      <c r="T114" s="132">
        <v>-80</v>
      </c>
      <c r="U114" s="132">
        <v>77</v>
      </c>
      <c r="V114" s="132" t="s">
        <v>2734</v>
      </c>
      <c r="W114" s="132" t="b">
        <v>0</v>
      </c>
      <c r="X114" s="132">
        <v>0</v>
      </c>
      <c r="Y114" s="132" t="b">
        <v>0</v>
      </c>
      <c r="Z114" s="132">
        <v>43</v>
      </c>
      <c r="AA114" s="132">
        <v>0.27700000000000002</v>
      </c>
      <c r="AB114" s="132" t="s">
        <v>31</v>
      </c>
      <c r="AC114" s="132" t="s">
        <v>508</v>
      </c>
      <c r="AD114" s="132" t="s">
        <v>2735</v>
      </c>
      <c r="AE114" s="132">
        <f>MATCH(A114,'Deutschland500 freshly screened'!A:A,0)</f>
        <v>162</v>
      </c>
    </row>
    <row r="115" spans="1:31" x14ac:dyDescent="0.3">
      <c r="A115" s="132" t="s">
        <v>2738</v>
      </c>
      <c r="B115" s="132">
        <v>0.61</v>
      </c>
      <c r="C115" s="132">
        <v>-3.16</v>
      </c>
      <c r="D115" s="132">
        <v>-7.17</v>
      </c>
      <c r="E115" s="132">
        <v>-4.0599999999999996</v>
      </c>
      <c r="F115" s="172">
        <v>-8.31</v>
      </c>
      <c r="G115" s="356" t="s">
        <v>280</v>
      </c>
      <c r="H115" s="348" t="s">
        <v>24</v>
      </c>
      <c r="I115" s="132">
        <v>1.1259999999999999</v>
      </c>
      <c r="J115" s="132">
        <v>-42</v>
      </c>
      <c r="K115" s="132">
        <v>-30</v>
      </c>
      <c r="L115" s="132" t="b">
        <v>0</v>
      </c>
      <c r="M115" s="132">
        <v>-10.792</v>
      </c>
      <c r="N115" s="132">
        <v>0.23400000000000001</v>
      </c>
      <c r="O115" s="132">
        <v>-2.5209999999999999</v>
      </c>
      <c r="P115" s="132">
        <v>2.23</v>
      </c>
      <c r="Q115" s="132">
        <v>-10.834</v>
      </c>
      <c r="R115" s="132">
        <v>16.559999999999999</v>
      </c>
      <c r="S115" s="132">
        <v>-54</v>
      </c>
      <c r="T115" s="132">
        <v>-58</v>
      </c>
      <c r="U115" s="132">
        <v>541</v>
      </c>
      <c r="V115" s="132" t="s">
        <v>2738</v>
      </c>
      <c r="W115" s="132" t="b">
        <v>0</v>
      </c>
      <c r="X115" s="132">
        <v>0</v>
      </c>
      <c r="Y115" s="132" t="b">
        <v>0</v>
      </c>
      <c r="Z115" s="132">
        <v>47</v>
      </c>
      <c r="AA115" s="132">
        <v>0.27100000000000002</v>
      </c>
      <c r="AB115" s="132" t="s">
        <v>24</v>
      </c>
      <c r="AC115" s="132" t="s">
        <v>280</v>
      </c>
      <c r="AD115" s="132" t="s">
        <v>2739</v>
      </c>
      <c r="AE115" s="132">
        <f>MATCH(A115,'Deutschland500 freshly screened'!A:A,0)</f>
        <v>128</v>
      </c>
    </row>
    <row r="116" spans="1:31" x14ac:dyDescent="0.3">
      <c r="A116" s="132" t="s">
        <v>2666</v>
      </c>
      <c r="B116" s="132">
        <v>20.45</v>
      </c>
      <c r="C116" s="132">
        <v>39.909999999999997</v>
      </c>
      <c r="D116" s="132">
        <v>17.100000000000001</v>
      </c>
      <c r="E116" s="132">
        <v>37.96</v>
      </c>
      <c r="F116" s="162">
        <v>32.33</v>
      </c>
      <c r="G116" s="385" t="s">
        <v>5670</v>
      </c>
      <c r="H116" s="352" t="s">
        <v>245</v>
      </c>
      <c r="I116" s="132">
        <v>2.7130000000000001</v>
      </c>
      <c r="J116" s="132">
        <v>-55</v>
      </c>
      <c r="K116" s="132">
        <v>-31</v>
      </c>
      <c r="L116" s="132" t="b">
        <v>0</v>
      </c>
      <c r="M116" s="132">
        <v>-24.689</v>
      </c>
      <c r="N116" s="132">
        <v>0.109</v>
      </c>
      <c r="O116" s="132">
        <v>-2.6840000000000002</v>
      </c>
      <c r="P116" s="132">
        <v>4.62</v>
      </c>
      <c r="Q116" s="132">
        <v>0.64200000000000002</v>
      </c>
      <c r="R116" s="132">
        <v>16.844999999999999</v>
      </c>
      <c r="S116" s="132">
        <v>-15</v>
      </c>
      <c r="T116" s="132">
        <v>63</v>
      </c>
      <c r="U116" s="132">
        <v>256</v>
      </c>
      <c r="V116" s="132" t="s">
        <v>2666</v>
      </c>
      <c r="W116" s="132" t="b">
        <v>0</v>
      </c>
      <c r="X116" s="132">
        <v>0</v>
      </c>
      <c r="Y116" s="132" t="b">
        <v>0</v>
      </c>
      <c r="Z116" s="132">
        <v>47</v>
      </c>
      <c r="AA116" s="132">
        <v>0.26500000000000001</v>
      </c>
      <c r="AB116" s="132" t="s">
        <v>245</v>
      </c>
      <c r="AC116" s="132" t="s">
        <v>2850</v>
      </c>
      <c r="AD116" s="132" t="s">
        <v>2667</v>
      </c>
      <c r="AE116" s="132">
        <f>MATCH(A116,'Deutschland500 freshly screened'!A:A,0)</f>
        <v>46</v>
      </c>
    </row>
    <row r="117" spans="1:31" x14ac:dyDescent="0.3">
      <c r="A117" s="132" t="s">
        <v>2518</v>
      </c>
      <c r="B117" s="132">
        <v>-0.74</v>
      </c>
      <c r="C117" s="132">
        <v>8.81</v>
      </c>
      <c r="D117" s="132">
        <v>-1.26</v>
      </c>
      <c r="E117" s="132">
        <v>21.63</v>
      </c>
      <c r="F117" s="196">
        <v>8.49</v>
      </c>
      <c r="G117" s="372" t="s">
        <v>186</v>
      </c>
      <c r="H117" s="288" t="s">
        <v>150</v>
      </c>
      <c r="I117" s="132">
        <v>1.6180000000000001</v>
      </c>
      <c r="J117" s="132">
        <v>-70</v>
      </c>
      <c r="K117" s="132">
        <v>-54</v>
      </c>
      <c r="L117" s="132" t="b">
        <v>1</v>
      </c>
      <c r="M117" s="132">
        <v>-16.100000000000001</v>
      </c>
      <c r="N117" s="132">
        <v>0.16700000000000001</v>
      </c>
      <c r="O117" s="132">
        <v>-2.694</v>
      </c>
      <c r="P117" s="132">
        <v>3.36</v>
      </c>
      <c r="Q117" s="132">
        <v>-19.004999999999999</v>
      </c>
      <c r="R117" s="132">
        <v>9.39</v>
      </c>
      <c r="S117" s="132">
        <v>-44</v>
      </c>
      <c r="T117" s="132">
        <v>-43</v>
      </c>
      <c r="U117" s="132">
        <v>633</v>
      </c>
      <c r="V117" s="132" t="s">
        <v>2518</v>
      </c>
      <c r="W117" s="132" t="b">
        <v>1</v>
      </c>
      <c r="X117" s="132">
        <v>0</v>
      </c>
      <c r="Y117" s="132" t="b">
        <v>1</v>
      </c>
      <c r="Z117" s="132">
        <v>45</v>
      </c>
      <c r="AA117" s="132">
        <v>0.25800000000000001</v>
      </c>
      <c r="AB117" s="132" t="s">
        <v>150</v>
      </c>
      <c r="AC117" s="132" t="s">
        <v>186</v>
      </c>
      <c r="AD117" s="132" t="s">
        <v>2519</v>
      </c>
      <c r="AE117" s="132">
        <f>MATCH(A117,'Deutschland500 freshly screened'!A:A,0)</f>
        <v>12</v>
      </c>
    </row>
    <row r="118" spans="1:31" x14ac:dyDescent="0.3">
      <c r="A118" s="132" t="s">
        <v>2710</v>
      </c>
      <c r="B118" s="132">
        <v>8.35</v>
      </c>
      <c r="C118" s="132">
        <v>11.16</v>
      </c>
      <c r="D118" s="132">
        <v>12.52</v>
      </c>
      <c r="E118" s="132">
        <v>12.9</v>
      </c>
      <c r="F118" s="165">
        <v>9.9499999999999993</v>
      </c>
      <c r="G118" s="396" t="s">
        <v>79</v>
      </c>
      <c r="H118" s="410" t="s">
        <v>36</v>
      </c>
      <c r="I118" s="132">
        <v>0.79900000000000004</v>
      </c>
      <c r="J118" s="132">
        <v>-72</v>
      </c>
      <c r="K118" s="132">
        <v>-67</v>
      </c>
      <c r="L118" s="132" t="b">
        <v>1</v>
      </c>
      <c r="M118" s="132">
        <v>-19.260000000000002</v>
      </c>
      <c r="N118" s="132">
        <v>0.182</v>
      </c>
      <c r="O118" s="132">
        <v>-3.512</v>
      </c>
      <c r="P118" s="132">
        <v>4.1100000000000003</v>
      </c>
      <c r="Q118" s="132">
        <v>23.146000000000001</v>
      </c>
      <c r="R118" s="132">
        <v>4.62</v>
      </c>
      <c r="S118" s="132">
        <v>-49</v>
      </c>
      <c r="T118" s="132">
        <v>-46</v>
      </c>
      <c r="U118" s="132">
        <v>1052</v>
      </c>
      <c r="V118" s="132" t="s">
        <v>2710</v>
      </c>
      <c r="W118" s="132" t="b">
        <v>0</v>
      </c>
      <c r="X118" s="132">
        <v>0</v>
      </c>
      <c r="Y118" s="132" t="b">
        <v>0</v>
      </c>
      <c r="Z118" s="132">
        <v>44</v>
      </c>
      <c r="AA118" s="132">
        <v>0.252</v>
      </c>
      <c r="AB118" s="132" t="s">
        <v>36</v>
      </c>
      <c r="AC118" s="132" t="s">
        <v>79</v>
      </c>
      <c r="AD118" s="132" t="s">
        <v>2711</v>
      </c>
      <c r="AE118" s="132">
        <f>MATCH(A118,'Deutschland500 freshly screened'!A:A,0)</f>
        <v>143</v>
      </c>
    </row>
    <row r="119" spans="1:31" x14ac:dyDescent="0.3">
      <c r="A119" s="132" t="s">
        <v>2612</v>
      </c>
      <c r="B119" s="132">
        <v>-0.41</v>
      </c>
      <c r="C119" s="132">
        <v>2.66</v>
      </c>
      <c r="D119" s="132">
        <v>5.93</v>
      </c>
      <c r="E119" s="132">
        <v>15.09</v>
      </c>
      <c r="F119" s="167">
        <v>2.38</v>
      </c>
      <c r="G119" s="227" t="s">
        <v>88</v>
      </c>
      <c r="H119" s="346" t="s">
        <v>31</v>
      </c>
      <c r="I119" s="132">
        <v>1.2529999999999999</v>
      </c>
      <c r="J119" s="132">
        <v>-37</v>
      </c>
      <c r="K119" s="132">
        <v>-20</v>
      </c>
      <c r="L119" s="132" t="b">
        <v>1</v>
      </c>
      <c r="M119" s="132">
        <v>-19.469000000000001</v>
      </c>
      <c r="N119" s="132">
        <v>0.18099999999999999</v>
      </c>
      <c r="O119" s="132">
        <v>-3.5289999999999999</v>
      </c>
      <c r="P119" s="132">
        <v>2.61</v>
      </c>
      <c r="Q119" s="132">
        <v>-36.595999999999997</v>
      </c>
      <c r="R119" s="132">
        <v>73.2</v>
      </c>
      <c r="S119" s="132">
        <v>-44</v>
      </c>
      <c r="T119" s="132">
        <v>-51</v>
      </c>
      <c r="U119" s="132">
        <v>104</v>
      </c>
      <c r="V119" s="132" t="s">
        <v>2612</v>
      </c>
      <c r="W119" s="132" t="b">
        <v>0</v>
      </c>
      <c r="X119" s="132">
        <v>0</v>
      </c>
      <c r="Y119" s="132" t="b">
        <v>1</v>
      </c>
      <c r="Z119" s="132">
        <v>41</v>
      </c>
      <c r="AA119" s="132">
        <v>0.245</v>
      </c>
      <c r="AB119" s="132" t="s">
        <v>31</v>
      </c>
      <c r="AC119" s="132" t="s">
        <v>88</v>
      </c>
      <c r="AD119" s="132" t="s">
        <v>2613</v>
      </c>
      <c r="AE119" s="132">
        <f>MATCH(A119,'Deutschland500 freshly screened'!A:A,0)</f>
        <v>33</v>
      </c>
    </row>
    <row r="120" spans="1:31" x14ac:dyDescent="0.3">
      <c r="A120" s="132" t="s">
        <v>2599</v>
      </c>
      <c r="B120" s="132">
        <v>3.46</v>
      </c>
      <c r="C120" s="132">
        <v>10.52</v>
      </c>
      <c r="D120" s="132">
        <v>2.3199999999999998</v>
      </c>
      <c r="E120" s="132">
        <v>-2.82</v>
      </c>
      <c r="F120" s="197">
        <v>-0.44</v>
      </c>
      <c r="G120" s="402" t="s">
        <v>512</v>
      </c>
      <c r="H120" s="348" t="s">
        <v>24</v>
      </c>
      <c r="I120" s="132">
        <v>0.505</v>
      </c>
      <c r="J120" s="132">
        <v>-55</v>
      </c>
      <c r="K120" s="132">
        <v>-47</v>
      </c>
      <c r="L120" s="132" t="b">
        <v>1</v>
      </c>
      <c r="M120" s="132">
        <v>-14.744999999999999</v>
      </c>
      <c r="N120" s="132">
        <v>0.255</v>
      </c>
      <c r="O120" s="132">
        <v>-3.754</v>
      </c>
      <c r="P120" s="132">
        <v>2.39</v>
      </c>
      <c r="Q120" s="132">
        <v>-58.093000000000004</v>
      </c>
      <c r="R120" s="132">
        <v>15.86</v>
      </c>
      <c r="S120" s="132">
        <v>-71</v>
      </c>
      <c r="T120" s="132">
        <v>-72</v>
      </c>
      <c r="U120" s="132">
        <v>528</v>
      </c>
      <c r="V120" s="132" t="s">
        <v>2599</v>
      </c>
      <c r="W120" s="132" t="b">
        <v>0</v>
      </c>
      <c r="X120" s="132">
        <v>0</v>
      </c>
      <c r="Y120" s="132" t="b">
        <v>0</v>
      </c>
      <c r="Z120" s="132">
        <v>43</v>
      </c>
      <c r="AA120" s="132">
        <v>0.23899999999999999</v>
      </c>
      <c r="AB120" s="132" t="s">
        <v>24</v>
      </c>
      <c r="AC120" s="132" t="s">
        <v>512</v>
      </c>
      <c r="AD120" s="132" t="s">
        <v>2600</v>
      </c>
      <c r="AE120" s="132">
        <f>MATCH(A120,'Deutschland500 freshly screened'!A:A,0)</f>
        <v>7</v>
      </c>
    </row>
    <row r="121" spans="1:31" x14ac:dyDescent="0.3">
      <c r="A121" s="132" t="s">
        <v>2692</v>
      </c>
      <c r="B121" s="132">
        <v>0.8</v>
      </c>
      <c r="C121" s="132">
        <v>2.31</v>
      </c>
      <c r="D121" s="132">
        <v>-6.89</v>
      </c>
      <c r="E121" s="132">
        <v>8.19</v>
      </c>
      <c r="F121" s="198">
        <v>1.55</v>
      </c>
      <c r="G121" s="400" t="s">
        <v>92</v>
      </c>
      <c r="H121" s="348" t="s">
        <v>24</v>
      </c>
      <c r="I121" s="132">
        <v>3.7389999999999999</v>
      </c>
      <c r="J121" s="132">
        <v>-42</v>
      </c>
      <c r="K121" s="132">
        <v>-37</v>
      </c>
      <c r="L121" s="132" t="b">
        <v>0</v>
      </c>
      <c r="M121" s="132">
        <v>-17.765999999999998</v>
      </c>
      <c r="N121" s="132">
        <v>0.27100000000000002</v>
      </c>
      <c r="O121" s="132">
        <v>-4.8120000000000003</v>
      </c>
      <c r="P121" s="132">
        <v>2.2999999999999998</v>
      </c>
      <c r="Q121" s="132">
        <v>24.513000000000002</v>
      </c>
      <c r="R121" s="132">
        <v>88.5</v>
      </c>
      <c r="S121" s="132">
        <v>-59</v>
      </c>
      <c r="T121" s="132">
        <v>-63</v>
      </c>
      <c r="U121" s="132">
        <v>98</v>
      </c>
      <c r="V121" s="132" t="s">
        <v>2692</v>
      </c>
      <c r="W121" s="132" t="b">
        <v>1</v>
      </c>
      <c r="X121" s="132">
        <v>0</v>
      </c>
      <c r="Y121" s="132" t="b">
        <v>0</v>
      </c>
      <c r="Z121" s="132">
        <v>47</v>
      </c>
      <c r="AA121" s="132">
        <v>0.23200000000000001</v>
      </c>
      <c r="AB121" s="132" t="s">
        <v>24</v>
      </c>
      <c r="AC121" s="132" t="s">
        <v>92</v>
      </c>
      <c r="AD121" s="132" t="s">
        <v>2639</v>
      </c>
      <c r="AE121" s="132">
        <f>MATCH(A121,'Deutschland500 freshly screened'!A:A,0)</f>
        <v>174</v>
      </c>
    </row>
    <row r="122" spans="1:31" x14ac:dyDescent="0.3">
      <c r="A122" s="132" t="s">
        <v>2629</v>
      </c>
      <c r="B122" s="132">
        <v>1.24</v>
      </c>
      <c r="C122" s="132">
        <v>-4.38</v>
      </c>
      <c r="D122" s="132">
        <v>-11.06</v>
      </c>
      <c r="E122" s="132">
        <v>3.47</v>
      </c>
      <c r="F122" s="150">
        <v>6.22</v>
      </c>
      <c r="G122" s="358" t="s">
        <v>143</v>
      </c>
      <c r="H122" s="345" t="s">
        <v>44</v>
      </c>
      <c r="I122" s="132">
        <v>3.5550000000000002</v>
      </c>
      <c r="J122" s="132">
        <v>-47</v>
      </c>
      <c r="K122" s="132">
        <v>-19</v>
      </c>
      <c r="L122" s="132" t="b">
        <v>0</v>
      </c>
      <c r="M122" s="132">
        <v>-19.747</v>
      </c>
      <c r="N122" s="132">
        <v>0.251</v>
      </c>
      <c r="O122" s="132">
        <v>-4.9630000000000001</v>
      </c>
      <c r="P122" s="132">
        <v>1.92</v>
      </c>
      <c r="Q122" s="132">
        <v>-2.4590000000000001</v>
      </c>
      <c r="R122" s="132">
        <v>42.32</v>
      </c>
      <c r="S122" s="132">
        <v>-87</v>
      </c>
      <c r="T122" s="132">
        <v>-86</v>
      </c>
      <c r="U122" s="132">
        <v>245</v>
      </c>
      <c r="V122" s="132" t="s">
        <v>2629</v>
      </c>
      <c r="W122" s="132" t="b">
        <v>1</v>
      </c>
      <c r="X122" s="132">
        <v>0</v>
      </c>
      <c r="Y122" s="132" t="b">
        <v>0</v>
      </c>
      <c r="Z122" s="132">
        <v>45</v>
      </c>
      <c r="AA122" s="132">
        <v>0.22600000000000001</v>
      </c>
      <c r="AB122" s="132" t="s">
        <v>44</v>
      </c>
      <c r="AC122" s="132" t="s">
        <v>143</v>
      </c>
      <c r="AD122" s="132" t="s">
        <v>2630</v>
      </c>
      <c r="AE122" s="132">
        <f>MATCH(A122,'Deutschland500 freshly screened'!A:A,0)</f>
        <v>108</v>
      </c>
    </row>
    <row r="123" spans="1:31" x14ac:dyDescent="0.3">
      <c r="A123" s="132" t="s">
        <v>2625</v>
      </c>
      <c r="B123" s="132">
        <v>0.5</v>
      </c>
      <c r="C123" s="132">
        <v>-1.64</v>
      </c>
      <c r="D123" s="132">
        <v>-7.08</v>
      </c>
      <c r="E123" s="132">
        <v>6.83</v>
      </c>
      <c r="F123" s="173">
        <v>-4.8</v>
      </c>
      <c r="G123" s="285" t="s">
        <v>153</v>
      </c>
      <c r="H123" s="351" t="s">
        <v>48</v>
      </c>
      <c r="I123" s="132">
        <v>7.9710000000000001</v>
      </c>
      <c r="J123" s="132">
        <v>-40</v>
      </c>
      <c r="K123" s="132">
        <v>-36</v>
      </c>
      <c r="L123" s="132" t="b">
        <v>0</v>
      </c>
      <c r="M123" s="132">
        <v>-14.039</v>
      </c>
      <c r="N123" s="132">
        <v>0.372</v>
      </c>
      <c r="O123" s="132">
        <v>-5.2290000000000001</v>
      </c>
      <c r="P123" s="132">
        <v>1.96</v>
      </c>
      <c r="Q123" s="132">
        <v>8.9819999999999993</v>
      </c>
      <c r="R123" s="132">
        <v>17.059999999999999</v>
      </c>
      <c r="S123" s="132">
        <v>-52</v>
      </c>
      <c r="T123" s="132">
        <v>-33</v>
      </c>
      <c r="U123" s="132">
        <v>598</v>
      </c>
      <c r="V123" s="132" t="s">
        <v>2625</v>
      </c>
      <c r="W123" s="132" t="b">
        <v>1</v>
      </c>
      <c r="X123" s="132">
        <v>0</v>
      </c>
      <c r="Y123" s="132" t="b">
        <v>0</v>
      </c>
      <c r="Z123" s="132">
        <v>49</v>
      </c>
      <c r="AA123" s="132">
        <v>0.219</v>
      </c>
      <c r="AB123" s="132" t="s">
        <v>48</v>
      </c>
      <c r="AC123" s="132" t="s">
        <v>153</v>
      </c>
      <c r="AD123" s="132" t="s">
        <v>2626</v>
      </c>
      <c r="AE123" s="132">
        <f>MATCH(A123,'Deutschland500 freshly screened'!A:A,0)</f>
        <v>35</v>
      </c>
    </row>
    <row r="124" spans="1:31" x14ac:dyDescent="0.3">
      <c r="A124" s="132" t="s">
        <v>2559</v>
      </c>
      <c r="B124" s="132">
        <v>-8.1999999999999993</v>
      </c>
      <c r="C124" s="132">
        <v>-2.5</v>
      </c>
      <c r="D124" s="132">
        <v>-10.17</v>
      </c>
      <c r="E124" s="132">
        <v>19.43</v>
      </c>
      <c r="F124" s="197">
        <v>-0.35</v>
      </c>
      <c r="G124" s="372" t="s">
        <v>186</v>
      </c>
      <c r="H124" s="288" t="s">
        <v>150</v>
      </c>
      <c r="I124" s="132">
        <v>1.9850000000000001</v>
      </c>
      <c r="J124" s="132">
        <v>-73</v>
      </c>
      <c r="K124" s="132">
        <v>-46</v>
      </c>
      <c r="L124" s="132" t="b">
        <v>0</v>
      </c>
      <c r="M124" s="132">
        <v>-19.495999999999999</v>
      </c>
      <c r="N124" s="132">
        <v>0.27700000000000002</v>
      </c>
      <c r="O124" s="132">
        <v>-5.4039999999999999</v>
      </c>
      <c r="P124" s="132">
        <v>4.09</v>
      </c>
      <c r="Q124" s="132">
        <v>-100.562</v>
      </c>
      <c r="R124" s="132">
        <v>11.31</v>
      </c>
      <c r="S124" s="132">
        <v>-18</v>
      </c>
      <c r="T124" s="132">
        <v>-4</v>
      </c>
      <c r="U124" s="132">
        <v>432</v>
      </c>
      <c r="V124" s="132" t="s">
        <v>2559</v>
      </c>
      <c r="W124" s="132" t="b">
        <v>1</v>
      </c>
      <c r="X124" s="132">
        <v>0</v>
      </c>
      <c r="Y124" s="132" t="b">
        <v>0</v>
      </c>
      <c r="Z124" s="132">
        <v>42</v>
      </c>
      <c r="AA124" s="132">
        <v>0.21299999999999999</v>
      </c>
      <c r="AB124" s="132" t="s">
        <v>150</v>
      </c>
      <c r="AC124" s="132" t="s">
        <v>186</v>
      </c>
      <c r="AD124" s="132" t="s">
        <v>2560</v>
      </c>
      <c r="AE124" s="132">
        <f>MATCH(A124,'Deutschland500 freshly screened'!A:A,0)</f>
        <v>31</v>
      </c>
    </row>
    <row r="125" spans="1:31" x14ac:dyDescent="0.3">
      <c r="A125" s="132" t="s">
        <v>6037</v>
      </c>
      <c r="B125" s="132">
        <v>3.24</v>
      </c>
      <c r="C125" s="132">
        <v>-1.1299999999999999</v>
      </c>
      <c r="D125" s="132">
        <v>-1.1299999999999999</v>
      </c>
      <c r="E125" s="132">
        <v>-1.27</v>
      </c>
      <c r="F125" s="199">
        <v>-1.4</v>
      </c>
      <c r="G125" s="361" t="s">
        <v>501</v>
      </c>
      <c r="H125" s="361" t="s">
        <v>501</v>
      </c>
      <c r="I125" s="132">
        <v>0.627</v>
      </c>
      <c r="J125" s="132">
        <v>-77</v>
      </c>
      <c r="K125" s="132">
        <v>-75</v>
      </c>
      <c r="L125" s="132" t="b">
        <v>0</v>
      </c>
      <c r="M125" s="132">
        <v>-24.759</v>
      </c>
      <c r="N125" s="132">
        <v>0.245</v>
      </c>
      <c r="O125" s="132">
        <v>-6.06</v>
      </c>
      <c r="P125" s="132">
        <v>3.99</v>
      </c>
      <c r="Q125" s="132">
        <v>17.832000000000001</v>
      </c>
      <c r="R125" s="132">
        <v>3.51</v>
      </c>
      <c r="S125" s="132">
        <v>-66</v>
      </c>
      <c r="T125" s="132">
        <v>-63</v>
      </c>
      <c r="U125" s="132">
        <v>1426</v>
      </c>
      <c r="V125" s="132" t="s">
        <v>6037</v>
      </c>
      <c r="W125" s="132" t="b">
        <v>0</v>
      </c>
      <c r="X125" s="132">
        <v>0</v>
      </c>
      <c r="Y125" s="132" t="b">
        <v>0</v>
      </c>
      <c r="Z125" s="132">
        <v>48</v>
      </c>
      <c r="AA125" s="132">
        <v>0.20599999999999999</v>
      </c>
      <c r="AB125" s="132" t="s">
        <v>501</v>
      </c>
      <c r="AC125" s="132" t="s">
        <v>501</v>
      </c>
      <c r="AD125" s="132" t="s">
        <v>6038</v>
      </c>
      <c r="AE125" s="132">
        <f>MATCH(A125,'Deutschland500 freshly screened'!A:A,0)</f>
        <v>155</v>
      </c>
    </row>
    <row r="126" spans="1:31" x14ac:dyDescent="0.3">
      <c r="A126" s="132" t="s">
        <v>2677</v>
      </c>
      <c r="B126" s="132">
        <v>-2.02</v>
      </c>
      <c r="C126" s="132">
        <v>-3.15</v>
      </c>
      <c r="D126" s="132">
        <v>-10</v>
      </c>
      <c r="E126" s="132">
        <v>-2.85</v>
      </c>
      <c r="F126" s="154">
        <v>-2.38</v>
      </c>
      <c r="G126" s="390" t="s">
        <v>5673</v>
      </c>
      <c r="H126" s="345" t="s">
        <v>44</v>
      </c>
      <c r="I126" s="132">
        <v>2.04</v>
      </c>
      <c r="J126" s="132">
        <v>-42</v>
      </c>
      <c r="K126" s="132">
        <v>-42</v>
      </c>
      <c r="L126" s="132" t="b">
        <v>0</v>
      </c>
      <c r="M126" s="132">
        <v>-18.658999999999999</v>
      </c>
      <c r="N126" s="132">
        <v>0.33900000000000002</v>
      </c>
      <c r="O126" s="132">
        <v>-6.3220000000000001</v>
      </c>
      <c r="P126" s="132">
        <v>2.11</v>
      </c>
      <c r="Q126" s="132">
        <v>-15.388999999999999</v>
      </c>
      <c r="R126" s="132">
        <v>36.880000000000003</v>
      </c>
      <c r="S126" s="132">
        <v>-83</v>
      </c>
      <c r="T126" s="132">
        <v>-79</v>
      </c>
      <c r="U126" s="132">
        <v>256</v>
      </c>
      <c r="V126" s="132" t="s">
        <v>2677</v>
      </c>
      <c r="W126" s="132" t="b">
        <v>1</v>
      </c>
      <c r="X126" s="132">
        <v>0</v>
      </c>
      <c r="Y126" s="132" t="b">
        <v>0</v>
      </c>
      <c r="Z126" s="132">
        <v>41</v>
      </c>
      <c r="AA126" s="132">
        <v>0.2</v>
      </c>
      <c r="AB126" s="132" t="s">
        <v>44</v>
      </c>
      <c r="AC126" s="132" t="s">
        <v>2853</v>
      </c>
      <c r="AD126" s="132" t="s">
        <v>2678</v>
      </c>
      <c r="AE126" s="132">
        <f>MATCH(A126,'Deutschland500 freshly screened'!A:A,0)</f>
        <v>150</v>
      </c>
    </row>
    <row r="127" spans="1:31" x14ac:dyDescent="0.3">
      <c r="A127" s="132" t="s">
        <v>2524</v>
      </c>
      <c r="B127" s="132">
        <v>0.45</v>
      </c>
      <c r="C127" s="132">
        <v>6.71</v>
      </c>
      <c r="D127" s="132">
        <v>-3.26</v>
      </c>
      <c r="E127" s="132">
        <v>5.95</v>
      </c>
      <c r="F127" s="154">
        <v>-0.67</v>
      </c>
      <c r="G127" s="381" t="s">
        <v>127</v>
      </c>
      <c r="H127" s="345" t="s">
        <v>44</v>
      </c>
      <c r="I127" s="132">
        <v>0.877</v>
      </c>
      <c r="J127" s="132">
        <v>-32</v>
      </c>
      <c r="K127" s="132">
        <v>-11</v>
      </c>
      <c r="L127" s="132" t="b">
        <v>1</v>
      </c>
      <c r="M127" s="132">
        <v>-18.318999999999999</v>
      </c>
      <c r="N127" s="132">
        <v>0.34899999999999998</v>
      </c>
      <c r="O127" s="132">
        <v>-6.4</v>
      </c>
      <c r="P127" s="132">
        <v>2.4300000000000002</v>
      </c>
      <c r="Q127" s="132">
        <v>-120.10299999999999</v>
      </c>
      <c r="R127" s="132">
        <v>44.5</v>
      </c>
      <c r="S127" s="132">
        <v>-24</v>
      </c>
      <c r="T127" s="132">
        <v>17</v>
      </c>
      <c r="U127" s="132">
        <v>184</v>
      </c>
      <c r="V127" s="132" t="s">
        <v>2524</v>
      </c>
      <c r="W127" s="132" t="b">
        <v>1</v>
      </c>
      <c r="X127" s="132">
        <v>0</v>
      </c>
      <c r="Y127" s="132" t="b">
        <v>1</v>
      </c>
      <c r="Z127" s="132">
        <v>42</v>
      </c>
      <c r="AA127" s="132">
        <v>0.19400000000000001</v>
      </c>
      <c r="AB127" s="132" t="s">
        <v>44</v>
      </c>
      <c r="AC127" s="132" t="s">
        <v>127</v>
      </c>
      <c r="AD127" s="132" t="s">
        <v>6005</v>
      </c>
      <c r="AE127" s="132" t="e">
        <f>MATCH(A127,'Deutschland500 freshly screened'!A:A,0)</f>
        <v>#N/A</v>
      </c>
    </row>
    <row r="128" spans="1:31" x14ac:dyDescent="0.3">
      <c r="A128" s="132" t="s">
        <v>5769</v>
      </c>
      <c r="B128" s="132">
        <v>-2.29</v>
      </c>
      <c r="C128" s="132">
        <v>-5.3</v>
      </c>
      <c r="D128" s="132">
        <v>-4.38</v>
      </c>
      <c r="E128" s="132">
        <v>2.61</v>
      </c>
      <c r="F128" s="153">
        <v>-7.79</v>
      </c>
      <c r="G128" s="360" t="s">
        <v>5662</v>
      </c>
      <c r="H128" s="346" t="s">
        <v>31</v>
      </c>
      <c r="I128" s="132">
        <v>0.82799999999999996</v>
      </c>
      <c r="J128" s="132">
        <v>-32</v>
      </c>
      <c r="K128" s="132">
        <v>-20</v>
      </c>
      <c r="L128" s="132" t="b">
        <v>0</v>
      </c>
      <c r="M128" s="132">
        <v>-17.416</v>
      </c>
      <c r="N128" s="132">
        <v>0.47299999999999998</v>
      </c>
      <c r="O128" s="132">
        <v>-8.2439999999999998</v>
      </c>
      <c r="P128" s="132">
        <v>3.1</v>
      </c>
      <c r="Q128" s="132">
        <v>-167.46600000000001</v>
      </c>
      <c r="R128" s="132">
        <v>49.15</v>
      </c>
      <c r="S128" s="132">
        <v>-19</v>
      </c>
      <c r="T128" s="132">
        <v>28</v>
      </c>
      <c r="U128" s="132">
        <v>131</v>
      </c>
      <c r="V128" s="132" t="s">
        <v>5769</v>
      </c>
      <c r="W128" s="132" t="b">
        <v>1</v>
      </c>
      <c r="X128" s="132">
        <v>0</v>
      </c>
      <c r="Y128" s="132" t="b">
        <v>0</v>
      </c>
      <c r="Z128" s="132">
        <v>43</v>
      </c>
      <c r="AA128" s="132">
        <v>0.187</v>
      </c>
      <c r="AB128" s="132" t="s">
        <v>31</v>
      </c>
      <c r="AC128" s="132" t="s">
        <v>2833</v>
      </c>
      <c r="AD128" s="132" t="s">
        <v>5770</v>
      </c>
      <c r="AE128" s="132">
        <f>MATCH(A128,'Deutschland500 freshly screened'!A:A,0)</f>
        <v>50</v>
      </c>
    </row>
    <row r="129" spans="1:31" x14ac:dyDescent="0.3">
      <c r="A129" s="132" t="s">
        <v>2553</v>
      </c>
      <c r="B129" s="132">
        <v>4.57</v>
      </c>
      <c r="C129" s="132">
        <v>-1.76</v>
      </c>
      <c r="D129" s="132">
        <v>-10.91</v>
      </c>
      <c r="E129" s="132">
        <v>4.43</v>
      </c>
      <c r="F129" s="198">
        <v>0.65</v>
      </c>
      <c r="G129" s="391" t="s">
        <v>27</v>
      </c>
      <c r="H129" s="409" t="s">
        <v>28</v>
      </c>
      <c r="I129" s="132">
        <v>1.0820000000000001</v>
      </c>
      <c r="J129" s="132">
        <v>-71</v>
      </c>
      <c r="K129" s="132">
        <v>-50</v>
      </c>
      <c r="L129" s="132" t="b">
        <v>0</v>
      </c>
      <c r="M129" s="132">
        <v>-22.204000000000001</v>
      </c>
      <c r="N129" s="132">
        <v>0.39700000000000002</v>
      </c>
      <c r="O129" s="132">
        <v>-8.8079999999999998</v>
      </c>
      <c r="P129" s="132">
        <v>2.63</v>
      </c>
      <c r="Q129" s="132">
        <v>6.952</v>
      </c>
      <c r="R129" s="132">
        <v>9.8439999999999994</v>
      </c>
      <c r="S129" s="132">
        <v>-78</v>
      </c>
      <c r="T129" s="132">
        <v>-80</v>
      </c>
      <c r="U129" s="132">
        <v>772</v>
      </c>
      <c r="V129" s="132" t="s">
        <v>2553</v>
      </c>
      <c r="W129" s="132" t="b">
        <v>1</v>
      </c>
      <c r="X129" s="132">
        <v>0</v>
      </c>
      <c r="Y129" s="132" t="b">
        <v>0</v>
      </c>
      <c r="Z129" s="132">
        <v>48</v>
      </c>
      <c r="AA129" s="132">
        <v>0.18099999999999999</v>
      </c>
      <c r="AB129" s="132" t="s">
        <v>28</v>
      </c>
      <c r="AC129" s="132" t="s">
        <v>27</v>
      </c>
      <c r="AD129" s="132" t="s">
        <v>2554</v>
      </c>
      <c r="AE129" s="132">
        <f>MATCH(A129,'Deutschland500 freshly screened'!A:A,0)</f>
        <v>22</v>
      </c>
    </row>
    <row r="130" spans="1:31" x14ac:dyDescent="0.3">
      <c r="A130" s="132" t="s">
        <v>2658</v>
      </c>
      <c r="B130" s="132">
        <v>-0.79</v>
      </c>
      <c r="C130" s="132">
        <v>-4.43</v>
      </c>
      <c r="D130" s="132">
        <v>-11.52</v>
      </c>
      <c r="E130" s="132">
        <v>1.1599999999999999</v>
      </c>
      <c r="F130" s="159">
        <v>-1.79</v>
      </c>
      <c r="G130" s="336" t="s">
        <v>209</v>
      </c>
      <c r="H130" s="345" t="s">
        <v>44</v>
      </c>
      <c r="I130" s="132">
        <v>14.233000000000001</v>
      </c>
      <c r="J130" s="132">
        <v>-43</v>
      </c>
      <c r="K130" s="132">
        <v>-28</v>
      </c>
      <c r="L130" s="132" t="b">
        <v>0</v>
      </c>
      <c r="M130" s="132">
        <v>-22.866</v>
      </c>
      <c r="N130" s="132">
        <v>0.39800000000000002</v>
      </c>
      <c r="O130" s="132">
        <v>-9.0960000000000001</v>
      </c>
      <c r="P130" s="132">
        <v>2.44</v>
      </c>
      <c r="Q130" s="132">
        <v>14.608000000000001</v>
      </c>
      <c r="R130" s="132">
        <v>25.27</v>
      </c>
      <c r="S130" s="132">
        <v>-48</v>
      </c>
      <c r="T130" s="132">
        <v>-48</v>
      </c>
      <c r="U130" s="132">
        <v>324</v>
      </c>
      <c r="V130" s="132" t="s">
        <v>2658</v>
      </c>
      <c r="W130" s="132" t="b">
        <v>1</v>
      </c>
      <c r="X130" s="132">
        <v>0</v>
      </c>
      <c r="Y130" s="132" t="b">
        <v>0</v>
      </c>
      <c r="Z130" s="132">
        <v>45</v>
      </c>
      <c r="AA130" s="132">
        <v>0.17399999999999999</v>
      </c>
      <c r="AB130" s="132" t="s">
        <v>44</v>
      </c>
      <c r="AC130" s="132" t="s">
        <v>209</v>
      </c>
      <c r="AD130" s="132" t="s">
        <v>2659</v>
      </c>
      <c r="AE130" s="132">
        <f>MATCH(A130,'Deutschland500 freshly screened'!A:A,0)</f>
        <v>44</v>
      </c>
    </row>
    <row r="131" spans="1:31" x14ac:dyDescent="0.3">
      <c r="A131" s="132" t="s">
        <v>2660</v>
      </c>
      <c r="B131" s="132">
        <v>-7.79</v>
      </c>
      <c r="C131" s="132">
        <v>-10.17</v>
      </c>
      <c r="D131" s="132">
        <v>-16.37</v>
      </c>
      <c r="E131" s="132">
        <v>-15.7</v>
      </c>
      <c r="F131" s="188">
        <v>-18.21</v>
      </c>
      <c r="G131" s="374" t="s">
        <v>441</v>
      </c>
      <c r="H131" s="348" t="s">
        <v>24</v>
      </c>
      <c r="I131" s="132">
        <v>0.93899999999999995</v>
      </c>
      <c r="J131" s="132">
        <v>-46</v>
      </c>
      <c r="K131" s="132">
        <v>-46</v>
      </c>
      <c r="L131" s="132" t="b">
        <v>0</v>
      </c>
      <c r="M131" s="132">
        <v>-21.146000000000001</v>
      </c>
      <c r="N131" s="132">
        <v>0.504</v>
      </c>
      <c r="O131" s="132">
        <v>-10.664999999999999</v>
      </c>
      <c r="P131" s="132">
        <v>3.22</v>
      </c>
      <c r="Q131" s="132">
        <v>-315.815</v>
      </c>
      <c r="R131" s="132">
        <v>26.05</v>
      </c>
      <c r="S131" s="132">
        <v>283</v>
      </c>
      <c r="T131" s="132">
        <v>398</v>
      </c>
      <c r="U131" s="132">
        <v>238</v>
      </c>
      <c r="V131" s="132" t="s">
        <v>2660</v>
      </c>
      <c r="W131" s="132" t="b">
        <v>0</v>
      </c>
      <c r="X131" s="132">
        <v>0</v>
      </c>
      <c r="Y131" s="132" t="b">
        <v>0</v>
      </c>
      <c r="Z131" s="132">
        <v>45</v>
      </c>
      <c r="AA131" s="132">
        <v>0.16800000000000001</v>
      </c>
      <c r="AB131" s="132" t="s">
        <v>24</v>
      </c>
      <c r="AC131" s="132" t="s">
        <v>441</v>
      </c>
      <c r="AD131" s="132" t="s">
        <v>2644</v>
      </c>
      <c r="AE131" s="132">
        <f>MATCH(A131,'Deutschland500 freshly screened'!A:A,0)</f>
        <v>200</v>
      </c>
    </row>
    <row r="132" spans="1:31" x14ac:dyDescent="0.3">
      <c r="A132" s="132" t="s">
        <v>2527</v>
      </c>
      <c r="B132" s="132">
        <v>-3.33</v>
      </c>
      <c r="C132" s="132">
        <v>4.5599999999999996</v>
      </c>
      <c r="D132" s="132">
        <v>-4.2699999999999996</v>
      </c>
      <c r="E132" s="132">
        <v>3.68</v>
      </c>
      <c r="F132" s="154">
        <v>-4.2699999999999996</v>
      </c>
      <c r="G132" s="381" t="s">
        <v>127</v>
      </c>
      <c r="H132" s="345" t="s">
        <v>44</v>
      </c>
      <c r="I132" s="132">
        <v>0.875</v>
      </c>
      <c r="J132" s="132">
        <v>-29</v>
      </c>
      <c r="K132" s="132">
        <v>-11</v>
      </c>
      <c r="L132" s="132" t="b">
        <v>1</v>
      </c>
      <c r="M132" s="132">
        <v>-25.417000000000002</v>
      </c>
      <c r="N132" s="132">
        <v>0.496</v>
      </c>
      <c r="O132" s="132">
        <v>-12.603</v>
      </c>
      <c r="P132" s="132">
        <v>2.96</v>
      </c>
      <c r="Q132" s="132">
        <v>-109.52200000000001</v>
      </c>
      <c r="R132" s="132">
        <v>49.3</v>
      </c>
      <c r="S132" s="132">
        <v>-27</v>
      </c>
      <c r="T132" s="132">
        <v>-16</v>
      </c>
      <c r="U132" s="132">
        <v>136</v>
      </c>
      <c r="V132" s="132" t="s">
        <v>2527</v>
      </c>
      <c r="W132" s="132" t="b">
        <v>1</v>
      </c>
      <c r="X132" s="132">
        <v>0</v>
      </c>
      <c r="Y132" s="132" t="b">
        <v>1</v>
      </c>
      <c r="Z132" s="132">
        <v>43</v>
      </c>
      <c r="AA132" s="132">
        <v>0.161</v>
      </c>
      <c r="AB132" s="132" t="s">
        <v>44</v>
      </c>
      <c r="AC132" s="132" t="s">
        <v>127</v>
      </c>
      <c r="AD132" s="132" t="s">
        <v>6005</v>
      </c>
      <c r="AE132" s="132">
        <f>MATCH(A132,'Deutschland500 freshly screened'!A:A,0)</f>
        <v>81</v>
      </c>
    </row>
    <row r="133" spans="1:31" x14ac:dyDescent="0.3">
      <c r="A133" s="132" t="s">
        <v>2727</v>
      </c>
      <c r="B133" s="132">
        <v>-3.87</v>
      </c>
      <c r="C133" s="132">
        <v>-11.11</v>
      </c>
      <c r="D133" s="132">
        <v>-21.4</v>
      </c>
      <c r="E133" s="132">
        <v>-23.6</v>
      </c>
      <c r="F133" s="188">
        <v>-20.73</v>
      </c>
      <c r="G133" s="392" t="s">
        <v>288</v>
      </c>
      <c r="H133" s="345" t="s">
        <v>44</v>
      </c>
      <c r="I133" s="132">
        <v>1.456</v>
      </c>
      <c r="J133" s="132">
        <v>-52</v>
      </c>
      <c r="K133" s="132">
        <v>-52</v>
      </c>
      <c r="L133" s="132" t="b">
        <v>0</v>
      </c>
      <c r="M133" s="132">
        <v>-42.317</v>
      </c>
      <c r="N133" s="132">
        <v>0.315</v>
      </c>
      <c r="O133" s="132">
        <v>-13.333</v>
      </c>
      <c r="P133" s="132">
        <v>3.28</v>
      </c>
      <c r="Q133" s="132">
        <v>8.7579999999999991</v>
      </c>
      <c r="R133" s="132">
        <v>27.84</v>
      </c>
      <c r="S133" s="132">
        <v>-64</v>
      </c>
      <c r="T133" s="132">
        <v>-83</v>
      </c>
      <c r="U133" s="132">
        <v>218</v>
      </c>
      <c r="V133" s="132" t="s">
        <v>2727</v>
      </c>
      <c r="W133" s="132" t="b">
        <v>1</v>
      </c>
      <c r="X133" s="132">
        <v>0</v>
      </c>
      <c r="Y133" s="132" t="b">
        <v>0</v>
      </c>
      <c r="Z133" s="132">
        <v>45</v>
      </c>
      <c r="AA133" s="132">
        <v>0.155</v>
      </c>
      <c r="AB133" s="132" t="s">
        <v>44</v>
      </c>
      <c r="AC133" s="132" t="s">
        <v>288</v>
      </c>
      <c r="AD133" s="132" t="s">
        <v>2728</v>
      </c>
      <c r="AE133" s="132">
        <f>MATCH(A133,'Deutschland500 freshly screened'!A:A,0)</f>
        <v>173</v>
      </c>
    </row>
    <row r="134" spans="1:31" x14ac:dyDescent="0.3">
      <c r="A134" s="132" t="s">
        <v>2701</v>
      </c>
      <c r="B134" s="132">
        <v>21.52</v>
      </c>
      <c r="C134" s="132">
        <v>13.82</v>
      </c>
      <c r="D134" s="132">
        <v>16.62</v>
      </c>
      <c r="E134" s="132">
        <v>3.49</v>
      </c>
      <c r="F134" s="166">
        <v>2.97</v>
      </c>
      <c r="G134" s="396" t="s">
        <v>79</v>
      </c>
      <c r="H134" s="410" t="s">
        <v>36</v>
      </c>
      <c r="I134" s="132">
        <v>5.8479999999999999</v>
      </c>
      <c r="J134" s="132">
        <v>-68</v>
      </c>
      <c r="K134" s="132">
        <v>-56</v>
      </c>
      <c r="L134" s="132" t="b">
        <v>1</v>
      </c>
      <c r="M134" s="132">
        <v>-37.551000000000002</v>
      </c>
      <c r="N134" s="132">
        <v>0.38100000000000001</v>
      </c>
      <c r="O134" s="132">
        <v>-14.308</v>
      </c>
      <c r="P134" s="132">
        <v>4.68</v>
      </c>
      <c r="Q134" s="132">
        <v>42.585000000000001</v>
      </c>
      <c r="R134" s="132">
        <v>22.56</v>
      </c>
      <c r="S134" s="132">
        <v>-37</v>
      </c>
      <c r="T134" s="132">
        <v>-10</v>
      </c>
      <c r="U134" s="132">
        <v>189</v>
      </c>
      <c r="V134" s="132" t="s">
        <v>2701</v>
      </c>
      <c r="W134" s="132" t="b">
        <v>0</v>
      </c>
      <c r="X134" s="132">
        <v>0</v>
      </c>
      <c r="Y134" s="132" t="b">
        <v>0</v>
      </c>
      <c r="Z134" s="132">
        <v>41</v>
      </c>
      <c r="AA134" s="132">
        <v>0.14799999999999999</v>
      </c>
      <c r="AB134" s="132" t="s">
        <v>36</v>
      </c>
      <c r="AC134" s="132" t="s">
        <v>79</v>
      </c>
      <c r="AD134" s="132" t="s">
        <v>2702</v>
      </c>
      <c r="AE134" s="132">
        <f>MATCH(A134,'Deutschland500 freshly screened'!A:A,0)</f>
        <v>67</v>
      </c>
    </row>
    <row r="135" spans="1:31" x14ac:dyDescent="0.3">
      <c r="A135" s="132" t="s">
        <v>2703</v>
      </c>
      <c r="B135" s="132">
        <v>-1.28</v>
      </c>
      <c r="C135" s="132">
        <v>-1.07</v>
      </c>
      <c r="D135" s="132">
        <v>-11.04</v>
      </c>
      <c r="E135" s="132">
        <v>-10.35</v>
      </c>
      <c r="F135" s="200">
        <v>-14.01</v>
      </c>
      <c r="G135" s="403" t="s">
        <v>453</v>
      </c>
      <c r="H135" s="412" t="s">
        <v>102</v>
      </c>
      <c r="I135" s="132">
        <v>1.53</v>
      </c>
      <c r="J135" s="132">
        <v>-35</v>
      </c>
      <c r="K135" s="132">
        <v>-34</v>
      </c>
      <c r="L135" s="132" t="b">
        <v>0</v>
      </c>
      <c r="M135" s="132">
        <v>-27.376999999999999</v>
      </c>
      <c r="N135" s="132">
        <v>0.53500000000000003</v>
      </c>
      <c r="O135" s="132">
        <v>-14.654</v>
      </c>
      <c r="P135" s="132">
        <v>2.09</v>
      </c>
      <c r="Q135" s="132">
        <v>-41.246000000000002</v>
      </c>
      <c r="R135" s="132">
        <v>46.35</v>
      </c>
      <c r="S135" s="132">
        <v>-53</v>
      </c>
      <c r="T135" s="132">
        <v>-75</v>
      </c>
      <c r="U135" s="132">
        <v>206</v>
      </c>
      <c r="V135" s="132" t="s">
        <v>2703</v>
      </c>
      <c r="W135" s="132" t="b">
        <v>1</v>
      </c>
      <c r="X135" s="132">
        <v>0</v>
      </c>
      <c r="Y135" s="132" t="b">
        <v>0</v>
      </c>
      <c r="Z135" s="132">
        <v>37</v>
      </c>
      <c r="AA135" s="132">
        <v>0.14199999999999999</v>
      </c>
      <c r="AB135" s="132" t="s">
        <v>102</v>
      </c>
      <c r="AC135" s="132" t="s">
        <v>453</v>
      </c>
      <c r="AD135" s="132" t="s">
        <v>2704</v>
      </c>
      <c r="AE135" s="132">
        <f>MATCH(A135,'Deutschland500 freshly screened'!A:A,0)</f>
        <v>52</v>
      </c>
    </row>
    <row r="136" spans="1:31" x14ac:dyDescent="0.3">
      <c r="A136" s="132" t="s">
        <v>2617</v>
      </c>
      <c r="B136" s="132">
        <v>-4.0599999999999996</v>
      </c>
      <c r="C136" s="132">
        <v>-7.75</v>
      </c>
      <c r="D136" s="132">
        <v>-19.07</v>
      </c>
      <c r="E136" s="132">
        <v>-4.96</v>
      </c>
      <c r="F136" s="188">
        <v>-13.53</v>
      </c>
      <c r="G136" s="393" t="s">
        <v>5672</v>
      </c>
      <c r="H136" s="288" t="s">
        <v>150</v>
      </c>
      <c r="I136" s="132">
        <v>7.2279999999999998</v>
      </c>
      <c r="J136" s="132">
        <v>-52</v>
      </c>
      <c r="K136" s="132">
        <v>-48</v>
      </c>
      <c r="L136" s="132" t="b">
        <v>0</v>
      </c>
      <c r="M136" s="132">
        <v>-34.597999999999999</v>
      </c>
      <c r="N136" s="132">
        <v>0.44800000000000001</v>
      </c>
      <c r="O136" s="132">
        <v>-15.513999999999999</v>
      </c>
      <c r="P136" s="132">
        <v>2.5299999999999998</v>
      </c>
      <c r="Q136" s="132">
        <v>-19.568999999999999</v>
      </c>
      <c r="R136" s="132">
        <v>18.21</v>
      </c>
      <c r="S136" s="132">
        <v>-20</v>
      </c>
      <c r="T136" s="132">
        <v>9</v>
      </c>
      <c r="U136" s="132">
        <v>434</v>
      </c>
      <c r="V136" s="132" t="s">
        <v>2617</v>
      </c>
      <c r="W136" s="132" t="b">
        <v>1</v>
      </c>
      <c r="X136" s="132">
        <v>0</v>
      </c>
      <c r="Y136" s="132" t="b">
        <v>0</v>
      </c>
      <c r="Z136" s="132">
        <v>40</v>
      </c>
      <c r="AA136" s="132">
        <v>0.13500000000000001</v>
      </c>
      <c r="AB136" s="132" t="s">
        <v>150</v>
      </c>
      <c r="AC136" s="132" t="s">
        <v>2822</v>
      </c>
      <c r="AD136" s="132" t="s">
        <v>2618</v>
      </c>
      <c r="AE136" s="132">
        <f>MATCH(A136,'Deutschland500 freshly screened'!A:A,0)</f>
        <v>175</v>
      </c>
    </row>
    <row r="137" spans="1:31" x14ac:dyDescent="0.3">
      <c r="A137" s="132" t="s">
        <v>2681</v>
      </c>
      <c r="B137" s="132">
        <v>0.31</v>
      </c>
      <c r="C137" s="132">
        <v>-8.18</v>
      </c>
      <c r="D137" s="132">
        <v>-14.14</v>
      </c>
      <c r="E137" s="132">
        <v>0.71</v>
      </c>
      <c r="F137" s="192">
        <v>-11.29</v>
      </c>
      <c r="G137" s="404" t="s">
        <v>133</v>
      </c>
      <c r="H137" s="348" t="s">
        <v>24</v>
      </c>
      <c r="I137" s="132">
        <v>8.1430000000000007</v>
      </c>
      <c r="J137" s="132">
        <v>-40</v>
      </c>
      <c r="K137" s="132">
        <v>-38</v>
      </c>
      <c r="L137" s="132" t="b">
        <v>0</v>
      </c>
      <c r="M137" s="132">
        <v>-29.780999999999999</v>
      </c>
      <c r="N137" s="132">
        <v>0.58599999999999997</v>
      </c>
      <c r="O137" s="132">
        <v>-17.443000000000001</v>
      </c>
      <c r="P137" s="132">
        <v>2.52</v>
      </c>
      <c r="Q137" s="132">
        <v>39.65</v>
      </c>
      <c r="R137" s="132">
        <v>6.8049999999999997</v>
      </c>
      <c r="S137" s="132">
        <v>-58</v>
      </c>
      <c r="T137" s="132">
        <v>-42</v>
      </c>
      <c r="U137" s="132">
        <v>1166</v>
      </c>
      <c r="V137" s="132" t="s">
        <v>2681</v>
      </c>
      <c r="W137" s="132" t="b">
        <v>1</v>
      </c>
      <c r="X137" s="132">
        <v>0</v>
      </c>
      <c r="Y137" s="132" t="b">
        <v>0</v>
      </c>
      <c r="Z137" s="132">
        <v>45</v>
      </c>
      <c r="AA137" s="132">
        <v>0.129</v>
      </c>
      <c r="AB137" s="132" t="s">
        <v>24</v>
      </c>
      <c r="AC137" s="132" t="s">
        <v>133</v>
      </c>
      <c r="AD137" s="132" t="s">
        <v>506</v>
      </c>
      <c r="AE137" s="132">
        <f>MATCH(A137,'Deutschland500 freshly screened'!A:A,0)</f>
        <v>195</v>
      </c>
    </row>
    <row r="138" spans="1:31" x14ac:dyDescent="0.3">
      <c r="A138" s="132" t="s">
        <v>2721</v>
      </c>
      <c r="B138" s="132">
        <v>0.55000000000000004</v>
      </c>
      <c r="C138" s="132">
        <v>5.47</v>
      </c>
      <c r="D138" s="132">
        <v>-3.31</v>
      </c>
      <c r="E138" s="132">
        <v>-14.84</v>
      </c>
      <c r="F138" s="168">
        <v>-5.23</v>
      </c>
      <c r="G138" s="405" t="s">
        <v>510</v>
      </c>
      <c r="H138" s="351" t="s">
        <v>48</v>
      </c>
      <c r="I138" s="132">
        <v>2.6019999999999999</v>
      </c>
      <c r="J138" s="132">
        <v>-65</v>
      </c>
      <c r="K138" s="132">
        <v>-62</v>
      </c>
      <c r="L138" s="132" t="b">
        <v>0</v>
      </c>
      <c r="M138" s="132">
        <v>-29.175000000000001</v>
      </c>
      <c r="N138" s="132">
        <v>0.60399999999999998</v>
      </c>
      <c r="O138" s="132">
        <v>-17.626000000000001</v>
      </c>
      <c r="P138" s="132">
        <v>3.58</v>
      </c>
      <c r="Q138" s="132">
        <v>61.627000000000002</v>
      </c>
      <c r="R138" s="132">
        <v>13.595000000000001</v>
      </c>
      <c r="S138" s="132">
        <v>-29</v>
      </c>
      <c r="T138" s="132">
        <v>8</v>
      </c>
      <c r="U138" s="132">
        <v>410</v>
      </c>
      <c r="V138" s="132" t="s">
        <v>2721</v>
      </c>
      <c r="W138" s="132" t="b">
        <v>0</v>
      </c>
      <c r="X138" s="132">
        <v>0</v>
      </c>
      <c r="Y138" s="132" t="b">
        <v>0</v>
      </c>
      <c r="Z138" s="132">
        <v>44</v>
      </c>
      <c r="AA138" s="132">
        <v>0.123</v>
      </c>
      <c r="AB138" s="132" t="s">
        <v>48</v>
      </c>
      <c r="AC138" s="132" t="s">
        <v>510</v>
      </c>
      <c r="AD138" s="132" t="s">
        <v>511</v>
      </c>
      <c r="AE138" s="132">
        <f>MATCH(A138,'Deutschland500 freshly screened'!A:A,0)</f>
        <v>100</v>
      </c>
    </row>
    <row r="139" spans="1:31" x14ac:dyDescent="0.3">
      <c r="A139" s="132" t="s">
        <v>2650</v>
      </c>
      <c r="B139" s="132">
        <v>0.17</v>
      </c>
      <c r="C139" s="132">
        <v>-8.31</v>
      </c>
      <c r="D139" s="132">
        <v>-13.08</v>
      </c>
      <c r="E139" s="132">
        <v>3.82</v>
      </c>
      <c r="F139" s="155">
        <v>-7.29</v>
      </c>
      <c r="G139" s="376" t="s">
        <v>351</v>
      </c>
      <c r="H139" s="351" t="s">
        <v>48</v>
      </c>
      <c r="I139" s="132">
        <v>1.2809999999999999</v>
      </c>
      <c r="J139" s="132">
        <v>-59</v>
      </c>
      <c r="K139" s="132">
        <v>-51</v>
      </c>
      <c r="L139" s="132" t="b">
        <v>0</v>
      </c>
      <c r="M139" s="132">
        <v>-33.960999999999999</v>
      </c>
      <c r="N139" s="132">
        <v>0.59</v>
      </c>
      <c r="O139" s="132">
        <v>-20.039000000000001</v>
      </c>
      <c r="P139" s="132">
        <v>2.99</v>
      </c>
      <c r="Q139" s="132">
        <v>-48.627000000000002</v>
      </c>
      <c r="R139" s="132">
        <v>23.4</v>
      </c>
      <c r="S139" s="132">
        <v>33</v>
      </c>
      <c r="T139" s="132">
        <v>20</v>
      </c>
      <c r="U139" s="132">
        <v>286</v>
      </c>
      <c r="V139" s="132" t="s">
        <v>2650</v>
      </c>
      <c r="W139" s="132" t="b">
        <v>1</v>
      </c>
      <c r="X139" s="132">
        <v>0</v>
      </c>
      <c r="Y139" s="132" t="b">
        <v>0</v>
      </c>
      <c r="Z139" s="132">
        <v>36</v>
      </c>
      <c r="AA139" s="132">
        <v>0.11600000000000001</v>
      </c>
      <c r="AB139" s="132" t="s">
        <v>48</v>
      </c>
      <c r="AC139" s="132" t="s">
        <v>351</v>
      </c>
      <c r="AD139" s="132" t="s">
        <v>2651</v>
      </c>
      <c r="AE139" s="132">
        <f>MATCH(A139,'Deutschland500 freshly screened'!A:A,0)</f>
        <v>180</v>
      </c>
    </row>
    <row r="140" spans="1:31" x14ac:dyDescent="0.3">
      <c r="A140" s="132" t="s">
        <v>2736</v>
      </c>
      <c r="B140" s="132">
        <v>-1.39</v>
      </c>
      <c r="C140" s="132">
        <v>-0.6</v>
      </c>
      <c r="D140" s="132">
        <v>-22.49</v>
      </c>
      <c r="E140" s="132">
        <v>-15.74</v>
      </c>
      <c r="F140" s="187">
        <v>-19.350000000000001</v>
      </c>
      <c r="G140" s="371" t="s">
        <v>101</v>
      </c>
      <c r="H140" s="412" t="s">
        <v>102</v>
      </c>
      <c r="I140" s="132">
        <v>1.81</v>
      </c>
      <c r="J140" s="132">
        <v>-49</v>
      </c>
      <c r="K140" s="132">
        <v>-49</v>
      </c>
      <c r="L140" s="132" t="b">
        <v>0</v>
      </c>
      <c r="M140" s="132">
        <v>-41.323999999999998</v>
      </c>
      <c r="N140" s="132">
        <v>0.49299999999999999</v>
      </c>
      <c r="O140" s="132">
        <v>-20.363</v>
      </c>
      <c r="P140" s="132">
        <v>2.73</v>
      </c>
      <c r="Q140" s="132">
        <v>5.8869999999999996</v>
      </c>
      <c r="R140" s="132">
        <v>4.9800000000000004</v>
      </c>
      <c r="S140" s="132">
        <v>-66</v>
      </c>
      <c r="T140" s="132">
        <v>-78</v>
      </c>
      <c r="U140" s="132">
        <v>1471</v>
      </c>
      <c r="V140" s="132" t="s">
        <v>2736</v>
      </c>
      <c r="W140" s="132" t="b">
        <v>1</v>
      </c>
      <c r="X140" s="132">
        <v>0</v>
      </c>
      <c r="Y140" s="132" t="b">
        <v>0</v>
      </c>
      <c r="Z140" s="132">
        <v>43</v>
      </c>
      <c r="AA140" s="132">
        <v>0.11</v>
      </c>
      <c r="AB140" s="132" t="s">
        <v>102</v>
      </c>
      <c r="AC140" s="132" t="s">
        <v>101</v>
      </c>
      <c r="AD140" s="132" t="s">
        <v>2709</v>
      </c>
      <c r="AE140" s="132">
        <f>MATCH(A140,'Deutschland500 freshly screened'!A:A,0)</f>
        <v>172</v>
      </c>
    </row>
    <row r="141" spans="1:31" x14ac:dyDescent="0.3">
      <c r="A141" s="132" t="s">
        <v>2714</v>
      </c>
      <c r="B141" s="132">
        <v>2.84</v>
      </c>
      <c r="C141" s="132">
        <v>5.12</v>
      </c>
      <c r="D141" s="132">
        <v>-1.61</v>
      </c>
      <c r="E141" s="132">
        <v>-3</v>
      </c>
      <c r="F141" s="158">
        <v>-9.4600000000000009</v>
      </c>
      <c r="G141" s="285" t="s">
        <v>153</v>
      </c>
      <c r="H141" s="351" t="s">
        <v>48</v>
      </c>
      <c r="I141" s="132">
        <v>5.5229999999999997</v>
      </c>
      <c r="J141" s="132">
        <v>-50</v>
      </c>
      <c r="K141" s="132">
        <v>-42</v>
      </c>
      <c r="L141" s="132" t="b">
        <v>0</v>
      </c>
      <c r="M141" s="132">
        <v>-35.994</v>
      </c>
      <c r="N141" s="132">
        <v>0.57399999999999995</v>
      </c>
      <c r="O141" s="132">
        <v>-20.675000000000001</v>
      </c>
      <c r="P141" s="132">
        <v>3.86</v>
      </c>
      <c r="Q141" s="132">
        <v>49.771999999999998</v>
      </c>
      <c r="R141" s="132">
        <v>106.7</v>
      </c>
      <c r="S141" s="132">
        <v>-69</v>
      </c>
      <c r="T141" s="132">
        <v>-75</v>
      </c>
      <c r="U141" s="132">
        <v>48</v>
      </c>
      <c r="V141" s="132" t="s">
        <v>2714</v>
      </c>
      <c r="W141" s="132" t="b">
        <v>0</v>
      </c>
      <c r="X141" s="132">
        <v>0</v>
      </c>
      <c r="Y141" s="132" t="b">
        <v>0</v>
      </c>
      <c r="Z141" s="132">
        <v>42</v>
      </c>
      <c r="AA141" s="132">
        <v>0.10299999999999999</v>
      </c>
      <c r="AB141" s="132" t="s">
        <v>48</v>
      </c>
      <c r="AC141" s="132" t="s">
        <v>153</v>
      </c>
      <c r="AD141" s="132" t="s">
        <v>2715</v>
      </c>
      <c r="AE141" s="132">
        <f>MATCH(A141,'Deutschland500 freshly screened'!A:A,0)</f>
        <v>124</v>
      </c>
    </row>
    <row r="142" spans="1:31" x14ac:dyDescent="0.3">
      <c r="A142" s="132" t="s">
        <v>2647</v>
      </c>
      <c r="B142" s="132">
        <v>0.24</v>
      </c>
      <c r="C142" s="132">
        <v>-4.66</v>
      </c>
      <c r="D142" s="132">
        <v>-12.72</v>
      </c>
      <c r="E142" s="132">
        <v>-11.42</v>
      </c>
      <c r="F142" s="172">
        <v>-12.9</v>
      </c>
      <c r="G142" s="250" t="s">
        <v>326</v>
      </c>
      <c r="H142" s="412" t="s">
        <v>102</v>
      </c>
      <c r="I142" s="132">
        <v>2.5489999999999999</v>
      </c>
      <c r="J142" s="132">
        <v>-34</v>
      </c>
      <c r="K142" s="132">
        <v>-34</v>
      </c>
      <c r="L142" s="132" t="b">
        <v>0</v>
      </c>
      <c r="M142" s="132">
        <v>-32.061999999999998</v>
      </c>
      <c r="N142" s="132">
        <v>0.81599999999999995</v>
      </c>
      <c r="O142" s="132">
        <v>-26.155999999999999</v>
      </c>
      <c r="P142" s="132">
        <v>1.51</v>
      </c>
      <c r="Q142" s="132">
        <v>63.526000000000003</v>
      </c>
      <c r="R142" s="132">
        <v>12.49</v>
      </c>
      <c r="S142" s="132">
        <v>-56</v>
      </c>
      <c r="T142" s="132">
        <v>-40</v>
      </c>
      <c r="U142" s="132">
        <v>1058</v>
      </c>
      <c r="V142" s="132" t="s">
        <v>2647</v>
      </c>
      <c r="W142" s="132" t="b">
        <v>1</v>
      </c>
      <c r="X142" s="132">
        <v>0</v>
      </c>
      <c r="Y142" s="132" t="b">
        <v>0</v>
      </c>
      <c r="Z142" s="132">
        <v>38</v>
      </c>
      <c r="AA142" s="132">
        <v>9.7000000000000003E-2</v>
      </c>
      <c r="AB142" s="132" t="s">
        <v>102</v>
      </c>
      <c r="AC142" s="132" t="s">
        <v>326</v>
      </c>
      <c r="AD142" s="132" t="s">
        <v>5677</v>
      </c>
      <c r="AE142" s="132">
        <f>MATCH(A142,'Deutschland500 freshly screened'!A:A,0)</f>
        <v>55</v>
      </c>
    </row>
    <row r="143" spans="1:31" x14ac:dyDescent="0.3">
      <c r="A143" s="132" t="s">
        <v>2640</v>
      </c>
      <c r="B143" s="132">
        <v>-0.54</v>
      </c>
      <c r="C143" s="132">
        <v>-1.42</v>
      </c>
      <c r="D143" s="132">
        <v>-22.55</v>
      </c>
      <c r="E143" s="132">
        <v>-11.21</v>
      </c>
      <c r="F143" s="192">
        <v>-12.82</v>
      </c>
      <c r="G143" s="382" t="s">
        <v>5667</v>
      </c>
      <c r="H143" s="352" t="s">
        <v>245</v>
      </c>
      <c r="I143" s="132">
        <v>23.318999999999999</v>
      </c>
      <c r="J143" s="132">
        <v>-31</v>
      </c>
      <c r="K143" s="132">
        <v>-28</v>
      </c>
      <c r="L143" s="132" t="b">
        <v>0</v>
      </c>
      <c r="M143" s="132">
        <v>-51.518000000000001</v>
      </c>
      <c r="N143" s="132">
        <v>0.60099999999999998</v>
      </c>
      <c r="O143" s="132">
        <v>-30.951000000000001</v>
      </c>
      <c r="P143" s="132">
        <v>2.89</v>
      </c>
      <c r="Q143" s="132">
        <v>80.521000000000001</v>
      </c>
      <c r="R143" s="132">
        <v>31.35</v>
      </c>
      <c r="S143" s="132">
        <v>-30</v>
      </c>
      <c r="T143" s="132">
        <v>-14</v>
      </c>
      <c r="U143" s="132">
        <v>220</v>
      </c>
      <c r="V143" s="132" t="s">
        <v>2640</v>
      </c>
      <c r="W143" s="132" t="b">
        <v>1</v>
      </c>
      <c r="X143" s="132">
        <v>0</v>
      </c>
      <c r="Y143" s="132" t="b">
        <v>0</v>
      </c>
      <c r="Z143" s="132">
        <v>41</v>
      </c>
      <c r="AA143" s="132">
        <v>0.09</v>
      </c>
      <c r="AB143" s="132" t="s">
        <v>245</v>
      </c>
      <c r="AC143" s="132" t="s">
        <v>2852</v>
      </c>
      <c r="AD143" s="132" t="s">
        <v>2641</v>
      </c>
      <c r="AE143" s="132">
        <f>MATCH(A143,'Deutschland500 freshly screened'!A:A,0)</f>
        <v>70</v>
      </c>
    </row>
    <row r="144" spans="1:31" x14ac:dyDescent="0.3">
      <c r="A144" s="132" t="s">
        <v>2684</v>
      </c>
      <c r="B144" s="132">
        <v>0.39</v>
      </c>
      <c r="C144" s="132">
        <v>13.81</v>
      </c>
      <c r="D144" s="132">
        <v>6.35</v>
      </c>
      <c r="E144" s="132">
        <v>8.89</v>
      </c>
      <c r="F144" s="147">
        <v>-6.95</v>
      </c>
      <c r="G144" s="396" t="s">
        <v>79</v>
      </c>
      <c r="H144" s="410" t="s">
        <v>36</v>
      </c>
      <c r="I144" s="132">
        <v>6.8929999999999998</v>
      </c>
      <c r="J144" s="132">
        <v>-71</v>
      </c>
      <c r="K144" s="132">
        <v>-55</v>
      </c>
      <c r="L144" s="132" t="b">
        <v>1</v>
      </c>
      <c r="M144" s="132">
        <v>-63.371000000000002</v>
      </c>
      <c r="N144" s="132">
        <v>0.55100000000000005</v>
      </c>
      <c r="O144" s="132">
        <v>-34.933999999999997</v>
      </c>
      <c r="P144" s="132">
        <v>5.96</v>
      </c>
      <c r="Q144" s="132">
        <v>-38.192999999999998</v>
      </c>
      <c r="R144" s="132">
        <v>25.715</v>
      </c>
      <c r="S144" s="132">
        <v>-56</v>
      </c>
      <c r="T144" s="132">
        <v>-66</v>
      </c>
      <c r="U144" s="132">
        <v>130</v>
      </c>
      <c r="V144" s="132" t="s">
        <v>2684</v>
      </c>
      <c r="W144" s="132" t="b">
        <v>0</v>
      </c>
      <c r="X144" s="132">
        <v>0</v>
      </c>
      <c r="Y144" s="132" t="b">
        <v>0</v>
      </c>
      <c r="Z144" s="132">
        <v>48</v>
      </c>
      <c r="AA144" s="132">
        <v>8.4000000000000005E-2</v>
      </c>
      <c r="AB144" s="132" t="s">
        <v>36</v>
      </c>
      <c r="AC144" s="132" t="s">
        <v>79</v>
      </c>
      <c r="AD144" s="132" t="s">
        <v>2685</v>
      </c>
      <c r="AE144" s="132">
        <f>MATCH(A144,'Deutschland500 freshly screened'!A:A,0)</f>
        <v>60</v>
      </c>
    </row>
    <row r="145" spans="1:31" x14ac:dyDescent="0.3">
      <c r="A145" s="132" t="s">
        <v>2745</v>
      </c>
      <c r="B145" s="132">
        <v>-2.39</v>
      </c>
      <c r="C145" s="132">
        <v>-8.49</v>
      </c>
      <c r="D145" s="132">
        <v>-25.71</v>
      </c>
      <c r="E145" s="132">
        <v>-36.200000000000003</v>
      </c>
      <c r="F145" s="187">
        <v>-36.81</v>
      </c>
      <c r="G145" s="397" t="s">
        <v>5678</v>
      </c>
      <c r="H145" s="345" t="s">
        <v>44</v>
      </c>
      <c r="I145" s="132">
        <v>25.72</v>
      </c>
      <c r="J145" s="132">
        <v>-62</v>
      </c>
      <c r="K145" s="132">
        <v>-61</v>
      </c>
      <c r="L145" s="132" t="b">
        <v>0</v>
      </c>
      <c r="M145" s="132">
        <v>-55.63</v>
      </c>
      <c r="N145" s="132">
        <v>0.64500000000000002</v>
      </c>
      <c r="O145" s="132">
        <v>-35.902999999999999</v>
      </c>
      <c r="P145" s="132">
        <v>3.48</v>
      </c>
      <c r="Q145" s="132">
        <v>17.030999999999999</v>
      </c>
      <c r="R145" s="132">
        <v>26.18</v>
      </c>
      <c r="S145" s="132">
        <v>-45</v>
      </c>
      <c r="T145" s="132">
        <v>-32</v>
      </c>
      <c r="U145" s="132">
        <v>219</v>
      </c>
      <c r="V145" s="132" t="s">
        <v>2745</v>
      </c>
      <c r="W145" s="132" t="b">
        <v>1</v>
      </c>
      <c r="X145" s="132">
        <v>0</v>
      </c>
      <c r="Y145" s="132" t="b">
        <v>0</v>
      </c>
      <c r="Z145" s="132">
        <v>42</v>
      </c>
      <c r="AA145" s="132">
        <v>7.6999999999999999E-2</v>
      </c>
      <c r="AB145" s="132" t="s">
        <v>44</v>
      </c>
      <c r="AC145" s="132" t="s">
        <v>2849</v>
      </c>
      <c r="AD145" s="132" t="s">
        <v>2746</v>
      </c>
      <c r="AE145" s="132">
        <f>MATCH(A145,'Deutschland500 freshly screened'!A:A,0)</f>
        <v>123</v>
      </c>
    </row>
    <row r="146" spans="1:31" x14ac:dyDescent="0.3">
      <c r="A146" s="132" t="s">
        <v>5746</v>
      </c>
      <c r="B146" s="132">
        <v>-2.4500000000000002</v>
      </c>
      <c r="C146" s="132">
        <v>-19.29</v>
      </c>
      <c r="D146" s="132">
        <v>-15.46</v>
      </c>
      <c r="E146" s="132">
        <v>-26.02</v>
      </c>
      <c r="F146" s="168">
        <v>-27.1</v>
      </c>
      <c r="G146" s="367" t="s">
        <v>365</v>
      </c>
      <c r="H146" s="410" t="s">
        <v>36</v>
      </c>
      <c r="I146" s="132">
        <v>2.7309999999999999</v>
      </c>
      <c r="J146" s="132">
        <v>-28</v>
      </c>
      <c r="K146" s="132">
        <v>-28</v>
      </c>
      <c r="L146" s="132" t="b">
        <v>0</v>
      </c>
      <c r="M146" s="132">
        <v>-49.213999999999999</v>
      </c>
      <c r="N146" s="132">
        <v>0.74299999999999999</v>
      </c>
      <c r="O146" s="132">
        <v>-36.564</v>
      </c>
      <c r="P146" s="132">
        <v>2.2599999999999998</v>
      </c>
      <c r="Q146" s="132">
        <v>-48.965000000000003</v>
      </c>
      <c r="R146" s="132">
        <v>67.8</v>
      </c>
      <c r="S146" s="132">
        <v>-50</v>
      </c>
      <c r="T146" s="132">
        <v>-47</v>
      </c>
      <c r="U146" s="132">
        <v>130</v>
      </c>
      <c r="V146" s="132" t="s">
        <v>5746</v>
      </c>
      <c r="W146" s="132" t="b">
        <v>1</v>
      </c>
      <c r="X146" s="132">
        <v>0</v>
      </c>
      <c r="Y146" s="132" t="b">
        <v>0</v>
      </c>
      <c r="Z146" s="132">
        <v>39</v>
      </c>
      <c r="AA146" s="132">
        <v>7.0999999999999994E-2</v>
      </c>
      <c r="AB146" s="132" t="s">
        <v>36</v>
      </c>
      <c r="AC146" s="132" t="s">
        <v>365</v>
      </c>
      <c r="AD146" s="132" t="s">
        <v>5747</v>
      </c>
      <c r="AE146" s="132">
        <f>MATCH(A146,'Deutschland500 freshly screened'!A:A,0)</f>
        <v>178</v>
      </c>
    </row>
    <row r="147" spans="1:31" x14ac:dyDescent="0.3">
      <c r="A147" s="132" t="s">
        <v>2634</v>
      </c>
      <c r="B147" s="132">
        <v>-5.74</v>
      </c>
      <c r="C147" s="132">
        <v>-17.82</v>
      </c>
      <c r="D147" s="132">
        <v>-14.88</v>
      </c>
      <c r="E147" s="132">
        <v>-15.67</v>
      </c>
      <c r="F147" s="190">
        <v>-26.62</v>
      </c>
      <c r="G147" s="395" t="s">
        <v>111</v>
      </c>
      <c r="H147" s="345" t="s">
        <v>44</v>
      </c>
      <c r="I147" s="132">
        <v>0.79800000000000004</v>
      </c>
      <c r="J147" s="132">
        <v>-51</v>
      </c>
      <c r="K147" s="132">
        <v>-51</v>
      </c>
      <c r="L147" s="132" t="b">
        <v>0</v>
      </c>
      <c r="M147" s="132">
        <v>-52.997999999999998</v>
      </c>
      <c r="N147" s="132">
        <v>0.75600000000000001</v>
      </c>
      <c r="O147" s="132">
        <v>-40.088000000000001</v>
      </c>
      <c r="P147" s="132">
        <v>3.87</v>
      </c>
      <c r="Q147" s="132">
        <v>-20.030999999999999</v>
      </c>
      <c r="R147" s="132">
        <v>45.2</v>
      </c>
      <c r="S147" s="132">
        <v>-80</v>
      </c>
      <c r="T147" s="132">
        <v>-81</v>
      </c>
      <c r="U147" s="132">
        <v>114</v>
      </c>
      <c r="V147" s="132" t="s">
        <v>2634</v>
      </c>
      <c r="W147" s="132" t="b">
        <v>1</v>
      </c>
      <c r="X147" s="132">
        <v>0</v>
      </c>
      <c r="Y147" s="132" t="b">
        <v>0</v>
      </c>
      <c r="Z147" s="132">
        <v>45</v>
      </c>
      <c r="AA147" s="132">
        <v>6.5000000000000002E-2</v>
      </c>
      <c r="AB147" s="132" t="s">
        <v>44</v>
      </c>
      <c r="AC147" s="132" t="s">
        <v>111</v>
      </c>
      <c r="AD147" s="132" t="s">
        <v>2635</v>
      </c>
      <c r="AE147" s="132">
        <f>MATCH(A147,'Deutschland500 freshly screened'!A:A,0)</f>
        <v>169</v>
      </c>
    </row>
    <row r="148" spans="1:31" x14ac:dyDescent="0.3">
      <c r="A148" s="132" t="s">
        <v>2698</v>
      </c>
      <c r="B148" s="132">
        <v>-1.76</v>
      </c>
      <c r="C148" s="132">
        <v>-5.82</v>
      </c>
      <c r="D148" s="132">
        <v>-30.05</v>
      </c>
      <c r="E148" s="132">
        <v>-21.12</v>
      </c>
      <c r="F148" s="201">
        <v>-26.52</v>
      </c>
      <c r="G148" s="390" t="s">
        <v>5673</v>
      </c>
      <c r="H148" s="345" t="s">
        <v>44</v>
      </c>
      <c r="I148" s="132">
        <v>2.2799999999999998</v>
      </c>
      <c r="J148" s="132">
        <v>-56</v>
      </c>
      <c r="K148" s="132">
        <v>-56</v>
      </c>
      <c r="L148" s="132" t="b">
        <v>0</v>
      </c>
      <c r="M148" s="132">
        <v>-69.534999999999997</v>
      </c>
      <c r="N148" s="132">
        <v>0.64400000000000002</v>
      </c>
      <c r="O148" s="132">
        <v>-44.746000000000002</v>
      </c>
      <c r="P148" s="132">
        <v>3.47</v>
      </c>
      <c r="Q148" s="132">
        <v>-53.726999999999997</v>
      </c>
      <c r="R148" s="132">
        <v>12.87</v>
      </c>
      <c r="S148" s="132">
        <v>-33</v>
      </c>
      <c r="T148" s="132">
        <v>-35</v>
      </c>
      <c r="U148" s="132">
        <v>447</v>
      </c>
      <c r="V148" s="132" t="s">
        <v>2698</v>
      </c>
      <c r="W148" s="132" t="b">
        <v>1</v>
      </c>
      <c r="X148" s="132">
        <v>0</v>
      </c>
      <c r="Y148" s="132" t="b">
        <v>0</v>
      </c>
      <c r="Z148" s="132">
        <v>44</v>
      </c>
      <c r="AA148" s="132">
        <v>5.8000000000000003E-2</v>
      </c>
      <c r="AB148" s="132" t="s">
        <v>44</v>
      </c>
      <c r="AC148" s="132" t="s">
        <v>2853</v>
      </c>
      <c r="AD148" s="132" t="s">
        <v>500</v>
      </c>
      <c r="AE148" s="132">
        <f>MATCH(A148,'Deutschland500 freshly screened'!A:A,0)</f>
        <v>190</v>
      </c>
    </row>
    <row r="149" spans="1:31" x14ac:dyDescent="0.3">
      <c r="A149" s="132" t="s">
        <v>2723</v>
      </c>
      <c r="B149" s="132">
        <v>1.91</v>
      </c>
      <c r="C149" s="132">
        <v>15.38</v>
      </c>
      <c r="D149" s="132">
        <v>-28.81</v>
      </c>
      <c r="E149" s="132">
        <v>-26.1</v>
      </c>
      <c r="F149" s="184">
        <v>-25.22</v>
      </c>
      <c r="G149" s="406" t="s">
        <v>731</v>
      </c>
      <c r="H149" s="409" t="s">
        <v>28</v>
      </c>
      <c r="I149" s="132">
        <v>0.58899999999999997</v>
      </c>
      <c r="J149" s="132">
        <v>-69</v>
      </c>
      <c r="K149" s="132">
        <v>-64</v>
      </c>
      <c r="L149" s="132" t="b">
        <v>0</v>
      </c>
      <c r="M149" s="132">
        <v>-71.495000000000005</v>
      </c>
      <c r="N149" s="132">
        <v>0.67</v>
      </c>
      <c r="O149" s="132">
        <v>-47.875999999999998</v>
      </c>
      <c r="P149" s="132">
        <v>4.58</v>
      </c>
      <c r="Q149" s="132">
        <v>-18.952999999999999</v>
      </c>
      <c r="R149" s="132">
        <v>4.3819999999999997</v>
      </c>
      <c r="S149" s="132">
        <v>-88</v>
      </c>
      <c r="T149" s="132">
        <v>-92</v>
      </c>
      <c r="U149" s="132">
        <v>997</v>
      </c>
      <c r="V149" s="132" t="s">
        <v>2723</v>
      </c>
      <c r="W149" s="132" t="b">
        <v>1</v>
      </c>
      <c r="X149" s="132">
        <v>0</v>
      </c>
      <c r="Y149" s="132" t="b">
        <v>0</v>
      </c>
      <c r="Z149" s="132">
        <v>33</v>
      </c>
      <c r="AA149" s="132">
        <v>5.1999999999999998E-2</v>
      </c>
      <c r="AB149" s="132" t="s">
        <v>28</v>
      </c>
      <c r="AC149" s="132" t="s">
        <v>731</v>
      </c>
      <c r="AD149" s="132" t="s">
        <v>2724</v>
      </c>
      <c r="AE149" s="132">
        <f>MATCH(A149,'Deutschland500 freshly screened'!A:A,0)</f>
        <v>56</v>
      </c>
    </row>
    <row r="150" spans="1:31" x14ac:dyDescent="0.3">
      <c r="A150" s="132" t="s">
        <v>2673</v>
      </c>
      <c r="B150" s="132">
        <v>0.55000000000000004</v>
      </c>
      <c r="C150" s="132">
        <v>-0.59</v>
      </c>
      <c r="D150" s="132">
        <v>-11.29</v>
      </c>
      <c r="E150" s="132">
        <v>-23.6</v>
      </c>
      <c r="F150" s="202">
        <v>-25.87</v>
      </c>
      <c r="G150" s="384" t="s">
        <v>243</v>
      </c>
      <c r="H150" s="410" t="s">
        <v>36</v>
      </c>
      <c r="I150" s="132">
        <v>6.3129999999999997</v>
      </c>
      <c r="J150" s="132">
        <v>-53</v>
      </c>
      <c r="K150" s="132">
        <v>-47</v>
      </c>
      <c r="L150" s="132" t="b">
        <v>0</v>
      </c>
      <c r="M150" s="132">
        <v>-64.838999999999999</v>
      </c>
      <c r="N150" s="132">
        <v>0.76500000000000001</v>
      </c>
      <c r="O150" s="132">
        <v>-49.625999999999998</v>
      </c>
      <c r="P150" s="132">
        <v>3.17</v>
      </c>
      <c r="Q150" s="132">
        <v>-35.322000000000003</v>
      </c>
      <c r="R150" s="132">
        <v>41.96</v>
      </c>
      <c r="S150" s="132">
        <v>-64</v>
      </c>
      <c r="T150" s="132">
        <v>-73</v>
      </c>
      <c r="U150" s="132">
        <v>150</v>
      </c>
      <c r="V150" s="132" t="s">
        <v>2673</v>
      </c>
      <c r="W150" s="132" t="b">
        <v>1</v>
      </c>
      <c r="X150" s="132">
        <v>0</v>
      </c>
      <c r="Y150" s="132" t="b">
        <v>0</v>
      </c>
      <c r="Z150" s="132">
        <v>52</v>
      </c>
      <c r="AA150" s="132">
        <v>4.4999999999999998E-2</v>
      </c>
      <c r="AB150" s="132" t="s">
        <v>36</v>
      </c>
      <c r="AC150" s="132" t="s">
        <v>243</v>
      </c>
      <c r="AD150" s="132" t="s">
        <v>2674</v>
      </c>
      <c r="AE150" s="132">
        <f>MATCH(A150,'Deutschland500 freshly screened'!A:A,0)</f>
        <v>54</v>
      </c>
    </row>
    <row r="151" spans="1:31" x14ac:dyDescent="0.3">
      <c r="A151" s="132" t="s">
        <v>2601</v>
      </c>
      <c r="B151" s="132">
        <v>3.99</v>
      </c>
      <c r="C151" s="132">
        <v>3.92</v>
      </c>
      <c r="D151" s="132">
        <v>-11.03</v>
      </c>
      <c r="E151" s="132">
        <v>-15.36</v>
      </c>
      <c r="F151" s="192">
        <v>-18.13</v>
      </c>
      <c r="G151" s="407" t="s">
        <v>507</v>
      </c>
      <c r="H151" s="351" t="s">
        <v>48</v>
      </c>
      <c r="I151" s="132">
        <v>2.7330000000000001</v>
      </c>
      <c r="J151" s="132">
        <v>-54</v>
      </c>
      <c r="K151" s="132">
        <v>-46</v>
      </c>
      <c r="L151" s="132" t="b">
        <v>0</v>
      </c>
      <c r="M151" s="132">
        <v>-57.206000000000003</v>
      </c>
      <c r="N151" s="132">
        <v>0.90100000000000002</v>
      </c>
      <c r="O151" s="132">
        <v>-51.561999999999998</v>
      </c>
      <c r="P151" s="132">
        <v>2.42</v>
      </c>
      <c r="Q151" s="132">
        <v>18.507999999999999</v>
      </c>
      <c r="R151" s="132">
        <v>62.6</v>
      </c>
      <c r="S151" s="132">
        <v>-45</v>
      </c>
      <c r="T151" s="132">
        <v>-49</v>
      </c>
      <c r="U151" s="132">
        <v>132</v>
      </c>
      <c r="V151" s="132" t="s">
        <v>2601</v>
      </c>
      <c r="W151" s="132" t="b">
        <v>1</v>
      </c>
      <c r="X151" s="132">
        <v>0</v>
      </c>
      <c r="Y151" s="132" t="b">
        <v>0</v>
      </c>
      <c r="Z151" s="132">
        <v>39</v>
      </c>
      <c r="AA151" s="132">
        <v>3.9E-2</v>
      </c>
      <c r="AB151" s="132" t="s">
        <v>48</v>
      </c>
      <c r="AC151" s="132" t="s">
        <v>507</v>
      </c>
      <c r="AD151" s="132" t="s">
        <v>2602</v>
      </c>
      <c r="AE151" s="132">
        <f>MATCH(A151,'Deutschland500 freshly screened'!A:A,0)</f>
        <v>25</v>
      </c>
    </row>
    <row r="152" spans="1:31" x14ac:dyDescent="0.3">
      <c r="A152" s="132" t="s">
        <v>2642</v>
      </c>
      <c r="B152" s="132">
        <v>7.38</v>
      </c>
      <c r="C152" s="132">
        <v>-40.590000000000003</v>
      </c>
      <c r="D152" s="132">
        <v>-46.07</v>
      </c>
      <c r="E152" s="132">
        <v>-69.75</v>
      </c>
      <c r="F152" s="160">
        <v>-64.099999999999994</v>
      </c>
      <c r="G152" s="229" t="s">
        <v>202</v>
      </c>
      <c r="H152" s="410" t="s">
        <v>36</v>
      </c>
      <c r="I152" s="132">
        <v>1.28</v>
      </c>
      <c r="J152" s="132">
        <v>-85</v>
      </c>
      <c r="K152" s="132">
        <v>-84</v>
      </c>
      <c r="L152" s="132" t="b">
        <v>0</v>
      </c>
      <c r="M152" s="132">
        <v>-77.183999999999997</v>
      </c>
      <c r="N152" s="132">
        <v>0.69899999999999995</v>
      </c>
      <c r="O152" s="132">
        <v>-53.975999999999999</v>
      </c>
      <c r="P152" s="132">
        <v>13.41</v>
      </c>
      <c r="Q152" s="132">
        <v>62.798000000000002</v>
      </c>
      <c r="R152" s="132">
        <v>7.3639999999999999</v>
      </c>
      <c r="S152" s="132">
        <v>-18</v>
      </c>
      <c r="T152" s="132">
        <v>45</v>
      </c>
      <c r="U152" s="132">
        <v>202</v>
      </c>
      <c r="V152" s="132" t="s">
        <v>2642</v>
      </c>
      <c r="W152" s="132" t="b">
        <v>1</v>
      </c>
      <c r="X152" s="132">
        <v>0</v>
      </c>
      <c r="Y152" s="132" t="b">
        <v>0</v>
      </c>
      <c r="Z152" s="132">
        <v>40</v>
      </c>
      <c r="AA152" s="132">
        <v>3.2000000000000001E-2</v>
      </c>
      <c r="AB152" s="132" t="s">
        <v>36</v>
      </c>
      <c r="AC152" s="132" t="s">
        <v>202</v>
      </c>
      <c r="AD152" s="132" t="s">
        <v>2643</v>
      </c>
      <c r="AE152" s="132">
        <f>MATCH(A152,'Deutschland500 freshly screened'!A:A,0)</f>
        <v>191</v>
      </c>
    </row>
    <row r="153" spans="1:31" x14ac:dyDescent="0.3">
      <c r="A153" s="132" t="s">
        <v>2597</v>
      </c>
      <c r="B153" s="132">
        <v>-10.14</v>
      </c>
      <c r="C153" s="132">
        <v>-15.69</v>
      </c>
      <c r="D153" s="132">
        <v>-30.62</v>
      </c>
      <c r="E153" s="132">
        <v>-30.78</v>
      </c>
      <c r="F153" s="192">
        <v>-31.36</v>
      </c>
      <c r="G153" s="408" t="s">
        <v>70</v>
      </c>
      <c r="H153" s="348" t="s">
        <v>24</v>
      </c>
      <c r="I153" s="132">
        <v>0.58199999999999996</v>
      </c>
      <c r="J153" s="132">
        <v>-86</v>
      </c>
      <c r="K153" s="132">
        <v>-86</v>
      </c>
      <c r="L153" s="132" t="b">
        <v>0</v>
      </c>
      <c r="M153" s="132">
        <v>-66.674000000000007</v>
      </c>
      <c r="N153" s="132">
        <v>0.89100000000000001</v>
      </c>
      <c r="O153" s="132">
        <v>-59.372999999999998</v>
      </c>
      <c r="P153" s="132">
        <v>4.62</v>
      </c>
      <c r="Q153" s="132">
        <v>-99.841999999999999</v>
      </c>
      <c r="R153" s="132">
        <v>13.65</v>
      </c>
      <c r="S153" s="132">
        <v>97</v>
      </c>
      <c r="T153" s="132">
        <v>107</v>
      </c>
      <c r="U153" s="132">
        <v>316</v>
      </c>
      <c r="V153" s="132" t="s">
        <v>2597</v>
      </c>
      <c r="W153" s="132" t="b">
        <v>1</v>
      </c>
      <c r="X153" s="132">
        <v>0</v>
      </c>
      <c r="Y153" s="132" t="b">
        <v>0</v>
      </c>
      <c r="Z153" s="132">
        <v>38</v>
      </c>
      <c r="AA153" s="132">
        <v>2.5999999999999999E-2</v>
      </c>
      <c r="AB153" s="132" t="s">
        <v>24</v>
      </c>
      <c r="AC153" s="132" t="s">
        <v>70</v>
      </c>
      <c r="AD153" s="132" t="s">
        <v>2598</v>
      </c>
      <c r="AE153" s="132">
        <f>MATCH(A153,'Deutschland500 freshly screened'!A:A,0)</f>
        <v>189</v>
      </c>
    </row>
    <row r="154" spans="1:31" x14ac:dyDescent="0.3">
      <c r="A154" s="132" t="s">
        <v>2645</v>
      </c>
      <c r="B154" s="132">
        <v>2.5299999999999998</v>
      </c>
      <c r="C154" s="132">
        <v>-1.1399999999999999</v>
      </c>
      <c r="D154" s="132">
        <v>-24.65</v>
      </c>
      <c r="E154" s="132">
        <v>-25.86</v>
      </c>
      <c r="F154" s="189">
        <v>-30.89</v>
      </c>
      <c r="G154" s="402" t="s">
        <v>512</v>
      </c>
      <c r="H154" s="348" t="s">
        <v>24</v>
      </c>
      <c r="I154" s="132">
        <v>2.927</v>
      </c>
      <c r="J154" s="132">
        <v>-55</v>
      </c>
      <c r="K154" s="132">
        <v>-50</v>
      </c>
      <c r="L154" s="132" t="b">
        <v>0</v>
      </c>
      <c r="M154" s="132">
        <v>-69.236999999999995</v>
      </c>
      <c r="N154" s="132">
        <v>0.874</v>
      </c>
      <c r="O154" s="132">
        <v>-60.518999999999998</v>
      </c>
      <c r="P154" s="132">
        <v>2.95</v>
      </c>
      <c r="Q154" s="132">
        <v>46.209000000000003</v>
      </c>
      <c r="R154" s="132">
        <v>4.702</v>
      </c>
      <c r="S154" s="132">
        <v>-43</v>
      </c>
      <c r="T154" s="132">
        <v>-64</v>
      </c>
      <c r="U154" s="132">
        <v>1444</v>
      </c>
      <c r="V154" s="132" t="s">
        <v>2645</v>
      </c>
      <c r="W154" s="132" t="b">
        <v>1</v>
      </c>
      <c r="X154" s="132">
        <v>0</v>
      </c>
      <c r="Y154" s="132" t="b">
        <v>0</v>
      </c>
      <c r="Z154" s="132">
        <v>46</v>
      </c>
      <c r="AA154" s="132">
        <v>1.9E-2</v>
      </c>
      <c r="AB154" s="132" t="s">
        <v>24</v>
      </c>
      <c r="AC154" s="132" t="s">
        <v>512</v>
      </c>
      <c r="AD154" s="132" t="s">
        <v>2646</v>
      </c>
      <c r="AE154" s="132">
        <f>MATCH(A154,'Deutschland500 freshly screened'!A:A,0)</f>
        <v>156</v>
      </c>
    </row>
    <row r="155" spans="1:31" x14ac:dyDescent="0.3">
      <c r="A155" s="132" t="s">
        <v>2707</v>
      </c>
      <c r="B155" s="132">
        <v>12.92</v>
      </c>
      <c r="C155" s="132">
        <v>13.49</v>
      </c>
      <c r="D155" s="132">
        <v>-26.51</v>
      </c>
      <c r="E155" s="132">
        <v>-22.39</v>
      </c>
      <c r="F155" s="203">
        <v>-32.03</v>
      </c>
      <c r="G155" s="398" t="s">
        <v>105</v>
      </c>
      <c r="H155" s="410" t="s">
        <v>36</v>
      </c>
      <c r="I155" s="132">
        <v>0.91100000000000003</v>
      </c>
      <c r="J155" s="132">
        <v>-73</v>
      </c>
      <c r="K155" s="132">
        <v>-66</v>
      </c>
      <c r="L155" s="132" t="b">
        <v>0</v>
      </c>
      <c r="M155" s="132">
        <v>-81.539000000000001</v>
      </c>
      <c r="N155" s="132">
        <v>0.79900000000000004</v>
      </c>
      <c r="O155" s="132">
        <v>-65.144999999999996</v>
      </c>
      <c r="P155" s="132">
        <v>5.92</v>
      </c>
      <c r="Q155" s="132">
        <v>-50.881</v>
      </c>
      <c r="R155" s="132">
        <v>4.2140000000000004</v>
      </c>
      <c r="S155" s="132">
        <v>-64</v>
      </c>
      <c r="T155" s="132">
        <v>-65</v>
      </c>
      <c r="U155" s="132">
        <v>801</v>
      </c>
      <c r="V155" s="132" t="s">
        <v>2707</v>
      </c>
      <c r="W155" s="132" t="b">
        <v>1</v>
      </c>
      <c r="X155" s="132">
        <v>0</v>
      </c>
      <c r="Y155" s="132" t="b">
        <v>0</v>
      </c>
      <c r="Z155" s="132">
        <v>39</v>
      </c>
      <c r="AA155" s="132">
        <v>1.2999999999999999E-2</v>
      </c>
      <c r="AB155" s="132" t="s">
        <v>36</v>
      </c>
      <c r="AC155" s="132" t="s">
        <v>105</v>
      </c>
      <c r="AD155" s="132" t="s">
        <v>2708</v>
      </c>
      <c r="AE155" s="132">
        <f>MATCH(A155,'Deutschland500 freshly screened'!A:A,0)</f>
        <v>16</v>
      </c>
    </row>
    <row r="156" spans="1:31" x14ac:dyDescent="0.3">
      <c r="A156" s="132" t="s">
        <v>2717</v>
      </c>
      <c r="B156" s="132">
        <v>-6.76</v>
      </c>
      <c r="C156" s="132">
        <v>-19.329999999999998</v>
      </c>
      <c r="D156" s="132">
        <v>-39.64</v>
      </c>
      <c r="E156" s="132">
        <v>-51.34</v>
      </c>
      <c r="F156" s="192">
        <v>-44.32</v>
      </c>
      <c r="G156" s="285" t="s">
        <v>153</v>
      </c>
      <c r="H156" s="351" t="s">
        <v>48</v>
      </c>
      <c r="I156" s="132">
        <v>1.0640000000000001</v>
      </c>
      <c r="J156" s="132">
        <v>-81</v>
      </c>
      <c r="K156" s="132">
        <v>-81</v>
      </c>
      <c r="L156" s="132" t="b">
        <v>0</v>
      </c>
      <c r="M156" s="132">
        <v>-84.227000000000004</v>
      </c>
      <c r="N156" s="132">
        <v>0.89900000000000002</v>
      </c>
      <c r="O156" s="132">
        <v>-75.715999999999994</v>
      </c>
      <c r="P156" s="132">
        <v>4.6100000000000003</v>
      </c>
      <c r="Q156" s="132">
        <v>29.126000000000001</v>
      </c>
      <c r="R156" s="132">
        <v>16.754999999999999</v>
      </c>
      <c r="S156" s="132">
        <v>-44</v>
      </c>
      <c r="T156" s="132">
        <v>-49</v>
      </c>
      <c r="U156" s="132">
        <v>258</v>
      </c>
      <c r="V156" s="132" t="s">
        <v>2717</v>
      </c>
      <c r="W156" s="132" t="b">
        <v>1</v>
      </c>
      <c r="X156" s="132">
        <v>0</v>
      </c>
      <c r="Y156" s="132" t="b">
        <v>0</v>
      </c>
      <c r="Z156" s="132">
        <v>36</v>
      </c>
      <c r="AA156" s="132">
        <v>6.0000000000000001E-3</v>
      </c>
      <c r="AB156" s="132" t="s">
        <v>48</v>
      </c>
      <c r="AC156" s="132" t="s">
        <v>153</v>
      </c>
      <c r="AD156" s="132" t="s">
        <v>2718</v>
      </c>
      <c r="AE156" s="132">
        <f>MATCH(A156,'Deutschland500 freshly screened'!A:A,0)</f>
        <v>97</v>
      </c>
    </row>
    <row r="157" spans="1:31" x14ac:dyDescent="0.3">
      <c r="Q157" s="132"/>
    </row>
    <row r="158" spans="1:31" x14ac:dyDescent="0.3">
      <c r="Q158" s="132"/>
    </row>
    <row r="159" spans="1:31" x14ac:dyDescent="0.3">
      <c r="Q159" s="132"/>
    </row>
    <row r="160" spans="1:31" x14ac:dyDescent="0.3">
      <c r="Q160" s="132"/>
    </row>
    <row r="161" spans="17:17" x14ac:dyDescent="0.3">
      <c r="Q161" s="132"/>
    </row>
    <row r="162" spans="17:17" x14ac:dyDescent="0.3">
      <c r="Q162" s="132"/>
    </row>
    <row r="163" spans="17:17" x14ac:dyDescent="0.3">
      <c r="Q163" s="132"/>
    </row>
    <row r="164" spans="17:17" x14ac:dyDescent="0.3">
      <c r="Q164" s="132"/>
    </row>
    <row r="165" spans="17:17" x14ac:dyDescent="0.3">
      <c r="Q165" s="132"/>
    </row>
    <row r="166" spans="17:17" x14ac:dyDescent="0.3">
      <c r="Q166" s="132"/>
    </row>
    <row r="167" spans="17:17" x14ac:dyDescent="0.3">
      <c r="Q167" s="132"/>
    </row>
    <row r="168" spans="17:17" x14ac:dyDescent="0.3">
      <c r="Q168" s="132"/>
    </row>
    <row r="169" spans="17:17" x14ac:dyDescent="0.3">
      <c r="Q169" s="132"/>
    </row>
    <row r="170" spans="17:17" x14ac:dyDescent="0.3">
      <c r="Q170" s="132"/>
    </row>
    <row r="171" spans="17:17" x14ac:dyDescent="0.3">
      <c r="Q171" s="132"/>
    </row>
    <row r="172" spans="17:17" x14ac:dyDescent="0.3">
      <c r="Q172" s="132"/>
    </row>
    <row r="173" spans="17:17" x14ac:dyDescent="0.3">
      <c r="Q173" s="132"/>
    </row>
    <row r="174" spans="17:17" x14ac:dyDescent="0.3">
      <c r="Q174" s="132"/>
    </row>
    <row r="175" spans="17:17" x14ac:dyDescent="0.3">
      <c r="Q175" s="132"/>
    </row>
    <row r="176" spans="17:17" x14ac:dyDescent="0.3">
      <c r="Q176" s="132"/>
    </row>
    <row r="177" spans="17:17" x14ac:dyDescent="0.3">
      <c r="Q177" s="132"/>
    </row>
    <row r="178" spans="17:17" x14ac:dyDescent="0.3">
      <c r="Q178" s="132"/>
    </row>
    <row r="179" spans="17:17" x14ac:dyDescent="0.3">
      <c r="Q179" s="132"/>
    </row>
    <row r="180" spans="17:17" x14ac:dyDescent="0.3">
      <c r="Q180" s="132"/>
    </row>
    <row r="181" spans="17:17" x14ac:dyDescent="0.3">
      <c r="Q181" s="132"/>
    </row>
    <row r="182" spans="17:17" x14ac:dyDescent="0.3">
      <c r="Q182" s="132"/>
    </row>
    <row r="183" spans="17:17" x14ac:dyDescent="0.3">
      <c r="Q183" s="132"/>
    </row>
    <row r="184" spans="17:17" x14ac:dyDescent="0.3">
      <c r="Q184" s="132"/>
    </row>
    <row r="185" spans="17:17" x14ac:dyDescent="0.3">
      <c r="Q185" s="132"/>
    </row>
    <row r="186" spans="17:17" x14ac:dyDescent="0.3">
      <c r="Q186" s="132"/>
    </row>
    <row r="187" spans="17:17" x14ac:dyDescent="0.3">
      <c r="Q187" s="132"/>
    </row>
    <row r="188" spans="17:17" x14ac:dyDescent="0.3">
      <c r="Q188" s="132"/>
    </row>
    <row r="189" spans="17:17" x14ac:dyDescent="0.3">
      <c r="Q189" s="132"/>
    </row>
    <row r="190" spans="17:17" x14ac:dyDescent="0.3">
      <c r="Q190" s="132"/>
    </row>
    <row r="191" spans="17:17" x14ac:dyDescent="0.3">
      <c r="Q191" s="132"/>
    </row>
    <row r="192" spans="17:17" x14ac:dyDescent="0.3">
      <c r="Q192" s="132"/>
    </row>
    <row r="193" spans="17:17" x14ac:dyDescent="0.3">
      <c r="Q193" s="132"/>
    </row>
    <row r="194" spans="17:17" x14ac:dyDescent="0.3">
      <c r="Q194" s="132"/>
    </row>
    <row r="195" spans="17:17" x14ac:dyDescent="0.3">
      <c r="Q195" s="132"/>
    </row>
    <row r="196" spans="17:17" x14ac:dyDescent="0.3">
      <c r="Q196" s="132"/>
    </row>
    <row r="197" spans="17:17" x14ac:dyDescent="0.3">
      <c r="Q197" s="132"/>
    </row>
    <row r="198" spans="17:17" x14ac:dyDescent="0.3">
      <c r="Q198" s="132"/>
    </row>
    <row r="199" spans="17:17" x14ac:dyDescent="0.3">
      <c r="Q199" s="132"/>
    </row>
    <row r="200" spans="17:17" x14ac:dyDescent="0.3">
      <c r="Q200" s="132"/>
    </row>
    <row r="201" spans="17:17" x14ac:dyDescent="0.3">
      <c r="Q201" s="132"/>
    </row>
    <row r="202" spans="17:17" x14ac:dyDescent="0.3">
      <c r="Q202" s="132"/>
    </row>
    <row r="203" spans="17:17" x14ac:dyDescent="0.3">
      <c r="Q203" s="70"/>
    </row>
    <row r="204" spans="17:17" x14ac:dyDescent="0.3">
      <c r="Q204" s="70"/>
    </row>
    <row r="205" spans="17:17" x14ac:dyDescent="0.3">
      <c r="Q205" s="70"/>
    </row>
    <row r="206" spans="17:17" x14ac:dyDescent="0.3">
      <c r="Q206" s="70"/>
    </row>
    <row r="207" spans="17:17" x14ac:dyDescent="0.3">
      <c r="Q207" s="70"/>
    </row>
    <row r="208" spans="17:17" x14ac:dyDescent="0.3">
      <c r="Q208" s="70"/>
    </row>
    <row r="209" spans="7:17" x14ac:dyDescent="0.3">
      <c r="Q209" s="70"/>
    </row>
    <row r="210" spans="7:17" x14ac:dyDescent="0.3">
      <c r="Q210" s="70"/>
    </row>
    <row r="211" spans="7:17" x14ac:dyDescent="0.3">
      <c r="Q211" s="70"/>
    </row>
    <row r="212" spans="7:17" x14ac:dyDescent="0.3">
      <c r="Q212" s="70"/>
    </row>
    <row r="213" spans="7:17" x14ac:dyDescent="0.3">
      <c r="Q213" s="70"/>
    </row>
    <row r="214" spans="7:17" x14ac:dyDescent="0.3">
      <c r="Q214" s="70"/>
    </row>
    <row r="215" spans="7:17" x14ac:dyDescent="0.3">
      <c r="Q215" s="70"/>
    </row>
    <row r="216" spans="7:17" x14ac:dyDescent="0.3">
      <c r="Q216" s="70"/>
    </row>
    <row r="217" spans="7:17" x14ac:dyDescent="0.3">
      <c r="Q217" s="70"/>
    </row>
    <row r="218" spans="7:17" x14ac:dyDescent="0.3">
      <c r="Q218" s="70"/>
    </row>
    <row r="219" spans="7:17" x14ac:dyDescent="0.3">
      <c r="Q219" s="70"/>
    </row>
    <row r="220" spans="7:17" x14ac:dyDescent="0.3">
      <c r="Q220" s="70"/>
    </row>
    <row r="221" spans="7:17" x14ac:dyDescent="0.3">
      <c r="G221" s="132" t="s">
        <v>693</v>
      </c>
    </row>
    <row r="222" spans="7:17" x14ac:dyDescent="0.3">
      <c r="G222" s="132" t="s">
        <v>709</v>
      </c>
    </row>
    <row r="223" spans="7:17" x14ac:dyDescent="0.3">
      <c r="G223" s="132" t="s">
        <v>703</v>
      </c>
    </row>
    <row r="224" spans="7:17" x14ac:dyDescent="0.3">
      <c r="G224" s="132" t="s">
        <v>390</v>
      </c>
    </row>
    <row r="225" spans="7:7" x14ac:dyDescent="0.3">
      <c r="G225" s="132" t="s">
        <v>698</v>
      </c>
    </row>
    <row r="226" spans="7:7" x14ac:dyDescent="0.3">
      <c r="G226" s="132" t="s">
        <v>501</v>
      </c>
    </row>
    <row r="227" spans="7:7" x14ac:dyDescent="0.3">
      <c r="G227" s="132" t="s">
        <v>153</v>
      </c>
    </row>
    <row r="228" spans="7:7" x14ac:dyDescent="0.3">
      <c r="G228" s="132" t="s">
        <v>186</v>
      </c>
    </row>
    <row r="229" spans="7:7" x14ac:dyDescent="0.3">
      <c r="G229" s="132" t="s">
        <v>160</v>
      </c>
    </row>
    <row r="230" spans="7:7" x14ac:dyDescent="0.3">
      <c r="G230" s="132" t="s">
        <v>502</v>
      </c>
    </row>
    <row r="231" spans="7:7" x14ac:dyDescent="0.3">
      <c r="G231" s="132" t="s">
        <v>507</v>
      </c>
    </row>
    <row r="232" spans="7:7" x14ac:dyDescent="0.3">
      <c r="G232" s="132" t="s">
        <v>99</v>
      </c>
    </row>
    <row r="233" spans="7:7" x14ac:dyDescent="0.3">
      <c r="G233" s="132" t="s">
        <v>109</v>
      </c>
    </row>
    <row r="234" spans="7:7" x14ac:dyDescent="0.3">
      <c r="G234" s="132" t="s">
        <v>70</v>
      </c>
    </row>
    <row r="235" spans="7:7" x14ac:dyDescent="0.3">
      <c r="G235" s="132" t="s">
        <v>95</v>
      </c>
    </row>
    <row r="236" spans="7:7" x14ac:dyDescent="0.3">
      <c r="G236" s="132" t="s">
        <v>109</v>
      </c>
    </row>
    <row r="237" spans="7:7" x14ac:dyDescent="0.3">
      <c r="G237" s="132" t="s">
        <v>56</v>
      </c>
    </row>
    <row r="238" spans="7:7" x14ac:dyDescent="0.3">
      <c r="G238" s="132" t="s">
        <v>56</v>
      </c>
    </row>
    <row r="239" spans="7:7" x14ac:dyDescent="0.3">
      <c r="G239" s="132" t="s">
        <v>109</v>
      </c>
    </row>
    <row r="240" spans="7:7" x14ac:dyDescent="0.3">
      <c r="G240" s="132" t="s">
        <v>243</v>
      </c>
    </row>
    <row r="241" spans="7:7" x14ac:dyDescent="0.3">
      <c r="G241" s="132" t="s">
        <v>186</v>
      </c>
    </row>
    <row r="242" spans="7:7" x14ac:dyDescent="0.3">
      <c r="G242" s="132" t="s">
        <v>1403</v>
      </c>
    </row>
    <row r="243" spans="7:7" x14ac:dyDescent="0.3">
      <c r="G243" s="132" t="s">
        <v>143</v>
      </c>
    </row>
    <row r="244" spans="7:7" x14ac:dyDescent="0.3">
      <c r="G244" s="132" t="s">
        <v>56</v>
      </c>
    </row>
    <row r="245" spans="7:7" x14ac:dyDescent="0.3">
      <c r="G245" s="132" t="s">
        <v>151</v>
      </c>
    </row>
    <row r="246" spans="7:7" x14ac:dyDescent="0.3">
      <c r="G246" s="132" t="s">
        <v>153</v>
      </c>
    </row>
    <row r="247" spans="7:7" x14ac:dyDescent="0.3">
      <c r="G247" s="132" t="s">
        <v>280</v>
      </c>
    </row>
    <row r="248" spans="7:7" x14ac:dyDescent="0.3">
      <c r="G248" s="132" t="s">
        <v>883</v>
      </c>
    </row>
    <row r="249" spans="7:7" x14ac:dyDescent="0.3">
      <c r="G249" s="132" t="s">
        <v>2748</v>
      </c>
    </row>
    <row r="250" spans="7:7" x14ac:dyDescent="0.3">
      <c r="G250" s="132" t="s">
        <v>605</v>
      </c>
    </row>
    <row r="251" spans="7:7" x14ac:dyDescent="0.3">
      <c r="G251" s="132" t="s">
        <v>698</v>
      </c>
    </row>
    <row r="252" spans="7:7" x14ac:dyDescent="0.3">
      <c r="G252" s="132" t="s">
        <v>92</v>
      </c>
    </row>
    <row r="253" spans="7:7" x14ac:dyDescent="0.3">
      <c r="G253" s="132" t="s">
        <v>88</v>
      </c>
    </row>
    <row r="254" spans="7:7" x14ac:dyDescent="0.3">
      <c r="G254" s="132" t="s">
        <v>111</v>
      </c>
    </row>
    <row r="255" spans="7:7" x14ac:dyDescent="0.3">
      <c r="G255" s="132" t="s">
        <v>351</v>
      </c>
    </row>
    <row r="256" spans="7:7" x14ac:dyDescent="0.3">
      <c r="G256" s="132" t="s">
        <v>153</v>
      </c>
    </row>
    <row r="257" spans="7:7" x14ac:dyDescent="0.3">
      <c r="G257" s="132" t="s">
        <v>151</v>
      </c>
    </row>
    <row r="258" spans="7:7" x14ac:dyDescent="0.3">
      <c r="G258" s="132" t="s">
        <v>512</v>
      </c>
    </row>
    <row r="259" spans="7:7" x14ac:dyDescent="0.3">
      <c r="G259" s="132" t="s">
        <v>701</v>
      </c>
    </row>
    <row r="260" spans="7:7" x14ac:dyDescent="0.3">
      <c r="G260" s="132" t="s">
        <v>512</v>
      </c>
    </row>
    <row r="261" spans="7:7" x14ac:dyDescent="0.3">
      <c r="G261" s="132" t="s">
        <v>56</v>
      </c>
    </row>
    <row r="262" spans="7:7" x14ac:dyDescent="0.3">
      <c r="G262" s="132" t="s">
        <v>56</v>
      </c>
    </row>
    <row r="263" spans="7:7" x14ac:dyDescent="0.3">
      <c r="G263" s="132" t="s">
        <v>699</v>
      </c>
    </row>
    <row r="264" spans="7:7" x14ac:dyDescent="0.3">
      <c r="G264" s="132" t="s">
        <v>137</v>
      </c>
    </row>
    <row r="265" spans="7:7" x14ac:dyDescent="0.3">
      <c r="G265" s="132" t="s">
        <v>326</v>
      </c>
    </row>
    <row r="266" spans="7:7" x14ac:dyDescent="0.3">
      <c r="G266" s="132" t="s">
        <v>162</v>
      </c>
    </row>
    <row r="267" spans="7:7" x14ac:dyDescent="0.3">
      <c r="G267" s="132" t="s">
        <v>111</v>
      </c>
    </row>
    <row r="268" spans="7:7" x14ac:dyDescent="0.3">
      <c r="G268" s="132" t="s">
        <v>130</v>
      </c>
    </row>
    <row r="269" spans="7:7" x14ac:dyDescent="0.3">
      <c r="G269" s="132" t="s">
        <v>52</v>
      </c>
    </row>
    <row r="270" spans="7:7" x14ac:dyDescent="0.3">
      <c r="G270" s="132" t="s">
        <v>288</v>
      </c>
    </row>
    <row r="271" spans="7:7" x14ac:dyDescent="0.3">
      <c r="G271" s="132" t="s">
        <v>81</v>
      </c>
    </row>
    <row r="272" spans="7:7" x14ac:dyDescent="0.3">
      <c r="G272" s="132" t="s">
        <v>56</v>
      </c>
    </row>
    <row r="273" spans="7:7" x14ac:dyDescent="0.3">
      <c r="G273" s="132" t="s">
        <v>47</v>
      </c>
    </row>
    <row r="274" spans="7:7" x14ac:dyDescent="0.3">
      <c r="G274" s="132" t="s">
        <v>697</v>
      </c>
    </row>
    <row r="275" spans="7:7" x14ac:dyDescent="0.3">
      <c r="G275" s="132" t="s">
        <v>133</v>
      </c>
    </row>
    <row r="276" spans="7:7" x14ac:dyDescent="0.3">
      <c r="G276" s="132" t="s">
        <v>209</v>
      </c>
    </row>
    <row r="277" spans="7:7" x14ac:dyDescent="0.3">
      <c r="G277" s="132" t="s">
        <v>177</v>
      </c>
    </row>
    <row r="278" spans="7:7" x14ac:dyDescent="0.3">
      <c r="G278" s="132" t="s">
        <v>365</v>
      </c>
    </row>
    <row r="279" spans="7:7" x14ac:dyDescent="0.3">
      <c r="G279" s="132" t="s">
        <v>143</v>
      </c>
    </row>
    <row r="280" spans="7:7" x14ac:dyDescent="0.3">
      <c r="G280" s="132" t="s">
        <v>501</v>
      </c>
    </row>
    <row r="281" spans="7:7" x14ac:dyDescent="0.3">
      <c r="G281" s="132" t="s">
        <v>56</v>
      </c>
    </row>
    <row r="282" spans="7:7" x14ac:dyDescent="0.3">
      <c r="G282" s="132" t="s">
        <v>441</v>
      </c>
    </row>
    <row r="283" spans="7:7" x14ac:dyDescent="0.3">
      <c r="G283" s="132" t="s">
        <v>137</v>
      </c>
    </row>
    <row r="284" spans="7:7" x14ac:dyDescent="0.3">
      <c r="G284" s="132" t="s">
        <v>336</v>
      </c>
    </row>
    <row r="285" spans="7:7" x14ac:dyDescent="0.3">
      <c r="G285" s="132" t="s">
        <v>79</v>
      </c>
    </row>
    <row r="286" spans="7:7" x14ac:dyDescent="0.3">
      <c r="G286" s="132" t="s">
        <v>699</v>
      </c>
    </row>
    <row r="287" spans="7:7" x14ac:dyDescent="0.3">
      <c r="G287" s="132" t="s">
        <v>84</v>
      </c>
    </row>
    <row r="288" spans="7:7" x14ac:dyDescent="0.3">
      <c r="G288" s="132" t="s">
        <v>162</v>
      </c>
    </row>
    <row r="289" spans="7:7" x14ac:dyDescent="0.3">
      <c r="G289" s="132" t="s">
        <v>225</v>
      </c>
    </row>
    <row r="290" spans="7:7" x14ac:dyDescent="0.3">
      <c r="G290" s="132" t="s">
        <v>243</v>
      </c>
    </row>
    <row r="291" spans="7:7" x14ac:dyDescent="0.3">
      <c r="G291" s="132" t="s">
        <v>697</v>
      </c>
    </row>
    <row r="292" spans="7:7" x14ac:dyDescent="0.3">
      <c r="G292" s="132" t="s">
        <v>109</v>
      </c>
    </row>
    <row r="293" spans="7:7" x14ac:dyDescent="0.3">
      <c r="G293" s="132" t="s">
        <v>92</v>
      </c>
    </row>
    <row r="294" spans="7:7" x14ac:dyDescent="0.3">
      <c r="G294" s="132" t="s">
        <v>441</v>
      </c>
    </row>
    <row r="295" spans="7:7" x14ac:dyDescent="0.3">
      <c r="G295" s="132" t="s">
        <v>130</v>
      </c>
    </row>
    <row r="296" spans="7:7" x14ac:dyDescent="0.3">
      <c r="G296" s="132" t="s">
        <v>56</v>
      </c>
    </row>
    <row r="297" spans="7:7" x14ac:dyDescent="0.3">
      <c r="G297" s="132" t="s">
        <v>186</v>
      </c>
    </row>
    <row r="298" spans="7:7" x14ac:dyDescent="0.3">
      <c r="G298" s="132" t="s">
        <v>280</v>
      </c>
    </row>
    <row r="299" spans="7:7" x14ac:dyDescent="0.3">
      <c r="G299" s="132" t="s">
        <v>84</v>
      </c>
    </row>
    <row r="300" spans="7:7" x14ac:dyDescent="0.3">
      <c r="G300" s="132" t="s">
        <v>84</v>
      </c>
    </row>
    <row r="301" spans="7:7" x14ac:dyDescent="0.3">
      <c r="G301" s="132" t="s">
        <v>501</v>
      </c>
    </row>
    <row r="302" spans="7:7" x14ac:dyDescent="0.3">
      <c r="G302" s="132" t="s">
        <v>127</v>
      </c>
    </row>
    <row r="303" spans="7:7" x14ac:dyDescent="0.3">
      <c r="G303" s="132" t="s">
        <v>202</v>
      </c>
    </row>
    <row r="304" spans="7:7" x14ac:dyDescent="0.3">
      <c r="G304" s="132" t="s">
        <v>56</v>
      </c>
    </row>
    <row r="305" spans="7:7" x14ac:dyDescent="0.3">
      <c r="G305" s="132" t="s">
        <v>186</v>
      </c>
    </row>
    <row r="306" spans="7:7" x14ac:dyDescent="0.3">
      <c r="G306" s="132" t="s">
        <v>137</v>
      </c>
    </row>
    <row r="307" spans="7:7" x14ac:dyDescent="0.3">
      <c r="G307" s="132" t="s">
        <v>697</v>
      </c>
    </row>
    <row r="308" spans="7:7" x14ac:dyDescent="0.3">
      <c r="G308" s="132" t="s">
        <v>56</v>
      </c>
    </row>
    <row r="309" spans="7:7" x14ac:dyDescent="0.3">
      <c r="G309" s="132" t="s">
        <v>408</v>
      </c>
    </row>
    <row r="310" spans="7:7" x14ac:dyDescent="0.3">
      <c r="G310" s="132" t="s">
        <v>56</v>
      </c>
    </row>
    <row r="311" spans="7:7" x14ac:dyDescent="0.3">
      <c r="G311" s="132" t="s">
        <v>153</v>
      </c>
    </row>
    <row r="312" spans="7:7" x14ac:dyDescent="0.3">
      <c r="G312" s="132" t="s">
        <v>701</v>
      </c>
    </row>
    <row r="313" spans="7:7" x14ac:dyDescent="0.3">
      <c r="G313" s="132" t="s">
        <v>699</v>
      </c>
    </row>
    <row r="314" spans="7:7" x14ac:dyDescent="0.3">
      <c r="G314" s="132" t="s">
        <v>79</v>
      </c>
    </row>
    <row r="315" spans="7:7" x14ac:dyDescent="0.3">
      <c r="G315" s="132" t="s">
        <v>153</v>
      </c>
    </row>
    <row r="316" spans="7:7" x14ac:dyDescent="0.3">
      <c r="G316" s="132" t="s">
        <v>84</v>
      </c>
    </row>
    <row r="317" spans="7:7" x14ac:dyDescent="0.3">
      <c r="G317" s="132" t="s">
        <v>365</v>
      </c>
    </row>
    <row r="318" spans="7:7" x14ac:dyDescent="0.3">
      <c r="G318" s="132" t="s">
        <v>209</v>
      </c>
    </row>
    <row r="319" spans="7:7" x14ac:dyDescent="0.3">
      <c r="G319" s="132" t="s">
        <v>143</v>
      </c>
    </row>
    <row r="320" spans="7:7" x14ac:dyDescent="0.3">
      <c r="G320" s="132" t="s">
        <v>30</v>
      </c>
    </row>
    <row r="321" spans="7:7" x14ac:dyDescent="0.3">
      <c r="G321" s="132" t="s">
        <v>98</v>
      </c>
    </row>
    <row r="322" spans="7:7" x14ac:dyDescent="0.3">
      <c r="G322" s="132" t="s">
        <v>79</v>
      </c>
    </row>
    <row r="323" spans="7:7" x14ac:dyDescent="0.3">
      <c r="G323" s="132" t="s">
        <v>365</v>
      </c>
    </row>
    <row r="324" spans="7:7" x14ac:dyDescent="0.3">
      <c r="G324" s="132" t="s">
        <v>84</v>
      </c>
    </row>
    <row r="325" spans="7:7" x14ac:dyDescent="0.3">
      <c r="G325" s="132" t="s">
        <v>453</v>
      </c>
    </row>
    <row r="326" spans="7:7" x14ac:dyDescent="0.3">
      <c r="G326" s="132" t="s">
        <v>143</v>
      </c>
    </row>
    <row r="327" spans="7:7" x14ac:dyDescent="0.3">
      <c r="G327" s="132" t="s">
        <v>105</v>
      </c>
    </row>
    <row r="328" spans="7:7" x14ac:dyDescent="0.3">
      <c r="G328" s="132" t="s">
        <v>288</v>
      </c>
    </row>
    <row r="329" spans="7:7" x14ac:dyDescent="0.3">
      <c r="G329" s="132" t="s">
        <v>280</v>
      </c>
    </row>
    <row r="330" spans="7:7" x14ac:dyDescent="0.3">
      <c r="G330" s="132" t="s">
        <v>209</v>
      </c>
    </row>
    <row r="331" spans="7:7" x14ac:dyDescent="0.3">
      <c r="G331" s="132" t="s">
        <v>101</v>
      </c>
    </row>
    <row r="332" spans="7:7" x14ac:dyDescent="0.3">
      <c r="G332" s="132" t="s">
        <v>841</v>
      </c>
    </row>
    <row r="333" spans="7:7" x14ac:dyDescent="0.3">
      <c r="G333" s="132" t="s">
        <v>160</v>
      </c>
    </row>
    <row r="334" spans="7:7" x14ac:dyDescent="0.3">
      <c r="G334" s="132" t="s">
        <v>508</v>
      </c>
    </row>
    <row r="335" spans="7:7" x14ac:dyDescent="0.3">
      <c r="G335" s="132" t="s">
        <v>153</v>
      </c>
    </row>
    <row r="336" spans="7:7" x14ac:dyDescent="0.3">
      <c r="G336" s="132" t="s">
        <v>84</v>
      </c>
    </row>
    <row r="337" spans="7:7" x14ac:dyDescent="0.3">
      <c r="G337" s="132" t="s">
        <v>143</v>
      </c>
    </row>
    <row r="338" spans="7:7" x14ac:dyDescent="0.3">
      <c r="G338" s="132" t="s">
        <v>351</v>
      </c>
    </row>
    <row r="339" spans="7:7" x14ac:dyDescent="0.3">
      <c r="G339" s="132" t="s">
        <v>101</v>
      </c>
    </row>
    <row r="340" spans="7:7" x14ac:dyDescent="0.3">
      <c r="G340" s="132" t="s">
        <v>153</v>
      </c>
    </row>
    <row r="341" spans="7:7" x14ac:dyDescent="0.3">
      <c r="G341" s="132" t="s">
        <v>336</v>
      </c>
    </row>
    <row r="342" spans="7:7" x14ac:dyDescent="0.3">
      <c r="G342" s="132" t="s">
        <v>731</v>
      </c>
    </row>
    <row r="343" spans="7:7" x14ac:dyDescent="0.3">
      <c r="G343" s="132" t="s">
        <v>510</v>
      </c>
    </row>
    <row r="344" spans="7:7" x14ac:dyDescent="0.3">
      <c r="G344" s="132" t="s">
        <v>280</v>
      </c>
    </row>
    <row r="345" spans="7:7" x14ac:dyDescent="0.3">
      <c r="G345" s="132" t="s">
        <v>56</v>
      </c>
    </row>
    <row r="346" spans="7:7" x14ac:dyDescent="0.3">
      <c r="G346" s="132" t="s">
        <v>504</v>
      </c>
    </row>
    <row r="347" spans="7:7" x14ac:dyDescent="0.3">
      <c r="G347" s="132" t="s">
        <v>701</v>
      </c>
    </row>
    <row r="348" spans="7:7" x14ac:dyDescent="0.3">
      <c r="G348" s="132" t="s">
        <v>705</v>
      </c>
    </row>
    <row r="349" spans="7:7" x14ac:dyDescent="0.3">
      <c r="G349" s="132" t="s">
        <v>694</v>
      </c>
    </row>
    <row r="350" spans="7:7" x14ac:dyDescent="0.3">
      <c r="G350" s="132" t="s">
        <v>54</v>
      </c>
    </row>
    <row r="351" spans="7:7" x14ac:dyDescent="0.3">
      <c r="G351" s="132" t="s">
        <v>704</v>
      </c>
    </row>
    <row r="352" spans="7:7" x14ac:dyDescent="0.3">
      <c r="G352" s="132" t="s">
        <v>573</v>
      </c>
    </row>
    <row r="353" spans="7:7" x14ac:dyDescent="0.3">
      <c r="G353" s="132" t="s">
        <v>209</v>
      </c>
    </row>
    <row r="354" spans="7:7" x14ac:dyDescent="0.3">
      <c r="G354" s="132" t="s">
        <v>56</v>
      </c>
    </row>
    <row r="355" spans="7:7" x14ac:dyDescent="0.3">
      <c r="G355" s="132" t="s">
        <v>697</v>
      </c>
    </row>
    <row r="356" spans="7:7" x14ac:dyDescent="0.3">
      <c r="G356" s="132" t="s">
        <v>441</v>
      </c>
    </row>
    <row r="357" spans="7:7" x14ac:dyDescent="0.3">
      <c r="G357" s="132" t="s">
        <v>365</v>
      </c>
    </row>
    <row r="358" spans="7:7" x14ac:dyDescent="0.3">
      <c r="G358" s="132" t="s">
        <v>704</v>
      </c>
    </row>
    <row r="359" spans="7:7" x14ac:dyDescent="0.3">
      <c r="G359" s="132" t="s">
        <v>225</v>
      </c>
    </row>
    <row r="360" spans="7:7" x14ac:dyDescent="0.3">
      <c r="G360" s="132" t="s">
        <v>191</v>
      </c>
    </row>
    <row r="361" spans="7:7" x14ac:dyDescent="0.3">
      <c r="G361" s="132" t="s">
        <v>79</v>
      </c>
    </row>
    <row r="362" spans="7:7" x14ac:dyDescent="0.3">
      <c r="G362" s="132" t="s">
        <v>453</v>
      </c>
    </row>
    <row r="363" spans="7:7" x14ac:dyDescent="0.3">
      <c r="G363" s="132" t="s">
        <v>153</v>
      </c>
    </row>
    <row r="364" spans="7:7" x14ac:dyDescent="0.3">
      <c r="G364" s="132" t="s">
        <v>60</v>
      </c>
    </row>
    <row r="365" spans="7:7" x14ac:dyDescent="0.3">
      <c r="G365" s="132" t="s">
        <v>501</v>
      </c>
    </row>
    <row r="366" spans="7:7" x14ac:dyDescent="0.3">
      <c r="G366" s="132" t="s">
        <v>153</v>
      </c>
    </row>
    <row r="367" spans="7:7" x14ac:dyDescent="0.3">
      <c r="G367" s="132" t="s">
        <v>105</v>
      </c>
    </row>
    <row r="368" spans="7:7" x14ac:dyDescent="0.3">
      <c r="G368" s="132" t="s">
        <v>101</v>
      </c>
    </row>
    <row r="369" spans="7:7" x14ac:dyDescent="0.3">
      <c r="G369" s="132" t="s">
        <v>79</v>
      </c>
    </row>
    <row r="370" spans="7:7" x14ac:dyDescent="0.3">
      <c r="G370" s="132" t="s">
        <v>56</v>
      </c>
    </row>
    <row r="371" spans="7:7" x14ac:dyDescent="0.3">
      <c r="G371" s="132" t="s">
        <v>153</v>
      </c>
    </row>
    <row r="372" spans="7:7" x14ac:dyDescent="0.3">
      <c r="G372" s="132" t="s">
        <v>56</v>
      </c>
    </row>
    <row r="373" spans="7:7" x14ac:dyDescent="0.3">
      <c r="G373" s="132" t="s">
        <v>143</v>
      </c>
    </row>
    <row r="374" spans="7:7" x14ac:dyDescent="0.3">
      <c r="G374" s="132" t="s">
        <v>153</v>
      </c>
    </row>
    <row r="375" spans="7:7" x14ac:dyDescent="0.3">
      <c r="G375" s="132" t="s">
        <v>280</v>
      </c>
    </row>
    <row r="376" spans="7:7" x14ac:dyDescent="0.3">
      <c r="G376" s="132" t="s">
        <v>510</v>
      </c>
    </row>
    <row r="377" spans="7:7" x14ac:dyDescent="0.3">
      <c r="G377" s="132" t="s">
        <v>84</v>
      </c>
    </row>
    <row r="378" spans="7:7" x14ac:dyDescent="0.3">
      <c r="G378" s="132" t="s">
        <v>1403</v>
      </c>
    </row>
    <row r="379" spans="7:7" x14ac:dyDescent="0.3">
      <c r="G379" s="132" t="s">
        <v>160</v>
      </c>
    </row>
    <row r="380" spans="7:7" x14ac:dyDescent="0.3">
      <c r="G380" s="132" t="s">
        <v>143</v>
      </c>
    </row>
    <row r="381" spans="7:7" x14ac:dyDescent="0.3">
      <c r="G381" s="132" t="s">
        <v>731</v>
      </c>
    </row>
    <row r="382" spans="7:7" x14ac:dyDescent="0.3">
      <c r="G382" s="132" t="s">
        <v>186</v>
      </c>
    </row>
    <row r="383" spans="7:7" x14ac:dyDescent="0.3">
      <c r="G383" s="132" t="s">
        <v>84</v>
      </c>
    </row>
    <row r="384" spans="7:7" x14ac:dyDescent="0.3">
      <c r="G384" s="132" t="s">
        <v>321</v>
      </c>
    </row>
    <row r="385" spans="7:7" x14ac:dyDescent="0.3">
      <c r="G385" s="132" t="s">
        <v>288</v>
      </c>
    </row>
    <row r="386" spans="7:7" x14ac:dyDescent="0.3">
      <c r="G386" s="132" t="s">
        <v>408</v>
      </c>
    </row>
    <row r="387" spans="7:7" x14ac:dyDescent="0.3">
      <c r="G387" s="132" t="s">
        <v>209</v>
      </c>
    </row>
    <row r="388" spans="7:7" x14ac:dyDescent="0.3">
      <c r="G388" s="132" t="s">
        <v>707</v>
      </c>
    </row>
    <row r="389" spans="7:7" x14ac:dyDescent="0.3">
      <c r="G389" s="132" t="s">
        <v>365</v>
      </c>
    </row>
    <row r="390" spans="7:7" x14ac:dyDescent="0.3">
      <c r="G390" s="132" t="s">
        <v>56</v>
      </c>
    </row>
    <row r="391" spans="7:7" x14ac:dyDescent="0.3">
      <c r="G391" s="132" t="s">
        <v>30</v>
      </c>
    </row>
    <row r="392" spans="7:7" x14ac:dyDescent="0.3">
      <c r="G392" s="132" t="s">
        <v>696</v>
      </c>
    </row>
    <row r="393" spans="7:7" x14ac:dyDescent="0.3">
      <c r="G393" s="132" t="s">
        <v>27</v>
      </c>
    </row>
    <row r="394" spans="7:7" x14ac:dyDescent="0.3">
      <c r="G394" s="132" t="s">
        <v>504</v>
      </c>
    </row>
    <row r="395" spans="7:7" x14ac:dyDescent="0.3">
      <c r="G395" s="132" t="s">
        <v>508</v>
      </c>
    </row>
    <row r="396" spans="7:7" x14ac:dyDescent="0.3">
      <c r="G396" s="132" t="s">
        <v>101</v>
      </c>
    </row>
    <row r="397" spans="7:7" x14ac:dyDescent="0.3">
      <c r="G397" s="132" t="s">
        <v>56</v>
      </c>
    </row>
    <row r="398" spans="7:7" x14ac:dyDescent="0.3">
      <c r="G398" s="132" t="s">
        <v>280</v>
      </c>
    </row>
    <row r="399" spans="7:7" x14ac:dyDescent="0.3">
      <c r="G399" s="132" t="s">
        <v>841</v>
      </c>
    </row>
    <row r="400" spans="7:7" x14ac:dyDescent="0.3">
      <c r="G400" s="132" t="s">
        <v>84</v>
      </c>
    </row>
    <row r="401" spans="7:7" x14ac:dyDescent="0.3">
      <c r="G401" s="132" t="s">
        <v>351</v>
      </c>
    </row>
    <row r="402" spans="7:7" x14ac:dyDescent="0.3">
      <c r="G402" s="132" t="s">
        <v>705</v>
      </c>
    </row>
    <row r="403" spans="7:7" x14ac:dyDescent="0.3">
      <c r="G403" s="132" t="s">
        <v>694</v>
      </c>
    </row>
    <row r="404" spans="7:7" x14ac:dyDescent="0.3">
      <c r="G404" s="132" t="s">
        <v>336</v>
      </c>
    </row>
    <row r="405" spans="7:7" x14ac:dyDescent="0.3">
      <c r="G405" s="132" t="s">
        <v>54</v>
      </c>
    </row>
    <row r="406" spans="7:7" x14ac:dyDescent="0.3">
      <c r="G406" s="132" t="s">
        <v>573</v>
      </c>
    </row>
    <row r="407" spans="7:7" x14ac:dyDescent="0.3">
      <c r="G407" s="132" t="s">
        <v>697</v>
      </c>
    </row>
  </sheetData>
  <conditionalFormatting sqref="O105:O104857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5:J104857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{F5EE5CC6-8036-4F30-8B03-744DA997004D}</x14:id>
        </ext>
      </extLst>
    </cfRule>
  </conditionalFormatting>
  <conditionalFormatting sqref="X1:X1048576 L1:L1048576">
    <cfRule type="containsText" dxfId="150" priority="14" operator="containsText" text="False">
      <formula>NOT(ISERROR(SEARCH("False",L1)))</formula>
    </cfRule>
  </conditionalFormatting>
  <conditionalFormatting sqref="O15:O10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{2696A916-6CB0-4EDF-B91D-C8DF91159941}</x14:id>
        </ext>
      </extLst>
    </cfRule>
  </conditionalFormatting>
  <conditionalFormatting sqref="O1:O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{52EC0E5F-9295-4808-A46B-60F2276F9AF4}</x14:id>
        </ext>
      </extLst>
    </cfRule>
  </conditionalFormatting>
  <conditionalFormatting sqref="T1:T1048576">
    <cfRule type="cellIs" dxfId="149" priority="7" operator="lessThan">
      <formula>1</formula>
    </cfRule>
  </conditionalFormatting>
  <conditionalFormatting sqref="Y1:Y1048576">
    <cfRule type="containsText" dxfId="148" priority="6" operator="containsText" text="WAHR">
      <formula>NOT(ISERROR(SEARCH("WAHR",Y1)))</formula>
    </cfRule>
  </conditionalFormatting>
  <conditionalFormatting sqref="W1:W1048576">
    <cfRule type="containsText" dxfId="147" priority="5" operator="containsText" text="Wahr">
      <formula>NOT(ISERROR(SEARCH("Wahr",W1)))</formula>
    </cfRule>
  </conditionalFormatting>
  <conditionalFormatting sqref="I1:I1048576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{A3027D56-FA13-4F6F-AA81-6C128F60D0E5}</x14:id>
        </ext>
      </extLst>
    </cfRule>
  </conditionalFormatting>
  <conditionalFormatting sqref="V1:V1048576">
    <cfRule type="containsText" dxfId="146" priority="3" operator="containsText" text="True">
      <formula>NOT(ISERROR(SEARCH("True",V1)))</formula>
    </cfRule>
  </conditionalFormatting>
  <conditionalFormatting sqref="Z1:Z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EE5CC6-8036-4F30-8B03-744DA99700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J105:J1048576</xm:sqref>
        </x14:conditionalFormatting>
        <x14:conditionalFormatting xmlns:xm="http://schemas.microsoft.com/office/excel/2006/main">
          <x14:cfRule type="dataBar" id="{2696A916-6CB0-4EDF-B91D-C8DF9115994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52EC0E5F-9295-4808-A46B-60F2276F9A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A3027D56-FA13-4F6F-AA81-6C128F60D0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AE153"/>
  <sheetViews>
    <sheetView topLeftCell="I1" zoomScale="60" zoomScaleNormal="60" workbookViewId="0">
      <pane ySplit="1" topLeftCell="A2" activePane="bottomLeft" state="frozen"/>
      <selection pane="bottomLeft" activeCell="Q22" sqref="Q22"/>
    </sheetView>
  </sheetViews>
  <sheetFormatPr baseColWidth="10" defaultRowHeight="23.4" x14ac:dyDescent="0.3"/>
  <cols>
    <col min="4" max="4" width="39" customWidth="1"/>
    <col min="5" max="5" width="13.88671875" customWidth="1"/>
    <col min="6" max="6" width="20.5546875" style="37" customWidth="1"/>
    <col min="9" max="9" width="11.44140625" style="7"/>
    <col min="10" max="10" width="18.88671875" style="35" customWidth="1"/>
    <col min="15" max="15" width="14" style="35" customWidth="1"/>
    <col min="16" max="16" width="11.44140625" style="35"/>
    <col min="24" max="24" width="17" style="39" customWidth="1"/>
    <col min="29" max="29" width="48.33203125" bestFit="1" customWidth="1"/>
  </cols>
  <sheetData>
    <row r="1" spans="1:31" ht="14.4" x14ac:dyDescent="0.3">
      <c r="A1" s="129"/>
      <c r="B1" s="129" t="s">
        <v>3</v>
      </c>
      <c r="C1" s="129" t="s">
        <v>2</v>
      </c>
      <c r="D1" s="129" t="s">
        <v>1</v>
      </c>
      <c r="E1" s="129" t="s">
        <v>2475</v>
      </c>
      <c r="F1" s="129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14</v>
      </c>
      <c r="Q1" s="129" t="s">
        <v>15</v>
      </c>
      <c r="R1" s="129" t="s">
        <v>492</v>
      </c>
      <c r="S1" s="129" t="s">
        <v>5690</v>
      </c>
      <c r="T1" s="129" t="s">
        <v>5708</v>
      </c>
      <c r="U1" s="129" t="s">
        <v>16</v>
      </c>
      <c r="V1" s="129" t="s">
        <v>4</v>
      </c>
      <c r="W1" s="129" t="s">
        <v>691</v>
      </c>
      <c r="X1" s="129" t="s">
        <v>692</v>
      </c>
      <c r="Y1" s="129" t="s">
        <v>2477</v>
      </c>
      <c r="Z1" s="129" t="s">
        <v>2794</v>
      </c>
      <c r="AA1" s="129" t="s">
        <v>17</v>
      </c>
      <c r="AB1" s="129" t="s">
        <v>18</v>
      </c>
      <c r="AC1" s="129" t="s">
        <v>19</v>
      </c>
      <c r="AD1" s="35" t="s">
        <v>514</v>
      </c>
    </row>
    <row r="2" spans="1:31" s="35" customFormat="1" ht="14.4" x14ac:dyDescent="0.3">
      <c r="A2" s="129" t="s">
        <v>2662</v>
      </c>
      <c r="B2" s="129">
        <v>3.76</v>
      </c>
      <c r="C2" s="129">
        <v>8.34</v>
      </c>
      <c r="D2" s="129">
        <v>19.350000000000001</v>
      </c>
      <c r="E2" s="129">
        <v>35.07</v>
      </c>
      <c r="F2" s="129">
        <v>32.26</v>
      </c>
      <c r="G2" s="129" t="s">
        <v>81</v>
      </c>
      <c r="H2" s="129" t="s">
        <v>24</v>
      </c>
      <c r="I2" s="129">
        <v>12.154999999999999</v>
      </c>
      <c r="J2" s="129">
        <v>-63</v>
      </c>
      <c r="K2" s="129">
        <v>-21</v>
      </c>
      <c r="L2" s="129" t="b">
        <v>1</v>
      </c>
      <c r="M2" s="129">
        <v>86.855999999999995</v>
      </c>
      <c r="N2" s="129">
        <v>2.419</v>
      </c>
      <c r="O2" s="129">
        <v>35.912999999999997</v>
      </c>
      <c r="P2" s="129">
        <v>1.9</v>
      </c>
      <c r="Q2" s="129">
        <v>93.366</v>
      </c>
      <c r="R2" s="129">
        <v>226.1</v>
      </c>
      <c r="S2" s="129">
        <v>-67</v>
      </c>
      <c r="T2" s="129">
        <v>-76</v>
      </c>
      <c r="U2" s="129">
        <v>46</v>
      </c>
      <c r="V2" s="129" t="s">
        <v>2662</v>
      </c>
      <c r="W2" s="129" t="b">
        <v>0</v>
      </c>
      <c r="X2" s="129">
        <v>0</v>
      </c>
      <c r="Y2" s="129" t="b">
        <v>1</v>
      </c>
      <c r="Z2" s="129">
        <v>53</v>
      </c>
      <c r="AA2" s="129">
        <v>1</v>
      </c>
      <c r="AB2" s="129" t="s">
        <v>24</v>
      </c>
      <c r="AC2" s="129" t="s">
        <v>81</v>
      </c>
      <c r="AD2" s="35" t="s">
        <v>2663</v>
      </c>
      <c r="AE2" s="132">
        <f>MATCH(A2,'Deutschland500 freshly screened'!A:A,0)</f>
        <v>93</v>
      </c>
    </row>
    <row r="3" spans="1:31" s="35" customFormat="1" ht="14.4" x14ac:dyDescent="0.3">
      <c r="A3" s="129" t="s">
        <v>2563</v>
      </c>
      <c r="B3" s="129">
        <v>0.95</v>
      </c>
      <c r="C3" s="129">
        <v>0.59</v>
      </c>
      <c r="D3" s="129">
        <v>3.17</v>
      </c>
      <c r="E3" s="129">
        <v>9.5399999999999991</v>
      </c>
      <c r="F3" s="129">
        <v>9.5399999999999991</v>
      </c>
      <c r="G3" s="129" t="s">
        <v>5661</v>
      </c>
      <c r="H3" s="129" t="s">
        <v>28</v>
      </c>
      <c r="I3" s="129">
        <v>97.381</v>
      </c>
      <c r="J3" s="129">
        <v>-49</v>
      </c>
      <c r="K3" s="129">
        <v>-1</v>
      </c>
      <c r="L3" s="129" t="b">
        <v>1</v>
      </c>
      <c r="M3" s="129">
        <v>40.213999999999999</v>
      </c>
      <c r="N3" s="129">
        <v>1.867</v>
      </c>
      <c r="O3" s="129">
        <v>21.542000000000002</v>
      </c>
      <c r="P3" s="129">
        <v>1.2</v>
      </c>
      <c r="Q3" s="129">
        <v>85.009</v>
      </c>
      <c r="R3" s="129">
        <v>248.6</v>
      </c>
      <c r="S3" s="129">
        <v>-45</v>
      </c>
      <c r="T3" s="129">
        <v>-51</v>
      </c>
      <c r="U3" s="129">
        <v>65</v>
      </c>
      <c r="V3" s="129" t="s">
        <v>2563</v>
      </c>
      <c r="W3" s="129" t="b">
        <v>0</v>
      </c>
      <c r="X3" s="129">
        <v>0</v>
      </c>
      <c r="Y3" s="129" t="b">
        <v>1</v>
      </c>
      <c r="Z3" s="129">
        <v>53</v>
      </c>
      <c r="AA3" s="129">
        <v>0.8</v>
      </c>
      <c r="AB3" s="129" t="s">
        <v>28</v>
      </c>
      <c r="AC3" s="129" t="s">
        <v>2837</v>
      </c>
      <c r="AD3" s="129" t="s">
        <v>2564</v>
      </c>
      <c r="AE3" s="132">
        <f>MATCH(A3,'Deutschland500 freshly screened'!A:A,0)</f>
        <v>75</v>
      </c>
    </row>
    <row r="4" spans="1:31" s="129" customFormat="1" ht="14.4" x14ac:dyDescent="0.3">
      <c r="A4" s="129" t="s">
        <v>2565</v>
      </c>
      <c r="B4" s="129">
        <v>2.0499999999999998</v>
      </c>
      <c r="C4" s="129">
        <v>8.89</v>
      </c>
      <c r="D4" s="129">
        <v>7.64</v>
      </c>
      <c r="E4" s="129">
        <v>32.01</v>
      </c>
      <c r="F4" s="129">
        <v>30.38</v>
      </c>
      <c r="G4" s="129" t="s">
        <v>365</v>
      </c>
      <c r="H4" s="129" t="s">
        <v>36</v>
      </c>
      <c r="I4" s="129">
        <v>0.72399999999999998</v>
      </c>
      <c r="J4" s="129">
        <v>-71</v>
      </c>
      <c r="K4" s="129">
        <v>0</v>
      </c>
      <c r="L4" s="129" t="b">
        <v>1</v>
      </c>
      <c r="M4" s="129">
        <v>82.638000000000005</v>
      </c>
      <c r="N4" s="129">
        <v>4.4059999999999997</v>
      </c>
      <c r="O4" s="129">
        <v>18.754000000000001</v>
      </c>
      <c r="P4" s="129">
        <v>2.2999999999999998</v>
      </c>
      <c r="Q4" s="129">
        <v>101.986</v>
      </c>
      <c r="R4" s="129">
        <v>15.92</v>
      </c>
      <c r="S4" s="129">
        <v>-37</v>
      </c>
      <c r="T4" s="129">
        <v>-43</v>
      </c>
      <c r="U4" s="129">
        <v>536</v>
      </c>
      <c r="V4" s="129" t="s">
        <v>2565</v>
      </c>
      <c r="W4" s="129" t="b">
        <v>0</v>
      </c>
      <c r="X4" s="129">
        <v>0</v>
      </c>
      <c r="Y4" s="129" t="b">
        <v>1</v>
      </c>
      <c r="Z4" s="129">
        <v>51</v>
      </c>
      <c r="AA4" s="129">
        <v>0.6</v>
      </c>
      <c r="AB4" s="129" t="s">
        <v>36</v>
      </c>
      <c r="AC4" s="129" t="s">
        <v>365</v>
      </c>
      <c r="AD4" s="129" t="s">
        <v>2566</v>
      </c>
      <c r="AE4" s="132">
        <f>MATCH(A4,'Deutschland500 freshly screened'!A:A,0)</f>
        <v>103</v>
      </c>
    </row>
    <row r="5" spans="1:31" s="35" customFormat="1" ht="14.4" x14ac:dyDescent="0.3">
      <c r="A5" s="35" t="s">
        <v>2504</v>
      </c>
      <c r="B5" s="35">
        <v>-0.34</v>
      </c>
      <c r="C5" s="35">
        <v>-3.88</v>
      </c>
      <c r="D5" s="35">
        <v>-1.99</v>
      </c>
      <c r="E5" s="35">
        <v>12.53</v>
      </c>
      <c r="F5" s="35">
        <v>7.96</v>
      </c>
      <c r="G5" s="35" t="s">
        <v>259</v>
      </c>
      <c r="H5" s="35" t="s">
        <v>66</v>
      </c>
      <c r="I5" s="35">
        <v>110.319</v>
      </c>
      <c r="J5" s="35">
        <v>-35</v>
      </c>
      <c r="K5" s="35">
        <v>-5</v>
      </c>
      <c r="L5" s="35" t="b">
        <v>1</v>
      </c>
      <c r="M5" s="35">
        <v>33.161999999999999</v>
      </c>
      <c r="N5" s="35">
        <v>2.3420000000000001</v>
      </c>
      <c r="O5" s="35">
        <v>14.157</v>
      </c>
      <c r="P5" s="35">
        <v>1.2</v>
      </c>
      <c r="Q5" s="35">
        <v>16.667000000000002</v>
      </c>
      <c r="R5" s="35">
        <v>22.184999999999999</v>
      </c>
      <c r="S5" s="35">
        <v>-70</v>
      </c>
      <c r="T5" s="35">
        <v>-73</v>
      </c>
      <c r="U5" s="35">
        <v>740</v>
      </c>
      <c r="V5" s="35" t="s">
        <v>2504</v>
      </c>
      <c r="W5" s="35" t="b">
        <v>0</v>
      </c>
      <c r="X5" s="35">
        <v>0</v>
      </c>
      <c r="Y5" s="35" t="b">
        <v>0</v>
      </c>
      <c r="Z5" s="35">
        <v>45</v>
      </c>
      <c r="AA5" s="35">
        <v>0.4</v>
      </c>
      <c r="AB5" s="35" t="s">
        <v>66</v>
      </c>
      <c r="AC5" s="35" t="s">
        <v>259</v>
      </c>
      <c r="AD5" s="129" t="s">
        <v>498</v>
      </c>
      <c r="AE5" s="132">
        <f>MATCH(A5,'Deutschland500 freshly screened'!A:A,0)</f>
        <v>135</v>
      </c>
    </row>
    <row r="6" spans="1:31" s="35" customFormat="1" ht="14.4" x14ac:dyDescent="0.3">
      <c r="A6" s="35" t="s">
        <v>5748</v>
      </c>
      <c r="B6" s="35">
        <v>1.5</v>
      </c>
      <c r="C6" s="35">
        <v>-1.96</v>
      </c>
      <c r="D6" s="35">
        <v>-4.45</v>
      </c>
      <c r="E6" s="35">
        <v>11.76</v>
      </c>
      <c r="F6" s="35">
        <v>9.81</v>
      </c>
      <c r="G6" s="35" t="s">
        <v>42</v>
      </c>
      <c r="H6" s="35" t="s">
        <v>24</v>
      </c>
      <c r="I6" s="35">
        <v>51.078000000000003</v>
      </c>
      <c r="J6" s="35">
        <v>-51</v>
      </c>
      <c r="K6" s="35">
        <v>-30</v>
      </c>
      <c r="L6" s="35" t="b">
        <v>0</v>
      </c>
      <c r="M6" s="35">
        <v>54.679000000000002</v>
      </c>
      <c r="N6" s="35">
        <v>5.226</v>
      </c>
      <c r="O6" s="35">
        <v>10.462</v>
      </c>
      <c r="P6" s="35">
        <v>1.7</v>
      </c>
      <c r="Q6" s="35">
        <v>45.283000000000001</v>
      </c>
      <c r="R6" s="35">
        <v>42.87</v>
      </c>
      <c r="S6" s="35">
        <v>-89</v>
      </c>
      <c r="T6" s="35">
        <v>-85</v>
      </c>
      <c r="U6" s="35">
        <v>270</v>
      </c>
      <c r="V6" s="35" t="s">
        <v>5748</v>
      </c>
      <c r="W6" s="35" t="b">
        <v>0</v>
      </c>
      <c r="X6" s="35">
        <v>0</v>
      </c>
      <c r="Y6" s="35" t="b">
        <v>0</v>
      </c>
      <c r="Z6" s="35">
        <v>53</v>
      </c>
      <c r="AA6" s="35">
        <v>0.2</v>
      </c>
      <c r="AB6" s="35" t="s">
        <v>24</v>
      </c>
      <c r="AC6" s="35" t="s">
        <v>42</v>
      </c>
      <c r="AD6" s="129" t="s">
        <v>5749</v>
      </c>
      <c r="AE6" s="132" t="e">
        <f>MATCH(A6,'Deutschland500 freshly screened'!A:A,0)</f>
        <v>#N/A</v>
      </c>
    </row>
    <row r="7" spans="1:31" s="35" customFormat="1" ht="14.4" x14ac:dyDescent="0.3">
      <c r="AD7" s="129" t="e">
        <f>MATCH(A7,'Deutschland500 freshly screened'!A:A,0)-1</f>
        <v>#N/A</v>
      </c>
      <c r="AE7" s="132" t="e">
        <f>MATCH(A7,'Deutschland500 freshly screened'!A:A,0)</f>
        <v>#N/A</v>
      </c>
    </row>
    <row r="8" spans="1:31" s="35" customFormat="1" ht="14.4" x14ac:dyDescent="0.3">
      <c r="AD8" s="129" t="e">
        <f>MATCH(A8,'Deutschland500 freshly screened'!A:A,0)-1</f>
        <v>#N/A</v>
      </c>
      <c r="AE8" s="132" t="e">
        <f>MATCH(A8,'Deutschland500 freshly screened'!A:A,0)</f>
        <v>#N/A</v>
      </c>
    </row>
    <row r="9" spans="1:31" s="35" customFormat="1" ht="14.4" x14ac:dyDescent="0.3">
      <c r="AD9" s="129" t="e">
        <f>MATCH(A9,'Deutschland500 freshly screened'!A:A,0)-1</f>
        <v>#N/A</v>
      </c>
      <c r="AE9" s="132" t="e">
        <f>MATCH(A9,'Deutschland500 freshly screened'!A:A,0)</f>
        <v>#N/A</v>
      </c>
    </row>
    <row r="10" spans="1:31" x14ac:dyDescent="0.4">
      <c r="B10" s="11"/>
      <c r="C10" s="11"/>
      <c r="E10" s="8"/>
      <c r="F10" s="38"/>
      <c r="J10" s="34"/>
      <c r="K10" s="12"/>
      <c r="L10" s="12"/>
      <c r="M10" s="12"/>
      <c r="N10" s="12"/>
      <c r="O10" s="12"/>
      <c r="P10" s="12"/>
      <c r="Q10" s="35"/>
      <c r="R10" s="35"/>
      <c r="AD10" s="129" t="e">
        <f>MATCH(A10,'Deutschland500 freshly screened'!A:A,0)-1</f>
        <v>#N/A</v>
      </c>
      <c r="AE10" s="132" t="e">
        <f>MATCH(A10,'Deutschland500 freshly screened'!A:A,0)</f>
        <v>#N/A</v>
      </c>
    </row>
    <row r="11" spans="1:31" x14ac:dyDescent="0.4">
      <c r="B11" s="11"/>
      <c r="C11" s="11"/>
      <c r="E11" s="8"/>
      <c r="F11" s="38"/>
      <c r="J11" s="34"/>
      <c r="K11" s="12"/>
      <c r="L11" s="12"/>
      <c r="M11" s="12"/>
      <c r="N11" s="12"/>
      <c r="O11" s="12"/>
      <c r="P11" s="12"/>
      <c r="Q11" s="35"/>
      <c r="R11" s="35"/>
      <c r="AD11" s="35" t="e">
        <f>MATCH(A11,'Deutschland500 freshly screened'!A:A,0)-1</f>
        <v>#N/A</v>
      </c>
      <c r="AE11" s="132" t="e">
        <f>MATCH(A11,'Deutschland500 freshly screened'!A:A,0)</f>
        <v>#N/A</v>
      </c>
    </row>
    <row r="12" spans="1:31" x14ac:dyDescent="0.4">
      <c r="B12" s="11"/>
      <c r="C12" s="11"/>
      <c r="E12" s="8"/>
      <c r="F12" s="38"/>
      <c r="J12" s="34"/>
      <c r="K12" s="12"/>
      <c r="L12" s="12"/>
      <c r="M12" s="12"/>
      <c r="N12" s="12"/>
      <c r="O12" s="12"/>
      <c r="P12" s="12"/>
      <c r="Q12" s="35"/>
      <c r="R12" s="35"/>
      <c r="AD12" s="35" t="e">
        <f>MATCH(A12,'Deutschland500 freshly screened'!A:A,0)-1</f>
        <v>#N/A</v>
      </c>
      <c r="AE12" s="132" t="e">
        <f>MATCH(A12,'Deutschland500 freshly screened'!A:A,0)</f>
        <v>#N/A</v>
      </c>
    </row>
    <row r="13" spans="1:31" x14ac:dyDescent="0.4">
      <c r="B13" s="11"/>
      <c r="C13" s="11"/>
      <c r="E13" s="8"/>
      <c r="F13" s="38"/>
      <c r="J13" s="34"/>
      <c r="K13" s="12"/>
      <c r="L13" s="12"/>
      <c r="M13" s="12"/>
      <c r="N13" s="12"/>
      <c r="O13" s="12"/>
      <c r="P13" s="12"/>
      <c r="Q13" s="35"/>
      <c r="R13" s="35"/>
      <c r="AD13" s="35" t="e">
        <f>MATCH(A13,'Deutschland500 freshly screened'!A:A,0)-1</f>
        <v>#N/A</v>
      </c>
      <c r="AE13" s="132" t="e">
        <f>MATCH(A13,'Deutschland500 freshly screened'!A:A,0)</f>
        <v>#N/A</v>
      </c>
    </row>
    <row r="14" spans="1:31" x14ac:dyDescent="0.4">
      <c r="B14" s="11"/>
      <c r="C14" s="11"/>
      <c r="E14" s="8"/>
      <c r="F14" s="38"/>
      <c r="J14" s="34"/>
      <c r="K14" s="12"/>
      <c r="L14" s="12"/>
      <c r="M14" s="12"/>
      <c r="N14" s="12"/>
      <c r="O14" s="12"/>
      <c r="P14" s="12"/>
      <c r="Q14" s="35"/>
      <c r="R14" s="35"/>
      <c r="AD14" s="35" t="e">
        <f>MATCH(A14,'Deutschland500 freshly screened'!A:A,0)-1</f>
        <v>#N/A</v>
      </c>
      <c r="AE14" s="132" t="e">
        <f>MATCH(A14,'Deutschland500 freshly screened'!A:A,0)</f>
        <v>#N/A</v>
      </c>
    </row>
    <row r="15" spans="1:31" x14ac:dyDescent="0.4">
      <c r="B15" s="11"/>
      <c r="C15" s="11"/>
      <c r="E15" s="7"/>
      <c r="F15" s="38"/>
      <c r="J15" s="34"/>
      <c r="K15" s="12"/>
      <c r="L15" s="12"/>
      <c r="M15" s="12"/>
      <c r="N15" s="12"/>
      <c r="O15" s="12"/>
      <c r="P15" s="12"/>
      <c r="Q15" s="35"/>
      <c r="R15" s="35"/>
      <c r="AD15" s="35" t="e">
        <f>MATCH(A15,'Deutschland500 freshly screened'!A:A,0)-1</f>
        <v>#N/A</v>
      </c>
      <c r="AE15" s="132" t="e">
        <f>MATCH(A15,'Deutschland500 freshly screened'!A:A,0)</f>
        <v>#N/A</v>
      </c>
    </row>
    <row r="16" spans="1:31" x14ac:dyDescent="0.4">
      <c r="A16" s="33"/>
      <c r="B16" s="62"/>
      <c r="C16" s="62"/>
      <c r="D16" s="33"/>
      <c r="E16" s="42"/>
      <c r="F16" s="63"/>
      <c r="G16" s="33"/>
      <c r="H16" s="33"/>
      <c r="I16" s="42"/>
      <c r="J16" s="34"/>
      <c r="K16" s="45"/>
      <c r="L16" s="45"/>
      <c r="M16" s="45"/>
      <c r="N16" s="45"/>
      <c r="O16" s="45"/>
      <c r="P16" s="45"/>
      <c r="Q16" s="33"/>
      <c r="R16" s="33"/>
      <c r="AD16" s="35" t="e">
        <f>MATCH(A16,'Deutschland500 freshly screened'!A:A,0)-1</f>
        <v>#N/A</v>
      </c>
      <c r="AE16" s="132" t="e">
        <f>MATCH(A16,'Deutschland500 freshly screened'!A:A,0)</f>
        <v>#N/A</v>
      </c>
    </row>
    <row r="17" spans="1:31" ht="22.2" customHeight="1" x14ac:dyDescent="0.4">
      <c r="A17" s="33"/>
      <c r="B17" s="62"/>
      <c r="C17" s="62"/>
      <c r="D17" s="33"/>
      <c r="E17" s="42"/>
      <c r="F17" s="63"/>
      <c r="G17" s="33"/>
      <c r="H17" s="33"/>
      <c r="I17" s="42"/>
      <c r="J17" s="34"/>
      <c r="K17" s="45"/>
      <c r="L17" s="45"/>
      <c r="M17" s="46"/>
      <c r="N17" s="46"/>
      <c r="O17" s="46"/>
      <c r="P17" s="32"/>
      <c r="Q17" s="52"/>
      <c r="R17" s="52"/>
      <c r="AD17" s="35" t="e">
        <f>MATCH(A17,'Deutschland500 freshly screened'!A:A,0)-1</f>
        <v>#N/A</v>
      </c>
      <c r="AE17" s="132" t="e">
        <f>MATCH(A17,'Deutschland500 freshly screened'!A:A,0)</f>
        <v>#N/A</v>
      </c>
    </row>
    <row r="18" spans="1:31" x14ac:dyDescent="0.4">
      <c r="A18" s="33"/>
      <c r="B18" s="62"/>
      <c r="C18" s="62"/>
      <c r="D18" s="33"/>
      <c r="E18" s="42"/>
      <c r="F18" s="63"/>
      <c r="G18" s="33"/>
      <c r="H18" s="33"/>
      <c r="I18" s="42"/>
      <c r="J18" s="34"/>
      <c r="K18" s="45"/>
      <c r="L18" s="45"/>
      <c r="M18" s="46"/>
      <c r="N18" s="46"/>
      <c r="O18" s="46"/>
      <c r="P18" s="46"/>
      <c r="Q18" s="32"/>
      <c r="R18" s="32"/>
      <c r="AD18" s="35" t="e">
        <f>MATCH(A18,'Deutschland500 freshly screened'!A:A,0)-1</f>
        <v>#N/A</v>
      </c>
      <c r="AE18" s="132" t="e">
        <f>MATCH(A18,'Deutschland500 freshly screened'!A:A,0)</f>
        <v>#N/A</v>
      </c>
    </row>
    <row r="19" spans="1:31" x14ac:dyDescent="0.4">
      <c r="A19" s="33"/>
      <c r="B19" s="62"/>
      <c r="C19" s="62"/>
      <c r="D19" s="33"/>
      <c r="E19" s="42"/>
      <c r="F19" s="63"/>
      <c r="G19" s="33"/>
      <c r="H19" s="33"/>
      <c r="I19" s="42"/>
      <c r="J19" s="34"/>
      <c r="K19" s="45"/>
      <c r="L19" s="45"/>
      <c r="M19" s="46"/>
      <c r="N19" s="32"/>
      <c r="O19" s="32"/>
      <c r="P19" s="32"/>
      <c r="Q19" s="32"/>
      <c r="R19" s="32"/>
      <c r="AD19" s="35" t="e">
        <f>MATCH(A19,'Deutschland500 freshly screened'!A:A,0)-1</f>
        <v>#N/A</v>
      </c>
      <c r="AE19" s="132" t="e">
        <f>MATCH(A19,'Deutschland500 freshly screened'!A:A,0)</f>
        <v>#N/A</v>
      </c>
    </row>
    <row r="20" spans="1:31" x14ac:dyDescent="0.3">
      <c r="A20" s="33"/>
      <c r="B20" s="62"/>
      <c r="C20" s="62"/>
      <c r="D20" s="33"/>
      <c r="E20" s="42"/>
      <c r="F20" s="43"/>
      <c r="G20" s="33"/>
      <c r="H20" s="33"/>
      <c r="I20" s="42"/>
      <c r="J20" s="34"/>
      <c r="K20" s="45"/>
      <c r="L20" s="45"/>
      <c r="M20" s="46"/>
      <c r="N20" s="32"/>
      <c r="O20" s="32"/>
      <c r="P20" s="32"/>
      <c r="Q20" s="32"/>
      <c r="R20" s="32"/>
      <c r="AD20" s="35" t="e">
        <f>MATCH(A20,'Deutschland500 freshly screened'!A:A,0)-1</f>
        <v>#N/A</v>
      </c>
      <c r="AE20" s="132" t="e">
        <f>MATCH(A20,'Deutschland500 freshly screened'!A:A,0)</f>
        <v>#N/A</v>
      </c>
    </row>
    <row r="21" spans="1:31" x14ac:dyDescent="0.3">
      <c r="A21" s="33"/>
      <c r="B21" s="62"/>
      <c r="C21" s="62"/>
      <c r="D21" s="33"/>
      <c r="E21" s="42"/>
      <c r="F21" s="43"/>
      <c r="G21" s="33"/>
      <c r="H21" s="33"/>
      <c r="I21" s="42"/>
      <c r="J21" s="34"/>
      <c r="K21" s="45"/>
      <c r="L21" s="45"/>
      <c r="M21" s="46"/>
      <c r="N21" s="32"/>
      <c r="O21" s="32"/>
      <c r="P21" s="32"/>
      <c r="Q21" s="32"/>
      <c r="R21" s="32"/>
      <c r="AD21" s="35" t="e">
        <f>MATCH(A21,'Deutschland500 freshly screened'!A:A,0)-1</f>
        <v>#N/A</v>
      </c>
      <c r="AE21" s="132" t="e">
        <f>MATCH(A21,'Deutschland500 freshly screened'!A:A,0)</f>
        <v>#N/A</v>
      </c>
    </row>
    <row r="22" spans="1:31" ht="24" thickBot="1" x14ac:dyDescent="0.35">
      <c r="A22" s="42"/>
      <c r="B22" s="64"/>
      <c r="C22" s="64"/>
      <c r="D22" s="42"/>
      <c r="E22" s="42"/>
      <c r="F22" s="43"/>
      <c r="G22" s="42"/>
      <c r="H22" s="42"/>
      <c r="I22" s="42"/>
      <c r="J22" s="34"/>
      <c r="K22" s="65"/>
      <c r="L22" s="65"/>
      <c r="M22" s="66"/>
      <c r="N22" s="32"/>
      <c r="O22" s="32"/>
      <c r="P22" s="32"/>
      <c r="Q22" s="32"/>
      <c r="R22" s="32"/>
      <c r="AD22" s="35" t="e">
        <f>MATCH(A22,'Deutschland500 freshly screened'!A:A,0)-1</f>
        <v>#N/A</v>
      </c>
      <c r="AE22" s="132" t="e">
        <f>MATCH(A22,'Deutschland500 freshly screened'!A:A,0)</f>
        <v>#N/A</v>
      </c>
    </row>
    <row r="23" spans="1:31" ht="24" thickBot="1" x14ac:dyDescent="0.35">
      <c r="A23" s="42"/>
      <c r="B23" s="42"/>
      <c r="C23" s="42"/>
      <c r="D23" s="42"/>
      <c r="E23" s="42"/>
      <c r="F23" s="43"/>
      <c r="G23" s="42"/>
      <c r="H23" s="42"/>
      <c r="I23" s="42"/>
      <c r="J23" s="34"/>
      <c r="K23" s="42"/>
      <c r="L23" s="42"/>
      <c r="M23" s="57"/>
      <c r="N23" s="32"/>
      <c r="O23" s="32"/>
      <c r="P23" s="32"/>
      <c r="Q23" s="32"/>
      <c r="R23" s="32"/>
      <c r="X23" s="106" t="s">
        <v>2756</v>
      </c>
      <c r="AD23" s="35" t="e">
        <f>MATCH(A23,'Deutschland500 freshly screened'!A:A,0)-1</f>
        <v>#N/A</v>
      </c>
      <c r="AE23" s="132" t="e">
        <f>MATCH(A23,'Deutschland500 freshly screened'!A:A,0)</f>
        <v>#N/A</v>
      </c>
    </row>
    <row r="24" spans="1:31" s="7" customFormat="1" ht="18.600000000000001" thickBot="1" x14ac:dyDescent="0.4">
      <c r="A24" s="11" t="s">
        <v>2754</v>
      </c>
      <c r="B24" s="11"/>
      <c r="C24" s="35"/>
      <c r="D24" s="8"/>
      <c r="F24" s="37"/>
      <c r="G24" s="35"/>
      <c r="H24" s="35"/>
      <c r="I24" s="35"/>
      <c r="J24" s="12"/>
      <c r="K24" s="12"/>
      <c r="L24" s="12"/>
      <c r="M24" s="12"/>
      <c r="N24" s="35"/>
      <c r="O24" s="12"/>
      <c r="P24" s="12"/>
      <c r="Q24" s="35"/>
      <c r="R24" s="35"/>
      <c r="S24" s="35"/>
      <c r="T24" s="35"/>
      <c r="U24" s="35"/>
      <c r="V24" s="67" t="s">
        <v>2494</v>
      </c>
      <c r="W24" s="35"/>
      <c r="X24" s="107">
        <v>3000</v>
      </c>
    </row>
    <row r="25" spans="1:31" ht="18" x14ac:dyDescent="0.35">
      <c r="A25" s="11"/>
      <c r="B25" s="11"/>
      <c r="C25" s="35"/>
      <c r="D25" s="8"/>
      <c r="E25" s="7"/>
      <c r="G25" s="35"/>
      <c r="H25" s="35"/>
      <c r="I25" s="35"/>
      <c r="J25" s="12"/>
      <c r="K25" s="12"/>
      <c r="L25" s="12"/>
      <c r="M25" s="12"/>
      <c r="N25" s="35"/>
      <c r="O25" s="12"/>
      <c r="P25" s="12"/>
      <c r="Q25" s="35"/>
      <c r="R25" s="35"/>
      <c r="S25" s="35"/>
      <c r="T25" s="35"/>
      <c r="U25" s="35"/>
      <c r="V25" s="105">
        <f>SUM(V28:V40)</f>
        <v>404.03567937360316</v>
      </c>
      <c r="W25" s="35"/>
      <c r="X25" s="108">
        <f>X24/V25</f>
        <v>7.4250868256265159</v>
      </c>
    </row>
    <row r="26" spans="1:31" ht="18.600000000000001" thickBot="1" x14ac:dyDescent="0.4">
      <c r="A26" s="71" t="s">
        <v>2474</v>
      </c>
      <c r="B26" s="71"/>
      <c r="C26" s="59"/>
      <c r="D26" s="72"/>
      <c r="E26" s="54"/>
      <c r="F26" s="60"/>
      <c r="G26" s="59"/>
      <c r="H26" s="59"/>
      <c r="I26" s="59"/>
      <c r="J26" s="40"/>
      <c r="K26" s="40"/>
      <c r="L26" s="40"/>
      <c r="M26" s="40"/>
      <c r="N26" s="59"/>
      <c r="O26" s="12"/>
      <c r="P26" s="12"/>
      <c r="Q26" s="35"/>
      <c r="R26" s="35"/>
      <c r="S26" s="35"/>
      <c r="T26" s="35"/>
      <c r="U26" s="35"/>
      <c r="V26" s="9" t="s">
        <v>2493</v>
      </c>
      <c r="W26" s="35"/>
      <c r="X26" s="35"/>
    </row>
    <row r="27" spans="1:31" s="35" customFormat="1" ht="14.4" x14ac:dyDescent="0.3">
      <c r="A27" s="78" t="s">
        <v>669</v>
      </c>
      <c r="B27" s="76" t="s">
        <v>670</v>
      </c>
      <c r="C27" s="76" t="s">
        <v>671</v>
      </c>
      <c r="D27" s="76" t="s">
        <v>672</v>
      </c>
      <c r="E27" s="76" t="s">
        <v>673</v>
      </c>
      <c r="F27" s="77" t="s">
        <v>674</v>
      </c>
      <c r="G27" s="76" t="s">
        <v>675</v>
      </c>
      <c r="H27" s="76" t="s">
        <v>676</v>
      </c>
      <c r="I27" s="76" t="s">
        <v>677</v>
      </c>
      <c r="J27" s="76" t="s">
        <v>2485</v>
      </c>
      <c r="K27" s="76" t="s">
        <v>2486</v>
      </c>
      <c r="L27" s="76" t="s">
        <v>2752</v>
      </c>
      <c r="M27" s="76" t="s">
        <v>2487</v>
      </c>
      <c r="N27" s="76" t="s">
        <v>2488</v>
      </c>
      <c r="O27" s="79" t="s">
        <v>678</v>
      </c>
      <c r="P27" s="79" t="s">
        <v>679</v>
      </c>
      <c r="Q27" s="76" t="s">
        <v>680</v>
      </c>
      <c r="R27" s="80" t="s">
        <v>661</v>
      </c>
      <c r="S27" s="86" t="s">
        <v>2750</v>
      </c>
      <c r="T27" s="15" t="s">
        <v>2747</v>
      </c>
      <c r="U27" s="19" t="s">
        <v>2492</v>
      </c>
      <c r="V27" s="109"/>
      <c r="W27" s="110"/>
      <c r="X27" s="111" t="s">
        <v>2757</v>
      </c>
    </row>
    <row r="28" spans="1:31" s="7" customFormat="1" ht="14.4" x14ac:dyDescent="0.3">
      <c r="A28" s="56" t="str">
        <f t="shared" ref="A28:A36" si="0">A2</f>
        <v>MTX.DE</v>
      </c>
      <c r="B28" s="32" t="s">
        <v>1386</v>
      </c>
      <c r="C28" s="32" t="s">
        <v>1387</v>
      </c>
      <c r="D28" s="32" t="s">
        <v>2755</v>
      </c>
      <c r="E28" s="57" t="s">
        <v>682</v>
      </c>
      <c r="F28" s="58" t="s">
        <v>1202</v>
      </c>
      <c r="G28" s="40">
        <f>U28*(1-0.02)</f>
        <v>4.34924</v>
      </c>
      <c r="H28" s="40"/>
      <c r="I28" s="40"/>
      <c r="J28" s="32" t="s">
        <v>2751</v>
      </c>
      <c r="K28" s="32" t="s">
        <v>2489</v>
      </c>
      <c r="L28" s="36"/>
      <c r="M28" s="32">
        <v>1</v>
      </c>
      <c r="N28" s="32"/>
      <c r="O28" s="46" t="s">
        <v>684</v>
      </c>
      <c r="P28" s="46" t="s">
        <v>2473</v>
      </c>
      <c r="Q28" s="102">
        <v>25</v>
      </c>
      <c r="R28" s="41" t="s">
        <v>686</v>
      </c>
      <c r="S28" s="44"/>
      <c r="T28" s="81">
        <f>IFERROR(VLOOKUP(A28,$A$2:$U$22,21,FALSE),0)</f>
        <v>46</v>
      </c>
      <c r="U28" s="112">
        <f>IFERROR(VLOOKUP(A28,'Deutschland500 freshly screened'!$A$2:$U$133,18,FALSE),0)</f>
        <v>4.4379999999999997</v>
      </c>
      <c r="V28" s="113">
        <f>IF(R28="SELL",-1*U28*Q28,U28*Q28)</f>
        <v>110.94999999999999</v>
      </c>
      <c r="W28" s="110"/>
      <c r="X28" s="114">
        <f>T28*$X$25</f>
        <v>341.55399397881973</v>
      </c>
    </row>
    <row r="29" spans="1:31" s="35" customFormat="1" ht="14.4" x14ac:dyDescent="0.3">
      <c r="A29" s="56" t="str">
        <f t="shared" si="0"/>
        <v>ALV.DE</v>
      </c>
      <c r="B29" s="32" t="s">
        <v>1386</v>
      </c>
      <c r="C29" s="32" t="s">
        <v>1387</v>
      </c>
      <c r="D29" s="32" t="s">
        <v>2755</v>
      </c>
      <c r="E29" s="57" t="s">
        <v>682</v>
      </c>
      <c r="F29" s="58" t="s">
        <v>1202</v>
      </c>
      <c r="G29" s="40">
        <f t="shared" ref="G29:G48" si="1">U29*(1-0.02)</f>
        <v>7.9419199999999988</v>
      </c>
      <c r="H29" s="40"/>
      <c r="I29" s="40"/>
      <c r="J29" s="32" t="s">
        <v>2751</v>
      </c>
      <c r="K29" s="32" t="s">
        <v>2489</v>
      </c>
      <c r="L29" s="36"/>
      <c r="M29" s="32">
        <v>2</v>
      </c>
      <c r="N29" s="32"/>
      <c r="O29" s="46" t="s">
        <v>684</v>
      </c>
      <c r="P29" s="46" t="s">
        <v>2473</v>
      </c>
      <c r="Q29" s="102">
        <v>35.150409183722687</v>
      </c>
      <c r="R29" s="75" t="s">
        <v>686</v>
      </c>
      <c r="S29" s="44"/>
      <c r="T29" s="81">
        <f t="shared" ref="T29:T40" si="2">IFERROR(VLOOKUP(A29,$A$2:$U$25,21,FALSE),0)</f>
        <v>65</v>
      </c>
      <c r="U29" s="112">
        <f>IFERROR(VLOOKUP(A29,'Deutschland500 freshly screened'!$A$2:$U$133,18,FALSE),0)</f>
        <v>8.1039999999999992</v>
      </c>
      <c r="V29" s="113">
        <f t="shared" ref="V29:V48" si="3">IF(R29="SELL",-1*U29*Q29,U29*Q29)</f>
        <v>284.85891602488863</v>
      </c>
      <c r="W29" s="110"/>
      <c r="X29" s="114">
        <f>T29*$X$25</f>
        <v>482.63064366572354</v>
      </c>
    </row>
    <row r="30" spans="1:31" ht="14.4" x14ac:dyDescent="0.3">
      <c r="A30" s="56" t="str">
        <f t="shared" si="0"/>
        <v>SFQ.DE</v>
      </c>
      <c r="B30" s="32" t="s">
        <v>1386</v>
      </c>
      <c r="C30" s="32" t="s">
        <v>1387</v>
      </c>
      <c r="D30" s="32" t="s">
        <v>2755</v>
      </c>
      <c r="E30" s="54" t="s">
        <v>682</v>
      </c>
      <c r="F30" s="58" t="s">
        <v>1202</v>
      </c>
      <c r="G30" s="40">
        <f t="shared" si="1"/>
        <v>3.2614399999999999</v>
      </c>
      <c r="H30" s="40"/>
      <c r="I30" s="40"/>
      <c r="J30" s="32" t="s">
        <v>2751</v>
      </c>
      <c r="K30" s="59" t="s">
        <v>2489</v>
      </c>
      <c r="L30" s="35"/>
      <c r="M30" s="32">
        <v>3</v>
      </c>
      <c r="N30" s="59"/>
      <c r="O30" s="46" t="s">
        <v>684</v>
      </c>
      <c r="P30" s="46" t="s">
        <v>2473</v>
      </c>
      <c r="Q30" s="102">
        <v>2.4719841793012525</v>
      </c>
      <c r="R30" s="75" t="s">
        <v>686</v>
      </c>
      <c r="S30" s="87"/>
      <c r="T30" s="81">
        <f t="shared" si="2"/>
        <v>536</v>
      </c>
      <c r="U30" s="112">
        <f>IFERROR(VLOOKUP(A30,'Deutschland500 freshly screened'!$A$2:$U$133,18,FALSE),0)</f>
        <v>3.3279999999999998</v>
      </c>
      <c r="V30" s="113">
        <f t="shared" si="3"/>
        <v>8.2267633487145684</v>
      </c>
      <c r="W30" s="110"/>
      <c r="X30" s="114">
        <f>T30*$X$25</f>
        <v>3979.8465385358127</v>
      </c>
    </row>
    <row r="31" spans="1:31" s="35" customFormat="1" ht="14.4" x14ac:dyDescent="0.3">
      <c r="A31" s="56" t="str">
        <f t="shared" si="0"/>
        <v>DTE.DE</v>
      </c>
      <c r="B31" s="32" t="s">
        <v>1386</v>
      </c>
      <c r="C31" s="32" t="s">
        <v>1387</v>
      </c>
      <c r="D31" s="32" t="s">
        <v>2755</v>
      </c>
      <c r="E31" s="54" t="s">
        <v>682</v>
      </c>
      <c r="F31" s="58" t="s">
        <v>1202</v>
      </c>
      <c r="G31" s="40">
        <f t="shared" si="1"/>
        <v>0</v>
      </c>
      <c r="H31" s="40"/>
      <c r="I31" s="40"/>
      <c r="J31" s="32" t="s">
        <v>2751</v>
      </c>
      <c r="K31" s="59" t="s">
        <v>2489</v>
      </c>
      <c r="M31" s="32">
        <v>4</v>
      </c>
      <c r="N31" s="59"/>
      <c r="O31" s="46" t="s">
        <v>684</v>
      </c>
      <c r="P31" s="46" t="s">
        <v>2473</v>
      </c>
      <c r="Q31" s="102">
        <v>9.0438445584192166</v>
      </c>
      <c r="R31" s="75" t="s">
        <v>686</v>
      </c>
      <c r="S31" s="87"/>
      <c r="T31" s="81">
        <f t="shared" si="2"/>
        <v>740</v>
      </c>
      <c r="U31" s="112">
        <f>IFERROR(VLOOKUP(A31,'Deutschland500 freshly screened'!$A$2:$U$133,18,FALSE),0)</f>
        <v>0</v>
      </c>
      <c r="V31" s="113">
        <f t="shared" si="3"/>
        <v>0</v>
      </c>
      <c r="W31" s="110"/>
      <c r="X31" s="114">
        <f t="shared" ref="X31:X48" si="4">T31*$X$25</f>
        <v>5494.5642509636218</v>
      </c>
    </row>
    <row r="32" spans="1:31" ht="14.4" x14ac:dyDescent="0.3">
      <c r="A32" s="56" t="str">
        <f t="shared" si="0"/>
        <v>DHL.DE</v>
      </c>
      <c r="B32" s="32" t="s">
        <v>1386</v>
      </c>
      <c r="C32" s="32" t="s">
        <v>1387</v>
      </c>
      <c r="D32" s="32" t="s">
        <v>2755</v>
      </c>
      <c r="E32" s="54" t="s">
        <v>682</v>
      </c>
      <c r="F32" s="58" t="s">
        <v>1202</v>
      </c>
      <c r="G32" s="40">
        <f t="shared" si="1"/>
        <v>0</v>
      </c>
      <c r="H32" s="40"/>
      <c r="I32" s="40"/>
      <c r="J32" s="32" t="s">
        <v>2751</v>
      </c>
      <c r="K32" s="59" t="s">
        <v>2489</v>
      </c>
      <c r="L32" s="35"/>
      <c r="M32" s="32">
        <v>5</v>
      </c>
      <c r="N32" s="59"/>
      <c r="O32" s="46" t="s">
        <v>684</v>
      </c>
      <c r="P32" s="46" t="s">
        <v>2473</v>
      </c>
      <c r="Q32" s="102"/>
      <c r="R32" s="75" t="s">
        <v>686</v>
      </c>
      <c r="S32" s="87"/>
      <c r="T32" s="81">
        <f t="shared" si="2"/>
        <v>270</v>
      </c>
      <c r="U32" s="112">
        <f>IFERROR(VLOOKUP(A32,'Deutschland500 freshly screened'!$A$2:$U$133,18,FALSE),0)</f>
        <v>0</v>
      </c>
      <c r="V32" s="113">
        <f t="shared" si="3"/>
        <v>0</v>
      </c>
      <c r="W32" s="110"/>
      <c r="X32" s="114">
        <f t="shared" si="4"/>
        <v>2004.7734429191594</v>
      </c>
    </row>
    <row r="33" spans="1:24" ht="14.4" x14ac:dyDescent="0.3">
      <c r="A33" s="56">
        <f t="shared" si="0"/>
        <v>0</v>
      </c>
      <c r="B33" s="32" t="s">
        <v>1386</v>
      </c>
      <c r="C33" s="32" t="s">
        <v>1387</v>
      </c>
      <c r="D33" s="32" t="s">
        <v>2755</v>
      </c>
      <c r="E33" s="54" t="s">
        <v>682</v>
      </c>
      <c r="F33" s="58" t="s">
        <v>1202</v>
      </c>
      <c r="G33" s="40">
        <f t="shared" si="1"/>
        <v>0</v>
      </c>
      <c r="H33" s="40"/>
      <c r="I33" s="40"/>
      <c r="J33" s="32" t="s">
        <v>2751</v>
      </c>
      <c r="K33" s="59" t="s">
        <v>2489</v>
      </c>
      <c r="L33" s="35"/>
      <c r="M33" s="32">
        <v>6</v>
      </c>
      <c r="N33" s="59"/>
      <c r="O33" s="46" t="s">
        <v>684</v>
      </c>
      <c r="P33" s="46" t="s">
        <v>2473</v>
      </c>
      <c r="Q33" s="102"/>
      <c r="R33" s="75" t="s">
        <v>686</v>
      </c>
      <c r="S33" s="87"/>
      <c r="T33" s="81">
        <f t="shared" si="2"/>
        <v>0</v>
      </c>
      <c r="U33" s="112">
        <f>IFERROR(VLOOKUP(A33,'Deutschland500 freshly screened'!$A$2:$U$133,18,FALSE),0)</f>
        <v>0</v>
      </c>
      <c r="V33" s="113">
        <f t="shared" si="3"/>
        <v>0</v>
      </c>
      <c r="W33" s="110"/>
      <c r="X33" s="114">
        <f t="shared" si="4"/>
        <v>0</v>
      </c>
    </row>
    <row r="34" spans="1:24" ht="14.4" x14ac:dyDescent="0.3">
      <c r="A34" s="56">
        <f t="shared" si="0"/>
        <v>0</v>
      </c>
      <c r="B34" s="32" t="s">
        <v>1386</v>
      </c>
      <c r="C34" s="32" t="s">
        <v>1387</v>
      </c>
      <c r="D34" s="32" t="s">
        <v>2755</v>
      </c>
      <c r="E34" s="54" t="s">
        <v>682</v>
      </c>
      <c r="F34" s="58" t="s">
        <v>1202</v>
      </c>
      <c r="G34" s="40">
        <f t="shared" si="1"/>
        <v>0</v>
      </c>
      <c r="H34" s="40"/>
      <c r="I34" s="40"/>
      <c r="J34" s="32" t="s">
        <v>2751</v>
      </c>
      <c r="K34" s="59" t="s">
        <v>2489</v>
      </c>
      <c r="L34" s="35"/>
      <c r="M34" s="32">
        <v>7</v>
      </c>
      <c r="N34" s="59"/>
      <c r="O34" s="46" t="s">
        <v>684</v>
      </c>
      <c r="P34" s="46" t="s">
        <v>2473</v>
      </c>
      <c r="Q34" s="102"/>
      <c r="R34" s="75" t="s">
        <v>686</v>
      </c>
      <c r="S34" s="87"/>
      <c r="T34" s="81">
        <f t="shared" si="2"/>
        <v>0</v>
      </c>
      <c r="U34" s="112">
        <f>IFERROR(VLOOKUP(A34,'Deutschland500 freshly screened'!$A$2:$U$133,18,FALSE),0)</f>
        <v>0</v>
      </c>
      <c r="V34" s="113">
        <f t="shared" si="3"/>
        <v>0</v>
      </c>
      <c r="W34" s="110"/>
      <c r="X34" s="114">
        <f t="shared" si="4"/>
        <v>0</v>
      </c>
    </row>
    <row r="35" spans="1:24" ht="14.4" x14ac:dyDescent="0.3">
      <c r="A35" s="56">
        <f t="shared" si="0"/>
        <v>0</v>
      </c>
      <c r="B35" s="32" t="s">
        <v>1386</v>
      </c>
      <c r="C35" s="32" t="s">
        <v>1387</v>
      </c>
      <c r="D35" s="32" t="s">
        <v>2755</v>
      </c>
      <c r="E35" s="57" t="s">
        <v>682</v>
      </c>
      <c r="F35" s="58" t="s">
        <v>1202</v>
      </c>
      <c r="G35" s="40">
        <f t="shared" si="1"/>
        <v>0</v>
      </c>
      <c r="H35" s="40"/>
      <c r="I35" s="40"/>
      <c r="J35" s="32" t="s">
        <v>2751</v>
      </c>
      <c r="K35" s="32" t="s">
        <v>2489</v>
      </c>
      <c r="L35" s="35"/>
      <c r="M35" s="32">
        <v>8</v>
      </c>
      <c r="N35" s="32"/>
      <c r="O35" s="46" t="s">
        <v>684</v>
      </c>
      <c r="P35" s="46" t="s">
        <v>2473</v>
      </c>
      <c r="Q35" s="102"/>
      <c r="R35" s="74" t="s">
        <v>686</v>
      </c>
      <c r="S35" s="87"/>
      <c r="T35" s="81">
        <f t="shared" si="2"/>
        <v>0</v>
      </c>
      <c r="U35" s="112">
        <f>IFERROR(VLOOKUP(A35,'Deutschland500 freshly screened'!$A$2:$U$133,18,FALSE),0)</f>
        <v>0</v>
      </c>
      <c r="V35" s="113">
        <f t="shared" si="3"/>
        <v>0</v>
      </c>
      <c r="W35" s="110"/>
      <c r="X35" s="114">
        <f t="shared" si="4"/>
        <v>0</v>
      </c>
    </row>
    <row r="36" spans="1:24" ht="14.4" x14ac:dyDescent="0.3">
      <c r="A36" s="56">
        <f t="shared" si="0"/>
        <v>0</v>
      </c>
      <c r="B36" s="32" t="s">
        <v>1386</v>
      </c>
      <c r="C36" s="32" t="s">
        <v>1387</v>
      </c>
      <c r="D36" s="32" t="s">
        <v>2755</v>
      </c>
      <c r="E36" s="54" t="s">
        <v>682</v>
      </c>
      <c r="F36" s="58" t="s">
        <v>1202</v>
      </c>
      <c r="G36" s="40">
        <f t="shared" si="1"/>
        <v>0</v>
      </c>
      <c r="H36" s="40"/>
      <c r="I36" s="40"/>
      <c r="J36" s="32" t="s">
        <v>2751</v>
      </c>
      <c r="K36" s="59" t="s">
        <v>2489</v>
      </c>
      <c r="L36" s="35"/>
      <c r="M36" s="32">
        <v>9</v>
      </c>
      <c r="N36" s="59"/>
      <c r="O36" s="46" t="s">
        <v>684</v>
      </c>
      <c r="P36" s="46" t="s">
        <v>2473</v>
      </c>
      <c r="Q36" s="102"/>
      <c r="R36" s="75" t="s">
        <v>686</v>
      </c>
      <c r="S36" s="87"/>
      <c r="T36" s="81">
        <f t="shared" si="2"/>
        <v>0</v>
      </c>
      <c r="U36" s="112">
        <f>IFERROR(VLOOKUP(A36,'Deutschland500 freshly screened'!$A$2:$U$133,18,FALSE),0)</f>
        <v>0</v>
      </c>
      <c r="V36" s="113">
        <f t="shared" si="3"/>
        <v>0</v>
      </c>
      <c r="W36" s="110"/>
      <c r="X36" s="114">
        <f t="shared" si="4"/>
        <v>0</v>
      </c>
    </row>
    <row r="37" spans="1:24" ht="14.4" x14ac:dyDescent="0.3">
      <c r="A37" s="56">
        <f t="shared" ref="A37:A48" si="5">A11</f>
        <v>0</v>
      </c>
      <c r="B37" s="32" t="s">
        <v>1386</v>
      </c>
      <c r="C37" s="32" t="s">
        <v>1387</v>
      </c>
      <c r="D37" s="32" t="s">
        <v>2755</v>
      </c>
      <c r="E37" s="54" t="s">
        <v>682</v>
      </c>
      <c r="F37" s="58" t="s">
        <v>1202</v>
      </c>
      <c r="G37" s="40">
        <f t="shared" si="1"/>
        <v>0</v>
      </c>
      <c r="H37" s="40"/>
      <c r="I37" s="40"/>
      <c r="J37" s="32" t="s">
        <v>2751</v>
      </c>
      <c r="K37" s="59" t="s">
        <v>2489</v>
      </c>
      <c r="L37" s="35"/>
      <c r="M37" s="32">
        <v>10</v>
      </c>
      <c r="N37" s="59"/>
      <c r="O37" s="46" t="s">
        <v>684</v>
      </c>
      <c r="P37" s="46" t="s">
        <v>2473</v>
      </c>
      <c r="Q37" s="102"/>
      <c r="R37" s="75" t="s">
        <v>686</v>
      </c>
      <c r="S37" s="87"/>
      <c r="T37" s="81">
        <f t="shared" si="2"/>
        <v>0</v>
      </c>
      <c r="U37" s="112">
        <f>IFERROR(VLOOKUP(A37,'Deutschland500 freshly screened'!$A$2:$U$133,18,FALSE),0)</f>
        <v>0</v>
      </c>
      <c r="V37" s="113">
        <f t="shared" si="3"/>
        <v>0</v>
      </c>
      <c r="W37" s="110"/>
      <c r="X37" s="114">
        <f t="shared" si="4"/>
        <v>0</v>
      </c>
    </row>
    <row r="38" spans="1:24" ht="14.4" x14ac:dyDescent="0.3">
      <c r="A38" s="56">
        <f t="shared" si="5"/>
        <v>0</v>
      </c>
      <c r="B38" s="32" t="s">
        <v>1386</v>
      </c>
      <c r="C38" s="32" t="s">
        <v>1387</v>
      </c>
      <c r="D38" s="32" t="s">
        <v>2755</v>
      </c>
      <c r="E38" s="54" t="s">
        <v>682</v>
      </c>
      <c r="F38" s="58" t="s">
        <v>1202</v>
      </c>
      <c r="G38" s="40">
        <f t="shared" si="1"/>
        <v>0</v>
      </c>
      <c r="H38" s="40"/>
      <c r="I38" s="40"/>
      <c r="J38" s="32" t="s">
        <v>2751</v>
      </c>
      <c r="K38" s="59" t="s">
        <v>2489</v>
      </c>
      <c r="L38" s="35"/>
      <c r="M38" s="32">
        <v>11</v>
      </c>
      <c r="N38" s="59"/>
      <c r="O38" s="46" t="s">
        <v>684</v>
      </c>
      <c r="P38" s="46" t="s">
        <v>2473</v>
      </c>
      <c r="Q38" s="102"/>
      <c r="R38" s="75" t="s">
        <v>686</v>
      </c>
      <c r="S38" s="87"/>
      <c r="T38" s="81">
        <f t="shared" si="2"/>
        <v>0</v>
      </c>
      <c r="U38" s="112">
        <f>IFERROR(VLOOKUP(A38,'Deutschland500 freshly screened'!$A$2:$U$133,18,FALSE),0)</f>
        <v>0</v>
      </c>
      <c r="V38" s="113">
        <f t="shared" si="3"/>
        <v>0</v>
      </c>
      <c r="W38" s="110"/>
      <c r="X38" s="114">
        <f t="shared" si="4"/>
        <v>0</v>
      </c>
    </row>
    <row r="39" spans="1:24" ht="14.4" x14ac:dyDescent="0.3">
      <c r="A39" s="56">
        <f t="shared" si="5"/>
        <v>0</v>
      </c>
      <c r="B39" s="32" t="s">
        <v>1386</v>
      </c>
      <c r="C39" s="32" t="s">
        <v>1387</v>
      </c>
      <c r="D39" s="32" t="s">
        <v>2755</v>
      </c>
      <c r="E39" s="54" t="s">
        <v>682</v>
      </c>
      <c r="F39" s="58" t="s">
        <v>1202</v>
      </c>
      <c r="G39" s="40">
        <f>U39*(1-0.02)</f>
        <v>0</v>
      </c>
      <c r="H39" s="40"/>
      <c r="I39" s="40"/>
      <c r="J39" s="32" t="s">
        <v>2751</v>
      </c>
      <c r="K39" s="59" t="s">
        <v>2489</v>
      </c>
      <c r="L39" s="35"/>
      <c r="M39" s="32">
        <v>12</v>
      </c>
      <c r="N39" s="59"/>
      <c r="O39" s="46" t="s">
        <v>684</v>
      </c>
      <c r="P39" s="46" t="s">
        <v>2473</v>
      </c>
      <c r="Q39" s="102"/>
      <c r="R39" s="75" t="s">
        <v>686</v>
      </c>
      <c r="S39" s="87"/>
      <c r="T39" s="81">
        <f t="shared" si="2"/>
        <v>0</v>
      </c>
      <c r="U39" s="112">
        <f>IFERROR(VLOOKUP(A39,'Deutschland500 freshly screened'!$A$2:$U$133,18,FALSE),0)</f>
        <v>0</v>
      </c>
      <c r="V39" s="113">
        <f t="shared" si="3"/>
        <v>0</v>
      </c>
      <c r="W39" s="110"/>
      <c r="X39" s="114">
        <f t="shared" si="4"/>
        <v>0</v>
      </c>
    </row>
    <row r="40" spans="1:24" s="59" customFormat="1" ht="14.4" x14ac:dyDescent="0.3">
      <c r="A40" s="32">
        <f t="shared" si="5"/>
        <v>0</v>
      </c>
      <c r="B40" s="32" t="s">
        <v>1386</v>
      </c>
      <c r="C40" s="32" t="s">
        <v>1387</v>
      </c>
      <c r="D40" s="32" t="s">
        <v>2755</v>
      </c>
      <c r="E40" s="54" t="s">
        <v>682</v>
      </c>
      <c r="F40" s="58" t="s">
        <v>1202</v>
      </c>
      <c r="G40" s="40">
        <f t="shared" si="1"/>
        <v>0</v>
      </c>
      <c r="H40" s="40"/>
      <c r="I40" s="40"/>
      <c r="J40" s="32" t="s">
        <v>2751</v>
      </c>
      <c r="K40" s="59" t="s">
        <v>2489</v>
      </c>
      <c r="M40" s="32">
        <v>13</v>
      </c>
      <c r="O40" s="46" t="s">
        <v>684</v>
      </c>
      <c r="P40" s="46" t="s">
        <v>2473</v>
      </c>
      <c r="Q40" s="102"/>
      <c r="R40" s="46" t="s">
        <v>686</v>
      </c>
      <c r="S40" s="87"/>
      <c r="T40" s="110">
        <f t="shared" si="2"/>
        <v>0</v>
      </c>
      <c r="U40" s="112">
        <f>IFERROR(VLOOKUP(A40,'Deutschland500 freshly screened'!$A$2:$U$133,18,FALSE),0)</f>
        <v>0</v>
      </c>
      <c r="V40" s="113">
        <f t="shared" si="3"/>
        <v>0</v>
      </c>
      <c r="W40" s="110"/>
      <c r="X40" s="114">
        <f t="shared" si="4"/>
        <v>0</v>
      </c>
    </row>
    <row r="41" spans="1:24" ht="14.4" x14ac:dyDescent="0.3">
      <c r="A41" s="56">
        <f t="shared" si="5"/>
        <v>0</v>
      </c>
      <c r="B41" s="32" t="s">
        <v>1386</v>
      </c>
      <c r="C41" s="32" t="s">
        <v>1387</v>
      </c>
      <c r="D41" s="32" t="s">
        <v>2755</v>
      </c>
      <c r="E41" s="54" t="s">
        <v>682</v>
      </c>
      <c r="F41" s="58" t="s">
        <v>1202</v>
      </c>
      <c r="G41" s="40">
        <f t="shared" si="1"/>
        <v>0</v>
      </c>
      <c r="H41" s="40"/>
      <c r="I41" s="40"/>
      <c r="J41" s="32" t="s">
        <v>2751</v>
      </c>
      <c r="K41" s="59" t="s">
        <v>2489</v>
      </c>
      <c r="L41" s="35"/>
      <c r="M41" s="32">
        <v>14</v>
      </c>
      <c r="N41" s="59"/>
      <c r="O41" s="46" t="s">
        <v>684</v>
      </c>
      <c r="P41" s="46" t="s">
        <v>2473</v>
      </c>
      <c r="Q41" s="102"/>
      <c r="R41" s="75" t="s">
        <v>686</v>
      </c>
      <c r="S41" s="87"/>
      <c r="T41" s="81">
        <f t="shared" ref="T41:T48" si="6">IFERROR(VLOOKUP(A41,$A$2:$U$25,21,FALSE),0)</f>
        <v>0</v>
      </c>
      <c r="U41" s="112">
        <f>IFERROR(VLOOKUP(A41,'Deutschland500 freshly screened'!$A$2:$U$133,18,FALSE),0)</f>
        <v>0</v>
      </c>
      <c r="V41" s="113">
        <f t="shared" si="3"/>
        <v>0</v>
      </c>
      <c r="W41" s="81"/>
      <c r="X41" s="114">
        <f t="shared" si="4"/>
        <v>0</v>
      </c>
    </row>
    <row r="42" spans="1:24" ht="14.4" x14ac:dyDescent="0.3">
      <c r="A42" s="56">
        <f t="shared" si="5"/>
        <v>0</v>
      </c>
      <c r="B42" s="32" t="s">
        <v>1386</v>
      </c>
      <c r="C42" s="32" t="s">
        <v>1387</v>
      </c>
      <c r="D42" s="32" t="s">
        <v>2755</v>
      </c>
      <c r="E42" s="54" t="s">
        <v>682</v>
      </c>
      <c r="F42" s="58" t="s">
        <v>1202</v>
      </c>
      <c r="G42" s="40">
        <f t="shared" si="1"/>
        <v>0</v>
      </c>
      <c r="H42" s="40"/>
      <c r="I42" s="40"/>
      <c r="J42" s="32" t="s">
        <v>2751</v>
      </c>
      <c r="K42" s="59" t="s">
        <v>2489</v>
      </c>
      <c r="L42" s="35"/>
      <c r="M42" s="32">
        <v>15</v>
      </c>
      <c r="N42" s="59"/>
      <c r="O42" s="46" t="s">
        <v>684</v>
      </c>
      <c r="P42" s="46" t="s">
        <v>2473</v>
      </c>
      <c r="Q42" s="102"/>
      <c r="R42" s="75" t="s">
        <v>686</v>
      </c>
      <c r="S42" s="87"/>
      <c r="T42" s="81">
        <f t="shared" si="6"/>
        <v>0</v>
      </c>
      <c r="U42" s="112">
        <f>IFERROR(VLOOKUP(A42,'Deutschland500 freshly screened'!$A$2:$U$133,18,FALSE),0)</f>
        <v>0</v>
      </c>
      <c r="V42" s="113">
        <f t="shared" si="3"/>
        <v>0</v>
      </c>
      <c r="W42" s="81"/>
      <c r="X42" s="114">
        <f t="shared" si="4"/>
        <v>0</v>
      </c>
    </row>
    <row r="43" spans="1:24" ht="14.4" x14ac:dyDescent="0.3">
      <c r="A43" s="56">
        <f t="shared" si="5"/>
        <v>0</v>
      </c>
      <c r="B43" s="32" t="s">
        <v>1386</v>
      </c>
      <c r="C43" s="32" t="s">
        <v>1387</v>
      </c>
      <c r="D43" s="32" t="s">
        <v>2755</v>
      </c>
      <c r="E43" s="54" t="s">
        <v>682</v>
      </c>
      <c r="F43" s="58" t="s">
        <v>1202</v>
      </c>
      <c r="G43" s="40">
        <f t="shared" si="1"/>
        <v>0</v>
      </c>
      <c r="H43" s="40"/>
      <c r="I43" s="40"/>
      <c r="J43" s="32" t="s">
        <v>2751</v>
      </c>
      <c r="K43" s="59" t="s">
        <v>2489</v>
      </c>
      <c r="L43" s="35"/>
      <c r="M43" s="32">
        <v>16</v>
      </c>
      <c r="N43" s="59"/>
      <c r="O43" s="46" t="s">
        <v>684</v>
      </c>
      <c r="P43" s="46" t="s">
        <v>2473</v>
      </c>
      <c r="Q43" s="102"/>
      <c r="R43" s="75" t="s">
        <v>686</v>
      </c>
      <c r="S43" s="87"/>
      <c r="T43" s="81">
        <f t="shared" si="6"/>
        <v>0</v>
      </c>
      <c r="U43" s="112">
        <f>IFERROR(VLOOKUP(A43,'Deutschland500 freshly screened'!$A$2:$U$133,18,FALSE),0)</f>
        <v>0</v>
      </c>
      <c r="V43" s="113">
        <f t="shared" si="3"/>
        <v>0</v>
      </c>
      <c r="W43" s="81"/>
      <c r="X43" s="114">
        <f t="shared" si="4"/>
        <v>0</v>
      </c>
    </row>
    <row r="44" spans="1:24" ht="14.4" x14ac:dyDescent="0.3">
      <c r="A44" s="56">
        <f t="shared" si="5"/>
        <v>0</v>
      </c>
      <c r="B44" s="32" t="s">
        <v>1386</v>
      </c>
      <c r="C44" s="32" t="s">
        <v>1387</v>
      </c>
      <c r="D44" s="32" t="s">
        <v>2755</v>
      </c>
      <c r="E44" s="54" t="s">
        <v>682</v>
      </c>
      <c r="F44" s="58" t="s">
        <v>1202</v>
      </c>
      <c r="G44" s="40">
        <f t="shared" si="1"/>
        <v>0</v>
      </c>
      <c r="H44" s="40"/>
      <c r="I44" s="40"/>
      <c r="J44" s="32" t="s">
        <v>2751</v>
      </c>
      <c r="K44" s="59" t="s">
        <v>2489</v>
      </c>
      <c r="L44" s="35"/>
      <c r="M44" s="32">
        <v>17</v>
      </c>
      <c r="N44" s="59"/>
      <c r="O44" s="46" t="s">
        <v>684</v>
      </c>
      <c r="P44" s="46" t="s">
        <v>2473</v>
      </c>
      <c r="Q44" s="102"/>
      <c r="R44" s="75" t="s">
        <v>686</v>
      </c>
      <c r="S44" s="87"/>
      <c r="T44" s="81">
        <f t="shared" si="6"/>
        <v>0</v>
      </c>
      <c r="U44" s="112">
        <f>IFERROR(VLOOKUP(A44,'Deutschland500 freshly screened'!$A$2:$U$133,18,FALSE),0)</f>
        <v>0</v>
      </c>
      <c r="V44" s="113">
        <f t="shared" si="3"/>
        <v>0</v>
      </c>
      <c r="W44" s="81"/>
      <c r="X44" s="114">
        <f t="shared" si="4"/>
        <v>0</v>
      </c>
    </row>
    <row r="45" spans="1:24" ht="14.4" x14ac:dyDescent="0.3">
      <c r="A45" s="56">
        <f t="shared" si="5"/>
        <v>0</v>
      </c>
      <c r="B45" s="32" t="s">
        <v>1386</v>
      </c>
      <c r="C45" s="32" t="s">
        <v>1387</v>
      </c>
      <c r="D45" s="32" t="s">
        <v>2755</v>
      </c>
      <c r="E45" s="54" t="s">
        <v>682</v>
      </c>
      <c r="F45" s="58" t="s">
        <v>1202</v>
      </c>
      <c r="G45" s="40">
        <f t="shared" si="1"/>
        <v>0</v>
      </c>
      <c r="H45" s="40"/>
      <c r="I45" s="40"/>
      <c r="J45" s="32" t="s">
        <v>2751</v>
      </c>
      <c r="K45" s="59" t="s">
        <v>2489</v>
      </c>
      <c r="L45" s="35"/>
      <c r="M45" s="32">
        <v>18</v>
      </c>
      <c r="N45" s="59"/>
      <c r="O45" s="46" t="s">
        <v>684</v>
      </c>
      <c r="P45" s="46" t="s">
        <v>2473</v>
      </c>
      <c r="Q45" s="102"/>
      <c r="R45" s="75" t="s">
        <v>686</v>
      </c>
      <c r="S45" s="87"/>
      <c r="T45" s="81">
        <f t="shared" si="6"/>
        <v>0</v>
      </c>
      <c r="U45" s="112">
        <f>IFERROR(VLOOKUP(A45,'Deutschland500 freshly screened'!$A$2:$U$133,18,FALSE),0)</f>
        <v>0</v>
      </c>
      <c r="V45" s="113">
        <f t="shared" si="3"/>
        <v>0</v>
      </c>
      <c r="W45" s="81"/>
      <c r="X45" s="114">
        <f t="shared" si="4"/>
        <v>0</v>
      </c>
    </row>
    <row r="46" spans="1:24" ht="14.4" x14ac:dyDescent="0.3">
      <c r="A46" s="56">
        <f t="shared" si="5"/>
        <v>0</v>
      </c>
      <c r="B46" s="32" t="s">
        <v>1386</v>
      </c>
      <c r="C46" s="32" t="s">
        <v>1387</v>
      </c>
      <c r="D46" s="32" t="s">
        <v>2755</v>
      </c>
      <c r="E46" s="54" t="s">
        <v>682</v>
      </c>
      <c r="F46" s="58" t="s">
        <v>1202</v>
      </c>
      <c r="G46" s="40">
        <f t="shared" si="1"/>
        <v>0</v>
      </c>
      <c r="H46" s="40"/>
      <c r="I46" s="40"/>
      <c r="J46" s="32" t="s">
        <v>2751</v>
      </c>
      <c r="K46" s="59" t="s">
        <v>2489</v>
      </c>
      <c r="L46" s="35"/>
      <c r="M46" s="32">
        <v>19</v>
      </c>
      <c r="N46" s="59"/>
      <c r="O46" s="46" t="s">
        <v>684</v>
      </c>
      <c r="P46" s="46" t="s">
        <v>2473</v>
      </c>
      <c r="Q46" s="102"/>
      <c r="R46" s="75" t="s">
        <v>686</v>
      </c>
      <c r="S46" s="87"/>
      <c r="T46" s="81">
        <f t="shared" si="6"/>
        <v>0</v>
      </c>
      <c r="U46" s="112">
        <f>IFERROR(VLOOKUP(A46,'Deutschland500 freshly screened'!$A$2:$U$133,18,FALSE),0)</f>
        <v>0</v>
      </c>
      <c r="V46" s="113">
        <f t="shared" si="3"/>
        <v>0</v>
      </c>
      <c r="W46" s="81"/>
      <c r="X46" s="114">
        <f t="shared" si="4"/>
        <v>0</v>
      </c>
    </row>
    <row r="47" spans="1:24" ht="14.4" x14ac:dyDescent="0.3">
      <c r="A47" s="56">
        <f t="shared" si="5"/>
        <v>0</v>
      </c>
      <c r="B47" s="32" t="s">
        <v>1386</v>
      </c>
      <c r="C47" s="32" t="s">
        <v>1387</v>
      </c>
      <c r="D47" s="32" t="s">
        <v>2755</v>
      </c>
      <c r="E47" s="54" t="s">
        <v>682</v>
      </c>
      <c r="F47" s="58" t="s">
        <v>1202</v>
      </c>
      <c r="G47" s="40">
        <f t="shared" si="1"/>
        <v>0</v>
      </c>
      <c r="H47" s="40"/>
      <c r="I47" s="40"/>
      <c r="J47" s="32" t="s">
        <v>2751</v>
      </c>
      <c r="K47" s="59" t="s">
        <v>2489</v>
      </c>
      <c r="L47" s="35"/>
      <c r="M47" s="32">
        <v>20</v>
      </c>
      <c r="N47" s="59"/>
      <c r="O47" s="46" t="s">
        <v>684</v>
      </c>
      <c r="P47" s="46" t="s">
        <v>2473</v>
      </c>
      <c r="Q47" s="102"/>
      <c r="R47" s="75" t="s">
        <v>686</v>
      </c>
      <c r="S47" s="87"/>
      <c r="T47" s="81">
        <f t="shared" si="6"/>
        <v>0</v>
      </c>
      <c r="U47" s="112">
        <f>IFERROR(VLOOKUP(A47,'Deutschland500 freshly screened'!$A$2:$U$133,18,FALSE),0)</f>
        <v>0</v>
      </c>
      <c r="V47" s="113">
        <f t="shared" si="3"/>
        <v>0</v>
      </c>
      <c r="W47" s="81"/>
      <c r="X47" s="114">
        <f t="shared" si="4"/>
        <v>0</v>
      </c>
    </row>
    <row r="48" spans="1:24" ht="15" thickBot="1" x14ac:dyDescent="0.35">
      <c r="A48" s="91">
        <f t="shared" si="5"/>
        <v>0</v>
      </c>
      <c r="B48" s="32" t="s">
        <v>1386</v>
      </c>
      <c r="C48" s="32" t="s">
        <v>1387</v>
      </c>
      <c r="D48" s="32" t="s">
        <v>2755</v>
      </c>
      <c r="E48" s="48" t="s">
        <v>682</v>
      </c>
      <c r="F48" s="58" t="s">
        <v>1202</v>
      </c>
      <c r="G48" s="40">
        <f t="shared" si="1"/>
        <v>0</v>
      </c>
      <c r="H48" s="93"/>
      <c r="I48" s="93"/>
      <c r="J48" s="94" t="s">
        <v>2751</v>
      </c>
      <c r="K48" s="47" t="s">
        <v>2489</v>
      </c>
      <c r="L48" s="47"/>
      <c r="M48" s="32">
        <v>21</v>
      </c>
      <c r="N48" s="47"/>
      <c r="O48" s="50" t="s">
        <v>684</v>
      </c>
      <c r="P48" s="50" t="s">
        <v>2473</v>
      </c>
      <c r="Q48" s="103"/>
      <c r="R48" s="90" t="s">
        <v>686</v>
      </c>
      <c r="S48" s="95"/>
      <c r="T48" s="115">
        <f t="shared" si="6"/>
        <v>0</v>
      </c>
      <c r="U48" s="112">
        <f>IFERROR(VLOOKUP(A48,'Deutschland500 freshly screened'!$A$2:$U$133,18,FALSE),0)</f>
        <v>0</v>
      </c>
      <c r="V48" s="116">
        <f t="shared" si="3"/>
        <v>0</v>
      </c>
      <c r="W48" s="115"/>
      <c r="X48" s="117">
        <f t="shared" si="4"/>
        <v>0</v>
      </c>
    </row>
    <row r="49" spans="1:24" ht="14.4" x14ac:dyDescent="0.3">
      <c r="A49" s="56" t="str">
        <f t="shared" ref="A49:A61" si="7">A28</f>
        <v>MTX.DE</v>
      </c>
      <c r="B49" s="59" t="s">
        <v>1386</v>
      </c>
      <c r="C49" s="59" t="s">
        <v>1387</v>
      </c>
      <c r="D49" s="32" t="s">
        <v>2755</v>
      </c>
      <c r="E49" s="54" t="s">
        <v>682</v>
      </c>
      <c r="F49" s="60" t="s">
        <v>1388</v>
      </c>
      <c r="G49" s="59"/>
      <c r="H49" s="40">
        <f t="shared" ref="H49:H61" si="8">U28*(0.92)</f>
        <v>4.0829599999999999</v>
      </c>
      <c r="I49" s="40">
        <f>H49</f>
        <v>4.0829599999999999</v>
      </c>
      <c r="J49" s="59"/>
      <c r="K49" s="59" t="s">
        <v>2489</v>
      </c>
      <c r="L49" s="57" t="s">
        <v>2753</v>
      </c>
      <c r="M49" s="32"/>
      <c r="N49" s="59">
        <f t="shared" ref="N49:N61" si="9">M28</f>
        <v>1</v>
      </c>
      <c r="O49" s="46" t="s">
        <v>684</v>
      </c>
      <c r="P49" s="46" t="s">
        <v>2473</v>
      </c>
      <c r="Q49" s="102">
        <f t="shared" ref="Q49:Q61" si="10">Q28</f>
        <v>25</v>
      </c>
      <c r="R49" s="75" t="s">
        <v>687</v>
      </c>
      <c r="S49" s="89">
        <f>N49</f>
        <v>1</v>
      </c>
      <c r="T49" s="33">
        <f t="shared" ref="T49:T61" si="11">IFERROR(VLOOKUP(A49,$A$2:$U$25,21,FALSE),0)</f>
        <v>46</v>
      </c>
      <c r="U49" s="46">
        <f>IFERROR(VLOOKUP(A49,'US_long freshly screened'!$A$2:$U$134,18,FALSE),0)</f>
        <v>0</v>
      </c>
      <c r="V49" s="68">
        <f t="shared" ref="V49:V61" si="12">IF(R49="SELL",-1*U49*Q49,U49*Q49)</f>
        <v>0</v>
      </c>
      <c r="W49" s="35"/>
      <c r="X49" s="35"/>
    </row>
    <row r="50" spans="1:24" ht="14.4" x14ac:dyDescent="0.3">
      <c r="A50" s="56" t="str">
        <f t="shared" si="7"/>
        <v>ALV.DE</v>
      </c>
      <c r="B50" s="59" t="s">
        <v>1386</v>
      </c>
      <c r="C50" s="59" t="s">
        <v>1387</v>
      </c>
      <c r="D50" s="32" t="s">
        <v>2755</v>
      </c>
      <c r="E50" s="59" t="s">
        <v>682</v>
      </c>
      <c r="F50" s="60" t="s">
        <v>1388</v>
      </c>
      <c r="G50" s="59"/>
      <c r="H50" s="40">
        <f t="shared" si="8"/>
        <v>7.4556799999999992</v>
      </c>
      <c r="I50" s="40">
        <f t="shared" ref="I50:I69" si="13">H50</f>
        <v>7.4556799999999992</v>
      </c>
      <c r="J50" s="59"/>
      <c r="K50" s="59" t="s">
        <v>2489</v>
      </c>
      <c r="L50" s="57" t="s">
        <v>2753</v>
      </c>
      <c r="M50" s="32"/>
      <c r="N50" s="59">
        <f t="shared" si="9"/>
        <v>2</v>
      </c>
      <c r="O50" s="46" t="s">
        <v>684</v>
      </c>
      <c r="P50" s="46" t="s">
        <v>2473</v>
      </c>
      <c r="Q50" s="102">
        <f t="shared" si="10"/>
        <v>35.150409183722687</v>
      </c>
      <c r="R50" s="75" t="s">
        <v>687</v>
      </c>
      <c r="S50" s="89">
        <f t="shared" ref="S50:S69" si="14">N50</f>
        <v>2</v>
      </c>
      <c r="T50" s="33">
        <f t="shared" si="11"/>
        <v>65</v>
      </c>
      <c r="U50" s="46">
        <f>IFERROR(VLOOKUP(A50,'US_long freshly screened'!$A$2:$U$134,18,FALSE),0)</f>
        <v>0</v>
      </c>
      <c r="V50" s="68">
        <f t="shared" si="12"/>
        <v>0</v>
      </c>
      <c r="W50" s="35"/>
      <c r="X50" s="35"/>
    </row>
    <row r="51" spans="1:24" ht="14.4" x14ac:dyDescent="0.3">
      <c r="A51" s="56" t="str">
        <f t="shared" si="7"/>
        <v>SFQ.DE</v>
      </c>
      <c r="B51" s="59" t="s">
        <v>1386</v>
      </c>
      <c r="C51" s="59" t="s">
        <v>1387</v>
      </c>
      <c r="D51" s="32" t="s">
        <v>2755</v>
      </c>
      <c r="E51" s="59" t="s">
        <v>682</v>
      </c>
      <c r="F51" s="60" t="s">
        <v>1388</v>
      </c>
      <c r="G51" s="59"/>
      <c r="H51" s="40">
        <f t="shared" si="8"/>
        <v>3.06176</v>
      </c>
      <c r="I51" s="40">
        <f t="shared" si="13"/>
        <v>3.06176</v>
      </c>
      <c r="J51" s="59"/>
      <c r="K51" s="59" t="s">
        <v>2489</v>
      </c>
      <c r="L51" s="57" t="s">
        <v>2753</v>
      </c>
      <c r="M51" s="32"/>
      <c r="N51" s="59">
        <f t="shared" si="9"/>
        <v>3</v>
      </c>
      <c r="O51" s="46" t="s">
        <v>684</v>
      </c>
      <c r="P51" s="46" t="s">
        <v>2473</v>
      </c>
      <c r="Q51" s="102">
        <f t="shared" si="10"/>
        <v>2.4719841793012525</v>
      </c>
      <c r="R51" s="75" t="s">
        <v>687</v>
      </c>
      <c r="S51" s="89">
        <f t="shared" si="14"/>
        <v>3</v>
      </c>
      <c r="T51" s="33">
        <f t="shared" si="11"/>
        <v>536</v>
      </c>
      <c r="U51" s="46">
        <f>IFERROR(VLOOKUP(A51,'US_long freshly screened'!$A$2:$U$134,18,FALSE),0)</f>
        <v>0</v>
      </c>
      <c r="V51" s="68">
        <f t="shared" si="12"/>
        <v>0</v>
      </c>
      <c r="W51" s="35"/>
      <c r="X51" s="35"/>
    </row>
    <row r="52" spans="1:24" ht="14.4" x14ac:dyDescent="0.3">
      <c r="A52" s="56" t="str">
        <f t="shared" si="7"/>
        <v>DTE.DE</v>
      </c>
      <c r="B52" s="59" t="s">
        <v>1386</v>
      </c>
      <c r="C52" s="59" t="s">
        <v>1387</v>
      </c>
      <c r="D52" s="32" t="s">
        <v>2755</v>
      </c>
      <c r="E52" s="59" t="s">
        <v>682</v>
      </c>
      <c r="F52" s="60" t="s">
        <v>1388</v>
      </c>
      <c r="G52" s="59"/>
      <c r="H52" s="40">
        <f t="shared" si="8"/>
        <v>0</v>
      </c>
      <c r="I52" s="40">
        <f t="shared" si="13"/>
        <v>0</v>
      </c>
      <c r="J52" s="59"/>
      <c r="K52" s="59" t="s">
        <v>2489</v>
      </c>
      <c r="L52" s="57" t="s">
        <v>2753</v>
      </c>
      <c r="M52" s="32"/>
      <c r="N52" s="59">
        <f t="shared" si="9"/>
        <v>4</v>
      </c>
      <c r="O52" s="46" t="s">
        <v>684</v>
      </c>
      <c r="P52" s="46" t="s">
        <v>2473</v>
      </c>
      <c r="Q52" s="102">
        <f t="shared" si="10"/>
        <v>9.0438445584192166</v>
      </c>
      <c r="R52" s="75" t="s">
        <v>687</v>
      </c>
      <c r="S52" s="89">
        <f t="shared" si="14"/>
        <v>4</v>
      </c>
      <c r="T52" s="33">
        <f t="shared" si="11"/>
        <v>740</v>
      </c>
      <c r="U52" s="46">
        <f>IFERROR(VLOOKUP(A52,'US_long freshly screened'!$A$2:$U$134,18,FALSE),0)</f>
        <v>0</v>
      </c>
      <c r="V52" s="68">
        <f t="shared" si="12"/>
        <v>0</v>
      </c>
      <c r="W52" s="35"/>
      <c r="X52" s="35"/>
    </row>
    <row r="53" spans="1:24" ht="14.4" x14ac:dyDescent="0.3">
      <c r="A53" s="56" t="str">
        <f t="shared" si="7"/>
        <v>DHL.DE</v>
      </c>
      <c r="B53" s="59" t="s">
        <v>1386</v>
      </c>
      <c r="C53" s="59" t="s">
        <v>1387</v>
      </c>
      <c r="D53" s="32" t="s">
        <v>2755</v>
      </c>
      <c r="E53" s="59" t="s">
        <v>682</v>
      </c>
      <c r="F53" s="60" t="s">
        <v>1388</v>
      </c>
      <c r="G53" s="59"/>
      <c r="H53" s="40">
        <f t="shared" si="8"/>
        <v>0</v>
      </c>
      <c r="I53" s="40">
        <f t="shared" si="13"/>
        <v>0</v>
      </c>
      <c r="J53" s="59"/>
      <c r="K53" s="59" t="s">
        <v>2489</v>
      </c>
      <c r="L53" s="57" t="s">
        <v>2753</v>
      </c>
      <c r="M53" s="32"/>
      <c r="N53" s="59">
        <f t="shared" si="9"/>
        <v>5</v>
      </c>
      <c r="O53" s="46" t="s">
        <v>684</v>
      </c>
      <c r="P53" s="46" t="s">
        <v>2473</v>
      </c>
      <c r="Q53" s="102">
        <f t="shared" si="10"/>
        <v>0</v>
      </c>
      <c r="R53" s="75" t="s">
        <v>687</v>
      </c>
      <c r="S53" s="89">
        <f t="shared" si="14"/>
        <v>5</v>
      </c>
      <c r="T53" s="33">
        <f t="shared" si="11"/>
        <v>270</v>
      </c>
      <c r="U53" s="46">
        <f>IFERROR(VLOOKUP(A53,'US_long freshly screened'!$A$2:$U$134,18,FALSE),0)</f>
        <v>0</v>
      </c>
      <c r="V53" s="68">
        <f t="shared" si="12"/>
        <v>0</v>
      </c>
      <c r="W53" s="35"/>
      <c r="X53" s="35"/>
    </row>
    <row r="54" spans="1:24" ht="14.4" x14ac:dyDescent="0.3">
      <c r="A54" s="56">
        <f t="shared" si="7"/>
        <v>0</v>
      </c>
      <c r="B54" s="59" t="s">
        <v>1386</v>
      </c>
      <c r="C54" s="59" t="s">
        <v>1387</v>
      </c>
      <c r="D54" s="32" t="s">
        <v>2755</v>
      </c>
      <c r="E54" s="59" t="s">
        <v>682</v>
      </c>
      <c r="F54" s="60" t="s">
        <v>1388</v>
      </c>
      <c r="G54" s="59"/>
      <c r="H54" s="40">
        <f t="shared" si="8"/>
        <v>0</v>
      </c>
      <c r="I54" s="40">
        <f t="shared" si="13"/>
        <v>0</v>
      </c>
      <c r="J54" s="59"/>
      <c r="K54" s="59" t="s">
        <v>2489</v>
      </c>
      <c r="L54" s="57" t="s">
        <v>2753</v>
      </c>
      <c r="M54" s="32"/>
      <c r="N54" s="59">
        <f t="shared" si="9"/>
        <v>6</v>
      </c>
      <c r="O54" s="46" t="s">
        <v>684</v>
      </c>
      <c r="P54" s="46" t="s">
        <v>2473</v>
      </c>
      <c r="Q54" s="102">
        <f t="shared" si="10"/>
        <v>0</v>
      </c>
      <c r="R54" s="75" t="s">
        <v>687</v>
      </c>
      <c r="S54" s="89">
        <f t="shared" si="14"/>
        <v>6</v>
      </c>
      <c r="T54" s="33">
        <f t="shared" si="11"/>
        <v>0</v>
      </c>
      <c r="U54" s="46">
        <f>IFERROR(VLOOKUP(A54,'US_long freshly screened'!$A$2:$U$134,18,FALSE),0)</f>
        <v>0</v>
      </c>
      <c r="V54" s="68">
        <f t="shared" si="12"/>
        <v>0</v>
      </c>
      <c r="W54" s="35"/>
      <c r="X54" s="35"/>
    </row>
    <row r="55" spans="1:24" ht="14.4" x14ac:dyDescent="0.3">
      <c r="A55" s="56">
        <f t="shared" si="7"/>
        <v>0</v>
      </c>
      <c r="B55" s="59" t="s">
        <v>1386</v>
      </c>
      <c r="C55" s="59" t="s">
        <v>1387</v>
      </c>
      <c r="D55" s="32" t="s">
        <v>2755</v>
      </c>
      <c r="E55" s="59" t="s">
        <v>682</v>
      </c>
      <c r="F55" s="60" t="s">
        <v>1388</v>
      </c>
      <c r="G55" s="59"/>
      <c r="H55" s="40">
        <f t="shared" si="8"/>
        <v>0</v>
      </c>
      <c r="I55" s="40">
        <f t="shared" si="13"/>
        <v>0</v>
      </c>
      <c r="J55" s="59"/>
      <c r="K55" s="59" t="s">
        <v>2489</v>
      </c>
      <c r="L55" s="57" t="s">
        <v>2753</v>
      </c>
      <c r="M55" s="32"/>
      <c r="N55" s="59">
        <f t="shared" si="9"/>
        <v>7</v>
      </c>
      <c r="O55" s="46" t="s">
        <v>684</v>
      </c>
      <c r="P55" s="46" t="s">
        <v>2473</v>
      </c>
      <c r="Q55" s="102">
        <f t="shared" si="10"/>
        <v>0</v>
      </c>
      <c r="R55" s="75" t="s">
        <v>687</v>
      </c>
      <c r="S55" s="89">
        <f t="shared" si="14"/>
        <v>7</v>
      </c>
      <c r="T55" s="33">
        <f t="shared" si="11"/>
        <v>0</v>
      </c>
      <c r="U55" s="46">
        <f>IFERROR(VLOOKUP(A55,'US_long freshly screened'!$A$2:$U$134,18,FALSE),0)</f>
        <v>0</v>
      </c>
      <c r="V55" s="68">
        <f t="shared" si="12"/>
        <v>0</v>
      </c>
      <c r="W55" s="32"/>
      <c r="X55" s="32"/>
    </row>
    <row r="56" spans="1:24" ht="14.4" x14ac:dyDescent="0.3">
      <c r="A56" s="56">
        <f t="shared" si="7"/>
        <v>0</v>
      </c>
      <c r="B56" s="59" t="s">
        <v>1386</v>
      </c>
      <c r="C56" s="59" t="s">
        <v>1387</v>
      </c>
      <c r="D56" s="32" t="s">
        <v>2755</v>
      </c>
      <c r="E56" s="54" t="s">
        <v>682</v>
      </c>
      <c r="F56" s="60" t="s">
        <v>1388</v>
      </c>
      <c r="G56" s="53"/>
      <c r="H56" s="40">
        <f t="shared" si="8"/>
        <v>0</v>
      </c>
      <c r="I56" s="40">
        <f t="shared" si="13"/>
        <v>0</v>
      </c>
      <c r="J56" s="53"/>
      <c r="K56" s="59" t="s">
        <v>2489</v>
      </c>
      <c r="L56" s="57" t="s">
        <v>2753</v>
      </c>
      <c r="M56" s="32"/>
      <c r="N56" s="59">
        <f t="shared" si="9"/>
        <v>8</v>
      </c>
      <c r="O56" s="46" t="s">
        <v>684</v>
      </c>
      <c r="P56" s="46" t="s">
        <v>2473</v>
      </c>
      <c r="Q56" s="102">
        <f t="shared" si="10"/>
        <v>0</v>
      </c>
      <c r="R56" s="75" t="s">
        <v>687</v>
      </c>
      <c r="S56" s="89">
        <f t="shared" si="14"/>
        <v>8</v>
      </c>
      <c r="T56" s="33">
        <f t="shared" si="11"/>
        <v>0</v>
      </c>
      <c r="U56" s="46">
        <f>IFERROR(VLOOKUP(A56,'US_long freshly screened'!$A$2:$U$134,18,FALSE),0)</f>
        <v>0</v>
      </c>
      <c r="V56" s="68">
        <f t="shared" si="12"/>
        <v>0</v>
      </c>
      <c r="W56" s="32"/>
      <c r="X56" s="32"/>
    </row>
    <row r="57" spans="1:24" ht="14.4" x14ac:dyDescent="0.3">
      <c r="A57" s="56">
        <f t="shared" si="7"/>
        <v>0</v>
      </c>
      <c r="B57" s="59" t="s">
        <v>1386</v>
      </c>
      <c r="C57" s="59" t="s">
        <v>1387</v>
      </c>
      <c r="D57" s="32" t="s">
        <v>2755</v>
      </c>
      <c r="E57" s="59" t="s">
        <v>682</v>
      </c>
      <c r="F57" s="60" t="s">
        <v>1388</v>
      </c>
      <c r="G57" s="59"/>
      <c r="H57" s="40">
        <f t="shared" si="8"/>
        <v>0</v>
      </c>
      <c r="I57" s="40">
        <f t="shared" si="13"/>
        <v>0</v>
      </c>
      <c r="J57" s="59"/>
      <c r="K57" s="59" t="s">
        <v>2489</v>
      </c>
      <c r="L57" s="57" t="s">
        <v>2753</v>
      </c>
      <c r="M57" s="32"/>
      <c r="N57" s="59">
        <f t="shared" si="9"/>
        <v>9</v>
      </c>
      <c r="O57" s="46" t="s">
        <v>684</v>
      </c>
      <c r="P57" s="46" t="s">
        <v>2473</v>
      </c>
      <c r="Q57" s="102">
        <f t="shared" si="10"/>
        <v>0</v>
      </c>
      <c r="R57" s="75" t="s">
        <v>687</v>
      </c>
      <c r="S57" s="89">
        <f t="shared" si="14"/>
        <v>9</v>
      </c>
      <c r="T57" s="33">
        <f t="shared" si="11"/>
        <v>0</v>
      </c>
      <c r="U57" s="46">
        <f>IFERROR(VLOOKUP(A57,'US_long freshly screened'!$A$2:$U$134,18,FALSE),0)</f>
        <v>0</v>
      </c>
      <c r="V57" s="68">
        <f t="shared" si="12"/>
        <v>0</v>
      </c>
      <c r="W57" s="32"/>
      <c r="X57" s="32"/>
    </row>
    <row r="58" spans="1:24" ht="14.4" x14ac:dyDescent="0.3">
      <c r="A58" s="56">
        <f t="shared" si="7"/>
        <v>0</v>
      </c>
      <c r="B58" s="59" t="s">
        <v>1386</v>
      </c>
      <c r="C58" s="59" t="s">
        <v>1387</v>
      </c>
      <c r="D58" s="32" t="s">
        <v>2755</v>
      </c>
      <c r="E58" s="59" t="s">
        <v>682</v>
      </c>
      <c r="F58" s="60" t="s">
        <v>1388</v>
      </c>
      <c r="G58" s="59"/>
      <c r="H58" s="40">
        <f t="shared" si="8"/>
        <v>0</v>
      </c>
      <c r="I58" s="40">
        <f t="shared" si="13"/>
        <v>0</v>
      </c>
      <c r="J58" s="59"/>
      <c r="K58" s="59" t="s">
        <v>2489</v>
      </c>
      <c r="L58" s="57" t="s">
        <v>2753</v>
      </c>
      <c r="M58" s="32"/>
      <c r="N58" s="59">
        <f t="shared" si="9"/>
        <v>10</v>
      </c>
      <c r="O58" s="46" t="s">
        <v>684</v>
      </c>
      <c r="P58" s="46" t="s">
        <v>2473</v>
      </c>
      <c r="Q58" s="102">
        <f t="shared" si="10"/>
        <v>0</v>
      </c>
      <c r="R58" s="75" t="s">
        <v>687</v>
      </c>
      <c r="S58" s="89">
        <f t="shared" si="14"/>
        <v>10</v>
      </c>
      <c r="T58" s="33">
        <f t="shared" si="11"/>
        <v>0</v>
      </c>
      <c r="U58" s="46">
        <f>IFERROR(VLOOKUP(A58,'US_long freshly screened'!$A$2:$U$134,18,FALSE),0)</f>
        <v>0</v>
      </c>
      <c r="V58" s="68">
        <f t="shared" si="12"/>
        <v>0</v>
      </c>
      <c r="W58" s="32"/>
      <c r="X58" s="32"/>
    </row>
    <row r="59" spans="1:24" ht="14.4" x14ac:dyDescent="0.3">
      <c r="A59" s="56">
        <f t="shared" si="7"/>
        <v>0</v>
      </c>
      <c r="B59" s="59" t="s">
        <v>1386</v>
      </c>
      <c r="C59" s="59" t="s">
        <v>1387</v>
      </c>
      <c r="D59" s="32" t="s">
        <v>2755</v>
      </c>
      <c r="E59" s="59" t="s">
        <v>682</v>
      </c>
      <c r="F59" s="60" t="s">
        <v>1388</v>
      </c>
      <c r="G59" s="59"/>
      <c r="H59" s="40">
        <f t="shared" si="8"/>
        <v>0</v>
      </c>
      <c r="I59" s="40">
        <f t="shared" si="13"/>
        <v>0</v>
      </c>
      <c r="J59" s="59"/>
      <c r="K59" s="59" t="s">
        <v>2489</v>
      </c>
      <c r="L59" s="57" t="s">
        <v>2753</v>
      </c>
      <c r="M59" s="32"/>
      <c r="N59" s="59">
        <f t="shared" si="9"/>
        <v>11</v>
      </c>
      <c r="O59" s="46" t="s">
        <v>684</v>
      </c>
      <c r="P59" s="46" t="s">
        <v>2473</v>
      </c>
      <c r="Q59" s="102">
        <f t="shared" si="10"/>
        <v>0</v>
      </c>
      <c r="R59" s="75" t="s">
        <v>687</v>
      </c>
      <c r="S59" s="89">
        <f t="shared" si="14"/>
        <v>11</v>
      </c>
      <c r="T59" s="33">
        <f t="shared" si="11"/>
        <v>0</v>
      </c>
      <c r="U59" s="46">
        <f>IFERROR(VLOOKUP(A59,'US_long freshly screened'!$A$2:$U$134,18,FALSE),0)</f>
        <v>0</v>
      </c>
      <c r="V59" s="68">
        <f t="shared" si="12"/>
        <v>0</v>
      </c>
      <c r="W59" s="32"/>
      <c r="X59" s="32"/>
    </row>
    <row r="60" spans="1:24" ht="14.4" x14ac:dyDescent="0.3">
      <c r="A60" s="56">
        <f t="shared" si="7"/>
        <v>0</v>
      </c>
      <c r="B60" s="59" t="s">
        <v>1386</v>
      </c>
      <c r="C60" s="59" t="s">
        <v>1387</v>
      </c>
      <c r="D60" s="32" t="s">
        <v>2755</v>
      </c>
      <c r="E60" s="59" t="s">
        <v>682</v>
      </c>
      <c r="F60" s="60" t="s">
        <v>1388</v>
      </c>
      <c r="G60" s="32"/>
      <c r="H60" s="40">
        <f t="shared" si="8"/>
        <v>0</v>
      </c>
      <c r="I60" s="40">
        <f t="shared" si="13"/>
        <v>0</v>
      </c>
      <c r="J60" s="32"/>
      <c r="K60" s="59" t="s">
        <v>2489</v>
      </c>
      <c r="L60" s="57" t="s">
        <v>2753</v>
      </c>
      <c r="M60" s="32"/>
      <c r="N60" s="59">
        <f t="shared" si="9"/>
        <v>12</v>
      </c>
      <c r="O60" s="46" t="s">
        <v>684</v>
      </c>
      <c r="P60" s="46" t="s">
        <v>2473</v>
      </c>
      <c r="Q60" s="102">
        <f t="shared" si="10"/>
        <v>0</v>
      </c>
      <c r="R60" s="75" t="s">
        <v>687</v>
      </c>
      <c r="S60" s="89">
        <f t="shared" si="14"/>
        <v>12</v>
      </c>
      <c r="T60" s="33">
        <f t="shared" si="11"/>
        <v>0</v>
      </c>
      <c r="U60" s="46">
        <f>IFERROR(VLOOKUP(A60,'US_long freshly screened'!$A$2:$U$134,18,FALSE),0)</f>
        <v>0</v>
      </c>
      <c r="V60" s="68">
        <f t="shared" si="12"/>
        <v>0</v>
      </c>
      <c r="W60" s="32"/>
      <c r="X60" s="32"/>
    </row>
    <row r="61" spans="1:24" ht="14.4" x14ac:dyDescent="0.3">
      <c r="A61" s="56">
        <f t="shared" si="7"/>
        <v>0</v>
      </c>
      <c r="B61" s="59" t="s">
        <v>1386</v>
      </c>
      <c r="C61" s="59" t="s">
        <v>1387</v>
      </c>
      <c r="D61" s="32" t="s">
        <v>2755</v>
      </c>
      <c r="E61" s="59" t="s">
        <v>682</v>
      </c>
      <c r="F61" s="60" t="s">
        <v>1388</v>
      </c>
      <c r="G61" s="32"/>
      <c r="H61" s="40">
        <f t="shared" si="8"/>
        <v>0</v>
      </c>
      <c r="I61" s="40">
        <f t="shared" si="13"/>
        <v>0</v>
      </c>
      <c r="J61" s="32"/>
      <c r="K61" s="59" t="s">
        <v>2489</v>
      </c>
      <c r="L61" s="57" t="s">
        <v>2753</v>
      </c>
      <c r="M61" s="32"/>
      <c r="N61" s="59">
        <f t="shared" si="9"/>
        <v>13</v>
      </c>
      <c r="O61" s="46" t="s">
        <v>684</v>
      </c>
      <c r="P61" s="46" t="s">
        <v>2473</v>
      </c>
      <c r="Q61" s="102">
        <f t="shared" si="10"/>
        <v>0</v>
      </c>
      <c r="R61" s="75" t="s">
        <v>687</v>
      </c>
      <c r="S61" s="89">
        <f t="shared" si="14"/>
        <v>13</v>
      </c>
      <c r="T61" s="33">
        <f t="shared" si="11"/>
        <v>0</v>
      </c>
      <c r="U61" s="46">
        <f>IFERROR(VLOOKUP(A61,'US_long freshly screened'!$A$2:$U$134,18,FALSE),0)</f>
        <v>0</v>
      </c>
      <c r="V61" s="68">
        <f t="shared" si="12"/>
        <v>0</v>
      </c>
      <c r="W61" s="32"/>
      <c r="X61" s="32"/>
    </row>
    <row r="62" spans="1:24" ht="14.4" x14ac:dyDescent="0.3">
      <c r="A62" s="56">
        <f t="shared" ref="A62:A69" si="15">A41</f>
        <v>0</v>
      </c>
      <c r="B62" s="59" t="s">
        <v>1386</v>
      </c>
      <c r="C62" s="59" t="s">
        <v>1387</v>
      </c>
      <c r="D62" s="32" t="s">
        <v>2755</v>
      </c>
      <c r="E62" s="59" t="s">
        <v>682</v>
      </c>
      <c r="F62" s="60" t="s">
        <v>1388</v>
      </c>
      <c r="G62" s="32"/>
      <c r="H62" s="40">
        <f t="shared" ref="H62:H69" si="16">U41*(0.92)</f>
        <v>0</v>
      </c>
      <c r="I62" s="40">
        <f t="shared" si="13"/>
        <v>0</v>
      </c>
      <c r="J62" s="32"/>
      <c r="K62" s="59" t="s">
        <v>2489</v>
      </c>
      <c r="L62" s="57" t="s">
        <v>2753</v>
      </c>
      <c r="M62" s="32"/>
      <c r="N62" s="59">
        <f t="shared" ref="N62:N69" si="17">M41</f>
        <v>14</v>
      </c>
      <c r="O62" s="46" t="s">
        <v>684</v>
      </c>
      <c r="P62" s="46" t="s">
        <v>2473</v>
      </c>
      <c r="Q62" s="102">
        <f t="shared" ref="Q62:Q69" si="18">Q41</f>
        <v>0</v>
      </c>
      <c r="R62" s="75" t="s">
        <v>687</v>
      </c>
      <c r="S62" s="89">
        <f t="shared" si="14"/>
        <v>14</v>
      </c>
      <c r="T62" s="33">
        <f t="shared" ref="T62:T69" si="19">IFERROR(VLOOKUP(A62,$A$2:$U$25,21,FALSE),0)</f>
        <v>0</v>
      </c>
      <c r="U62" s="46">
        <f>IFERROR(VLOOKUP(A62,'US_long freshly screened'!$A$2:$U$134,18,FALSE),0)</f>
        <v>0</v>
      </c>
      <c r="V62" s="68">
        <f t="shared" ref="V62:V69" si="20">IF(R62="SELL",-1*U62*Q62,U62*Q62)</f>
        <v>0</v>
      </c>
      <c r="W62" s="32"/>
      <c r="X62" s="32"/>
    </row>
    <row r="63" spans="1:24" ht="14.4" x14ac:dyDescent="0.3">
      <c r="A63" s="56">
        <f t="shared" si="15"/>
        <v>0</v>
      </c>
      <c r="B63" s="59" t="s">
        <v>1386</v>
      </c>
      <c r="C63" s="59" t="s">
        <v>1387</v>
      </c>
      <c r="D63" s="32" t="s">
        <v>2755</v>
      </c>
      <c r="E63" s="59" t="s">
        <v>682</v>
      </c>
      <c r="F63" s="60" t="s">
        <v>1388</v>
      </c>
      <c r="G63" s="32"/>
      <c r="H63" s="40">
        <f t="shared" si="16"/>
        <v>0</v>
      </c>
      <c r="I63" s="40">
        <f t="shared" si="13"/>
        <v>0</v>
      </c>
      <c r="J63" s="32"/>
      <c r="K63" s="59" t="s">
        <v>2489</v>
      </c>
      <c r="L63" s="57" t="s">
        <v>2753</v>
      </c>
      <c r="M63" s="32"/>
      <c r="N63" s="59">
        <f t="shared" si="17"/>
        <v>15</v>
      </c>
      <c r="O63" s="46" t="s">
        <v>684</v>
      </c>
      <c r="P63" s="46" t="s">
        <v>2473</v>
      </c>
      <c r="Q63" s="102">
        <f t="shared" si="18"/>
        <v>0</v>
      </c>
      <c r="R63" s="75" t="s">
        <v>687</v>
      </c>
      <c r="S63" s="89">
        <f t="shared" si="14"/>
        <v>15</v>
      </c>
      <c r="T63" s="33">
        <f t="shared" si="19"/>
        <v>0</v>
      </c>
      <c r="U63" s="46">
        <f>IFERROR(VLOOKUP(A63,'US_long freshly screened'!$A$2:$U$134,18,FALSE),0)</f>
        <v>0</v>
      </c>
      <c r="V63" s="68">
        <f t="shared" si="20"/>
        <v>0</v>
      </c>
      <c r="W63" s="32"/>
      <c r="X63" s="32"/>
    </row>
    <row r="64" spans="1:24" ht="14.4" x14ac:dyDescent="0.3">
      <c r="A64" s="56">
        <f t="shared" si="15"/>
        <v>0</v>
      </c>
      <c r="B64" s="59" t="s">
        <v>1386</v>
      </c>
      <c r="C64" s="59" t="s">
        <v>1387</v>
      </c>
      <c r="D64" s="32" t="s">
        <v>2755</v>
      </c>
      <c r="E64" s="59" t="s">
        <v>682</v>
      </c>
      <c r="F64" s="60" t="s">
        <v>1388</v>
      </c>
      <c r="G64" s="32"/>
      <c r="H64" s="40">
        <f t="shared" si="16"/>
        <v>0</v>
      </c>
      <c r="I64" s="40">
        <f t="shared" si="13"/>
        <v>0</v>
      </c>
      <c r="J64" s="32"/>
      <c r="K64" s="59" t="s">
        <v>2489</v>
      </c>
      <c r="L64" s="57" t="s">
        <v>2753</v>
      </c>
      <c r="M64" s="32"/>
      <c r="N64" s="59">
        <f t="shared" si="17"/>
        <v>16</v>
      </c>
      <c r="O64" s="46" t="s">
        <v>684</v>
      </c>
      <c r="P64" s="46" t="s">
        <v>2473</v>
      </c>
      <c r="Q64" s="102">
        <f t="shared" si="18"/>
        <v>0</v>
      </c>
      <c r="R64" s="75" t="s">
        <v>687</v>
      </c>
      <c r="S64" s="89">
        <f t="shared" si="14"/>
        <v>16</v>
      </c>
      <c r="T64" s="33">
        <f t="shared" si="19"/>
        <v>0</v>
      </c>
      <c r="U64" s="46">
        <f>IFERROR(VLOOKUP(A64,'US_long freshly screened'!$A$2:$U$134,18,FALSE),0)</f>
        <v>0</v>
      </c>
      <c r="V64" s="68">
        <f t="shared" si="20"/>
        <v>0</v>
      </c>
      <c r="W64" s="32"/>
      <c r="X64" s="32"/>
    </row>
    <row r="65" spans="1:24" ht="14.4" x14ac:dyDescent="0.3">
      <c r="A65" s="56">
        <f t="shared" si="15"/>
        <v>0</v>
      </c>
      <c r="B65" s="59" t="s">
        <v>1386</v>
      </c>
      <c r="C65" s="59" t="s">
        <v>1387</v>
      </c>
      <c r="D65" s="32" t="s">
        <v>2755</v>
      </c>
      <c r="E65" s="59" t="s">
        <v>682</v>
      </c>
      <c r="F65" s="60" t="s">
        <v>1388</v>
      </c>
      <c r="G65" s="32"/>
      <c r="H65" s="40">
        <f t="shared" si="16"/>
        <v>0</v>
      </c>
      <c r="I65" s="40">
        <f t="shared" si="13"/>
        <v>0</v>
      </c>
      <c r="J65" s="32"/>
      <c r="K65" s="59" t="s">
        <v>2489</v>
      </c>
      <c r="L65" s="57" t="s">
        <v>2753</v>
      </c>
      <c r="M65" s="32"/>
      <c r="N65" s="59">
        <f t="shared" si="17"/>
        <v>17</v>
      </c>
      <c r="O65" s="46" t="s">
        <v>684</v>
      </c>
      <c r="P65" s="46" t="s">
        <v>2473</v>
      </c>
      <c r="Q65" s="102">
        <f t="shared" si="18"/>
        <v>0</v>
      </c>
      <c r="R65" s="75" t="s">
        <v>687</v>
      </c>
      <c r="S65" s="89">
        <f t="shared" si="14"/>
        <v>17</v>
      </c>
      <c r="T65" s="33">
        <f t="shared" si="19"/>
        <v>0</v>
      </c>
      <c r="U65" s="46">
        <f>IFERROR(VLOOKUP(A65,'US_long freshly screened'!$A$2:$U$134,18,FALSE),0)</f>
        <v>0</v>
      </c>
      <c r="V65" s="68">
        <f t="shared" si="20"/>
        <v>0</v>
      </c>
      <c r="W65" s="32"/>
      <c r="X65" s="32"/>
    </row>
    <row r="66" spans="1:24" ht="14.4" x14ac:dyDescent="0.3">
      <c r="A66" s="56">
        <f t="shared" si="15"/>
        <v>0</v>
      </c>
      <c r="B66" s="59" t="s">
        <v>1386</v>
      </c>
      <c r="C66" s="59" t="s">
        <v>1387</v>
      </c>
      <c r="D66" s="32" t="s">
        <v>2755</v>
      </c>
      <c r="E66" s="59" t="s">
        <v>682</v>
      </c>
      <c r="F66" s="60" t="s">
        <v>1388</v>
      </c>
      <c r="G66" s="32"/>
      <c r="H66" s="40">
        <f t="shared" si="16"/>
        <v>0</v>
      </c>
      <c r="I66" s="40">
        <f t="shared" si="13"/>
        <v>0</v>
      </c>
      <c r="J66" s="32"/>
      <c r="K66" s="59" t="s">
        <v>2489</v>
      </c>
      <c r="L66" s="57" t="s">
        <v>2753</v>
      </c>
      <c r="M66" s="32"/>
      <c r="N66" s="59">
        <f t="shared" si="17"/>
        <v>18</v>
      </c>
      <c r="O66" s="46" t="s">
        <v>684</v>
      </c>
      <c r="P66" s="46" t="s">
        <v>2473</v>
      </c>
      <c r="Q66" s="102">
        <f t="shared" si="18"/>
        <v>0</v>
      </c>
      <c r="R66" s="75" t="s">
        <v>687</v>
      </c>
      <c r="S66" s="89">
        <f t="shared" si="14"/>
        <v>18</v>
      </c>
      <c r="T66" s="33">
        <f t="shared" si="19"/>
        <v>0</v>
      </c>
      <c r="U66" s="46">
        <f>IFERROR(VLOOKUP(A66,'US_long freshly screened'!$A$2:$U$134,18,FALSE),0)</f>
        <v>0</v>
      </c>
      <c r="V66" s="68">
        <f t="shared" si="20"/>
        <v>0</v>
      </c>
      <c r="W66" s="32"/>
      <c r="X66" s="32"/>
    </row>
    <row r="67" spans="1:24" ht="14.4" x14ac:dyDescent="0.3">
      <c r="A67" s="56">
        <f t="shared" si="15"/>
        <v>0</v>
      </c>
      <c r="B67" s="59" t="s">
        <v>1386</v>
      </c>
      <c r="C67" s="59" t="s">
        <v>1387</v>
      </c>
      <c r="D67" s="32" t="s">
        <v>2755</v>
      </c>
      <c r="E67" s="59" t="s">
        <v>682</v>
      </c>
      <c r="F67" s="60" t="s">
        <v>1388</v>
      </c>
      <c r="G67" s="32"/>
      <c r="H67" s="40">
        <f t="shared" si="16"/>
        <v>0</v>
      </c>
      <c r="I67" s="40">
        <f t="shared" si="13"/>
        <v>0</v>
      </c>
      <c r="J67" s="32"/>
      <c r="K67" s="59" t="s">
        <v>2489</v>
      </c>
      <c r="L67" s="57" t="s">
        <v>2753</v>
      </c>
      <c r="M67" s="32"/>
      <c r="N67" s="59">
        <f t="shared" si="17"/>
        <v>19</v>
      </c>
      <c r="O67" s="46" t="s">
        <v>684</v>
      </c>
      <c r="P67" s="46" t="s">
        <v>2473</v>
      </c>
      <c r="Q67" s="102">
        <f t="shared" si="18"/>
        <v>0</v>
      </c>
      <c r="R67" s="75" t="s">
        <v>687</v>
      </c>
      <c r="S67" s="89">
        <f t="shared" si="14"/>
        <v>19</v>
      </c>
      <c r="T67" s="33">
        <f t="shared" si="19"/>
        <v>0</v>
      </c>
      <c r="U67" s="46">
        <f>IFERROR(VLOOKUP(A67,'US_long freshly screened'!$A$2:$U$134,18,FALSE),0)</f>
        <v>0</v>
      </c>
      <c r="V67" s="68">
        <f t="shared" si="20"/>
        <v>0</v>
      </c>
      <c r="W67" s="32"/>
      <c r="X67" s="32"/>
    </row>
    <row r="68" spans="1:24" ht="14.4" x14ac:dyDescent="0.3">
      <c r="A68" s="56">
        <f t="shared" si="15"/>
        <v>0</v>
      </c>
      <c r="B68" s="59" t="s">
        <v>1386</v>
      </c>
      <c r="C68" s="59" t="s">
        <v>1387</v>
      </c>
      <c r="D68" s="32" t="s">
        <v>2755</v>
      </c>
      <c r="E68" s="59" t="s">
        <v>682</v>
      </c>
      <c r="F68" s="60" t="s">
        <v>1388</v>
      </c>
      <c r="G68" s="32"/>
      <c r="H68" s="40">
        <f t="shared" si="16"/>
        <v>0</v>
      </c>
      <c r="I68" s="40">
        <f t="shared" si="13"/>
        <v>0</v>
      </c>
      <c r="J68" s="32"/>
      <c r="K68" s="59" t="s">
        <v>2489</v>
      </c>
      <c r="L68" s="57" t="s">
        <v>2753</v>
      </c>
      <c r="M68" s="32"/>
      <c r="N68" s="59">
        <f t="shared" si="17"/>
        <v>20</v>
      </c>
      <c r="O68" s="46" t="s">
        <v>684</v>
      </c>
      <c r="P68" s="46" t="s">
        <v>2473</v>
      </c>
      <c r="Q68" s="102">
        <f t="shared" si="18"/>
        <v>0</v>
      </c>
      <c r="R68" s="75" t="s">
        <v>687</v>
      </c>
      <c r="S68" s="89">
        <f t="shared" si="14"/>
        <v>20</v>
      </c>
      <c r="T68" s="33">
        <f t="shared" si="19"/>
        <v>0</v>
      </c>
      <c r="U68" s="46">
        <f>IFERROR(VLOOKUP(A68,'US_long freshly screened'!$A$2:$U$134,18,FALSE),0)</f>
        <v>0</v>
      </c>
      <c r="V68" s="68">
        <f t="shared" si="20"/>
        <v>0</v>
      </c>
      <c r="W68" s="32"/>
      <c r="X68" s="32"/>
    </row>
    <row r="69" spans="1:24" ht="15" thickBot="1" x14ac:dyDescent="0.35">
      <c r="A69" s="56">
        <f t="shared" si="15"/>
        <v>0</v>
      </c>
      <c r="B69" s="59" t="s">
        <v>1386</v>
      </c>
      <c r="C69" s="59" t="s">
        <v>1387</v>
      </c>
      <c r="D69" s="32" t="s">
        <v>2755</v>
      </c>
      <c r="E69" s="59" t="s">
        <v>682</v>
      </c>
      <c r="F69" s="60" t="s">
        <v>1388</v>
      </c>
      <c r="G69" s="32"/>
      <c r="H69" s="40">
        <f t="shared" si="16"/>
        <v>0</v>
      </c>
      <c r="I69" s="40">
        <f t="shared" si="13"/>
        <v>0</v>
      </c>
      <c r="J69" s="32"/>
      <c r="K69" s="59" t="s">
        <v>2489</v>
      </c>
      <c r="L69" s="57" t="s">
        <v>2753</v>
      </c>
      <c r="M69" s="32"/>
      <c r="N69" s="59">
        <f t="shared" si="17"/>
        <v>21</v>
      </c>
      <c r="O69" s="46" t="s">
        <v>684</v>
      </c>
      <c r="P69" s="46" t="s">
        <v>2473</v>
      </c>
      <c r="Q69" s="102">
        <f t="shared" si="18"/>
        <v>0</v>
      </c>
      <c r="R69" s="75" t="s">
        <v>687</v>
      </c>
      <c r="S69" s="98">
        <f t="shared" si="14"/>
        <v>21</v>
      </c>
      <c r="T69" s="94">
        <f t="shared" si="19"/>
        <v>0</v>
      </c>
      <c r="U69" s="50">
        <f>IFERROR(VLOOKUP(A69,'US_long freshly screened'!$A$2:$U$134,18,FALSE),0)</f>
        <v>0</v>
      </c>
      <c r="V69" s="96">
        <f t="shared" si="20"/>
        <v>0</v>
      </c>
      <c r="W69" s="94"/>
      <c r="X69" s="94"/>
    </row>
    <row r="70" spans="1:24" x14ac:dyDescent="0.3">
      <c r="A70" s="32"/>
      <c r="B70" s="32"/>
      <c r="C70" s="32"/>
      <c r="D70" s="32"/>
      <c r="E70" s="57"/>
      <c r="F70" s="58"/>
      <c r="G70" s="32"/>
      <c r="H70" s="32"/>
      <c r="I70" s="32"/>
      <c r="J70" s="32"/>
      <c r="K70" s="32"/>
      <c r="L70" s="57"/>
      <c r="M70" s="32"/>
      <c r="N70" s="32"/>
      <c r="O70" s="46"/>
      <c r="P70" s="46"/>
      <c r="Q70" s="46"/>
      <c r="R70" s="46"/>
      <c r="S70" s="46"/>
      <c r="T70" s="32"/>
      <c r="U70" s="35"/>
    </row>
    <row r="71" spans="1:24" x14ac:dyDescent="0.3">
      <c r="A71" s="32"/>
      <c r="B71" s="32"/>
      <c r="C71" s="32"/>
      <c r="D71" s="32"/>
      <c r="E71" s="57"/>
      <c r="F71" s="58"/>
      <c r="G71" s="32"/>
      <c r="H71" s="32"/>
      <c r="I71" s="32"/>
      <c r="J71" s="32"/>
      <c r="K71" s="32"/>
      <c r="L71" s="57"/>
      <c r="M71" s="32"/>
      <c r="N71" s="32"/>
      <c r="O71" s="46"/>
      <c r="P71" s="46"/>
      <c r="Q71" s="46"/>
      <c r="R71" s="46"/>
      <c r="S71" s="46"/>
      <c r="T71" s="32"/>
      <c r="U71" s="35"/>
    </row>
    <row r="72" spans="1:24" x14ac:dyDescent="0.3">
      <c r="A72" s="32"/>
      <c r="B72" s="32"/>
      <c r="C72" s="32"/>
      <c r="D72" s="32"/>
      <c r="E72" s="57"/>
      <c r="F72" s="58"/>
      <c r="G72" s="32"/>
      <c r="H72" s="32"/>
      <c r="I72" s="32"/>
      <c r="J72" s="32"/>
      <c r="K72" s="32"/>
      <c r="L72" s="57"/>
      <c r="M72" s="32"/>
      <c r="N72" s="32"/>
      <c r="O72" s="46"/>
      <c r="P72" s="46"/>
      <c r="Q72" s="46"/>
      <c r="R72" s="46"/>
      <c r="S72" s="46"/>
      <c r="T72" s="32"/>
      <c r="U72" s="35"/>
    </row>
    <row r="73" spans="1:24" x14ac:dyDescent="0.3">
      <c r="A73" s="32"/>
      <c r="B73" s="32"/>
      <c r="C73" s="32"/>
      <c r="D73" s="32"/>
      <c r="E73" s="32"/>
      <c r="F73" s="58"/>
      <c r="G73" s="32"/>
      <c r="H73" s="32"/>
      <c r="I73" s="32"/>
      <c r="J73" s="32"/>
      <c r="K73" s="32"/>
      <c r="L73" s="57"/>
      <c r="M73" s="32"/>
      <c r="N73" s="32"/>
      <c r="O73" s="46"/>
      <c r="P73" s="46"/>
      <c r="Q73" s="46"/>
      <c r="R73" s="46"/>
      <c r="S73" s="46"/>
      <c r="T73" s="32"/>
      <c r="U73" s="35"/>
    </row>
    <row r="74" spans="1:24" x14ac:dyDescent="0.3">
      <c r="A74" s="32"/>
      <c r="B74" s="32"/>
      <c r="C74" s="32"/>
      <c r="D74" s="32"/>
      <c r="E74" s="32"/>
      <c r="F74" s="58"/>
      <c r="G74" s="32"/>
      <c r="H74" s="32"/>
      <c r="I74" s="32"/>
      <c r="J74" s="32"/>
      <c r="K74" s="32"/>
      <c r="L74" s="57"/>
      <c r="M74" s="32"/>
      <c r="N74" s="32"/>
      <c r="O74" s="46"/>
      <c r="P74" s="46"/>
      <c r="Q74" s="46"/>
      <c r="R74" s="46"/>
      <c r="S74" s="46"/>
      <c r="T74" s="32"/>
      <c r="U74" s="35"/>
    </row>
    <row r="75" spans="1:24" x14ac:dyDescent="0.3">
      <c r="A75" s="32"/>
      <c r="B75" s="32"/>
      <c r="C75" s="32"/>
      <c r="D75" s="32"/>
      <c r="E75" s="32"/>
      <c r="F75" s="58"/>
      <c r="G75" s="32"/>
      <c r="H75" s="32"/>
      <c r="I75" s="32"/>
      <c r="J75" s="32"/>
      <c r="K75" s="32"/>
      <c r="L75" s="57"/>
      <c r="M75" s="32"/>
      <c r="N75" s="32"/>
      <c r="O75" s="46"/>
      <c r="P75" s="46"/>
      <c r="Q75" s="46"/>
      <c r="R75" s="46"/>
      <c r="S75" s="46"/>
      <c r="T75" s="32"/>
      <c r="U75" s="35"/>
    </row>
    <row r="76" spans="1:24" x14ac:dyDescent="0.3">
      <c r="A76" s="32"/>
      <c r="B76" s="32"/>
      <c r="C76" s="32"/>
      <c r="D76" s="32"/>
      <c r="E76" s="32"/>
      <c r="F76" s="58"/>
      <c r="G76" s="32"/>
      <c r="H76" s="32"/>
      <c r="I76" s="32"/>
      <c r="J76" s="32"/>
      <c r="K76" s="32"/>
      <c r="L76" s="57"/>
      <c r="M76" s="32"/>
      <c r="N76" s="32"/>
      <c r="O76" s="46"/>
      <c r="P76" s="46"/>
      <c r="Q76" s="46"/>
      <c r="R76" s="46"/>
      <c r="S76" s="46"/>
      <c r="T76" s="32"/>
      <c r="U76" s="35"/>
    </row>
    <row r="77" spans="1:24" x14ac:dyDescent="0.3">
      <c r="A77" s="32"/>
      <c r="B77" s="32"/>
      <c r="C77" s="32"/>
      <c r="D77" s="32"/>
      <c r="E77" s="32"/>
      <c r="F77" s="58"/>
      <c r="G77" s="32"/>
      <c r="H77" s="32"/>
      <c r="I77" s="32"/>
      <c r="J77" s="32"/>
      <c r="K77" s="32"/>
      <c r="L77" s="57"/>
      <c r="M77" s="32"/>
      <c r="N77" s="32"/>
      <c r="O77" s="46"/>
      <c r="P77" s="46"/>
      <c r="Q77" s="46"/>
      <c r="R77" s="46"/>
      <c r="S77" s="46"/>
      <c r="T77" s="32"/>
      <c r="U77" s="35"/>
    </row>
    <row r="78" spans="1:24" x14ac:dyDescent="0.3">
      <c r="A78" s="32"/>
      <c r="B78" s="32"/>
      <c r="C78" s="32"/>
      <c r="D78" s="32"/>
      <c r="E78" s="32"/>
      <c r="F78" s="58"/>
      <c r="G78" s="32"/>
      <c r="H78" s="32"/>
      <c r="I78" s="32"/>
      <c r="J78" s="32"/>
      <c r="K78" s="32"/>
      <c r="L78" s="57"/>
      <c r="M78" s="32"/>
      <c r="N78" s="32"/>
      <c r="O78" s="46"/>
      <c r="P78" s="46"/>
      <c r="Q78" s="46"/>
      <c r="R78" s="46"/>
      <c r="S78" s="46"/>
      <c r="T78" s="32"/>
      <c r="U78" s="35"/>
    </row>
    <row r="79" spans="1:24" x14ac:dyDescent="0.3">
      <c r="A79" s="32"/>
      <c r="B79" s="32"/>
      <c r="C79" s="32"/>
      <c r="D79" s="32"/>
      <c r="E79" s="32"/>
      <c r="F79" s="58"/>
      <c r="G79" s="32"/>
      <c r="H79" s="32"/>
      <c r="I79" s="32"/>
      <c r="J79" s="32"/>
      <c r="K79" s="32"/>
      <c r="L79" s="57"/>
      <c r="M79" s="32"/>
      <c r="N79" s="32"/>
      <c r="O79" s="46"/>
      <c r="P79" s="46"/>
      <c r="Q79" s="46"/>
      <c r="R79" s="46"/>
      <c r="S79" s="46"/>
      <c r="T79" s="32"/>
      <c r="U79" s="35"/>
    </row>
    <row r="80" spans="1:24" x14ac:dyDescent="0.3">
      <c r="A80" s="32"/>
      <c r="B80" s="32"/>
      <c r="C80" s="32"/>
      <c r="D80" s="32"/>
      <c r="E80" s="32"/>
      <c r="F80" s="58"/>
      <c r="G80" s="32"/>
      <c r="H80" s="32"/>
      <c r="I80" s="32"/>
      <c r="J80" s="32"/>
      <c r="K80" s="32"/>
      <c r="L80" s="57"/>
      <c r="M80" s="32"/>
      <c r="N80" s="32"/>
      <c r="O80" s="46"/>
      <c r="P80" s="46"/>
      <c r="Q80" s="46"/>
      <c r="R80" s="46"/>
      <c r="S80" s="46"/>
      <c r="T80" s="32"/>
      <c r="U80" s="35"/>
    </row>
    <row r="81" spans="1:21" x14ac:dyDescent="0.3">
      <c r="A81" s="32"/>
      <c r="B81" s="32"/>
      <c r="C81" s="32"/>
      <c r="D81" s="32"/>
      <c r="E81" s="32"/>
      <c r="F81" s="58"/>
      <c r="G81" s="32"/>
      <c r="H81" s="32"/>
      <c r="I81" s="32"/>
      <c r="J81" s="32"/>
      <c r="K81" s="32"/>
      <c r="L81" s="57"/>
      <c r="M81" s="32"/>
      <c r="N81" s="32"/>
      <c r="O81" s="46"/>
      <c r="P81" s="46"/>
      <c r="Q81" s="46"/>
      <c r="R81" s="46"/>
      <c r="S81" s="46"/>
      <c r="T81" s="32"/>
      <c r="U81" s="35"/>
    </row>
    <row r="82" spans="1:21" x14ac:dyDescent="0.3">
      <c r="A82" s="32"/>
      <c r="B82" s="32"/>
      <c r="C82" s="32"/>
      <c r="D82" s="32"/>
      <c r="E82" s="57"/>
      <c r="F82" s="58"/>
      <c r="G82" s="32"/>
      <c r="H82" s="32"/>
      <c r="I82" s="32"/>
      <c r="J82" s="32"/>
      <c r="K82" s="32"/>
      <c r="L82" s="57"/>
      <c r="M82" s="32"/>
      <c r="N82" s="32"/>
      <c r="O82" s="46"/>
      <c r="P82" s="46"/>
      <c r="Q82" s="46"/>
      <c r="R82" s="46"/>
      <c r="S82" s="46"/>
      <c r="T82" s="32"/>
      <c r="U82" s="35"/>
    </row>
    <row r="83" spans="1:21" x14ac:dyDescent="0.3">
      <c r="A83" s="32"/>
      <c r="B83" s="32"/>
      <c r="C83" s="32"/>
      <c r="D83" s="32"/>
      <c r="E83" s="32"/>
      <c r="F83" s="58"/>
      <c r="G83" s="32"/>
      <c r="H83" s="32"/>
      <c r="I83" s="32"/>
      <c r="J83" s="32"/>
      <c r="K83" s="32"/>
      <c r="L83" s="57"/>
      <c r="M83" s="32"/>
      <c r="N83" s="32"/>
      <c r="O83" s="46"/>
      <c r="P83" s="46"/>
      <c r="Q83" s="46"/>
      <c r="R83" s="46"/>
      <c r="S83" s="46"/>
      <c r="T83" s="32"/>
      <c r="U83" s="35"/>
    </row>
    <row r="84" spans="1:21" x14ac:dyDescent="0.3">
      <c r="A84" s="32"/>
      <c r="B84" s="32"/>
      <c r="C84" s="32"/>
      <c r="D84" s="32"/>
      <c r="E84" s="32"/>
      <c r="F84" s="58"/>
      <c r="G84" s="32"/>
      <c r="H84" s="32"/>
      <c r="I84" s="32"/>
      <c r="J84" s="32"/>
      <c r="K84" s="32"/>
      <c r="L84" s="32"/>
      <c r="M84" s="32"/>
      <c r="N84" s="32"/>
      <c r="O84" s="46"/>
      <c r="P84" s="46"/>
      <c r="Q84" s="46"/>
      <c r="R84" s="46"/>
      <c r="S84" s="46"/>
      <c r="T84" s="32"/>
      <c r="U84" s="35"/>
    </row>
    <row r="85" spans="1:21" x14ac:dyDescent="0.3">
      <c r="A85" s="32"/>
      <c r="B85" s="32"/>
      <c r="C85" s="32"/>
      <c r="D85" s="32"/>
      <c r="E85" s="32"/>
      <c r="F85" s="58"/>
      <c r="G85" s="32"/>
      <c r="H85" s="32"/>
      <c r="I85" s="32"/>
      <c r="J85" s="32"/>
      <c r="K85" s="32"/>
      <c r="L85" s="32"/>
      <c r="M85" s="32"/>
      <c r="N85" s="32"/>
      <c r="O85" s="46"/>
      <c r="P85" s="46"/>
      <c r="Q85" s="46"/>
      <c r="R85" s="46"/>
      <c r="S85" s="46"/>
      <c r="T85" s="32"/>
      <c r="U85" s="35"/>
    </row>
    <row r="86" spans="1:21" x14ac:dyDescent="0.3">
      <c r="A86" s="32"/>
      <c r="B86" s="32"/>
      <c r="C86" s="32"/>
      <c r="D86" s="32"/>
      <c r="E86" s="57"/>
      <c r="F86" s="58"/>
      <c r="G86" s="32"/>
      <c r="H86" s="32"/>
      <c r="I86" s="32"/>
      <c r="J86" s="32"/>
      <c r="K86" s="32"/>
      <c r="L86" s="57"/>
      <c r="M86" s="32"/>
      <c r="N86" s="32"/>
      <c r="O86" s="46"/>
      <c r="P86" s="46"/>
      <c r="Q86" s="46"/>
      <c r="R86" s="46"/>
      <c r="S86" s="46"/>
      <c r="T86" s="32"/>
      <c r="U86" s="35"/>
    </row>
    <row r="87" spans="1:21" x14ac:dyDescent="0.3">
      <c r="A87" s="32"/>
      <c r="B87" s="32"/>
      <c r="C87" s="32"/>
      <c r="D87" s="32"/>
      <c r="E87" s="57"/>
      <c r="F87" s="58"/>
      <c r="G87" s="32"/>
      <c r="H87" s="32"/>
      <c r="I87" s="32"/>
      <c r="J87" s="32"/>
      <c r="K87" s="32"/>
      <c r="L87" s="57"/>
      <c r="M87" s="32"/>
      <c r="N87" s="32"/>
      <c r="O87" s="46"/>
      <c r="P87" s="46"/>
      <c r="Q87" s="46"/>
      <c r="R87" s="46"/>
      <c r="S87" s="46"/>
      <c r="T87" s="32"/>
      <c r="U87" s="35"/>
    </row>
    <row r="88" spans="1:21" x14ac:dyDescent="0.3">
      <c r="A88" s="32"/>
      <c r="B88" s="32"/>
      <c r="C88" s="32"/>
      <c r="D88" s="32"/>
      <c r="E88" s="57"/>
      <c r="F88" s="58"/>
      <c r="G88" s="32"/>
      <c r="H88" s="32"/>
      <c r="I88" s="32"/>
      <c r="J88" s="32"/>
      <c r="K88" s="32"/>
      <c r="L88" s="57"/>
      <c r="M88" s="32"/>
      <c r="N88" s="32"/>
      <c r="O88" s="46"/>
      <c r="P88" s="46"/>
      <c r="Q88" s="46"/>
      <c r="R88" s="46"/>
      <c r="S88" s="46"/>
      <c r="T88" s="32"/>
      <c r="U88" s="35"/>
    </row>
    <row r="89" spans="1:21" x14ac:dyDescent="0.3">
      <c r="A89" s="32"/>
      <c r="B89" s="32"/>
      <c r="C89" s="32"/>
      <c r="D89" s="32"/>
      <c r="E89" s="57"/>
      <c r="F89" s="58"/>
      <c r="G89" s="32"/>
      <c r="H89" s="32"/>
      <c r="I89" s="32"/>
      <c r="J89" s="32"/>
      <c r="K89" s="32"/>
      <c r="L89" s="57"/>
      <c r="M89" s="32"/>
      <c r="N89" s="32"/>
      <c r="O89" s="46"/>
      <c r="P89" s="46"/>
      <c r="Q89" s="46"/>
      <c r="R89" s="46"/>
      <c r="S89" s="46"/>
      <c r="T89" s="32"/>
      <c r="U89" s="35"/>
    </row>
    <row r="90" spans="1:21" x14ac:dyDescent="0.3">
      <c r="A90" s="32"/>
      <c r="B90" s="32"/>
      <c r="C90" s="32"/>
      <c r="D90" s="32"/>
      <c r="E90" s="57"/>
      <c r="F90" s="58"/>
      <c r="G90" s="32"/>
      <c r="H90" s="32"/>
      <c r="I90" s="32"/>
      <c r="J90" s="32"/>
      <c r="K90" s="32"/>
      <c r="L90" s="57"/>
      <c r="M90" s="32"/>
      <c r="N90" s="32"/>
      <c r="O90" s="46"/>
      <c r="P90" s="46"/>
      <c r="Q90" s="46"/>
      <c r="R90" s="46"/>
      <c r="S90" s="46"/>
      <c r="T90" s="32"/>
      <c r="U90" s="35"/>
    </row>
    <row r="91" spans="1:21" x14ac:dyDescent="0.35">
      <c r="A91" s="32"/>
      <c r="B91" s="32"/>
      <c r="C91" s="32"/>
      <c r="D91" s="32"/>
      <c r="E91" s="57"/>
      <c r="F91" s="58"/>
      <c r="G91" s="32"/>
      <c r="H91" s="32"/>
      <c r="I91" s="32"/>
      <c r="J91" s="32"/>
      <c r="K91" s="32"/>
      <c r="L91" s="57"/>
      <c r="M91" s="32"/>
      <c r="N91" s="32"/>
      <c r="O91" s="46"/>
      <c r="P91" s="46"/>
      <c r="Q91" s="46"/>
      <c r="R91" s="104"/>
      <c r="S91" s="35"/>
      <c r="T91" s="35"/>
      <c r="U91" s="35"/>
    </row>
    <row r="92" spans="1:21" ht="24" thickBot="1" x14ac:dyDescent="0.4">
      <c r="A92" s="32"/>
      <c r="B92" s="32"/>
      <c r="C92" s="32"/>
      <c r="D92" s="32"/>
      <c r="E92" s="57"/>
      <c r="F92" s="58"/>
      <c r="G92" s="32"/>
      <c r="H92" s="32"/>
      <c r="I92" s="32"/>
      <c r="J92" s="32"/>
      <c r="K92" s="32"/>
      <c r="L92" s="57"/>
      <c r="M92" s="32"/>
      <c r="N92" s="32"/>
      <c r="O92" s="46"/>
      <c r="P92" s="46"/>
      <c r="Q92" s="46"/>
      <c r="R92" s="104"/>
      <c r="S92" s="50"/>
      <c r="T92" s="51"/>
      <c r="U92" s="35"/>
    </row>
    <row r="93" spans="1:21" x14ac:dyDescent="0.35">
      <c r="A93" s="32"/>
      <c r="B93" s="32"/>
      <c r="C93" s="32"/>
      <c r="D93" s="32"/>
      <c r="E93" s="57"/>
      <c r="F93" s="58"/>
      <c r="G93" s="32"/>
      <c r="H93" s="32"/>
      <c r="I93" s="32"/>
      <c r="J93" s="32"/>
      <c r="K93" s="32"/>
      <c r="L93" s="32"/>
      <c r="M93" s="32"/>
      <c r="N93" s="32"/>
      <c r="O93" s="46"/>
      <c r="P93" s="46"/>
      <c r="Q93" s="46"/>
      <c r="R93" s="104"/>
      <c r="S93" s="35"/>
      <c r="T93" s="35"/>
      <c r="U93" s="35"/>
    </row>
    <row r="94" spans="1:21" x14ac:dyDescent="0.35">
      <c r="A94" s="32"/>
      <c r="B94" s="32"/>
      <c r="C94" s="32"/>
      <c r="D94" s="32"/>
      <c r="E94" s="57"/>
      <c r="F94" s="58"/>
      <c r="G94" s="32"/>
      <c r="H94" s="32"/>
      <c r="I94" s="32"/>
      <c r="J94" s="32"/>
      <c r="K94" s="32"/>
      <c r="L94" s="57"/>
      <c r="M94" s="32"/>
      <c r="N94" s="32"/>
      <c r="O94" s="46"/>
      <c r="P94" s="46"/>
      <c r="Q94" s="46"/>
      <c r="R94" s="104"/>
      <c r="S94" s="35"/>
      <c r="T94" s="35"/>
      <c r="U94" s="35"/>
    </row>
    <row r="95" spans="1:21" x14ac:dyDescent="0.35">
      <c r="A95" s="32"/>
      <c r="B95" s="32"/>
      <c r="C95" s="32"/>
      <c r="D95" s="32"/>
      <c r="E95" s="57"/>
      <c r="F95" s="58"/>
      <c r="G95" s="32"/>
      <c r="H95" s="32"/>
      <c r="I95" s="32"/>
      <c r="J95" s="32"/>
      <c r="K95" s="32"/>
      <c r="L95" s="57"/>
      <c r="M95" s="32"/>
      <c r="N95" s="32"/>
      <c r="O95" s="46"/>
      <c r="P95" s="46"/>
      <c r="Q95" s="46"/>
      <c r="R95" s="104"/>
      <c r="S95" s="35"/>
      <c r="T95" s="35"/>
      <c r="U95" s="35"/>
    </row>
    <row r="96" spans="1:21" x14ac:dyDescent="0.35">
      <c r="A96" s="32"/>
      <c r="B96" s="32"/>
      <c r="C96" s="32"/>
      <c r="D96" s="32"/>
      <c r="E96" s="57"/>
      <c r="F96" s="58"/>
      <c r="G96" s="32"/>
      <c r="H96" s="32"/>
      <c r="I96" s="32"/>
      <c r="J96" s="32"/>
      <c r="K96" s="32"/>
      <c r="L96" s="57"/>
      <c r="M96" s="32"/>
      <c r="N96" s="32"/>
      <c r="O96" s="32"/>
      <c r="P96" s="32"/>
      <c r="Q96" s="32"/>
      <c r="R96" s="104"/>
      <c r="S96" s="35"/>
      <c r="T96" s="35"/>
      <c r="U96" s="35"/>
    </row>
    <row r="97" spans="1:21" x14ac:dyDescent="0.35">
      <c r="A97" s="32"/>
      <c r="B97" s="32"/>
      <c r="C97" s="32"/>
      <c r="D97" s="32"/>
      <c r="E97" s="57"/>
      <c r="F97" s="58"/>
      <c r="G97" s="32"/>
      <c r="H97" s="32"/>
      <c r="I97" s="32"/>
      <c r="J97" s="32"/>
      <c r="K97" s="32"/>
      <c r="L97" s="57"/>
      <c r="M97" s="32"/>
      <c r="N97" s="32"/>
      <c r="O97" s="32"/>
      <c r="P97" s="32"/>
      <c r="Q97" s="32"/>
      <c r="R97" s="104"/>
      <c r="S97" s="35"/>
      <c r="T97" s="35"/>
      <c r="U97" s="35"/>
    </row>
    <row r="98" spans="1:21" x14ac:dyDescent="0.35">
      <c r="A98" s="32"/>
      <c r="B98" s="32"/>
      <c r="C98" s="32"/>
      <c r="D98" s="32"/>
      <c r="E98" s="57"/>
      <c r="F98" s="58"/>
      <c r="G98" s="32"/>
      <c r="H98" s="32"/>
      <c r="I98" s="32"/>
      <c r="J98" s="32"/>
      <c r="K98" s="32"/>
      <c r="L98" s="57"/>
      <c r="M98" s="32"/>
      <c r="N98" s="32"/>
      <c r="O98" s="32"/>
      <c r="P98" s="32"/>
      <c r="Q98" s="32"/>
      <c r="R98" s="104"/>
      <c r="S98" s="35"/>
      <c r="T98" s="35"/>
      <c r="U98" s="35"/>
    </row>
    <row r="99" spans="1:21" x14ac:dyDescent="0.35">
      <c r="A99" s="32"/>
      <c r="B99" s="32"/>
      <c r="C99" s="32"/>
      <c r="D99" s="32"/>
      <c r="E99" s="57"/>
      <c r="F99" s="58"/>
      <c r="G99" s="32"/>
      <c r="H99" s="32"/>
      <c r="I99" s="32"/>
      <c r="J99" s="32"/>
      <c r="K99" s="32"/>
      <c r="L99" s="57"/>
      <c r="M99" s="32"/>
      <c r="N99" s="32"/>
      <c r="O99" s="32"/>
      <c r="P99" s="32"/>
      <c r="Q99" s="32"/>
      <c r="R99" s="104"/>
      <c r="S99" s="35"/>
      <c r="T99" s="35"/>
      <c r="U99" s="35"/>
    </row>
    <row r="100" spans="1:21" x14ac:dyDescent="0.35">
      <c r="A100" s="32"/>
      <c r="B100" s="32"/>
      <c r="C100" s="32"/>
      <c r="D100" s="32"/>
      <c r="E100" s="57"/>
      <c r="F100" s="58"/>
      <c r="G100" s="32"/>
      <c r="H100" s="32"/>
      <c r="I100" s="32"/>
      <c r="J100" s="32"/>
      <c r="K100" s="32"/>
      <c r="L100" s="57"/>
      <c r="M100" s="32"/>
      <c r="N100" s="32"/>
      <c r="O100" s="32"/>
      <c r="P100" s="32"/>
      <c r="Q100" s="32"/>
      <c r="R100" s="104"/>
      <c r="S100" s="35"/>
      <c r="T100" s="35"/>
      <c r="U100" s="35"/>
    </row>
    <row r="101" spans="1:21" x14ac:dyDescent="0.35">
      <c r="A101" s="32"/>
      <c r="B101" s="32"/>
      <c r="C101" s="32"/>
      <c r="D101" s="32"/>
      <c r="E101" s="57"/>
      <c r="F101" s="58"/>
      <c r="G101" s="32"/>
      <c r="H101" s="32"/>
      <c r="I101" s="32"/>
      <c r="J101" s="32"/>
      <c r="K101" s="32"/>
      <c r="L101" s="57"/>
      <c r="M101" s="32"/>
      <c r="N101" s="32"/>
      <c r="O101" s="32"/>
      <c r="P101" s="32"/>
      <c r="Q101" s="32"/>
      <c r="R101" s="104"/>
      <c r="S101" s="35"/>
      <c r="T101" s="35"/>
      <c r="U101" s="35"/>
    </row>
    <row r="102" spans="1:21" x14ac:dyDescent="0.35">
      <c r="A102" s="32"/>
      <c r="B102" s="32"/>
      <c r="C102" s="32"/>
      <c r="D102" s="32"/>
      <c r="E102" s="57"/>
      <c r="F102" s="58"/>
      <c r="G102" s="32"/>
      <c r="H102" s="32"/>
      <c r="I102" s="32"/>
      <c r="J102" s="32"/>
      <c r="K102" s="32"/>
      <c r="L102" s="57"/>
      <c r="M102" s="32"/>
      <c r="N102" s="32"/>
      <c r="O102" s="32"/>
      <c r="P102" s="32"/>
      <c r="Q102" s="32"/>
      <c r="R102" s="104"/>
      <c r="S102" s="35"/>
      <c r="T102" s="35"/>
      <c r="U102" s="35"/>
    </row>
    <row r="103" spans="1:21" x14ac:dyDescent="0.35">
      <c r="A103" s="32"/>
      <c r="B103" s="32"/>
      <c r="C103" s="32"/>
      <c r="D103" s="32"/>
      <c r="E103" s="57"/>
      <c r="F103" s="58"/>
      <c r="G103" s="32"/>
      <c r="H103" s="32"/>
      <c r="I103" s="32"/>
      <c r="J103" s="32"/>
      <c r="K103" s="32"/>
      <c r="L103" s="57"/>
      <c r="M103" s="32"/>
      <c r="N103" s="32"/>
      <c r="O103" s="32"/>
      <c r="P103" s="32"/>
      <c r="Q103" s="32"/>
      <c r="R103" s="104"/>
      <c r="S103" s="35"/>
      <c r="T103" s="35"/>
      <c r="U103" s="35"/>
    </row>
    <row r="104" spans="1:21" x14ac:dyDescent="0.35">
      <c r="A104" s="32"/>
      <c r="B104" s="32"/>
      <c r="C104" s="32"/>
      <c r="D104" s="32"/>
      <c r="E104" s="57"/>
      <c r="F104" s="58"/>
      <c r="G104" s="32"/>
      <c r="H104" s="32"/>
      <c r="I104" s="32"/>
      <c r="J104" s="32"/>
      <c r="K104" s="32"/>
      <c r="L104" s="57"/>
      <c r="M104" s="32"/>
      <c r="N104" s="32"/>
      <c r="O104" s="32"/>
      <c r="P104" s="32"/>
      <c r="Q104" s="32"/>
      <c r="R104" s="104"/>
      <c r="S104" s="35"/>
      <c r="T104" s="35"/>
      <c r="U104" s="35"/>
    </row>
    <row r="105" spans="1:21" x14ac:dyDescent="0.35">
      <c r="A105" s="32"/>
      <c r="B105" s="32"/>
      <c r="C105" s="32"/>
      <c r="D105" s="32"/>
      <c r="E105" s="32"/>
      <c r="F105" s="58"/>
      <c r="G105" s="32"/>
      <c r="H105" s="32"/>
      <c r="I105" s="32"/>
      <c r="J105" s="32"/>
      <c r="K105" s="32"/>
      <c r="L105" s="57"/>
      <c r="M105" s="32"/>
      <c r="N105" s="32"/>
      <c r="O105" s="32"/>
      <c r="P105" s="32"/>
      <c r="Q105" s="32"/>
      <c r="R105" s="104"/>
      <c r="S105" s="35"/>
      <c r="T105" s="35"/>
      <c r="U105" s="35"/>
    </row>
    <row r="106" spans="1:21" x14ac:dyDescent="0.35">
      <c r="A106" s="32"/>
      <c r="B106" s="32"/>
      <c r="C106" s="32"/>
      <c r="D106" s="32"/>
      <c r="E106" s="32"/>
      <c r="F106" s="58"/>
      <c r="G106" s="32"/>
      <c r="H106" s="32"/>
      <c r="I106" s="32"/>
      <c r="J106" s="32"/>
      <c r="K106" s="32"/>
      <c r="L106" s="57"/>
      <c r="M106" s="32"/>
      <c r="N106" s="32"/>
      <c r="O106" s="32"/>
      <c r="P106" s="32"/>
      <c r="Q106" s="32"/>
      <c r="R106" s="104"/>
      <c r="S106" s="35"/>
      <c r="T106" s="35"/>
      <c r="U106" s="35"/>
    </row>
    <row r="107" spans="1:21" x14ac:dyDescent="0.35">
      <c r="A107" s="32"/>
      <c r="B107" s="32"/>
      <c r="C107" s="32"/>
      <c r="D107" s="32"/>
      <c r="E107" s="32"/>
      <c r="F107" s="58"/>
      <c r="G107" s="32"/>
      <c r="H107" s="32"/>
      <c r="I107" s="32"/>
      <c r="J107" s="32"/>
      <c r="K107" s="32"/>
      <c r="L107" s="57"/>
      <c r="M107" s="32"/>
      <c r="N107" s="32"/>
      <c r="O107" s="32"/>
      <c r="P107" s="32"/>
      <c r="Q107" s="32"/>
      <c r="R107" s="104"/>
      <c r="S107" s="35"/>
      <c r="T107" s="35"/>
      <c r="U107" s="35"/>
    </row>
    <row r="108" spans="1:21" x14ac:dyDescent="0.35">
      <c r="A108" s="32"/>
      <c r="B108" s="32"/>
      <c r="C108" s="32"/>
      <c r="D108" s="32"/>
      <c r="E108" s="32"/>
      <c r="F108" s="58"/>
      <c r="G108" s="32"/>
      <c r="H108" s="32"/>
      <c r="I108" s="32"/>
      <c r="J108" s="32"/>
      <c r="K108" s="32"/>
      <c r="L108" s="57"/>
      <c r="M108" s="32"/>
      <c r="N108" s="32"/>
      <c r="O108" s="32"/>
      <c r="P108" s="32"/>
      <c r="Q108" s="32"/>
      <c r="R108" s="104"/>
      <c r="S108" s="35"/>
      <c r="T108" s="35"/>
      <c r="U108" s="35"/>
    </row>
    <row r="109" spans="1:21" x14ac:dyDescent="0.35">
      <c r="A109" s="32"/>
      <c r="B109" s="32"/>
      <c r="C109" s="32"/>
      <c r="D109" s="32"/>
      <c r="E109" s="32"/>
      <c r="F109" s="58"/>
      <c r="G109" s="32"/>
      <c r="H109" s="32"/>
      <c r="I109" s="32"/>
      <c r="J109" s="32"/>
      <c r="K109" s="32"/>
      <c r="L109" s="57"/>
      <c r="M109" s="32"/>
      <c r="N109" s="32"/>
      <c r="O109" s="32"/>
      <c r="P109" s="32"/>
      <c r="Q109" s="32"/>
      <c r="R109" s="104"/>
      <c r="S109" s="35"/>
      <c r="T109" s="35"/>
      <c r="U109" s="35"/>
    </row>
    <row r="110" spans="1:21" x14ac:dyDescent="0.35">
      <c r="A110" s="32"/>
      <c r="B110" s="32"/>
      <c r="C110" s="32"/>
      <c r="D110" s="32"/>
      <c r="E110" s="32"/>
      <c r="F110" s="58"/>
      <c r="G110" s="32"/>
      <c r="H110" s="32"/>
      <c r="I110" s="32"/>
      <c r="J110" s="32"/>
      <c r="K110" s="32"/>
      <c r="L110" s="57"/>
      <c r="M110" s="32"/>
      <c r="N110" s="32"/>
      <c r="O110" s="32"/>
      <c r="P110" s="32"/>
      <c r="Q110" s="32"/>
      <c r="R110" s="104"/>
      <c r="S110" s="35"/>
      <c r="T110" s="35"/>
      <c r="U110" s="35"/>
    </row>
    <row r="111" spans="1:21" x14ac:dyDescent="0.35">
      <c r="A111" s="32"/>
      <c r="B111" s="32"/>
      <c r="C111" s="32"/>
      <c r="D111" s="32"/>
      <c r="E111" s="32"/>
      <c r="F111" s="58"/>
      <c r="G111" s="32"/>
      <c r="H111" s="32"/>
      <c r="I111" s="32"/>
      <c r="J111" s="32"/>
      <c r="K111" s="32"/>
      <c r="L111" s="57"/>
      <c r="M111" s="32"/>
      <c r="N111" s="32"/>
      <c r="O111" s="32"/>
      <c r="P111" s="32"/>
      <c r="Q111" s="32"/>
      <c r="R111" s="104"/>
      <c r="S111" s="35"/>
      <c r="T111" s="35"/>
      <c r="U111" s="35"/>
    </row>
    <row r="112" spans="1:21" x14ac:dyDescent="0.35">
      <c r="A112" s="32"/>
      <c r="B112" s="32"/>
      <c r="C112" s="32"/>
      <c r="D112" s="32"/>
      <c r="E112" s="32"/>
      <c r="F112" s="58"/>
      <c r="G112" s="32"/>
      <c r="H112" s="32"/>
      <c r="I112" s="32"/>
      <c r="J112" s="32"/>
      <c r="K112" s="32"/>
      <c r="L112" s="57"/>
      <c r="M112" s="32"/>
      <c r="N112" s="32"/>
      <c r="O112" s="32"/>
      <c r="P112" s="32"/>
      <c r="Q112" s="32"/>
      <c r="R112" s="104"/>
      <c r="S112" s="35"/>
      <c r="T112" s="35"/>
      <c r="U112" s="35"/>
    </row>
    <row r="113" spans="1:21" x14ac:dyDescent="0.35">
      <c r="A113" s="32"/>
      <c r="B113" s="32"/>
      <c r="C113" s="32"/>
      <c r="D113" s="32"/>
      <c r="E113" s="32"/>
      <c r="F113" s="58"/>
      <c r="G113" s="32"/>
      <c r="H113" s="32"/>
      <c r="I113" s="32"/>
      <c r="J113" s="32"/>
      <c r="K113" s="32"/>
      <c r="L113" s="57"/>
      <c r="M113" s="32"/>
      <c r="N113" s="32"/>
      <c r="O113" s="32"/>
      <c r="P113" s="32"/>
      <c r="Q113" s="32"/>
      <c r="R113" s="104"/>
      <c r="S113" s="35"/>
      <c r="T113" s="35"/>
      <c r="U113" s="35"/>
    </row>
    <row r="114" spans="1:21" x14ac:dyDescent="0.35">
      <c r="A114" s="32"/>
      <c r="B114" s="32"/>
      <c r="C114" s="32"/>
      <c r="D114" s="32"/>
      <c r="E114" s="57"/>
      <c r="F114" s="58"/>
      <c r="G114" s="32"/>
      <c r="H114" s="32"/>
      <c r="I114" s="32"/>
      <c r="J114" s="32"/>
      <c r="K114" s="32"/>
      <c r="L114" s="57"/>
      <c r="M114" s="32"/>
      <c r="N114" s="32"/>
      <c r="O114" s="32"/>
      <c r="P114" s="32"/>
      <c r="Q114" s="32"/>
      <c r="R114" s="104"/>
      <c r="S114" s="35"/>
      <c r="T114" s="35"/>
      <c r="U114" s="35"/>
    </row>
    <row r="115" spans="1:21" x14ac:dyDescent="0.35">
      <c r="A115" s="32"/>
      <c r="B115" s="32"/>
      <c r="C115" s="32"/>
      <c r="D115" s="32"/>
      <c r="E115" s="32"/>
      <c r="F115" s="58"/>
      <c r="G115" s="32"/>
      <c r="H115" s="32"/>
      <c r="I115" s="32"/>
      <c r="J115" s="32"/>
      <c r="K115" s="32"/>
      <c r="L115" s="57"/>
      <c r="M115" s="32"/>
      <c r="N115" s="32"/>
      <c r="O115" s="32"/>
      <c r="P115" s="32"/>
      <c r="Q115" s="32"/>
      <c r="R115" s="104"/>
      <c r="S115" s="35"/>
      <c r="T115" s="35"/>
      <c r="U115" s="35"/>
    </row>
    <row r="116" spans="1:21" x14ac:dyDescent="0.35">
      <c r="A116" s="32"/>
      <c r="B116" s="32"/>
      <c r="C116" s="32"/>
      <c r="D116" s="32"/>
      <c r="E116" s="57"/>
      <c r="F116" s="58"/>
      <c r="G116" s="32"/>
      <c r="H116" s="32"/>
      <c r="I116" s="32"/>
      <c r="J116" s="32"/>
      <c r="K116" s="32"/>
      <c r="L116" s="57"/>
      <c r="M116" s="32"/>
      <c r="N116" s="32"/>
      <c r="O116" s="32"/>
      <c r="P116" s="32"/>
      <c r="Q116" s="32"/>
      <c r="R116" s="104"/>
      <c r="S116" s="35"/>
      <c r="T116" s="35"/>
      <c r="U116" s="35"/>
    </row>
    <row r="117" spans="1:21" x14ac:dyDescent="0.35">
      <c r="A117" s="32"/>
      <c r="B117" s="32"/>
      <c r="C117" s="32"/>
      <c r="D117" s="32"/>
      <c r="E117" s="57"/>
      <c r="F117" s="58"/>
      <c r="G117" s="32"/>
      <c r="H117" s="32"/>
      <c r="I117" s="32"/>
      <c r="J117" s="32"/>
      <c r="K117" s="32"/>
      <c r="L117" s="57"/>
      <c r="M117" s="32"/>
      <c r="N117" s="32"/>
      <c r="O117" s="32"/>
      <c r="P117" s="32"/>
      <c r="Q117" s="32"/>
      <c r="R117" s="104"/>
      <c r="S117" s="35"/>
      <c r="T117" s="35"/>
      <c r="U117" s="35"/>
    </row>
    <row r="118" spans="1:21" x14ac:dyDescent="0.35">
      <c r="A118" s="32"/>
      <c r="B118" s="32"/>
      <c r="C118" s="32"/>
      <c r="D118" s="32"/>
      <c r="E118" s="57"/>
      <c r="F118" s="58"/>
      <c r="G118" s="32"/>
      <c r="H118" s="32"/>
      <c r="I118" s="32"/>
      <c r="J118" s="32"/>
      <c r="K118" s="32"/>
      <c r="L118" s="57"/>
      <c r="M118" s="32"/>
      <c r="N118" s="32"/>
      <c r="O118" s="32"/>
      <c r="P118" s="32"/>
      <c r="Q118" s="32"/>
      <c r="R118" s="104"/>
      <c r="S118" s="35"/>
      <c r="T118" s="35"/>
      <c r="U118" s="35"/>
    </row>
    <row r="119" spans="1:21" x14ac:dyDescent="0.35">
      <c r="A119" s="32"/>
      <c r="B119" s="32"/>
      <c r="C119" s="32"/>
      <c r="D119" s="32"/>
      <c r="E119" s="57"/>
      <c r="F119" s="58"/>
      <c r="G119" s="32"/>
      <c r="H119" s="32"/>
      <c r="I119" s="32"/>
      <c r="J119" s="32"/>
      <c r="K119" s="32"/>
      <c r="L119" s="57"/>
      <c r="M119" s="32"/>
      <c r="N119" s="32"/>
      <c r="O119" s="32"/>
      <c r="P119" s="32"/>
      <c r="Q119" s="32"/>
      <c r="R119" s="104"/>
      <c r="S119" s="35"/>
      <c r="T119" s="35"/>
      <c r="U119" s="35"/>
    </row>
    <row r="120" spans="1:21" x14ac:dyDescent="0.35">
      <c r="A120" s="32"/>
      <c r="B120" s="32"/>
      <c r="C120" s="32"/>
      <c r="D120" s="32"/>
      <c r="E120" s="32"/>
      <c r="F120" s="58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104"/>
      <c r="S120" s="35"/>
      <c r="T120" s="35"/>
      <c r="U120" s="35"/>
    </row>
    <row r="121" spans="1:21" x14ac:dyDescent="0.35">
      <c r="A121" s="32"/>
      <c r="B121" s="32"/>
      <c r="C121" s="32"/>
      <c r="D121" s="32"/>
      <c r="E121" s="32"/>
      <c r="F121" s="58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104"/>
      <c r="S121" s="35"/>
      <c r="T121" s="35"/>
      <c r="U121" s="35"/>
    </row>
    <row r="122" spans="1:21" x14ac:dyDescent="0.35">
      <c r="A122" s="32"/>
      <c r="B122" s="32"/>
      <c r="C122" s="32"/>
      <c r="D122" s="32"/>
      <c r="E122" s="32"/>
      <c r="F122" s="58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104"/>
      <c r="S122" s="35"/>
      <c r="T122" s="35"/>
      <c r="U122" s="35"/>
    </row>
    <row r="123" spans="1:21" x14ac:dyDescent="0.35">
      <c r="A123" s="32"/>
      <c r="B123" s="32"/>
      <c r="C123" s="32"/>
      <c r="D123" s="32"/>
      <c r="E123" s="32"/>
      <c r="F123" s="58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104"/>
      <c r="S123" s="35"/>
      <c r="T123" s="35"/>
      <c r="U123" s="35"/>
    </row>
    <row r="124" spans="1:21" x14ac:dyDescent="0.35">
      <c r="A124" s="32"/>
      <c r="B124" s="32"/>
      <c r="C124" s="32"/>
      <c r="D124" s="32"/>
      <c r="E124" s="32"/>
      <c r="F124" s="58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104"/>
      <c r="S124" s="35"/>
      <c r="T124" s="35"/>
      <c r="U124" s="35"/>
    </row>
    <row r="125" spans="1:21" x14ac:dyDescent="0.35">
      <c r="A125" s="32"/>
      <c r="B125" s="32"/>
      <c r="C125" s="32"/>
      <c r="D125" s="32"/>
      <c r="E125" s="32"/>
      <c r="F125" s="58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104"/>
      <c r="S125" s="35"/>
      <c r="T125" s="35"/>
      <c r="U125" s="35"/>
    </row>
    <row r="126" spans="1:21" x14ac:dyDescent="0.35">
      <c r="A126" s="32"/>
      <c r="B126" s="32"/>
      <c r="C126" s="32"/>
      <c r="D126" s="32"/>
      <c r="E126" s="32"/>
      <c r="F126" s="58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104"/>
      <c r="S126" s="35"/>
      <c r="T126" s="35"/>
      <c r="U126" s="35"/>
    </row>
    <row r="127" spans="1:21" x14ac:dyDescent="0.35">
      <c r="A127" s="32"/>
      <c r="B127" s="32"/>
      <c r="C127" s="32"/>
      <c r="D127" s="32"/>
      <c r="E127" s="32"/>
      <c r="F127" s="58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104"/>
      <c r="S127" s="35"/>
      <c r="T127" s="35"/>
      <c r="U127" s="35"/>
    </row>
    <row r="128" spans="1:21" x14ac:dyDescent="0.35">
      <c r="A128" s="32"/>
      <c r="B128" s="32"/>
      <c r="C128" s="32"/>
      <c r="D128" s="32"/>
      <c r="E128" s="32"/>
      <c r="F128" s="58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104"/>
      <c r="S128" s="35"/>
      <c r="T128" s="35"/>
      <c r="U128" s="35"/>
    </row>
    <row r="129" spans="1:21" x14ac:dyDescent="0.35">
      <c r="A129" s="32"/>
      <c r="B129" s="32"/>
      <c r="C129" s="32"/>
      <c r="D129" s="32"/>
      <c r="E129" s="32"/>
      <c r="F129" s="58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104"/>
      <c r="S129" s="35"/>
      <c r="T129" s="35"/>
      <c r="U129" s="35"/>
    </row>
    <row r="130" spans="1:21" x14ac:dyDescent="0.35">
      <c r="A130" s="32"/>
      <c r="B130" s="32"/>
      <c r="C130" s="32"/>
      <c r="D130" s="32"/>
      <c r="E130" s="32"/>
      <c r="F130" s="58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104"/>
      <c r="S130" s="35"/>
      <c r="T130" s="35"/>
      <c r="U130" s="35"/>
    </row>
    <row r="131" spans="1:21" x14ac:dyDescent="0.35">
      <c r="A131" s="32"/>
      <c r="B131" s="32"/>
      <c r="C131" s="32"/>
      <c r="D131" s="32"/>
      <c r="E131" s="32"/>
      <c r="F131" s="58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104"/>
      <c r="S131" s="35"/>
      <c r="T131" s="35"/>
      <c r="U131" s="35"/>
    </row>
    <row r="132" spans="1:21" x14ac:dyDescent="0.35">
      <c r="A132" s="32"/>
      <c r="B132" s="32"/>
      <c r="C132" s="32"/>
      <c r="D132" s="32"/>
      <c r="E132" s="32"/>
      <c r="F132" s="58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104"/>
      <c r="S132" s="35"/>
      <c r="T132" s="35"/>
      <c r="U132" s="35"/>
    </row>
    <row r="133" spans="1:21" x14ac:dyDescent="0.35">
      <c r="A133" s="32"/>
      <c r="B133" s="32"/>
      <c r="C133" s="32"/>
      <c r="D133" s="32"/>
      <c r="E133" s="32"/>
      <c r="F133" s="58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104"/>
      <c r="S133" s="35"/>
      <c r="T133" s="35"/>
      <c r="U133" s="35"/>
    </row>
    <row r="134" spans="1:21" x14ac:dyDescent="0.35">
      <c r="A134" s="32"/>
      <c r="B134" s="32"/>
      <c r="C134" s="32"/>
      <c r="D134" s="32"/>
      <c r="E134" s="32"/>
      <c r="F134" s="58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104"/>
      <c r="S134" s="35"/>
      <c r="T134" s="35"/>
      <c r="U134" s="35"/>
    </row>
    <row r="135" spans="1:21" x14ac:dyDescent="0.35">
      <c r="A135" s="32"/>
      <c r="B135" s="32"/>
      <c r="C135" s="32"/>
      <c r="D135" s="32"/>
      <c r="E135" s="32"/>
      <c r="F135" s="58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104"/>
      <c r="S135" s="35"/>
      <c r="T135" s="35"/>
      <c r="U135" s="35"/>
    </row>
    <row r="136" spans="1:21" x14ac:dyDescent="0.35">
      <c r="A136" s="32"/>
      <c r="B136" s="32"/>
      <c r="C136" s="32"/>
      <c r="D136" s="32"/>
      <c r="E136" s="32"/>
      <c r="F136" s="58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104"/>
      <c r="S136" s="35"/>
      <c r="T136" s="35"/>
      <c r="U136" s="35"/>
    </row>
    <row r="137" spans="1:21" x14ac:dyDescent="0.35">
      <c r="A137" s="32"/>
      <c r="B137" s="32"/>
      <c r="C137" s="32"/>
      <c r="D137" s="32"/>
      <c r="E137" s="32"/>
      <c r="F137" s="58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104"/>
      <c r="S137" s="35"/>
      <c r="T137" s="35"/>
      <c r="U137" s="35"/>
    </row>
    <row r="138" spans="1:21" x14ac:dyDescent="0.35">
      <c r="A138" s="32"/>
      <c r="B138" s="32"/>
      <c r="C138" s="32"/>
      <c r="D138" s="32"/>
      <c r="E138" s="32"/>
      <c r="F138" s="58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104"/>
      <c r="S138" s="35"/>
      <c r="T138" s="35"/>
      <c r="U138" s="35"/>
    </row>
    <row r="139" spans="1:21" x14ac:dyDescent="0.35">
      <c r="A139" s="32"/>
      <c r="B139" s="32"/>
      <c r="C139" s="32"/>
      <c r="D139" s="32"/>
      <c r="E139" s="32"/>
      <c r="F139" s="58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104"/>
      <c r="S139" s="35"/>
      <c r="T139" s="35"/>
      <c r="U139" s="35"/>
    </row>
    <row r="140" spans="1:21" x14ac:dyDescent="0.35">
      <c r="A140" s="32"/>
      <c r="B140" s="32"/>
      <c r="C140" s="32"/>
      <c r="D140" s="32"/>
      <c r="E140" s="32"/>
      <c r="F140" s="58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104"/>
      <c r="S140" s="35"/>
      <c r="T140" s="35"/>
      <c r="U140" s="35"/>
    </row>
    <row r="141" spans="1:21" x14ac:dyDescent="0.35">
      <c r="A141" s="32"/>
      <c r="B141" s="32"/>
      <c r="C141" s="32"/>
      <c r="D141" s="32"/>
      <c r="E141" s="32"/>
      <c r="F141" s="58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104"/>
      <c r="S141" s="35"/>
      <c r="T141" s="35"/>
      <c r="U141" s="35"/>
    </row>
    <row r="142" spans="1:21" x14ac:dyDescent="0.35">
      <c r="A142" s="32"/>
      <c r="B142" s="32"/>
      <c r="C142" s="32"/>
      <c r="D142" s="32"/>
      <c r="E142" s="32"/>
      <c r="F142" s="58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104"/>
      <c r="S142" s="35"/>
      <c r="T142" s="35"/>
      <c r="U142" s="35"/>
    </row>
    <row r="143" spans="1:21" x14ac:dyDescent="0.35">
      <c r="A143" s="32"/>
      <c r="B143" s="32"/>
      <c r="C143" s="32"/>
      <c r="D143" s="32"/>
      <c r="E143" s="32"/>
      <c r="F143" s="58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104"/>
      <c r="S143" s="35"/>
      <c r="T143" s="35"/>
      <c r="U143" s="35"/>
    </row>
    <row r="144" spans="1:21" x14ac:dyDescent="0.35">
      <c r="A144" s="32"/>
      <c r="B144" s="32"/>
      <c r="C144" s="32"/>
      <c r="D144" s="32"/>
      <c r="E144" s="32"/>
      <c r="F144" s="58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104"/>
      <c r="S144" s="35"/>
      <c r="T144" s="35"/>
      <c r="U144" s="35"/>
    </row>
    <row r="145" spans="1:21" x14ac:dyDescent="0.35">
      <c r="A145" s="32"/>
      <c r="B145" s="32"/>
      <c r="C145" s="32"/>
      <c r="D145" s="32"/>
      <c r="E145" s="32"/>
      <c r="F145" s="58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104"/>
      <c r="S145" s="35"/>
      <c r="T145" s="35"/>
      <c r="U145" s="35"/>
    </row>
    <row r="146" spans="1:21" x14ac:dyDescent="0.35">
      <c r="A146" s="32"/>
      <c r="B146" s="32"/>
      <c r="C146" s="32"/>
      <c r="D146" s="32"/>
      <c r="E146" s="32"/>
      <c r="F146" s="58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104"/>
      <c r="S146" s="35"/>
      <c r="T146" s="35"/>
      <c r="U146" s="35"/>
    </row>
    <row r="147" spans="1:21" x14ac:dyDescent="0.35">
      <c r="A147" s="32"/>
      <c r="B147" s="32"/>
      <c r="C147" s="32"/>
      <c r="D147" s="32"/>
      <c r="E147" s="32"/>
      <c r="F147" s="58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104"/>
      <c r="S147" s="35"/>
      <c r="T147" s="35"/>
      <c r="U147" s="35"/>
    </row>
    <row r="148" spans="1:21" x14ac:dyDescent="0.35">
      <c r="A148" s="35"/>
      <c r="B148" s="35"/>
      <c r="C148" s="35"/>
      <c r="D148" s="35"/>
      <c r="E148" s="35"/>
      <c r="G148" s="35"/>
      <c r="H148" s="35"/>
      <c r="I148" s="35"/>
      <c r="K148" s="35"/>
      <c r="L148" s="35"/>
      <c r="M148" s="35"/>
      <c r="N148" s="9"/>
      <c r="Q148" s="35"/>
      <c r="R148" s="8"/>
      <c r="S148" s="35"/>
      <c r="T148" s="35"/>
      <c r="U148" s="35"/>
    </row>
    <row r="149" spans="1:21" x14ac:dyDescent="0.35">
      <c r="A149" s="35"/>
      <c r="B149" s="35"/>
      <c r="C149" s="35"/>
      <c r="D149" s="35"/>
      <c r="E149" s="35"/>
      <c r="G149" s="35"/>
      <c r="H149" s="35"/>
      <c r="I149" s="35"/>
      <c r="K149" s="35"/>
      <c r="L149" s="35"/>
      <c r="M149" s="35"/>
      <c r="N149" s="9"/>
      <c r="Q149" s="35"/>
      <c r="R149" s="8"/>
      <c r="S149" s="35"/>
      <c r="T149" s="35"/>
      <c r="U149" s="35"/>
    </row>
    <row r="150" spans="1:21" x14ac:dyDescent="0.35">
      <c r="A150" s="35"/>
      <c r="B150" s="35"/>
      <c r="C150" s="35"/>
      <c r="D150" s="35"/>
      <c r="E150" s="35"/>
      <c r="G150" s="35"/>
      <c r="H150" s="35"/>
      <c r="I150" s="35"/>
      <c r="K150" s="35"/>
      <c r="L150" s="35"/>
      <c r="M150" s="35"/>
      <c r="N150" s="9"/>
      <c r="Q150" s="35"/>
      <c r="R150" s="8"/>
      <c r="S150" s="35"/>
      <c r="T150" s="35"/>
      <c r="U150" s="35"/>
    </row>
    <row r="151" spans="1:21" x14ac:dyDescent="0.35">
      <c r="A151" s="35"/>
      <c r="B151" s="35"/>
      <c r="C151" s="35"/>
      <c r="D151" s="35"/>
      <c r="E151" s="35"/>
      <c r="G151" s="35"/>
      <c r="H151" s="35"/>
      <c r="I151" s="35"/>
      <c r="K151" s="35"/>
      <c r="L151" s="35"/>
      <c r="M151" s="35"/>
      <c r="N151" s="9"/>
      <c r="Q151" s="35"/>
      <c r="R151" s="8"/>
      <c r="S151" s="35"/>
      <c r="T151" s="35"/>
      <c r="U151" s="35"/>
    </row>
    <row r="152" spans="1:21" x14ac:dyDescent="0.35">
      <c r="A152" s="35"/>
      <c r="B152" s="35"/>
      <c r="C152" s="35"/>
      <c r="D152" s="35"/>
      <c r="E152" s="35"/>
      <c r="G152" s="35"/>
      <c r="H152" s="35"/>
      <c r="I152" s="35"/>
      <c r="K152" s="35"/>
      <c r="L152" s="35"/>
      <c r="M152" s="35"/>
      <c r="N152" s="9"/>
      <c r="Q152" s="35"/>
      <c r="R152" s="8"/>
      <c r="S152" s="35"/>
      <c r="T152" s="35"/>
      <c r="U152" s="35"/>
    </row>
    <row r="153" spans="1:21" x14ac:dyDescent="0.35">
      <c r="A153" s="35"/>
      <c r="B153" s="35"/>
      <c r="C153" s="35"/>
      <c r="D153" s="35"/>
      <c r="E153" s="35"/>
      <c r="G153" s="35"/>
      <c r="H153" s="35"/>
      <c r="I153" s="35"/>
      <c r="K153" s="35"/>
      <c r="L153" s="35"/>
      <c r="M153" s="35"/>
      <c r="N153" s="9"/>
      <c r="Q153" s="35"/>
      <c r="R153" s="8"/>
      <c r="S153" s="35"/>
      <c r="T153" s="35"/>
      <c r="U153" s="35"/>
    </row>
  </sheetData>
  <conditionalFormatting sqref="C10:D18 D19">
    <cfRule type="dataBar" priority="4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{C49BDAD6-34E9-4FD1-B30D-F4ABEDE31388}</x14:id>
        </ext>
      </extLst>
    </cfRule>
  </conditionalFormatting>
  <conditionalFormatting sqref="B10:C14">
    <cfRule type="dataBar" priority="4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{FDF5E37B-0428-4A23-AAA0-BF8C4C682A96}</x14:id>
        </ext>
      </extLst>
    </cfRule>
  </conditionalFormatting>
  <conditionalFormatting sqref="K154:K1048576 K10:K22">
    <cfRule type="containsText" dxfId="145" priority="483" operator="containsText" text="False">
      <formula>NOT(ISERROR(SEARCH("False",K10)))</formula>
    </cfRule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:E22">
    <cfRule type="dataBar" priority="5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{1FFA2307-76BF-40AF-A9BF-744522296082}</x14:id>
        </ext>
      </extLst>
    </cfRule>
  </conditionalFormatting>
  <conditionalFormatting sqref="X10:X23">
    <cfRule type="cellIs" dxfId="144" priority="482" operator="greaterThan">
      <formula>50</formula>
    </cfRule>
  </conditionalFormatting>
  <conditionalFormatting sqref="M154:M1048576 M10:M22">
    <cfRule type="containsText" dxfId="143" priority="478" operator="containsText" text="True">
      <formula>NOT(ISERROR(SEARCH("True",M10)))</formula>
    </cfRule>
  </conditionalFormatting>
  <conditionalFormatting sqref="L10:L17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0:O18">
    <cfRule type="dataBar" priority="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{6204DED0-3809-45CE-A1D7-E5E50E9471F8}</x14:id>
        </ext>
      </extLst>
    </cfRule>
  </conditionalFormatting>
  <conditionalFormatting sqref="O154:O1048576 O10:O18">
    <cfRule type="dataBar" priority="4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{CFD280E7-2842-48CA-8790-4D18972ECDB0}</x14:id>
        </ext>
      </extLst>
    </cfRule>
  </conditionalFormatting>
  <conditionalFormatting sqref="R10:R16">
    <cfRule type="dataBar" priority="4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{0DFC9F65-2961-4123-BAF5-693309F8F9A1}</x14:id>
        </ext>
      </extLst>
    </cfRule>
  </conditionalFormatting>
  <conditionalFormatting sqref="Q10:Q16"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{FFD837FA-1B35-4412-A3A9-99EA0DCBA9BC}</x14:id>
        </ext>
      </extLst>
    </cfRule>
  </conditionalFormatting>
  <conditionalFormatting sqref="K23">
    <cfRule type="containsText" dxfId="142" priority="454" operator="containsText" text="False">
      <formula>NOT(ISERROR(SEARCH("False",K23)))</formula>
    </cfRule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">
    <cfRule type="containsText" dxfId="141" priority="453" operator="containsText" text="True">
      <formula>NOT(ISERROR(SEARCH("True",M23)))</formula>
    </cfRule>
  </conditionalFormatting>
  <conditionalFormatting sqref="M70:M92 M120:M153">
    <cfRule type="dataBar" priority="4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{F812B2AB-AAF2-4ED6-9039-7AF9418B58B7}</x14:id>
        </ext>
      </extLst>
    </cfRule>
  </conditionalFormatting>
  <conditionalFormatting sqref="N70:N153">
    <cfRule type="dataBar" priority="4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{77FFF340-E0E6-4946-BFEC-7AB06D698ADF}</x14:id>
        </ext>
      </extLst>
    </cfRule>
    <cfRule type="cellIs" dxfId="140" priority="430" operator="lessThan">
      <formula>0</formula>
    </cfRule>
    <cfRule type="cellIs" dxfId="139" priority="431" operator="lessThan">
      <formula>-30.5</formula>
    </cfRule>
  </conditionalFormatting>
  <conditionalFormatting sqref="K70:K92 K120:K153">
    <cfRule type="containsText" dxfId="138" priority="428" operator="containsText" text="False">
      <formula>NOT(ISERROR(SEARCH("False",K70)))</formula>
    </cfRule>
  </conditionalFormatting>
  <conditionalFormatting sqref="U70:U153">
    <cfRule type="cellIs" dxfId="137" priority="426" operator="greaterThan">
      <formula>50</formula>
    </cfRule>
  </conditionalFormatting>
  <conditionalFormatting sqref="P70:P95">
    <cfRule type="cellIs" dxfId="136" priority="354" operator="lessThan">
      <formula>0</formula>
    </cfRule>
  </conditionalFormatting>
  <conditionalFormatting sqref="Q70:Q95">
    <cfRule type="cellIs" dxfId="135" priority="352" operator="lessThan">
      <formula>0</formula>
    </cfRule>
  </conditionalFormatting>
  <conditionalFormatting sqref="M70:M73">
    <cfRule type="dataBar" priority="3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{3079522E-AD0D-4153-8A9E-C050103ED705}</x14:id>
        </ext>
      </extLst>
    </cfRule>
  </conditionalFormatting>
  <conditionalFormatting sqref="K70:K73">
    <cfRule type="containsText" dxfId="134" priority="348" operator="containsText" text="False">
      <formula>NOT(ISERROR(SEARCH("False",K70)))</formula>
    </cfRule>
  </conditionalFormatting>
  <conditionalFormatting sqref="M74">
    <cfRule type="dataBar" priority="3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{4C6FA03B-0AE1-4BD8-A6C5-4842DF5EC9EB}</x14:id>
        </ext>
      </extLst>
    </cfRule>
  </conditionalFormatting>
  <conditionalFormatting sqref="K74">
    <cfRule type="containsText" dxfId="133" priority="337" operator="containsText" text="False">
      <formula>NOT(ISERROR(SEARCH("False",K74)))</formula>
    </cfRule>
  </conditionalFormatting>
  <conditionalFormatting sqref="E74">
    <cfRule type="dataBar" priority="3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{761ABD32-D691-41E2-8305-8FCB8357204D}</x14:id>
        </ext>
      </extLst>
    </cfRule>
  </conditionalFormatting>
  <conditionalFormatting sqref="M70:M74">
    <cfRule type="containsText" dxfId="132" priority="335" operator="containsText" text="SELL">
      <formula>NOT(ISERROR(SEARCH("SELL",M70)))</formula>
    </cfRule>
  </conditionalFormatting>
  <conditionalFormatting sqref="R70:R72">
    <cfRule type="dataBar" priority="3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{FB7D3DF5-8462-4E28-B2D0-590D565E9BC3}</x14:id>
        </ext>
      </extLst>
    </cfRule>
  </conditionalFormatting>
  <conditionalFormatting sqref="M82">
    <cfRule type="dataBar" priority="3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{21589A8F-40F1-43BE-A54F-395597DAAAC3}</x14:id>
        </ext>
      </extLst>
    </cfRule>
  </conditionalFormatting>
  <conditionalFormatting sqref="K82">
    <cfRule type="containsText" dxfId="131" priority="302" operator="containsText" text="False">
      <formula>NOT(ISERROR(SEARCH("False",K82)))</formula>
    </cfRule>
  </conditionalFormatting>
  <conditionalFormatting sqref="E82">
    <cfRule type="dataBar" priority="3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{FBC0458D-FD00-42A2-9FFC-072C4AE0F83A}</x14:id>
        </ext>
      </extLst>
    </cfRule>
  </conditionalFormatting>
  <conditionalFormatting sqref="R73">
    <cfRule type="dataBar" priority="3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{AFC43117-C858-4308-A6EE-166B0D0C037F}</x14:id>
        </ext>
      </extLst>
    </cfRule>
  </conditionalFormatting>
  <conditionalFormatting sqref="R73"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{26EE5409-7409-41B6-972F-44BC6E02AF28}</x14:id>
        </ext>
      </extLst>
    </cfRule>
  </conditionalFormatting>
  <conditionalFormatting sqref="R74">
    <cfRule type="dataBar" priority="2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{AECC8E59-6F04-448D-BCBF-44DD94F90EC2}</x14:id>
        </ext>
      </extLst>
    </cfRule>
  </conditionalFormatting>
  <conditionalFormatting sqref="R74">
    <cfRule type="dataBar" priority="2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{346E8F45-08A9-4CB1-9651-BAEDFABF66B0}</x14:id>
        </ext>
      </extLst>
    </cfRule>
  </conditionalFormatting>
  <conditionalFormatting sqref="R75">
    <cfRule type="dataBar" priority="2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{F459893A-9AB9-4DA2-BA06-3D8B9EAE5FD0}</x14:id>
        </ext>
      </extLst>
    </cfRule>
  </conditionalFormatting>
  <conditionalFormatting sqref="R75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{F10D422D-9C0C-49BE-B4B9-9920791ED2AC}</x14:id>
        </ext>
      </extLst>
    </cfRule>
  </conditionalFormatting>
  <conditionalFormatting sqref="R76">
    <cfRule type="dataBar" priority="2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{6D7DA455-D999-4526-BFA9-191FF5C40A72}</x14:id>
        </ext>
      </extLst>
    </cfRule>
  </conditionalFormatting>
  <conditionalFormatting sqref="R76">
    <cfRule type="dataBar" priority="2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{271E74ED-07D4-429D-96BD-560716077D50}</x14:id>
        </ext>
      </extLst>
    </cfRule>
  </conditionalFormatting>
  <conditionalFormatting sqref="R77">
    <cfRule type="dataBar" priority="2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{3752C2C2-6744-417B-9C95-2FFEB290F41A}</x14:id>
        </ext>
      </extLst>
    </cfRule>
  </conditionalFormatting>
  <conditionalFormatting sqref="R77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{02DCFF05-DD8C-4335-81D3-12FB41D13B3F}</x14:id>
        </ext>
      </extLst>
    </cfRule>
  </conditionalFormatting>
  <conditionalFormatting sqref="R78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{D19FF547-599F-4EE6-AFDC-09A05BEB33B1}</x14:id>
        </ext>
      </extLst>
    </cfRule>
  </conditionalFormatting>
  <conditionalFormatting sqref="R78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{18A79617-1150-4D4E-9FD9-C892840ECB52}</x14:id>
        </ext>
      </extLst>
    </cfRule>
  </conditionalFormatting>
  <conditionalFormatting sqref="R80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{8DDD3EBB-70A6-49F6-AE8F-63293A714D78}</x14:id>
        </ext>
      </extLst>
    </cfRule>
  </conditionalFormatting>
  <conditionalFormatting sqref="R80">
    <cfRule type="dataBar" priority="2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{647CED6F-5254-49DE-8A86-09FC9709DFDF}</x14:id>
        </ext>
      </extLst>
    </cfRule>
  </conditionalFormatting>
  <conditionalFormatting sqref="R79">
    <cfRule type="dataBar" priority="2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{B457B653-42C4-4039-A657-99536035F72F}</x14:id>
        </ext>
      </extLst>
    </cfRule>
  </conditionalFormatting>
  <conditionalFormatting sqref="R79">
    <cfRule type="dataBar" priority="2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{D58A8386-34D5-45E1-890E-FD48FEA8F229}</x14:id>
        </ext>
      </extLst>
    </cfRule>
  </conditionalFormatting>
  <conditionalFormatting sqref="R8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{49BF7873-564E-4DB9-A7C3-FB831AC71983}</x14:id>
        </ext>
      </extLst>
    </cfRule>
  </conditionalFormatting>
  <conditionalFormatting sqref="R81">
    <cfRule type="dataBar" priority="2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{5E35D151-D307-4117-9DE2-74CF4B399105}</x14:id>
        </ext>
      </extLst>
    </cfRule>
  </conditionalFormatting>
  <conditionalFormatting sqref="R82">
    <cfRule type="dataBar" priority="2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{56642F5B-59E9-415C-BF1D-B1778CEB97A0}</x14:id>
        </ext>
      </extLst>
    </cfRule>
  </conditionalFormatting>
  <conditionalFormatting sqref="R82">
    <cfRule type="dataBar" priority="2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{E5E06CFE-AA3D-4859-A8EC-F87BAC4BCCBA}</x14:id>
        </ext>
      </extLst>
    </cfRule>
  </conditionalFormatting>
  <conditionalFormatting sqref="R83">
    <cfRule type="dataBar" priority="2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{AAF29124-3B32-4535-802F-D05145586A79}</x14:id>
        </ext>
      </extLst>
    </cfRule>
  </conditionalFormatting>
  <conditionalFormatting sqref="R83">
    <cfRule type="dataBar" priority="2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{6F26FE57-7128-4D62-98E6-2132A6D4EE4E}</x14:id>
        </ext>
      </extLst>
    </cfRule>
  </conditionalFormatting>
  <conditionalFormatting sqref="R84">
    <cfRule type="dataBar" priority="2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{7498C086-115B-43BD-953E-E9B819DB859B}</x14:id>
        </ext>
      </extLst>
    </cfRule>
  </conditionalFormatting>
  <conditionalFormatting sqref="R84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{FD7FBD0D-CEB8-47CA-BEBD-93A681FD2CA9}</x14:id>
        </ext>
      </extLst>
    </cfRule>
  </conditionalFormatting>
  <conditionalFormatting sqref="R85">
    <cfRule type="dataBar" priority="2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{6AC39ADD-9842-4120-9463-D8CF6060A38E}</x14:id>
        </ext>
      </extLst>
    </cfRule>
  </conditionalFormatting>
  <conditionalFormatting sqref="R85">
    <cfRule type="dataBar" priority="2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{9D7496BE-39BC-40D7-A854-FA89C97F5464}</x14:id>
        </ext>
      </extLst>
    </cfRule>
  </conditionalFormatting>
  <conditionalFormatting sqref="R86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{26FA1225-B152-4AD7-91AD-79AD19D4D4E8}</x14:id>
        </ext>
      </extLst>
    </cfRule>
  </conditionalFormatting>
  <conditionalFormatting sqref="R86">
    <cfRule type="dataBar" priority="27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{9143D832-9C30-42AB-8EF3-114B42AA896B}</x14:id>
        </ext>
      </extLst>
    </cfRule>
  </conditionalFormatting>
  <conditionalFormatting sqref="R87">
    <cfRule type="dataBar" priority="2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{F522AE5A-1000-4803-A087-D90BC957592A}</x14:id>
        </ext>
      </extLst>
    </cfRule>
  </conditionalFormatting>
  <conditionalFormatting sqref="R87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{CD6E71B0-EAB1-41C4-8B13-D5EA5A18C6C9}</x14:id>
        </ext>
      </extLst>
    </cfRule>
  </conditionalFormatting>
  <conditionalFormatting sqref="R88">
    <cfRule type="dataBar" priority="27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{B4C95F45-BA11-4B2B-B1CA-3F70B459C012}</x14:id>
        </ext>
      </extLst>
    </cfRule>
  </conditionalFormatting>
  <conditionalFormatting sqref="R88">
    <cfRule type="dataBar" priority="2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{D0D7CCE8-BED6-46DD-9038-62134651FC97}</x14:id>
        </ext>
      </extLst>
    </cfRule>
  </conditionalFormatting>
  <conditionalFormatting sqref="R89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{CBA5757D-AA4D-4658-9EDE-201919833B13}</x14:id>
        </ext>
      </extLst>
    </cfRule>
  </conditionalFormatting>
  <conditionalFormatting sqref="R89">
    <cfRule type="dataBar" priority="2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{04BA9BC1-B74E-4C43-B552-B3458ECC97A1}</x14:id>
        </ext>
      </extLst>
    </cfRule>
  </conditionalFormatting>
  <conditionalFormatting sqref="R90">
    <cfRule type="dataBar" priority="2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{0BC3B60F-3228-4450-99F9-5F20D9C3C76B}</x14:id>
        </ext>
      </extLst>
    </cfRule>
  </conditionalFormatting>
  <conditionalFormatting sqref="R90">
    <cfRule type="dataBar" priority="2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{F3E83177-6465-4974-9A3B-D811684ECE7E}</x14:id>
        </ext>
      </extLst>
    </cfRule>
  </conditionalFormatting>
  <conditionalFormatting sqref="S92">
    <cfRule type="dataBar" priority="2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{3DE96A9E-7DBA-4F6F-A2AC-81CE2414A78B}</x14:id>
        </ext>
      </extLst>
    </cfRule>
  </conditionalFormatting>
  <conditionalFormatting sqref="S92">
    <cfRule type="dataBar" priority="2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{3B848F0F-433F-45F6-ADCC-E16F03CB6087}</x14:id>
        </ext>
      </extLst>
    </cfRule>
  </conditionalFormatting>
  <conditionalFormatting sqref="M70:M82 M84:M85">
    <cfRule type="containsText" dxfId="130" priority="262" operator="containsText" text="SELL">
      <formula>NOT(ISERROR(SEARCH("SELL",M70)))</formula>
    </cfRule>
  </conditionalFormatting>
  <conditionalFormatting sqref="M88:M92">
    <cfRule type="dataBar" priority="26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{9A14D581-ADE5-4005-ACEB-E219E37C1C0D}</x14:id>
        </ext>
      </extLst>
    </cfRule>
  </conditionalFormatting>
  <conditionalFormatting sqref="K88:K92">
    <cfRule type="containsText" dxfId="129" priority="259" operator="containsText" text="False">
      <formula>NOT(ISERROR(SEARCH("False",K88)))</formula>
    </cfRule>
  </conditionalFormatting>
  <conditionalFormatting sqref="M86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{5CEA553E-BA47-4112-B7B2-0B53435D71BB}</x14:id>
        </ext>
      </extLst>
    </cfRule>
  </conditionalFormatting>
  <conditionalFormatting sqref="K86">
    <cfRule type="containsText" dxfId="128" priority="256" operator="containsText" text="False">
      <formula>NOT(ISERROR(SEARCH("False",K86)))</formula>
    </cfRule>
  </conditionalFormatting>
  <conditionalFormatting sqref="M87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{3B949334-59C7-4738-A43F-BD837DDA46DC}</x14:id>
        </ext>
      </extLst>
    </cfRule>
  </conditionalFormatting>
  <conditionalFormatting sqref="K87">
    <cfRule type="containsText" dxfId="127" priority="253" operator="containsText" text="False">
      <formula>NOT(ISERROR(SEARCH("False",K87)))</formula>
    </cfRule>
  </conditionalFormatting>
  <conditionalFormatting sqref="E86 E88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{CF3E8207-650C-4E62-854F-44430E3C8EC2}</x14:id>
        </ext>
      </extLst>
    </cfRule>
  </conditionalFormatting>
  <conditionalFormatting sqref="E87">
    <cfRule type="dataBar" priority="2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{2BC93264-6293-4458-B9D6-FDA229C007DA}</x14:id>
        </ext>
      </extLst>
    </cfRule>
  </conditionalFormatting>
  <conditionalFormatting sqref="M86:M92">
    <cfRule type="containsText" dxfId="126" priority="250" operator="containsText" text="SELL">
      <formula>NOT(ISERROR(SEARCH("SELL",M86)))</formula>
    </cfRule>
  </conditionalFormatting>
  <conditionalFormatting sqref="M83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{FB322E8F-8A91-41F6-8883-40E20470DF43}</x14:id>
        </ext>
      </extLst>
    </cfRule>
  </conditionalFormatting>
  <conditionalFormatting sqref="K83">
    <cfRule type="containsText" dxfId="125" priority="247" operator="containsText" text="False">
      <formula>NOT(ISERROR(SEARCH("False",K83)))</formula>
    </cfRule>
  </conditionalFormatting>
  <conditionalFormatting sqref="M83">
    <cfRule type="containsText" dxfId="124" priority="246" operator="containsText" text="SELL">
      <formula>NOT(ISERROR(SEARCH("SELL",M83)))</formula>
    </cfRule>
  </conditionalFormatting>
  <conditionalFormatting sqref="M96:M113">
    <cfRule type="dataBar" priority="2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{3DE2EB83-3219-4A5C-854B-B2C2C5AAF1C2}</x14:id>
        </ext>
      </extLst>
    </cfRule>
  </conditionalFormatting>
  <conditionalFormatting sqref="K96:K113">
    <cfRule type="containsText" dxfId="123" priority="241" operator="containsText" text="False">
      <formula>NOT(ISERROR(SEARCH("False",K96)))</formula>
    </cfRule>
  </conditionalFormatting>
  <conditionalFormatting sqref="M93">
    <cfRule type="dataBar" priority="2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{045550AA-3C2B-4B02-A38F-926BB59B0001}</x14:id>
        </ext>
      </extLst>
    </cfRule>
  </conditionalFormatting>
  <conditionalFormatting sqref="K93">
    <cfRule type="containsText" dxfId="122" priority="238" operator="containsText" text="False">
      <formula>NOT(ISERROR(SEARCH("False",K93)))</formula>
    </cfRule>
  </conditionalFormatting>
  <conditionalFormatting sqref="M94"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{405FB740-3F2C-4389-AA97-04802ED88677}</x14:id>
        </ext>
      </extLst>
    </cfRule>
  </conditionalFormatting>
  <conditionalFormatting sqref="K94">
    <cfRule type="containsText" dxfId="121" priority="235" operator="containsText" text="False">
      <formula>NOT(ISERROR(SEARCH("False",K94)))</formula>
    </cfRule>
  </conditionalFormatting>
  <conditionalFormatting sqref="M95">
    <cfRule type="dataBar" priority="2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{A6946531-381B-4832-A887-D2FC6B7CD5FD}</x14:id>
        </ext>
      </extLst>
    </cfRule>
  </conditionalFormatting>
  <conditionalFormatting sqref="K95">
    <cfRule type="containsText" dxfId="120" priority="232" operator="containsText" text="False">
      <formula>NOT(ISERROR(SEARCH("False",K95)))</formula>
    </cfRule>
  </conditionalFormatting>
  <conditionalFormatting sqref="E94 E96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{B57EF7E0-6336-49BF-ACA5-9F602A393459}</x14:id>
        </ext>
      </extLst>
    </cfRule>
  </conditionalFormatting>
  <conditionalFormatting sqref="E93">
    <cfRule type="dataBar" priority="2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{B7E9C78F-0344-48B0-A1F3-C2F26926AF8B}</x14:id>
        </ext>
      </extLst>
    </cfRule>
  </conditionalFormatting>
  <conditionalFormatting sqref="E95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{ECB4315A-7D21-4681-9F7E-219D4B8DB59A}</x14:id>
        </ext>
      </extLst>
    </cfRule>
  </conditionalFormatting>
  <conditionalFormatting sqref="M114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{F287573F-D25B-4D9E-8B4D-8EB767A50A50}</x14:id>
        </ext>
      </extLst>
    </cfRule>
  </conditionalFormatting>
  <conditionalFormatting sqref="K114">
    <cfRule type="containsText" dxfId="119" priority="226" operator="containsText" text="False">
      <formula>NOT(ISERROR(SEARCH("False",K114)))</formula>
    </cfRule>
  </conditionalFormatting>
  <conditionalFormatting sqref="E114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{7B18CC6D-5E5D-49FB-A82D-E1BE30139AFD}</x14:id>
        </ext>
      </extLst>
    </cfRule>
  </conditionalFormatting>
  <conditionalFormatting sqref="M94:M114">
    <cfRule type="containsText" dxfId="118" priority="224" operator="containsText" text="SELL">
      <formula>NOT(ISERROR(SEARCH("SELL",M94)))</formula>
    </cfRule>
  </conditionalFormatting>
  <conditionalFormatting sqref="M115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{2E0C38A0-AF5B-4E80-B6F7-43D0706A6F0B}</x14:id>
        </ext>
      </extLst>
    </cfRule>
  </conditionalFormatting>
  <conditionalFormatting sqref="K115">
    <cfRule type="containsText" dxfId="117" priority="221" operator="containsText" text="False">
      <formula>NOT(ISERROR(SEARCH("False",K115)))</formula>
    </cfRule>
  </conditionalFormatting>
  <conditionalFormatting sqref="M115">
    <cfRule type="containsText" dxfId="116" priority="220" operator="containsText" text="SELL">
      <formula>NOT(ISERROR(SEARCH("SELL",M115)))</formula>
    </cfRule>
  </conditionalFormatting>
  <conditionalFormatting sqref="M118:M119">
    <cfRule type="dataBar" priority="2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{3AF6F06C-48DC-4CFB-989D-5918AC5BBABC}</x14:id>
        </ext>
      </extLst>
    </cfRule>
  </conditionalFormatting>
  <conditionalFormatting sqref="K118:K119">
    <cfRule type="containsText" dxfId="115" priority="217" operator="containsText" text="False">
      <formula>NOT(ISERROR(SEARCH("False",K118)))</formula>
    </cfRule>
  </conditionalFormatting>
  <conditionalFormatting sqref="M116:M119">
    <cfRule type="dataBar" priority="2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{F4056541-1289-4BF6-AE18-01B55A441591}</x14:id>
        </ext>
      </extLst>
    </cfRule>
  </conditionalFormatting>
  <conditionalFormatting sqref="K116:K119">
    <cfRule type="containsText" dxfId="114" priority="214" operator="containsText" text="False">
      <formula>NOT(ISERROR(SEARCH("False",K116)))</formula>
    </cfRule>
  </conditionalFormatting>
  <conditionalFormatting sqref="M116:M119">
    <cfRule type="containsText" dxfId="113" priority="213" operator="containsText" text="SELL">
      <formula>NOT(ISERROR(SEARCH("SELL",M116)))</formula>
    </cfRule>
  </conditionalFormatting>
  <conditionalFormatting sqref="M116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{69A723AE-B4F5-4419-8955-869CF6E1F588}</x14:id>
        </ext>
      </extLst>
    </cfRule>
  </conditionalFormatting>
  <conditionalFormatting sqref="K116">
    <cfRule type="containsText" dxfId="112" priority="210" operator="containsText" text="False">
      <formula>NOT(ISERROR(SEARCH("False",K116)))</formula>
    </cfRule>
  </conditionalFormatting>
  <conditionalFormatting sqref="M117">
    <cfRule type="dataBar" priority="2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{F8C08E15-4114-48D5-B82D-6023E9019441}</x14:id>
        </ext>
      </extLst>
    </cfRule>
  </conditionalFormatting>
  <conditionalFormatting sqref="K117">
    <cfRule type="containsText" dxfId="111" priority="207" operator="containsText" text="False">
      <formula>NOT(ISERROR(SEARCH("False",K117)))</formula>
    </cfRule>
  </conditionalFormatting>
  <conditionalFormatting sqref="E116 E118">
    <cfRule type="dataBar" priority="2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{4ADFCC9B-50F2-433E-BBE5-B08B9E856BB6}</x14:id>
        </ext>
      </extLst>
    </cfRule>
  </conditionalFormatting>
  <conditionalFormatting sqref="E117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{BD83B421-AA2C-41FD-B2C7-ED39C852BC6C}</x14:id>
        </ext>
      </extLst>
    </cfRule>
  </conditionalFormatting>
  <conditionalFormatting sqref="M116:M119">
    <cfRule type="containsText" dxfId="110" priority="204" operator="containsText" text="SELL">
      <formula>NOT(ISERROR(SEARCH("SELL",M116)))</formula>
    </cfRule>
  </conditionalFormatting>
  <conditionalFormatting sqref="J70:J92 J120:J1048576">
    <cfRule type="dataBar" priority="2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{718D69A6-0B0C-47AF-8DC6-8759CC71641B}</x14:id>
        </ext>
      </extLst>
    </cfRule>
  </conditionalFormatting>
  <conditionalFormatting sqref="J10:J23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0:J73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{7CF4DB8D-A80E-4A3F-A9B6-9164DF156334}</x14:id>
        </ext>
      </extLst>
    </cfRule>
  </conditionalFormatting>
  <conditionalFormatting sqref="J74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{EAA1859C-B507-4E7D-8BE0-DC74D411F5C0}</x14:id>
        </ext>
      </extLst>
    </cfRule>
  </conditionalFormatting>
  <conditionalFormatting sqref="J82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{3F9B8FAD-879B-4EB5-8FF6-4406CA9D889E}</x14:id>
        </ext>
      </extLst>
    </cfRule>
  </conditionalFormatting>
  <conditionalFormatting sqref="J88:J92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{951AD52C-B6BB-4884-B160-C54026880C67}</x14:id>
        </ext>
      </extLst>
    </cfRule>
  </conditionalFormatting>
  <conditionalFormatting sqref="J86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{4051855F-4158-41FD-9620-4844E98DD8B9}</x14:id>
        </ext>
      </extLst>
    </cfRule>
  </conditionalFormatting>
  <conditionalFormatting sqref="J8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{08F5CFFF-4254-4CE6-8D1C-9A0A40D404F0}</x14:id>
        </ext>
      </extLst>
    </cfRule>
  </conditionalFormatting>
  <conditionalFormatting sqref="J83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{1EEFDEEB-33E1-4612-AE76-4D466B0E0892}</x14:id>
        </ext>
      </extLst>
    </cfRule>
  </conditionalFormatting>
  <conditionalFormatting sqref="J96:J113">
    <cfRule type="dataBar" priority="1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{19812136-5477-41BD-B9D8-0D8187B18C6E}</x14:id>
        </ext>
      </extLst>
    </cfRule>
  </conditionalFormatting>
  <conditionalFormatting sqref="J93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{1C2C7DC0-1909-4344-A3B3-8E1E7795F695}</x14:id>
        </ext>
      </extLst>
    </cfRule>
  </conditionalFormatting>
  <conditionalFormatting sqref="J94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{5ECE850F-E41B-4468-A48D-272F02E8CB03}</x14:id>
        </ext>
      </extLst>
    </cfRule>
  </conditionalFormatting>
  <conditionalFormatting sqref="J95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{54E8FEC0-B68C-4B61-B72A-FBC07BC4D93D}</x14:id>
        </ext>
      </extLst>
    </cfRule>
  </conditionalFormatting>
  <conditionalFormatting sqref="J114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{51397E27-556F-4922-9E86-5D8FB31EF605}</x14:id>
        </ext>
      </extLst>
    </cfRule>
  </conditionalFormatting>
  <conditionalFormatting sqref="J115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{D4EFEACA-3825-4809-A692-4BAD7F0DE046}</x14:id>
        </ext>
      </extLst>
    </cfRule>
  </conditionalFormatting>
  <conditionalFormatting sqref="J118:J119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{D23F1200-C060-4C02-A744-5219EB8D6D59}</x14:id>
        </ext>
      </extLst>
    </cfRule>
  </conditionalFormatting>
  <conditionalFormatting sqref="J116:J119">
    <cfRule type="dataBar" priority="1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{618ED221-E320-4FB0-8916-AFC763E8AAA4}</x14:id>
        </ext>
      </extLst>
    </cfRule>
  </conditionalFormatting>
  <conditionalFormatting sqref="J116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{3E51D1F3-4DA0-471F-A834-DF3A961BCC80}</x14:id>
        </ext>
      </extLst>
    </cfRule>
  </conditionalFormatting>
  <conditionalFormatting sqref="J117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{DA7C0ECD-6B26-409E-B09B-EA4BFCCCFDDC}</x14:id>
        </ext>
      </extLst>
    </cfRule>
  </conditionalFormatting>
  <conditionalFormatting sqref="J58:J59 J50:J55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{44C552D3-242E-4BC7-95CC-E679FBEE533E}</x14:id>
        </ext>
      </extLst>
    </cfRule>
  </conditionalFormatting>
  <conditionalFormatting sqref="J27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{39F82A61-BF17-43AE-9814-6B0E5583FEAA}</x14:id>
        </ext>
      </extLst>
    </cfRule>
  </conditionalFormatting>
  <conditionalFormatting sqref="M27">
    <cfRule type="dataBar" priority="1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{E6AFDDB4-8E1F-43DF-AFC6-CA38F2A5BDC2}</x14:id>
        </ext>
      </extLst>
    </cfRule>
  </conditionalFormatting>
  <conditionalFormatting sqref="N27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{219A6F97-AE79-4FA9-AC5B-F84E19A2083A}</x14:id>
        </ext>
      </extLst>
    </cfRule>
    <cfRule type="cellIs" dxfId="109" priority="166" operator="lessThan">
      <formula>0</formula>
    </cfRule>
    <cfRule type="cellIs" dxfId="108" priority="167" operator="lessThan">
      <formula>-30.5</formula>
    </cfRule>
  </conditionalFormatting>
  <conditionalFormatting sqref="K27 K36:K40 K49:K69">
    <cfRule type="containsText" dxfId="107" priority="164" operator="containsText" text="False">
      <formula>NOT(ISERROR(SEARCH("False",K27)))</formula>
    </cfRule>
  </conditionalFormatting>
  <conditionalFormatting sqref="O27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{374BA9E4-9439-4CD9-A597-1B26E318D9EF}</x14:id>
        </ext>
      </extLst>
    </cfRule>
  </conditionalFormatting>
  <conditionalFormatting sqref="J28:J40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{363C5023-6881-46AF-AFBA-7193E07511C7}</x14:id>
        </ext>
      </extLst>
    </cfRule>
  </conditionalFormatting>
  <conditionalFormatting sqref="N28">
    <cfRule type="dataBar" priority="1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{67BA9072-D855-4661-A015-F0E34ED4B767}</x14:id>
        </ext>
      </extLst>
    </cfRule>
    <cfRule type="cellIs" dxfId="106" priority="160" operator="lessThan">
      <formula>0</formula>
    </cfRule>
    <cfRule type="cellIs" dxfId="105" priority="161" operator="lessThan">
      <formula>-30.5</formula>
    </cfRule>
  </conditionalFormatting>
  <conditionalFormatting sqref="K28">
    <cfRule type="containsText" dxfId="104" priority="158" operator="containsText" text="False">
      <formula>NOT(ISERROR(SEARCH("False",K28)))</formula>
    </cfRule>
  </conditionalFormatting>
  <conditionalFormatting sqref="N29"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{FB6705A5-975A-4391-B110-CB3384878506}</x14:id>
        </ext>
      </extLst>
    </cfRule>
    <cfRule type="cellIs" dxfId="103" priority="156" operator="lessThan">
      <formula>0</formula>
    </cfRule>
    <cfRule type="cellIs" dxfId="102" priority="157" operator="lessThan">
      <formula>-30.5</formula>
    </cfRule>
  </conditionalFormatting>
  <conditionalFormatting sqref="K29">
    <cfRule type="containsText" dxfId="101" priority="154" operator="containsText" text="False">
      <formula>NOT(ISERROR(SEARCH("False",K29)))</formula>
    </cfRule>
  </conditionalFormatting>
  <conditionalFormatting sqref="E2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{21479961-936E-4680-9421-B84298859A55}</x14:id>
        </ext>
      </extLst>
    </cfRule>
  </conditionalFormatting>
  <conditionalFormatting sqref="E27">
    <cfRule type="dataBar" priority="1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{C2195CB2-8BEB-433D-810E-CA1B122293F5}</x14:id>
        </ext>
      </extLst>
    </cfRule>
  </conditionalFormatting>
  <conditionalFormatting sqref="E29">
    <cfRule type="dataBar" priority="15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{50189184-BB6A-4A00-A517-E163FB26DB09}</x14:id>
        </ext>
      </extLst>
    </cfRule>
  </conditionalFormatting>
  <conditionalFormatting sqref="R29:R34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{3933F228-A07E-41D2-A2B3-90B3AD25AA4E}</x14:id>
        </ext>
      </extLst>
    </cfRule>
  </conditionalFormatting>
  <conditionalFormatting sqref="R29:R34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{CDCBA70E-3649-4892-AE3B-81296E143E3F}</x14:id>
        </ext>
      </extLst>
    </cfRule>
  </conditionalFormatting>
  <conditionalFormatting sqref="J56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{CB85C779-4D33-4D6A-89C6-35EADB6BBAAC}</x14:id>
        </ext>
      </extLst>
    </cfRule>
  </conditionalFormatting>
  <conditionalFormatting sqref="M56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{9AA2DFED-8511-4FC6-8C77-3CCCDD46971E}</x14:id>
        </ext>
      </extLst>
    </cfRule>
  </conditionalFormatting>
  <conditionalFormatting sqref="E56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{E78F2A4C-7E37-4519-9561-C465618B8725}</x14:id>
        </ext>
      </extLst>
    </cfRule>
  </conditionalFormatting>
  <conditionalFormatting sqref="R50">
    <cfRule type="dataBar" priority="1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{FD913544-3C82-40EA-9E69-49A65807CA12}</x14:id>
        </ext>
      </extLst>
    </cfRule>
  </conditionalFormatting>
  <conditionalFormatting sqref="R50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{A6ECBCBA-8B64-41A3-9214-B4C39E2717B3}</x14:id>
        </ext>
      </extLst>
    </cfRule>
  </conditionalFormatting>
  <conditionalFormatting sqref="R51">
    <cfRule type="dataBar" priority="1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{ABE4A09E-C837-4F44-A287-4231B0CE54E7}</x14:id>
        </ext>
      </extLst>
    </cfRule>
  </conditionalFormatting>
  <conditionalFormatting sqref="R51"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{1B37B919-67DA-4555-951D-B7CB26DFB17C}</x14:id>
        </ext>
      </extLst>
    </cfRule>
  </conditionalFormatting>
  <conditionalFormatting sqref="R52">
    <cfRule type="dataBar" priority="1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{3B2B56F9-9215-47E3-8610-0D57BEF1ED14}</x14:id>
        </ext>
      </extLst>
    </cfRule>
  </conditionalFormatting>
  <conditionalFormatting sqref="R52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{77DCCC08-C6EF-4228-9859-50FE74BD0E08}</x14:id>
        </ext>
      </extLst>
    </cfRule>
  </conditionalFormatting>
  <conditionalFormatting sqref="R54"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{199C8503-F0FE-45FC-AB36-8996DC5B8484}</x14:id>
        </ext>
      </extLst>
    </cfRule>
  </conditionalFormatting>
  <conditionalFormatting sqref="R54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{92D02FE6-6ADB-4B5E-BA18-BA51A52D99C7}</x14:id>
        </ext>
      </extLst>
    </cfRule>
  </conditionalFormatting>
  <conditionalFormatting sqref="R53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{A200CD10-B024-4A0E-827B-3087AB5E6C44}</x14:id>
        </ext>
      </extLst>
    </cfRule>
  </conditionalFormatting>
  <conditionalFormatting sqref="R53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{96D1B03B-D900-4B32-BED4-9A03CD7D2D2D}</x14:id>
        </ext>
      </extLst>
    </cfRule>
  </conditionalFormatting>
  <conditionalFormatting sqref="R55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{80E77DEC-2261-44F6-9C73-042E6361B6A9}</x14:id>
        </ext>
      </extLst>
    </cfRule>
  </conditionalFormatting>
  <conditionalFormatting sqref="R55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{E3815489-F1B7-4E86-8155-74C1EA9DB92B}</x14:id>
        </ext>
      </extLst>
    </cfRule>
  </conditionalFormatting>
  <conditionalFormatting sqref="R56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{AED76D4F-1DF0-41D9-B43D-81315F1CA40E}</x14:id>
        </ext>
      </extLst>
    </cfRule>
  </conditionalFormatting>
  <conditionalFormatting sqref="R5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{0AA807FA-8B43-46C2-812A-87077D6FDA1B}</x14:id>
        </ext>
      </extLst>
    </cfRule>
  </conditionalFormatting>
  <conditionalFormatting sqref="R57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{E9CA46B5-122C-4B48-9FA2-F66A222995F5}</x14:id>
        </ext>
      </extLst>
    </cfRule>
  </conditionalFormatting>
  <conditionalFormatting sqref="R57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{5D4A5089-9495-42DB-9D84-204945D5AD97}</x14:id>
        </ext>
      </extLst>
    </cfRule>
  </conditionalFormatting>
  <conditionalFormatting sqref="R58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{84E97DA6-26C0-4644-803F-DFE13C233DDC}</x14:id>
        </ext>
      </extLst>
    </cfRule>
  </conditionalFormatting>
  <conditionalFormatting sqref="R58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{07C23AF2-4BB9-40F2-BFC4-9B8EF9D51213}</x14:id>
        </ext>
      </extLst>
    </cfRule>
  </conditionalFormatting>
  <conditionalFormatting sqref="R59"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{9BB0E837-9372-4D5C-A5D6-04C566447C48}</x14:id>
        </ext>
      </extLst>
    </cfRule>
  </conditionalFormatting>
  <conditionalFormatting sqref="R59">
    <cfRule type="dataBar" priority="1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{39B9219B-A1DE-4DDF-BEB5-52448A8F1073}</x14:id>
        </ext>
      </extLst>
    </cfRule>
  </conditionalFormatting>
  <conditionalFormatting sqref="R60">
    <cfRule type="dataBar" priority="1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{9F569CC6-E41A-4391-A260-74B3F72E08E0}</x14:id>
        </ext>
      </extLst>
    </cfRule>
  </conditionalFormatting>
  <conditionalFormatting sqref="R60">
    <cfRule type="dataBar" priority="1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{B3FE8C64-5ADE-4E38-A2FB-8B16E173605E}</x14:id>
        </ext>
      </extLst>
    </cfRule>
  </conditionalFormatting>
  <conditionalFormatting sqref="R61:R69">
    <cfRule type="dataBar" priority="1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{9971DA0B-A4F9-4971-9717-5396148FC531}</x14:id>
        </ext>
      </extLst>
    </cfRule>
  </conditionalFormatting>
  <conditionalFormatting sqref="R61:R69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{C2300A56-EAC3-418F-B2D8-6CC679D44889}</x14:id>
        </ext>
      </extLst>
    </cfRule>
  </conditionalFormatting>
  <conditionalFormatting sqref="P28:P40 P49:P69">
    <cfRule type="cellIs" dxfId="100" priority="121" operator="lessThan">
      <formula>0</formula>
    </cfRule>
  </conditionalFormatting>
  <conditionalFormatting sqref="R28:R40 M58:M69 R49:R69 M28:M56">
    <cfRule type="containsText" dxfId="99" priority="120" operator="containsText" text="SELL">
      <formula>NOT(ISERROR(SEARCH("SELL",M28)))</formula>
    </cfRule>
  </conditionalFormatting>
  <conditionalFormatting sqref="Q28:Q40 Q49:Q69">
    <cfRule type="cellIs" dxfId="98" priority="119" operator="lessThan">
      <formula>0</formula>
    </cfRule>
  </conditionalFormatting>
  <conditionalFormatting sqref="J60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{3899AA5D-C9E1-46DB-B94B-6D7F9D1819F2}</x14:id>
        </ext>
      </extLst>
    </cfRule>
  </conditionalFormatting>
  <conditionalFormatting sqref="M60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{D10F0E3E-D689-4271-9A55-BCC9A74C9DA4}</x14:id>
        </ext>
      </extLst>
    </cfRule>
  </conditionalFormatting>
  <conditionalFormatting sqref="J61:J69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{ADC0198D-1BA1-4330-AABB-D1C686319E55}</x14:id>
        </ext>
      </extLst>
    </cfRule>
  </conditionalFormatting>
  <conditionalFormatting sqref="M61:M69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{17118F94-0951-4A1C-BEEF-0D9D5ED241CF}</x14:id>
        </ext>
      </extLst>
    </cfRule>
  </conditionalFormatting>
  <conditionalFormatting sqref="J57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{88FF43F2-BF50-4D9E-8554-2BC4FB4559DD}</x14:id>
        </ext>
      </extLst>
    </cfRule>
  </conditionalFormatting>
  <conditionalFormatting sqref="M57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{EE9340A6-D765-4E1F-9A86-5923567F5FA8}</x14:id>
        </ext>
      </extLst>
    </cfRule>
  </conditionalFormatting>
  <conditionalFormatting sqref="M57">
    <cfRule type="containsText" dxfId="97" priority="111" operator="containsText" text="SELL">
      <formula>NOT(ISERROR(SEARCH("SELL",M57)))</formula>
    </cfRule>
  </conditionalFormatting>
  <conditionalFormatting sqref="J49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{B2D50979-6103-488A-910C-27281D1DCCF1}</x14:id>
        </ext>
      </extLst>
    </cfRule>
  </conditionalFormatting>
  <conditionalFormatting sqref="N49:N69"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{0868F1A7-F264-4FBB-951E-F04E7D424409}</x14:id>
        </ext>
      </extLst>
    </cfRule>
    <cfRule type="cellIs" dxfId="96" priority="108" operator="lessThan">
      <formula>0</formula>
    </cfRule>
    <cfRule type="cellIs" dxfId="95" priority="109" operator="lessThan">
      <formula>-30.5</formula>
    </cfRule>
  </conditionalFormatting>
  <conditionalFormatting sqref="K35">
    <cfRule type="containsText" dxfId="94" priority="106" operator="containsText" text="False">
      <formula>NOT(ISERROR(SEARCH("False",K35)))</formula>
    </cfRule>
  </conditionalFormatting>
  <conditionalFormatting sqref="K36">
    <cfRule type="containsText" dxfId="93" priority="105" operator="containsText" text="False">
      <formula>NOT(ISERROR(SEARCH("False",K36)))</formula>
    </cfRule>
  </conditionalFormatting>
  <conditionalFormatting sqref="E35 E37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{60E8209F-51F5-415C-919E-77D3C51F436D}</x14:id>
        </ext>
      </extLst>
    </cfRule>
  </conditionalFormatting>
  <conditionalFormatting sqref="E36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{14182472-619E-4ED9-9968-EF4C34B900C4}</x14:id>
        </ext>
      </extLst>
    </cfRule>
  </conditionalFormatting>
  <conditionalFormatting sqref="R35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{0924BEEA-3BD2-487C-A099-2BAB9FCC1ACB}</x14:id>
        </ext>
      </extLst>
    </cfRule>
  </conditionalFormatting>
  <conditionalFormatting sqref="K35">
    <cfRule type="containsText" dxfId="92" priority="101" operator="containsText" text="False">
      <formula>NOT(ISERROR(SEARCH("False",K35)))</formula>
    </cfRule>
  </conditionalFormatting>
  <conditionalFormatting sqref="E3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{72A33024-CD54-4F5B-A6A4-94C01DDA1EFC}</x14:id>
        </ext>
      </extLst>
    </cfRule>
  </conditionalFormatting>
  <conditionalFormatting sqref="E35">
    <cfRule type="dataBar" priority="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{02650CAD-CE01-4555-BA8A-9A91A2BC6EB8}</x14:id>
        </ext>
      </extLst>
    </cfRule>
  </conditionalFormatting>
  <conditionalFormatting sqref="N36:N40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{478DF944-36DB-40B2-BAB0-7E30C415DD7E}</x14:id>
        </ext>
      </extLst>
    </cfRule>
  </conditionalFormatting>
  <conditionalFormatting sqref="N35">
    <cfRule type="dataBar" priority="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{D486F55D-5BCA-4DCA-B5CF-1D47D4D50024}</x14:id>
        </ext>
      </extLst>
    </cfRule>
  </conditionalFormatting>
  <conditionalFormatting sqref="N35:N40">
    <cfRule type="containsText" dxfId="91" priority="96" operator="containsText" text="SELL">
      <formula>NOT(ISERROR(SEARCH("SELL",N35)))</formula>
    </cfRule>
  </conditionalFormatting>
  <conditionalFormatting sqref="N30:N34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{67B6E9A0-6F10-4252-81F7-A0DD819FAC23}</x14:id>
        </ext>
      </extLst>
    </cfRule>
    <cfRule type="cellIs" dxfId="90" priority="172" operator="lessThan">
      <formula>0</formula>
    </cfRule>
    <cfRule type="cellIs" dxfId="89" priority="173" operator="lessThan">
      <formula>-30.5</formula>
    </cfRule>
  </conditionalFormatting>
  <conditionalFormatting sqref="R35:R40 R49:R69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{EE7791BE-B2D3-4A6B-9AC4-5511A7E1ABEE}</x14:id>
        </ext>
      </extLst>
    </cfRule>
  </conditionalFormatting>
  <conditionalFormatting sqref="J41:J48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{B07E5CAF-9F1F-43CF-8728-111F52D336BB}</x14:id>
        </ext>
      </extLst>
    </cfRule>
  </conditionalFormatting>
  <conditionalFormatting sqref="R41:R48">
    <cfRule type="dataBar" priority="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{7EDC1452-59DD-43C1-95D1-EF7707311E73}</x14:id>
        </ext>
      </extLst>
    </cfRule>
  </conditionalFormatting>
  <conditionalFormatting sqref="R41:R48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{C0E908F6-57DA-48D1-965D-035E9B3D7D54}</x14:id>
        </ext>
      </extLst>
    </cfRule>
  </conditionalFormatting>
  <conditionalFormatting sqref="P41:P48">
    <cfRule type="cellIs" dxfId="88" priority="89" operator="lessThan">
      <formula>0</formula>
    </cfRule>
  </conditionalFormatting>
  <conditionalFormatting sqref="R41:R48">
    <cfRule type="containsText" dxfId="87" priority="88" operator="containsText" text="SELL">
      <formula>NOT(ISERROR(SEARCH("SELL",R41)))</formula>
    </cfRule>
  </conditionalFormatting>
  <conditionalFormatting sqref="Q41:Q48">
    <cfRule type="cellIs" dxfId="86" priority="87" operator="lessThan">
      <formula>0</formula>
    </cfRule>
  </conditionalFormatting>
  <conditionalFormatting sqref="N41:N48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{30D481AF-FE87-4A7F-9561-EF592DF9CD53}</x14:id>
        </ext>
      </extLst>
    </cfRule>
    <cfRule type="cellIs" dxfId="85" priority="94" operator="lessThan">
      <formula>0</formula>
    </cfRule>
    <cfRule type="cellIs" dxfId="84" priority="95" operator="lessThan">
      <formula>-30.5</formula>
    </cfRule>
  </conditionalFormatting>
  <conditionalFormatting sqref="O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ntainsText" dxfId="83" priority="84" operator="containsText" text="False">
      <formula>NOT(ISERROR(SEARCH("False",L1)))</formula>
    </cfRule>
  </conditionalFormatting>
  <conditionalFormatting sqref="J1">
    <cfRule type="dataBar" priority="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{83133A7F-8113-49EC-B0FC-841685BDA23D}</x14:id>
        </ext>
      </extLst>
    </cfRule>
  </conditionalFormatting>
  <conditionalFormatting sqref="L1">
    <cfRule type="containsText" dxfId="82" priority="82" operator="containsText" text="False">
      <formula>NOT(ISERROR(SEARCH("False",L1)))</formula>
    </cfRule>
  </conditionalFormatting>
  <conditionalFormatting sqref="O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{33D2AFB8-A905-48E3-832E-AE376E2D835A}</x14:id>
        </ext>
      </extLst>
    </cfRule>
  </conditionalFormatting>
  <conditionalFormatting sqref="T1">
    <cfRule type="cellIs" dxfId="81" priority="77" operator="lessThan">
      <formula>1</formula>
    </cfRule>
  </conditionalFormatting>
  <conditionalFormatting sqref="I1">
    <cfRule type="dataBar" priority="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{1E268ABC-134A-4D80-9155-3F2D81C6834C}</x14:id>
        </ext>
      </extLst>
    </cfRule>
  </conditionalFormatting>
  <conditionalFormatting sqref="X1">
    <cfRule type="containsText" dxfId="80" priority="75" operator="containsText" text="False">
      <formula>NOT(ISERROR(SEARCH("False",X1)))</formula>
    </cfRule>
  </conditionalFormatting>
  <conditionalFormatting sqref="X1">
    <cfRule type="containsText" dxfId="79" priority="74" operator="containsText" text="False">
      <formula>NOT(ISERROR(SEARCH("False",X1)))</formula>
    </cfRule>
  </conditionalFormatting>
  <conditionalFormatting sqref="AD1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6:O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:L9">
    <cfRule type="containsText" dxfId="78" priority="70" operator="containsText" text="False">
      <formula>NOT(ISERROR(SEARCH("False",L6)))</formula>
    </cfRule>
  </conditionalFormatting>
  <conditionalFormatting sqref="J6:J9">
    <cfRule type="dataBar" priority="6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{F2AFF5E6-1E3F-46DD-8976-E4542959DFDC}</x14:id>
        </ext>
      </extLst>
    </cfRule>
  </conditionalFormatting>
  <conditionalFormatting sqref="L6:L9">
    <cfRule type="containsText" dxfId="77" priority="68" operator="containsText" text="False">
      <formula>NOT(ISERROR(SEARCH("False",L6)))</formula>
    </cfRule>
  </conditionalFormatting>
  <conditionalFormatting sqref="O6:O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9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9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:Q9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{92693419-0475-427E-9A6A-7850F085726F}</x14:id>
        </ext>
      </extLst>
    </cfRule>
  </conditionalFormatting>
  <conditionalFormatting sqref="T6:T9">
    <cfRule type="cellIs" dxfId="76" priority="63" operator="lessThan">
      <formula>1</formula>
    </cfRule>
  </conditionalFormatting>
  <conditionalFormatting sqref="Y6:Y9">
    <cfRule type="containsText" dxfId="75" priority="62" operator="containsText" text="WAHR">
      <formula>NOT(ISERROR(SEARCH("WAHR",Y6)))</formula>
    </cfRule>
  </conditionalFormatting>
  <conditionalFormatting sqref="W6:W9">
    <cfRule type="containsText" dxfId="74" priority="61" operator="containsText" text="Wahr">
      <formula>NOT(ISERROR(SEARCH("Wahr",W6)))</formula>
    </cfRule>
  </conditionalFormatting>
  <conditionalFormatting sqref="I6:I9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{3FC212D4-C66E-4604-B14F-D2F6C610A74B}</x14:id>
        </ext>
      </extLst>
    </cfRule>
  </conditionalFormatting>
  <conditionalFormatting sqref="X6:X9">
    <cfRule type="containsText" dxfId="73" priority="59" operator="containsText" text="False">
      <formula>NOT(ISERROR(SEARCH("False",X6)))</formula>
    </cfRule>
  </conditionalFormatting>
  <conditionalFormatting sqref="V6:V9">
    <cfRule type="containsText" dxfId="72" priority="58" operator="containsText" text="True">
      <formula>NOT(ISERROR(SEARCH("True",V6)))</formula>
    </cfRule>
  </conditionalFormatting>
  <conditionalFormatting sqref="O2:O3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">
    <cfRule type="containsText" dxfId="71" priority="56" operator="containsText" text="False">
      <formula>NOT(ISERROR(SEARCH("False",L2)))</formula>
    </cfRule>
  </conditionalFormatting>
  <conditionalFormatting sqref="J2:J3">
    <cfRule type="dataBar" priority="5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{6CD08C6F-C857-4352-874A-DF57D038FD43}</x14:id>
        </ext>
      </extLst>
    </cfRule>
  </conditionalFormatting>
  <conditionalFormatting sqref="L2:L3">
    <cfRule type="containsText" dxfId="70" priority="54" operator="containsText" text="False">
      <formula>NOT(ISERROR(SEARCH("False",L2)))</formula>
    </cfRule>
  </conditionalFormatting>
  <conditionalFormatting sqref="O2:O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3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{F0E0ED85-2CE0-4EAA-9D0A-67AE380E6B74}</x14:id>
        </ext>
      </extLst>
    </cfRule>
  </conditionalFormatting>
  <conditionalFormatting sqref="T2:T3">
    <cfRule type="cellIs" dxfId="69" priority="49" operator="lessThan">
      <formula>1</formula>
    </cfRule>
  </conditionalFormatting>
  <conditionalFormatting sqref="Y2:Y3">
    <cfRule type="containsText" dxfId="68" priority="48" operator="containsText" text="WAHR">
      <formula>NOT(ISERROR(SEARCH("WAHR",Y2)))</formula>
    </cfRule>
  </conditionalFormatting>
  <conditionalFormatting sqref="W2:W3">
    <cfRule type="containsText" dxfId="67" priority="47" operator="containsText" text="Wahr">
      <formula>NOT(ISERROR(SEARCH("Wahr",W2)))</formula>
    </cfRule>
  </conditionalFormatting>
  <conditionalFormatting sqref="I2:I3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{50D8C732-2708-42C1-AF5C-A5C820BC9174}</x14:id>
        </ext>
      </extLst>
    </cfRule>
  </conditionalFormatting>
  <conditionalFormatting sqref="X2:X3">
    <cfRule type="containsText" dxfId="66" priority="45" operator="containsText" text="False">
      <formula>NOT(ISERROR(SEARCH("False",X2)))</formula>
    </cfRule>
  </conditionalFormatting>
  <conditionalFormatting sqref="V2:V3">
    <cfRule type="containsText" dxfId="65" priority="44" operator="containsText" text="True">
      <formula>NOT(ISERROR(SEARCH("True",V2)))</formula>
    </cfRule>
  </conditionalFormatting>
  <conditionalFormatting sqref="O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ontainsText" dxfId="64" priority="28" operator="containsText" text="False">
      <formula>NOT(ISERROR(SEARCH("False",L5)))</formula>
    </cfRule>
  </conditionalFormatting>
  <conditionalFormatting sqref="J5">
    <cfRule type="dataBar" priority="2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{DA7FDECB-399C-49D3-ABCD-6A9A7685EB75}</x14:id>
        </ext>
      </extLst>
    </cfRule>
  </conditionalFormatting>
  <conditionalFormatting sqref="L5">
    <cfRule type="containsText" dxfId="63" priority="26" operator="containsText" text="False">
      <formula>NOT(ISERROR(SEARCH("False",L5)))</formula>
    </cfRule>
  </conditionalFormatting>
  <conditionalFormatting sqref="O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{1B79A11E-D01B-4A4F-9E18-F801A82982D0}</x14:id>
        </ext>
      </extLst>
    </cfRule>
  </conditionalFormatting>
  <conditionalFormatting sqref="T5">
    <cfRule type="cellIs" dxfId="62" priority="21" operator="lessThan">
      <formula>1</formula>
    </cfRule>
  </conditionalFormatting>
  <conditionalFormatting sqref="Y5">
    <cfRule type="containsText" dxfId="61" priority="20" operator="containsText" text="WAHR">
      <formula>NOT(ISERROR(SEARCH("WAHR",Y5)))</formula>
    </cfRule>
  </conditionalFormatting>
  <conditionalFormatting sqref="W5">
    <cfRule type="containsText" dxfId="60" priority="19" operator="containsText" text="Wahr">
      <formula>NOT(ISERROR(SEARCH("Wahr",W5)))</formula>
    </cfRule>
  </conditionalFormatting>
  <conditionalFormatting sqref="I5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{21D5C442-606F-4A96-AB9A-E7A6D9E9BA3F}</x14:id>
        </ext>
      </extLst>
    </cfRule>
  </conditionalFormatting>
  <conditionalFormatting sqref="X5">
    <cfRule type="containsText" dxfId="59" priority="17" operator="containsText" text="False">
      <formula>NOT(ISERROR(SEARCH("False",X5)))</formula>
    </cfRule>
  </conditionalFormatting>
  <conditionalFormatting sqref="V5">
    <cfRule type="containsText" dxfId="58" priority="16" operator="containsText" text="True">
      <formula>NOT(ISERROR(SEARCH("True",V5)))</formula>
    </cfRule>
  </conditionalFormatting>
  <conditionalFormatting sqref="O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ntainsText" dxfId="57" priority="14" operator="containsText" text="False">
      <formula>NOT(ISERROR(SEARCH("False",L4)))</formula>
    </cfRule>
  </conditionalFormatting>
  <conditionalFormatting sqref="J4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{C9232A53-1FBD-4F8D-8CE2-940B3FACCABD}</x14:id>
        </ext>
      </extLst>
    </cfRule>
  </conditionalFormatting>
  <conditionalFormatting sqref="L4">
    <cfRule type="containsText" dxfId="56" priority="12" operator="containsText" text="False">
      <formula>NOT(ISERROR(SEARCH("False",L4)))</formula>
    </cfRule>
  </conditionalFormatting>
  <conditionalFormatting sqref="O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{498DD9A8-EF10-4FD6-8C2F-55E2BD294692}</x14:id>
        </ext>
      </extLst>
    </cfRule>
  </conditionalFormatting>
  <conditionalFormatting sqref="T4">
    <cfRule type="cellIs" dxfId="55" priority="7" operator="lessThan">
      <formula>1</formula>
    </cfRule>
  </conditionalFormatting>
  <conditionalFormatting sqref="Y4">
    <cfRule type="containsText" dxfId="54" priority="6" operator="containsText" text="WAHR">
      <formula>NOT(ISERROR(SEARCH("WAHR",Y4)))</formula>
    </cfRule>
  </conditionalFormatting>
  <conditionalFormatting sqref="W4">
    <cfRule type="containsText" dxfId="53" priority="5" operator="containsText" text="Wahr">
      <formula>NOT(ISERROR(SEARCH("Wahr",W4)))</formula>
    </cfRule>
  </conditionalFormatting>
  <conditionalFormatting sqref="I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{A89E880D-AEC3-49FD-9F56-1CCACE4B8157}</x14:id>
        </ext>
      </extLst>
    </cfRule>
  </conditionalFormatting>
  <conditionalFormatting sqref="X4">
    <cfRule type="containsText" dxfId="52" priority="3" operator="containsText" text="False">
      <formula>NOT(ISERROR(SEARCH("False",X4)))</formula>
    </cfRule>
  </conditionalFormatting>
  <conditionalFormatting sqref="V4">
    <cfRule type="containsText" dxfId="51" priority="2" operator="containsText" text="True">
      <formula>NOT(ISERROR(SEARCH("True",V4)))</formula>
    </cfRule>
  </conditionalFormatting>
  <conditionalFormatting sqref="AE2:AE2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49BDAD6-34E9-4FD1-B30D-F4ABEDE313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C10:D18 D19</xm:sqref>
        </x14:conditionalFormatting>
        <x14:conditionalFormatting xmlns:xm="http://schemas.microsoft.com/office/excel/2006/main">
          <x14:cfRule type="dataBar" id="{FDF5E37B-0428-4A23-AAA0-BF8C4C682A9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B10:C14</xm:sqref>
        </x14:conditionalFormatting>
        <x14:conditionalFormatting xmlns:xm="http://schemas.microsoft.com/office/excel/2006/main">
          <x14:cfRule type="dataBar" id="{1FFA2307-76BF-40AF-A9BF-7445222960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E10:E22</xm:sqref>
        </x14:conditionalFormatting>
        <x14:conditionalFormatting xmlns:xm="http://schemas.microsoft.com/office/excel/2006/main">
          <x14:cfRule type="dataBar" id="{6204DED0-3809-45CE-A1D7-E5E50E9471F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O10:O18</xm:sqref>
        </x14:conditionalFormatting>
        <x14:conditionalFormatting xmlns:xm="http://schemas.microsoft.com/office/excel/2006/main">
          <x14:cfRule type="dataBar" id="{CFD280E7-2842-48CA-8790-4D18972ECD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O154:O1048576 O10:O18</xm:sqref>
        </x14:conditionalFormatting>
        <x14:conditionalFormatting xmlns:xm="http://schemas.microsoft.com/office/excel/2006/main">
          <x14:cfRule type="dataBar" id="{0DFC9F65-2961-4123-BAF5-693309F8F9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R10:R16</xm:sqref>
        </x14:conditionalFormatting>
        <x14:conditionalFormatting xmlns:xm="http://schemas.microsoft.com/office/excel/2006/main">
          <x14:cfRule type="dataBar" id="{FFD837FA-1B35-4412-A3A9-99EA0DCBA9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Q10:Q16</xm:sqref>
        </x14:conditionalFormatting>
        <x14:conditionalFormatting xmlns:xm="http://schemas.microsoft.com/office/excel/2006/main">
          <x14:cfRule type="dataBar" id="{F812B2AB-AAF2-4ED6-9039-7AF9418B58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M70:M92 M120:M153</xm:sqref>
        </x14:conditionalFormatting>
        <x14:conditionalFormatting xmlns:xm="http://schemas.microsoft.com/office/excel/2006/main">
          <x14:cfRule type="dataBar" id="{77FFF340-E0E6-4946-BFEC-7AB06D698A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N70:N153</xm:sqref>
        </x14:conditionalFormatting>
        <x14:conditionalFormatting xmlns:xm="http://schemas.microsoft.com/office/excel/2006/main">
          <x14:cfRule type="dataBar" id="{3079522E-AD0D-4153-8A9E-C050103ED7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M70:M73</xm:sqref>
        </x14:conditionalFormatting>
        <x14:conditionalFormatting xmlns:xm="http://schemas.microsoft.com/office/excel/2006/main">
          <x14:cfRule type="dataBar" id="{4C6FA03B-0AE1-4BD8-A6C5-4842DF5EC9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M74</xm:sqref>
        </x14:conditionalFormatting>
        <x14:conditionalFormatting xmlns:xm="http://schemas.microsoft.com/office/excel/2006/main">
          <x14:cfRule type="dataBar" id="{761ABD32-D691-41E2-8305-8FCB835720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E74</xm:sqref>
        </x14:conditionalFormatting>
        <x14:conditionalFormatting xmlns:xm="http://schemas.microsoft.com/office/excel/2006/main">
          <x14:cfRule type="dataBar" id="{FB7D3DF5-8462-4E28-B2D0-590D565E9B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R70:R72</xm:sqref>
        </x14:conditionalFormatting>
        <x14:conditionalFormatting xmlns:xm="http://schemas.microsoft.com/office/excel/2006/main">
          <x14:cfRule type="dataBar" id="{21589A8F-40F1-43BE-A54F-395597DAAAC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M82</xm:sqref>
        </x14:conditionalFormatting>
        <x14:conditionalFormatting xmlns:xm="http://schemas.microsoft.com/office/excel/2006/main">
          <x14:cfRule type="dataBar" id="{FBC0458D-FD00-42A2-9FFC-072C4AE0F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E82</xm:sqref>
        </x14:conditionalFormatting>
        <x14:conditionalFormatting xmlns:xm="http://schemas.microsoft.com/office/excel/2006/main">
          <x14:cfRule type="dataBar" id="{AFC43117-C858-4308-A6EE-166B0D0C03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R73</xm:sqref>
        </x14:conditionalFormatting>
        <x14:conditionalFormatting xmlns:xm="http://schemas.microsoft.com/office/excel/2006/main">
          <x14:cfRule type="dataBar" id="{26EE5409-7409-41B6-972F-44BC6E02AF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R73</xm:sqref>
        </x14:conditionalFormatting>
        <x14:conditionalFormatting xmlns:xm="http://schemas.microsoft.com/office/excel/2006/main">
          <x14:cfRule type="dataBar" id="{AECC8E59-6F04-448D-BCBF-44DD94F90E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R74</xm:sqref>
        </x14:conditionalFormatting>
        <x14:conditionalFormatting xmlns:xm="http://schemas.microsoft.com/office/excel/2006/main">
          <x14:cfRule type="dataBar" id="{346E8F45-08A9-4CB1-9651-BAEDFABF66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R74</xm:sqref>
        </x14:conditionalFormatting>
        <x14:conditionalFormatting xmlns:xm="http://schemas.microsoft.com/office/excel/2006/main">
          <x14:cfRule type="dataBar" id="{F459893A-9AB9-4DA2-BA06-3D8B9EAE5F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F10D422D-9C0C-49BE-B4B9-9920791ED2A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6D7DA455-D999-4526-BFA9-191FF5C40A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271E74ED-07D4-429D-96BD-560716077D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752C2C2-6744-417B-9C95-2FFEB290F4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02DCFF05-DD8C-4335-81D3-12FB41D13B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D19FF547-599F-4EE6-AFDC-09A05BEB33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18A79617-1150-4D4E-9FD9-C892840ECB5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8DDD3EBB-70A6-49F6-AE8F-63293A714D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R80</xm:sqref>
        </x14:conditionalFormatting>
        <x14:conditionalFormatting xmlns:xm="http://schemas.microsoft.com/office/excel/2006/main">
          <x14:cfRule type="dataBar" id="{647CED6F-5254-49DE-8A86-09FC9709DF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R80</xm:sqref>
        </x14:conditionalFormatting>
        <x14:conditionalFormatting xmlns:xm="http://schemas.microsoft.com/office/excel/2006/main">
          <x14:cfRule type="dataBar" id="{B457B653-42C4-4039-A657-99536035F7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D58A8386-34D5-45E1-890E-FD48FEA8F2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R79</xm:sqref>
        </x14:conditionalFormatting>
        <x14:conditionalFormatting xmlns:xm="http://schemas.microsoft.com/office/excel/2006/main">
          <x14:cfRule type="dataBar" id="{49BF7873-564E-4DB9-A7C3-FB831AC719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R81</xm:sqref>
        </x14:conditionalFormatting>
        <x14:conditionalFormatting xmlns:xm="http://schemas.microsoft.com/office/excel/2006/main">
          <x14:cfRule type="dataBar" id="{5E35D151-D307-4117-9DE2-74CF4B399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R81</xm:sqref>
        </x14:conditionalFormatting>
        <x14:conditionalFormatting xmlns:xm="http://schemas.microsoft.com/office/excel/2006/main">
          <x14:cfRule type="dataBar" id="{56642F5B-59E9-415C-BF1D-B1778CEB97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R82</xm:sqref>
        </x14:conditionalFormatting>
        <x14:conditionalFormatting xmlns:xm="http://schemas.microsoft.com/office/excel/2006/main">
          <x14:cfRule type="dataBar" id="{E5E06CFE-AA3D-4859-A8EC-F87BAC4BCC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R82</xm:sqref>
        </x14:conditionalFormatting>
        <x14:conditionalFormatting xmlns:xm="http://schemas.microsoft.com/office/excel/2006/main">
          <x14:cfRule type="dataBar" id="{AAF29124-3B32-4535-802F-D05145586A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R83</xm:sqref>
        </x14:conditionalFormatting>
        <x14:conditionalFormatting xmlns:xm="http://schemas.microsoft.com/office/excel/2006/main">
          <x14:cfRule type="dataBar" id="{6F26FE57-7128-4D62-98E6-2132A6D4EE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R83</xm:sqref>
        </x14:conditionalFormatting>
        <x14:conditionalFormatting xmlns:xm="http://schemas.microsoft.com/office/excel/2006/main">
          <x14:cfRule type="dataBar" id="{7498C086-115B-43BD-953E-E9B819DB85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FD7FBD0D-CEB8-47CA-BEBD-93A681FD2C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R84</xm:sqref>
        </x14:conditionalFormatting>
        <x14:conditionalFormatting xmlns:xm="http://schemas.microsoft.com/office/excel/2006/main">
          <x14:cfRule type="dataBar" id="{6AC39ADD-9842-4120-9463-D8CF6060A3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9D7496BE-39BC-40D7-A854-FA89C97F54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R85</xm:sqref>
        </x14:conditionalFormatting>
        <x14:conditionalFormatting xmlns:xm="http://schemas.microsoft.com/office/excel/2006/main">
          <x14:cfRule type="dataBar" id="{26FA1225-B152-4AD7-91AD-79AD19D4D4E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9143D832-9C30-42AB-8EF3-114B42AA89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R86</xm:sqref>
        </x14:conditionalFormatting>
        <x14:conditionalFormatting xmlns:xm="http://schemas.microsoft.com/office/excel/2006/main">
          <x14:cfRule type="dataBar" id="{F522AE5A-1000-4803-A087-D90BC95759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CD6E71B0-EAB1-41C4-8B13-D5EA5A18C6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R87</xm:sqref>
        </x14:conditionalFormatting>
        <x14:conditionalFormatting xmlns:xm="http://schemas.microsoft.com/office/excel/2006/main">
          <x14:cfRule type="dataBar" id="{B4C95F45-BA11-4B2B-B1CA-3F70B459C0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D0D7CCE8-BED6-46DD-9038-62134651FC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R88</xm:sqref>
        </x14:conditionalFormatting>
        <x14:conditionalFormatting xmlns:xm="http://schemas.microsoft.com/office/excel/2006/main">
          <x14:cfRule type="dataBar" id="{CBA5757D-AA4D-4658-9EDE-201919833B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04BA9BC1-B74E-4C43-B552-B3458ECC97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0BC3B60F-3228-4450-99F9-5F20D9C3C76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F3E83177-6465-4974-9A3B-D811684ECE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R90</xm:sqref>
        </x14:conditionalFormatting>
        <x14:conditionalFormatting xmlns:xm="http://schemas.microsoft.com/office/excel/2006/main">
          <x14:cfRule type="dataBar" id="{3DE96A9E-7DBA-4F6F-A2AC-81CE2414A7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S92</xm:sqref>
        </x14:conditionalFormatting>
        <x14:conditionalFormatting xmlns:xm="http://schemas.microsoft.com/office/excel/2006/main">
          <x14:cfRule type="dataBar" id="{3B848F0F-433F-45F6-ADCC-E16F03CB60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S92</xm:sqref>
        </x14:conditionalFormatting>
        <x14:conditionalFormatting xmlns:xm="http://schemas.microsoft.com/office/excel/2006/main">
          <x14:cfRule type="dataBar" id="{9A14D581-ADE5-4005-ACEB-E219E37C1C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M88:M92</xm:sqref>
        </x14:conditionalFormatting>
        <x14:conditionalFormatting xmlns:xm="http://schemas.microsoft.com/office/excel/2006/main">
          <x14:cfRule type="dataBar" id="{5CEA553E-BA47-4112-B7B2-0B53435D71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M86</xm:sqref>
        </x14:conditionalFormatting>
        <x14:conditionalFormatting xmlns:xm="http://schemas.microsoft.com/office/excel/2006/main">
          <x14:cfRule type="dataBar" id="{3B949334-59C7-4738-A43F-BD837DDA46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M87</xm:sqref>
        </x14:conditionalFormatting>
        <x14:conditionalFormatting xmlns:xm="http://schemas.microsoft.com/office/excel/2006/main">
          <x14:cfRule type="dataBar" id="{CF3E8207-650C-4E62-854F-44430E3C8E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E86 E88</xm:sqref>
        </x14:conditionalFormatting>
        <x14:conditionalFormatting xmlns:xm="http://schemas.microsoft.com/office/excel/2006/main">
          <x14:cfRule type="dataBar" id="{2BC93264-6293-4458-B9D6-FDA229C007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E87</xm:sqref>
        </x14:conditionalFormatting>
        <x14:conditionalFormatting xmlns:xm="http://schemas.microsoft.com/office/excel/2006/main">
          <x14:cfRule type="dataBar" id="{FB322E8F-8A91-41F6-8883-40E20470DF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M83</xm:sqref>
        </x14:conditionalFormatting>
        <x14:conditionalFormatting xmlns:xm="http://schemas.microsoft.com/office/excel/2006/main">
          <x14:cfRule type="dataBar" id="{3DE2EB83-3219-4A5C-854B-B2C2C5AAF1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M96:M113</xm:sqref>
        </x14:conditionalFormatting>
        <x14:conditionalFormatting xmlns:xm="http://schemas.microsoft.com/office/excel/2006/main">
          <x14:cfRule type="dataBar" id="{045550AA-3C2B-4B02-A38F-926BB59B00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M93</xm:sqref>
        </x14:conditionalFormatting>
        <x14:conditionalFormatting xmlns:xm="http://schemas.microsoft.com/office/excel/2006/main">
          <x14:cfRule type="dataBar" id="{405FB740-3F2C-4389-AA97-04802ED8867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M94</xm:sqref>
        </x14:conditionalFormatting>
        <x14:conditionalFormatting xmlns:xm="http://schemas.microsoft.com/office/excel/2006/main">
          <x14:cfRule type="dataBar" id="{A6946531-381B-4832-A887-D2FC6B7CD5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M95</xm:sqref>
        </x14:conditionalFormatting>
        <x14:conditionalFormatting xmlns:xm="http://schemas.microsoft.com/office/excel/2006/main">
          <x14:cfRule type="dataBar" id="{B57EF7E0-6336-49BF-ACA5-9F602A3934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E94 E96</xm:sqref>
        </x14:conditionalFormatting>
        <x14:conditionalFormatting xmlns:xm="http://schemas.microsoft.com/office/excel/2006/main">
          <x14:cfRule type="dataBar" id="{B7E9C78F-0344-48B0-A1F3-C2F26926AF8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E93</xm:sqref>
        </x14:conditionalFormatting>
        <x14:conditionalFormatting xmlns:xm="http://schemas.microsoft.com/office/excel/2006/main">
          <x14:cfRule type="dataBar" id="{ECB4315A-7D21-4681-9F7E-219D4B8DB59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E95</xm:sqref>
        </x14:conditionalFormatting>
        <x14:conditionalFormatting xmlns:xm="http://schemas.microsoft.com/office/excel/2006/main">
          <x14:cfRule type="dataBar" id="{F287573F-D25B-4D9E-8B4D-8EB767A50A5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M114</xm:sqref>
        </x14:conditionalFormatting>
        <x14:conditionalFormatting xmlns:xm="http://schemas.microsoft.com/office/excel/2006/main">
          <x14:cfRule type="dataBar" id="{7B18CC6D-5E5D-49FB-A82D-E1BE30139A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E114</xm:sqref>
        </x14:conditionalFormatting>
        <x14:conditionalFormatting xmlns:xm="http://schemas.microsoft.com/office/excel/2006/main">
          <x14:cfRule type="dataBar" id="{2E0C38A0-AF5B-4E80-B6F7-43D0706A6F0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M115</xm:sqref>
        </x14:conditionalFormatting>
        <x14:conditionalFormatting xmlns:xm="http://schemas.microsoft.com/office/excel/2006/main">
          <x14:cfRule type="dataBar" id="{3AF6F06C-48DC-4CFB-989D-5918AC5BBAB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M118:M119</xm:sqref>
        </x14:conditionalFormatting>
        <x14:conditionalFormatting xmlns:xm="http://schemas.microsoft.com/office/excel/2006/main">
          <x14:cfRule type="dataBar" id="{F4056541-1289-4BF6-AE18-01B55A4415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M116:M119</xm:sqref>
        </x14:conditionalFormatting>
        <x14:conditionalFormatting xmlns:xm="http://schemas.microsoft.com/office/excel/2006/main">
          <x14:cfRule type="dataBar" id="{69A723AE-B4F5-4419-8955-869CF6E1F58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M116</xm:sqref>
        </x14:conditionalFormatting>
        <x14:conditionalFormatting xmlns:xm="http://schemas.microsoft.com/office/excel/2006/main">
          <x14:cfRule type="dataBar" id="{F8C08E15-4114-48D5-B82D-6023E90194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M117</xm:sqref>
        </x14:conditionalFormatting>
        <x14:conditionalFormatting xmlns:xm="http://schemas.microsoft.com/office/excel/2006/main">
          <x14:cfRule type="dataBar" id="{4ADFCC9B-50F2-433E-BBE5-B08B9E856BB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E116 E118</xm:sqref>
        </x14:conditionalFormatting>
        <x14:conditionalFormatting xmlns:xm="http://schemas.microsoft.com/office/excel/2006/main">
          <x14:cfRule type="dataBar" id="{BD83B421-AA2C-41FD-B2C7-ED39C852BC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E117</xm:sqref>
        </x14:conditionalFormatting>
        <x14:conditionalFormatting xmlns:xm="http://schemas.microsoft.com/office/excel/2006/main">
          <x14:cfRule type="dataBar" id="{718D69A6-0B0C-47AF-8DC6-8759CC7164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J70:J92 J120:J1048576</xm:sqref>
        </x14:conditionalFormatting>
        <x14:conditionalFormatting xmlns:xm="http://schemas.microsoft.com/office/excel/2006/main">
          <x14:cfRule type="dataBar" id="{7CF4DB8D-A80E-4A3F-A9B6-9164DF1563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J70:J73</xm:sqref>
        </x14:conditionalFormatting>
        <x14:conditionalFormatting xmlns:xm="http://schemas.microsoft.com/office/excel/2006/main">
          <x14:cfRule type="dataBar" id="{EAA1859C-B507-4E7D-8BE0-DC74D411F5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J74</xm:sqref>
        </x14:conditionalFormatting>
        <x14:conditionalFormatting xmlns:xm="http://schemas.microsoft.com/office/excel/2006/main">
          <x14:cfRule type="dataBar" id="{3F9B8FAD-879B-4EB5-8FF6-4406CA9D88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J82</xm:sqref>
        </x14:conditionalFormatting>
        <x14:conditionalFormatting xmlns:xm="http://schemas.microsoft.com/office/excel/2006/main">
          <x14:cfRule type="dataBar" id="{951AD52C-B6BB-4884-B160-C54026880C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J88:J92</xm:sqref>
        </x14:conditionalFormatting>
        <x14:conditionalFormatting xmlns:xm="http://schemas.microsoft.com/office/excel/2006/main">
          <x14:cfRule type="dataBar" id="{4051855F-4158-41FD-9620-4844E98DD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08F5CFFF-4254-4CE6-8D1C-9A0A40D404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1EEFDEEB-33E1-4612-AE76-4D466B0E08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J83</xm:sqref>
        </x14:conditionalFormatting>
        <x14:conditionalFormatting xmlns:xm="http://schemas.microsoft.com/office/excel/2006/main">
          <x14:cfRule type="dataBar" id="{19812136-5477-41BD-B9D8-0D8187B18C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J96:J113</xm:sqref>
        </x14:conditionalFormatting>
        <x14:conditionalFormatting xmlns:xm="http://schemas.microsoft.com/office/excel/2006/main">
          <x14:cfRule type="dataBar" id="{1C2C7DC0-1909-4344-A3B3-8E1E7795F6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J93</xm:sqref>
        </x14:conditionalFormatting>
        <x14:conditionalFormatting xmlns:xm="http://schemas.microsoft.com/office/excel/2006/main">
          <x14:cfRule type="dataBar" id="{5ECE850F-E41B-4468-A48D-272F02E8CB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J94</xm:sqref>
        </x14:conditionalFormatting>
        <x14:conditionalFormatting xmlns:xm="http://schemas.microsoft.com/office/excel/2006/main">
          <x14:cfRule type="dataBar" id="{54E8FEC0-B68C-4B61-B72A-FBC07BC4D93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J95</xm:sqref>
        </x14:conditionalFormatting>
        <x14:conditionalFormatting xmlns:xm="http://schemas.microsoft.com/office/excel/2006/main">
          <x14:cfRule type="dataBar" id="{51397E27-556F-4922-9E86-5D8FB31EF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J114</xm:sqref>
        </x14:conditionalFormatting>
        <x14:conditionalFormatting xmlns:xm="http://schemas.microsoft.com/office/excel/2006/main">
          <x14:cfRule type="dataBar" id="{D4EFEACA-3825-4809-A692-4BAD7F0DE0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J115</xm:sqref>
        </x14:conditionalFormatting>
        <x14:conditionalFormatting xmlns:xm="http://schemas.microsoft.com/office/excel/2006/main">
          <x14:cfRule type="dataBar" id="{D23F1200-C060-4C02-A744-5219EB8D6D5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J118:J119</xm:sqref>
        </x14:conditionalFormatting>
        <x14:conditionalFormatting xmlns:xm="http://schemas.microsoft.com/office/excel/2006/main">
          <x14:cfRule type="dataBar" id="{618ED221-E320-4FB0-8916-AFC763E8AA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J116:J119</xm:sqref>
        </x14:conditionalFormatting>
        <x14:conditionalFormatting xmlns:xm="http://schemas.microsoft.com/office/excel/2006/main">
          <x14:cfRule type="dataBar" id="{3E51D1F3-4DA0-471F-A834-DF3A961BCC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J116</xm:sqref>
        </x14:conditionalFormatting>
        <x14:conditionalFormatting xmlns:xm="http://schemas.microsoft.com/office/excel/2006/main">
          <x14:cfRule type="dataBar" id="{DA7C0ECD-6B26-409E-B09B-EA4BFCCCFDD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J117</xm:sqref>
        </x14:conditionalFormatting>
        <x14:conditionalFormatting xmlns:xm="http://schemas.microsoft.com/office/excel/2006/main">
          <x14:cfRule type="dataBar" id="{44C552D3-242E-4BC7-95CC-E679FBEE53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J58:J59 J50:J55</xm:sqref>
        </x14:conditionalFormatting>
        <x14:conditionalFormatting xmlns:xm="http://schemas.microsoft.com/office/excel/2006/main">
          <x14:cfRule type="dataBar" id="{39F82A61-BF17-43AE-9814-6B0E5583FE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J27</xm:sqref>
        </x14:conditionalFormatting>
        <x14:conditionalFormatting xmlns:xm="http://schemas.microsoft.com/office/excel/2006/main">
          <x14:cfRule type="dataBar" id="{E6AFDDB4-8E1F-43DF-AFC6-CA38F2A5BD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M27</xm:sqref>
        </x14:conditionalFormatting>
        <x14:conditionalFormatting xmlns:xm="http://schemas.microsoft.com/office/excel/2006/main">
          <x14:cfRule type="dataBar" id="{219A6F97-AE79-4FA9-AC5B-F84E19A208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N27</xm:sqref>
        </x14:conditionalFormatting>
        <x14:conditionalFormatting xmlns:xm="http://schemas.microsoft.com/office/excel/2006/main">
          <x14:cfRule type="dataBar" id="{374BA9E4-9439-4CD9-A597-1B26E318D9E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O27</xm:sqref>
        </x14:conditionalFormatting>
        <x14:conditionalFormatting xmlns:xm="http://schemas.microsoft.com/office/excel/2006/main">
          <x14:cfRule type="dataBar" id="{363C5023-6881-46AF-AFBA-7193E07511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J28:J40</xm:sqref>
        </x14:conditionalFormatting>
        <x14:conditionalFormatting xmlns:xm="http://schemas.microsoft.com/office/excel/2006/main">
          <x14:cfRule type="dataBar" id="{67BA9072-D855-4661-A015-F0E34ED4B7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N28</xm:sqref>
        </x14:conditionalFormatting>
        <x14:conditionalFormatting xmlns:xm="http://schemas.microsoft.com/office/excel/2006/main">
          <x14:cfRule type="dataBar" id="{FB6705A5-975A-4391-B110-CB33848785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N29</xm:sqref>
        </x14:conditionalFormatting>
        <x14:conditionalFormatting xmlns:xm="http://schemas.microsoft.com/office/excel/2006/main">
          <x14:cfRule type="dataBar" id="{21479961-936E-4680-9421-B84298859A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C2195CB2-8BEB-433D-810E-CA1B122293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E27</xm:sqref>
        </x14:conditionalFormatting>
        <x14:conditionalFormatting xmlns:xm="http://schemas.microsoft.com/office/excel/2006/main">
          <x14:cfRule type="dataBar" id="{50189184-BB6A-4A00-A517-E163FB26DB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E29</xm:sqref>
        </x14:conditionalFormatting>
        <x14:conditionalFormatting xmlns:xm="http://schemas.microsoft.com/office/excel/2006/main">
          <x14:cfRule type="dataBar" id="{3933F228-A07E-41D2-A2B3-90B3AD25AA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R29:R34</xm:sqref>
        </x14:conditionalFormatting>
        <x14:conditionalFormatting xmlns:xm="http://schemas.microsoft.com/office/excel/2006/main">
          <x14:cfRule type="dataBar" id="{CDCBA70E-3649-4892-AE3B-81296E143E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R29:R34</xm:sqref>
        </x14:conditionalFormatting>
        <x14:conditionalFormatting xmlns:xm="http://schemas.microsoft.com/office/excel/2006/main">
          <x14:cfRule type="dataBar" id="{CB85C779-4D33-4D6A-89C6-35EADB6BBA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J56</xm:sqref>
        </x14:conditionalFormatting>
        <x14:conditionalFormatting xmlns:xm="http://schemas.microsoft.com/office/excel/2006/main">
          <x14:cfRule type="dataBar" id="{9AA2DFED-8511-4FC6-8C77-3CCCDD4697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M56</xm:sqref>
        </x14:conditionalFormatting>
        <x14:conditionalFormatting xmlns:xm="http://schemas.microsoft.com/office/excel/2006/main">
          <x14:cfRule type="dataBar" id="{E78F2A4C-7E37-4519-9561-C465618B87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E56</xm:sqref>
        </x14:conditionalFormatting>
        <x14:conditionalFormatting xmlns:xm="http://schemas.microsoft.com/office/excel/2006/main">
          <x14:cfRule type="dataBar" id="{FD913544-3C82-40EA-9E69-49A65807CA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R50</xm:sqref>
        </x14:conditionalFormatting>
        <x14:conditionalFormatting xmlns:xm="http://schemas.microsoft.com/office/excel/2006/main">
          <x14:cfRule type="dataBar" id="{A6ECBCBA-8B64-41A3-9214-B4C39E2717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R50</xm:sqref>
        </x14:conditionalFormatting>
        <x14:conditionalFormatting xmlns:xm="http://schemas.microsoft.com/office/excel/2006/main">
          <x14:cfRule type="dataBar" id="{ABE4A09E-C837-4F44-A287-4231B0CE54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1B37B919-67DA-4555-951D-B7CB26DFB17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R51</xm:sqref>
        </x14:conditionalFormatting>
        <x14:conditionalFormatting xmlns:xm="http://schemas.microsoft.com/office/excel/2006/main">
          <x14:cfRule type="dataBar" id="{3B2B56F9-9215-47E3-8610-0D57BEF1ED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R52</xm:sqref>
        </x14:conditionalFormatting>
        <x14:conditionalFormatting xmlns:xm="http://schemas.microsoft.com/office/excel/2006/main">
          <x14:cfRule type="dataBar" id="{77DCCC08-C6EF-4228-9859-50FE74BD0E0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R52</xm:sqref>
        </x14:conditionalFormatting>
        <x14:conditionalFormatting xmlns:xm="http://schemas.microsoft.com/office/excel/2006/main">
          <x14:cfRule type="dataBar" id="{199C8503-F0FE-45FC-AB36-8996DC5B8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R54</xm:sqref>
        </x14:conditionalFormatting>
        <x14:conditionalFormatting xmlns:xm="http://schemas.microsoft.com/office/excel/2006/main">
          <x14:cfRule type="dataBar" id="{92D02FE6-6ADB-4B5E-BA18-BA51A52D99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R54</xm:sqref>
        </x14:conditionalFormatting>
        <x14:conditionalFormatting xmlns:xm="http://schemas.microsoft.com/office/excel/2006/main">
          <x14:cfRule type="dataBar" id="{A200CD10-B024-4A0E-827B-3087AB5E6C4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R53</xm:sqref>
        </x14:conditionalFormatting>
        <x14:conditionalFormatting xmlns:xm="http://schemas.microsoft.com/office/excel/2006/main">
          <x14:cfRule type="dataBar" id="{96D1B03B-D900-4B32-BED4-9A03CD7D2D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R53</xm:sqref>
        </x14:conditionalFormatting>
        <x14:conditionalFormatting xmlns:xm="http://schemas.microsoft.com/office/excel/2006/main">
          <x14:cfRule type="dataBar" id="{80E77DEC-2261-44F6-9C73-042E6361B6A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R55</xm:sqref>
        </x14:conditionalFormatting>
        <x14:conditionalFormatting xmlns:xm="http://schemas.microsoft.com/office/excel/2006/main">
          <x14:cfRule type="dataBar" id="{E3815489-F1B7-4E86-8155-74C1EA9DB92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R55</xm:sqref>
        </x14:conditionalFormatting>
        <x14:conditionalFormatting xmlns:xm="http://schemas.microsoft.com/office/excel/2006/main">
          <x14:cfRule type="dataBar" id="{AED76D4F-1DF0-41D9-B43D-81315F1CA4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R56</xm:sqref>
        </x14:conditionalFormatting>
        <x14:conditionalFormatting xmlns:xm="http://schemas.microsoft.com/office/excel/2006/main">
          <x14:cfRule type="dataBar" id="{0AA807FA-8B43-46C2-812A-87077D6FDA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R56</xm:sqref>
        </x14:conditionalFormatting>
        <x14:conditionalFormatting xmlns:xm="http://schemas.microsoft.com/office/excel/2006/main">
          <x14:cfRule type="dataBar" id="{E9CA46B5-122C-4B48-9FA2-F66A222995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5D4A5089-9495-42DB-9D84-204945D5AD9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R57</xm:sqref>
        </x14:conditionalFormatting>
        <x14:conditionalFormatting xmlns:xm="http://schemas.microsoft.com/office/excel/2006/main">
          <x14:cfRule type="dataBar" id="{84E97DA6-26C0-4644-803F-DFE13C233DD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07C23AF2-4BB9-40F2-BFC4-9B8EF9D512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R58</xm:sqref>
        </x14:conditionalFormatting>
        <x14:conditionalFormatting xmlns:xm="http://schemas.microsoft.com/office/excel/2006/main">
          <x14:cfRule type="dataBar" id="{9BB0E837-9372-4D5C-A5D6-04C566447C4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39B9219B-A1DE-4DDF-BEB5-52448A8F10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R59</xm:sqref>
        </x14:conditionalFormatting>
        <x14:conditionalFormatting xmlns:xm="http://schemas.microsoft.com/office/excel/2006/main">
          <x14:cfRule type="dataBar" id="{9F569CC6-E41A-4391-A260-74B3F72E08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B3FE8C64-5ADE-4E38-A2FB-8B16E17360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R60</xm:sqref>
        </x14:conditionalFormatting>
        <x14:conditionalFormatting xmlns:xm="http://schemas.microsoft.com/office/excel/2006/main">
          <x14:cfRule type="dataBar" id="{9971DA0B-A4F9-4971-9717-5396148FC5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R61:R69</xm:sqref>
        </x14:conditionalFormatting>
        <x14:conditionalFormatting xmlns:xm="http://schemas.microsoft.com/office/excel/2006/main">
          <x14:cfRule type="dataBar" id="{C2300A56-EAC3-418F-B2D8-6CC679D448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R61:R69</xm:sqref>
        </x14:conditionalFormatting>
        <x14:conditionalFormatting xmlns:xm="http://schemas.microsoft.com/office/excel/2006/main">
          <x14:cfRule type="dataBar" id="{3899AA5D-C9E1-46DB-B94B-6D7F9D1819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J60</xm:sqref>
        </x14:conditionalFormatting>
        <x14:conditionalFormatting xmlns:xm="http://schemas.microsoft.com/office/excel/2006/main">
          <x14:cfRule type="dataBar" id="{D10F0E3E-D689-4271-9A55-BCC9A74C9D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M60</xm:sqref>
        </x14:conditionalFormatting>
        <x14:conditionalFormatting xmlns:xm="http://schemas.microsoft.com/office/excel/2006/main">
          <x14:cfRule type="dataBar" id="{ADC0198D-1BA1-4330-AABB-D1C686319E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J61:J69</xm:sqref>
        </x14:conditionalFormatting>
        <x14:conditionalFormatting xmlns:xm="http://schemas.microsoft.com/office/excel/2006/main">
          <x14:cfRule type="dataBar" id="{17118F94-0951-4A1C-BEEF-0D9D5ED241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M61:M69</xm:sqref>
        </x14:conditionalFormatting>
        <x14:conditionalFormatting xmlns:xm="http://schemas.microsoft.com/office/excel/2006/main">
          <x14:cfRule type="dataBar" id="{88FF43F2-BF50-4D9E-8554-2BC4FB4559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J57</xm:sqref>
        </x14:conditionalFormatting>
        <x14:conditionalFormatting xmlns:xm="http://schemas.microsoft.com/office/excel/2006/main">
          <x14:cfRule type="dataBar" id="{EE9340A6-D765-4E1F-9A86-5923567F5F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M57</xm:sqref>
        </x14:conditionalFormatting>
        <x14:conditionalFormatting xmlns:xm="http://schemas.microsoft.com/office/excel/2006/main">
          <x14:cfRule type="dataBar" id="{B2D50979-6103-488A-910C-27281D1DCC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J49</xm:sqref>
        </x14:conditionalFormatting>
        <x14:conditionalFormatting xmlns:xm="http://schemas.microsoft.com/office/excel/2006/main">
          <x14:cfRule type="dataBar" id="{0868F1A7-F264-4FBB-951E-F04E7D42440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N49:N69</xm:sqref>
        </x14:conditionalFormatting>
        <x14:conditionalFormatting xmlns:xm="http://schemas.microsoft.com/office/excel/2006/main">
          <x14:cfRule type="dataBar" id="{60E8209F-51F5-415C-919E-77D3C51F436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 E37</xm:sqref>
        </x14:conditionalFormatting>
        <x14:conditionalFormatting xmlns:xm="http://schemas.microsoft.com/office/excel/2006/main">
          <x14:cfRule type="dataBar" id="{14182472-619E-4ED9-9968-EF4C34B900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0924BEEA-3BD2-487C-A099-2BAB9FCC1A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R35</xm:sqref>
        </x14:conditionalFormatting>
        <x14:conditionalFormatting xmlns:xm="http://schemas.microsoft.com/office/excel/2006/main">
          <x14:cfRule type="dataBar" id="{72A33024-CD54-4F5B-A6A4-94C01DDA1EF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E36</xm:sqref>
        </x14:conditionalFormatting>
        <x14:conditionalFormatting xmlns:xm="http://schemas.microsoft.com/office/excel/2006/main">
          <x14:cfRule type="dataBar" id="{02650CAD-CE01-4555-BA8A-9A91A2BC6E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E35</xm:sqref>
        </x14:conditionalFormatting>
        <x14:conditionalFormatting xmlns:xm="http://schemas.microsoft.com/office/excel/2006/main">
          <x14:cfRule type="dataBar" id="{478DF944-36DB-40B2-BAB0-7E30C415DD7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N36:N40</xm:sqref>
        </x14:conditionalFormatting>
        <x14:conditionalFormatting xmlns:xm="http://schemas.microsoft.com/office/excel/2006/main">
          <x14:cfRule type="dataBar" id="{D486F55D-5BCA-4DCA-B5CF-1D47D4D500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N35</xm:sqref>
        </x14:conditionalFormatting>
        <x14:conditionalFormatting xmlns:xm="http://schemas.microsoft.com/office/excel/2006/main">
          <x14:cfRule type="dataBar" id="{67B6E9A0-6F10-4252-81F7-A0DD819FAC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N30:N34</xm:sqref>
        </x14:conditionalFormatting>
        <x14:conditionalFormatting xmlns:xm="http://schemas.microsoft.com/office/excel/2006/main">
          <x14:cfRule type="dataBar" id="{EE7791BE-B2D3-4A6B-9AC4-5511A7E1AB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R35:R40 R49:R69</xm:sqref>
        </x14:conditionalFormatting>
        <x14:conditionalFormatting xmlns:xm="http://schemas.microsoft.com/office/excel/2006/main">
          <x14:cfRule type="dataBar" id="{B07E5CAF-9F1F-43CF-8728-111F52D336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J41:J48</xm:sqref>
        </x14:conditionalFormatting>
        <x14:conditionalFormatting xmlns:xm="http://schemas.microsoft.com/office/excel/2006/main">
          <x14:cfRule type="dataBar" id="{7EDC1452-59DD-43C1-95D1-EF7707311E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R41:R48</xm:sqref>
        </x14:conditionalFormatting>
        <x14:conditionalFormatting xmlns:xm="http://schemas.microsoft.com/office/excel/2006/main">
          <x14:cfRule type="dataBar" id="{C0E908F6-57DA-48D1-965D-035E9B3D7D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R41:R48</xm:sqref>
        </x14:conditionalFormatting>
        <x14:conditionalFormatting xmlns:xm="http://schemas.microsoft.com/office/excel/2006/main">
          <x14:cfRule type="dataBar" id="{30D481AF-FE87-4A7F-9561-EF592DF9CD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N41:N48</xm:sqref>
        </x14:conditionalFormatting>
        <x14:conditionalFormatting xmlns:xm="http://schemas.microsoft.com/office/excel/2006/main">
          <x14:cfRule type="dataBar" id="{83133A7F-8113-49EC-B0FC-841685BDA2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33D2AFB8-A905-48E3-832E-AE376E2D83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1E268ABC-134A-4D80-9155-3F2D81C683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F2AFF5E6-1E3F-46DD-8976-E4542959DF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J6:J9</xm:sqref>
        </x14:conditionalFormatting>
        <x14:conditionalFormatting xmlns:xm="http://schemas.microsoft.com/office/excel/2006/main">
          <x14:cfRule type="dataBar" id="{92693419-0475-427E-9A6A-7850F08572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Q6:Q9</xm:sqref>
        </x14:conditionalFormatting>
        <x14:conditionalFormatting xmlns:xm="http://schemas.microsoft.com/office/excel/2006/main">
          <x14:cfRule type="dataBar" id="{3FC212D4-C66E-4604-B14F-D2F6C610A7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6CD08C6F-C857-4352-874A-DF57D038FD4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J2:J3</xm:sqref>
        </x14:conditionalFormatting>
        <x14:conditionalFormatting xmlns:xm="http://schemas.microsoft.com/office/excel/2006/main">
          <x14:cfRule type="dataBar" id="{F0E0ED85-2CE0-4EAA-9D0A-67AE380E6B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Q2:Q3</xm:sqref>
        </x14:conditionalFormatting>
        <x14:conditionalFormatting xmlns:xm="http://schemas.microsoft.com/office/excel/2006/main">
          <x14:cfRule type="dataBar" id="{50D8C732-2708-42C1-AF5C-A5C820BC917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I2:I3</xm:sqref>
        </x14:conditionalFormatting>
        <x14:conditionalFormatting xmlns:xm="http://schemas.microsoft.com/office/excel/2006/main">
          <x14:cfRule type="dataBar" id="{DA7FDECB-399C-49D3-ABCD-6A9A7685EB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J5</xm:sqref>
        </x14:conditionalFormatting>
        <x14:conditionalFormatting xmlns:xm="http://schemas.microsoft.com/office/excel/2006/main">
          <x14:cfRule type="dataBar" id="{1B79A11E-D01B-4A4F-9E18-F801A82982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Q5</xm:sqref>
        </x14:conditionalFormatting>
        <x14:conditionalFormatting xmlns:xm="http://schemas.microsoft.com/office/excel/2006/main">
          <x14:cfRule type="dataBar" id="{21D5C442-606F-4A96-AB9A-E7A6D9E9BA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C9232A53-1FBD-4F8D-8CE2-940B3FACCAB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498DD9A8-EF10-4FD6-8C2F-55E2BD2946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</xm:sqref>
        </x14:conditionalFormatting>
        <x14:conditionalFormatting xmlns:xm="http://schemas.microsoft.com/office/excel/2006/main">
          <x14:cfRule type="dataBar" id="{A89E880D-AEC3-49FD-9F56-1CCACE4B81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FC27E-B915-4334-BA39-F477C27C581F}">
  <sheetPr codeName="Tabelle12"/>
  <dimension ref="A1:AF226"/>
  <sheetViews>
    <sheetView zoomScale="70" zoomScaleNormal="70" workbookViewId="0">
      <pane ySplit="1" topLeftCell="A52" activePane="bottomLeft" state="frozen"/>
      <selection pane="bottomLeft" activeCell="V52" sqref="V52"/>
    </sheetView>
  </sheetViews>
  <sheetFormatPr baseColWidth="10" defaultColWidth="11.44140625" defaultRowHeight="14.4" x14ac:dyDescent="0.3"/>
  <cols>
    <col min="1" max="16384" width="11.44140625" style="35"/>
  </cols>
  <sheetData>
    <row r="1" spans="1:32" x14ac:dyDescent="0.3">
      <c r="A1" s="129"/>
      <c r="B1" s="129" t="s">
        <v>3</v>
      </c>
      <c r="C1" s="129" t="s">
        <v>2</v>
      </c>
      <c r="D1" s="129" t="s">
        <v>1</v>
      </c>
      <c r="E1" s="129" t="s">
        <v>2475</v>
      </c>
      <c r="F1" s="129" t="s">
        <v>0</v>
      </c>
      <c r="G1" s="129" t="s">
        <v>5</v>
      </c>
      <c r="H1" s="129" t="s">
        <v>6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14</v>
      </c>
      <c r="Q1" s="129" t="s">
        <v>15</v>
      </c>
      <c r="R1" s="129" t="s">
        <v>492</v>
      </c>
      <c r="S1" s="129" t="s">
        <v>2476</v>
      </c>
      <c r="T1" s="129" t="s">
        <v>2478</v>
      </c>
      <c r="U1" s="129" t="s">
        <v>16</v>
      </c>
      <c r="V1" s="129" t="s">
        <v>691</v>
      </c>
      <c r="W1" s="129" t="s">
        <v>692</v>
      </c>
      <c r="X1" s="129" t="s">
        <v>2477</v>
      </c>
      <c r="Y1" s="129" t="s">
        <v>2794</v>
      </c>
      <c r="Z1" s="129" t="s">
        <v>17</v>
      </c>
      <c r="AA1" s="129" t="s">
        <v>18</v>
      </c>
      <c r="AB1" s="129" t="s">
        <v>19</v>
      </c>
      <c r="AC1" s="129" t="s">
        <v>20</v>
      </c>
      <c r="AD1" s="129" t="s">
        <v>21</v>
      </c>
    </row>
    <row r="2" spans="1:32" x14ac:dyDescent="0.3">
      <c r="A2" s="129" t="s">
        <v>2510</v>
      </c>
      <c r="B2" s="129">
        <v>55</v>
      </c>
      <c r="C2" s="129">
        <v>18</v>
      </c>
      <c r="D2" s="129">
        <v>12.76</v>
      </c>
      <c r="E2" s="129">
        <v>14.6</v>
      </c>
      <c r="F2" s="129">
        <v>12.12</v>
      </c>
      <c r="G2" s="129" t="s">
        <v>151</v>
      </c>
      <c r="H2" s="129" t="s">
        <v>102</v>
      </c>
      <c r="I2" s="129">
        <v>31.062999999999999</v>
      </c>
      <c r="J2" s="129">
        <v>-31</v>
      </c>
      <c r="K2" s="129">
        <v>0</v>
      </c>
      <c r="L2" s="129" t="s">
        <v>25</v>
      </c>
      <c r="M2" s="129">
        <v>35.954999999999998</v>
      </c>
      <c r="N2" s="129">
        <v>2.117</v>
      </c>
      <c r="O2" s="129">
        <v>16.984000000000002</v>
      </c>
      <c r="P2" s="129">
        <v>1.5109999999999999</v>
      </c>
      <c r="Q2" s="129">
        <v>86.052999999999997</v>
      </c>
      <c r="R2" s="129">
        <v>136.94999999999999</v>
      </c>
      <c r="S2" s="129">
        <v>132.49299999999999</v>
      </c>
      <c r="T2" s="129">
        <v>1</v>
      </c>
      <c r="U2" s="129">
        <v>132</v>
      </c>
      <c r="V2" s="129" t="s">
        <v>45</v>
      </c>
      <c r="W2" s="129">
        <v>0</v>
      </c>
      <c r="X2" s="129" t="s">
        <v>25</v>
      </c>
      <c r="Y2" s="129">
        <v>55</v>
      </c>
      <c r="Z2" s="129">
        <v>0.91400000000000003</v>
      </c>
      <c r="AA2" s="129" t="s">
        <v>102</v>
      </c>
      <c r="AB2" s="129" t="s">
        <v>151</v>
      </c>
      <c r="AC2" s="129" t="s">
        <v>2511</v>
      </c>
      <c r="AD2" s="129" t="s">
        <v>2512</v>
      </c>
      <c r="AE2" s="35">
        <f>MATCH(A2,'Deutschland500 freshly screened'!A:A,0)</f>
        <v>89</v>
      </c>
      <c r="AF2" s="35" t="b">
        <f t="shared" ref="AF2:AF33" si="0">AE2&lt;=50</f>
        <v>0</v>
      </c>
    </row>
    <row r="3" spans="1:32" x14ac:dyDescent="0.3">
      <c r="A3" s="129" t="s">
        <v>2577</v>
      </c>
      <c r="B3" s="129">
        <v>54</v>
      </c>
      <c r="C3" s="129">
        <v>25</v>
      </c>
      <c r="D3" s="129">
        <v>16.93</v>
      </c>
      <c r="E3" s="129">
        <v>16.760000000000002</v>
      </c>
      <c r="F3" s="129">
        <v>16.239999999999998</v>
      </c>
      <c r="G3" s="129" t="s">
        <v>695</v>
      </c>
      <c r="H3" s="129" t="s">
        <v>28</v>
      </c>
      <c r="I3" s="129">
        <v>14.56</v>
      </c>
      <c r="J3" s="129">
        <v>-65</v>
      </c>
      <c r="K3" s="129">
        <v>-2</v>
      </c>
      <c r="L3" s="129" t="s">
        <v>25</v>
      </c>
      <c r="M3" s="129">
        <v>46.973999999999997</v>
      </c>
      <c r="N3" s="129">
        <v>3.38</v>
      </c>
      <c r="O3" s="129">
        <v>13.9</v>
      </c>
      <c r="P3" s="129">
        <v>0.28199999999999997</v>
      </c>
      <c r="Q3" s="129">
        <v>-30.11</v>
      </c>
      <c r="R3" s="129">
        <v>11.74</v>
      </c>
      <c r="S3" s="129">
        <v>11.051</v>
      </c>
      <c r="T3" s="129">
        <v>1</v>
      </c>
      <c r="U3" s="129">
        <v>708</v>
      </c>
      <c r="V3" s="129" t="s">
        <v>45</v>
      </c>
      <c r="W3" s="129">
        <v>0</v>
      </c>
      <c r="X3" s="129" t="s">
        <v>25</v>
      </c>
      <c r="Y3" s="129">
        <v>54</v>
      </c>
      <c r="Z3" s="129">
        <v>0.876</v>
      </c>
      <c r="AA3" s="129" t="s">
        <v>28</v>
      </c>
      <c r="AB3" s="129" t="s">
        <v>696</v>
      </c>
      <c r="AC3" s="129" t="s">
        <v>2578</v>
      </c>
      <c r="AD3" s="129" t="s">
        <v>2579</v>
      </c>
      <c r="AE3" s="129">
        <f>MATCH(A3,'Deutschland500 freshly screened'!A:A,0)</f>
        <v>2</v>
      </c>
      <c r="AF3" s="129" t="b">
        <f t="shared" si="0"/>
        <v>1</v>
      </c>
    </row>
    <row r="4" spans="1:32" x14ac:dyDescent="0.3">
      <c r="A4" s="129" t="s">
        <v>2542</v>
      </c>
      <c r="B4" s="129">
        <v>52</v>
      </c>
      <c r="C4" s="129">
        <v>8</v>
      </c>
      <c r="D4" s="129">
        <v>22.04</v>
      </c>
      <c r="E4" s="129">
        <v>28.67</v>
      </c>
      <c r="F4" s="129">
        <v>25.94</v>
      </c>
      <c r="G4" s="129" t="s">
        <v>695</v>
      </c>
      <c r="H4" s="129" t="s">
        <v>28</v>
      </c>
      <c r="I4" s="129">
        <v>25.518000000000001</v>
      </c>
      <c r="J4" s="129">
        <v>-52</v>
      </c>
      <c r="K4" s="129">
        <v>-12</v>
      </c>
      <c r="L4" s="129" t="s">
        <v>25</v>
      </c>
      <c r="M4" s="129">
        <v>81.138000000000005</v>
      </c>
      <c r="N4" s="129">
        <v>3.58</v>
      </c>
      <c r="O4" s="129">
        <v>22.667000000000002</v>
      </c>
      <c r="P4" s="129">
        <v>0.218</v>
      </c>
      <c r="Q4" s="129">
        <v>-5.5149999999999997</v>
      </c>
      <c r="R4" s="129">
        <v>12.7</v>
      </c>
      <c r="S4" s="129">
        <v>12.124000000000001</v>
      </c>
      <c r="T4" s="129">
        <v>1</v>
      </c>
      <c r="U4" s="129">
        <v>919</v>
      </c>
      <c r="V4" s="129" t="s">
        <v>45</v>
      </c>
      <c r="W4" s="129">
        <v>0</v>
      </c>
      <c r="X4" s="129" t="s">
        <v>25</v>
      </c>
      <c r="Y4" s="129">
        <v>52</v>
      </c>
      <c r="Z4" s="129">
        <v>0.96799999999999997</v>
      </c>
      <c r="AA4" s="129" t="s">
        <v>28</v>
      </c>
      <c r="AB4" s="129" t="s">
        <v>696</v>
      </c>
      <c r="AC4" s="129" t="s">
        <v>497</v>
      </c>
      <c r="AD4" s="129" t="s">
        <v>2543</v>
      </c>
      <c r="AE4" s="129">
        <f>MATCH(A4,'Deutschland500 freshly screened'!A:A,0)</f>
        <v>17</v>
      </c>
      <c r="AF4" s="129" t="b">
        <f t="shared" si="0"/>
        <v>1</v>
      </c>
    </row>
    <row r="5" spans="1:32" x14ac:dyDescent="0.3">
      <c r="A5" s="129" t="s">
        <v>2496</v>
      </c>
      <c r="B5" s="129">
        <v>51</v>
      </c>
      <c r="C5" s="129">
        <v>3</v>
      </c>
      <c r="D5" s="129">
        <v>19.899999999999999</v>
      </c>
      <c r="E5" s="129">
        <v>57.21</v>
      </c>
      <c r="F5" s="129">
        <v>56.49</v>
      </c>
      <c r="G5" s="129" t="s">
        <v>137</v>
      </c>
      <c r="H5" s="129" t="s">
        <v>28</v>
      </c>
      <c r="I5" s="129">
        <v>0.70899999999999996</v>
      </c>
      <c r="J5" s="129">
        <v>-55</v>
      </c>
      <c r="K5" s="129">
        <v>-3</v>
      </c>
      <c r="L5" s="129" t="s">
        <v>25</v>
      </c>
      <c r="M5" s="129">
        <v>166.422</v>
      </c>
      <c r="N5" s="129">
        <v>3.6240000000000001</v>
      </c>
      <c r="O5" s="129">
        <v>45.926000000000002</v>
      </c>
      <c r="P5" s="129">
        <v>0.83099999999999996</v>
      </c>
      <c r="Q5" s="129">
        <v>-6.016</v>
      </c>
      <c r="R5" s="129">
        <v>34.35</v>
      </c>
      <c r="S5" s="129">
        <v>32.997999999999998</v>
      </c>
      <c r="T5" s="129">
        <v>1</v>
      </c>
      <c r="U5" s="129">
        <v>240</v>
      </c>
      <c r="V5" s="129" t="s">
        <v>45</v>
      </c>
      <c r="W5" s="129">
        <v>0</v>
      </c>
      <c r="X5" s="129" t="s">
        <v>25</v>
      </c>
      <c r="Y5" s="129">
        <v>51</v>
      </c>
      <c r="Z5" s="129">
        <v>0.995</v>
      </c>
      <c r="AA5" s="129" t="s">
        <v>28</v>
      </c>
      <c r="AB5" s="129" t="s">
        <v>137</v>
      </c>
      <c r="AC5" s="129" t="s">
        <v>2497</v>
      </c>
      <c r="AD5" s="129" t="s">
        <v>2498</v>
      </c>
      <c r="AE5" s="129">
        <f>MATCH(A5,'Deutschland500 freshly screened'!A:A,0)</f>
        <v>61</v>
      </c>
      <c r="AF5" s="129" t="b">
        <f t="shared" si="0"/>
        <v>0</v>
      </c>
    </row>
    <row r="6" spans="1:32" x14ac:dyDescent="0.3">
      <c r="A6" s="129" t="s">
        <v>2550</v>
      </c>
      <c r="B6" s="129">
        <v>51</v>
      </c>
      <c r="C6" s="129">
        <v>15</v>
      </c>
      <c r="D6" s="129">
        <v>11.3</v>
      </c>
      <c r="E6" s="129">
        <v>22.73</v>
      </c>
      <c r="F6" s="129">
        <v>18.57</v>
      </c>
      <c r="G6" s="129" t="s">
        <v>700</v>
      </c>
      <c r="H6" s="129" t="s">
        <v>31</v>
      </c>
      <c r="I6" s="129">
        <v>8.6440000000000001</v>
      </c>
      <c r="J6" s="129">
        <v>-62</v>
      </c>
      <c r="K6" s="129">
        <v>-35</v>
      </c>
      <c r="L6" s="129" t="s">
        <v>25</v>
      </c>
      <c r="M6" s="129">
        <v>112.875</v>
      </c>
      <c r="N6" s="129">
        <v>6.2290000000000001</v>
      </c>
      <c r="O6" s="129">
        <v>18.120999999999999</v>
      </c>
      <c r="P6" s="129">
        <v>1.6759999999999999</v>
      </c>
      <c r="Q6" s="129">
        <v>1.1930000000000001</v>
      </c>
      <c r="R6" s="129">
        <v>74.84</v>
      </c>
      <c r="S6" s="129">
        <v>79.117999999999995</v>
      </c>
      <c r="T6" s="129">
        <v>-1</v>
      </c>
      <c r="U6" s="129">
        <v>119</v>
      </c>
      <c r="V6" s="129" t="s">
        <v>45</v>
      </c>
      <c r="W6" s="129">
        <v>0</v>
      </c>
      <c r="X6" s="129" t="s">
        <v>45</v>
      </c>
      <c r="Y6" s="129">
        <v>51</v>
      </c>
      <c r="Z6" s="129">
        <v>0.93</v>
      </c>
      <c r="AA6" s="129" t="s">
        <v>31</v>
      </c>
      <c r="AB6" s="129" t="s">
        <v>701</v>
      </c>
      <c r="AC6" s="129" t="s">
        <v>2551</v>
      </c>
      <c r="AD6" s="129" t="s">
        <v>2552</v>
      </c>
      <c r="AE6" s="129">
        <f>MATCH(A6,'Deutschland500 freshly screened'!A:A,0)</f>
        <v>120</v>
      </c>
      <c r="AF6" s="129" t="b">
        <f t="shared" si="0"/>
        <v>0</v>
      </c>
    </row>
    <row r="7" spans="1:32" x14ac:dyDescent="0.3">
      <c r="A7" s="129" t="s">
        <v>2621</v>
      </c>
      <c r="B7" s="129">
        <v>51</v>
      </c>
      <c r="C7" s="129">
        <v>26</v>
      </c>
      <c r="D7" s="129">
        <v>19.86</v>
      </c>
      <c r="E7" s="129">
        <v>14.08</v>
      </c>
      <c r="F7" s="129">
        <v>13.04</v>
      </c>
      <c r="G7" s="129" t="s">
        <v>95</v>
      </c>
      <c r="H7" s="129" t="s">
        <v>28</v>
      </c>
      <c r="I7" s="129">
        <v>34.156999999999996</v>
      </c>
      <c r="J7" s="129">
        <v>-37</v>
      </c>
      <c r="K7" s="129">
        <v>-1</v>
      </c>
      <c r="L7" s="129" t="s">
        <v>25</v>
      </c>
      <c r="M7" s="129">
        <v>45.493000000000002</v>
      </c>
      <c r="N7" s="129">
        <v>3.41</v>
      </c>
      <c r="O7" s="129">
        <v>13.340999999999999</v>
      </c>
      <c r="P7" s="129">
        <v>2.5369999999999999</v>
      </c>
      <c r="Q7" s="129">
        <v>-41.381</v>
      </c>
      <c r="R7" s="129">
        <v>185.9</v>
      </c>
      <c r="S7" s="129">
        <v>180.27799999999999</v>
      </c>
      <c r="T7" s="129">
        <v>1</v>
      </c>
      <c r="U7" s="129">
        <v>78</v>
      </c>
      <c r="V7" s="129" t="s">
        <v>45</v>
      </c>
      <c r="W7" s="129">
        <v>0</v>
      </c>
      <c r="X7" s="129" t="s">
        <v>25</v>
      </c>
      <c r="Y7" s="129">
        <v>51</v>
      </c>
      <c r="Z7" s="129">
        <v>0.871</v>
      </c>
      <c r="AA7" s="129" t="s">
        <v>28</v>
      </c>
      <c r="AB7" s="129" t="s">
        <v>95</v>
      </c>
      <c r="AC7" s="129" t="s">
        <v>2622</v>
      </c>
      <c r="AD7" s="129" t="s">
        <v>2623</v>
      </c>
      <c r="AE7" s="129">
        <f>MATCH(A7,'Deutschland500 freshly screened'!A:A,0)</f>
        <v>163</v>
      </c>
      <c r="AF7" s="129" t="b">
        <f t="shared" si="0"/>
        <v>0</v>
      </c>
    </row>
    <row r="8" spans="1:32" x14ac:dyDescent="0.3">
      <c r="A8" s="129" t="s">
        <v>2631</v>
      </c>
      <c r="B8" s="129">
        <v>51</v>
      </c>
      <c r="C8" s="129">
        <v>33</v>
      </c>
      <c r="D8" s="129">
        <v>30.21</v>
      </c>
      <c r="E8" s="129">
        <v>18.600000000000001</v>
      </c>
      <c r="F8" s="129">
        <v>15.93</v>
      </c>
      <c r="G8" s="129" t="s">
        <v>56</v>
      </c>
      <c r="H8" s="129" t="s">
        <v>24</v>
      </c>
      <c r="I8" s="129">
        <v>125.913</v>
      </c>
      <c r="J8" s="129">
        <v>-49</v>
      </c>
      <c r="K8" s="129">
        <v>-6</v>
      </c>
      <c r="L8" s="129" t="s">
        <v>25</v>
      </c>
      <c r="M8" s="129">
        <v>77.656999999999996</v>
      </c>
      <c r="N8" s="129">
        <v>6.5190000000000001</v>
      </c>
      <c r="O8" s="129">
        <v>11.913</v>
      </c>
      <c r="P8" s="129">
        <v>2.7690000000000001</v>
      </c>
      <c r="Q8" s="129">
        <v>-49.843000000000004</v>
      </c>
      <c r="R8" s="129">
        <v>159.4</v>
      </c>
      <c r="S8" s="129">
        <v>168.48599999999999</v>
      </c>
      <c r="T8" s="129">
        <v>-1</v>
      </c>
      <c r="U8" s="129">
        <v>72</v>
      </c>
      <c r="V8" s="129" t="s">
        <v>45</v>
      </c>
      <c r="W8" s="129">
        <v>0</v>
      </c>
      <c r="X8" s="129" t="s">
        <v>25</v>
      </c>
      <c r="Y8" s="129">
        <v>51</v>
      </c>
      <c r="Z8" s="129">
        <v>0.83299999999999996</v>
      </c>
      <c r="AA8" s="129" t="s">
        <v>24</v>
      </c>
      <c r="AB8" s="129" t="s">
        <v>56</v>
      </c>
      <c r="AC8" s="129" t="s">
        <v>2632</v>
      </c>
      <c r="AD8" s="129" t="s">
        <v>2633</v>
      </c>
      <c r="AE8" s="129">
        <f>MATCH(A8,'Deutschland500 freshly screened'!A:A,0)</f>
        <v>105</v>
      </c>
      <c r="AF8" s="129" t="b">
        <f t="shared" si="0"/>
        <v>0</v>
      </c>
    </row>
    <row r="9" spans="1:32" x14ac:dyDescent="0.3">
      <c r="A9" s="129" t="s">
        <v>2603</v>
      </c>
      <c r="B9" s="129">
        <v>50</v>
      </c>
      <c r="C9" s="129">
        <v>16</v>
      </c>
      <c r="D9" s="129">
        <v>16.059999999999999</v>
      </c>
      <c r="E9" s="129">
        <v>14.22</v>
      </c>
      <c r="F9" s="129">
        <v>14.09</v>
      </c>
      <c r="G9" s="129" t="s">
        <v>390</v>
      </c>
      <c r="H9" s="129" t="s">
        <v>36</v>
      </c>
      <c r="I9" s="129">
        <v>0.71599999999999997</v>
      </c>
      <c r="J9" s="129">
        <v>-48</v>
      </c>
      <c r="K9" s="129">
        <v>-26</v>
      </c>
      <c r="L9" s="129" t="s">
        <v>25</v>
      </c>
      <c r="M9" s="129">
        <v>50.805</v>
      </c>
      <c r="N9" s="129">
        <v>2.8879999999999999</v>
      </c>
      <c r="O9" s="129">
        <v>17.593</v>
      </c>
      <c r="P9" s="129">
        <v>2.0579999999999998</v>
      </c>
      <c r="Q9" s="129">
        <v>9.7159999999999993</v>
      </c>
      <c r="R9" s="129">
        <v>101.2</v>
      </c>
      <c r="S9" s="129">
        <v>96.248999999999995</v>
      </c>
      <c r="T9" s="129">
        <v>1</v>
      </c>
      <c r="U9" s="129">
        <v>97</v>
      </c>
      <c r="V9" s="129" t="s">
        <v>45</v>
      </c>
      <c r="W9" s="129">
        <v>0</v>
      </c>
      <c r="X9" s="129" t="s">
        <v>25</v>
      </c>
      <c r="Y9" s="129">
        <v>50</v>
      </c>
      <c r="Z9" s="129">
        <v>0.92500000000000004</v>
      </c>
      <c r="AA9" s="129" t="s">
        <v>36</v>
      </c>
      <c r="AB9" s="129" t="s">
        <v>390</v>
      </c>
      <c r="AC9" s="129" t="s">
        <v>2604</v>
      </c>
      <c r="AD9" s="129" t="s">
        <v>2605</v>
      </c>
      <c r="AE9" s="129">
        <f>MATCH(A9,'Deutschland500 freshly screened'!A:A,0)</f>
        <v>112</v>
      </c>
      <c r="AF9" s="129" t="b">
        <f t="shared" si="0"/>
        <v>0</v>
      </c>
    </row>
    <row r="10" spans="1:32" x14ac:dyDescent="0.3">
      <c r="A10" s="129" t="s">
        <v>2504</v>
      </c>
      <c r="B10" s="129">
        <v>50</v>
      </c>
      <c r="C10" s="129">
        <v>17</v>
      </c>
      <c r="D10" s="129">
        <v>10.42</v>
      </c>
      <c r="E10" s="129">
        <v>18.420000000000002</v>
      </c>
      <c r="F10" s="129">
        <v>14.11</v>
      </c>
      <c r="G10" s="129" t="s">
        <v>259</v>
      </c>
      <c r="H10" s="129" t="s">
        <v>66</v>
      </c>
      <c r="I10" s="129">
        <v>111.93600000000001</v>
      </c>
      <c r="J10" s="129">
        <v>-35</v>
      </c>
      <c r="K10" s="129">
        <v>-2</v>
      </c>
      <c r="L10" s="129" t="s">
        <v>25</v>
      </c>
      <c r="M10" s="129">
        <v>38.712000000000003</v>
      </c>
      <c r="N10" s="129">
        <v>2.2599999999999998</v>
      </c>
      <c r="O10" s="129">
        <v>17.131</v>
      </c>
      <c r="P10" s="129">
        <v>0.28499999999999998</v>
      </c>
      <c r="Q10" s="129">
        <v>-10.523</v>
      </c>
      <c r="R10" s="129">
        <v>22.51</v>
      </c>
      <c r="S10" s="129">
        <v>21.693000000000001</v>
      </c>
      <c r="T10" s="129">
        <v>1</v>
      </c>
      <c r="U10" s="129">
        <v>701</v>
      </c>
      <c r="V10" s="129" t="s">
        <v>45</v>
      </c>
      <c r="W10" s="129">
        <v>0</v>
      </c>
      <c r="X10" s="129" t="s">
        <v>25</v>
      </c>
      <c r="Y10" s="129">
        <v>50</v>
      </c>
      <c r="Z10" s="129">
        <v>0.91900000000000004</v>
      </c>
      <c r="AA10" s="129" t="s">
        <v>66</v>
      </c>
      <c r="AB10" s="129" t="s">
        <v>259</v>
      </c>
      <c r="AC10" s="129" t="s">
        <v>498</v>
      </c>
      <c r="AD10" s="129" t="s">
        <v>499</v>
      </c>
      <c r="AE10" s="129">
        <f>MATCH(A10,'Deutschland500 freshly screened'!A:A,0)</f>
        <v>135</v>
      </c>
      <c r="AF10" s="129" t="b">
        <f t="shared" si="0"/>
        <v>0</v>
      </c>
    </row>
    <row r="11" spans="1:32" x14ac:dyDescent="0.3">
      <c r="A11" s="129" t="s">
        <v>2529</v>
      </c>
      <c r="B11" s="129">
        <v>50</v>
      </c>
      <c r="C11" s="129">
        <v>27</v>
      </c>
      <c r="D11" s="129">
        <v>31.21</v>
      </c>
      <c r="E11" s="129">
        <v>37.72</v>
      </c>
      <c r="F11" s="129">
        <v>24.49</v>
      </c>
      <c r="G11" s="129" t="s">
        <v>186</v>
      </c>
      <c r="H11" s="129" t="s">
        <v>150</v>
      </c>
      <c r="I11" s="129">
        <v>22.158000000000001</v>
      </c>
      <c r="J11" s="129">
        <v>-75</v>
      </c>
      <c r="K11" s="129">
        <v>-56</v>
      </c>
      <c r="L11" s="129" t="s">
        <v>25</v>
      </c>
      <c r="M11" s="129">
        <v>84.677999999999997</v>
      </c>
      <c r="N11" s="129">
        <v>6.5039999999999996</v>
      </c>
      <c r="O11" s="129">
        <v>13.019</v>
      </c>
      <c r="P11" s="129">
        <v>0.67300000000000004</v>
      </c>
      <c r="Q11" s="129">
        <v>-7.4320000000000004</v>
      </c>
      <c r="R11" s="129">
        <v>27.2</v>
      </c>
      <c r="S11" s="129">
        <v>26.872</v>
      </c>
      <c r="T11" s="129">
        <v>1</v>
      </c>
      <c r="U11" s="129">
        <v>297</v>
      </c>
      <c r="V11" s="129" t="s">
        <v>45</v>
      </c>
      <c r="W11" s="129">
        <v>0</v>
      </c>
      <c r="X11" s="129" t="s">
        <v>25</v>
      </c>
      <c r="Y11" s="129">
        <v>50</v>
      </c>
      <c r="Z11" s="129">
        <v>0.86599999999999999</v>
      </c>
      <c r="AA11" s="129" t="s">
        <v>150</v>
      </c>
      <c r="AB11" s="129" t="s">
        <v>186</v>
      </c>
      <c r="AC11" s="129" t="s">
        <v>2530</v>
      </c>
      <c r="AD11" s="129" t="s">
        <v>2531</v>
      </c>
      <c r="AE11" s="129">
        <f>MATCH(A11,'Deutschland500 freshly screened'!A:A,0)</f>
        <v>99</v>
      </c>
      <c r="AF11" s="129" t="b">
        <f t="shared" si="0"/>
        <v>0</v>
      </c>
    </row>
    <row r="12" spans="1:32" x14ac:dyDescent="0.3">
      <c r="A12" s="129" t="s">
        <v>2565</v>
      </c>
      <c r="B12" s="129">
        <v>49</v>
      </c>
      <c r="C12" s="129">
        <v>5</v>
      </c>
      <c r="D12" s="129">
        <v>22.57</v>
      </c>
      <c r="E12" s="129">
        <v>29.98</v>
      </c>
      <c r="F12" s="129">
        <v>34.33</v>
      </c>
      <c r="G12" s="129" t="s">
        <v>365</v>
      </c>
      <c r="H12" s="129" t="s">
        <v>36</v>
      </c>
      <c r="I12" s="129">
        <v>0.69299999999999995</v>
      </c>
      <c r="J12" s="129">
        <v>-71</v>
      </c>
      <c r="K12" s="129">
        <v>-1</v>
      </c>
      <c r="L12" s="129" t="s">
        <v>25</v>
      </c>
      <c r="M12" s="129">
        <v>101.66500000000001</v>
      </c>
      <c r="N12" s="129">
        <v>3.9630000000000001</v>
      </c>
      <c r="O12" s="129">
        <v>25.651</v>
      </c>
      <c r="P12" s="129">
        <v>0.41899999999999998</v>
      </c>
      <c r="Q12" s="129">
        <v>23.838000000000001</v>
      </c>
      <c r="R12" s="129">
        <v>15.26</v>
      </c>
      <c r="S12" s="129">
        <v>15.782999999999999</v>
      </c>
      <c r="T12" s="129">
        <v>-1</v>
      </c>
      <c r="U12" s="129">
        <v>476</v>
      </c>
      <c r="V12" s="129" t="s">
        <v>45</v>
      </c>
      <c r="W12" s="129">
        <v>0</v>
      </c>
      <c r="X12" s="129" t="s">
        <v>25</v>
      </c>
      <c r="Y12" s="129">
        <v>49</v>
      </c>
      <c r="Z12" s="129">
        <v>0.98399999999999999</v>
      </c>
      <c r="AA12" s="129" t="s">
        <v>36</v>
      </c>
      <c r="AB12" s="129" t="s">
        <v>365</v>
      </c>
      <c r="AC12" s="129" t="s">
        <v>2566</v>
      </c>
      <c r="AD12" s="129" t="s">
        <v>2567</v>
      </c>
      <c r="AE12" s="129">
        <f>MATCH(A12,'Deutschland500 freshly screened'!A:A,0)</f>
        <v>103</v>
      </c>
      <c r="AF12" s="129" t="b">
        <f t="shared" si="0"/>
        <v>0</v>
      </c>
    </row>
    <row r="13" spans="1:32" x14ac:dyDescent="0.3">
      <c r="A13" s="129" t="s">
        <v>2507</v>
      </c>
      <c r="B13" s="129">
        <v>48</v>
      </c>
      <c r="C13" s="129">
        <v>6</v>
      </c>
      <c r="D13" s="129">
        <v>10.039999999999999</v>
      </c>
      <c r="E13" s="129">
        <v>20.84</v>
      </c>
      <c r="F13" s="129">
        <v>16.7</v>
      </c>
      <c r="G13" s="129" t="s">
        <v>259</v>
      </c>
      <c r="H13" s="129" t="s">
        <v>66</v>
      </c>
      <c r="I13" s="129">
        <v>3.0750000000000002</v>
      </c>
      <c r="J13" s="129">
        <v>-35</v>
      </c>
      <c r="K13" s="129">
        <v>-3</v>
      </c>
      <c r="L13" s="129" t="s">
        <v>25</v>
      </c>
      <c r="M13" s="129">
        <v>57.313000000000002</v>
      </c>
      <c r="N13" s="129">
        <v>2.383</v>
      </c>
      <c r="O13" s="129">
        <v>24.055</v>
      </c>
      <c r="P13" s="129">
        <v>0.34200000000000003</v>
      </c>
      <c r="Q13" s="129">
        <v>87.745000000000005</v>
      </c>
      <c r="R13" s="129">
        <v>25.86</v>
      </c>
      <c r="S13" s="129">
        <v>25.946000000000002</v>
      </c>
      <c r="T13" s="129">
        <v>-1</v>
      </c>
      <c r="U13" s="129">
        <v>584</v>
      </c>
      <c r="V13" s="129" t="s">
        <v>45</v>
      </c>
      <c r="W13" s="129">
        <v>0</v>
      </c>
      <c r="X13" s="129" t="s">
        <v>25</v>
      </c>
      <c r="Y13" s="129">
        <v>48</v>
      </c>
      <c r="Z13" s="129">
        <v>0.97799999999999998</v>
      </c>
      <c r="AA13" s="129" t="s">
        <v>66</v>
      </c>
      <c r="AB13" s="129" t="s">
        <v>259</v>
      </c>
      <c r="AC13" s="129" t="s">
        <v>2508</v>
      </c>
      <c r="AD13" s="129" t="s">
        <v>2509</v>
      </c>
      <c r="AE13" s="129">
        <f>MATCH(A13,'Deutschland500 freshly screened'!A:A,0)</f>
        <v>126</v>
      </c>
      <c r="AF13" s="129" t="b">
        <f t="shared" si="0"/>
        <v>0</v>
      </c>
    </row>
    <row r="14" spans="1:32" x14ac:dyDescent="0.3">
      <c r="A14" s="129" t="s">
        <v>2592</v>
      </c>
      <c r="B14" s="129">
        <v>48</v>
      </c>
      <c r="C14" s="129">
        <v>10</v>
      </c>
      <c r="D14" s="129">
        <v>15.44</v>
      </c>
      <c r="E14" s="129">
        <v>16.329999999999998</v>
      </c>
      <c r="F14" s="129">
        <v>15.59</v>
      </c>
      <c r="G14" s="129" t="s">
        <v>127</v>
      </c>
      <c r="H14" s="129" t="s">
        <v>44</v>
      </c>
      <c r="I14" s="129">
        <v>59.813000000000002</v>
      </c>
      <c r="J14" s="129">
        <v>-39</v>
      </c>
      <c r="K14" s="129">
        <v>-21</v>
      </c>
      <c r="L14" s="129" t="s">
        <v>25</v>
      </c>
      <c r="M14" s="129">
        <v>53.883000000000003</v>
      </c>
      <c r="N14" s="129">
        <v>2.5579999999999998</v>
      </c>
      <c r="O14" s="129">
        <v>21.065000000000001</v>
      </c>
      <c r="P14" s="129">
        <v>0.85</v>
      </c>
      <c r="Q14" s="129">
        <v>58.83</v>
      </c>
      <c r="R14" s="129">
        <v>52.94</v>
      </c>
      <c r="S14" s="129">
        <v>51.131999999999998</v>
      </c>
      <c r="T14" s="129">
        <v>1</v>
      </c>
      <c r="U14" s="129">
        <v>235</v>
      </c>
      <c r="V14" s="129" t="s">
        <v>45</v>
      </c>
      <c r="W14" s="129">
        <v>0</v>
      </c>
      <c r="X14" s="129" t="s">
        <v>25</v>
      </c>
      <c r="Y14" s="129">
        <v>48</v>
      </c>
      <c r="Z14" s="129">
        <v>0.95699999999999996</v>
      </c>
      <c r="AA14" s="129" t="s">
        <v>44</v>
      </c>
      <c r="AB14" s="129" t="s">
        <v>127</v>
      </c>
      <c r="AC14" s="129" t="s">
        <v>2593</v>
      </c>
      <c r="AD14" s="129" t="s">
        <v>2594</v>
      </c>
      <c r="AE14" s="129">
        <f>MATCH(A14,'Deutschland500 freshly screened'!A:A,0)</f>
        <v>153</v>
      </c>
      <c r="AF14" s="129" t="b">
        <f t="shared" si="0"/>
        <v>0</v>
      </c>
    </row>
    <row r="15" spans="1:32" x14ac:dyDescent="0.3">
      <c r="A15" s="129" t="s">
        <v>2541</v>
      </c>
      <c r="B15" s="129">
        <v>48</v>
      </c>
      <c r="C15" s="129">
        <v>30</v>
      </c>
      <c r="D15" s="129">
        <v>11.41</v>
      </c>
      <c r="E15" s="129">
        <v>12.16</v>
      </c>
      <c r="F15" s="129">
        <v>8.64</v>
      </c>
      <c r="G15" s="129" t="s">
        <v>700</v>
      </c>
      <c r="H15" s="129" t="s">
        <v>31</v>
      </c>
      <c r="I15" s="129">
        <v>162.916</v>
      </c>
      <c r="J15" s="129">
        <v>-43</v>
      </c>
      <c r="K15" s="129">
        <v>-6</v>
      </c>
      <c r="L15" s="129" t="s">
        <v>25</v>
      </c>
      <c r="M15" s="129">
        <v>49.468000000000004</v>
      </c>
      <c r="N15" s="129">
        <v>4.0019999999999998</v>
      </c>
      <c r="O15" s="129">
        <v>12.36</v>
      </c>
      <c r="P15" s="129">
        <v>2.2240000000000002</v>
      </c>
      <c r="Q15" s="129">
        <v>22.48</v>
      </c>
      <c r="R15" s="129">
        <v>139.28</v>
      </c>
      <c r="S15" s="129">
        <v>143.46600000000001</v>
      </c>
      <c r="T15" s="129">
        <v>-1</v>
      </c>
      <c r="U15" s="129">
        <v>89</v>
      </c>
      <c r="V15" s="129" t="s">
        <v>45</v>
      </c>
      <c r="W15" s="129">
        <v>0</v>
      </c>
      <c r="X15" s="129" t="s">
        <v>25</v>
      </c>
      <c r="Y15" s="129">
        <v>48</v>
      </c>
      <c r="Z15" s="129">
        <v>0.84899999999999998</v>
      </c>
      <c r="AA15" s="129" t="s">
        <v>31</v>
      </c>
      <c r="AB15" s="129" t="s">
        <v>701</v>
      </c>
      <c r="AC15" s="129" t="s">
        <v>438</v>
      </c>
      <c r="AD15" s="129" t="s">
        <v>438</v>
      </c>
      <c r="AE15" s="129">
        <f>MATCH(A15,'Deutschland500 freshly screened'!A:A,0)</f>
        <v>101</v>
      </c>
      <c r="AF15" s="129" t="b">
        <f t="shared" si="0"/>
        <v>0</v>
      </c>
    </row>
    <row r="16" spans="1:32" x14ac:dyDescent="0.3">
      <c r="A16" s="129" t="s">
        <v>2553</v>
      </c>
      <c r="B16" s="129">
        <v>47</v>
      </c>
      <c r="C16" s="129">
        <v>4</v>
      </c>
      <c r="D16" s="129">
        <v>15.95</v>
      </c>
      <c r="E16" s="129">
        <v>31.31</v>
      </c>
      <c r="F16" s="129">
        <v>35.25</v>
      </c>
      <c r="G16" s="129" t="s">
        <v>27</v>
      </c>
      <c r="H16" s="129" t="s">
        <v>28</v>
      </c>
      <c r="I16" s="129">
        <v>1.2070000000000001</v>
      </c>
      <c r="J16" s="129">
        <v>-81</v>
      </c>
      <c r="K16" s="129">
        <v>-62</v>
      </c>
      <c r="L16" s="129" t="s">
        <v>25</v>
      </c>
      <c r="M16" s="129">
        <v>136.37899999999999</v>
      </c>
      <c r="N16" s="129">
        <v>4.3819999999999997</v>
      </c>
      <c r="O16" s="129">
        <v>31.126000000000001</v>
      </c>
      <c r="P16" s="129">
        <v>0.25900000000000001</v>
      </c>
      <c r="Q16" s="129">
        <v>-25.126000000000001</v>
      </c>
      <c r="R16" s="129">
        <v>10.984999999999999</v>
      </c>
      <c r="S16" s="129">
        <v>10.406000000000001</v>
      </c>
      <c r="T16" s="129">
        <v>1</v>
      </c>
      <c r="U16" s="129">
        <v>773</v>
      </c>
      <c r="V16" s="129" t="s">
        <v>45</v>
      </c>
      <c r="W16" s="129">
        <v>0</v>
      </c>
      <c r="X16" s="129" t="s">
        <v>25</v>
      </c>
      <c r="Y16" s="129">
        <v>47</v>
      </c>
      <c r="Z16" s="129">
        <v>0.98899999999999999</v>
      </c>
      <c r="AA16" s="129" t="s">
        <v>28</v>
      </c>
      <c r="AB16" s="129" t="s">
        <v>27</v>
      </c>
      <c r="AC16" s="129" t="s">
        <v>2554</v>
      </c>
      <c r="AD16" s="129" t="s">
        <v>2555</v>
      </c>
      <c r="AE16" s="129">
        <f>MATCH(A16,'Deutschland500 freshly screened'!A:A,0)</f>
        <v>22</v>
      </c>
      <c r="AF16" s="129" t="b">
        <f t="shared" si="0"/>
        <v>1</v>
      </c>
    </row>
    <row r="17" spans="1:32" x14ac:dyDescent="0.3">
      <c r="A17" s="129" t="s">
        <v>2532</v>
      </c>
      <c r="B17" s="129">
        <v>47</v>
      </c>
      <c r="C17" s="129">
        <v>14</v>
      </c>
      <c r="D17" s="129">
        <v>15.49</v>
      </c>
      <c r="E17" s="129">
        <v>18.3</v>
      </c>
      <c r="F17" s="129">
        <v>25.27</v>
      </c>
      <c r="G17" s="129" t="s">
        <v>88</v>
      </c>
      <c r="H17" s="129" t="s">
        <v>31</v>
      </c>
      <c r="I17" s="129">
        <v>2.7730000000000001</v>
      </c>
      <c r="J17" s="129">
        <v>-62</v>
      </c>
      <c r="K17" s="129">
        <v>-37</v>
      </c>
      <c r="L17" s="129" t="s">
        <v>25</v>
      </c>
      <c r="M17" s="129">
        <v>59.847999999999999</v>
      </c>
      <c r="N17" s="129">
        <v>3.2650000000000001</v>
      </c>
      <c r="O17" s="129">
        <v>18.332000000000001</v>
      </c>
      <c r="P17" s="129">
        <v>2.831</v>
      </c>
      <c r="Q17" s="129">
        <v>-10.597</v>
      </c>
      <c r="R17" s="129">
        <v>92.45</v>
      </c>
      <c r="S17" s="129">
        <v>84.731999999999999</v>
      </c>
      <c r="T17" s="129">
        <v>1</v>
      </c>
      <c r="U17" s="129">
        <v>70</v>
      </c>
      <c r="V17" s="129" t="s">
        <v>45</v>
      </c>
      <c r="W17" s="129">
        <v>0</v>
      </c>
      <c r="X17" s="129" t="s">
        <v>25</v>
      </c>
      <c r="Y17" s="129">
        <v>47</v>
      </c>
      <c r="Z17" s="129">
        <v>0.93500000000000005</v>
      </c>
      <c r="AA17" s="129" t="s">
        <v>31</v>
      </c>
      <c r="AB17" s="129" t="s">
        <v>88</v>
      </c>
      <c r="AC17" s="129" t="s">
        <v>2533</v>
      </c>
      <c r="AD17" s="129" t="s">
        <v>2534</v>
      </c>
      <c r="AE17" s="129">
        <f>MATCH(A17,'Deutschland500 freshly screened'!A:A,0)</f>
        <v>199</v>
      </c>
      <c r="AF17" s="129" t="b">
        <f t="shared" si="0"/>
        <v>0</v>
      </c>
    </row>
    <row r="18" spans="1:32" x14ac:dyDescent="0.3">
      <c r="A18" s="129" t="s">
        <v>2547</v>
      </c>
      <c r="B18" s="129">
        <v>45</v>
      </c>
      <c r="C18" s="129">
        <v>12</v>
      </c>
      <c r="D18" s="129">
        <v>14.66</v>
      </c>
      <c r="E18" s="129">
        <v>22.33</v>
      </c>
      <c r="F18" s="129">
        <v>22.93</v>
      </c>
      <c r="G18" s="129" t="s">
        <v>81</v>
      </c>
      <c r="H18" s="129" t="s">
        <v>24</v>
      </c>
      <c r="I18" s="129">
        <v>13.236000000000001</v>
      </c>
      <c r="J18" s="129">
        <v>-62</v>
      </c>
      <c r="K18" s="129">
        <v>-1</v>
      </c>
      <c r="L18" s="129" t="s">
        <v>25</v>
      </c>
      <c r="M18" s="129">
        <v>60.305</v>
      </c>
      <c r="N18" s="129">
        <v>3.0030000000000001</v>
      </c>
      <c r="O18" s="129">
        <v>20.079000000000001</v>
      </c>
      <c r="P18" s="129">
        <v>5.9660000000000002</v>
      </c>
      <c r="Q18" s="129">
        <v>-38.548999999999999</v>
      </c>
      <c r="R18" s="129">
        <v>305.10000000000002</v>
      </c>
      <c r="S18" s="129">
        <v>292.11099999999999</v>
      </c>
      <c r="T18" s="129">
        <v>1</v>
      </c>
      <c r="U18" s="129">
        <v>33</v>
      </c>
      <c r="V18" s="129" t="s">
        <v>45</v>
      </c>
      <c r="W18" s="129">
        <v>0</v>
      </c>
      <c r="X18" s="129" t="s">
        <v>25</v>
      </c>
      <c r="Y18" s="129">
        <v>45</v>
      </c>
      <c r="Z18" s="129">
        <v>0.94599999999999995</v>
      </c>
      <c r="AA18" s="129" t="s">
        <v>24</v>
      </c>
      <c r="AB18" s="129" t="s">
        <v>81</v>
      </c>
      <c r="AC18" s="129" t="s">
        <v>2548</v>
      </c>
      <c r="AD18" s="129" t="s">
        <v>2549</v>
      </c>
      <c r="AE18" s="129">
        <f>MATCH(A18,'Deutschland500 freshly screened'!A:A,0)</f>
        <v>38</v>
      </c>
      <c r="AF18" s="129" t="b">
        <f t="shared" si="0"/>
        <v>1</v>
      </c>
    </row>
    <row r="19" spans="1:32" x14ac:dyDescent="0.3">
      <c r="A19" s="129" t="s">
        <v>2544</v>
      </c>
      <c r="B19" s="129">
        <v>45</v>
      </c>
      <c r="C19" s="129">
        <v>13</v>
      </c>
      <c r="D19" s="129">
        <v>21.15</v>
      </c>
      <c r="E19" s="129">
        <v>19.66</v>
      </c>
      <c r="F19" s="129">
        <v>25.3</v>
      </c>
      <c r="G19" s="129" t="s">
        <v>509</v>
      </c>
      <c r="H19" s="129" t="s">
        <v>66</v>
      </c>
      <c r="I19" s="129">
        <v>2.927</v>
      </c>
      <c r="J19" s="129">
        <v>-56</v>
      </c>
      <c r="K19" s="129">
        <v>-35</v>
      </c>
      <c r="L19" s="129" t="s">
        <v>25</v>
      </c>
      <c r="M19" s="129">
        <v>98.668000000000006</v>
      </c>
      <c r="N19" s="129">
        <v>4.9189999999999996</v>
      </c>
      <c r="O19" s="129">
        <v>20.058</v>
      </c>
      <c r="P19" s="129">
        <v>0.999</v>
      </c>
      <c r="Q19" s="129">
        <v>0</v>
      </c>
      <c r="R19" s="129">
        <v>52.65</v>
      </c>
      <c r="S19" s="129">
        <v>54.783999999999999</v>
      </c>
      <c r="T19" s="129">
        <v>-1</v>
      </c>
      <c r="U19" s="129">
        <v>200</v>
      </c>
      <c r="V19" s="129" t="s">
        <v>45</v>
      </c>
      <c r="W19" s="129">
        <v>0</v>
      </c>
      <c r="X19" s="129" t="s">
        <v>25</v>
      </c>
      <c r="Y19" s="129">
        <v>45</v>
      </c>
      <c r="Z19" s="129">
        <v>0.94099999999999995</v>
      </c>
      <c r="AA19" s="129" t="s">
        <v>66</v>
      </c>
      <c r="AB19" s="129" t="s">
        <v>509</v>
      </c>
      <c r="AC19" s="129" t="s">
        <v>2545</v>
      </c>
      <c r="AD19" s="129" t="s">
        <v>2546</v>
      </c>
      <c r="AE19" s="129">
        <f>MATCH(A19,'Deutschland500 freshly screened'!A:A,0)</f>
        <v>3</v>
      </c>
      <c r="AF19" s="129" t="b">
        <f t="shared" si="0"/>
        <v>1</v>
      </c>
    </row>
    <row r="20" spans="1:32" x14ac:dyDescent="0.3">
      <c r="A20" s="129" t="s">
        <v>2609</v>
      </c>
      <c r="B20" s="129">
        <v>45</v>
      </c>
      <c r="C20" s="129">
        <v>28</v>
      </c>
      <c r="D20" s="129">
        <v>13.63</v>
      </c>
      <c r="E20" s="129">
        <v>16.18</v>
      </c>
      <c r="F20" s="129">
        <v>11.78</v>
      </c>
      <c r="G20" s="129" t="s">
        <v>365</v>
      </c>
      <c r="H20" s="129" t="s">
        <v>36</v>
      </c>
      <c r="I20" s="129">
        <v>0.52200000000000002</v>
      </c>
      <c r="J20" s="129">
        <v>-68</v>
      </c>
      <c r="K20" s="129">
        <v>-34</v>
      </c>
      <c r="L20" s="129" t="s">
        <v>25</v>
      </c>
      <c r="M20" s="129">
        <v>46.548999999999999</v>
      </c>
      <c r="N20" s="129">
        <v>3.581</v>
      </c>
      <c r="O20" s="129">
        <v>12.999000000000001</v>
      </c>
      <c r="P20" s="129">
        <v>1.1539999999999999</v>
      </c>
      <c r="Q20" s="129">
        <v>-8.6630000000000003</v>
      </c>
      <c r="R20" s="129">
        <v>51.7</v>
      </c>
      <c r="S20" s="129">
        <v>48.886000000000003</v>
      </c>
      <c r="T20" s="129">
        <v>1</v>
      </c>
      <c r="U20" s="129">
        <v>173</v>
      </c>
      <c r="V20" s="129" t="s">
        <v>45</v>
      </c>
      <c r="W20" s="129">
        <v>0</v>
      </c>
      <c r="X20" s="129" t="s">
        <v>25</v>
      </c>
      <c r="Y20" s="129">
        <v>45</v>
      </c>
      <c r="Z20" s="129">
        <v>0.86</v>
      </c>
      <c r="AA20" s="129" t="s">
        <v>36</v>
      </c>
      <c r="AB20" s="129" t="s">
        <v>365</v>
      </c>
      <c r="AC20" s="129" t="s">
        <v>2610</v>
      </c>
      <c r="AD20" s="129" t="s">
        <v>2611</v>
      </c>
      <c r="AE20" s="129">
        <f>MATCH(A20,'Deutschland500 freshly screened'!A:A,0)</f>
        <v>198</v>
      </c>
      <c r="AF20" s="129" t="b">
        <f t="shared" si="0"/>
        <v>0</v>
      </c>
    </row>
    <row r="21" spans="1:32" x14ac:dyDescent="0.3">
      <c r="A21" s="129" t="s">
        <v>2524</v>
      </c>
      <c r="B21" s="129">
        <v>45</v>
      </c>
      <c r="C21" s="129">
        <v>32</v>
      </c>
      <c r="D21" s="129">
        <v>10.84</v>
      </c>
      <c r="E21" s="129">
        <v>23.32</v>
      </c>
      <c r="F21" s="129">
        <v>17.95</v>
      </c>
      <c r="G21" s="129" t="s">
        <v>127</v>
      </c>
      <c r="H21" s="129" t="s">
        <v>44</v>
      </c>
      <c r="I21" s="129">
        <v>0.91</v>
      </c>
      <c r="J21" s="129">
        <v>-57</v>
      </c>
      <c r="K21" s="129">
        <v>-42</v>
      </c>
      <c r="L21" s="129" t="s">
        <v>25</v>
      </c>
      <c r="M21" s="129">
        <v>54.043999999999997</v>
      </c>
      <c r="N21" s="129">
        <v>4.4850000000000003</v>
      </c>
      <c r="O21" s="129">
        <v>12.05</v>
      </c>
      <c r="P21" s="129">
        <v>1.2869999999999999</v>
      </c>
      <c r="Q21" s="129">
        <v>0</v>
      </c>
      <c r="R21" s="129">
        <v>46</v>
      </c>
      <c r="S21" s="129">
        <v>42.238999999999997</v>
      </c>
      <c r="T21" s="129">
        <v>1</v>
      </c>
      <c r="U21" s="129">
        <v>155</v>
      </c>
      <c r="V21" s="129" t="s">
        <v>45</v>
      </c>
      <c r="W21" s="129">
        <v>0</v>
      </c>
      <c r="X21" s="129" t="s">
        <v>25</v>
      </c>
      <c r="Y21" s="129">
        <v>45</v>
      </c>
      <c r="Z21" s="129">
        <v>0.83899999999999997</v>
      </c>
      <c r="AA21" s="129" t="s">
        <v>44</v>
      </c>
      <c r="AB21" s="129" t="s">
        <v>127</v>
      </c>
      <c r="AC21" s="129" t="s">
        <v>2525</v>
      </c>
      <c r="AD21" s="129" t="s">
        <v>2526</v>
      </c>
      <c r="AE21" s="129" t="e">
        <f>MATCH(A21,'Deutschland500 freshly screened'!A:A,0)</f>
        <v>#N/A</v>
      </c>
      <c r="AF21" s="129" t="e">
        <f t="shared" si="0"/>
        <v>#N/A</v>
      </c>
    </row>
    <row r="22" spans="1:32" x14ac:dyDescent="0.3">
      <c r="A22" s="129" t="s">
        <v>2535</v>
      </c>
      <c r="B22" s="129">
        <v>44</v>
      </c>
      <c r="C22" s="129">
        <v>2</v>
      </c>
      <c r="D22" s="129">
        <v>14.33</v>
      </c>
      <c r="E22" s="129">
        <v>25.88</v>
      </c>
      <c r="F22" s="129">
        <v>24.92</v>
      </c>
      <c r="G22" s="129" t="s">
        <v>365</v>
      </c>
      <c r="H22" s="129" t="s">
        <v>36</v>
      </c>
      <c r="I22" s="129">
        <v>9.1440000000000001</v>
      </c>
      <c r="J22" s="129">
        <v>-59</v>
      </c>
      <c r="K22" s="129">
        <v>-2</v>
      </c>
      <c r="L22" s="129" t="s">
        <v>25</v>
      </c>
      <c r="M22" s="129">
        <v>88.861000000000004</v>
      </c>
      <c r="N22" s="129">
        <v>1.9159999999999999</v>
      </c>
      <c r="O22" s="129">
        <v>46.389000000000003</v>
      </c>
      <c r="P22" s="129">
        <v>1.298</v>
      </c>
      <c r="Q22" s="129">
        <v>-15.404</v>
      </c>
      <c r="R22" s="129">
        <v>82.2</v>
      </c>
      <c r="S22" s="129">
        <v>79.799000000000007</v>
      </c>
      <c r="T22" s="129">
        <v>1</v>
      </c>
      <c r="U22" s="129">
        <v>154</v>
      </c>
      <c r="V22" s="129" t="s">
        <v>45</v>
      </c>
      <c r="W22" s="129">
        <v>0</v>
      </c>
      <c r="X22" s="129" t="s">
        <v>25</v>
      </c>
      <c r="Y22" s="129">
        <v>44</v>
      </c>
      <c r="Z22" s="129">
        <v>1</v>
      </c>
      <c r="AA22" s="129" t="s">
        <v>36</v>
      </c>
      <c r="AB22" s="129" t="s">
        <v>365</v>
      </c>
      <c r="AC22" s="129" t="s">
        <v>2536</v>
      </c>
      <c r="AD22" s="129" t="s">
        <v>2537</v>
      </c>
      <c r="AE22" s="129">
        <f>MATCH(A22,'Deutschland500 freshly screened'!A:A,0)</f>
        <v>87</v>
      </c>
      <c r="AF22" s="129" t="b">
        <f t="shared" si="0"/>
        <v>0</v>
      </c>
    </row>
    <row r="23" spans="1:32" x14ac:dyDescent="0.3">
      <c r="A23" s="129" t="s">
        <v>2520</v>
      </c>
      <c r="B23" s="129">
        <v>44</v>
      </c>
      <c r="C23" s="129">
        <v>22</v>
      </c>
      <c r="D23" s="129">
        <v>7.92</v>
      </c>
      <c r="E23" s="129">
        <v>22.77</v>
      </c>
      <c r="F23" s="129">
        <v>18.690000000000001</v>
      </c>
      <c r="G23" s="129" t="s">
        <v>109</v>
      </c>
      <c r="H23" s="129" t="s">
        <v>31</v>
      </c>
      <c r="I23" s="129">
        <v>0.78900000000000003</v>
      </c>
      <c r="J23" s="129">
        <v>-59</v>
      </c>
      <c r="K23" s="129">
        <v>-38</v>
      </c>
      <c r="L23" s="129" t="s">
        <v>25</v>
      </c>
      <c r="M23" s="129">
        <v>86.509</v>
      </c>
      <c r="N23" s="129">
        <v>5.3520000000000003</v>
      </c>
      <c r="O23" s="129">
        <v>16.164000000000001</v>
      </c>
      <c r="P23" s="129">
        <v>0.83699999999999997</v>
      </c>
      <c r="Q23" s="129">
        <v>21.495000000000001</v>
      </c>
      <c r="R23" s="129">
        <v>29.98</v>
      </c>
      <c r="S23" s="129">
        <v>28.8</v>
      </c>
      <c r="T23" s="129">
        <v>1</v>
      </c>
      <c r="U23" s="129">
        <v>238</v>
      </c>
      <c r="V23" s="129" t="s">
        <v>45</v>
      </c>
      <c r="W23" s="129">
        <v>0</v>
      </c>
      <c r="X23" s="129" t="s">
        <v>45</v>
      </c>
      <c r="Y23" s="129">
        <v>44</v>
      </c>
      <c r="Z23" s="129">
        <v>0.89200000000000002</v>
      </c>
      <c r="AA23" s="129" t="s">
        <v>31</v>
      </c>
      <c r="AB23" s="129" t="s">
        <v>109</v>
      </c>
      <c r="AC23" s="129" t="s">
        <v>2521</v>
      </c>
      <c r="AD23" s="129" t="s">
        <v>2522</v>
      </c>
      <c r="AE23" s="129">
        <f>MATCH(A23,'Deutschland500 freshly screened'!A:A,0)</f>
        <v>181</v>
      </c>
      <c r="AF23" s="129" t="b">
        <f t="shared" si="0"/>
        <v>0</v>
      </c>
    </row>
    <row r="24" spans="1:32" x14ac:dyDescent="0.3">
      <c r="A24" s="129" t="s">
        <v>2584</v>
      </c>
      <c r="B24" s="129">
        <v>43</v>
      </c>
      <c r="C24" s="129">
        <v>19</v>
      </c>
      <c r="D24" s="129">
        <v>8.2200000000000006</v>
      </c>
      <c r="E24" s="129">
        <v>6.76</v>
      </c>
      <c r="F24" s="129">
        <v>7.48</v>
      </c>
      <c r="G24" s="129" t="s">
        <v>56</v>
      </c>
      <c r="H24" s="129" t="s">
        <v>24</v>
      </c>
      <c r="I24" s="129">
        <v>1.5589999999999999</v>
      </c>
      <c r="J24" s="129">
        <v>-45</v>
      </c>
      <c r="K24" s="129">
        <v>-30</v>
      </c>
      <c r="L24" s="129" t="s">
        <v>25</v>
      </c>
      <c r="M24" s="129">
        <v>17.946999999999999</v>
      </c>
      <c r="N24" s="129">
        <v>1.071</v>
      </c>
      <c r="O24" s="129">
        <v>16.75</v>
      </c>
      <c r="P24" s="129">
        <v>1.194</v>
      </c>
      <c r="Q24" s="129">
        <v>184.17699999999999</v>
      </c>
      <c r="R24" s="129">
        <v>158</v>
      </c>
      <c r="S24" s="129">
        <v>154.416</v>
      </c>
      <c r="T24" s="129">
        <v>1</v>
      </c>
      <c r="U24" s="129">
        <v>167</v>
      </c>
      <c r="V24" s="129" t="s">
        <v>45</v>
      </c>
      <c r="W24" s="129">
        <v>0</v>
      </c>
      <c r="X24" s="129" t="s">
        <v>45</v>
      </c>
      <c r="Y24" s="129">
        <v>43</v>
      </c>
      <c r="Z24" s="129">
        <v>0.90900000000000003</v>
      </c>
      <c r="AA24" s="129" t="s">
        <v>24</v>
      </c>
      <c r="AB24" s="129" t="s">
        <v>56</v>
      </c>
      <c r="AC24" s="129" t="s">
        <v>2585</v>
      </c>
      <c r="AD24" s="129" t="s">
        <v>2586</v>
      </c>
      <c r="AE24" s="129">
        <f>MATCH(A24,'Deutschland500 freshly screened'!A:A,0)</f>
        <v>107</v>
      </c>
      <c r="AF24" s="129" t="b">
        <f t="shared" si="0"/>
        <v>0</v>
      </c>
    </row>
    <row r="25" spans="1:32" x14ac:dyDescent="0.3">
      <c r="A25" s="129" t="s">
        <v>2513</v>
      </c>
      <c r="B25" s="129">
        <v>42</v>
      </c>
      <c r="C25" s="129">
        <v>7</v>
      </c>
      <c r="D25" s="129">
        <v>18.95</v>
      </c>
      <c r="E25" s="129">
        <v>30.24</v>
      </c>
      <c r="F25" s="129">
        <v>27.16</v>
      </c>
      <c r="G25" s="129" t="s">
        <v>43</v>
      </c>
      <c r="H25" s="129" t="s">
        <v>44</v>
      </c>
      <c r="I25" s="129">
        <v>2.5920000000000001</v>
      </c>
      <c r="J25" s="129">
        <v>-73</v>
      </c>
      <c r="K25" s="129">
        <v>-52</v>
      </c>
      <c r="L25" s="129" t="s">
        <v>45</v>
      </c>
      <c r="M25" s="129">
        <v>95.16</v>
      </c>
      <c r="N25" s="129">
        <v>4.1230000000000002</v>
      </c>
      <c r="O25" s="129">
        <v>23.082000000000001</v>
      </c>
      <c r="P25" s="129">
        <v>0.19900000000000001</v>
      </c>
      <c r="Q25" s="129">
        <v>55.164999999999999</v>
      </c>
      <c r="R25" s="129">
        <v>11.8</v>
      </c>
      <c r="S25" s="129">
        <v>11.231999999999999</v>
      </c>
      <c r="T25" s="129">
        <v>1</v>
      </c>
      <c r="U25" s="129">
        <v>1003</v>
      </c>
      <c r="V25" s="129" t="s">
        <v>45</v>
      </c>
      <c r="W25" s="129">
        <v>0</v>
      </c>
      <c r="X25" s="129" t="s">
        <v>25</v>
      </c>
      <c r="Y25" s="129">
        <v>42</v>
      </c>
      <c r="Z25" s="129">
        <v>0.97299999999999998</v>
      </c>
      <c r="AA25" s="129" t="s">
        <v>44</v>
      </c>
      <c r="AB25" s="129" t="s">
        <v>43</v>
      </c>
      <c r="AC25" s="129" t="s">
        <v>2514</v>
      </c>
      <c r="AD25" s="129" t="s">
        <v>2515</v>
      </c>
      <c r="AE25" s="129">
        <f>MATCH(A25,'Deutschland500 freshly screened'!A:A,0)</f>
        <v>182</v>
      </c>
      <c r="AF25" s="129" t="b">
        <f t="shared" si="0"/>
        <v>0</v>
      </c>
    </row>
    <row r="26" spans="1:32" x14ac:dyDescent="0.3">
      <c r="A26" s="129" t="s">
        <v>2606</v>
      </c>
      <c r="B26" s="129">
        <v>42</v>
      </c>
      <c r="C26" s="129">
        <v>23</v>
      </c>
      <c r="D26" s="129">
        <v>7.84</v>
      </c>
      <c r="E26" s="129">
        <v>1.94</v>
      </c>
      <c r="F26" s="129">
        <v>5.31</v>
      </c>
      <c r="G26" s="129" t="s">
        <v>160</v>
      </c>
      <c r="H26" s="129" t="s">
        <v>66</v>
      </c>
      <c r="I26" s="129">
        <v>5.8079999999999998</v>
      </c>
      <c r="J26" s="129">
        <v>-55</v>
      </c>
      <c r="K26" s="129">
        <v>-16</v>
      </c>
      <c r="L26" s="129" t="s">
        <v>25</v>
      </c>
      <c r="M26" s="129">
        <v>53.079000000000001</v>
      </c>
      <c r="N26" s="129">
        <v>3.6709999999999998</v>
      </c>
      <c r="O26" s="129">
        <v>14.458</v>
      </c>
      <c r="P26" s="129">
        <v>1.365</v>
      </c>
      <c r="Q26" s="129">
        <v>10.992000000000001</v>
      </c>
      <c r="R26" s="129">
        <v>60.5</v>
      </c>
      <c r="S26" s="129">
        <v>64.745999999999995</v>
      </c>
      <c r="T26" s="129">
        <v>-1</v>
      </c>
      <c r="U26" s="129">
        <v>146</v>
      </c>
      <c r="V26" s="129" t="s">
        <v>45</v>
      </c>
      <c r="W26" s="129">
        <v>0</v>
      </c>
      <c r="X26" s="129" t="s">
        <v>45</v>
      </c>
      <c r="Y26" s="129">
        <v>42</v>
      </c>
      <c r="Z26" s="129">
        <v>0.88700000000000001</v>
      </c>
      <c r="AA26" s="129" t="s">
        <v>66</v>
      </c>
      <c r="AB26" s="129" t="s">
        <v>160</v>
      </c>
      <c r="AC26" s="129" t="s">
        <v>2607</v>
      </c>
      <c r="AD26" s="129" t="s">
        <v>2608</v>
      </c>
      <c r="AE26" s="129">
        <f>MATCH(A26,'Deutschland500 freshly screened'!A:A,0)</f>
        <v>51</v>
      </c>
      <c r="AF26" s="129" t="b">
        <f t="shared" si="0"/>
        <v>0</v>
      </c>
    </row>
    <row r="27" spans="1:32" x14ac:dyDescent="0.3">
      <c r="A27" s="129" t="s">
        <v>2527</v>
      </c>
      <c r="B27" s="129">
        <v>41</v>
      </c>
      <c r="C27" s="129">
        <v>29</v>
      </c>
      <c r="D27" s="129">
        <v>8.57</v>
      </c>
      <c r="E27" s="129">
        <v>12.13</v>
      </c>
      <c r="F27" s="129">
        <v>14</v>
      </c>
      <c r="G27" s="129" t="s">
        <v>127</v>
      </c>
      <c r="H27" s="129" t="s">
        <v>44</v>
      </c>
      <c r="I27" s="129">
        <v>0.90700000000000003</v>
      </c>
      <c r="J27" s="129">
        <v>-61</v>
      </c>
      <c r="K27" s="129">
        <v>-48</v>
      </c>
      <c r="L27" s="129" t="s">
        <v>25</v>
      </c>
      <c r="M27" s="129">
        <v>62.05</v>
      </c>
      <c r="N27" s="129">
        <v>4.9640000000000004</v>
      </c>
      <c r="O27" s="129">
        <v>12.5</v>
      </c>
      <c r="P27" s="129">
        <v>1.4039999999999999</v>
      </c>
      <c r="Q27" s="129">
        <v>-14.242000000000001</v>
      </c>
      <c r="R27" s="129">
        <v>51.3</v>
      </c>
      <c r="S27" s="129">
        <v>54.033999999999999</v>
      </c>
      <c r="T27" s="129">
        <v>-1</v>
      </c>
      <c r="U27" s="129">
        <v>142</v>
      </c>
      <c r="V27" s="129" t="s">
        <v>45</v>
      </c>
      <c r="W27" s="129">
        <v>0</v>
      </c>
      <c r="X27" s="129" t="s">
        <v>25</v>
      </c>
      <c r="Y27" s="129">
        <v>41</v>
      </c>
      <c r="Z27" s="129">
        <v>0.85499999999999998</v>
      </c>
      <c r="AA27" s="129" t="s">
        <v>44</v>
      </c>
      <c r="AB27" s="129" t="s">
        <v>127</v>
      </c>
      <c r="AC27" s="129" t="s">
        <v>2525</v>
      </c>
      <c r="AD27" s="129" t="s">
        <v>2528</v>
      </c>
      <c r="AE27" s="129">
        <f>MATCH(A27,'Deutschland500 freshly screened'!A:A,0)</f>
        <v>81</v>
      </c>
      <c r="AF27" s="129" t="b">
        <f t="shared" si="0"/>
        <v>0</v>
      </c>
    </row>
    <row r="28" spans="1:32" x14ac:dyDescent="0.3">
      <c r="A28" s="129" t="s">
        <v>2614</v>
      </c>
      <c r="B28" s="129">
        <v>40</v>
      </c>
      <c r="C28" s="129">
        <v>9</v>
      </c>
      <c r="D28" s="129">
        <v>33.979999999999997</v>
      </c>
      <c r="E28" s="129">
        <v>21.08</v>
      </c>
      <c r="F28" s="129">
        <v>30.48</v>
      </c>
      <c r="G28" s="129" t="s">
        <v>109</v>
      </c>
      <c r="H28" s="129" t="s">
        <v>31</v>
      </c>
      <c r="I28" s="129">
        <v>1.198</v>
      </c>
      <c r="J28" s="129">
        <v>-69</v>
      </c>
      <c r="K28" s="129">
        <v>-57</v>
      </c>
      <c r="L28" s="129" t="s">
        <v>25</v>
      </c>
      <c r="M28" s="129">
        <v>112.35</v>
      </c>
      <c r="N28" s="129">
        <v>4.9859999999999998</v>
      </c>
      <c r="O28" s="129">
        <v>22.532</v>
      </c>
      <c r="P28" s="129">
        <v>3.1320000000000001</v>
      </c>
      <c r="Q28" s="129">
        <v>-59.07</v>
      </c>
      <c r="R28" s="129">
        <v>89.9</v>
      </c>
      <c r="S28" s="129">
        <v>83.537000000000006</v>
      </c>
      <c r="T28" s="129">
        <v>1</v>
      </c>
      <c r="U28" s="129">
        <v>63</v>
      </c>
      <c r="V28" s="129" t="s">
        <v>45</v>
      </c>
      <c r="W28" s="129">
        <v>0</v>
      </c>
      <c r="X28" s="129" t="s">
        <v>45</v>
      </c>
      <c r="Y28" s="129">
        <v>40</v>
      </c>
      <c r="Z28" s="129">
        <v>0.96199999999999997</v>
      </c>
      <c r="AA28" s="129" t="s">
        <v>31</v>
      </c>
      <c r="AB28" s="129" t="s">
        <v>109</v>
      </c>
      <c r="AC28" s="129" t="s">
        <v>2615</v>
      </c>
      <c r="AD28" s="129" t="s">
        <v>2616</v>
      </c>
      <c r="AE28" s="129">
        <f>MATCH(A28,'Deutschland500 freshly screened'!A:A,0)</f>
        <v>151</v>
      </c>
      <c r="AF28" s="129" t="b">
        <f t="shared" si="0"/>
        <v>0</v>
      </c>
    </row>
    <row r="29" spans="1:32" x14ac:dyDescent="0.3">
      <c r="A29" s="129" t="s">
        <v>2556</v>
      </c>
      <c r="B29" s="129">
        <v>40</v>
      </c>
      <c r="C29" s="129">
        <v>11</v>
      </c>
      <c r="D29" s="129">
        <v>19.329999999999998</v>
      </c>
      <c r="E29" s="129">
        <v>35.1</v>
      </c>
      <c r="F29" s="129">
        <v>32.46</v>
      </c>
      <c r="G29" s="129" t="s">
        <v>127</v>
      </c>
      <c r="H29" s="129" t="s">
        <v>44</v>
      </c>
      <c r="I29" s="129">
        <v>0.90200000000000002</v>
      </c>
      <c r="J29" s="129">
        <v>-79</v>
      </c>
      <c r="K29" s="129">
        <v>-68</v>
      </c>
      <c r="L29" s="129" t="s">
        <v>25</v>
      </c>
      <c r="M29" s="129">
        <v>97.137</v>
      </c>
      <c r="N29" s="129">
        <v>4.7720000000000002</v>
      </c>
      <c r="O29" s="129">
        <v>20.358000000000001</v>
      </c>
      <c r="P29" s="129">
        <v>1.512</v>
      </c>
      <c r="Q29" s="129">
        <v>-7.9379999999999997</v>
      </c>
      <c r="R29" s="129">
        <v>43.34</v>
      </c>
      <c r="S29" s="129">
        <v>39.225000000000001</v>
      </c>
      <c r="T29" s="129">
        <v>1</v>
      </c>
      <c r="U29" s="129">
        <v>132</v>
      </c>
      <c r="V29" s="129" t="s">
        <v>45</v>
      </c>
      <c r="W29" s="129">
        <v>0</v>
      </c>
      <c r="X29" s="129" t="s">
        <v>45</v>
      </c>
      <c r="Y29" s="129">
        <v>40</v>
      </c>
      <c r="Z29" s="129">
        <v>0.95199999999999996</v>
      </c>
      <c r="AA29" s="129" t="s">
        <v>44</v>
      </c>
      <c r="AB29" s="129" t="s">
        <v>127</v>
      </c>
      <c r="AC29" s="129" t="s">
        <v>2557</v>
      </c>
      <c r="AD29" s="129" t="s">
        <v>2558</v>
      </c>
      <c r="AE29" s="129">
        <f>MATCH(A29,'Deutschland500 freshly screened'!A:A,0)</f>
        <v>110</v>
      </c>
      <c r="AF29" s="129" t="b">
        <f t="shared" si="0"/>
        <v>0</v>
      </c>
    </row>
    <row r="30" spans="1:32" x14ac:dyDescent="0.3">
      <c r="A30" s="129" t="s">
        <v>2499</v>
      </c>
      <c r="B30" s="129">
        <v>40</v>
      </c>
      <c r="C30" s="129">
        <v>20</v>
      </c>
      <c r="D30" s="129">
        <v>6</v>
      </c>
      <c r="E30" s="129">
        <v>18.3</v>
      </c>
      <c r="F30" s="129">
        <v>16.739999999999998</v>
      </c>
      <c r="G30" s="129" t="s">
        <v>365</v>
      </c>
      <c r="H30" s="129" t="s">
        <v>36</v>
      </c>
      <c r="I30" s="129">
        <v>0.34499999999999997</v>
      </c>
      <c r="J30" s="129">
        <v>-66</v>
      </c>
      <c r="K30" s="129">
        <v>-20</v>
      </c>
      <c r="L30" s="129" t="s">
        <v>25</v>
      </c>
      <c r="M30" s="129">
        <v>52.067999999999998</v>
      </c>
      <c r="N30" s="129">
        <v>3.1259999999999999</v>
      </c>
      <c r="O30" s="129">
        <v>16.657</v>
      </c>
      <c r="P30" s="129">
        <v>0.36899999999999999</v>
      </c>
      <c r="Q30" s="129">
        <v>27.071000000000002</v>
      </c>
      <c r="R30" s="129">
        <v>13.25</v>
      </c>
      <c r="S30" s="129">
        <v>12.872</v>
      </c>
      <c r="T30" s="129">
        <v>1</v>
      </c>
      <c r="U30" s="129">
        <v>541</v>
      </c>
      <c r="V30" s="129" t="s">
        <v>45</v>
      </c>
      <c r="W30" s="129">
        <v>0</v>
      </c>
      <c r="X30" s="129" t="s">
        <v>25</v>
      </c>
      <c r="Y30" s="129">
        <v>40</v>
      </c>
      <c r="Z30" s="129">
        <v>0.90300000000000002</v>
      </c>
      <c r="AA30" s="129" t="s">
        <v>36</v>
      </c>
      <c r="AB30" s="129" t="s">
        <v>365</v>
      </c>
      <c r="AC30" s="129" t="s">
        <v>2500</v>
      </c>
      <c r="AD30" s="129" t="s">
        <v>2501</v>
      </c>
      <c r="AE30" s="129" t="e">
        <f>MATCH(A30,'Deutschland500 freshly screened'!A:A,0)</f>
        <v>#N/A</v>
      </c>
      <c r="AF30" s="129" t="e">
        <f t="shared" si="0"/>
        <v>#N/A</v>
      </c>
    </row>
    <row r="31" spans="1:32" x14ac:dyDescent="0.3">
      <c r="A31" s="129" t="s">
        <v>2538</v>
      </c>
      <c r="B31" s="129">
        <v>40</v>
      </c>
      <c r="C31" s="129">
        <v>21</v>
      </c>
      <c r="D31" s="129">
        <v>4.49</v>
      </c>
      <c r="E31" s="129">
        <v>8.3800000000000008</v>
      </c>
      <c r="F31" s="129">
        <v>4.1100000000000003</v>
      </c>
      <c r="G31" s="129" t="s">
        <v>404</v>
      </c>
      <c r="H31" s="129" t="s">
        <v>24</v>
      </c>
      <c r="I31" s="129">
        <v>0.63200000000000001</v>
      </c>
      <c r="J31" s="129">
        <v>-60</v>
      </c>
      <c r="K31" s="129">
        <v>-43</v>
      </c>
      <c r="L31" s="129" t="s">
        <v>25</v>
      </c>
      <c r="M31" s="129">
        <v>45.545000000000002</v>
      </c>
      <c r="N31" s="129">
        <v>2.786</v>
      </c>
      <c r="O31" s="129">
        <v>16.346</v>
      </c>
      <c r="P31" s="129">
        <v>2.7570000000000001</v>
      </c>
      <c r="Q31" s="129">
        <v>-94.299000000000007</v>
      </c>
      <c r="R31" s="129">
        <v>116.4</v>
      </c>
      <c r="S31" s="129">
        <v>125.97199999999999</v>
      </c>
      <c r="T31" s="129">
        <v>-1</v>
      </c>
      <c r="U31" s="129">
        <v>72</v>
      </c>
      <c r="V31" s="129" t="s">
        <v>45</v>
      </c>
      <c r="W31" s="129">
        <v>0</v>
      </c>
      <c r="X31" s="129" t="s">
        <v>45</v>
      </c>
      <c r="Y31" s="129">
        <v>40</v>
      </c>
      <c r="Z31" s="129">
        <v>0.89800000000000002</v>
      </c>
      <c r="AA31" s="129" t="s">
        <v>24</v>
      </c>
      <c r="AB31" s="129" t="s">
        <v>404</v>
      </c>
      <c r="AC31" s="129" t="s">
        <v>2539</v>
      </c>
      <c r="AD31" s="129" t="s">
        <v>2540</v>
      </c>
      <c r="AE31" s="129">
        <f>MATCH(A31,'Deutschland500 freshly screened'!A:A,0)</f>
        <v>121</v>
      </c>
      <c r="AF31" s="129" t="b">
        <f t="shared" si="0"/>
        <v>0</v>
      </c>
    </row>
    <row r="32" spans="1:32" x14ac:dyDescent="0.3">
      <c r="A32" s="129" t="s">
        <v>2589</v>
      </c>
      <c r="B32" s="129">
        <v>39</v>
      </c>
      <c r="C32" s="129">
        <v>24</v>
      </c>
      <c r="D32" s="129">
        <v>49.33</v>
      </c>
      <c r="E32" s="129">
        <v>36.64</v>
      </c>
      <c r="F32" s="129">
        <v>34.76</v>
      </c>
      <c r="G32" s="129" t="s">
        <v>259</v>
      </c>
      <c r="H32" s="129" t="s">
        <v>66</v>
      </c>
      <c r="I32" s="129">
        <v>7.0049999999999999</v>
      </c>
      <c r="J32" s="129">
        <v>-51</v>
      </c>
      <c r="K32" s="129">
        <v>-26</v>
      </c>
      <c r="L32" s="129" t="s">
        <v>45</v>
      </c>
      <c r="M32" s="129">
        <v>149.38200000000001</v>
      </c>
      <c r="N32" s="129">
        <v>10.743</v>
      </c>
      <c r="O32" s="129">
        <v>13.904999999999999</v>
      </c>
      <c r="P32" s="129">
        <v>8.0000000000000002E-3</v>
      </c>
      <c r="Q32" s="129">
        <v>63.290999999999997</v>
      </c>
      <c r="R32" s="129">
        <v>2.355</v>
      </c>
      <c r="S32" s="129">
        <v>2.343</v>
      </c>
      <c r="T32" s="129">
        <v>1</v>
      </c>
      <c r="U32" s="129">
        <v>25316</v>
      </c>
      <c r="V32" s="129" t="s">
        <v>45</v>
      </c>
      <c r="W32" s="129">
        <v>0</v>
      </c>
      <c r="X32" s="129" t="s">
        <v>45</v>
      </c>
      <c r="Y32" s="129">
        <v>39</v>
      </c>
      <c r="Z32" s="129">
        <v>0.88200000000000001</v>
      </c>
      <c r="AA32" s="129" t="s">
        <v>66</v>
      </c>
      <c r="AB32" s="129" t="s">
        <v>259</v>
      </c>
      <c r="AC32" s="129" t="s">
        <v>2590</v>
      </c>
      <c r="AD32" s="129" t="s">
        <v>2591</v>
      </c>
      <c r="AE32" s="129" t="e">
        <f>MATCH(A32,'Deutschland500 freshly screened'!A:A,0)</f>
        <v>#N/A</v>
      </c>
      <c r="AF32" s="129" t="e">
        <f t="shared" si="0"/>
        <v>#N/A</v>
      </c>
    </row>
    <row r="33" spans="1:32" x14ac:dyDescent="0.3">
      <c r="A33" s="129" t="s">
        <v>2572</v>
      </c>
      <c r="B33" s="129">
        <v>29</v>
      </c>
      <c r="C33" s="129">
        <v>31</v>
      </c>
      <c r="D33" s="129">
        <v>57.87</v>
      </c>
      <c r="E33" s="129">
        <v>40.21</v>
      </c>
      <c r="F33" s="129">
        <v>44.24</v>
      </c>
      <c r="G33" s="129" t="s">
        <v>702</v>
      </c>
      <c r="H33" s="129" t="s">
        <v>31</v>
      </c>
      <c r="I33" s="129">
        <v>0.40200000000000002</v>
      </c>
      <c r="J33" s="129">
        <v>-56</v>
      </c>
      <c r="K33" s="129">
        <v>-15</v>
      </c>
      <c r="L33" s="129" t="s">
        <v>45</v>
      </c>
      <c r="M33" s="129">
        <v>189.012</v>
      </c>
      <c r="N33" s="129">
        <v>15.593999999999999</v>
      </c>
      <c r="O33" s="129">
        <v>12.121</v>
      </c>
      <c r="P33" s="129">
        <v>0.22700000000000001</v>
      </c>
      <c r="Q33" s="129">
        <v>0</v>
      </c>
      <c r="R33" s="129">
        <v>40.1</v>
      </c>
      <c r="S33" s="129">
        <v>39.42</v>
      </c>
      <c r="T33" s="129">
        <v>1</v>
      </c>
      <c r="U33" s="129">
        <v>883</v>
      </c>
      <c r="V33" s="129" t="s">
        <v>45</v>
      </c>
      <c r="W33" s="129">
        <v>0</v>
      </c>
      <c r="X33" s="129" t="s">
        <v>25</v>
      </c>
      <c r="Y33" s="129">
        <v>29</v>
      </c>
      <c r="Z33" s="129">
        <v>0.84399999999999997</v>
      </c>
      <c r="AA33" s="129" t="s">
        <v>31</v>
      </c>
      <c r="AB33" s="129" t="s">
        <v>703</v>
      </c>
      <c r="AC33" s="129" t="s">
        <v>2573</v>
      </c>
      <c r="AD33" s="129" t="s">
        <v>2574</v>
      </c>
      <c r="AE33" s="129" t="e">
        <f>MATCH(A33,'Deutschland500 freshly screened'!A:A,0)</f>
        <v>#N/A</v>
      </c>
      <c r="AF33" s="129" t="e">
        <f t="shared" si="0"/>
        <v>#N/A</v>
      </c>
    </row>
    <row r="34" spans="1:32" x14ac:dyDescent="0.3">
      <c r="AE34" s="129" t="e">
        <f>MATCH(A34,'Deutschland500 freshly screened'!A:A,0)</f>
        <v>#N/A</v>
      </c>
      <c r="AF34" s="129" t="e">
        <f t="shared" ref="AF34:AF65" si="1">AE34&lt;=50</f>
        <v>#N/A</v>
      </c>
    </row>
    <row r="35" spans="1:32" x14ac:dyDescent="0.3">
      <c r="AE35" s="129" t="e">
        <f>MATCH(A35,'Deutschland500 freshly screened'!A:A,0)</f>
        <v>#N/A</v>
      </c>
      <c r="AF35" s="129" t="e">
        <f t="shared" si="1"/>
        <v>#N/A</v>
      </c>
    </row>
    <row r="36" spans="1:32" x14ac:dyDescent="0.3">
      <c r="AE36" s="129" t="e">
        <f>MATCH(A36,'Deutschland500 freshly screened'!A:A,0)</f>
        <v>#N/A</v>
      </c>
      <c r="AF36" s="129" t="e">
        <f t="shared" si="1"/>
        <v>#N/A</v>
      </c>
    </row>
    <row r="37" spans="1:32" x14ac:dyDescent="0.3">
      <c r="AE37" s="129" t="e">
        <f>MATCH(A37,'Deutschland500 freshly screened'!A:A,0)</f>
        <v>#N/A</v>
      </c>
      <c r="AF37" s="129" t="e">
        <f t="shared" si="1"/>
        <v>#N/A</v>
      </c>
    </row>
    <row r="38" spans="1:32" x14ac:dyDescent="0.3">
      <c r="AE38" s="129" t="e">
        <f>MATCH(A38,'Deutschland500 freshly screened'!A:A,0)</f>
        <v>#N/A</v>
      </c>
      <c r="AF38" s="129" t="e">
        <f t="shared" si="1"/>
        <v>#N/A</v>
      </c>
    </row>
    <row r="39" spans="1:32" x14ac:dyDescent="0.3">
      <c r="AE39" s="129" t="e">
        <f>MATCH(A39,'Deutschland500 freshly screened'!A:A,0)</f>
        <v>#N/A</v>
      </c>
      <c r="AF39" s="129" t="e">
        <f t="shared" si="1"/>
        <v>#N/A</v>
      </c>
    </row>
    <row r="40" spans="1:32" x14ac:dyDescent="0.3">
      <c r="AE40" s="129" t="e">
        <f>MATCH(A40,'Deutschland500 freshly screened'!A:A,0)</f>
        <v>#N/A</v>
      </c>
      <c r="AF40" s="129" t="e">
        <f t="shared" si="1"/>
        <v>#N/A</v>
      </c>
    </row>
    <row r="41" spans="1:32" x14ac:dyDescent="0.3">
      <c r="AE41" s="129" t="e">
        <f>MATCH(A41,'Deutschland500 freshly screened'!A:A,0)</f>
        <v>#N/A</v>
      </c>
      <c r="AF41" s="129" t="e">
        <f t="shared" si="1"/>
        <v>#N/A</v>
      </c>
    </row>
    <row r="42" spans="1:32" x14ac:dyDescent="0.3">
      <c r="AE42" s="129" t="e">
        <f>MATCH(A42,'Deutschland500 freshly screened'!A:A,0)</f>
        <v>#N/A</v>
      </c>
      <c r="AF42" s="129" t="e">
        <f t="shared" si="1"/>
        <v>#N/A</v>
      </c>
    </row>
    <row r="43" spans="1:32" x14ac:dyDescent="0.3">
      <c r="AE43" s="129" t="e">
        <f>MATCH(A43,'Deutschland500 freshly screened'!A:A,0)</f>
        <v>#N/A</v>
      </c>
      <c r="AF43" s="129" t="e">
        <f t="shared" si="1"/>
        <v>#N/A</v>
      </c>
    </row>
    <row r="44" spans="1:32" x14ac:dyDescent="0.3">
      <c r="AE44" s="129" t="e">
        <f>MATCH(A44,'Deutschland500 freshly screened'!A:A,0)</f>
        <v>#N/A</v>
      </c>
      <c r="AF44" s="129" t="e">
        <f t="shared" si="1"/>
        <v>#N/A</v>
      </c>
    </row>
    <row r="45" spans="1:32" x14ac:dyDescent="0.3">
      <c r="AE45" s="129" t="e">
        <f>MATCH(A45,'Deutschland500 freshly screened'!A:A,0)</f>
        <v>#N/A</v>
      </c>
      <c r="AF45" s="129" t="e">
        <f t="shared" si="1"/>
        <v>#N/A</v>
      </c>
    </row>
    <row r="46" spans="1:32" x14ac:dyDescent="0.3">
      <c r="AE46" s="129" t="e">
        <f>MATCH(A46,'Deutschland500 freshly screened'!A:A,0)</f>
        <v>#N/A</v>
      </c>
      <c r="AF46" s="129" t="e">
        <f t="shared" si="1"/>
        <v>#N/A</v>
      </c>
    </row>
    <row r="47" spans="1:32" x14ac:dyDescent="0.3">
      <c r="AE47" s="129" t="e">
        <f>MATCH(A47,'Deutschland500 freshly screened'!A:A,0)</f>
        <v>#N/A</v>
      </c>
      <c r="AF47" s="129" t="e">
        <f t="shared" si="1"/>
        <v>#N/A</v>
      </c>
    </row>
    <row r="48" spans="1:32" x14ac:dyDescent="0.3">
      <c r="AE48" s="129" t="e">
        <f>MATCH(A48,'Deutschland500 freshly screened'!A:A,0)</f>
        <v>#N/A</v>
      </c>
      <c r="AF48" s="129" t="e">
        <f t="shared" si="1"/>
        <v>#N/A</v>
      </c>
    </row>
    <row r="49" spans="31:32" x14ac:dyDescent="0.3">
      <c r="AE49" s="129" t="e">
        <f>MATCH(A49,'Deutschland500 freshly screened'!A:A,0)</f>
        <v>#N/A</v>
      </c>
      <c r="AF49" s="129" t="e">
        <f t="shared" si="1"/>
        <v>#N/A</v>
      </c>
    </row>
    <row r="50" spans="31:32" x14ac:dyDescent="0.3">
      <c r="AE50" s="129" t="e">
        <f>MATCH(A50,'Deutschland500 freshly screened'!A:A,0)</f>
        <v>#N/A</v>
      </c>
      <c r="AF50" s="129" t="e">
        <f t="shared" si="1"/>
        <v>#N/A</v>
      </c>
    </row>
    <row r="51" spans="31:32" x14ac:dyDescent="0.3">
      <c r="AE51" s="129" t="e">
        <f>MATCH(A51,'Deutschland500 freshly screened'!A:A,0)</f>
        <v>#N/A</v>
      </c>
      <c r="AF51" s="129" t="e">
        <f t="shared" si="1"/>
        <v>#N/A</v>
      </c>
    </row>
    <row r="52" spans="31:32" x14ac:dyDescent="0.3">
      <c r="AE52" s="129" t="e">
        <f>MATCH(A52,'Deutschland500 freshly screened'!A:A,0)</f>
        <v>#N/A</v>
      </c>
      <c r="AF52" s="129" t="e">
        <f t="shared" si="1"/>
        <v>#N/A</v>
      </c>
    </row>
    <row r="53" spans="31:32" x14ac:dyDescent="0.3">
      <c r="AE53" s="129" t="e">
        <f>MATCH(A53,'Deutschland500 freshly screened'!A:A,0)</f>
        <v>#N/A</v>
      </c>
      <c r="AF53" s="129" t="e">
        <f t="shared" si="1"/>
        <v>#N/A</v>
      </c>
    </row>
    <row r="54" spans="31:32" x14ac:dyDescent="0.3">
      <c r="AE54" s="129" t="e">
        <f>MATCH(A54,'Deutschland500 freshly screened'!A:A,0)</f>
        <v>#N/A</v>
      </c>
      <c r="AF54" s="129" t="e">
        <f t="shared" si="1"/>
        <v>#N/A</v>
      </c>
    </row>
    <row r="55" spans="31:32" x14ac:dyDescent="0.3">
      <c r="AE55" s="129" t="e">
        <f>MATCH(A55,'Deutschland500 freshly screened'!A:A,0)</f>
        <v>#N/A</v>
      </c>
      <c r="AF55" s="129" t="e">
        <f t="shared" si="1"/>
        <v>#N/A</v>
      </c>
    </row>
    <row r="56" spans="31:32" x14ac:dyDescent="0.3">
      <c r="AE56" s="129" t="e">
        <f>MATCH(A56,'Deutschland500 freshly screened'!A:A,0)</f>
        <v>#N/A</v>
      </c>
      <c r="AF56" s="129" t="e">
        <f t="shared" si="1"/>
        <v>#N/A</v>
      </c>
    </row>
    <row r="57" spans="31:32" x14ac:dyDescent="0.3">
      <c r="AE57" s="129" t="e">
        <f>MATCH(A57,'Deutschland500 freshly screened'!A:A,0)</f>
        <v>#N/A</v>
      </c>
      <c r="AF57" s="129" t="e">
        <f t="shared" si="1"/>
        <v>#N/A</v>
      </c>
    </row>
    <row r="58" spans="31:32" x14ac:dyDescent="0.3">
      <c r="AE58" s="129" t="e">
        <f>MATCH(A58,'Deutschland500 freshly screened'!A:A,0)</f>
        <v>#N/A</v>
      </c>
      <c r="AF58" s="129" t="e">
        <f t="shared" si="1"/>
        <v>#N/A</v>
      </c>
    </row>
    <row r="59" spans="31:32" x14ac:dyDescent="0.3">
      <c r="AE59" s="129" t="e">
        <f>MATCH(A59,'Deutschland500 freshly screened'!A:A,0)</f>
        <v>#N/A</v>
      </c>
      <c r="AF59" s="129" t="e">
        <f t="shared" si="1"/>
        <v>#N/A</v>
      </c>
    </row>
    <row r="60" spans="31:32" x14ac:dyDescent="0.3">
      <c r="AE60" s="129" t="e">
        <f>MATCH(A60,'Deutschland500 freshly screened'!A:A,0)</f>
        <v>#N/A</v>
      </c>
      <c r="AF60" s="129" t="e">
        <f t="shared" si="1"/>
        <v>#N/A</v>
      </c>
    </row>
    <row r="61" spans="31:32" x14ac:dyDescent="0.3">
      <c r="AE61" s="129" t="e">
        <f>MATCH(A61,'Deutschland500 freshly screened'!A:A,0)</f>
        <v>#N/A</v>
      </c>
      <c r="AF61" s="129" t="e">
        <f t="shared" si="1"/>
        <v>#N/A</v>
      </c>
    </row>
    <row r="62" spans="31:32" x14ac:dyDescent="0.3">
      <c r="AE62" s="129" t="e">
        <f>MATCH(A62,'Deutschland500 freshly screened'!A:A,0)</f>
        <v>#N/A</v>
      </c>
      <c r="AF62" s="129" t="e">
        <f t="shared" si="1"/>
        <v>#N/A</v>
      </c>
    </row>
    <row r="63" spans="31:32" x14ac:dyDescent="0.3">
      <c r="AE63" s="129" t="e">
        <f>MATCH(A63,'Deutschland500 freshly screened'!A:A,0)</f>
        <v>#N/A</v>
      </c>
      <c r="AF63" s="129" t="e">
        <f t="shared" si="1"/>
        <v>#N/A</v>
      </c>
    </row>
    <row r="64" spans="31:32" x14ac:dyDescent="0.3">
      <c r="AE64" s="129" t="e">
        <f>MATCH(A64,'Deutschland500 freshly screened'!A:A,0)</f>
        <v>#N/A</v>
      </c>
      <c r="AF64" s="129" t="e">
        <f t="shared" si="1"/>
        <v>#N/A</v>
      </c>
    </row>
    <row r="65" spans="31:32" x14ac:dyDescent="0.3">
      <c r="AE65" s="129" t="e">
        <f>MATCH(A65,'Deutschland500 freshly screened'!A:A,0)</f>
        <v>#N/A</v>
      </c>
      <c r="AF65" s="129" t="e">
        <f t="shared" si="1"/>
        <v>#N/A</v>
      </c>
    </row>
    <row r="66" spans="31:32" x14ac:dyDescent="0.3">
      <c r="AE66" s="129" t="e">
        <f>MATCH(A66,'Deutschland500 freshly screened'!A:A,0)</f>
        <v>#N/A</v>
      </c>
      <c r="AF66" s="129" t="e">
        <f t="shared" ref="AF66:AF97" si="2">AE66&lt;=50</f>
        <v>#N/A</v>
      </c>
    </row>
    <row r="67" spans="31:32" x14ac:dyDescent="0.3">
      <c r="AE67" s="129" t="e">
        <f>MATCH(A67,'Deutschland500 freshly screened'!A:A,0)</f>
        <v>#N/A</v>
      </c>
      <c r="AF67" s="129" t="e">
        <f t="shared" si="2"/>
        <v>#N/A</v>
      </c>
    </row>
    <row r="68" spans="31:32" x14ac:dyDescent="0.3">
      <c r="AE68" s="129" t="e">
        <f>MATCH(A68,'Deutschland500 freshly screened'!A:A,0)</f>
        <v>#N/A</v>
      </c>
      <c r="AF68" s="129" t="e">
        <f t="shared" si="2"/>
        <v>#N/A</v>
      </c>
    </row>
    <row r="69" spans="31:32" x14ac:dyDescent="0.3">
      <c r="AE69" s="129" t="e">
        <f>MATCH(A69,'Deutschland500 freshly screened'!A:A,0)</f>
        <v>#N/A</v>
      </c>
      <c r="AF69" s="129" t="e">
        <f t="shared" si="2"/>
        <v>#N/A</v>
      </c>
    </row>
    <row r="70" spans="31:32" x14ac:dyDescent="0.3">
      <c r="AE70" s="129" t="e">
        <f>MATCH(A70,'Deutschland500 freshly screened'!A:A,0)</f>
        <v>#N/A</v>
      </c>
      <c r="AF70" s="129" t="e">
        <f t="shared" si="2"/>
        <v>#N/A</v>
      </c>
    </row>
    <row r="71" spans="31:32" x14ac:dyDescent="0.3">
      <c r="AE71" s="129" t="e">
        <f>MATCH(A71,'Deutschland500 freshly screened'!A:A,0)</f>
        <v>#N/A</v>
      </c>
      <c r="AF71" s="129" t="e">
        <f t="shared" si="2"/>
        <v>#N/A</v>
      </c>
    </row>
    <row r="72" spans="31:32" x14ac:dyDescent="0.3">
      <c r="AE72" s="129" t="e">
        <f>MATCH(A72,'Deutschland500 freshly screened'!A:A,0)</f>
        <v>#N/A</v>
      </c>
      <c r="AF72" s="129" t="e">
        <f t="shared" si="2"/>
        <v>#N/A</v>
      </c>
    </row>
    <row r="73" spans="31:32" x14ac:dyDescent="0.3">
      <c r="AE73" s="129" t="e">
        <f>MATCH(A73,'Deutschland500 freshly screened'!A:A,0)</f>
        <v>#N/A</v>
      </c>
      <c r="AF73" s="129" t="e">
        <f t="shared" si="2"/>
        <v>#N/A</v>
      </c>
    </row>
    <row r="74" spans="31:32" x14ac:dyDescent="0.3">
      <c r="AE74" s="129" t="e">
        <f>MATCH(A74,'Deutschland500 freshly screened'!A:A,0)</f>
        <v>#N/A</v>
      </c>
      <c r="AF74" s="129" t="e">
        <f t="shared" si="2"/>
        <v>#N/A</v>
      </c>
    </row>
    <row r="75" spans="31:32" x14ac:dyDescent="0.3">
      <c r="AE75" s="129" t="e">
        <f>MATCH(A75,'Deutschland500 freshly screened'!A:A,0)</f>
        <v>#N/A</v>
      </c>
      <c r="AF75" s="129" t="e">
        <f t="shared" si="2"/>
        <v>#N/A</v>
      </c>
    </row>
    <row r="76" spans="31:32" x14ac:dyDescent="0.3">
      <c r="AE76" s="129" t="e">
        <f>MATCH(A76,'Deutschland500 freshly screened'!A:A,0)</f>
        <v>#N/A</v>
      </c>
      <c r="AF76" s="129" t="e">
        <f t="shared" si="2"/>
        <v>#N/A</v>
      </c>
    </row>
    <row r="77" spans="31:32" x14ac:dyDescent="0.3">
      <c r="AE77" s="129" t="e">
        <f>MATCH(A77,'Deutschland500 freshly screened'!A:A,0)</f>
        <v>#N/A</v>
      </c>
      <c r="AF77" s="129" t="e">
        <f t="shared" si="2"/>
        <v>#N/A</v>
      </c>
    </row>
    <row r="78" spans="31:32" x14ac:dyDescent="0.3">
      <c r="AE78" s="129" t="e">
        <f>MATCH(A78,'Deutschland500 freshly screened'!A:A,0)</f>
        <v>#N/A</v>
      </c>
      <c r="AF78" s="129" t="e">
        <f t="shared" si="2"/>
        <v>#N/A</v>
      </c>
    </row>
    <row r="79" spans="31:32" x14ac:dyDescent="0.3">
      <c r="AE79" s="129" t="e">
        <f>MATCH(A79,'Deutschland500 freshly screened'!A:A,0)</f>
        <v>#N/A</v>
      </c>
      <c r="AF79" s="129" t="e">
        <f t="shared" si="2"/>
        <v>#N/A</v>
      </c>
    </row>
    <row r="80" spans="31:32" x14ac:dyDescent="0.3">
      <c r="AE80" s="129" t="e">
        <f>MATCH(A80,'Deutschland500 freshly screened'!A:A,0)</f>
        <v>#N/A</v>
      </c>
      <c r="AF80" s="129" t="e">
        <f t="shared" si="2"/>
        <v>#N/A</v>
      </c>
    </row>
    <row r="81" spans="31:32" x14ac:dyDescent="0.3">
      <c r="AE81" s="129" t="e">
        <f>MATCH(A81,'Deutschland500 freshly screened'!A:A,0)</f>
        <v>#N/A</v>
      </c>
      <c r="AF81" s="129" t="e">
        <f t="shared" si="2"/>
        <v>#N/A</v>
      </c>
    </row>
    <row r="82" spans="31:32" x14ac:dyDescent="0.3">
      <c r="AE82" s="129" t="e">
        <f>MATCH(A82,'Deutschland500 freshly screened'!A:A,0)</f>
        <v>#N/A</v>
      </c>
      <c r="AF82" s="129" t="e">
        <f t="shared" si="2"/>
        <v>#N/A</v>
      </c>
    </row>
    <row r="83" spans="31:32" x14ac:dyDescent="0.3">
      <c r="AE83" s="129" t="e">
        <f>MATCH(A83,'Deutschland500 freshly screened'!A:A,0)</f>
        <v>#N/A</v>
      </c>
      <c r="AF83" s="129" t="e">
        <f t="shared" si="2"/>
        <v>#N/A</v>
      </c>
    </row>
    <row r="84" spans="31:32" x14ac:dyDescent="0.3">
      <c r="AE84" s="129" t="e">
        <f>MATCH(A84,'Deutschland500 freshly screened'!A:A,0)</f>
        <v>#N/A</v>
      </c>
      <c r="AF84" s="129" t="e">
        <f t="shared" si="2"/>
        <v>#N/A</v>
      </c>
    </row>
    <row r="85" spans="31:32" x14ac:dyDescent="0.3">
      <c r="AE85" s="129" t="e">
        <f>MATCH(A85,'Deutschland500 freshly screened'!A:A,0)</f>
        <v>#N/A</v>
      </c>
      <c r="AF85" s="129" t="e">
        <f t="shared" si="2"/>
        <v>#N/A</v>
      </c>
    </row>
    <row r="86" spans="31:32" x14ac:dyDescent="0.3">
      <c r="AE86" s="129" t="e">
        <f>MATCH(A86,'Deutschland500 freshly screened'!A:A,0)</f>
        <v>#N/A</v>
      </c>
      <c r="AF86" s="129" t="e">
        <f t="shared" si="2"/>
        <v>#N/A</v>
      </c>
    </row>
    <row r="87" spans="31:32" x14ac:dyDescent="0.3">
      <c r="AE87" s="129" t="e">
        <f>MATCH(A87,'Deutschland500 freshly screened'!A:A,0)</f>
        <v>#N/A</v>
      </c>
      <c r="AF87" s="129" t="e">
        <f t="shared" si="2"/>
        <v>#N/A</v>
      </c>
    </row>
    <row r="88" spans="31:32" x14ac:dyDescent="0.3">
      <c r="AE88" s="129" t="e">
        <f>MATCH(A88,'Deutschland500 freshly screened'!A:A,0)</f>
        <v>#N/A</v>
      </c>
      <c r="AF88" s="129" t="e">
        <f t="shared" si="2"/>
        <v>#N/A</v>
      </c>
    </row>
    <row r="89" spans="31:32" x14ac:dyDescent="0.3">
      <c r="AE89" s="129" t="e">
        <f>MATCH(A89,'Deutschland500 freshly screened'!A:A,0)</f>
        <v>#N/A</v>
      </c>
      <c r="AF89" s="129" t="e">
        <f t="shared" si="2"/>
        <v>#N/A</v>
      </c>
    </row>
    <row r="90" spans="31:32" x14ac:dyDescent="0.3">
      <c r="AE90" s="129" t="e">
        <f>MATCH(A90,'Deutschland500 freshly screened'!A:A,0)</f>
        <v>#N/A</v>
      </c>
      <c r="AF90" s="129" t="e">
        <f t="shared" si="2"/>
        <v>#N/A</v>
      </c>
    </row>
    <row r="91" spans="31:32" x14ac:dyDescent="0.3">
      <c r="AE91" s="129" t="e">
        <f>MATCH(A91,'Deutschland500 freshly screened'!A:A,0)</f>
        <v>#N/A</v>
      </c>
      <c r="AF91" s="129" t="e">
        <f t="shared" si="2"/>
        <v>#N/A</v>
      </c>
    </row>
    <row r="92" spans="31:32" x14ac:dyDescent="0.3">
      <c r="AE92" s="129" t="e">
        <f>MATCH(A92,'Deutschland500 freshly screened'!A:A,0)</f>
        <v>#N/A</v>
      </c>
      <c r="AF92" s="129" t="e">
        <f t="shared" si="2"/>
        <v>#N/A</v>
      </c>
    </row>
    <row r="93" spans="31:32" x14ac:dyDescent="0.3">
      <c r="AE93" s="129" t="e">
        <f>MATCH(A93,'Deutschland500 freshly screened'!A:A,0)</f>
        <v>#N/A</v>
      </c>
      <c r="AF93" s="129" t="e">
        <f t="shared" si="2"/>
        <v>#N/A</v>
      </c>
    </row>
    <row r="94" spans="31:32" x14ac:dyDescent="0.3">
      <c r="AE94" s="129" t="e">
        <f>MATCH(A94,'Deutschland500 freshly screened'!A:A,0)</f>
        <v>#N/A</v>
      </c>
      <c r="AF94" s="129" t="e">
        <f t="shared" si="2"/>
        <v>#N/A</v>
      </c>
    </row>
    <row r="95" spans="31:32" x14ac:dyDescent="0.3">
      <c r="AE95" s="129" t="e">
        <f>MATCH(A95,'Deutschland500 freshly screened'!A:A,0)</f>
        <v>#N/A</v>
      </c>
      <c r="AF95" s="129" t="e">
        <f t="shared" si="2"/>
        <v>#N/A</v>
      </c>
    </row>
    <row r="96" spans="31:32" x14ac:dyDescent="0.3">
      <c r="AE96" s="129" t="e">
        <f>MATCH(A96,'Deutschland500 freshly screened'!A:A,0)</f>
        <v>#N/A</v>
      </c>
      <c r="AF96" s="129" t="e">
        <f t="shared" si="2"/>
        <v>#N/A</v>
      </c>
    </row>
    <row r="97" spans="31:32" x14ac:dyDescent="0.3">
      <c r="AE97" s="129" t="e">
        <f>MATCH(A97,'Deutschland500 freshly screened'!A:A,0)</f>
        <v>#N/A</v>
      </c>
      <c r="AF97" s="129" t="e">
        <f t="shared" si="2"/>
        <v>#N/A</v>
      </c>
    </row>
    <row r="98" spans="31:32" x14ac:dyDescent="0.3">
      <c r="AE98" s="129" t="e">
        <f>MATCH(A98,'Deutschland500 freshly screened'!A:A,0)</f>
        <v>#N/A</v>
      </c>
      <c r="AF98" s="129" t="e">
        <f t="shared" ref="AF98:AF129" si="3">AE98&lt;=50</f>
        <v>#N/A</v>
      </c>
    </row>
    <row r="99" spans="31:32" x14ac:dyDescent="0.3">
      <c r="AE99" s="129" t="e">
        <f>MATCH(A99,'Deutschland500 freshly screened'!A:A,0)</f>
        <v>#N/A</v>
      </c>
      <c r="AF99" s="129" t="e">
        <f t="shared" si="3"/>
        <v>#N/A</v>
      </c>
    </row>
    <row r="100" spans="31:32" x14ac:dyDescent="0.3">
      <c r="AE100" s="129" t="e">
        <f>MATCH(A100,'Deutschland500 freshly screened'!A:A,0)</f>
        <v>#N/A</v>
      </c>
      <c r="AF100" s="129" t="e">
        <f t="shared" si="3"/>
        <v>#N/A</v>
      </c>
    </row>
    <row r="101" spans="31:32" x14ac:dyDescent="0.3">
      <c r="AE101" s="129" t="e">
        <f>MATCH(A101,'Deutschland500 freshly screened'!A:A,0)</f>
        <v>#N/A</v>
      </c>
      <c r="AF101" s="129" t="e">
        <f t="shared" si="3"/>
        <v>#N/A</v>
      </c>
    </row>
    <row r="102" spans="31:32" x14ac:dyDescent="0.3">
      <c r="AE102" s="129" t="e">
        <f>MATCH(A102,'Deutschland500 freshly screened'!A:A,0)</f>
        <v>#N/A</v>
      </c>
      <c r="AF102" s="129" t="e">
        <f t="shared" si="3"/>
        <v>#N/A</v>
      </c>
    </row>
    <row r="103" spans="31:32" x14ac:dyDescent="0.3">
      <c r="AE103" s="129" t="e">
        <f>MATCH(A103,'Deutschland500 freshly screened'!A:A,0)</f>
        <v>#N/A</v>
      </c>
      <c r="AF103" s="129" t="e">
        <f t="shared" si="3"/>
        <v>#N/A</v>
      </c>
    </row>
    <row r="104" spans="31:32" x14ac:dyDescent="0.3">
      <c r="AE104" s="129" t="e">
        <f>MATCH(A104,'Deutschland500 freshly screened'!A:A,0)</f>
        <v>#N/A</v>
      </c>
      <c r="AF104" s="129" t="e">
        <f t="shared" si="3"/>
        <v>#N/A</v>
      </c>
    </row>
    <row r="105" spans="31:32" x14ac:dyDescent="0.3">
      <c r="AE105" s="129" t="e">
        <f>MATCH(A105,'Deutschland500 freshly screened'!A:A,0)</f>
        <v>#N/A</v>
      </c>
      <c r="AF105" s="129" t="e">
        <f t="shared" si="3"/>
        <v>#N/A</v>
      </c>
    </row>
    <row r="106" spans="31:32" x14ac:dyDescent="0.3">
      <c r="AE106" s="129" t="e">
        <f>MATCH(A106,'Deutschland500 freshly screened'!A:A,0)</f>
        <v>#N/A</v>
      </c>
      <c r="AF106" s="129" t="e">
        <f t="shared" si="3"/>
        <v>#N/A</v>
      </c>
    </row>
    <row r="107" spans="31:32" x14ac:dyDescent="0.3">
      <c r="AE107" s="129" t="e">
        <f>MATCH(A107,'Deutschland500 freshly screened'!A:A,0)</f>
        <v>#N/A</v>
      </c>
      <c r="AF107" s="129" t="e">
        <f t="shared" si="3"/>
        <v>#N/A</v>
      </c>
    </row>
    <row r="108" spans="31:32" x14ac:dyDescent="0.3">
      <c r="AE108" s="129" t="e">
        <f>MATCH(A108,'Deutschland500 freshly screened'!A:A,0)</f>
        <v>#N/A</v>
      </c>
      <c r="AF108" s="129" t="e">
        <f t="shared" si="3"/>
        <v>#N/A</v>
      </c>
    </row>
    <row r="109" spans="31:32" x14ac:dyDescent="0.3">
      <c r="AE109" s="129" t="e">
        <f>MATCH(A109,'Deutschland500 freshly screened'!A:A,0)</f>
        <v>#N/A</v>
      </c>
      <c r="AF109" s="129" t="e">
        <f t="shared" si="3"/>
        <v>#N/A</v>
      </c>
    </row>
    <row r="110" spans="31:32" x14ac:dyDescent="0.3">
      <c r="AE110" s="129" t="e">
        <f>MATCH(A110,'Deutschland500 freshly screened'!A:A,0)</f>
        <v>#N/A</v>
      </c>
      <c r="AF110" s="129" t="e">
        <f t="shared" si="3"/>
        <v>#N/A</v>
      </c>
    </row>
    <row r="111" spans="31:32" x14ac:dyDescent="0.3">
      <c r="AE111" s="129" t="e">
        <f>MATCH(A111,'Deutschland500 freshly screened'!A:A,0)</f>
        <v>#N/A</v>
      </c>
      <c r="AF111" s="129" t="e">
        <f t="shared" si="3"/>
        <v>#N/A</v>
      </c>
    </row>
    <row r="112" spans="31:32" x14ac:dyDescent="0.3">
      <c r="AE112" s="129" t="e">
        <f>MATCH(A112,'Deutschland500 freshly screened'!A:A,0)</f>
        <v>#N/A</v>
      </c>
      <c r="AF112" s="129" t="e">
        <f t="shared" si="3"/>
        <v>#N/A</v>
      </c>
    </row>
    <row r="113" spans="31:32" x14ac:dyDescent="0.3">
      <c r="AE113" s="129" t="e">
        <f>MATCH(A113,'Deutschland500 freshly screened'!A:A,0)</f>
        <v>#N/A</v>
      </c>
      <c r="AF113" s="129" t="e">
        <f t="shared" si="3"/>
        <v>#N/A</v>
      </c>
    </row>
    <row r="114" spans="31:32" x14ac:dyDescent="0.3">
      <c r="AE114" s="129" t="e">
        <f>MATCH(A114,'Deutschland500 freshly screened'!A:A,0)</f>
        <v>#N/A</v>
      </c>
      <c r="AF114" s="129" t="e">
        <f t="shared" si="3"/>
        <v>#N/A</v>
      </c>
    </row>
    <row r="115" spans="31:32" x14ac:dyDescent="0.3">
      <c r="AE115" s="129" t="e">
        <f>MATCH(A115,'Deutschland500 freshly screened'!A:A,0)</f>
        <v>#N/A</v>
      </c>
      <c r="AF115" s="129" t="e">
        <f t="shared" si="3"/>
        <v>#N/A</v>
      </c>
    </row>
    <row r="116" spans="31:32" x14ac:dyDescent="0.3">
      <c r="AE116" s="129" t="e">
        <f>MATCH(A116,'Deutschland500 freshly screened'!A:A,0)</f>
        <v>#N/A</v>
      </c>
      <c r="AF116" s="129" t="e">
        <f t="shared" si="3"/>
        <v>#N/A</v>
      </c>
    </row>
    <row r="117" spans="31:32" x14ac:dyDescent="0.3">
      <c r="AE117" s="129" t="e">
        <f>MATCH(A117,'Deutschland500 freshly screened'!A:A,0)</f>
        <v>#N/A</v>
      </c>
      <c r="AF117" s="129" t="e">
        <f t="shared" si="3"/>
        <v>#N/A</v>
      </c>
    </row>
    <row r="118" spans="31:32" x14ac:dyDescent="0.3">
      <c r="AE118" s="129" t="e">
        <f>MATCH(A118,'Deutschland500 freshly screened'!A:A,0)</f>
        <v>#N/A</v>
      </c>
      <c r="AF118" s="129" t="e">
        <f t="shared" si="3"/>
        <v>#N/A</v>
      </c>
    </row>
    <row r="119" spans="31:32" x14ac:dyDescent="0.3">
      <c r="AE119" s="129" t="e">
        <f>MATCH(A119,'Deutschland500 freshly screened'!A:A,0)</f>
        <v>#N/A</v>
      </c>
      <c r="AF119" s="129" t="e">
        <f t="shared" si="3"/>
        <v>#N/A</v>
      </c>
    </row>
    <row r="120" spans="31:32" x14ac:dyDescent="0.3">
      <c r="AE120" s="129" t="e">
        <f>MATCH(A120,'Deutschland500 freshly screened'!A:A,0)</f>
        <v>#N/A</v>
      </c>
      <c r="AF120" s="129" t="e">
        <f t="shared" si="3"/>
        <v>#N/A</v>
      </c>
    </row>
    <row r="121" spans="31:32" x14ac:dyDescent="0.3">
      <c r="AE121" s="129" t="e">
        <f>MATCH(A121,'Deutschland500 freshly screened'!A:A,0)</f>
        <v>#N/A</v>
      </c>
      <c r="AF121" s="129" t="e">
        <f t="shared" si="3"/>
        <v>#N/A</v>
      </c>
    </row>
    <row r="122" spans="31:32" x14ac:dyDescent="0.3">
      <c r="AE122" s="129" t="e">
        <f>MATCH(A122,'Deutschland500 freshly screened'!A:A,0)</f>
        <v>#N/A</v>
      </c>
      <c r="AF122" s="129" t="e">
        <f t="shared" si="3"/>
        <v>#N/A</v>
      </c>
    </row>
    <row r="123" spans="31:32" x14ac:dyDescent="0.3">
      <c r="AE123" s="129" t="e">
        <f>MATCH(A123,'Deutschland500 freshly screened'!A:A,0)</f>
        <v>#N/A</v>
      </c>
      <c r="AF123" s="129" t="e">
        <f t="shared" si="3"/>
        <v>#N/A</v>
      </c>
    </row>
    <row r="124" spans="31:32" x14ac:dyDescent="0.3">
      <c r="AE124" s="129" t="e">
        <f>MATCH(A124,'Deutschland500 freshly screened'!A:A,0)</f>
        <v>#N/A</v>
      </c>
      <c r="AF124" s="129" t="e">
        <f t="shared" si="3"/>
        <v>#N/A</v>
      </c>
    </row>
    <row r="125" spans="31:32" x14ac:dyDescent="0.3">
      <c r="AE125" s="129" t="e">
        <f>MATCH(A125,'Deutschland500 freshly screened'!A:A,0)</f>
        <v>#N/A</v>
      </c>
      <c r="AF125" s="129" t="e">
        <f t="shared" si="3"/>
        <v>#N/A</v>
      </c>
    </row>
    <row r="126" spans="31:32" x14ac:dyDescent="0.3">
      <c r="AE126" s="129" t="e">
        <f>MATCH(A126,'Deutschland500 freshly screened'!A:A,0)</f>
        <v>#N/A</v>
      </c>
      <c r="AF126" s="129" t="e">
        <f t="shared" si="3"/>
        <v>#N/A</v>
      </c>
    </row>
    <row r="127" spans="31:32" x14ac:dyDescent="0.3">
      <c r="AE127" s="129" t="e">
        <f>MATCH(A127,'Deutschland500 freshly screened'!A:A,0)</f>
        <v>#N/A</v>
      </c>
      <c r="AF127" s="129" t="e">
        <f t="shared" si="3"/>
        <v>#N/A</v>
      </c>
    </row>
    <row r="128" spans="31:32" x14ac:dyDescent="0.3">
      <c r="AE128" s="129" t="e">
        <f>MATCH(A128,'Deutschland500 freshly screened'!A:A,0)</f>
        <v>#N/A</v>
      </c>
      <c r="AF128" s="129" t="e">
        <f t="shared" si="3"/>
        <v>#N/A</v>
      </c>
    </row>
    <row r="129" spans="7:32" x14ac:dyDescent="0.3">
      <c r="AE129" s="129" t="e">
        <f>MATCH(A129,'Deutschland500 freshly screened'!A:A,0)</f>
        <v>#N/A</v>
      </c>
      <c r="AF129" s="129" t="e">
        <f t="shared" si="3"/>
        <v>#N/A</v>
      </c>
    </row>
    <row r="130" spans="7:32" x14ac:dyDescent="0.3">
      <c r="AE130" s="129" t="e">
        <f>MATCH(A130,'Deutschland500 freshly screened'!A:A,0)</f>
        <v>#N/A</v>
      </c>
      <c r="AF130" s="129" t="e">
        <f>AE130&lt;=50</f>
        <v>#N/A</v>
      </c>
    </row>
    <row r="131" spans="7:32" x14ac:dyDescent="0.3">
      <c r="AE131" s="129" t="e">
        <f>MATCH(A131,'Deutschland500 freshly screened'!A:A,0)</f>
        <v>#N/A</v>
      </c>
      <c r="AF131" s="129" t="e">
        <f>AE131&lt;=50</f>
        <v>#N/A</v>
      </c>
    </row>
    <row r="132" spans="7:32" x14ac:dyDescent="0.3">
      <c r="AE132" s="129" t="e">
        <f>MATCH(A132,'Deutschland500 freshly screened'!A:A,0)</f>
        <v>#N/A</v>
      </c>
      <c r="AF132" s="129" t="e">
        <f>AE132&lt;=50</f>
        <v>#N/A</v>
      </c>
    </row>
    <row r="133" spans="7:32" x14ac:dyDescent="0.3">
      <c r="AE133" s="129" t="e">
        <f>MATCH(A133,'Deutschland500 freshly screened'!A:A,0)</f>
        <v>#N/A</v>
      </c>
      <c r="AF133" s="129" t="e">
        <f>AE133&lt;=50</f>
        <v>#N/A</v>
      </c>
    </row>
    <row r="134" spans="7:32" x14ac:dyDescent="0.3">
      <c r="AE134" s="129" t="e">
        <f>MATCH(A134,'Deutschland500 freshly screened'!A:A,0)</f>
        <v>#N/A</v>
      </c>
      <c r="AF134" s="129" t="e">
        <f>AE134&lt;=50</f>
        <v>#N/A</v>
      </c>
    </row>
    <row r="135" spans="7:32" x14ac:dyDescent="0.3">
      <c r="G135" s="1"/>
      <c r="H135" s="1"/>
      <c r="AE135" s="35" t="b">
        <f t="shared" ref="AE135:AE166" si="4">AD135&lt;=50</f>
        <v>1</v>
      </c>
    </row>
    <row r="136" spans="7:32" x14ac:dyDescent="0.3">
      <c r="G136" s="1"/>
      <c r="H136" s="1"/>
      <c r="AE136" s="35" t="b">
        <f t="shared" si="4"/>
        <v>1</v>
      </c>
    </row>
    <row r="137" spans="7:32" x14ac:dyDescent="0.3">
      <c r="AE137" s="35" t="b">
        <f t="shared" si="4"/>
        <v>1</v>
      </c>
    </row>
    <row r="138" spans="7:32" x14ac:dyDescent="0.3">
      <c r="AE138" s="35" t="b">
        <f t="shared" si="4"/>
        <v>1</v>
      </c>
    </row>
    <row r="139" spans="7:32" x14ac:dyDescent="0.3">
      <c r="AE139" s="35" t="b">
        <f t="shared" si="4"/>
        <v>1</v>
      </c>
    </row>
    <row r="140" spans="7:32" x14ac:dyDescent="0.3">
      <c r="AE140" s="35" t="b">
        <f t="shared" si="4"/>
        <v>1</v>
      </c>
    </row>
    <row r="141" spans="7:32" x14ac:dyDescent="0.3">
      <c r="AE141" s="35" t="b">
        <f t="shared" si="4"/>
        <v>1</v>
      </c>
    </row>
    <row r="142" spans="7:32" x14ac:dyDescent="0.3">
      <c r="AE142" s="35" t="b">
        <f t="shared" si="4"/>
        <v>1</v>
      </c>
    </row>
    <row r="143" spans="7:32" x14ac:dyDescent="0.3">
      <c r="AE143" s="35" t="b">
        <f t="shared" si="4"/>
        <v>1</v>
      </c>
    </row>
    <row r="144" spans="7:32" x14ac:dyDescent="0.3">
      <c r="AE144" s="35" t="b">
        <f t="shared" si="4"/>
        <v>1</v>
      </c>
    </row>
    <row r="145" spans="31:31" x14ac:dyDescent="0.3">
      <c r="AE145" s="35" t="b">
        <f t="shared" si="4"/>
        <v>1</v>
      </c>
    </row>
    <row r="146" spans="31:31" x14ac:dyDescent="0.3">
      <c r="AE146" s="35" t="b">
        <f t="shared" si="4"/>
        <v>1</v>
      </c>
    </row>
    <row r="147" spans="31:31" x14ac:dyDescent="0.3">
      <c r="AE147" s="35" t="b">
        <f t="shared" si="4"/>
        <v>1</v>
      </c>
    </row>
    <row r="148" spans="31:31" x14ac:dyDescent="0.3">
      <c r="AE148" s="35" t="b">
        <f t="shared" si="4"/>
        <v>1</v>
      </c>
    </row>
    <row r="149" spans="31:31" x14ac:dyDescent="0.3">
      <c r="AE149" s="35" t="b">
        <f t="shared" si="4"/>
        <v>1</v>
      </c>
    </row>
    <row r="150" spans="31:31" x14ac:dyDescent="0.3">
      <c r="AE150" s="35" t="b">
        <f t="shared" si="4"/>
        <v>1</v>
      </c>
    </row>
    <row r="151" spans="31:31" x14ac:dyDescent="0.3">
      <c r="AE151" s="35" t="b">
        <f t="shared" si="4"/>
        <v>1</v>
      </c>
    </row>
    <row r="152" spans="31:31" x14ac:dyDescent="0.3">
      <c r="AE152" s="35" t="b">
        <f t="shared" si="4"/>
        <v>1</v>
      </c>
    </row>
    <row r="153" spans="31:31" x14ac:dyDescent="0.3">
      <c r="AE153" s="35" t="b">
        <f t="shared" si="4"/>
        <v>1</v>
      </c>
    </row>
    <row r="154" spans="31:31" x14ac:dyDescent="0.3">
      <c r="AE154" s="35" t="b">
        <f t="shared" si="4"/>
        <v>1</v>
      </c>
    </row>
    <row r="155" spans="31:31" x14ac:dyDescent="0.3">
      <c r="AE155" s="35" t="b">
        <f t="shared" si="4"/>
        <v>1</v>
      </c>
    </row>
    <row r="156" spans="31:31" x14ac:dyDescent="0.3">
      <c r="AE156" s="35" t="b">
        <f t="shared" si="4"/>
        <v>1</v>
      </c>
    </row>
    <row r="157" spans="31:31" x14ac:dyDescent="0.3">
      <c r="AE157" s="35" t="b">
        <f t="shared" si="4"/>
        <v>1</v>
      </c>
    </row>
    <row r="158" spans="31:31" x14ac:dyDescent="0.3">
      <c r="AE158" s="35" t="b">
        <f t="shared" si="4"/>
        <v>1</v>
      </c>
    </row>
    <row r="159" spans="31:31" x14ac:dyDescent="0.3">
      <c r="AE159" s="35" t="b">
        <f t="shared" si="4"/>
        <v>1</v>
      </c>
    </row>
    <row r="160" spans="31:31" x14ac:dyDescent="0.3">
      <c r="AE160" s="35" t="b">
        <f t="shared" si="4"/>
        <v>1</v>
      </c>
    </row>
    <row r="161" spans="31:31" x14ac:dyDescent="0.3">
      <c r="AE161" s="35" t="b">
        <f t="shared" si="4"/>
        <v>1</v>
      </c>
    </row>
    <row r="162" spans="31:31" x14ac:dyDescent="0.3">
      <c r="AE162" s="35" t="b">
        <f t="shared" si="4"/>
        <v>1</v>
      </c>
    </row>
    <row r="163" spans="31:31" x14ac:dyDescent="0.3">
      <c r="AE163" s="35" t="b">
        <f t="shared" si="4"/>
        <v>1</v>
      </c>
    </row>
    <row r="164" spans="31:31" x14ac:dyDescent="0.3">
      <c r="AE164" s="35" t="b">
        <f t="shared" si="4"/>
        <v>1</v>
      </c>
    </row>
    <row r="165" spans="31:31" x14ac:dyDescent="0.3">
      <c r="AE165" s="35" t="b">
        <f t="shared" si="4"/>
        <v>1</v>
      </c>
    </row>
    <row r="166" spans="31:31" x14ac:dyDescent="0.3">
      <c r="AE166" s="35" t="b">
        <f t="shared" si="4"/>
        <v>1</v>
      </c>
    </row>
    <row r="167" spans="31:31" x14ac:dyDescent="0.3">
      <c r="AE167" s="35" t="b">
        <f t="shared" ref="AE167:AE198" si="5">AD167&lt;=50</f>
        <v>1</v>
      </c>
    </row>
    <row r="168" spans="31:31" x14ac:dyDescent="0.3">
      <c r="AE168" s="35" t="b">
        <f t="shared" si="5"/>
        <v>1</v>
      </c>
    </row>
    <row r="169" spans="31:31" x14ac:dyDescent="0.3">
      <c r="AE169" s="35" t="b">
        <f t="shared" si="5"/>
        <v>1</v>
      </c>
    </row>
    <row r="170" spans="31:31" x14ac:dyDescent="0.3">
      <c r="AE170" s="35" t="b">
        <f t="shared" si="5"/>
        <v>1</v>
      </c>
    </row>
    <row r="171" spans="31:31" x14ac:dyDescent="0.3">
      <c r="AE171" s="35" t="b">
        <f t="shared" si="5"/>
        <v>1</v>
      </c>
    </row>
    <row r="172" spans="31:31" x14ac:dyDescent="0.3">
      <c r="AE172" s="35" t="b">
        <f t="shared" si="5"/>
        <v>1</v>
      </c>
    </row>
    <row r="173" spans="31:31" x14ac:dyDescent="0.3">
      <c r="AE173" s="35" t="b">
        <f t="shared" si="5"/>
        <v>1</v>
      </c>
    </row>
    <row r="174" spans="31:31" x14ac:dyDescent="0.3">
      <c r="AE174" s="35" t="b">
        <f t="shared" si="5"/>
        <v>1</v>
      </c>
    </row>
    <row r="175" spans="31:31" x14ac:dyDescent="0.3">
      <c r="AE175" s="35" t="b">
        <f t="shared" si="5"/>
        <v>1</v>
      </c>
    </row>
    <row r="176" spans="31:31" x14ac:dyDescent="0.3">
      <c r="AE176" s="35" t="b">
        <f t="shared" si="5"/>
        <v>1</v>
      </c>
    </row>
    <row r="177" spans="31:31" x14ac:dyDescent="0.3">
      <c r="AE177" s="35" t="b">
        <f t="shared" si="5"/>
        <v>1</v>
      </c>
    </row>
    <row r="178" spans="31:31" x14ac:dyDescent="0.3">
      <c r="AE178" s="35" t="b">
        <f t="shared" si="5"/>
        <v>1</v>
      </c>
    </row>
    <row r="179" spans="31:31" x14ac:dyDescent="0.3">
      <c r="AE179" s="35" t="b">
        <f t="shared" si="5"/>
        <v>1</v>
      </c>
    </row>
    <row r="180" spans="31:31" x14ac:dyDescent="0.3">
      <c r="AE180" s="35" t="b">
        <f t="shared" si="5"/>
        <v>1</v>
      </c>
    </row>
    <row r="181" spans="31:31" x14ac:dyDescent="0.3">
      <c r="AE181" s="35" t="b">
        <f t="shared" si="5"/>
        <v>1</v>
      </c>
    </row>
    <row r="182" spans="31:31" x14ac:dyDescent="0.3">
      <c r="AE182" s="35" t="b">
        <f t="shared" si="5"/>
        <v>1</v>
      </c>
    </row>
    <row r="183" spans="31:31" x14ac:dyDescent="0.3">
      <c r="AE183" s="35" t="b">
        <f t="shared" si="5"/>
        <v>1</v>
      </c>
    </row>
    <row r="184" spans="31:31" x14ac:dyDescent="0.3">
      <c r="AE184" s="35" t="b">
        <f t="shared" si="5"/>
        <v>1</v>
      </c>
    </row>
    <row r="185" spans="31:31" x14ac:dyDescent="0.3">
      <c r="AE185" s="35" t="b">
        <f t="shared" si="5"/>
        <v>1</v>
      </c>
    </row>
    <row r="186" spans="31:31" x14ac:dyDescent="0.3">
      <c r="AE186" s="35" t="b">
        <f t="shared" si="5"/>
        <v>1</v>
      </c>
    </row>
    <row r="187" spans="31:31" x14ac:dyDescent="0.3">
      <c r="AE187" s="35" t="b">
        <f t="shared" si="5"/>
        <v>1</v>
      </c>
    </row>
    <row r="188" spans="31:31" x14ac:dyDescent="0.3">
      <c r="AE188" s="35" t="b">
        <f t="shared" si="5"/>
        <v>1</v>
      </c>
    </row>
    <row r="189" spans="31:31" x14ac:dyDescent="0.3">
      <c r="AE189" s="35" t="b">
        <f t="shared" si="5"/>
        <v>1</v>
      </c>
    </row>
    <row r="190" spans="31:31" x14ac:dyDescent="0.3">
      <c r="AE190" s="35" t="b">
        <f t="shared" si="5"/>
        <v>1</v>
      </c>
    </row>
    <row r="191" spans="31:31" x14ac:dyDescent="0.3">
      <c r="AE191" s="35" t="b">
        <f t="shared" si="5"/>
        <v>1</v>
      </c>
    </row>
    <row r="192" spans="31:31" x14ac:dyDescent="0.3">
      <c r="AE192" s="35" t="b">
        <f t="shared" si="5"/>
        <v>1</v>
      </c>
    </row>
    <row r="193" spans="31:31" x14ac:dyDescent="0.3">
      <c r="AE193" s="35" t="b">
        <f t="shared" si="5"/>
        <v>1</v>
      </c>
    </row>
    <row r="194" spans="31:31" x14ac:dyDescent="0.3">
      <c r="AE194" s="35" t="b">
        <f t="shared" si="5"/>
        <v>1</v>
      </c>
    </row>
    <row r="195" spans="31:31" x14ac:dyDescent="0.3">
      <c r="AE195" s="35" t="b">
        <f t="shared" si="5"/>
        <v>1</v>
      </c>
    </row>
    <row r="196" spans="31:31" x14ac:dyDescent="0.3">
      <c r="AE196" s="35" t="b">
        <f t="shared" si="5"/>
        <v>1</v>
      </c>
    </row>
    <row r="197" spans="31:31" x14ac:dyDescent="0.3">
      <c r="AE197" s="35" t="b">
        <f t="shared" si="5"/>
        <v>1</v>
      </c>
    </row>
    <row r="198" spans="31:31" x14ac:dyDescent="0.3">
      <c r="AE198" s="35" t="b">
        <f t="shared" si="5"/>
        <v>1</v>
      </c>
    </row>
    <row r="199" spans="31:31" x14ac:dyDescent="0.3">
      <c r="AE199" s="35" t="b">
        <f t="shared" ref="AE199:AE226" si="6">AD199&lt;=50</f>
        <v>1</v>
      </c>
    </row>
    <row r="200" spans="31:31" x14ac:dyDescent="0.3">
      <c r="AE200" s="35" t="b">
        <f t="shared" si="6"/>
        <v>1</v>
      </c>
    </row>
    <row r="201" spans="31:31" x14ac:dyDescent="0.3">
      <c r="AE201" s="35" t="b">
        <f t="shared" si="6"/>
        <v>1</v>
      </c>
    </row>
    <row r="202" spans="31:31" x14ac:dyDescent="0.3">
      <c r="AE202" s="35" t="b">
        <f t="shared" si="6"/>
        <v>1</v>
      </c>
    </row>
    <row r="203" spans="31:31" x14ac:dyDescent="0.3">
      <c r="AE203" s="35" t="b">
        <f t="shared" si="6"/>
        <v>1</v>
      </c>
    </row>
    <row r="204" spans="31:31" x14ac:dyDescent="0.3">
      <c r="AE204" s="35" t="b">
        <f t="shared" si="6"/>
        <v>1</v>
      </c>
    </row>
    <row r="205" spans="31:31" x14ac:dyDescent="0.3">
      <c r="AE205" s="35" t="b">
        <f t="shared" si="6"/>
        <v>1</v>
      </c>
    </row>
    <row r="206" spans="31:31" x14ac:dyDescent="0.3">
      <c r="AE206" s="35" t="b">
        <f t="shared" si="6"/>
        <v>1</v>
      </c>
    </row>
    <row r="207" spans="31:31" x14ac:dyDescent="0.3">
      <c r="AE207" s="35" t="b">
        <f t="shared" si="6"/>
        <v>1</v>
      </c>
    </row>
    <row r="208" spans="31:31" x14ac:dyDescent="0.3">
      <c r="AE208" s="35" t="b">
        <f t="shared" si="6"/>
        <v>1</v>
      </c>
    </row>
    <row r="209" spans="31:31" x14ac:dyDescent="0.3">
      <c r="AE209" s="35" t="b">
        <f t="shared" si="6"/>
        <v>1</v>
      </c>
    </row>
    <row r="210" spans="31:31" x14ac:dyDescent="0.3">
      <c r="AE210" s="35" t="b">
        <f t="shared" si="6"/>
        <v>1</v>
      </c>
    </row>
    <row r="211" spans="31:31" x14ac:dyDescent="0.3">
      <c r="AE211" s="35" t="b">
        <f t="shared" si="6"/>
        <v>1</v>
      </c>
    </row>
    <row r="212" spans="31:31" x14ac:dyDescent="0.3">
      <c r="AE212" s="35" t="b">
        <f t="shared" si="6"/>
        <v>1</v>
      </c>
    </row>
    <row r="213" spans="31:31" x14ac:dyDescent="0.3">
      <c r="AE213" s="35" t="b">
        <f t="shared" si="6"/>
        <v>1</v>
      </c>
    </row>
    <row r="214" spans="31:31" x14ac:dyDescent="0.3">
      <c r="AE214" s="35" t="b">
        <f t="shared" si="6"/>
        <v>1</v>
      </c>
    </row>
    <row r="215" spans="31:31" x14ac:dyDescent="0.3">
      <c r="AE215" s="35" t="b">
        <f t="shared" si="6"/>
        <v>1</v>
      </c>
    </row>
    <row r="216" spans="31:31" x14ac:dyDescent="0.3">
      <c r="AE216" s="35" t="b">
        <f t="shared" si="6"/>
        <v>1</v>
      </c>
    </row>
    <row r="217" spans="31:31" x14ac:dyDescent="0.3">
      <c r="AE217" s="35" t="b">
        <f t="shared" si="6"/>
        <v>1</v>
      </c>
    </row>
    <row r="218" spans="31:31" x14ac:dyDescent="0.3">
      <c r="AE218" s="35" t="b">
        <f t="shared" si="6"/>
        <v>1</v>
      </c>
    </row>
    <row r="219" spans="31:31" x14ac:dyDescent="0.3">
      <c r="AE219" s="35" t="b">
        <f t="shared" si="6"/>
        <v>1</v>
      </c>
    </row>
    <row r="220" spans="31:31" x14ac:dyDescent="0.3">
      <c r="AE220" s="35" t="b">
        <f t="shared" si="6"/>
        <v>1</v>
      </c>
    </row>
    <row r="221" spans="31:31" x14ac:dyDescent="0.3">
      <c r="AE221" s="35" t="b">
        <f t="shared" si="6"/>
        <v>1</v>
      </c>
    </row>
    <row r="222" spans="31:31" x14ac:dyDescent="0.3">
      <c r="AE222" s="35" t="b">
        <f t="shared" si="6"/>
        <v>1</v>
      </c>
    </row>
    <row r="223" spans="31:31" x14ac:dyDescent="0.3">
      <c r="AE223" s="35" t="b">
        <f t="shared" si="6"/>
        <v>1</v>
      </c>
    </row>
    <row r="224" spans="31:31" x14ac:dyDescent="0.3">
      <c r="AE224" s="35" t="b">
        <f t="shared" si="6"/>
        <v>1</v>
      </c>
    </row>
    <row r="225" spans="31:31" x14ac:dyDescent="0.3">
      <c r="AE225" s="35" t="b">
        <f t="shared" si="6"/>
        <v>1</v>
      </c>
    </row>
    <row r="226" spans="31:31" x14ac:dyDescent="0.3">
      <c r="AE226" s="35" t="b">
        <f t="shared" si="6"/>
        <v>1</v>
      </c>
    </row>
  </sheetData>
  <sortState xmlns:xlrd2="http://schemas.microsoft.com/office/spreadsheetml/2017/richdata2" ref="A1:AF226">
    <sortCondition descending="1" ref="Y1:Y226"/>
  </sortState>
  <conditionalFormatting sqref="O106:O104857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6:J104857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{4BD630C1-437D-440E-9E21-3DC69EB26D17}</x14:id>
        </ext>
      </extLst>
    </cfRule>
  </conditionalFormatting>
  <conditionalFormatting sqref="L106:L1048576">
    <cfRule type="containsText" dxfId="50" priority="35" operator="containsText" text="False">
      <formula>NOT(ISERROR(SEARCH("False",L106)))</formula>
    </cfRule>
  </conditionalFormatting>
  <conditionalFormatting sqref="O34:O10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L1048576">
    <cfRule type="containsText" dxfId="49" priority="33" operator="containsText" text="False">
      <formula>NOT(ISERROR(SEARCH("False",L34)))</formula>
    </cfRule>
  </conditionalFormatting>
  <conditionalFormatting sqref="J34:J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{82687FE0-8998-4136-BCEE-CE363B704D98}</x14:id>
        </ext>
      </extLst>
    </cfRule>
  </conditionalFormatting>
  <conditionalFormatting sqref="L34:L1048576">
    <cfRule type="containsText" dxfId="48" priority="29" operator="containsText" text="False">
      <formula>NOT(ISERROR(SEARCH("False",L34)))</formula>
    </cfRule>
  </conditionalFormatting>
  <conditionalFormatting sqref="O34:O104857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:M104857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4:N10485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4:Q1048576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{E611B720-DDF0-43A0-843A-412A81EB2683}</x14:id>
        </ext>
      </extLst>
    </cfRule>
  </conditionalFormatting>
  <conditionalFormatting sqref="T34:T1048576">
    <cfRule type="cellIs" dxfId="47" priority="24" operator="lessThan">
      <formula>1</formula>
    </cfRule>
  </conditionalFormatting>
  <conditionalFormatting sqref="I34:I1048576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{24866C57-822E-4113-AC61-91B0F9542BB0}</x14:id>
        </ext>
      </extLst>
    </cfRule>
  </conditionalFormatting>
  <conditionalFormatting sqref="X34:X1048576">
    <cfRule type="containsText" dxfId="46" priority="22" operator="containsText" text="FALSCH">
      <formula>NOT(ISERROR(SEARCH("FALSCH",X34)))</formula>
    </cfRule>
  </conditionalFormatting>
  <conditionalFormatting sqref="AD227:AD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27:AE2876">
    <cfRule type="containsText" dxfId="45" priority="20" operator="containsText" text="WAHR">
      <formula>NOT(ISERROR(SEARCH("WAHR",AE227)))</formula>
    </cfRule>
  </conditionalFormatting>
  <conditionalFormatting sqref="AD34:AD22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6">
    <cfRule type="containsText" dxfId="44" priority="18" operator="containsText" text="WAHR">
      <formula>NOT(ISERROR(SEARCH("WAHR",AE2)))</formula>
    </cfRule>
  </conditionalFormatting>
  <conditionalFormatting sqref="O16:O3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:L33">
    <cfRule type="containsText" dxfId="43" priority="16" operator="containsText" text="False">
      <formula>NOT(ISERROR(SEARCH("False",L16)))</formula>
    </cfRule>
  </conditionalFormatting>
  <conditionalFormatting sqref="O1:O1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5">
    <cfRule type="containsText" dxfId="42" priority="14" operator="containsText" text="False">
      <formula>NOT(ISERROR(SEARCH("False",L1)))</formula>
    </cfRule>
  </conditionalFormatting>
  <conditionalFormatting sqref="J1:J33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{AE2D6D38-6F54-428A-B040-4CA3A0C51DCF}</x14:id>
        </ext>
      </extLst>
    </cfRule>
  </conditionalFormatting>
  <conditionalFormatting sqref="L1:L33">
    <cfRule type="containsText" dxfId="41" priority="12" operator="containsText" text="False">
      <formula>NOT(ISERROR(SEARCH("False",L1)))</formula>
    </cfRule>
  </conditionalFormatting>
  <conditionalFormatting sqref="O1:O3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3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3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3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{1175B33B-5475-425B-8076-EF238831514D}</x14:id>
        </ext>
      </extLst>
    </cfRule>
  </conditionalFormatting>
  <conditionalFormatting sqref="T1:T33">
    <cfRule type="cellIs" dxfId="40" priority="7" operator="lessThan">
      <formula>1</formula>
    </cfRule>
  </conditionalFormatting>
  <conditionalFormatting sqref="Y1:Y33">
    <cfRule type="containsText" dxfId="39" priority="6" operator="containsText" text="WAHR">
      <formula>NOT(ISERROR(SEARCH("WAHR",Y1)))</formula>
    </cfRule>
  </conditionalFormatting>
  <conditionalFormatting sqref="W1:W33">
    <cfRule type="containsText" dxfId="38" priority="5" operator="containsText" text="Wahr">
      <formula>NOT(ISERROR(SEARCH("Wahr",W1)))</formula>
    </cfRule>
  </conditionalFormatting>
  <conditionalFormatting sqref="I1:I3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{A46DBB55-38E1-4E9C-89AA-FBA41C5A8338}</x14:id>
        </ext>
      </extLst>
    </cfRule>
  </conditionalFormatting>
  <conditionalFormatting sqref="X1:X33">
    <cfRule type="containsText" dxfId="37" priority="3" operator="containsText" text="False">
      <formula>NOT(ISERROR(SEARCH("False",X1)))</formula>
    </cfRule>
  </conditionalFormatting>
  <conditionalFormatting sqref="V1:V33">
    <cfRule type="containsText" dxfId="36" priority="2" operator="containsText" text="True">
      <formula>NOT(ISERROR(SEARCH("True",V1)))</formula>
    </cfRule>
  </conditionalFormatting>
  <conditionalFormatting sqref="AE2:AE7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D630C1-437D-440E-9E21-3DC69EB26D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J106:J1048576</xm:sqref>
        </x14:conditionalFormatting>
        <x14:conditionalFormatting xmlns:xm="http://schemas.microsoft.com/office/excel/2006/main">
          <x14:cfRule type="dataBar" id="{82687FE0-8998-4136-BCEE-CE363B704D9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J34:J1048576</xm:sqref>
        </x14:conditionalFormatting>
        <x14:conditionalFormatting xmlns:xm="http://schemas.microsoft.com/office/excel/2006/main">
          <x14:cfRule type="dataBar" id="{E611B720-DDF0-43A0-843A-412A81EB26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Q34:Q1048576</xm:sqref>
        </x14:conditionalFormatting>
        <x14:conditionalFormatting xmlns:xm="http://schemas.microsoft.com/office/excel/2006/main">
          <x14:cfRule type="dataBar" id="{24866C57-822E-4113-AC61-91B0F9542BB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I34:I1048576</xm:sqref>
        </x14:conditionalFormatting>
        <x14:conditionalFormatting xmlns:xm="http://schemas.microsoft.com/office/excel/2006/main">
          <x14:cfRule type="dataBar" id="{AE2D6D38-6F54-428A-B040-4CA3A0C51D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J1:J33</xm:sqref>
        </x14:conditionalFormatting>
        <x14:conditionalFormatting xmlns:xm="http://schemas.microsoft.com/office/excel/2006/main">
          <x14:cfRule type="dataBar" id="{1175B33B-5475-425B-8076-EF23883151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Q1:Q33</xm:sqref>
        </x14:conditionalFormatting>
        <x14:conditionalFormatting xmlns:xm="http://schemas.microsoft.com/office/excel/2006/main">
          <x14:cfRule type="dataBar" id="{A46DBB55-38E1-4E9C-89AA-FBA41C5A83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I1:I33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5B4B-EEC0-4DEF-A26C-BDBA9C34D11D}">
  <sheetPr codeName="Tabelle15"/>
  <dimension ref="A1:J1429"/>
  <sheetViews>
    <sheetView topLeftCell="A31" workbookViewId="0">
      <selection activeCell="D57" sqref="D57"/>
    </sheetView>
  </sheetViews>
  <sheetFormatPr baseColWidth="10" defaultRowHeight="14.4" x14ac:dyDescent="0.3"/>
  <cols>
    <col min="1" max="1" width="7.44140625" bestFit="1" customWidth="1"/>
    <col min="2" max="2" width="8.33203125" bestFit="1" customWidth="1"/>
    <col min="3" max="3" width="22.33203125" bestFit="1" customWidth="1"/>
    <col min="4" max="4" width="38" bestFit="1" customWidth="1"/>
    <col min="5" max="5" width="14.88671875" bestFit="1" customWidth="1"/>
    <col min="6" max="6" width="18.21875" bestFit="1" customWidth="1"/>
    <col min="7" max="7" width="12.109375" bestFit="1" customWidth="1"/>
    <col min="8" max="8" width="14.21875" bestFit="1" customWidth="1"/>
    <col min="9" max="10" width="15" bestFit="1" customWidth="1"/>
  </cols>
  <sheetData>
    <row r="1" spans="1:10" x14ac:dyDescent="0.3">
      <c r="A1" t="s">
        <v>17</v>
      </c>
      <c r="B1" t="s">
        <v>487</v>
      </c>
      <c r="C1" t="s">
        <v>6</v>
      </c>
      <c r="D1" t="s">
        <v>5</v>
      </c>
      <c r="E1" t="s">
        <v>671</v>
      </c>
      <c r="F1" t="s">
        <v>2816</v>
      </c>
      <c r="G1" t="s">
        <v>2817</v>
      </c>
      <c r="H1" t="s">
        <v>2818</v>
      </c>
      <c r="I1" t="s">
        <v>2819</v>
      </c>
      <c r="J1" t="s">
        <v>2820</v>
      </c>
    </row>
    <row r="2" spans="1:10" x14ac:dyDescent="0.3">
      <c r="A2" s="129">
        <v>1</v>
      </c>
      <c r="B2" s="131" t="s">
        <v>6988</v>
      </c>
      <c r="C2" s="131" t="s">
        <v>28</v>
      </c>
      <c r="D2" s="131" t="s">
        <v>2843</v>
      </c>
      <c r="E2" s="131" t="s">
        <v>2861</v>
      </c>
      <c r="F2" s="129">
        <v>590.83000000000004</v>
      </c>
      <c r="G2" s="129">
        <v>99</v>
      </c>
      <c r="H2" s="129">
        <v>99</v>
      </c>
      <c r="I2" s="129">
        <v>5</v>
      </c>
      <c r="J2" s="129">
        <v>2</v>
      </c>
    </row>
    <row r="3" spans="1:10" x14ac:dyDescent="0.3">
      <c r="A3" s="129">
        <v>2</v>
      </c>
      <c r="B3" s="131" t="s">
        <v>8513</v>
      </c>
      <c r="C3" s="131" t="s">
        <v>31</v>
      </c>
      <c r="D3" s="131" t="s">
        <v>30</v>
      </c>
      <c r="E3" s="131" t="s">
        <v>2861</v>
      </c>
      <c r="F3" s="129">
        <v>525.77</v>
      </c>
      <c r="G3" s="129">
        <v>99</v>
      </c>
      <c r="H3" s="129">
        <v>99</v>
      </c>
      <c r="I3" s="129">
        <v>22</v>
      </c>
      <c r="J3" s="129">
        <v>11</v>
      </c>
    </row>
    <row r="4" spans="1:10" x14ac:dyDescent="0.3">
      <c r="A4" s="129">
        <v>3</v>
      </c>
      <c r="B4" s="131" t="s">
        <v>9382</v>
      </c>
      <c r="C4" s="131" t="s">
        <v>44</v>
      </c>
      <c r="D4" s="131" t="s">
        <v>111</v>
      </c>
      <c r="E4" s="131" t="s">
        <v>2861</v>
      </c>
      <c r="F4" s="129">
        <v>491.03</v>
      </c>
      <c r="G4" s="129">
        <v>99</v>
      </c>
      <c r="H4" s="129">
        <v>99</v>
      </c>
      <c r="I4" s="129">
        <v>99</v>
      </c>
      <c r="J4" s="129">
        <v>99</v>
      </c>
    </row>
    <row r="5" spans="1:10" x14ac:dyDescent="0.3">
      <c r="A5" s="129">
        <v>4</v>
      </c>
      <c r="B5" s="131" t="s">
        <v>8563</v>
      </c>
      <c r="C5" s="131" t="s">
        <v>44</v>
      </c>
      <c r="D5" s="131" t="s">
        <v>111</v>
      </c>
      <c r="E5" s="131" t="s">
        <v>2861</v>
      </c>
      <c r="F5" s="129">
        <v>474.99</v>
      </c>
      <c r="G5" s="129">
        <v>99</v>
      </c>
      <c r="H5" s="129">
        <v>99</v>
      </c>
      <c r="I5" s="129">
        <v>74</v>
      </c>
      <c r="J5" s="129">
        <v>36</v>
      </c>
    </row>
    <row r="6" spans="1:10" x14ac:dyDescent="0.3">
      <c r="A6" s="129">
        <v>5</v>
      </c>
      <c r="B6" s="131" t="s">
        <v>6417</v>
      </c>
      <c r="C6" s="131" t="s">
        <v>102</v>
      </c>
      <c r="D6" s="131" t="s">
        <v>326</v>
      </c>
      <c r="E6" s="131" t="s">
        <v>2859</v>
      </c>
      <c r="F6" s="129">
        <v>453.76</v>
      </c>
      <c r="G6" s="129">
        <v>99</v>
      </c>
      <c r="H6" s="129">
        <v>99</v>
      </c>
      <c r="I6" s="129">
        <v>98</v>
      </c>
      <c r="J6" s="129">
        <v>77</v>
      </c>
    </row>
    <row r="7" spans="1:10" x14ac:dyDescent="0.3">
      <c r="A7" s="129">
        <v>6</v>
      </c>
      <c r="B7" s="131" t="s">
        <v>2758</v>
      </c>
      <c r="C7" s="131" t="s">
        <v>44</v>
      </c>
      <c r="D7" s="131" t="s">
        <v>111</v>
      </c>
      <c r="E7" s="131" t="s">
        <v>2861</v>
      </c>
      <c r="F7" s="129">
        <v>402.53</v>
      </c>
      <c r="G7" s="129">
        <v>99</v>
      </c>
      <c r="H7" s="129">
        <v>99</v>
      </c>
      <c r="I7" s="129">
        <v>99</v>
      </c>
      <c r="J7" s="129">
        <v>99</v>
      </c>
    </row>
    <row r="8" spans="1:10" x14ac:dyDescent="0.3">
      <c r="A8" s="129">
        <v>7</v>
      </c>
      <c r="B8" s="131" t="s">
        <v>9232</v>
      </c>
      <c r="C8" s="131" t="s">
        <v>44</v>
      </c>
      <c r="D8" s="131" t="s">
        <v>111</v>
      </c>
      <c r="E8" s="131" t="s">
        <v>2861</v>
      </c>
      <c r="F8" s="129">
        <v>395.05</v>
      </c>
      <c r="G8" s="129">
        <v>99</v>
      </c>
      <c r="H8" s="129">
        <v>1</v>
      </c>
      <c r="I8" s="129">
        <v>3</v>
      </c>
      <c r="J8" s="129">
        <v>3</v>
      </c>
    </row>
    <row r="9" spans="1:10" x14ac:dyDescent="0.3">
      <c r="A9" s="129">
        <v>8</v>
      </c>
      <c r="B9" s="131" t="s">
        <v>6457</v>
      </c>
      <c r="C9" s="131" t="s">
        <v>44</v>
      </c>
      <c r="D9" s="131" t="s">
        <v>111</v>
      </c>
      <c r="E9" s="131" t="s">
        <v>2861</v>
      </c>
      <c r="F9" s="129">
        <v>375.67</v>
      </c>
      <c r="G9" s="129">
        <v>99</v>
      </c>
      <c r="H9" s="129">
        <v>99</v>
      </c>
      <c r="I9" s="129">
        <v>99</v>
      </c>
      <c r="J9" s="129">
        <v>27</v>
      </c>
    </row>
    <row r="10" spans="1:10" x14ac:dyDescent="0.3">
      <c r="A10" s="129">
        <v>9</v>
      </c>
      <c r="B10" s="131" t="s">
        <v>6974</v>
      </c>
      <c r="C10" s="131" t="s">
        <v>28</v>
      </c>
      <c r="D10" s="131" t="s">
        <v>2827</v>
      </c>
      <c r="E10" s="131" t="s">
        <v>2861</v>
      </c>
      <c r="F10" s="129">
        <v>343.49</v>
      </c>
      <c r="G10" s="129">
        <v>99</v>
      </c>
      <c r="H10" s="129">
        <v>99</v>
      </c>
      <c r="I10" s="129">
        <v>99</v>
      </c>
      <c r="J10" s="129">
        <v>97</v>
      </c>
    </row>
    <row r="11" spans="1:10" x14ac:dyDescent="0.3">
      <c r="A11" s="129">
        <v>10</v>
      </c>
      <c r="B11" s="131" t="s">
        <v>8318</v>
      </c>
      <c r="C11" s="131" t="s">
        <v>36</v>
      </c>
      <c r="D11" s="131" t="s">
        <v>79</v>
      </c>
      <c r="E11" s="131" t="s">
        <v>2861</v>
      </c>
      <c r="F11" s="129">
        <v>337.26</v>
      </c>
      <c r="G11" s="129">
        <v>99</v>
      </c>
      <c r="H11" s="129">
        <v>44</v>
      </c>
      <c r="I11" s="129">
        <v>37</v>
      </c>
      <c r="J11" s="129">
        <v>11</v>
      </c>
    </row>
    <row r="12" spans="1:10" x14ac:dyDescent="0.3">
      <c r="A12" s="129">
        <v>11</v>
      </c>
      <c r="B12" s="131" t="s">
        <v>5760</v>
      </c>
      <c r="C12" s="131" t="s">
        <v>44</v>
      </c>
      <c r="D12" s="131" t="s">
        <v>111</v>
      </c>
      <c r="E12" s="131" t="s">
        <v>2861</v>
      </c>
      <c r="F12" s="129">
        <v>318.39999999999998</v>
      </c>
      <c r="G12" s="129">
        <v>99</v>
      </c>
      <c r="H12" s="129">
        <v>98</v>
      </c>
      <c r="I12" s="129">
        <v>88</v>
      </c>
      <c r="J12" s="129">
        <v>5</v>
      </c>
    </row>
    <row r="13" spans="1:10" x14ac:dyDescent="0.3">
      <c r="A13" s="129">
        <v>12</v>
      </c>
      <c r="B13" s="131" t="s">
        <v>5757</v>
      </c>
      <c r="C13" s="131" t="s">
        <v>31</v>
      </c>
      <c r="D13" s="131" t="s">
        <v>701</v>
      </c>
      <c r="E13" s="131" t="s">
        <v>2861</v>
      </c>
      <c r="F13" s="129">
        <v>303.99</v>
      </c>
      <c r="G13" s="129">
        <v>99</v>
      </c>
      <c r="H13" s="129">
        <v>99</v>
      </c>
      <c r="I13" s="129">
        <v>95</v>
      </c>
      <c r="J13" s="129">
        <v>15</v>
      </c>
    </row>
    <row r="14" spans="1:10" x14ac:dyDescent="0.3">
      <c r="A14" s="129">
        <v>13</v>
      </c>
      <c r="B14" s="131" t="s">
        <v>2062</v>
      </c>
      <c r="C14" s="131" t="s">
        <v>44</v>
      </c>
      <c r="D14" s="131" t="s">
        <v>111</v>
      </c>
      <c r="E14" s="131" t="s">
        <v>2861</v>
      </c>
      <c r="F14" s="129">
        <v>293.58</v>
      </c>
      <c r="G14" s="129">
        <v>99</v>
      </c>
      <c r="H14" s="129">
        <v>97</v>
      </c>
      <c r="I14" s="129">
        <v>98</v>
      </c>
      <c r="J14" s="129">
        <v>78</v>
      </c>
    </row>
    <row r="15" spans="1:10" x14ac:dyDescent="0.3">
      <c r="A15" s="129">
        <v>14</v>
      </c>
      <c r="B15" s="131" t="s">
        <v>8316</v>
      </c>
      <c r="C15" s="131" t="s">
        <v>24</v>
      </c>
      <c r="D15" s="131" t="s">
        <v>169</v>
      </c>
      <c r="E15" s="131" t="s">
        <v>2861</v>
      </c>
      <c r="F15" s="129">
        <v>273.08999999999997</v>
      </c>
      <c r="G15" s="129">
        <v>99</v>
      </c>
      <c r="H15" s="129">
        <v>99</v>
      </c>
      <c r="I15" s="129">
        <v>99</v>
      </c>
      <c r="J15" s="129">
        <v>14</v>
      </c>
    </row>
    <row r="16" spans="1:10" x14ac:dyDescent="0.3">
      <c r="A16" s="129">
        <v>15</v>
      </c>
      <c r="B16" s="131" t="s">
        <v>2789</v>
      </c>
      <c r="C16" s="131" t="s">
        <v>24</v>
      </c>
      <c r="D16" s="131" t="s">
        <v>23</v>
      </c>
      <c r="E16" s="131" t="s">
        <v>2870</v>
      </c>
      <c r="F16" s="129">
        <v>263.89</v>
      </c>
      <c r="G16" s="129">
        <v>99</v>
      </c>
      <c r="H16" s="129">
        <v>99</v>
      </c>
      <c r="I16" s="129">
        <v>96</v>
      </c>
      <c r="J16" s="129">
        <v>97</v>
      </c>
    </row>
    <row r="17" spans="1:10" x14ac:dyDescent="0.3">
      <c r="A17" s="129">
        <v>16</v>
      </c>
      <c r="B17" s="131" t="s">
        <v>1396</v>
      </c>
      <c r="C17" s="131" t="s">
        <v>31</v>
      </c>
      <c r="D17" s="131" t="s">
        <v>2833</v>
      </c>
      <c r="E17" s="131" t="s">
        <v>2861</v>
      </c>
      <c r="F17" s="129">
        <v>262.32</v>
      </c>
      <c r="G17" s="129">
        <v>99</v>
      </c>
      <c r="H17" s="129">
        <v>99</v>
      </c>
      <c r="I17" s="129">
        <v>99</v>
      </c>
      <c r="J17" s="129">
        <v>98</v>
      </c>
    </row>
    <row r="18" spans="1:10" x14ac:dyDescent="0.3">
      <c r="A18" s="129">
        <v>17</v>
      </c>
      <c r="B18" s="131" t="s">
        <v>1441</v>
      </c>
      <c r="C18" s="131" t="s">
        <v>36</v>
      </c>
      <c r="D18" s="131" t="s">
        <v>276</v>
      </c>
      <c r="E18" s="131" t="s">
        <v>2870</v>
      </c>
      <c r="F18" s="129">
        <v>249.83</v>
      </c>
      <c r="G18" s="129">
        <v>99</v>
      </c>
      <c r="H18" s="129">
        <v>99</v>
      </c>
      <c r="I18" s="129">
        <v>99</v>
      </c>
      <c r="J18" s="129">
        <v>99</v>
      </c>
    </row>
    <row r="19" spans="1:10" x14ac:dyDescent="0.3">
      <c r="A19" s="129">
        <v>18</v>
      </c>
      <c r="B19" s="131" t="s">
        <v>5688</v>
      </c>
      <c r="C19" s="131" t="s">
        <v>44</v>
      </c>
      <c r="D19" s="131" t="s">
        <v>111</v>
      </c>
      <c r="E19" s="131" t="s">
        <v>2861</v>
      </c>
      <c r="F19" s="129">
        <v>248.28</v>
      </c>
      <c r="G19" s="129">
        <v>99</v>
      </c>
      <c r="H19" s="129">
        <v>99</v>
      </c>
      <c r="I19" s="129">
        <v>98</v>
      </c>
      <c r="J19" s="129">
        <v>8</v>
      </c>
    </row>
    <row r="20" spans="1:10" x14ac:dyDescent="0.3">
      <c r="A20" s="129">
        <v>19</v>
      </c>
      <c r="B20" s="131" t="s">
        <v>7355</v>
      </c>
      <c r="C20" s="131" t="s">
        <v>44</v>
      </c>
      <c r="D20" s="131" t="s">
        <v>111</v>
      </c>
      <c r="E20" s="131" t="s">
        <v>2861</v>
      </c>
      <c r="F20" s="129">
        <v>234.01</v>
      </c>
      <c r="G20" s="129">
        <v>99</v>
      </c>
      <c r="H20" s="129">
        <v>93</v>
      </c>
      <c r="I20" s="129">
        <v>16</v>
      </c>
      <c r="J20" s="129">
        <v>10</v>
      </c>
    </row>
    <row r="21" spans="1:10" x14ac:dyDescent="0.3">
      <c r="A21" s="129">
        <v>20</v>
      </c>
      <c r="B21" s="131" t="s">
        <v>2869</v>
      </c>
      <c r="C21" s="131" t="s">
        <v>36</v>
      </c>
      <c r="D21" s="131" t="s">
        <v>79</v>
      </c>
      <c r="E21" s="131" t="s">
        <v>2870</v>
      </c>
      <c r="F21" s="129">
        <v>232.55</v>
      </c>
      <c r="G21" s="129">
        <v>99</v>
      </c>
      <c r="H21" s="129">
        <v>99</v>
      </c>
      <c r="I21" s="129">
        <v>99</v>
      </c>
      <c r="J21" s="129">
        <v>99</v>
      </c>
    </row>
    <row r="22" spans="1:10" x14ac:dyDescent="0.3">
      <c r="A22" s="129">
        <v>21</v>
      </c>
      <c r="B22" s="131" t="s">
        <v>5758</v>
      </c>
      <c r="C22" s="131" t="s">
        <v>102</v>
      </c>
      <c r="D22" s="131" t="s">
        <v>453</v>
      </c>
      <c r="E22" s="131" t="s">
        <v>2861</v>
      </c>
      <c r="F22" s="129">
        <v>232.12</v>
      </c>
      <c r="G22" s="129">
        <v>99</v>
      </c>
      <c r="H22" s="129">
        <v>99</v>
      </c>
      <c r="I22" s="129">
        <v>94</v>
      </c>
      <c r="J22" s="129">
        <v>67</v>
      </c>
    </row>
    <row r="23" spans="1:10" x14ac:dyDescent="0.3">
      <c r="A23" s="129">
        <v>22</v>
      </c>
      <c r="B23" s="131" t="s">
        <v>2858</v>
      </c>
      <c r="C23" s="131" t="s">
        <v>44</v>
      </c>
      <c r="D23" s="131" t="s">
        <v>127</v>
      </c>
      <c r="E23" s="131" t="s">
        <v>2859</v>
      </c>
      <c r="F23" s="129">
        <v>228.1</v>
      </c>
      <c r="G23" s="129">
        <v>99</v>
      </c>
      <c r="H23" s="129">
        <v>99</v>
      </c>
      <c r="I23" s="129">
        <v>99</v>
      </c>
      <c r="J23" s="129">
        <v>99</v>
      </c>
    </row>
    <row r="24" spans="1:10" x14ac:dyDescent="0.3">
      <c r="A24" s="129">
        <v>23</v>
      </c>
      <c r="B24" s="131" t="s">
        <v>7677</v>
      </c>
      <c r="C24" s="131" t="s">
        <v>44</v>
      </c>
      <c r="D24" s="131" t="s">
        <v>111</v>
      </c>
      <c r="E24" s="131" t="s">
        <v>2859</v>
      </c>
      <c r="F24" s="129">
        <v>226.99</v>
      </c>
      <c r="G24" s="129">
        <v>99</v>
      </c>
      <c r="H24" s="129">
        <v>94</v>
      </c>
      <c r="I24" s="129">
        <v>38</v>
      </c>
      <c r="J24" s="129">
        <v>22</v>
      </c>
    </row>
    <row r="25" spans="1:10" x14ac:dyDescent="0.3">
      <c r="A25" s="129">
        <v>24</v>
      </c>
      <c r="B25" s="131" t="s">
        <v>2895</v>
      </c>
      <c r="C25" s="131" t="s">
        <v>44</v>
      </c>
      <c r="D25" s="131" t="s">
        <v>111</v>
      </c>
      <c r="E25" s="131" t="s">
        <v>2861</v>
      </c>
      <c r="F25" s="129">
        <v>223.08</v>
      </c>
      <c r="G25" s="129">
        <v>99</v>
      </c>
      <c r="H25" s="129">
        <v>97</v>
      </c>
      <c r="I25" s="129">
        <v>99</v>
      </c>
      <c r="J25" s="129">
        <v>99</v>
      </c>
    </row>
    <row r="26" spans="1:10" x14ac:dyDescent="0.3">
      <c r="A26" s="129">
        <v>25</v>
      </c>
      <c r="B26" s="131" t="s">
        <v>6769</v>
      </c>
      <c r="C26" s="131" t="s">
        <v>66</v>
      </c>
      <c r="D26" s="131" t="s">
        <v>98</v>
      </c>
      <c r="E26" s="131" t="s">
        <v>2870</v>
      </c>
      <c r="F26" s="129">
        <v>220.68</v>
      </c>
      <c r="G26" s="129">
        <v>99</v>
      </c>
      <c r="H26" s="129">
        <v>97</v>
      </c>
      <c r="I26" s="129">
        <v>65</v>
      </c>
      <c r="J26" s="129">
        <v>47</v>
      </c>
    </row>
    <row r="27" spans="1:10" x14ac:dyDescent="0.3">
      <c r="A27" s="129">
        <v>26</v>
      </c>
      <c r="B27" s="131" t="s">
        <v>2965</v>
      </c>
      <c r="C27" s="131" t="s">
        <v>66</v>
      </c>
      <c r="D27" s="131" t="s">
        <v>160</v>
      </c>
      <c r="E27" s="131" t="s">
        <v>2870</v>
      </c>
      <c r="F27" s="129">
        <v>218.24</v>
      </c>
      <c r="G27" s="129">
        <v>99</v>
      </c>
      <c r="H27" s="129">
        <v>98</v>
      </c>
      <c r="I27" s="129">
        <v>99</v>
      </c>
      <c r="J27" s="129">
        <v>89</v>
      </c>
    </row>
    <row r="28" spans="1:10" x14ac:dyDescent="0.3">
      <c r="A28" s="129">
        <v>27</v>
      </c>
      <c r="B28" s="131" t="s">
        <v>3016</v>
      </c>
      <c r="C28" s="131" t="s">
        <v>44</v>
      </c>
      <c r="D28" s="131" t="s">
        <v>111</v>
      </c>
      <c r="E28" s="131" t="s">
        <v>2861</v>
      </c>
      <c r="F28" s="129">
        <v>216.95</v>
      </c>
      <c r="G28" s="129">
        <v>99</v>
      </c>
      <c r="H28" s="129">
        <v>99</v>
      </c>
      <c r="I28" s="129">
        <v>98</v>
      </c>
      <c r="J28" s="129">
        <v>15</v>
      </c>
    </row>
    <row r="29" spans="1:10" x14ac:dyDescent="0.3">
      <c r="A29" s="129">
        <v>28</v>
      </c>
      <c r="B29" s="131" t="s">
        <v>2878</v>
      </c>
      <c r="C29" s="131" t="s">
        <v>36</v>
      </c>
      <c r="D29" s="131" t="s">
        <v>2834</v>
      </c>
      <c r="E29" s="131" t="s">
        <v>2861</v>
      </c>
      <c r="F29" s="129">
        <v>216.69</v>
      </c>
      <c r="G29" s="129">
        <v>99</v>
      </c>
      <c r="H29" s="129">
        <v>98</v>
      </c>
      <c r="I29" s="129">
        <v>95</v>
      </c>
      <c r="J29" s="129">
        <v>99</v>
      </c>
    </row>
    <row r="30" spans="1:10" x14ac:dyDescent="0.3">
      <c r="A30" s="129">
        <v>29</v>
      </c>
      <c r="B30" s="131" t="s">
        <v>6765</v>
      </c>
      <c r="C30" s="131" t="s">
        <v>44</v>
      </c>
      <c r="D30" s="131" t="s">
        <v>111</v>
      </c>
      <c r="E30" s="131" t="s">
        <v>2861</v>
      </c>
      <c r="F30" s="129">
        <v>214.11</v>
      </c>
      <c r="G30" s="129">
        <v>99</v>
      </c>
      <c r="H30" s="129">
        <v>99</v>
      </c>
      <c r="I30" s="129">
        <v>14</v>
      </c>
      <c r="J30" s="129">
        <v>4</v>
      </c>
    </row>
    <row r="31" spans="1:10" x14ac:dyDescent="0.3">
      <c r="A31" s="129">
        <v>30</v>
      </c>
      <c r="B31" s="131" t="s">
        <v>2986</v>
      </c>
      <c r="C31" s="131" t="s">
        <v>102</v>
      </c>
      <c r="D31" s="131" t="s">
        <v>326</v>
      </c>
      <c r="E31" s="131" t="s">
        <v>2861</v>
      </c>
      <c r="F31" s="129">
        <v>211.78</v>
      </c>
      <c r="G31" s="129">
        <v>99</v>
      </c>
      <c r="H31" s="129">
        <v>99</v>
      </c>
      <c r="I31" s="129">
        <v>99</v>
      </c>
      <c r="J31" s="129">
        <v>60</v>
      </c>
    </row>
    <row r="32" spans="1:10" x14ac:dyDescent="0.3">
      <c r="A32" s="129">
        <v>31</v>
      </c>
      <c r="B32" s="131" t="s">
        <v>5681</v>
      </c>
      <c r="C32" s="131" t="s">
        <v>31</v>
      </c>
      <c r="D32" s="131" t="s">
        <v>2825</v>
      </c>
      <c r="E32" s="131" t="s">
        <v>2861</v>
      </c>
      <c r="F32" s="129">
        <v>210.83</v>
      </c>
      <c r="G32" s="129">
        <v>99</v>
      </c>
      <c r="H32" s="129">
        <v>98</v>
      </c>
      <c r="I32" s="129">
        <v>98</v>
      </c>
      <c r="J32" s="129">
        <v>53</v>
      </c>
    </row>
    <row r="33" spans="1:10" x14ac:dyDescent="0.3">
      <c r="A33" s="129">
        <v>32</v>
      </c>
      <c r="B33" s="131" t="s">
        <v>1493</v>
      </c>
      <c r="C33" s="131" t="s">
        <v>44</v>
      </c>
      <c r="D33" s="131" t="s">
        <v>111</v>
      </c>
      <c r="E33" s="131" t="s">
        <v>2861</v>
      </c>
      <c r="F33" s="129">
        <v>206.43</v>
      </c>
      <c r="G33" s="129">
        <v>99</v>
      </c>
      <c r="H33" s="129">
        <v>58</v>
      </c>
      <c r="I33" s="129">
        <v>66</v>
      </c>
      <c r="J33" s="129">
        <v>88</v>
      </c>
    </row>
    <row r="34" spans="1:10" x14ac:dyDescent="0.3">
      <c r="A34" s="129">
        <v>33</v>
      </c>
      <c r="B34" s="131" t="s">
        <v>8323</v>
      </c>
      <c r="C34" s="131" t="s">
        <v>102</v>
      </c>
      <c r="D34" s="131" t="s">
        <v>151</v>
      </c>
      <c r="E34" s="131" t="s">
        <v>2861</v>
      </c>
      <c r="F34" s="129">
        <v>204.78</v>
      </c>
      <c r="G34" s="129">
        <v>99</v>
      </c>
      <c r="H34" s="129">
        <v>74</v>
      </c>
      <c r="I34" s="129">
        <v>91</v>
      </c>
      <c r="J34" s="129">
        <v>0</v>
      </c>
    </row>
    <row r="35" spans="1:10" x14ac:dyDescent="0.3">
      <c r="A35" s="129">
        <v>34</v>
      </c>
      <c r="B35" s="131" t="s">
        <v>6764</v>
      </c>
      <c r="C35" s="131" t="s">
        <v>44</v>
      </c>
      <c r="D35" s="131" t="s">
        <v>111</v>
      </c>
      <c r="E35" s="131" t="s">
        <v>2861</v>
      </c>
      <c r="F35" s="129">
        <v>204.33</v>
      </c>
      <c r="G35" s="129">
        <v>99</v>
      </c>
      <c r="H35" s="129">
        <v>98</v>
      </c>
      <c r="I35" s="129">
        <v>40</v>
      </c>
      <c r="J35" s="129">
        <v>13</v>
      </c>
    </row>
    <row r="36" spans="1:10" x14ac:dyDescent="0.3">
      <c r="A36" s="129">
        <v>35</v>
      </c>
      <c r="B36" s="131" t="s">
        <v>2801</v>
      </c>
      <c r="C36" s="131" t="s">
        <v>44</v>
      </c>
      <c r="D36" s="131" t="s">
        <v>111</v>
      </c>
      <c r="E36" s="131" t="s">
        <v>2861</v>
      </c>
      <c r="F36" s="129">
        <v>204.1</v>
      </c>
      <c r="G36" s="129">
        <v>99</v>
      </c>
      <c r="H36" s="129">
        <v>97</v>
      </c>
      <c r="I36" s="129">
        <v>94</v>
      </c>
      <c r="J36" s="129">
        <v>74</v>
      </c>
    </row>
    <row r="37" spans="1:10" x14ac:dyDescent="0.3">
      <c r="A37" s="129">
        <v>36</v>
      </c>
      <c r="B37" s="131" t="s">
        <v>2885</v>
      </c>
      <c r="C37" s="131" t="s">
        <v>44</v>
      </c>
      <c r="D37" s="131" t="s">
        <v>111</v>
      </c>
      <c r="E37" s="131" t="s">
        <v>2861</v>
      </c>
      <c r="F37" s="129">
        <v>204.04</v>
      </c>
      <c r="G37" s="129">
        <v>99</v>
      </c>
      <c r="H37" s="129">
        <v>99</v>
      </c>
      <c r="I37" s="129">
        <v>99</v>
      </c>
      <c r="J37" s="129">
        <v>76</v>
      </c>
    </row>
    <row r="38" spans="1:10" x14ac:dyDescent="0.3">
      <c r="A38" s="129">
        <v>37</v>
      </c>
      <c r="B38" s="131" t="s">
        <v>2908</v>
      </c>
      <c r="C38" s="131" t="s">
        <v>24</v>
      </c>
      <c r="D38" s="131" t="s">
        <v>56</v>
      </c>
      <c r="E38" s="131" t="s">
        <v>2861</v>
      </c>
      <c r="F38" s="129">
        <v>202.93</v>
      </c>
      <c r="G38" s="129">
        <v>99</v>
      </c>
      <c r="H38" s="129">
        <v>95</v>
      </c>
      <c r="I38" s="129">
        <v>96</v>
      </c>
      <c r="J38" s="129">
        <v>98</v>
      </c>
    </row>
    <row r="39" spans="1:10" x14ac:dyDescent="0.3">
      <c r="A39" s="129">
        <v>38</v>
      </c>
      <c r="B39" s="131" t="s">
        <v>2880</v>
      </c>
      <c r="C39" s="131" t="s">
        <v>36</v>
      </c>
      <c r="D39" s="131" t="s">
        <v>276</v>
      </c>
      <c r="E39" s="131" t="s">
        <v>2870</v>
      </c>
      <c r="F39" s="129">
        <v>202.66</v>
      </c>
      <c r="G39" s="129">
        <v>99</v>
      </c>
      <c r="H39" s="129">
        <v>92</v>
      </c>
      <c r="I39" s="129">
        <v>92</v>
      </c>
      <c r="J39" s="129">
        <v>99</v>
      </c>
    </row>
    <row r="40" spans="1:10" x14ac:dyDescent="0.3">
      <c r="A40" s="129">
        <v>39</v>
      </c>
      <c r="B40" s="131" t="s">
        <v>2912</v>
      </c>
      <c r="C40" s="131" t="s">
        <v>44</v>
      </c>
      <c r="D40" s="131" t="s">
        <v>111</v>
      </c>
      <c r="E40" s="131" t="s">
        <v>2861</v>
      </c>
      <c r="F40" s="129">
        <v>201.48</v>
      </c>
      <c r="G40" s="129">
        <v>99</v>
      </c>
      <c r="H40" s="129">
        <v>97</v>
      </c>
      <c r="I40" s="129">
        <v>97</v>
      </c>
      <c r="J40" s="129">
        <v>82</v>
      </c>
    </row>
    <row r="41" spans="1:10" x14ac:dyDescent="0.3">
      <c r="A41" s="129">
        <v>40</v>
      </c>
      <c r="B41" s="131" t="s">
        <v>257</v>
      </c>
      <c r="C41" s="131" t="s">
        <v>245</v>
      </c>
      <c r="D41" s="131" t="s">
        <v>2839</v>
      </c>
      <c r="E41" s="131" t="s">
        <v>2870</v>
      </c>
      <c r="F41" s="129">
        <v>200.77</v>
      </c>
      <c r="G41" s="129">
        <v>99</v>
      </c>
      <c r="H41" s="129">
        <v>99</v>
      </c>
      <c r="I41" s="129">
        <v>97</v>
      </c>
      <c r="J41" s="129">
        <v>90</v>
      </c>
    </row>
    <row r="42" spans="1:10" x14ac:dyDescent="0.3">
      <c r="A42" s="129">
        <v>41</v>
      </c>
      <c r="B42" s="131" t="s">
        <v>6771</v>
      </c>
      <c r="C42" s="131" t="s">
        <v>24</v>
      </c>
      <c r="D42" s="131" t="s">
        <v>146</v>
      </c>
      <c r="E42" s="131" t="s">
        <v>2861</v>
      </c>
      <c r="F42" s="129">
        <v>200.03</v>
      </c>
      <c r="G42" s="129">
        <v>99</v>
      </c>
      <c r="H42" s="129">
        <v>95</v>
      </c>
      <c r="I42" s="129">
        <v>39</v>
      </c>
      <c r="J42" s="129">
        <v>21</v>
      </c>
    </row>
    <row r="43" spans="1:10" x14ac:dyDescent="0.3">
      <c r="A43" s="129">
        <v>42</v>
      </c>
      <c r="B43" s="131" t="s">
        <v>2937</v>
      </c>
      <c r="C43" s="131" t="s">
        <v>150</v>
      </c>
      <c r="D43" s="131" t="s">
        <v>186</v>
      </c>
      <c r="E43" s="131" t="s">
        <v>2861</v>
      </c>
      <c r="F43" s="129">
        <v>199.95</v>
      </c>
      <c r="G43" s="129">
        <v>99</v>
      </c>
      <c r="H43" s="129">
        <v>99</v>
      </c>
      <c r="I43" s="129">
        <v>98</v>
      </c>
      <c r="J43" s="129">
        <v>68</v>
      </c>
    </row>
    <row r="44" spans="1:10" x14ac:dyDescent="0.3">
      <c r="A44" s="129">
        <v>43</v>
      </c>
      <c r="B44" s="131" t="s">
        <v>443</v>
      </c>
      <c r="C44" s="131" t="s">
        <v>31</v>
      </c>
      <c r="D44" s="131" t="s">
        <v>2833</v>
      </c>
      <c r="E44" s="131" t="s">
        <v>2861</v>
      </c>
      <c r="F44" s="129">
        <v>199.91</v>
      </c>
      <c r="G44" s="129">
        <v>99</v>
      </c>
      <c r="H44" s="129">
        <v>98</v>
      </c>
      <c r="I44" s="129">
        <v>99</v>
      </c>
      <c r="J44" s="129">
        <v>99</v>
      </c>
    </row>
    <row r="45" spans="1:10" x14ac:dyDescent="0.3">
      <c r="A45" s="129">
        <v>44</v>
      </c>
      <c r="B45" s="131" t="s">
        <v>2890</v>
      </c>
      <c r="C45" s="131" t="s">
        <v>102</v>
      </c>
      <c r="D45" s="131" t="s">
        <v>462</v>
      </c>
      <c r="E45" s="131" t="s">
        <v>2861</v>
      </c>
      <c r="F45" s="129">
        <v>199.46</v>
      </c>
      <c r="G45" s="129">
        <v>99</v>
      </c>
      <c r="H45" s="129">
        <v>99</v>
      </c>
      <c r="I45" s="129">
        <v>97</v>
      </c>
      <c r="J45" s="129">
        <v>95</v>
      </c>
    </row>
    <row r="46" spans="1:10" x14ac:dyDescent="0.3">
      <c r="A46" s="129">
        <v>45</v>
      </c>
      <c r="B46" s="131" t="s">
        <v>2999</v>
      </c>
      <c r="C46" s="131" t="s">
        <v>44</v>
      </c>
      <c r="D46" s="131" t="s">
        <v>111</v>
      </c>
      <c r="E46" s="131" t="s">
        <v>2861</v>
      </c>
      <c r="F46" s="129">
        <v>198.36</v>
      </c>
      <c r="G46" s="129">
        <v>99</v>
      </c>
      <c r="H46" s="129">
        <v>98</v>
      </c>
      <c r="I46" s="129">
        <v>95</v>
      </c>
      <c r="J46" s="129">
        <v>83</v>
      </c>
    </row>
    <row r="47" spans="1:10" x14ac:dyDescent="0.3">
      <c r="A47" s="129">
        <v>46</v>
      </c>
      <c r="B47" s="131" t="s">
        <v>4845</v>
      </c>
      <c r="C47" s="131" t="s">
        <v>44</v>
      </c>
      <c r="D47" s="131" t="s">
        <v>111</v>
      </c>
      <c r="E47" s="131" t="s">
        <v>2861</v>
      </c>
      <c r="F47" s="129">
        <v>198.32</v>
      </c>
      <c r="G47" s="129">
        <v>99</v>
      </c>
      <c r="H47" s="129">
        <v>94</v>
      </c>
      <c r="I47" s="129">
        <v>12</v>
      </c>
      <c r="J47" s="129">
        <v>28</v>
      </c>
    </row>
    <row r="48" spans="1:10" x14ac:dyDescent="0.3">
      <c r="A48" s="129">
        <v>47</v>
      </c>
      <c r="B48" s="131" t="s">
        <v>5741</v>
      </c>
      <c r="C48" s="131" t="s">
        <v>44</v>
      </c>
      <c r="D48" s="131" t="s">
        <v>111</v>
      </c>
      <c r="E48" s="131" t="s">
        <v>2861</v>
      </c>
      <c r="F48" s="129">
        <v>197.49</v>
      </c>
      <c r="G48" s="129">
        <v>99</v>
      </c>
      <c r="H48" s="129">
        <v>99</v>
      </c>
      <c r="I48" s="129">
        <v>96</v>
      </c>
      <c r="J48" s="129">
        <v>21</v>
      </c>
    </row>
    <row r="49" spans="1:10" x14ac:dyDescent="0.3">
      <c r="A49" s="129">
        <v>48</v>
      </c>
      <c r="B49" s="131" t="s">
        <v>2483</v>
      </c>
      <c r="C49" s="131" t="s">
        <v>31</v>
      </c>
      <c r="D49" s="131" t="s">
        <v>2833</v>
      </c>
      <c r="E49" s="131" t="s">
        <v>2861</v>
      </c>
      <c r="F49" s="129">
        <v>197.46</v>
      </c>
      <c r="G49" s="129">
        <v>99</v>
      </c>
      <c r="H49" s="129">
        <v>98</v>
      </c>
      <c r="I49" s="129">
        <v>99</v>
      </c>
      <c r="J49" s="129">
        <v>99</v>
      </c>
    </row>
    <row r="50" spans="1:10" x14ac:dyDescent="0.3">
      <c r="A50" s="129">
        <v>49</v>
      </c>
      <c r="B50" s="131" t="s">
        <v>8317</v>
      </c>
      <c r="C50" s="131" t="s">
        <v>44</v>
      </c>
      <c r="D50" s="131" t="s">
        <v>111</v>
      </c>
      <c r="E50" s="131" t="s">
        <v>2861</v>
      </c>
      <c r="F50" s="129">
        <v>197.25</v>
      </c>
      <c r="G50" s="129">
        <v>98</v>
      </c>
      <c r="H50" s="129">
        <v>62</v>
      </c>
      <c r="I50" s="129">
        <v>2</v>
      </c>
      <c r="J50" s="129">
        <v>1</v>
      </c>
    </row>
    <row r="51" spans="1:10" x14ac:dyDescent="0.3">
      <c r="A51" s="129">
        <v>50</v>
      </c>
      <c r="B51" s="131" t="s">
        <v>2868</v>
      </c>
      <c r="C51" s="131" t="s">
        <v>44</v>
      </c>
      <c r="D51" s="131" t="s">
        <v>43</v>
      </c>
      <c r="E51" s="131" t="s">
        <v>2861</v>
      </c>
      <c r="F51" s="129">
        <v>197.06</v>
      </c>
      <c r="G51" s="129">
        <v>98</v>
      </c>
      <c r="H51" s="129">
        <v>99</v>
      </c>
      <c r="I51" s="129">
        <v>99</v>
      </c>
      <c r="J51" s="129">
        <v>99</v>
      </c>
    </row>
    <row r="52" spans="1:10" x14ac:dyDescent="0.3">
      <c r="A52" s="129">
        <v>51</v>
      </c>
      <c r="B52" s="131" t="s">
        <v>2863</v>
      </c>
      <c r="C52" s="131" t="s">
        <v>44</v>
      </c>
      <c r="D52" s="131" t="s">
        <v>111</v>
      </c>
      <c r="E52" s="131" t="s">
        <v>2861</v>
      </c>
      <c r="F52" s="129">
        <v>196.6</v>
      </c>
      <c r="G52" s="129">
        <v>98</v>
      </c>
      <c r="H52" s="129">
        <v>98</v>
      </c>
      <c r="I52" s="129">
        <v>99</v>
      </c>
      <c r="J52" s="129">
        <v>28</v>
      </c>
    </row>
    <row r="53" spans="1:10" x14ac:dyDescent="0.3">
      <c r="A53" s="129">
        <v>52</v>
      </c>
      <c r="B53" s="131" t="s">
        <v>6766</v>
      </c>
      <c r="C53" s="131" t="s">
        <v>44</v>
      </c>
      <c r="D53" s="131" t="s">
        <v>111</v>
      </c>
      <c r="E53" s="131" t="s">
        <v>2861</v>
      </c>
      <c r="F53" s="129">
        <v>195.77</v>
      </c>
      <c r="G53" s="129">
        <v>98</v>
      </c>
      <c r="H53" s="129">
        <v>77</v>
      </c>
      <c r="I53" s="129">
        <v>19</v>
      </c>
      <c r="J53" s="129">
        <v>27</v>
      </c>
    </row>
    <row r="54" spans="1:10" x14ac:dyDescent="0.3">
      <c r="A54" s="129">
        <v>53</v>
      </c>
      <c r="B54" s="131" t="s">
        <v>2971</v>
      </c>
      <c r="C54" s="131" t="s">
        <v>36</v>
      </c>
      <c r="D54" s="131" t="s">
        <v>84</v>
      </c>
      <c r="E54" s="131" t="s">
        <v>2861</v>
      </c>
      <c r="F54" s="129">
        <v>195.7</v>
      </c>
      <c r="G54" s="129">
        <v>98</v>
      </c>
      <c r="H54" s="129">
        <v>98</v>
      </c>
      <c r="I54" s="129">
        <v>90</v>
      </c>
      <c r="J54" s="129">
        <v>93</v>
      </c>
    </row>
    <row r="55" spans="1:10" x14ac:dyDescent="0.3">
      <c r="A55" s="129">
        <v>54</v>
      </c>
      <c r="B55" s="131" t="s">
        <v>3099</v>
      </c>
      <c r="C55" s="131" t="s">
        <v>44</v>
      </c>
      <c r="D55" s="131" t="s">
        <v>111</v>
      </c>
      <c r="E55" s="131" t="s">
        <v>2861</v>
      </c>
      <c r="F55" s="129">
        <v>195.24</v>
      </c>
      <c r="G55" s="129">
        <v>98</v>
      </c>
      <c r="H55" s="129">
        <v>95</v>
      </c>
      <c r="I55" s="129">
        <v>99</v>
      </c>
      <c r="J55" s="129">
        <v>5</v>
      </c>
    </row>
    <row r="56" spans="1:10" x14ac:dyDescent="0.3">
      <c r="A56" s="129">
        <v>55</v>
      </c>
      <c r="B56" s="131" t="s">
        <v>2453</v>
      </c>
      <c r="C56" s="131" t="s">
        <v>102</v>
      </c>
      <c r="D56" s="131" t="s">
        <v>151</v>
      </c>
      <c r="E56" s="131" t="s">
        <v>2870</v>
      </c>
      <c r="F56" s="129">
        <v>195.22</v>
      </c>
      <c r="G56" s="129">
        <v>98</v>
      </c>
      <c r="H56" s="129">
        <v>90</v>
      </c>
      <c r="I56" s="129">
        <v>96</v>
      </c>
      <c r="J56" s="129">
        <v>72</v>
      </c>
    </row>
    <row r="57" spans="1:10" x14ac:dyDescent="0.3">
      <c r="A57" s="129">
        <v>56</v>
      </c>
      <c r="B57" s="131" t="s">
        <v>6756</v>
      </c>
      <c r="C57" s="131" t="s">
        <v>44</v>
      </c>
      <c r="D57" s="131" t="s">
        <v>111</v>
      </c>
      <c r="E57" s="131" t="s">
        <v>2861</v>
      </c>
      <c r="F57" s="129">
        <v>194.41</v>
      </c>
      <c r="G57" s="129">
        <v>98</v>
      </c>
      <c r="H57" s="129">
        <v>89</v>
      </c>
      <c r="I57" s="129">
        <v>89</v>
      </c>
      <c r="J57" s="129">
        <v>7</v>
      </c>
    </row>
    <row r="58" spans="1:10" x14ac:dyDescent="0.3">
      <c r="A58" s="129">
        <v>57</v>
      </c>
      <c r="B58" s="131" t="s">
        <v>69</v>
      </c>
      <c r="C58" s="131" t="s">
        <v>24</v>
      </c>
      <c r="D58" s="131" t="s">
        <v>70</v>
      </c>
      <c r="E58" s="131" t="s">
        <v>2870</v>
      </c>
      <c r="F58" s="129">
        <v>193.93</v>
      </c>
      <c r="G58" s="129">
        <v>98</v>
      </c>
      <c r="H58" s="129">
        <v>99</v>
      </c>
      <c r="I58" s="129">
        <v>99</v>
      </c>
      <c r="J58" s="129">
        <v>99</v>
      </c>
    </row>
    <row r="59" spans="1:10" x14ac:dyDescent="0.3">
      <c r="A59" s="129">
        <v>58</v>
      </c>
      <c r="B59" s="131" t="s">
        <v>87</v>
      </c>
      <c r="C59" s="131" t="s">
        <v>31</v>
      </c>
      <c r="D59" s="131" t="s">
        <v>88</v>
      </c>
      <c r="E59" s="131" t="s">
        <v>2861</v>
      </c>
      <c r="F59" s="129">
        <v>193.09</v>
      </c>
      <c r="G59" s="129">
        <v>98</v>
      </c>
      <c r="H59" s="129">
        <v>97</v>
      </c>
      <c r="I59" s="129">
        <v>98</v>
      </c>
      <c r="J59" s="129">
        <v>96</v>
      </c>
    </row>
    <row r="60" spans="1:10" x14ac:dyDescent="0.3">
      <c r="A60" s="129">
        <v>59</v>
      </c>
      <c r="B60" s="131" t="s">
        <v>1373</v>
      </c>
      <c r="C60" s="131" t="s">
        <v>28</v>
      </c>
      <c r="D60" s="131" t="s">
        <v>2828</v>
      </c>
      <c r="E60" s="131" t="s">
        <v>2870</v>
      </c>
      <c r="F60" s="129">
        <v>191.63</v>
      </c>
      <c r="G60" s="129">
        <v>98</v>
      </c>
      <c r="H60" s="129">
        <v>99</v>
      </c>
      <c r="I60" s="129">
        <v>97</v>
      </c>
      <c r="J60" s="129">
        <v>94</v>
      </c>
    </row>
    <row r="61" spans="1:10" x14ac:dyDescent="0.3">
      <c r="A61" s="129">
        <v>60</v>
      </c>
      <c r="B61" s="131" t="s">
        <v>6072</v>
      </c>
      <c r="C61" s="131" t="s">
        <v>66</v>
      </c>
      <c r="D61" s="131" t="s">
        <v>259</v>
      </c>
      <c r="E61" s="131" t="s">
        <v>2861</v>
      </c>
      <c r="F61" s="129">
        <v>190.33</v>
      </c>
      <c r="G61" s="129">
        <v>98</v>
      </c>
      <c r="H61" s="129">
        <v>5</v>
      </c>
      <c r="I61" s="129">
        <v>6</v>
      </c>
      <c r="J61" s="129">
        <v>72</v>
      </c>
    </row>
    <row r="62" spans="1:10" x14ac:dyDescent="0.3">
      <c r="A62" s="129">
        <v>61</v>
      </c>
      <c r="B62" s="131" t="s">
        <v>1412</v>
      </c>
      <c r="C62" s="131" t="s">
        <v>31</v>
      </c>
      <c r="D62" s="131" t="s">
        <v>223</v>
      </c>
      <c r="E62" s="131" t="s">
        <v>2870</v>
      </c>
      <c r="F62" s="129">
        <v>189.89</v>
      </c>
      <c r="G62" s="129">
        <v>98</v>
      </c>
      <c r="H62" s="129">
        <v>98</v>
      </c>
      <c r="I62" s="129">
        <v>98</v>
      </c>
      <c r="J62" s="129">
        <v>98</v>
      </c>
    </row>
    <row r="63" spans="1:10" x14ac:dyDescent="0.3">
      <c r="A63" s="129">
        <v>62</v>
      </c>
      <c r="B63" s="131" t="s">
        <v>8320</v>
      </c>
      <c r="C63" s="131" t="s">
        <v>31</v>
      </c>
      <c r="D63" s="131" t="s">
        <v>436</v>
      </c>
      <c r="E63" s="131" t="s">
        <v>2861</v>
      </c>
      <c r="F63" s="129">
        <v>189.39</v>
      </c>
      <c r="G63" s="129">
        <v>98</v>
      </c>
      <c r="H63" s="129">
        <v>85</v>
      </c>
      <c r="I63" s="129">
        <v>11</v>
      </c>
      <c r="J63" s="129">
        <v>3</v>
      </c>
    </row>
    <row r="64" spans="1:10" x14ac:dyDescent="0.3">
      <c r="A64" s="129">
        <v>63</v>
      </c>
      <c r="B64" s="131" t="s">
        <v>2925</v>
      </c>
      <c r="C64" s="131" t="s">
        <v>28</v>
      </c>
      <c r="D64" s="131" t="s">
        <v>2827</v>
      </c>
      <c r="E64" s="131" t="s">
        <v>2861</v>
      </c>
      <c r="F64" s="129">
        <v>189.24</v>
      </c>
      <c r="G64" s="129">
        <v>98</v>
      </c>
      <c r="H64" s="129">
        <v>97</v>
      </c>
      <c r="I64" s="129">
        <v>98</v>
      </c>
      <c r="J64" s="129">
        <v>94</v>
      </c>
    </row>
    <row r="65" spans="1:10" x14ac:dyDescent="0.3">
      <c r="A65" s="129">
        <v>64</v>
      </c>
      <c r="B65" s="131" t="s">
        <v>2959</v>
      </c>
      <c r="C65" s="131" t="s">
        <v>24</v>
      </c>
      <c r="D65" s="131" t="s">
        <v>54</v>
      </c>
      <c r="E65" s="131" t="s">
        <v>2870</v>
      </c>
      <c r="F65" s="129">
        <v>187.76</v>
      </c>
      <c r="G65" s="129">
        <v>98</v>
      </c>
      <c r="H65" s="129">
        <v>98</v>
      </c>
      <c r="I65" s="129">
        <v>98</v>
      </c>
      <c r="J65" s="129">
        <v>84</v>
      </c>
    </row>
    <row r="66" spans="1:10" x14ac:dyDescent="0.3">
      <c r="A66" s="129">
        <v>65</v>
      </c>
      <c r="B66" s="131" t="s">
        <v>2998</v>
      </c>
      <c r="C66" s="131" t="s">
        <v>66</v>
      </c>
      <c r="D66" s="131" t="s">
        <v>98</v>
      </c>
      <c r="E66" s="131" t="s">
        <v>2861</v>
      </c>
      <c r="F66" s="129">
        <v>187.53</v>
      </c>
      <c r="G66" s="129">
        <v>98</v>
      </c>
      <c r="H66" s="129">
        <v>99</v>
      </c>
      <c r="I66" s="129">
        <v>97</v>
      </c>
      <c r="J66" s="129">
        <v>94</v>
      </c>
    </row>
    <row r="67" spans="1:10" x14ac:dyDescent="0.3">
      <c r="A67" s="129">
        <v>66</v>
      </c>
      <c r="B67" s="131" t="s">
        <v>5830</v>
      </c>
      <c r="C67" s="131" t="s">
        <v>24</v>
      </c>
      <c r="D67" s="131" t="s">
        <v>54</v>
      </c>
      <c r="E67" s="131" t="s">
        <v>2870</v>
      </c>
      <c r="F67" s="129">
        <v>187.12</v>
      </c>
      <c r="G67" s="129">
        <v>98</v>
      </c>
      <c r="H67" s="129">
        <v>98</v>
      </c>
      <c r="I67" s="129">
        <v>94</v>
      </c>
      <c r="J67" s="129">
        <v>80</v>
      </c>
    </row>
    <row r="68" spans="1:10" x14ac:dyDescent="0.3">
      <c r="A68" s="129">
        <v>67</v>
      </c>
      <c r="B68" s="131" t="s">
        <v>2153</v>
      </c>
      <c r="C68" s="131" t="s">
        <v>44</v>
      </c>
      <c r="D68" s="131" t="s">
        <v>360</v>
      </c>
      <c r="E68" s="131" t="s">
        <v>2870</v>
      </c>
      <c r="F68" s="129">
        <v>187.05</v>
      </c>
      <c r="G68" s="129">
        <v>98</v>
      </c>
      <c r="H68" s="129">
        <v>98</v>
      </c>
      <c r="I68" s="129">
        <v>98</v>
      </c>
      <c r="J68" s="129">
        <v>98</v>
      </c>
    </row>
    <row r="69" spans="1:10" x14ac:dyDescent="0.3">
      <c r="A69" s="129">
        <v>68</v>
      </c>
      <c r="B69" s="131" t="s">
        <v>6767</v>
      </c>
      <c r="C69" s="131" t="s">
        <v>31</v>
      </c>
      <c r="D69" s="131" t="s">
        <v>223</v>
      </c>
      <c r="E69" s="131" t="s">
        <v>2870</v>
      </c>
      <c r="F69" s="129">
        <v>186.53</v>
      </c>
      <c r="G69" s="129">
        <v>98</v>
      </c>
      <c r="H69" s="129">
        <v>98</v>
      </c>
      <c r="I69" s="129">
        <v>13</v>
      </c>
      <c r="J69" s="129">
        <v>62</v>
      </c>
    </row>
    <row r="70" spans="1:10" x14ac:dyDescent="0.3">
      <c r="A70" s="129">
        <v>69</v>
      </c>
      <c r="B70" s="131" t="s">
        <v>2920</v>
      </c>
      <c r="C70" s="131" t="s">
        <v>48</v>
      </c>
      <c r="D70" s="131" t="s">
        <v>1168</v>
      </c>
      <c r="E70" s="131" t="s">
        <v>2859</v>
      </c>
      <c r="F70" s="129">
        <v>186.34</v>
      </c>
      <c r="G70" s="129">
        <v>98</v>
      </c>
      <c r="H70" s="129">
        <v>99</v>
      </c>
      <c r="I70" s="129">
        <v>97</v>
      </c>
      <c r="J70" s="129">
        <v>58</v>
      </c>
    </row>
    <row r="71" spans="1:10" x14ac:dyDescent="0.3">
      <c r="A71" s="129">
        <v>70</v>
      </c>
      <c r="B71" s="131" t="s">
        <v>2434</v>
      </c>
      <c r="C71" s="131" t="s">
        <v>44</v>
      </c>
      <c r="D71" s="131" t="s">
        <v>111</v>
      </c>
      <c r="E71" s="131" t="s">
        <v>2861</v>
      </c>
      <c r="F71" s="129">
        <v>185.68</v>
      </c>
      <c r="G71" s="129">
        <v>98</v>
      </c>
      <c r="H71" s="129">
        <v>99</v>
      </c>
      <c r="I71" s="129">
        <v>99</v>
      </c>
      <c r="J71" s="129">
        <v>98</v>
      </c>
    </row>
    <row r="72" spans="1:10" x14ac:dyDescent="0.3">
      <c r="A72" s="129">
        <v>71</v>
      </c>
      <c r="B72" s="131" t="s">
        <v>6490</v>
      </c>
      <c r="C72" s="131" t="s">
        <v>44</v>
      </c>
      <c r="D72" s="131" t="s">
        <v>111</v>
      </c>
      <c r="E72" s="131" t="s">
        <v>2861</v>
      </c>
      <c r="F72" s="129">
        <v>185.31</v>
      </c>
      <c r="G72" s="129">
        <v>98</v>
      </c>
      <c r="H72" s="129">
        <v>99</v>
      </c>
      <c r="I72" s="129">
        <v>19</v>
      </c>
      <c r="J72" s="129">
        <v>34</v>
      </c>
    </row>
    <row r="73" spans="1:10" x14ac:dyDescent="0.3">
      <c r="A73" s="129">
        <v>72</v>
      </c>
      <c r="B73" s="131" t="s">
        <v>5740</v>
      </c>
      <c r="C73" s="131" t="s">
        <v>36</v>
      </c>
      <c r="D73" s="131" t="s">
        <v>79</v>
      </c>
      <c r="E73" s="131" t="s">
        <v>2870</v>
      </c>
      <c r="F73" s="129">
        <v>184.69</v>
      </c>
      <c r="G73" s="129">
        <v>98</v>
      </c>
      <c r="H73" s="129">
        <v>97</v>
      </c>
      <c r="I73" s="129">
        <v>97</v>
      </c>
      <c r="J73" s="129">
        <v>71</v>
      </c>
    </row>
    <row r="74" spans="1:10" x14ac:dyDescent="0.3">
      <c r="A74" s="129">
        <v>73</v>
      </c>
      <c r="B74" s="131" t="s">
        <v>7553</v>
      </c>
      <c r="C74" s="131" t="s">
        <v>44</v>
      </c>
      <c r="D74" s="131" t="s">
        <v>111</v>
      </c>
      <c r="E74" s="131" t="s">
        <v>2861</v>
      </c>
      <c r="F74" s="129">
        <v>184.67</v>
      </c>
      <c r="G74" s="129">
        <v>98</v>
      </c>
      <c r="H74" s="129">
        <v>38</v>
      </c>
      <c r="I74" s="129">
        <v>69</v>
      </c>
      <c r="J74" s="129">
        <v>77</v>
      </c>
    </row>
    <row r="75" spans="1:10" x14ac:dyDescent="0.3">
      <c r="A75" s="129">
        <v>74</v>
      </c>
      <c r="B75" s="131" t="s">
        <v>6467</v>
      </c>
      <c r="C75" s="131" t="s">
        <v>24</v>
      </c>
      <c r="D75" s="131" t="s">
        <v>81</v>
      </c>
      <c r="E75" s="131" t="s">
        <v>2870</v>
      </c>
      <c r="F75" s="129">
        <v>184.59</v>
      </c>
      <c r="G75" s="129">
        <v>98</v>
      </c>
      <c r="H75" s="129">
        <v>93</v>
      </c>
      <c r="I75" s="129">
        <v>49</v>
      </c>
      <c r="J75" s="129">
        <v>38</v>
      </c>
    </row>
    <row r="76" spans="1:10" x14ac:dyDescent="0.3">
      <c r="A76" s="129">
        <v>75</v>
      </c>
      <c r="B76" s="131" t="s">
        <v>2480</v>
      </c>
      <c r="C76" s="131" t="s">
        <v>44</v>
      </c>
      <c r="D76" s="131" t="s">
        <v>111</v>
      </c>
      <c r="E76" s="131" t="s">
        <v>2861</v>
      </c>
      <c r="F76" s="129">
        <v>184.15</v>
      </c>
      <c r="G76" s="129">
        <v>98</v>
      </c>
      <c r="H76" s="129">
        <v>99</v>
      </c>
      <c r="I76" s="129">
        <v>97</v>
      </c>
      <c r="J76" s="129">
        <v>98</v>
      </c>
    </row>
    <row r="77" spans="1:10" x14ac:dyDescent="0.3">
      <c r="A77" s="129">
        <v>76</v>
      </c>
      <c r="B77" s="131" t="s">
        <v>6461</v>
      </c>
      <c r="C77" s="131" t="s">
        <v>36</v>
      </c>
      <c r="D77" s="131" t="s">
        <v>79</v>
      </c>
      <c r="E77" s="131" t="s">
        <v>2870</v>
      </c>
      <c r="F77" s="129">
        <v>184.14</v>
      </c>
      <c r="G77" s="129">
        <v>98</v>
      </c>
      <c r="H77" s="129">
        <v>99</v>
      </c>
      <c r="I77" s="129">
        <v>81</v>
      </c>
      <c r="J77" s="129">
        <v>93</v>
      </c>
    </row>
    <row r="78" spans="1:10" x14ac:dyDescent="0.3">
      <c r="A78" s="129">
        <v>77</v>
      </c>
      <c r="B78" s="131" t="s">
        <v>7963</v>
      </c>
      <c r="C78" s="131" t="s">
        <v>31</v>
      </c>
      <c r="D78" s="131" t="s">
        <v>109</v>
      </c>
      <c r="E78" s="131" t="s">
        <v>2861</v>
      </c>
      <c r="F78" s="129">
        <v>181.92</v>
      </c>
      <c r="G78" s="129">
        <v>98</v>
      </c>
      <c r="H78" s="129">
        <v>49</v>
      </c>
      <c r="I78" s="129">
        <v>11</v>
      </c>
      <c r="J78" s="129">
        <v>91</v>
      </c>
    </row>
    <row r="79" spans="1:10" x14ac:dyDescent="0.3">
      <c r="A79" s="129">
        <v>78</v>
      </c>
      <c r="B79" s="131" t="s">
        <v>2797</v>
      </c>
      <c r="C79" s="131" t="s">
        <v>44</v>
      </c>
      <c r="D79" s="131" t="s">
        <v>111</v>
      </c>
      <c r="E79" s="131" t="s">
        <v>2861</v>
      </c>
      <c r="F79" s="129">
        <v>181.54</v>
      </c>
      <c r="G79" s="129">
        <v>98</v>
      </c>
      <c r="H79" s="129">
        <v>97</v>
      </c>
      <c r="I79" s="129">
        <v>98</v>
      </c>
      <c r="J79" s="129">
        <v>66</v>
      </c>
    </row>
    <row r="80" spans="1:10" x14ac:dyDescent="0.3">
      <c r="A80" s="129">
        <v>79</v>
      </c>
      <c r="B80" s="131" t="s">
        <v>2902</v>
      </c>
      <c r="C80" s="131" t="s">
        <v>48</v>
      </c>
      <c r="D80" s="131" t="s">
        <v>351</v>
      </c>
      <c r="E80" s="131" t="s">
        <v>2861</v>
      </c>
      <c r="F80" s="129">
        <v>181.37</v>
      </c>
      <c r="G80" s="129">
        <v>98</v>
      </c>
      <c r="H80" s="129">
        <v>98</v>
      </c>
      <c r="I80" s="129">
        <v>95</v>
      </c>
      <c r="J80" s="129">
        <v>96</v>
      </c>
    </row>
    <row r="81" spans="1:10" x14ac:dyDescent="0.3">
      <c r="A81" s="129">
        <v>80</v>
      </c>
      <c r="B81" s="131" t="s">
        <v>1419</v>
      </c>
      <c r="C81" s="131" t="s">
        <v>31</v>
      </c>
      <c r="D81" s="131" t="s">
        <v>130</v>
      </c>
      <c r="E81" s="131" t="s">
        <v>2861</v>
      </c>
      <c r="F81" s="129">
        <v>180.92</v>
      </c>
      <c r="G81" s="129">
        <v>98</v>
      </c>
      <c r="H81" s="129">
        <v>97</v>
      </c>
      <c r="I81" s="129">
        <v>96</v>
      </c>
      <c r="J81" s="129">
        <v>98</v>
      </c>
    </row>
    <row r="82" spans="1:10" x14ac:dyDescent="0.3">
      <c r="A82" s="129">
        <v>81</v>
      </c>
      <c r="B82" s="131" t="s">
        <v>7606</v>
      </c>
      <c r="C82" s="131" t="s">
        <v>44</v>
      </c>
      <c r="D82" s="131" t="s">
        <v>2853</v>
      </c>
      <c r="E82" s="131" t="s">
        <v>2870</v>
      </c>
      <c r="F82" s="129">
        <v>180.66</v>
      </c>
      <c r="G82" s="129">
        <v>98</v>
      </c>
      <c r="H82" s="129">
        <v>94</v>
      </c>
      <c r="I82" s="129">
        <v>7</v>
      </c>
      <c r="J82" s="129">
        <v>2</v>
      </c>
    </row>
    <row r="83" spans="1:10" x14ac:dyDescent="0.3">
      <c r="A83" s="129">
        <v>82</v>
      </c>
      <c r="B83" s="131" t="s">
        <v>6897</v>
      </c>
      <c r="C83" s="131" t="s">
        <v>245</v>
      </c>
      <c r="D83" s="131" t="s">
        <v>2839</v>
      </c>
      <c r="E83" s="131" t="s">
        <v>2861</v>
      </c>
      <c r="F83" s="129">
        <v>179.89</v>
      </c>
      <c r="G83" s="129">
        <v>98</v>
      </c>
      <c r="H83" s="129">
        <v>94</v>
      </c>
      <c r="I83" s="129">
        <v>8</v>
      </c>
      <c r="J83" s="129">
        <v>3</v>
      </c>
    </row>
    <row r="84" spans="1:10" x14ac:dyDescent="0.3">
      <c r="A84" s="129">
        <v>83</v>
      </c>
      <c r="B84" s="131" t="s">
        <v>1418</v>
      </c>
      <c r="C84" s="131" t="s">
        <v>24</v>
      </c>
      <c r="D84" s="131" t="s">
        <v>92</v>
      </c>
      <c r="E84" s="131" t="s">
        <v>2861</v>
      </c>
      <c r="F84" s="129">
        <v>179.78</v>
      </c>
      <c r="G84" s="129">
        <v>98</v>
      </c>
      <c r="H84" s="129">
        <v>98</v>
      </c>
      <c r="I84" s="129">
        <v>96</v>
      </c>
      <c r="J84" s="129">
        <v>97</v>
      </c>
    </row>
    <row r="85" spans="1:10" x14ac:dyDescent="0.3">
      <c r="A85" s="129">
        <v>84</v>
      </c>
      <c r="B85" s="131" t="s">
        <v>89</v>
      </c>
      <c r="C85" s="131" t="s">
        <v>31</v>
      </c>
      <c r="D85" s="131" t="s">
        <v>701</v>
      </c>
      <c r="E85" s="131" t="s">
        <v>2861</v>
      </c>
      <c r="F85" s="129">
        <v>178.66</v>
      </c>
      <c r="G85" s="129">
        <v>98</v>
      </c>
      <c r="H85" s="129">
        <v>98</v>
      </c>
      <c r="I85" s="129">
        <v>98</v>
      </c>
      <c r="J85" s="129">
        <v>99</v>
      </c>
    </row>
    <row r="86" spans="1:10" x14ac:dyDescent="0.3">
      <c r="A86" s="129">
        <v>85</v>
      </c>
      <c r="B86" s="131" t="s">
        <v>2930</v>
      </c>
      <c r="C86" s="131" t="s">
        <v>44</v>
      </c>
      <c r="D86" s="131" t="s">
        <v>111</v>
      </c>
      <c r="E86" s="131" t="s">
        <v>2870</v>
      </c>
      <c r="F86" s="129">
        <v>177.33</v>
      </c>
      <c r="G86" s="129">
        <v>98</v>
      </c>
      <c r="H86" s="129">
        <v>99</v>
      </c>
      <c r="I86" s="129">
        <v>98</v>
      </c>
      <c r="J86" s="129">
        <v>74</v>
      </c>
    </row>
    <row r="87" spans="1:10" x14ac:dyDescent="0.3">
      <c r="A87" s="129">
        <v>86</v>
      </c>
      <c r="B87" s="131" t="s">
        <v>2982</v>
      </c>
      <c r="C87" s="131" t="s">
        <v>44</v>
      </c>
      <c r="D87" s="131" t="s">
        <v>111</v>
      </c>
      <c r="E87" s="131" t="s">
        <v>2861</v>
      </c>
      <c r="F87" s="129">
        <v>176.82</v>
      </c>
      <c r="G87" s="129">
        <v>98</v>
      </c>
      <c r="H87" s="129">
        <v>94</v>
      </c>
      <c r="I87" s="129">
        <v>97</v>
      </c>
      <c r="J87" s="129">
        <v>41</v>
      </c>
    </row>
    <row r="88" spans="1:10" x14ac:dyDescent="0.3">
      <c r="A88" s="129">
        <v>87</v>
      </c>
      <c r="B88" s="131" t="s">
        <v>7678</v>
      </c>
      <c r="C88" s="131" t="s">
        <v>28</v>
      </c>
      <c r="D88" s="131" t="s">
        <v>27</v>
      </c>
      <c r="E88" s="131" t="s">
        <v>2859</v>
      </c>
      <c r="F88" s="129">
        <v>176.46</v>
      </c>
      <c r="G88" s="129">
        <v>98</v>
      </c>
      <c r="H88" s="129">
        <v>88</v>
      </c>
      <c r="I88" s="129">
        <v>75</v>
      </c>
      <c r="J88" s="129">
        <v>31</v>
      </c>
    </row>
    <row r="89" spans="1:10" x14ac:dyDescent="0.3">
      <c r="A89" s="129">
        <v>88</v>
      </c>
      <c r="B89" s="131" t="s">
        <v>59</v>
      </c>
      <c r="C89" s="131" t="s">
        <v>31</v>
      </c>
      <c r="D89" s="131" t="s">
        <v>60</v>
      </c>
      <c r="E89" s="131" t="s">
        <v>2861</v>
      </c>
      <c r="F89" s="129">
        <v>176.19</v>
      </c>
      <c r="G89" s="129">
        <v>98</v>
      </c>
      <c r="H89" s="129">
        <v>99</v>
      </c>
      <c r="I89" s="129">
        <v>99</v>
      </c>
      <c r="J89" s="129">
        <v>98</v>
      </c>
    </row>
    <row r="90" spans="1:10" x14ac:dyDescent="0.3">
      <c r="A90" s="129">
        <v>89</v>
      </c>
      <c r="B90" s="131" t="s">
        <v>7611</v>
      </c>
      <c r="C90" s="131" t="s">
        <v>66</v>
      </c>
      <c r="D90" s="131" t="s">
        <v>806</v>
      </c>
      <c r="E90" s="131" t="s">
        <v>2870</v>
      </c>
      <c r="F90" s="129">
        <v>175.05</v>
      </c>
      <c r="G90" s="129">
        <v>98</v>
      </c>
      <c r="H90" s="129">
        <v>89</v>
      </c>
      <c r="I90" s="129">
        <v>24</v>
      </c>
      <c r="J90" s="129">
        <v>64</v>
      </c>
    </row>
    <row r="91" spans="1:10" x14ac:dyDescent="0.3">
      <c r="A91" s="129">
        <v>90</v>
      </c>
      <c r="B91" s="131" t="s">
        <v>2931</v>
      </c>
      <c r="C91" s="131" t="s">
        <v>36</v>
      </c>
      <c r="D91" s="131" t="s">
        <v>408</v>
      </c>
      <c r="E91" s="131" t="s">
        <v>2861</v>
      </c>
      <c r="F91" s="129">
        <v>173.23</v>
      </c>
      <c r="G91" s="129">
        <v>98</v>
      </c>
      <c r="H91" s="129">
        <v>96</v>
      </c>
      <c r="I91" s="129">
        <v>94</v>
      </c>
      <c r="J91" s="129">
        <v>95</v>
      </c>
    </row>
    <row r="92" spans="1:10" x14ac:dyDescent="0.3">
      <c r="A92" s="129">
        <v>91</v>
      </c>
      <c r="B92" s="131" t="s">
        <v>7839</v>
      </c>
      <c r="C92" s="131" t="s">
        <v>44</v>
      </c>
      <c r="D92" s="131" t="s">
        <v>111</v>
      </c>
      <c r="E92" s="131" t="s">
        <v>2861</v>
      </c>
      <c r="F92" s="129">
        <v>172.83</v>
      </c>
      <c r="G92" s="129">
        <v>98</v>
      </c>
      <c r="H92" s="129">
        <v>78</v>
      </c>
      <c r="I92" s="129">
        <v>86</v>
      </c>
      <c r="J92" s="129">
        <v>52</v>
      </c>
    </row>
    <row r="93" spans="1:10" x14ac:dyDescent="0.3">
      <c r="A93" s="129">
        <v>92</v>
      </c>
      <c r="B93" s="131" t="s">
        <v>3041</v>
      </c>
      <c r="C93" s="131" t="s">
        <v>36</v>
      </c>
      <c r="D93" s="131" t="s">
        <v>76</v>
      </c>
      <c r="E93" s="131" t="s">
        <v>2870</v>
      </c>
      <c r="F93" s="129">
        <v>172.05</v>
      </c>
      <c r="G93" s="129">
        <v>98</v>
      </c>
      <c r="H93" s="129">
        <v>97</v>
      </c>
      <c r="I93" s="129">
        <v>92</v>
      </c>
      <c r="J93" s="129">
        <v>66</v>
      </c>
    </row>
    <row r="94" spans="1:10" x14ac:dyDescent="0.3">
      <c r="A94" s="129">
        <v>93</v>
      </c>
      <c r="B94" s="131" t="s">
        <v>2903</v>
      </c>
      <c r="C94" s="131" t="s">
        <v>44</v>
      </c>
      <c r="D94" s="131" t="s">
        <v>111</v>
      </c>
      <c r="E94" s="131" t="s">
        <v>2861</v>
      </c>
      <c r="F94" s="129">
        <v>171.68</v>
      </c>
      <c r="G94" s="129">
        <v>98</v>
      </c>
      <c r="H94" s="129">
        <v>98</v>
      </c>
      <c r="I94" s="129">
        <v>99</v>
      </c>
      <c r="J94" s="129">
        <v>99</v>
      </c>
    </row>
    <row r="95" spans="1:10" x14ac:dyDescent="0.3">
      <c r="A95" s="129">
        <v>94</v>
      </c>
      <c r="B95" s="131" t="s">
        <v>1609</v>
      </c>
      <c r="C95" s="131" t="s">
        <v>44</v>
      </c>
      <c r="D95" s="131" t="s">
        <v>43</v>
      </c>
      <c r="E95" s="131" t="s">
        <v>2861</v>
      </c>
      <c r="F95" s="129">
        <v>170.99</v>
      </c>
      <c r="G95" s="129">
        <v>98</v>
      </c>
      <c r="H95" s="129">
        <v>97</v>
      </c>
      <c r="I95" s="129">
        <v>93</v>
      </c>
      <c r="J95" s="129">
        <v>97</v>
      </c>
    </row>
    <row r="96" spans="1:10" x14ac:dyDescent="0.3">
      <c r="A96" s="129">
        <v>95</v>
      </c>
      <c r="B96" s="131" t="s">
        <v>2860</v>
      </c>
      <c r="C96" s="131" t="s">
        <v>44</v>
      </c>
      <c r="D96" s="131" t="s">
        <v>111</v>
      </c>
      <c r="E96" s="131" t="s">
        <v>2861</v>
      </c>
      <c r="F96" s="129">
        <v>170.6</v>
      </c>
      <c r="G96" s="129">
        <v>98</v>
      </c>
      <c r="H96" s="129">
        <v>99</v>
      </c>
      <c r="I96" s="129">
        <v>99</v>
      </c>
      <c r="J96" s="129">
        <v>99</v>
      </c>
    </row>
    <row r="97" spans="1:10" x14ac:dyDescent="0.3">
      <c r="A97" s="129">
        <v>96</v>
      </c>
      <c r="B97" s="131" t="s">
        <v>2969</v>
      </c>
      <c r="C97" s="131" t="s">
        <v>24</v>
      </c>
      <c r="D97" s="131" t="s">
        <v>504</v>
      </c>
      <c r="E97" s="131" t="s">
        <v>2861</v>
      </c>
      <c r="F97" s="129">
        <v>170.09</v>
      </c>
      <c r="G97" s="129">
        <v>98</v>
      </c>
      <c r="H97" s="129">
        <v>96</v>
      </c>
      <c r="I97" s="129">
        <v>93</v>
      </c>
      <c r="J97" s="129">
        <v>92</v>
      </c>
    </row>
    <row r="98" spans="1:10" x14ac:dyDescent="0.3">
      <c r="A98" s="129">
        <v>97</v>
      </c>
      <c r="B98" s="131" t="s">
        <v>2348</v>
      </c>
      <c r="C98" s="131" t="s">
        <v>24</v>
      </c>
      <c r="D98" s="131" t="s">
        <v>504</v>
      </c>
      <c r="E98" s="131" t="s">
        <v>2870</v>
      </c>
      <c r="F98" s="129">
        <v>169.49</v>
      </c>
      <c r="G98" s="129">
        <v>97</v>
      </c>
      <c r="H98" s="129">
        <v>92</v>
      </c>
      <c r="I98" s="129">
        <v>23</v>
      </c>
      <c r="J98" s="129">
        <v>9</v>
      </c>
    </row>
    <row r="99" spans="1:10" x14ac:dyDescent="0.3">
      <c r="A99" s="129">
        <v>98</v>
      </c>
      <c r="B99" s="131" t="s">
        <v>2921</v>
      </c>
      <c r="C99" s="131" t="s">
        <v>36</v>
      </c>
      <c r="D99" s="131" t="s">
        <v>2834</v>
      </c>
      <c r="E99" s="131" t="s">
        <v>2861</v>
      </c>
      <c r="F99" s="129">
        <v>169.4</v>
      </c>
      <c r="G99" s="129">
        <v>97</v>
      </c>
      <c r="H99" s="129">
        <v>96</v>
      </c>
      <c r="I99" s="129">
        <v>95</v>
      </c>
      <c r="J99" s="129">
        <v>89</v>
      </c>
    </row>
    <row r="100" spans="1:10" x14ac:dyDescent="0.3">
      <c r="A100" s="129">
        <v>99</v>
      </c>
      <c r="B100" s="131" t="s">
        <v>2179</v>
      </c>
      <c r="C100" s="131" t="s">
        <v>44</v>
      </c>
      <c r="D100" s="131" t="s">
        <v>127</v>
      </c>
      <c r="E100" s="131" t="s">
        <v>2861</v>
      </c>
      <c r="F100" s="129">
        <v>168.68</v>
      </c>
      <c r="G100" s="129">
        <v>97</v>
      </c>
      <c r="H100" s="129">
        <v>96</v>
      </c>
      <c r="I100" s="129">
        <v>58</v>
      </c>
      <c r="J100" s="129">
        <v>75</v>
      </c>
    </row>
    <row r="101" spans="1:10" x14ac:dyDescent="0.3">
      <c r="A101" s="129">
        <v>100</v>
      </c>
      <c r="B101" s="131" t="s">
        <v>6840</v>
      </c>
      <c r="C101" s="131" t="s">
        <v>66</v>
      </c>
      <c r="D101" s="131" t="s">
        <v>841</v>
      </c>
      <c r="E101" s="131" t="s">
        <v>2861</v>
      </c>
      <c r="F101" s="129">
        <v>168.1</v>
      </c>
      <c r="G101" s="129">
        <v>97</v>
      </c>
      <c r="H101" s="129">
        <v>99</v>
      </c>
      <c r="I101" s="129">
        <v>8</v>
      </c>
      <c r="J101" s="129">
        <v>5</v>
      </c>
    </row>
    <row r="102" spans="1:10" x14ac:dyDescent="0.3">
      <c r="A102" s="129">
        <v>101</v>
      </c>
      <c r="B102" s="131" t="s">
        <v>2948</v>
      </c>
      <c r="C102" s="131" t="s">
        <v>28</v>
      </c>
      <c r="D102" s="131" t="s">
        <v>2828</v>
      </c>
      <c r="E102" s="131" t="s">
        <v>2870</v>
      </c>
      <c r="F102" s="129">
        <v>167.86</v>
      </c>
      <c r="G102" s="129">
        <v>97</v>
      </c>
      <c r="H102" s="129">
        <v>99</v>
      </c>
      <c r="I102" s="129">
        <v>96</v>
      </c>
      <c r="J102" s="129">
        <v>95</v>
      </c>
    </row>
    <row r="103" spans="1:10" x14ac:dyDescent="0.3">
      <c r="A103" s="129">
        <v>102</v>
      </c>
      <c r="B103" s="131" t="s">
        <v>5797</v>
      </c>
      <c r="C103" s="131" t="s">
        <v>115</v>
      </c>
      <c r="D103" s="131" t="s">
        <v>200</v>
      </c>
      <c r="E103" s="131" t="s">
        <v>2870</v>
      </c>
      <c r="F103" s="129">
        <v>167.53</v>
      </c>
      <c r="G103" s="129">
        <v>97</v>
      </c>
      <c r="H103" s="129">
        <v>98</v>
      </c>
      <c r="I103" s="129">
        <v>81</v>
      </c>
      <c r="J103" s="129">
        <v>66</v>
      </c>
    </row>
    <row r="104" spans="1:10" x14ac:dyDescent="0.3">
      <c r="A104" s="129">
        <v>103</v>
      </c>
      <c r="B104" s="131" t="s">
        <v>3018</v>
      </c>
      <c r="C104" s="131" t="s">
        <v>31</v>
      </c>
      <c r="D104" s="131" t="s">
        <v>109</v>
      </c>
      <c r="E104" s="131" t="s">
        <v>2861</v>
      </c>
      <c r="F104" s="129">
        <v>166.47</v>
      </c>
      <c r="G104" s="129">
        <v>97</v>
      </c>
      <c r="H104" s="129">
        <v>98</v>
      </c>
      <c r="I104" s="129">
        <v>99</v>
      </c>
      <c r="J104" s="129">
        <v>92</v>
      </c>
    </row>
    <row r="105" spans="1:10" x14ac:dyDescent="0.3">
      <c r="A105" s="129">
        <v>104</v>
      </c>
      <c r="B105" s="131" t="s">
        <v>3046</v>
      </c>
      <c r="C105" s="131" t="s">
        <v>44</v>
      </c>
      <c r="D105" s="131" t="s">
        <v>111</v>
      </c>
      <c r="E105" s="131" t="s">
        <v>2861</v>
      </c>
      <c r="F105" s="129">
        <v>165.42</v>
      </c>
      <c r="G105" s="129">
        <v>97</v>
      </c>
      <c r="H105" s="129">
        <v>98</v>
      </c>
      <c r="I105" s="129">
        <v>96</v>
      </c>
      <c r="J105" s="129">
        <v>12</v>
      </c>
    </row>
    <row r="106" spans="1:10" x14ac:dyDescent="0.3">
      <c r="A106" s="129">
        <v>105</v>
      </c>
      <c r="B106" s="131" t="s">
        <v>6993</v>
      </c>
      <c r="C106" s="131" t="s">
        <v>44</v>
      </c>
      <c r="D106" s="131" t="s">
        <v>111</v>
      </c>
      <c r="E106" s="131" t="s">
        <v>2861</v>
      </c>
      <c r="F106" s="129">
        <v>165.33</v>
      </c>
      <c r="G106" s="129">
        <v>97</v>
      </c>
      <c r="H106" s="129">
        <v>91</v>
      </c>
      <c r="I106" s="129">
        <v>56</v>
      </c>
      <c r="J106" s="129">
        <v>30</v>
      </c>
    </row>
    <row r="107" spans="1:10" x14ac:dyDescent="0.3">
      <c r="A107" s="129">
        <v>106</v>
      </c>
      <c r="B107" s="131" t="s">
        <v>2774</v>
      </c>
      <c r="C107" s="131" t="s">
        <v>44</v>
      </c>
      <c r="D107" s="131" t="s">
        <v>111</v>
      </c>
      <c r="E107" s="131" t="s">
        <v>2861</v>
      </c>
      <c r="F107" s="129">
        <v>164.96</v>
      </c>
      <c r="G107" s="129">
        <v>97</v>
      </c>
      <c r="H107" s="129">
        <v>98</v>
      </c>
      <c r="I107" s="129">
        <v>99</v>
      </c>
      <c r="J107" s="129">
        <v>97</v>
      </c>
    </row>
    <row r="108" spans="1:10" x14ac:dyDescent="0.3">
      <c r="A108" s="129">
        <v>107</v>
      </c>
      <c r="B108" s="131" t="s">
        <v>5794</v>
      </c>
      <c r="C108" s="131" t="s">
        <v>44</v>
      </c>
      <c r="D108" s="131" t="s">
        <v>111</v>
      </c>
      <c r="E108" s="131" t="s">
        <v>2861</v>
      </c>
      <c r="F108" s="129">
        <v>164.81</v>
      </c>
      <c r="G108" s="129">
        <v>97</v>
      </c>
      <c r="H108" s="129">
        <v>99</v>
      </c>
      <c r="I108" s="129">
        <v>92</v>
      </c>
      <c r="J108" s="129">
        <v>57</v>
      </c>
    </row>
    <row r="109" spans="1:10" x14ac:dyDescent="0.3">
      <c r="A109" s="129">
        <v>108</v>
      </c>
      <c r="B109" s="131" t="s">
        <v>5838</v>
      </c>
      <c r="C109" s="131" t="s">
        <v>44</v>
      </c>
      <c r="D109" s="131" t="s">
        <v>111</v>
      </c>
      <c r="E109" s="131" t="s">
        <v>2861</v>
      </c>
      <c r="F109" s="129">
        <v>164.37</v>
      </c>
      <c r="G109" s="129">
        <v>97</v>
      </c>
      <c r="H109" s="129">
        <v>98</v>
      </c>
      <c r="I109" s="129">
        <v>88</v>
      </c>
      <c r="J109" s="129">
        <v>25</v>
      </c>
    </row>
    <row r="110" spans="1:10" x14ac:dyDescent="0.3">
      <c r="A110" s="129">
        <v>109</v>
      </c>
      <c r="B110" s="131" t="s">
        <v>5832</v>
      </c>
      <c r="C110" s="131" t="s">
        <v>48</v>
      </c>
      <c r="D110" s="131" t="s">
        <v>1603</v>
      </c>
      <c r="E110" s="131" t="s">
        <v>2870</v>
      </c>
      <c r="F110" s="129">
        <v>163.86</v>
      </c>
      <c r="G110" s="129">
        <v>97</v>
      </c>
      <c r="H110" s="129">
        <v>97</v>
      </c>
      <c r="I110" s="129">
        <v>92</v>
      </c>
      <c r="J110" s="129">
        <v>92</v>
      </c>
    </row>
    <row r="111" spans="1:10" x14ac:dyDescent="0.3">
      <c r="A111" s="129">
        <v>110</v>
      </c>
      <c r="B111" s="131" t="s">
        <v>2424</v>
      </c>
      <c r="C111" s="131" t="s">
        <v>48</v>
      </c>
      <c r="D111" s="131" t="s">
        <v>1168</v>
      </c>
      <c r="E111" s="131" t="s">
        <v>2870</v>
      </c>
      <c r="F111" s="129">
        <v>163.84</v>
      </c>
      <c r="G111" s="129">
        <v>97</v>
      </c>
      <c r="H111" s="129">
        <v>97</v>
      </c>
      <c r="I111" s="129">
        <v>56</v>
      </c>
      <c r="J111" s="129">
        <v>87</v>
      </c>
    </row>
    <row r="112" spans="1:10" x14ac:dyDescent="0.3">
      <c r="A112" s="129">
        <v>111</v>
      </c>
      <c r="B112" s="131" t="s">
        <v>2990</v>
      </c>
      <c r="C112" s="131" t="s">
        <v>24</v>
      </c>
      <c r="D112" s="131" t="s">
        <v>81</v>
      </c>
      <c r="E112" s="131" t="s">
        <v>2861</v>
      </c>
      <c r="F112" s="129">
        <v>163.76</v>
      </c>
      <c r="G112" s="129">
        <v>97</v>
      </c>
      <c r="H112" s="129">
        <v>98</v>
      </c>
      <c r="I112" s="129">
        <v>98</v>
      </c>
      <c r="J112" s="129">
        <v>78</v>
      </c>
    </row>
    <row r="113" spans="1:10" x14ac:dyDescent="0.3">
      <c r="A113" s="129">
        <v>112</v>
      </c>
      <c r="B113" s="131" t="s">
        <v>7614</v>
      </c>
      <c r="C113" s="131" t="s">
        <v>44</v>
      </c>
      <c r="D113" s="131" t="s">
        <v>127</v>
      </c>
      <c r="E113" s="131" t="s">
        <v>2861</v>
      </c>
      <c r="F113" s="129">
        <v>163.68</v>
      </c>
      <c r="G113" s="129">
        <v>97</v>
      </c>
      <c r="H113" s="129">
        <v>95</v>
      </c>
      <c r="I113" s="129">
        <v>87</v>
      </c>
      <c r="J113" s="129">
        <v>9</v>
      </c>
    </row>
    <row r="114" spans="1:10" x14ac:dyDescent="0.3">
      <c r="A114" s="129">
        <v>113</v>
      </c>
      <c r="B114" s="131" t="s">
        <v>8321</v>
      </c>
      <c r="C114" s="131" t="s">
        <v>28</v>
      </c>
      <c r="D114" s="131" t="s">
        <v>2846</v>
      </c>
      <c r="E114" s="131" t="s">
        <v>2861</v>
      </c>
      <c r="F114" s="129">
        <v>163.4</v>
      </c>
      <c r="G114" s="129">
        <v>97</v>
      </c>
      <c r="H114" s="129">
        <v>56</v>
      </c>
      <c r="I114" s="129">
        <v>22</v>
      </c>
      <c r="J114" s="129">
        <v>21</v>
      </c>
    </row>
    <row r="115" spans="1:10" x14ac:dyDescent="0.3">
      <c r="A115" s="129">
        <v>114</v>
      </c>
      <c r="B115" s="131" t="s">
        <v>2218</v>
      </c>
      <c r="C115" s="131" t="s">
        <v>44</v>
      </c>
      <c r="D115" s="131" t="s">
        <v>127</v>
      </c>
      <c r="E115" s="131" t="s">
        <v>2861</v>
      </c>
      <c r="F115" s="129">
        <v>162.1</v>
      </c>
      <c r="G115" s="129">
        <v>97</v>
      </c>
      <c r="H115" s="129">
        <v>97</v>
      </c>
      <c r="I115" s="129">
        <v>47</v>
      </c>
      <c r="J115" s="129">
        <v>41</v>
      </c>
    </row>
    <row r="116" spans="1:10" x14ac:dyDescent="0.3">
      <c r="A116" s="129">
        <v>115</v>
      </c>
      <c r="B116" s="131" t="s">
        <v>1496</v>
      </c>
      <c r="C116" s="131" t="s">
        <v>36</v>
      </c>
      <c r="D116" s="131" t="s">
        <v>52</v>
      </c>
      <c r="E116" s="131" t="s">
        <v>2861</v>
      </c>
      <c r="F116" s="129">
        <v>161.88999999999999</v>
      </c>
      <c r="G116" s="129">
        <v>97</v>
      </c>
      <c r="H116" s="129">
        <v>97</v>
      </c>
      <c r="I116" s="129">
        <v>97</v>
      </c>
      <c r="J116" s="129">
        <v>95</v>
      </c>
    </row>
    <row r="117" spans="1:10" x14ac:dyDescent="0.3">
      <c r="A117" s="129">
        <v>116</v>
      </c>
      <c r="B117" s="131" t="s">
        <v>1722</v>
      </c>
      <c r="C117" s="131" t="s">
        <v>66</v>
      </c>
      <c r="D117" s="131" t="s">
        <v>259</v>
      </c>
      <c r="E117" s="131" t="s">
        <v>2870</v>
      </c>
      <c r="F117" s="129">
        <v>161.22</v>
      </c>
      <c r="G117" s="129">
        <v>97</v>
      </c>
      <c r="H117" s="129">
        <v>92</v>
      </c>
      <c r="I117" s="129">
        <v>83</v>
      </c>
      <c r="J117" s="129">
        <v>96</v>
      </c>
    </row>
    <row r="118" spans="1:10" x14ac:dyDescent="0.3">
      <c r="A118" s="129">
        <v>117</v>
      </c>
      <c r="B118" s="131" t="s">
        <v>1372</v>
      </c>
      <c r="C118" s="131" t="s">
        <v>28</v>
      </c>
      <c r="D118" s="131" t="s">
        <v>2828</v>
      </c>
      <c r="E118" s="131" t="s">
        <v>2861</v>
      </c>
      <c r="F118" s="129">
        <v>161.13999999999999</v>
      </c>
      <c r="G118" s="129">
        <v>97</v>
      </c>
      <c r="H118" s="129">
        <v>98</v>
      </c>
      <c r="I118" s="129">
        <v>94</v>
      </c>
      <c r="J118" s="129">
        <v>92</v>
      </c>
    </row>
    <row r="119" spans="1:10" x14ac:dyDescent="0.3">
      <c r="A119" s="129">
        <v>118</v>
      </c>
      <c r="B119" s="131" t="s">
        <v>2874</v>
      </c>
      <c r="C119" s="131" t="s">
        <v>44</v>
      </c>
      <c r="D119" s="131" t="s">
        <v>111</v>
      </c>
      <c r="E119" s="131" t="s">
        <v>2861</v>
      </c>
      <c r="F119" s="129">
        <v>161.07</v>
      </c>
      <c r="G119" s="129">
        <v>97</v>
      </c>
      <c r="H119" s="129">
        <v>88</v>
      </c>
      <c r="I119" s="129">
        <v>83</v>
      </c>
      <c r="J119" s="129">
        <v>65</v>
      </c>
    </row>
    <row r="120" spans="1:10" x14ac:dyDescent="0.3">
      <c r="A120" s="129">
        <v>119</v>
      </c>
      <c r="B120" s="131" t="s">
        <v>2881</v>
      </c>
      <c r="C120" s="131" t="s">
        <v>44</v>
      </c>
      <c r="D120" s="131" t="s">
        <v>111</v>
      </c>
      <c r="E120" s="131" t="s">
        <v>2861</v>
      </c>
      <c r="F120" s="129">
        <v>160.88999999999999</v>
      </c>
      <c r="G120" s="129">
        <v>97</v>
      </c>
      <c r="H120" s="129">
        <v>99</v>
      </c>
      <c r="I120" s="129">
        <v>98</v>
      </c>
      <c r="J120" s="129">
        <v>94</v>
      </c>
    </row>
    <row r="121" spans="1:10" x14ac:dyDescent="0.3">
      <c r="A121" s="129">
        <v>120</v>
      </c>
      <c r="B121" s="131" t="s">
        <v>6758</v>
      </c>
      <c r="C121" s="131" t="s">
        <v>28</v>
      </c>
      <c r="D121" s="131" t="s">
        <v>182</v>
      </c>
      <c r="E121" s="131" t="s">
        <v>2870</v>
      </c>
      <c r="F121" s="129">
        <v>160.76</v>
      </c>
      <c r="G121" s="129">
        <v>97</v>
      </c>
      <c r="H121" s="129">
        <v>96</v>
      </c>
      <c r="I121" s="129">
        <v>63</v>
      </c>
      <c r="J121" s="129">
        <v>78</v>
      </c>
    </row>
    <row r="122" spans="1:10" x14ac:dyDescent="0.3">
      <c r="A122" s="129">
        <v>121</v>
      </c>
      <c r="B122" s="131" t="s">
        <v>2864</v>
      </c>
      <c r="C122" s="131" t="s">
        <v>44</v>
      </c>
      <c r="D122" s="131" t="s">
        <v>111</v>
      </c>
      <c r="E122" s="131" t="s">
        <v>2861</v>
      </c>
      <c r="F122" s="129">
        <v>160.44</v>
      </c>
      <c r="G122" s="129">
        <v>97</v>
      </c>
      <c r="H122" s="129">
        <v>97</v>
      </c>
      <c r="I122" s="129">
        <v>98</v>
      </c>
      <c r="J122" s="129">
        <v>99</v>
      </c>
    </row>
    <row r="123" spans="1:10" x14ac:dyDescent="0.3">
      <c r="A123" s="129">
        <v>122</v>
      </c>
      <c r="B123" s="131" t="s">
        <v>3007</v>
      </c>
      <c r="C123" s="131" t="s">
        <v>24</v>
      </c>
      <c r="D123" s="131" t="s">
        <v>504</v>
      </c>
      <c r="E123" s="131" t="s">
        <v>2870</v>
      </c>
      <c r="F123" s="129">
        <v>160.06</v>
      </c>
      <c r="G123" s="129">
        <v>97</v>
      </c>
      <c r="H123" s="129">
        <v>97</v>
      </c>
      <c r="I123" s="129">
        <v>96</v>
      </c>
      <c r="J123" s="129">
        <v>78</v>
      </c>
    </row>
    <row r="124" spans="1:10" x14ac:dyDescent="0.3">
      <c r="A124" s="129">
        <v>123</v>
      </c>
      <c r="B124" s="131" t="s">
        <v>2936</v>
      </c>
      <c r="C124" s="131" t="s">
        <v>44</v>
      </c>
      <c r="D124" s="131" t="s">
        <v>111</v>
      </c>
      <c r="E124" s="131" t="s">
        <v>2861</v>
      </c>
      <c r="F124" s="129">
        <v>159.18</v>
      </c>
      <c r="G124" s="129">
        <v>97</v>
      </c>
      <c r="H124" s="129">
        <v>81</v>
      </c>
      <c r="I124" s="129">
        <v>97</v>
      </c>
      <c r="J124" s="129">
        <v>17</v>
      </c>
    </row>
    <row r="125" spans="1:10" x14ac:dyDescent="0.3">
      <c r="A125" s="129">
        <v>124</v>
      </c>
      <c r="B125" s="131" t="s">
        <v>6777</v>
      </c>
      <c r="C125" s="131" t="s">
        <v>48</v>
      </c>
      <c r="D125" s="131" t="s">
        <v>1603</v>
      </c>
      <c r="E125" s="131" t="s">
        <v>2861</v>
      </c>
      <c r="F125" s="129">
        <v>158.47</v>
      </c>
      <c r="G125" s="129">
        <v>97</v>
      </c>
      <c r="H125" s="129">
        <v>94</v>
      </c>
      <c r="I125" s="129">
        <v>64</v>
      </c>
      <c r="J125" s="129">
        <v>46</v>
      </c>
    </row>
    <row r="126" spans="1:10" x14ac:dyDescent="0.3">
      <c r="A126" s="129">
        <v>125</v>
      </c>
      <c r="B126" s="131" t="s">
        <v>2298</v>
      </c>
      <c r="C126" s="131" t="s">
        <v>31</v>
      </c>
      <c r="D126" s="131" t="s">
        <v>2833</v>
      </c>
      <c r="E126" s="131" t="s">
        <v>2870</v>
      </c>
      <c r="F126" s="129">
        <v>158.41</v>
      </c>
      <c r="G126" s="129">
        <v>97</v>
      </c>
      <c r="H126" s="129">
        <v>96</v>
      </c>
      <c r="I126" s="129">
        <v>74</v>
      </c>
      <c r="J126" s="129">
        <v>39</v>
      </c>
    </row>
    <row r="127" spans="1:10" x14ac:dyDescent="0.3">
      <c r="A127" s="129">
        <v>126</v>
      </c>
      <c r="B127" s="131" t="s">
        <v>1983</v>
      </c>
      <c r="C127" s="131" t="s">
        <v>44</v>
      </c>
      <c r="D127" s="131" t="s">
        <v>111</v>
      </c>
      <c r="E127" s="131" t="s">
        <v>2861</v>
      </c>
      <c r="F127" s="129">
        <v>157.88</v>
      </c>
      <c r="G127" s="129">
        <v>97</v>
      </c>
      <c r="H127" s="129">
        <v>94</v>
      </c>
      <c r="I127" s="129">
        <v>97</v>
      </c>
      <c r="J127" s="129">
        <v>80</v>
      </c>
    </row>
    <row r="128" spans="1:10" x14ac:dyDescent="0.3">
      <c r="A128" s="129">
        <v>127</v>
      </c>
      <c r="B128" s="131" t="s">
        <v>6903</v>
      </c>
      <c r="C128" s="131" t="s">
        <v>44</v>
      </c>
      <c r="D128" s="131" t="s">
        <v>111</v>
      </c>
      <c r="E128" s="131" t="s">
        <v>2861</v>
      </c>
      <c r="F128" s="129">
        <v>157.44999999999999</v>
      </c>
      <c r="G128" s="129">
        <v>97</v>
      </c>
      <c r="H128" s="129">
        <v>94</v>
      </c>
      <c r="I128" s="129">
        <v>50</v>
      </c>
      <c r="J128" s="129">
        <v>90</v>
      </c>
    </row>
    <row r="129" spans="1:10" x14ac:dyDescent="0.3">
      <c r="A129" s="129">
        <v>128</v>
      </c>
      <c r="B129" s="131" t="s">
        <v>5799</v>
      </c>
      <c r="C129" s="131" t="s">
        <v>44</v>
      </c>
      <c r="D129" s="131" t="s">
        <v>111</v>
      </c>
      <c r="E129" s="131" t="s">
        <v>2861</v>
      </c>
      <c r="F129" s="129">
        <v>157.32</v>
      </c>
      <c r="G129" s="129">
        <v>97</v>
      </c>
      <c r="H129" s="129">
        <v>99</v>
      </c>
      <c r="I129" s="129">
        <v>90</v>
      </c>
      <c r="J129" s="129">
        <v>6</v>
      </c>
    </row>
    <row r="130" spans="1:10" x14ac:dyDescent="0.3">
      <c r="A130" s="129">
        <v>129</v>
      </c>
      <c r="B130" s="131" t="s">
        <v>62</v>
      </c>
      <c r="C130" s="131" t="s">
        <v>31</v>
      </c>
      <c r="D130" s="131" t="s">
        <v>60</v>
      </c>
      <c r="E130" s="131" t="s">
        <v>2870</v>
      </c>
      <c r="F130" s="129">
        <v>157.04</v>
      </c>
      <c r="G130" s="129">
        <v>97</v>
      </c>
      <c r="H130" s="129">
        <v>98</v>
      </c>
      <c r="I130" s="129">
        <v>97</v>
      </c>
      <c r="J130" s="129">
        <v>93</v>
      </c>
    </row>
    <row r="131" spans="1:10" x14ac:dyDescent="0.3">
      <c r="A131" s="129">
        <v>130</v>
      </c>
      <c r="B131" s="131" t="s">
        <v>6966</v>
      </c>
      <c r="C131" s="131" t="s">
        <v>31</v>
      </c>
      <c r="D131" s="131" t="s">
        <v>2833</v>
      </c>
      <c r="E131" s="131" t="s">
        <v>2861</v>
      </c>
      <c r="F131" s="129">
        <v>156.96</v>
      </c>
      <c r="G131" s="129">
        <v>97</v>
      </c>
      <c r="H131" s="129">
        <v>95</v>
      </c>
      <c r="I131" s="129">
        <v>11</v>
      </c>
      <c r="J131" s="129">
        <v>48</v>
      </c>
    </row>
    <row r="132" spans="1:10" x14ac:dyDescent="0.3">
      <c r="A132" s="129">
        <v>131</v>
      </c>
      <c r="B132" s="131" t="s">
        <v>6599</v>
      </c>
      <c r="C132" s="131" t="s">
        <v>31</v>
      </c>
      <c r="D132" s="131" t="s">
        <v>2833</v>
      </c>
      <c r="E132" s="131" t="s">
        <v>2861</v>
      </c>
      <c r="F132" s="129">
        <v>156.66</v>
      </c>
      <c r="G132" s="129">
        <v>97</v>
      </c>
      <c r="H132" s="129">
        <v>93</v>
      </c>
      <c r="I132" s="129">
        <v>20</v>
      </c>
      <c r="J132" s="129">
        <v>24</v>
      </c>
    </row>
    <row r="133" spans="1:10" x14ac:dyDescent="0.3">
      <c r="A133" s="129">
        <v>132</v>
      </c>
      <c r="B133" s="131" t="s">
        <v>2767</v>
      </c>
      <c r="C133" s="131" t="s">
        <v>24</v>
      </c>
      <c r="D133" s="131" t="s">
        <v>70</v>
      </c>
      <c r="E133" s="131" t="s">
        <v>2861</v>
      </c>
      <c r="F133" s="129">
        <v>155.82</v>
      </c>
      <c r="G133" s="129">
        <v>97</v>
      </c>
      <c r="H133" s="129">
        <v>97</v>
      </c>
      <c r="I133" s="129">
        <v>98</v>
      </c>
      <c r="J133" s="129">
        <v>97</v>
      </c>
    </row>
    <row r="134" spans="1:10" x14ac:dyDescent="0.3">
      <c r="A134" s="129">
        <v>133</v>
      </c>
      <c r="B134" s="131" t="s">
        <v>6962</v>
      </c>
      <c r="C134" s="131" t="s">
        <v>24</v>
      </c>
      <c r="D134" s="131" t="s">
        <v>54</v>
      </c>
      <c r="E134" s="131" t="s">
        <v>2870</v>
      </c>
      <c r="F134" s="129">
        <v>155.36000000000001</v>
      </c>
      <c r="G134" s="129">
        <v>97</v>
      </c>
      <c r="H134" s="129">
        <v>93</v>
      </c>
      <c r="I134" s="129">
        <v>69</v>
      </c>
      <c r="J134" s="129">
        <v>58</v>
      </c>
    </row>
    <row r="135" spans="1:10" x14ac:dyDescent="0.3">
      <c r="A135" s="129">
        <v>134</v>
      </c>
      <c r="B135" s="131" t="s">
        <v>2877</v>
      </c>
      <c r="C135" s="131" t="s">
        <v>44</v>
      </c>
      <c r="D135" s="131" t="s">
        <v>111</v>
      </c>
      <c r="E135" s="131" t="s">
        <v>2861</v>
      </c>
      <c r="F135" s="129">
        <v>155</v>
      </c>
      <c r="G135" s="129">
        <v>97</v>
      </c>
      <c r="H135" s="129">
        <v>98</v>
      </c>
      <c r="I135" s="129">
        <v>98</v>
      </c>
      <c r="J135" s="129">
        <v>96</v>
      </c>
    </row>
    <row r="136" spans="1:10" x14ac:dyDescent="0.3">
      <c r="A136" s="129">
        <v>135</v>
      </c>
      <c r="B136" s="131" t="s">
        <v>1406</v>
      </c>
      <c r="C136" s="131" t="s">
        <v>36</v>
      </c>
      <c r="D136" s="131" t="s">
        <v>365</v>
      </c>
      <c r="E136" s="131" t="s">
        <v>2870</v>
      </c>
      <c r="F136" s="129">
        <v>154.97</v>
      </c>
      <c r="G136" s="129">
        <v>97</v>
      </c>
      <c r="H136" s="129">
        <v>98</v>
      </c>
      <c r="I136" s="129">
        <v>98</v>
      </c>
      <c r="J136" s="129">
        <v>98</v>
      </c>
    </row>
    <row r="137" spans="1:10" x14ac:dyDescent="0.3">
      <c r="A137" s="129">
        <v>136</v>
      </c>
      <c r="B137" s="131" t="s">
        <v>9383</v>
      </c>
      <c r="C137" s="131" t="s">
        <v>28</v>
      </c>
      <c r="D137" s="131" t="s">
        <v>162</v>
      </c>
      <c r="E137" s="131" t="s">
        <v>2861</v>
      </c>
      <c r="F137" s="129">
        <v>154.94</v>
      </c>
      <c r="G137" s="129">
        <v>97</v>
      </c>
      <c r="H137" s="129">
        <v>10</v>
      </c>
      <c r="I137" s="129">
        <v>50</v>
      </c>
      <c r="J137" s="129">
        <v>4</v>
      </c>
    </row>
    <row r="138" spans="1:10" x14ac:dyDescent="0.3">
      <c r="A138" s="129">
        <v>137</v>
      </c>
      <c r="B138" s="131" t="s">
        <v>1865</v>
      </c>
      <c r="C138" s="131" t="s">
        <v>44</v>
      </c>
      <c r="D138" s="131" t="s">
        <v>111</v>
      </c>
      <c r="E138" s="131" t="s">
        <v>2861</v>
      </c>
      <c r="F138" s="129">
        <v>154.49</v>
      </c>
      <c r="G138" s="129">
        <v>97</v>
      </c>
      <c r="H138" s="129">
        <v>85</v>
      </c>
      <c r="I138" s="129">
        <v>77</v>
      </c>
      <c r="J138" s="129">
        <v>25</v>
      </c>
    </row>
    <row r="139" spans="1:10" x14ac:dyDescent="0.3">
      <c r="A139" s="129">
        <v>138</v>
      </c>
      <c r="B139" s="131" t="s">
        <v>2887</v>
      </c>
      <c r="C139" s="131" t="s">
        <v>44</v>
      </c>
      <c r="D139" s="131" t="s">
        <v>111</v>
      </c>
      <c r="E139" s="131" t="s">
        <v>2861</v>
      </c>
      <c r="F139" s="129">
        <v>154.27000000000001</v>
      </c>
      <c r="G139" s="129">
        <v>97</v>
      </c>
      <c r="H139" s="129">
        <v>93</v>
      </c>
      <c r="I139" s="129">
        <v>99</v>
      </c>
      <c r="J139" s="129">
        <v>88</v>
      </c>
    </row>
    <row r="140" spans="1:10" x14ac:dyDescent="0.3">
      <c r="A140" s="129">
        <v>139</v>
      </c>
      <c r="B140" s="131" t="s">
        <v>2769</v>
      </c>
      <c r="C140" s="131" t="s">
        <v>24</v>
      </c>
      <c r="D140" s="131" t="s">
        <v>280</v>
      </c>
      <c r="E140" s="131" t="s">
        <v>2870</v>
      </c>
      <c r="F140" s="129">
        <v>153.99</v>
      </c>
      <c r="G140" s="129">
        <v>97</v>
      </c>
      <c r="H140" s="129">
        <v>97</v>
      </c>
      <c r="I140" s="129">
        <v>81</v>
      </c>
      <c r="J140" s="129">
        <v>91</v>
      </c>
    </row>
    <row r="141" spans="1:10" x14ac:dyDescent="0.3">
      <c r="A141" s="129">
        <v>140</v>
      </c>
      <c r="B141" s="131" t="s">
        <v>1660</v>
      </c>
      <c r="C141" s="131" t="s">
        <v>36</v>
      </c>
      <c r="D141" s="131" t="s">
        <v>276</v>
      </c>
      <c r="E141" s="131" t="s">
        <v>2870</v>
      </c>
      <c r="F141" s="129">
        <v>153.94</v>
      </c>
      <c r="G141" s="129">
        <v>97</v>
      </c>
      <c r="H141" s="129">
        <v>96</v>
      </c>
      <c r="I141" s="129">
        <v>97</v>
      </c>
      <c r="J141" s="129">
        <v>99</v>
      </c>
    </row>
    <row r="142" spans="1:10" x14ac:dyDescent="0.3">
      <c r="A142" s="129">
        <v>141</v>
      </c>
      <c r="B142" s="131" t="s">
        <v>5827</v>
      </c>
      <c r="C142" s="131" t="s">
        <v>44</v>
      </c>
      <c r="D142" s="131" t="s">
        <v>111</v>
      </c>
      <c r="E142" s="131" t="s">
        <v>2861</v>
      </c>
      <c r="F142" s="129">
        <v>153.80000000000001</v>
      </c>
      <c r="G142" s="129">
        <v>97</v>
      </c>
      <c r="H142" s="129">
        <v>98</v>
      </c>
      <c r="I142" s="129">
        <v>99</v>
      </c>
      <c r="J142" s="129">
        <v>26</v>
      </c>
    </row>
    <row r="143" spans="1:10" x14ac:dyDescent="0.3">
      <c r="A143" s="129">
        <v>142</v>
      </c>
      <c r="B143" s="131" t="s">
        <v>2484</v>
      </c>
      <c r="C143" s="131" t="s">
        <v>48</v>
      </c>
      <c r="D143" s="131" t="s">
        <v>1269</v>
      </c>
      <c r="E143" s="131" t="s">
        <v>2861</v>
      </c>
      <c r="F143" s="129">
        <v>153.77000000000001</v>
      </c>
      <c r="G143" s="129">
        <v>97</v>
      </c>
      <c r="H143" s="129">
        <v>98</v>
      </c>
      <c r="I143" s="129">
        <v>88</v>
      </c>
      <c r="J143" s="129">
        <v>83</v>
      </c>
    </row>
    <row r="144" spans="1:10" x14ac:dyDescent="0.3">
      <c r="A144" s="129">
        <v>143</v>
      </c>
      <c r="B144" s="131" t="s">
        <v>2873</v>
      </c>
      <c r="C144" s="131" t="s">
        <v>44</v>
      </c>
      <c r="D144" s="131" t="s">
        <v>111</v>
      </c>
      <c r="E144" s="131" t="s">
        <v>2861</v>
      </c>
      <c r="F144" s="129">
        <v>153.6</v>
      </c>
      <c r="G144" s="129">
        <v>97</v>
      </c>
      <c r="H144" s="129">
        <v>94</v>
      </c>
      <c r="I144" s="129">
        <v>98</v>
      </c>
      <c r="J144" s="129">
        <v>98</v>
      </c>
    </row>
    <row r="145" spans="1:10" x14ac:dyDescent="0.3">
      <c r="A145" s="129">
        <v>144</v>
      </c>
      <c r="B145" s="131" t="s">
        <v>2960</v>
      </c>
      <c r="C145" s="131" t="s">
        <v>44</v>
      </c>
      <c r="D145" s="131" t="s">
        <v>111</v>
      </c>
      <c r="E145" s="131" t="s">
        <v>2861</v>
      </c>
      <c r="F145" s="129">
        <v>153.57</v>
      </c>
      <c r="G145" s="129">
        <v>96</v>
      </c>
      <c r="H145" s="129">
        <v>97</v>
      </c>
      <c r="I145" s="129">
        <v>98</v>
      </c>
      <c r="J145" s="129">
        <v>47</v>
      </c>
    </row>
    <row r="146" spans="1:10" x14ac:dyDescent="0.3">
      <c r="A146" s="129">
        <v>145</v>
      </c>
      <c r="B146" s="131" t="s">
        <v>2888</v>
      </c>
      <c r="C146" s="131" t="s">
        <v>44</v>
      </c>
      <c r="D146" s="131" t="s">
        <v>111</v>
      </c>
      <c r="E146" s="131" t="s">
        <v>2861</v>
      </c>
      <c r="F146" s="129">
        <v>152.83000000000001</v>
      </c>
      <c r="G146" s="129">
        <v>96</v>
      </c>
      <c r="H146" s="129">
        <v>98</v>
      </c>
      <c r="I146" s="129">
        <v>99</v>
      </c>
      <c r="J146" s="129">
        <v>13</v>
      </c>
    </row>
    <row r="147" spans="1:10" x14ac:dyDescent="0.3">
      <c r="A147" s="129">
        <v>146</v>
      </c>
      <c r="B147" s="131" t="s">
        <v>6839</v>
      </c>
      <c r="C147" s="131" t="s">
        <v>44</v>
      </c>
      <c r="D147" s="131" t="s">
        <v>111</v>
      </c>
      <c r="E147" s="131" t="s">
        <v>2861</v>
      </c>
      <c r="F147" s="129">
        <v>152.66999999999999</v>
      </c>
      <c r="G147" s="129">
        <v>96</v>
      </c>
      <c r="H147" s="129">
        <v>97</v>
      </c>
      <c r="I147" s="129">
        <v>22</v>
      </c>
      <c r="J147" s="129">
        <v>17</v>
      </c>
    </row>
    <row r="148" spans="1:10" x14ac:dyDescent="0.3">
      <c r="A148" s="129">
        <v>147</v>
      </c>
      <c r="B148" s="131" t="s">
        <v>1118</v>
      </c>
      <c r="C148" s="131" t="s">
        <v>44</v>
      </c>
      <c r="D148" s="131" t="s">
        <v>43</v>
      </c>
      <c r="E148" s="131" t="s">
        <v>2861</v>
      </c>
      <c r="F148" s="129">
        <v>152.58000000000001</v>
      </c>
      <c r="G148" s="129">
        <v>96</v>
      </c>
      <c r="H148" s="129">
        <v>96</v>
      </c>
      <c r="I148" s="129">
        <v>94</v>
      </c>
      <c r="J148" s="129">
        <v>78</v>
      </c>
    </row>
    <row r="149" spans="1:10" x14ac:dyDescent="0.3">
      <c r="A149" s="129">
        <v>148</v>
      </c>
      <c r="B149" s="131" t="s">
        <v>2865</v>
      </c>
      <c r="C149" s="131" t="s">
        <v>44</v>
      </c>
      <c r="D149" s="131" t="s">
        <v>111</v>
      </c>
      <c r="E149" s="131" t="s">
        <v>2861</v>
      </c>
      <c r="F149" s="129">
        <v>152.37</v>
      </c>
      <c r="G149" s="129">
        <v>96</v>
      </c>
      <c r="H149" s="129">
        <v>96</v>
      </c>
      <c r="I149" s="129">
        <v>99</v>
      </c>
      <c r="J149" s="129">
        <v>73</v>
      </c>
    </row>
    <row r="150" spans="1:10" x14ac:dyDescent="0.3">
      <c r="A150" s="129">
        <v>149</v>
      </c>
      <c r="B150" s="131" t="s">
        <v>7621</v>
      </c>
      <c r="C150" s="131" t="s">
        <v>24</v>
      </c>
      <c r="D150" s="131" t="s">
        <v>70</v>
      </c>
      <c r="E150" s="131" t="s">
        <v>2861</v>
      </c>
      <c r="F150" s="129">
        <v>152.24</v>
      </c>
      <c r="G150" s="129">
        <v>96</v>
      </c>
      <c r="H150" s="129">
        <v>79</v>
      </c>
      <c r="I150" s="129">
        <v>78</v>
      </c>
      <c r="J150" s="129">
        <v>36</v>
      </c>
    </row>
    <row r="151" spans="1:10" x14ac:dyDescent="0.3">
      <c r="A151" s="129">
        <v>150</v>
      </c>
      <c r="B151" s="131" t="s">
        <v>2988</v>
      </c>
      <c r="C151" s="131" t="s">
        <v>115</v>
      </c>
      <c r="D151" s="131" t="s">
        <v>200</v>
      </c>
      <c r="E151" s="131" t="s">
        <v>2870</v>
      </c>
      <c r="F151" s="129">
        <v>152.19</v>
      </c>
      <c r="G151" s="129">
        <v>96</v>
      </c>
      <c r="H151" s="129">
        <v>86</v>
      </c>
      <c r="I151" s="129">
        <v>91</v>
      </c>
      <c r="J151" s="129">
        <v>86</v>
      </c>
    </row>
    <row r="152" spans="1:10" x14ac:dyDescent="0.3">
      <c r="A152" s="129">
        <v>151</v>
      </c>
      <c r="B152" s="131" t="s">
        <v>6773</v>
      </c>
      <c r="C152" s="131" t="s">
        <v>48</v>
      </c>
      <c r="D152" s="131" t="s">
        <v>1603</v>
      </c>
      <c r="E152" s="131" t="s">
        <v>2859</v>
      </c>
      <c r="F152" s="129">
        <v>151.85</v>
      </c>
      <c r="G152" s="129">
        <v>96</v>
      </c>
      <c r="H152" s="129">
        <v>92</v>
      </c>
      <c r="I152" s="129">
        <v>33</v>
      </c>
      <c r="J152" s="129">
        <v>14</v>
      </c>
    </row>
    <row r="153" spans="1:10" x14ac:dyDescent="0.3">
      <c r="A153" s="129">
        <v>152</v>
      </c>
      <c r="B153" s="131" t="s">
        <v>5790</v>
      </c>
      <c r="C153" s="131" t="s">
        <v>66</v>
      </c>
      <c r="D153" s="131" t="s">
        <v>509</v>
      </c>
      <c r="E153" s="131" t="s">
        <v>2861</v>
      </c>
      <c r="F153" s="129">
        <v>151.37</v>
      </c>
      <c r="G153" s="129">
        <v>96</v>
      </c>
      <c r="H153" s="129">
        <v>99</v>
      </c>
      <c r="I153" s="129">
        <v>99</v>
      </c>
      <c r="J153" s="129">
        <v>99</v>
      </c>
    </row>
    <row r="154" spans="1:10" x14ac:dyDescent="0.3">
      <c r="A154" s="129">
        <v>153</v>
      </c>
      <c r="B154" s="131" t="s">
        <v>2943</v>
      </c>
      <c r="C154" s="131" t="s">
        <v>36</v>
      </c>
      <c r="D154" s="131" t="s">
        <v>52</v>
      </c>
      <c r="E154" s="131" t="s">
        <v>2870</v>
      </c>
      <c r="F154" s="129">
        <v>151.16</v>
      </c>
      <c r="G154" s="129">
        <v>96</v>
      </c>
      <c r="H154" s="129">
        <v>94</v>
      </c>
      <c r="I154" s="129">
        <v>86</v>
      </c>
      <c r="J154" s="129">
        <v>93</v>
      </c>
    </row>
    <row r="155" spans="1:10" x14ac:dyDescent="0.3">
      <c r="A155" s="129">
        <v>154</v>
      </c>
      <c r="B155" s="131" t="s">
        <v>1989</v>
      </c>
      <c r="C155" s="131" t="s">
        <v>48</v>
      </c>
      <c r="D155" s="131" t="s">
        <v>507</v>
      </c>
      <c r="E155" s="131" t="s">
        <v>2870</v>
      </c>
      <c r="F155" s="129">
        <v>151.11000000000001</v>
      </c>
      <c r="G155" s="129">
        <v>96</v>
      </c>
      <c r="H155" s="129">
        <v>96</v>
      </c>
      <c r="I155" s="129">
        <v>89</v>
      </c>
      <c r="J155" s="129">
        <v>62</v>
      </c>
    </row>
    <row r="156" spans="1:10" x14ac:dyDescent="0.3">
      <c r="A156" s="129">
        <v>155</v>
      </c>
      <c r="B156" s="131" t="s">
        <v>423</v>
      </c>
      <c r="C156" s="131" t="s">
        <v>245</v>
      </c>
      <c r="D156" s="131" t="s">
        <v>2839</v>
      </c>
      <c r="E156" s="131" t="s">
        <v>2870</v>
      </c>
      <c r="F156" s="129">
        <v>151.05000000000001</v>
      </c>
      <c r="G156" s="129">
        <v>96</v>
      </c>
      <c r="H156" s="129">
        <v>98</v>
      </c>
      <c r="I156" s="129">
        <v>95</v>
      </c>
      <c r="J156" s="129">
        <v>91</v>
      </c>
    </row>
    <row r="157" spans="1:10" x14ac:dyDescent="0.3">
      <c r="A157" s="129">
        <v>156</v>
      </c>
      <c r="B157" s="131" t="s">
        <v>6923</v>
      </c>
      <c r="C157" s="131" t="s">
        <v>48</v>
      </c>
      <c r="D157" s="131" t="s">
        <v>510</v>
      </c>
      <c r="E157" s="131" t="s">
        <v>2861</v>
      </c>
      <c r="F157" s="129">
        <v>150.63999999999999</v>
      </c>
      <c r="G157" s="129">
        <v>96</v>
      </c>
      <c r="H157" s="129">
        <v>96</v>
      </c>
      <c r="I157" s="129">
        <v>54</v>
      </c>
      <c r="J157" s="129">
        <v>2</v>
      </c>
    </row>
    <row r="158" spans="1:10" x14ac:dyDescent="0.3">
      <c r="A158" s="129">
        <v>157</v>
      </c>
      <c r="B158" s="131" t="s">
        <v>1846</v>
      </c>
      <c r="C158" s="131" t="s">
        <v>28</v>
      </c>
      <c r="D158" s="131" t="s">
        <v>2828</v>
      </c>
      <c r="E158" s="131" t="s">
        <v>2870</v>
      </c>
      <c r="F158" s="129">
        <v>150.52000000000001</v>
      </c>
      <c r="G158" s="129">
        <v>96</v>
      </c>
      <c r="H158" s="129">
        <v>98</v>
      </c>
      <c r="I158" s="129">
        <v>94</v>
      </c>
      <c r="J158" s="129">
        <v>84</v>
      </c>
    </row>
    <row r="159" spans="1:10" x14ac:dyDescent="0.3">
      <c r="A159" s="129">
        <v>158</v>
      </c>
      <c r="B159" s="131" t="s">
        <v>2017</v>
      </c>
      <c r="C159" s="131" t="s">
        <v>44</v>
      </c>
      <c r="D159" s="131" t="s">
        <v>127</v>
      </c>
      <c r="E159" s="131" t="s">
        <v>2861</v>
      </c>
      <c r="F159" s="129">
        <v>150.5</v>
      </c>
      <c r="G159" s="129">
        <v>96</v>
      </c>
      <c r="H159" s="129">
        <v>95</v>
      </c>
      <c r="I159" s="129">
        <v>86</v>
      </c>
      <c r="J159" s="129">
        <v>82</v>
      </c>
    </row>
    <row r="160" spans="1:10" x14ac:dyDescent="0.3">
      <c r="A160" s="129">
        <v>159</v>
      </c>
      <c r="B160" s="131" t="s">
        <v>2765</v>
      </c>
      <c r="C160" s="131" t="s">
        <v>44</v>
      </c>
      <c r="D160" s="131" t="s">
        <v>111</v>
      </c>
      <c r="E160" s="131" t="s">
        <v>2861</v>
      </c>
      <c r="F160" s="129">
        <v>150.31</v>
      </c>
      <c r="G160" s="129">
        <v>96</v>
      </c>
      <c r="H160" s="129">
        <v>96</v>
      </c>
      <c r="I160" s="129">
        <v>49</v>
      </c>
      <c r="J160" s="129">
        <v>58</v>
      </c>
    </row>
    <row r="161" spans="1:10" x14ac:dyDescent="0.3">
      <c r="A161" s="129">
        <v>160</v>
      </c>
      <c r="B161" s="131" t="s">
        <v>1942</v>
      </c>
      <c r="C161" s="131" t="s">
        <v>28</v>
      </c>
      <c r="D161" s="131" t="s">
        <v>137</v>
      </c>
      <c r="E161" s="131" t="s">
        <v>2870</v>
      </c>
      <c r="F161" s="129">
        <v>149.57</v>
      </c>
      <c r="G161" s="129">
        <v>96</v>
      </c>
      <c r="H161" s="129">
        <v>97</v>
      </c>
      <c r="I161" s="129">
        <v>94</v>
      </c>
      <c r="J161" s="129">
        <v>93</v>
      </c>
    </row>
    <row r="162" spans="1:10" x14ac:dyDescent="0.3">
      <c r="A162" s="129">
        <v>161</v>
      </c>
      <c r="B162" s="131" t="s">
        <v>848</v>
      </c>
      <c r="C162" s="131" t="s">
        <v>31</v>
      </c>
      <c r="D162" s="131" t="s">
        <v>88</v>
      </c>
      <c r="E162" s="131" t="s">
        <v>2861</v>
      </c>
      <c r="F162" s="129">
        <v>149.41999999999999</v>
      </c>
      <c r="G162" s="129">
        <v>96</v>
      </c>
      <c r="H162" s="129">
        <v>95</v>
      </c>
      <c r="I162" s="129">
        <v>85</v>
      </c>
      <c r="J162" s="129">
        <v>86</v>
      </c>
    </row>
    <row r="163" spans="1:10" x14ac:dyDescent="0.3">
      <c r="A163" s="129">
        <v>162</v>
      </c>
      <c r="B163" s="131" t="s">
        <v>2299</v>
      </c>
      <c r="C163" s="131" t="s">
        <v>36</v>
      </c>
      <c r="D163" s="131" t="s">
        <v>202</v>
      </c>
      <c r="E163" s="131" t="s">
        <v>2870</v>
      </c>
      <c r="F163" s="129">
        <v>149.12</v>
      </c>
      <c r="G163" s="129">
        <v>96</v>
      </c>
      <c r="H163" s="129">
        <v>92</v>
      </c>
      <c r="I163" s="129">
        <v>83</v>
      </c>
      <c r="J163" s="129">
        <v>76</v>
      </c>
    </row>
    <row r="164" spans="1:10" x14ac:dyDescent="0.3">
      <c r="A164" s="129">
        <v>163</v>
      </c>
      <c r="B164" s="131" t="s">
        <v>1417</v>
      </c>
      <c r="C164" s="131" t="s">
        <v>44</v>
      </c>
      <c r="D164" s="131" t="s">
        <v>697</v>
      </c>
      <c r="E164" s="131" t="s">
        <v>2861</v>
      </c>
      <c r="F164" s="129">
        <v>148.94999999999999</v>
      </c>
      <c r="G164" s="129">
        <v>96</v>
      </c>
      <c r="H164" s="129">
        <v>96</v>
      </c>
      <c r="I164" s="129">
        <v>97</v>
      </c>
      <c r="J164" s="129">
        <v>98</v>
      </c>
    </row>
    <row r="165" spans="1:10" x14ac:dyDescent="0.3">
      <c r="A165" s="129">
        <v>164</v>
      </c>
      <c r="B165" s="131" t="s">
        <v>1563</v>
      </c>
      <c r="C165" s="131" t="s">
        <v>24</v>
      </c>
      <c r="D165" s="131" t="s">
        <v>512</v>
      </c>
      <c r="E165" s="131" t="s">
        <v>2870</v>
      </c>
      <c r="F165" s="129">
        <v>148.94</v>
      </c>
      <c r="G165" s="129">
        <v>96</v>
      </c>
      <c r="H165" s="129">
        <v>96</v>
      </c>
      <c r="I165" s="129">
        <v>67</v>
      </c>
      <c r="J165" s="129">
        <v>88</v>
      </c>
    </row>
    <row r="166" spans="1:10" x14ac:dyDescent="0.3">
      <c r="A166" s="129">
        <v>165</v>
      </c>
      <c r="B166" s="131" t="s">
        <v>8334</v>
      </c>
      <c r="C166" s="131" t="s">
        <v>31</v>
      </c>
      <c r="D166" s="131" t="s">
        <v>2833</v>
      </c>
      <c r="E166" s="131" t="s">
        <v>2859</v>
      </c>
      <c r="F166" s="129">
        <v>148.69</v>
      </c>
      <c r="G166" s="129">
        <v>96</v>
      </c>
      <c r="H166" s="129">
        <v>10</v>
      </c>
      <c r="I166" s="129">
        <v>11</v>
      </c>
      <c r="J166" s="129">
        <v>34</v>
      </c>
    </row>
    <row r="167" spans="1:10" x14ac:dyDescent="0.3">
      <c r="A167" s="129">
        <v>166</v>
      </c>
      <c r="B167" s="131" t="s">
        <v>6770</v>
      </c>
      <c r="C167" s="131" t="s">
        <v>36</v>
      </c>
      <c r="D167" s="131" t="s">
        <v>225</v>
      </c>
      <c r="E167" s="131" t="s">
        <v>2861</v>
      </c>
      <c r="F167" s="129">
        <v>148.55000000000001</v>
      </c>
      <c r="G167" s="129">
        <v>96</v>
      </c>
      <c r="H167" s="129">
        <v>96</v>
      </c>
      <c r="I167" s="129">
        <v>66</v>
      </c>
      <c r="J167" s="129">
        <v>68</v>
      </c>
    </row>
    <row r="168" spans="1:10" x14ac:dyDescent="0.3">
      <c r="A168" s="129">
        <v>167</v>
      </c>
      <c r="B168" s="131" t="s">
        <v>2950</v>
      </c>
      <c r="C168" s="131" t="s">
        <v>31</v>
      </c>
      <c r="D168" s="131" t="s">
        <v>2833</v>
      </c>
      <c r="E168" s="131" t="s">
        <v>2861</v>
      </c>
      <c r="F168" s="129">
        <v>148.5</v>
      </c>
      <c r="G168" s="129">
        <v>96</v>
      </c>
      <c r="H168" s="129">
        <v>90</v>
      </c>
      <c r="I168" s="129">
        <v>96</v>
      </c>
      <c r="J168" s="129">
        <v>80</v>
      </c>
    </row>
    <row r="169" spans="1:10" x14ac:dyDescent="0.3">
      <c r="A169" s="129">
        <v>168</v>
      </c>
      <c r="B169" s="131" t="s">
        <v>379</v>
      </c>
      <c r="C169" s="131" t="s">
        <v>31</v>
      </c>
      <c r="D169" s="131" t="s">
        <v>2825</v>
      </c>
      <c r="E169" s="131" t="s">
        <v>2861</v>
      </c>
      <c r="F169" s="129">
        <v>148.49</v>
      </c>
      <c r="G169" s="129">
        <v>96</v>
      </c>
      <c r="H169" s="129">
        <v>95</v>
      </c>
      <c r="I169" s="129">
        <v>96</v>
      </c>
      <c r="J169" s="129">
        <v>98</v>
      </c>
    </row>
    <row r="170" spans="1:10" x14ac:dyDescent="0.3">
      <c r="A170" s="129">
        <v>169</v>
      </c>
      <c r="B170" s="131" t="s">
        <v>8319</v>
      </c>
      <c r="C170" s="131" t="s">
        <v>31</v>
      </c>
      <c r="D170" s="131" t="s">
        <v>2833</v>
      </c>
      <c r="E170" s="131" t="s">
        <v>2861</v>
      </c>
      <c r="F170" s="129">
        <v>148.44999999999999</v>
      </c>
      <c r="G170" s="129">
        <v>96</v>
      </c>
      <c r="H170" s="129">
        <v>28</v>
      </c>
      <c r="I170" s="129">
        <v>35</v>
      </c>
      <c r="J170" s="129">
        <v>69</v>
      </c>
    </row>
    <row r="171" spans="1:10" x14ac:dyDescent="0.3">
      <c r="A171" s="129">
        <v>170</v>
      </c>
      <c r="B171" s="131" t="s">
        <v>2991</v>
      </c>
      <c r="C171" s="131" t="s">
        <v>44</v>
      </c>
      <c r="D171" s="131" t="s">
        <v>111</v>
      </c>
      <c r="E171" s="131" t="s">
        <v>2861</v>
      </c>
      <c r="F171" s="129">
        <v>147.97999999999999</v>
      </c>
      <c r="G171" s="129">
        <v>96</v>
      </c>
      <c r="H171" s="129">
        <v>98</v>
      </c>
      <c r="I171" s="129">
        <v>97</v>
      </c>
      <c r="J171" s="129">
        <v>82</v>
      </c>
    </row>
    <row r="172" spans="1:10" x14ac:dyDescent="0.3">
      <c r="A172" s="129">
        <v>171</v>
      </c>
      <c r="B172" s="131" t="s">
        <v>2891</v>
      </c>
      <c r="C172" s="131" t="s">
        <v>31</v>
      </c>
      <c r="D172" s="131" t="s">
        <v>2833</v>
      </c>
      <c r="E172" s="131" t="s">
        <v>2870</v>
      </c>
      <c r="F172" s="129">
        <v>147.91999999999999</v>
      </c>
      <c r="G172" s="129">
        <v>96</v>
      </c>
      <c r="H172" s="129">
        <v>96</v>
      </c>
      <c r="I172" s="129">
        <v>95</v>
      </c>
      <c r="J172" s="129">
        <v>98</v>
      </c>
    </row>
    <row r="173" spans="1:10" x14ac:dyDescent="0.3">
      <c r="A173" s="129">
        <v>172</v>
      </c>
      <c r="B173" s="131" t="s">
        <v>6494</v>
      </c>
      <c r="C173" s="131" t="s">
        <v>36</v>
      </c>
      <c r="D173" s="131" t="s">
        <v>243</v>
      </c>
      <c r="E173" s="131" t="s">
        <v>2861</v>
      </c>
      <c r="F173" s="129">
        <v>147.9</v>
      </c>
      <c r="G173" s="129">
        <v>96</v>
      </c>
      <c r="H173" s="129">
        <v>91</v>
      </c>
      <c r="I173" s="129">
        <v>64</v>
      </c>
      <c r="J173" s="129">
        <v>93</v>
      </c>
    </row>
    <row r="174" spans="1:10" x14ac:dyDescent="0.3">
      <c r="A174" s="129">
        <v>173</v>
      </c>
      <c r="B174" s="131" t="s">
        <v>1097</v>
      </c>
      <c r="C174" s="131" t="s">
        <v>31</v>
      </c>
      <c r="D174" s="131" t="s">
        <v>508</v>
      </c>
      <c r="E174" s="131" t="s">
        <v>2861</v>
      </c>
      <c r="F174" s="129">
        <v>147.69</v>
      </c>
      <c r="G174" s="129">
        <v>96</v>
      </c>
      <c r="H174" s="129">
        <v>70</v>
      </c>
      <c r="I174" s="129">
        <v>23</v>
      </c>
      <c r="J174" s="129">
        <v>32</v>
      </c>
    </row>
    <row r="175" spans="1:10" x14ac:dyDescent="0.3">
      <c r="A175" s="129">
        <v>174</v>
      </c>
      <c r="B175" s="131" t="s">
        <v>642</v>
      </c>
      <c r="C175" s="131" t="s">
        <v>44</v>
      </c>
      <c r="D175" s="131" t="s">
        <v>209</v>
      </c>
      <c r="E175" s="131" t="s">
        <v>2870</v>
      </c>
      <c r="F175" s="129">
        <v>147.65</v>
      </c>
      <c r="G175" s="129">
        <v>96</v>
      </c>
      <c r="H175" s="129">
        <v>96</v>
      </c>
      <c r="I175" s="129">
        <v>91</v>
      </c>
      <c r="J175" s="129">
        <v>80</v>
      </c>
    </row>
    <row r="176" spans="1:10" x14ac:dyDescent="0.3">
      <c r="A176" s="129">
        <v>175</v>
      </c>
      <c r="B176" s="131" t="s">
        <v>6043</v>
      </c>
      <c r="C176" s="131" t="s">
        <v>48</v>
      </c>
      <c r="D176" s="131" t="s">
        <v>827</v>
      </c>
      <c r="E176" s="131" t="s">
        <v>2859</v>
      </c>
      <c r="F176" s="129">
        <v>147.59</v>
      </c>
      <c r="G176" s="129">
        <v>96</v>
      </c>
      <c r="H176" s="129">
        <v>97</v>
      </c>
      <c r="I176" s="129">
        <v>88</v>
      </c>
      <c r="J176" s="129">
        <v>38</v>
      </c>
    </row>
    <row r="177" spans="1:10" x14ac:dyDescent="0.3">
      <c r="A177" s="129">
        <v>176</v>
      </c>
      <c r="B177" s="131" t="s">
        <v>8515</v>
      </c>
      <c r="C177" s="131" t="s">
        <v>44</v>
      </c>
      <c r="D177" s="131" t="s">
        <v>111</v>
      </c>
      <c r="E177" s="131" t="s">
        <v>2861</v>
      </c>
      <c r="F177" s="129">
        <v>147.52000000000001</v>
      </c>
      <c r="G177" s="129">
        <v>96</v>
      </c>
      <c r="H177" s="129">
        <v>40</v>
      </c>
      <c r="I177" s="129">
        <v>15</v>
      </c>
      <c r="J177" s="129">
        <v>19</v>
      </c>
    </row>
    <row r="178" spans="1:10" x14ac:dyDescent="0.3">
      <c r="A178" s="129">
        <v>177</v>
      </c>
      <c r="B178" s="131" t="s">
        <v>3000</v>
      </c>
      <c r="C178" s="131" t="s">
        <v>44</v>
      </c>
      <c r="D178" s="131" t="s">
        <v>111</v>
      </c>
      <c r="E178" s="131" t="s">
        <v>2861</v>
      </c>
      <c r="F178" s="129">
        <v>147.30000000000001</v>
      </c>
      <c r="G178" s="129">
        <v>96</v>
      </c>
      <c r="H178" s="129">
        <v>99</v>
      </c>
      <c r="I178" s="129">
        <v>98</v>
      </c>
      <c r="J178" s="129">
        <v>40</v>
      </c>
    </row>
    <row r="179" spans="1:10" x14ac:dyDescent="0.3">
      <c r="A179" s="129">
        <v>178</v>
      </c>
      <c r="B179" s="131" t="s">
        <v>1209</v>
      </c>
      <c r="C179" s="131" t="s">
        <v>66</v>
      </c>
      <c r="D179" s="131" t="s">
        <v>98</v>
      </c>
      <c r="E179" s="131" t="s">
        <v>2870</v>
      </c>
      <c r="F179" s="129">
        <v>147.25</v>
      </c>
      <c r="G179" s="129">
        <v>96</v>
      </c>
      <c r="H179" s="129">
        <v>95</v>
      </c>
      <c r="I179" s="129">
        <v>86</v>
      </c>
      <c r="J179" s="129">
        <v>83</v>
      </c>
    </row>
    <row r="180" spans="1:10" x14ac:dyDescent="0.3">
      <c r="A180" s="129">
        <v>179</v>
      </c>
      <c r="B180" s="131" t="s">
        <v>410</v>
      </c>
      <c r="C180" s="131" t="s">
        <v>36</v>
      </c>
      <c r="D180" s="131" t="s">
        <v>225</v>
      </c>
      <c r="E180" s="131" t="s">
        <v>2870</v>
      </c>
      <c r="F180" s="129">
        <v>147.22</v>
      </c>
      <c r="G180" s="129">
        <v>96</v>
      </c>
      <c r="H180" s="129">
        <v>98</v>
      </c>
      <c r="I180" s="129">
        <v>97</v>
      </c>
      <c r="J180" s="129">
        <v>96</v>
      </c>
    </row>
    <row r="181" spans="1:10" x14ac:dyDescent="0.3">
      <c r="A181" s="129">
        <v>180</v>
      </c>
      <c r="B181" s="131" t="s">
        <v>2949</v>
      </c>
      <c r="C181" s="131" t="s">
        <v>24</v>
      </c>
      <c r="D181" s="131" t="s">
        <v>56</v>
      </c>
      <c r="E181" s="131" t="s">
        <v>2861</v>
      </c>
      <c r="F181" s="129">
        <v>146.72</v>
      </c>
      <c r="G181" s="129">
        <v>96</v>
      </c>
      <c r="H181" s="129">
        <v>97</v>
      </c>
      <c r="I181" s="129">
        <v>97</v>
      </c>
      <c r="J181" s="129">
        <v>91</v>
      </c>
    </row>
    <row r="182" spans="1:10" x14ac:dyDescent="0.3">
      <c r="A182" s="129">
        <v>181</v>
      </c>
      <c r="B182" s="131" t="s">
        <v>6775</v>
      </c>
      <c r="C182" s="131" t="s">
        <v>115</v>
      </c>
      <c r="D182" s="131" t="s">
        <v>121</v>
      </c>
      <c r="E182" s="131" t="s">
        <v>2859</v>
      </c>
      <c r="F182" s="129">
        <v>146.51</v>
      </c>
      <c r="G182" s="129">
        <v>96</v>
      </c>
      <c r="H182" s="129">
        <v>94</v>
      </c>
      <c r="I182" s="129">
        <v>44</v>
      </c>
      <c r="J182" s="129">
        <v>19</v>
      </c>
    </row>
    <row r="183" spans="1:10" x14ac:dyDescent="0.3">
      <c r="A183" s="129">
        <v>182</v>
      </c>
      <c r="B183" s="131" t="s">
        <v>3030</v>
      </c>
      <c r="C183" s="131" t="s">
        <v>24</v>
      </c>
      <c r="D183" s="131" t="s">
        <v>504</v>
      </c>
      <c r="E183" s="131" t="s">
        <v>2870</v>
      </c>
      <c r="F183" s="129">
        <v>146.47</v>
      </c>
      <c r="G183" s="129">
        <v>96</v>
      </c>
      <c r="H183" s="129">
        <v>91</v>
      </c>
      <c r="I183" s="129">
        <v>83</v>
      </c>
      <c r="J183" s="129">
        <v>61</v>
      </c>
    </row>
    <row r="184" spans="1:10" x14ac:dyDescent="0.3">
      <c r="A184" s="129">
        <v>183</v>
      </c>
      <c r="B184" s="131" t="s">
        <v>1749</v>
      </c>
      <c r="C184" s="131" t="s">
        <v>44</v>
      </c>
      <c r="D184" s="131" t="s">
        <v>43</v>
      </c>
      <c r="E184" s="131" t="s">
        <v>2861</v>
      </c>
      <c r="F184" s="129">
        <v>146.33000000000001</v>
      </c>
      <c r="G184" s="129">
        <v>96</v>
      </c>
      <c r="H184" s="129">
        <v>95</v>
      </c>
      <c r="I184" s="129">
        <v>91</v>
      </c>
      <c r="J184" s="129">
        <v>92</v>
      </c>
    </row>
    <row r="185" spans="1:10" x14ac:dyDescent="0.3">
      <c r="A185" s="129">
        <v>184</v>
      </c>
      <c r="B185" s="131" t="s">
        <v>2458</v>
      </c>
      <c r="C185" s="131" t="s">
        <v>36</v>
      </c>
      <c r="D185" s="131" t="s">
        <v>202</v>
      </c>
      <c r="E185" s="131" t="s">
        <v>2861</v>
      </c>
      <c r="F185" s="129">
        <v>145.84</v>
      </c>
      <c r="G185" s="129">
        <v>96</v>
      </c>
      <c r="H185" s="129">
        <v>96</v>
      </c>
      <c r="I185" s="129">
        <v>96</v>
      </c>
      <c r="J185" s="129">
        <v>91</v>
      </c>
    </row>
    <row r="186" spans="1:10" x14ac:dyDescent="0.3">
      <c r="A186" s="129">
        <v>185</v>
      </c>
      <c r="B186" s="131" t="s">
        <v>2905</v>
      </c>
      <c r="C186" s="131" t="s">
        <v>24</v>
      </c>
      <c r="D186" s="131" t="s">
        <v>504</v>
      </c>
      <c r="E186" s="131" t="s">
        <v>2861</v>
      </c>
      <c r="F186" s="129">
        <v>145.76</v>
      </c>
      <c r="G186" s="129">
        <v>96</v>
      </c>
      <c r="H186" s="129">
        <v>85</v>
      </c>
      <c r="I186" s="129">
        <v>92</v>
      </c>
      <c r="J186" s="129">
        <v>98</v>
      </c>
    </row>
    <row r="187" spans="1:10" x14ac:dyDescent="0.3">
      <c r="A187" s="129">
        <v>186</v>
      </c>
      <c r="B187" s="131" t="s">
        <v>1602</v>
      </c>
      <c r="C187" s="131" t="s">
        <v>48</v>
      </c>
      <c r="D187" s="131" t="s">
        <v>1603</v>
      </c>
      <c r="E187" s="131" t="s">
        <v>2870</v>
      </c>
      <c r="F187" s="129">
        <v>145.69</v>
      </c>
      <c r="G187" s="129">
        <v>96</v>
      </c>
      <c r="H187" s="129">
        <v>96</v>
      </c>
      <c r="I187" s="129">
        <v>97</v>
      </c>
      <c r="J187" s="129">
        <v>95</v>
      </c>
    </row>
    <row r="188" spans="1:10" x14ac:dyDescent="0.3">
      <c r="A188" s="129">
        <v>187</v>
      </c>
      <c r="B188" s="131" t="s">
        <v>2927</v>
      </c>
      <c r="C188" s="131" t="s">
        <v>28</v>
      </c>
      <c r="D188" s="131" t="s">
        <v>731</v>
      </c>
      <c r="E188" s="131" t="s">
        <v>2861</v>
      </c>
      <c r="F188" s="129">
        <v>145.66</v>
      </c>
      <c r="G188" s="129">
        <v>96</v>
      </c>
      <c r="H188" s="129">
        <v>98</v>
      </c>
      <c r="I188" s="129">
        <v>95</v>
      </c>
      <c r="J188" s="129">
        <v>94</v>
      </c>
    </row>
    <row r="189" spans="1:10" x14ac:dyDescent="0.3">
      <c r="A189" s="129">
        <v>188</v>
      </c>
      <c r="B189" s="131" t="s">
        <v>1429</v>
      </c>
      <c r="C189" s="131" t="s">
        <v>24</v>
      </c>
      <c r="D189" s="131" t="s">
        <v>54</v>
      </c>
      <c r="E189" s="131" t="s">
        <v>2861</v>
      </c>
      <c r="F189" s="129">
        <v>145.38999999999999</v>
      </c>
      <c r="G189" s="129">
        <v>96</v>
      </c>
      <c r="H189" s="129">
        <v>99</v>
      </c>
      <c r="I189" s="129">
        <v>95</v>
      </c>
      <c r="J189" s="129">
        <v>97</v>
      </c>
    </row>
    <row r="190" spans="1:10" x14ac:dyDescent="0.3">
      <c r="A190" s="129">
        <v>189</v>
      </c>
      <c r="B190" s="131" t="s">
        <v>6772</v>
      </c>
      <c r="C190" s="131" t="s">
        <v>66</v>
      </c>
      <c r="D190" s="131" t="s">
        <v>98</v>
      </c>
      <c r="E190" s="131" t="s">
        <v>2861</v>
      </c>
      <c r="F190" s="129">
        <v>145.30000000000001</v>
      </c>
      <c r="G190" s="129">
        <v>96</v>
      </c>
      <c r="H190" s="129">
        <v>90</v>
      </c>
      <c r="I190" s="129">
        <v>62</v>
      </c>
      <c r="J190" s="129">
        <v>43</v>
      </c>
    </row>
    <row r="191" spans="1:10" x14ac:dyDescent="0.3">
      <c r="A191" s="129">
        <v>190</v>
      </c>
      <c r="B191" s="131" t="s">
        <v>2977</v>
      </c>
      <c r="C191" s="131" t="s">
        <v>31</v>
      </c>
      <c r="D191" s="131" t="s">
        <v>436</v>
      </c>
      <c r="E191" s="131" t="s">
        <v>2861</v>
      </c>
      <c r="F191" s="129">
        <v>144.47999999999999</v>
      </c>
      <c r="G191" s="129">
        <v>96</v>
      </c>
      <c r="H191" s="129">
        <v>97</v>
      </c>
      <c r="I191" s="129">
        <v>92</v>
      </c>
      <c r="J191" s="129">
        <v>51</v>
      </c>
    </row>
    <row r="192" spans="1:10" x14ac:dyDescent="0.3">
      <c r="A192" s="129">
        <v>191</v>
      </c>
      <c r="B192" s="131" t="s">
        <v>5792</v>
      </c>
      <c r="C192" s="131" t="s">
        <v>44</v>
      </c>
      <c r="D192" s="131" t="s">
        <v>111</v>
      </c>
      <c r="E192" s="131" t="s">
        <v>2870</v>
      </c>
      <c r="F192" s="129">
        <v>144.30000000000001</v>
      </c>
      <c r="G192" s="129">
        <v>96</v>
      </c>
      <c r="H192" s="129">
        <v>97</v>
      </c>
      <c r="I192" s="129">
        <v>91</v>
      </c>
      <c r="J192" s="129">
        <v>26</v>
      </c>
    </row>
    <row r="193" spans="1:10" x14ac:dyDescent="0.3">
      <c r="A193" s="129">
        <v>192</v>
      </c>
      <c r="B193" s="131" t="s">
        <v>1623</v>
      </c>
      <c r="C193" s="131" t="s">
        <v>44</v>
      </c>
      <c r="D193" s="131" t="s">
        <v>127</v>
      </c>
      <c r="E193" s="131" t="s">
        <v>2861</v>
      </c>
      <c r="F193" s="129">
        <v>143.99</v>
      </c>
      <c r="G193" s="129">
        <v>95</v>
      </c>
      <c r="H193" s="129">
        <v>97</v>
      </c>
      <c r="I193" s="129">
        <v>96</v>
      </c>
      <c r="J193" s="129">
        <v>98</v>
      </c>
    </row>
    <row r="194" spans="1:10" x14ac:dyDescent="0.3">
      <c r="A194" s="129">
        <v>193</v>
      </c>
      <c r="B194" s="131" t="s">
        <v>1751</v>
      </c>
      <c r="C194" s="131" t="s">
        <v>102</v>
      </c>
      <c r="D194" s="131" t="s">
        <v>412</v>
      </c>
      <c r="E194" s="131" t="s">
        <v>2861</v>
      </c>
      <c r="F194" s="129">
        <v>143.94999999999999</v>
      </c>
      <c r="G194" s="129">
        <v>95</v>
      </c>
      <c r="H194" s="129">
        <v>96</v>
      </c>
      <c r="I194" s="129">
        <v>93</v>
      </c>
      <c r="J194" s="129">
        <v>89</v>
      </c>
    </row>
    <row r="195" spans="1:10" x14ac:dyDescent="0.3">
      <c r="A195" s="129">
        <v>194</v>
      </c>
      <c r="B195" s="131" t="s">
        <v>1523</v>
      </c>
      <c r="C195" s="131" t="s">
        <v>31</v>
      </c>
      <c r="D195" s="131" t="s">
        <v>130</v>
      </c>
      <c r="E195" s="131" t="s">
        <v>2861</v>
      </c>
      <c r="F195" s="129">
        <v>143.84</v>
      </c>
      <c r="G195" s="129">
        <v>95</v>
      </c>
      <c r="H195" s="129">
        <v>94</v>
      </c>
      <c r="I195" s="129">
        <v>91</v>
      </c>
      <c r="J195" s="129">
        <v>84</v>
      </c>
    </row>
    <row r="196" spans="1:10" x14ac:dyDescent="0.3">
      <c r="A196" s="129">
        <v>195</v>
      </c>
      <c r="B196" s="131" t="s">
        <v>2872</v>
      </c>
      <c r="C196" s="131" t="s">
        <v>44</v>
      </c>
      <c r="D196" s="131" t="s">
        <v>127</v>
      </c>
      <c r="E196" s="131" t="s">
        <v>2861</v>
      </c>
      <c r="F196" s="129">
        <v>143.79</v>
      </c>
      <c r="G196" s="129">
        <v>95</v>
      </c>
      <c r="H196" s="129">
        <v>95</v>
      </c>
      <c r="I196" s="129">
        <v>96</v>
      </c>
      <c r="J196" s="129">
        <v>99</v>
      </c>
    </row>
    <row r="197" spans="1:10" x14ac:dyDescent="0.3">
      <c r="A197" s="129">
        <v>196</v>
      </c>
      <c r="B197" s="131" t="s">
        <v>6470</v>
      </c>
      <c r="C197" s="131" t="s">
        <v>24</v>
      </c>
      <c r="D197" s="131" t="s">
        <v>504</v>
      </c>
      <c r="E197" s="131" t="s">
        <v>2861</v>
      </c>
      <c r="F197" s="129">
        <v>143.4</v>
      </c>
      <c r="G197" s="129">
        <v>95</v>
      </c>
      <c r="H197" s="129">
        <v>94</v>
      </c>
      <c r="I197" s="129">
        <v>64</v>
      </c>
      <c r="J197" s="129">
        <v>28</v>
      </c>
    </row>
    <row r="198" spans="1:10" x14ac:dyDescent="0.3">
      <c r="A198" s="129">
        <v>197</v>
      </c>
      <c r="B198" s="131" t="s">
        <v>3100</v>
      </c>
      <c r="C198" s="131" t="s">
        <v>31</v>
      </c>
      <c r="D198" s="131" t="s">
        <v>2833</v>
      </c>
      <c r="E198" s="131" t="s">
        <v>2870</v>
      </c>
      <c r="F198" s="129">
        <v>143.28</v>
      </c>
      <c r="G198" s="129">
        <v>95</v>
      </c>
      <c r="H198" s="129">
        <v>95</v>
      </c>
      <c r="I198" s="129">
        <v>93</v>
      </c>
      <c r="J198" s="129">
        <v>92</v>
      </c>
    </row>
    <row r="199" spans="1:10" x14ac:dyDescent="0.3">
      <c r="A199" s="129">
        <v>198</v>
      </c>
      <c r="B199" s="131" t="s">
        <v>972</v>
      </c>
      <c r="C199" s="131" t="s">
        <v>44</v>
      </c>
      <c r="D199" s="131" t="s">
        <v>2853</v>
      </c>
      <c r="E199" s="131" t="s">
        <v>2870</v>
      </c>
      <c r="F199" s="129">
        <v>143.12</v>
      </c>
      <c r="G199" s="129">
        <v>95</v>
      </c>
      <c r="H199" s="129">
        <v>94</v>
      </c>
      <c r="I199" s="129">
        <v>91</v>
      </c>
      <c r="J199" s="129">
        <v>63</v>
      </c>
    </row>
    <row r="200" spans="1:10" x14ac:dyDescent="0.3">
      <c r="A200" s="129">
        <v>199</v>
      </c>
      <c r="B200" s="131" t="s">
        <v>7848</v>
      </c>
      <c r="C200" s="131" t="s">
        <v>36</v>
      </c>
      <c r="D200" s="131" t="s">
        <v>276</v>
      </c>
      <c r="E200" s="131" t="s">
        <v>2870</v>
      </c>
      <c r="F200" s="129">
        <v>142.52000000000001</v>
      </c>
      <c r="G200" s="129">
        <v>95</v>
      </c>
      <c r="H200" s="129">
        <v>62</v>
      </c>
      <c r="I200" s="129">
        <v>57</v>
      </c>
      <c r="J200" s="129">
        <v>57</v>
      </c>
    </row>
    <row r="201" spans="1:10" x14ac:dyDescent="0.3">
      <c r="A201" s="129">
        <v>200</v>
      </c>
      <c r="B201" s="131" t="s">
        <v>5693</v>
      </c>
      <c r="C201" s="131" t="s">
        <v>24</v>
      </c>
      <c r="D201" s="131" t="s">
        <v>146</v>
      </c>
      <c r="E201" s="131" t="s">
        <v>2870</v>
      </c>
      <c r="F201" s="129">
        <v>142.43</v>
      </c>
      <c r="G201" s="129">
        <v>95</v>
      </c>
      <c r="H201" s="129">
        <v>95</v>
      </c>
      <c r="I201" s="129">
        <v>88</v>
      </c>
      <c r="J201" s="129">
        <v>77</v>
      </c>
    </row>
    <row r="202" spans="1:10" x14ac:dyDescent="0.3">
      <c r="A202" s="129">
        <v>201</v>
      </c>
      <c r="B202" s="131" t="s">
        <v>2944</v>
      </c>
      <c r="C202" s="131" t="s">
        <v>24</v>
      </c>
      <c r="D202" s="131" t="s">
        <v>56</v>
      </c>
      <c r="E202" s="131" t="s">
        <v>2870</v>
      </c>
      <c r="F202" s="129">
        <v>141.84</v>
      </c>
      <c r="G202" s="129">
        <v>95</v>
      </c>
      <c r="H202" s="129">
        <v>95</v>
      </c>
      <c r="I202" s="129">
        <v>94</v>
      </c>
      <c r="J202" s="129">
        <v>87</v>
      </c>
    </row>
    <row r="203" spans="1:10" x14ac:dyDescent="0.3">
      <c r="A203" s="129">
        <v>202</v>
      </c>
      <c r="B203" s="131" t="s">
        <v>2987</v>
      </c>
      <c r="C203" s="131" t="s">
        <v>36</v>
      </c>
      <c r="D203" s="131" t="s">
        <v>225</v>
      </c>
      <c r="E203" s="131" t="s">
        <v>2861</v>
      </c>
      <c r="F203" s="129">
        <v>141.84</v>
      </c>
      <c r="G203" s="129">
        <v>95</v>
      </c>
      <c r="H203" s="129">
        <v>93</v>
      </c>
      <c r="I203" s="129">
        <v>88</v>
      </c>
      <c r="J203" s="129">
        <v>92</v>
      </c>
    </row>
    <row r="204" spans="1:10" x14ac:dyDescent="0.3">
      <c r="A204" s="129">
        <v>203</v>
      </c>
      <c r="B204" s="131" t="s">
        <v>2026</v>
      </c>
      <c r="C204" s="131" t="s">
        <v>24</v>
      </c>
      <c r="D204" s="131" t="s">
        <v>81</v>
      </c>
      <c r="E204" s="131" t="s">
        <v>2870</v>
      </c>
      <c r="F204" s="129">
        <v>141.61000000000001</v>
      </c>
      <c r="G204" s="129">
        <v>95</v>
      </c>
      <c r="H204" s="129">
        <v>95</v>
      </c>
      <c r="I204" s="129">
        <v>89</v>
      </c>
      <c r="J204" s="129">
        <v>91</v>
      </c>
    </row>
    <row r="205" spans="1:10" x14ac:dyDescent="0.3">
      <c r="A205" s="129">
        <v>204</v>
      </c>
      <c r="B205" s="131" t="s">
        <v>6998</v>
      </c>
      <c r="C205" s="131" t="s">
        <v>44</v>
      </c>
      <c r="D205" s="131" t="s">
        <v>127</v>
      </c>
      <c r="E205" s="131" t="s">
        <v>2861</v>
      </c>
      <c r="F205" s="129">
        <v>141.54</v>
      </c>
      <c r="G205" s="129">
        <v>95</v>
      </c>
      <c r="H205" s="129">
        <v>89</v>
      </c>
      <c r="I205" s="129">
        <v>25</v>
      </c>
      <c r="J205" s="129">
        <v>11</v>
      </c>
    </row>
    <row r="206" spans="1:10" x14ac:dyDescent="0.3">
      <c r="A206" s="129">
        <v>205</v>
      </c>
      <c r="B206" s="131" t="s">
        <v>1362</v>
      </c>
      <c r="C206" s="131" t="s">
        <v>31</v>
      </c>
      <c r="D206" s="131" t="s">
        <v>2825</v>
      </c>
      <c r="E206" s="131" t="s">
        <v>2861</v>
      </c>
      <c r="F206" s="129">
        <v>141.47</v>
      </c>
      <c r="G206" s="129">
        <v>95</v>
      </c>
      <c r="H206" s="129">
        <v>79</v>
      </c>
      <c r="I206" s="129">
        <v>91</v>
      </c>
      <c r="J206" s="129">
        <v>85</v>
      </c>
    </row>
    <row r="207" spans="1:10" x14ac:dyDescent="0.3">
      <c r="A207" s="129">
        <v>206</v>
      </c>
      <c r="B207" s="131" t="s">
        <v>1452</v>
      </c>
      <c r="C207" s="131" t="s">
        <v>115</v>
      </c>
      <c r="D207" s="131" t="s">
        <v>221</v>
      </c>
      <c r="E207" s="131" t="s">
        <v>2870</v>
      </c>
      <c r="F207" s="129">
        <v>141.19999999999999</v>
      </c>
      <c r="G207" s="129">
        <v>95</v>
      </c>
      <c r="H207" s="129">
        <v>96</v>
      </c>
      <c r="I207" s="129">
        <v>95</v>
      </c>
      <c r="J207" s="129">
        <v>90</v>
      </c>
    </row>
    <row r="208" spans="1:10" x14ac:dyDescent="0.3">
      <c r="A208" s="129">
        <v>207</v>
      </c>
      <c r="B208" s="131" t="s">
        <v>267</v>
      </c>
      <c r="C208" s="131" t="s">
        <v>31</v>
      </c>
      <c r="D208" s="131" t="s">
        <v>60</v>
      </c>
      <c r="E208" s="131" t="s">
        <v>2870</v>
      </c>
      <c r="F208" s="129">
        <v>141.06</v>
      </c>
      <c r="G208" s="129">
        <v>95</v>
      </c>
      <c r="H208" s="129">
        <v>93</v>
      </c>
      <c r="I208" s="129">
        <v>94</v>
      </c>
      <c r="J208" s="129">
        <v>71</v>
      </c>
    </row>
    <row r="209" spans="1:10" x14ac:dyDescent="0.3">
      <c r="A209" s="129">
        <v>208</v>
      </c>
      <c r="B209" s="131" t="s">
        <v>2317</v>
      </c>
      <c r="C209" s="131" t="s">
        <v>24</v>
      </c>
      <c r="D209" s="131" t="s">
        <v>81</v>
      </c>
      <c r="E209" s="131" t="s">
        <v>2861</v>
      </c>
      <c r="F209" s="129">
        <v>141.02000000000001</v>
      </c>
      <c r="G209" s="129">
        <v>95</v>
      </c>
      <c r="H209" s="129">
        <v>94</v>
      </c>
      <c r="I209" s="129">
        <v>92</v>
      </c>
      <c r="J209" s="129">
        <v>84</v>
      </c>
    </row>
    <row r="210" spans="1:10" x14ac:dyDescent="0.3">
      <c r="A210" s="129">
        <v>209</v>
      </c>
      <c r="B210" s="131" t="s">
        <v>1499</v>
      </c>
      <c r="C210" s="131" t="s">
        <v>36</v>
      </c>
      <c r="D210" s="131" t="s">
        <v>276</v>
      </c>
      <c r="E210" s="131" t="s">
        <v>2870</v>
      </c>
      <c r="F210" s="129">
        <v>140.91999999999999</v>
      </c>
      <c r="G210" s="129">
        <v>95</v>
      </c>
      <c r="H210" s="129">
        <v>80</v>
      </c>
      <c r="I210" s="129">
        <v>63</v>
      </c>
      <c r="J210" s="129">
        <v>46</v>
      </c>
    </row>
    <row r="211" spans="1:10" x14ac:dyDescent="0.3">
      <c r="A211" s="129">
        <v>210</v>
      </c>
      <c r="B211" s="131" t="s">
        <v>2404</v>
      </c>
      <c r="C211" s="131" t="s">
        <v>31</v>
      </c>
      <c r="D211" s="131" t="s">
        <v>436</v>
      </c>
      <c r="E211" s="131" t="s">
        <v>2861</v>
      </c>
      <c r="F211" s="129">
        <v>140.74</v>
      </c>
      <c r="G211" s="129">
        <v>95</v>
      </c>
      <c r="H211" s="129">
        <v>97</v>
      </c>
      <c r="I211" s="129">
        <v>89</v>
      </c>
      <c r="J211" s="129">
        <v>53</v>
      </c>
    </row>
    <row r="212" spans="1:10" x14ac:dyDescent="0.3">
      <c r="A212" s="129">
        <v>211</v>
      </c>
      <c r="B212" s="131" t="s">
        <v>1469</v>
      </c>
      <c r="C212" s="131" t="s">
        <v>31</v>
      </c>
      <c r="D212" s="131" t="s">
        <v>2833</v>
      </c>
      <c r="E212" s="131" t="s">
        <v>2870</v>
      </c>
      <c r="F212" s="129">
        <v>140.5</v>
      </c>
      <c r="G212" s="129">
        <v>95</v>
      </c>
      <c r="H212" s="129">
        <v>96</v>
      </c>
      <c r="I212" s="129">
        <v>93</v>
      </c>
      <c r="J212" s="129">
        <v>94</v>
      </c>
    </row>
    <row r="213" spans="1:10" x14ac:dyDescent="0.3">
      <c r="A213" s="129">
        <v>212</v>
      </c>
      <c r="B213" s="131" t="s">
        <v>6601</v>
      </c>
      <c r="C213" s="131" t="s">
        <v>66</v>
      </c>
      <c r="D213" s="131" t="s">
        <v>841</v>
      </c>
      <c r="E213" s="131" t="s">
        <v>2861</v>
      </c>
      <c r="F213" s="129">
        <v>140.49</v>
      </c>
      <c r="G213" s="129">
        <v>95</v>
      </c>
      <c r="H213" s="129">
        <v>96</v>
      </c>
      <c r="I213" s="129">
        <v>11</v>
      </c>
      <c r="J213" s="129">
        <v>6</v>
      </c>
    </row>
    <row r="214" spans="1:10" x14ac:dyDescent="0.3">
      <c r="A214" s="129">
        <v>213</v>
      </c>
      <c r="B214" s="131" t="s">
        <v>2879</v>
      </c>
      <c r="C214" s="131" t="s">
        <v>44</v>
      </c>
      <c r="D214" s="131" t="s">
        <v>111</v>
      </c>
      <c r="E214" s="131" t="s">
        <v>2861</v>
      </c>
      <c r="F214" s="129">
        <v>140.16999999999999</v>
      </c>
      <c r="G214" s="129">
        <v>95</v>
      </c>
      <c r="H214" s="129">
        <v>96</v>
      </c>
      <c r="I214" s="129">
        <v>98</v>
      </c>
      <c r="J214" s="129">
        <v>95</v>
      </c>
    </row>
    <row r="215" spans="1:10" x14ac:dyDescent="0.3">
      <c r="A215" s="129">
        <v>214</v>
      </c>
      <c r="B215" s="131" t="s">
        <v>541</v>
      </c>
      <c r="C215" s="131" t="s">
        <v>36</v>
      </c>
      <c r="D215" s="131" t="s">
        <v>390</v>
      </c>
      <c r="E215" s="131" t="s">
        <v>2861</v>
      </c>
      <c r="F215" s="129">
        <v>140.16999999999999</v>
      </c>
      <c r="G215" s="129">
        <v>95</v>
      </c>
      <c r="H215" s="129">
        <v>95</v>
      </c>
      <c r="I215" s="129">
        <v>26</v>
      </c>
      <c r="J215" s="129">
        <v>6</v>
      </c>
    </row>
    <row r="216" spans="1:10" x14ac:dyDescent="0.3">
      <c r="A216" s="129">
        <v>215</v>
      </c>
      <c r="B216" s="131" t="s">
        <v>2876</v>
      </c>
      <c r="C216" s="131" t="s">
        <v>44</v>
      </c>
      <c r="D216" s="131" t="s">
        <v>43</v>
      </c>
      <c r="E216" s="131" t="s">
        <v>2861</v>
      </c>
      <c r="F216" s="129">
        <v>139.94999999999999</v>
      </c>
      <c r="G216" s="129">
        <v>95</v>
      </c>
      <c r="H216" s="129">
        <v>97</v>
      </c>
      <c r="I216" s="129">
        <v>96</v>
      </c>
      <c r="J216" s="129">
        <v>99</v>
      </c>
    </row>
    <row r="217" spans="1:10" x14ac:dyDescent="0.3">
      <c r="A217" s="129">
        <v>216</v>
      </c>
      <c r="B217" s="131" t="s">
        <v>6048</v>
      </c>
      <c r="C217" s="131" t="s">
        <v>24</v>
      </c>
      <c r="D217" s="131" t="s">
        <v>146</v>
      </c>
      <c r="E217" s="131" t="s">
        <v>2861</v>
      </c>
      <c r="F217" s="129">
        <v>139.85</v>
      </c>
      <c r="G217" s="129">
        <v>95</v>
      </c>
      <c r="H217" s="129">
        <v>96</v>
      </c>
      <c r="I217" s="129">
        <v>66</v>
      </c>
      <c r="J217" s="129">
        <v>57</v>
      </c>
    </row>
    <row r="218" spans="1:10" x14ac:dyDescent="0.3">
      <c r="A218" s="129">
        <v>217</v>
      </c>
      <c r="B218" s="131" t="s">
        <v>9384</v>
      </c>
      <c r="C218" s="131" t="s">
        <v>24</v>
      </c>
      <c r="D218" s="131" t="s">
        <v>146</v>
      </c>
      <c r="E218" s="131" t="s">
        <v>2861</v>
      </c>
      <c r="F218" s="129">
        <v>139.83000000000001</v>
      </c>
      <c r="G218" s="129">
        <v>95</v>
      </c>
      <c r="H218" s="129">
        <v>56</v>
      </c>
      <c r="I218" s="129">
        <v>51</v>
      </c>
      <c r="J218" s="129">
        <v>80</v>
      </c>
    </row>
    <row r="219" spans="1:10" x14ac:dyDescent="0.3">
      <c r="A219" s="129">
        <v>218</v>
      </c>
      <c r="B219" s="131" t="s">
        <v>206</v>
      </c>
      <c r="C219" s="131" t="s">
        <v>24</v>
      </c>
      <c r="D219" s="131" t="s">
        <v>54</v>
      </c>
      <c r="E219" s="131" t="s">
        <v>2870</v>
      </c>
      <c r="F219" s="129">
        <v>139.79</v>
      </c>
      <c r="G219" s="129">
        <v>95</v>
      </c>
      <c r="H219" s="129">
        <v>96</v>
      </c>
      <c r="I219" s="129">
        <v>95</v>
      </c>
      <c r="J219" s="129">
        <v>79</v>
      </c>
    </row>
    <row r="220" spans="1:10" x14ac:dyDescent="0.3">
      <c r="A220" s="129">
        <v>219</v>
      </c>
      <c r="B220" s="131" t="s">
        <v>7612</v>
      </c>
      <c r="C220" s="131" t="s">
        <v>31</v>
      </c>
      <c r="D220" s="131" t="s">
        <v>301</v>
      </c>
      <c r="E220" s="131" t="s">
        <v>2861</v>
      </c>
      <c r="F220" s="129">
        <v>139.72999999999999</v>
      </c>
      <c r="G220" s="129">
        <v>95</v>
      </c>
      <c r="H220" s="129">
        <v>96</v>
      </c>
      <c r="I220" s="129">
        <v>63</v>
      </c>
      <c r="J220" s="129">
        <v>70</v>
      </c>
    </row>
    <row r="221" spans="1:10" x14ac:dyDescent="0.3">
      <c r="A221" s="129">
        <v>220</v>
      </c>
      <c r="B221" s="131" t="s">
        <v>3011</v>
      </c>
      <c r="C221" s="131" t="s">
        <v>44</v>
      </c>
      <c r="D221" s="131" t="s">
        <v>1314</v>
      </c>
      <c r="E221" s="131" t="s">
        <v>2861</v>
      </c>
      <c r="F221" s="129">
        <v>139.55000000000001</v>
      </c>
      <c r="G221" s="129">
        <v>95</v>
      </c>
      <c r="H221" s="129">
        <v>93</v>
      </c>
      <c r="I221" s="129">
        <v>71</v>
      </c>
      <c r="J221" s="129">
        <v>59</v>
      </c>
    </row>
    <row r="222" spans="1:10" x14ac:dyDescent="0.3">
      <c r="A222" s="129">
        <v>221</v>
      </c>
      <c r="B222" s="131" t="s">
        <v>6996</v>
      </c>
      <c r="C222" s="131" t="s">
        <v>36</v>
      </c>
      <c r="D222" s="131" t="s">
        <v>1064</v>
      </c>
      <c r="E222" s="131" t="s">
        <v>2870</v>
      </c>
      <c r="F222" s="129">
        <v>139.49</v>
      </c>
      <c r="G222" s="129">
        <v>95</v>
      </c>
      <c r="H222" s="129">
        <v>88</v>
      </c>
      <c r="I222" s="129">
        <v>31</v>
      </c>
      <c r="J222" s="129">
        <v>12</v>
      </c>
    </row>
    <row r="223" spans="1:10" x14ac:dyDescent="0.3">
      <c r="A223" s="129">
        <v>222</v>
      </c>
      <c r="B223" s="131" t="s">
        <v>2929</v>
      </c>
      <c r="C223" s="131" t="s">
        <v>24</v>
      </c>
      <c r="D223" s="131" t="s">
        <v>81</v>
      </c>
      <c r="E223" s="131" t="s">
        <v>2861</v>
      </c>
      <c r="F223" s="129">
        <v>139.30000000000001</v>
      </c>
      <c r="G223" s="129">
        <v>95</v>
      </c>
      <c r="H223" s="129">
        <v>91</v>
      </c>
      <c r="I223" s="129">
        <v>91</v>
      </c>
      <c r="J223" s="129">
        <v>90</v>
      </c>
    </row>
    <row r="224" spans="1:10" x14ac:dyDescent="0.3">
      <c r="A224" s="129">
        <v>223</v>
      </c>
      <c r="B224" s="131" t="s">
        <v>885</v>
      </c>
      <c r="C224" s="131" t="s">
        <v>66</v>
      </c>
      <c r="D224" s="131" t="s">
        <v>98</v>
      </c>
      <c r="E224" s="131" t="s">
        <v>2870</v>
      </c>
      <c r="F224" s="129">
        <v>139.22</v>
      </c>
      <c r="G224" s="129">
        <v>95</v>
      </c>
      <c r="H224" s="129">
        <v>95</v>
      </c>
      <c r="I224" s="129">
        <v>94</v>
      </c>
      <c r="J224" s="129">
        <v>95</v>
      </c>
    </row>
    <row r="225" spans="1:10" x14ac:dyDescent="0.3">
      <c r="A225" s="129">
        <v>224</v>
      </c>
      <c r="B225" s="131" t="s">
        <v>8333</v>
      </c>
      <c r="C225" s="131" t="s">
        <v>44</v>
      </c>
      <c r="D225" s="131" t="s">
        <v>127</v>
      </c>
      <c r="E225" s="131" t="s">
        <v>2861</v>
      </c>
      <c r="F225" s="129">
        <v>139.09</v>
      </c>
      <c r="G225" s="129">
        <v>95</v>
      </c>
      <c r="H225" s="129">
        <v>9</v>
      </c>
      <c r="I225" s="129">
        <v>0</v>
      </c>
      <c r="J225" s="129">
        <v>6</v>
      </c>
    </row>
    <row r="226" spans="1:10" x14ac:dyDescent="0.3">
      <c r="A226" s="129">
        <v>225</v>
      </c>
      <c r="B226" s="131" t="s">
        <v>242</v>
      </c>
      <c r="C226" s="131" t="s">
        <v>36</v>
      </c>
      <c r="D226" s="131" t="s">
        <v>243</v>
      </c>
      <c r="E226" s="131" t="s">
        <v>2870</v>
      </c>
      <c r="F226" s="129">
        <v>138.85</v>
      </c>
      <c r="G226" s="129">
        <v>95</v>
      </c>
      <c r="H226" s="129">
        <v>86</v>
      </c>
      <c r="I226" s="129">
        <v>95</v>
      </c>
      <c r="J226" s="129">
        <v>94</v>
      </c>
    </row>
    <row r="227" spans="1:10" x14ac:dyDescent="0.3">
      <c r="A227" s="129">
        <v>226</v>
      </c>
      <c r="B227" s="131" t="s">
        <v>7994</v>
      </c>
      <c r="C227" s="131" t="s">
        <v>44</v>
      </c>
      <c r="D227" s="131" t="s">
        <v>143</v>
      </c>
      <c r="E227" s="131" t="s">
        <v>2861</v>
      </c>
      <c r="F227" s="129">
        <v>138.83000000000001</v>
      </c>
      <c r="G227" s="129">
        <v>95</v>
      </c>
      <c r="H227" s="129">
        <v>53</v>
      </c>
      <c r="I227" s="129">
        <v>96</v>
      </c>
      <c r="J227" s="129">
        <v>99</v>
      </c>
    </row>
    <row r="228" spans="1:10" x14ac:dyDescent="0.3">
      <c r="A228" s="129">
        <v>227</v>
      </c>
      <c r="B228" s="131" t="s">
        <v>7009</v>
      </c>
      <c r="C228" s="131" t="s">
        <v>24</v>
      </c>
      <c r="D228" s="131" t="s">
        <v>504</v>
      </c>
      <c r="E228" s="131" t="s">
        <v>2870</v>
      </c>
      <c r="F228" s="129">
        <v>138.68</v>
      </c>
      <c r="G228" s="129">
        <v>95</v>
      </c>
      <c r="H228" s="129">
        <v>83</v>
      </c>
      <c r="I228" s="129">
        <v>64</v>
      </c>
      <c r="J228" s="129">
        <v>62</v>
      </c>
    </row>
    <row r="229" spans="1:10" x14ac:dyDescent="0.3">
      <c r="A229" s="129">
        <v>228</v>
      </c>
      <c r="B229" s="131" t="s">
        <v>7603</v>
      </c>
      <c r="C229" s="131" t="s">
        <v>44</v>
      </c>
      <c r="D229" s="131" t="s">
        <v>43</v>
      </c>
      <c r="E229" s="131" t="s">
        <v>2861</v>
      </c>
      <c r="F229" s="129">
        <v>138.63999999999999</v>
      </c>
      <c r="G229" s="129">
        <v>95</v>
      </c>
      <c r="H229" s="129">
        <v>96</v>
      </c>
      <c r="I229" s="129">
        <v>57</v>
      </c>
      <c r="J229" s="129">
        <v>64</v>
      </c>
    </row>
    <row r="230" spans="1:10" x14ac:dyDescent="0.3">
      <c r="A230" s="129">
        <v>229</v>
      </c>
      <c r="B230" s="131" t="s">
        <v>9385</v>
      </c>
      <c r="C230" s="131" t="s">
        <v>115</v>
      </c>
      <c r="D230" s="131" t="s">
        <v>221</v>
      </c>
      <c r="E230" s="131" t="s">
        <v>2870</v>
      </c>
      <c r="F230" s="129">
        <v>138.55000000000001</v>
      </c>
      <c r="G230" s="129">
        <v>95</v>
      </c>
      <c r="H230" s="129">
        <v>29</v>
      </c>
      <c r="I230" s="129">
        <v>19</v>
      </c>
      <c r="J230" s="129">
        <v>12</v>
      </c>
    </row>
    <row r="231" spans="1:10" x14ac:dyDescent="0.3">
      <c r="A231" s="129">
        <v>230</v>
      </c>
      <c r="B231" s="131" t="s">
        <v>1561</v>
      </c>
      <c r="C231" s="131" t="s">
        <v>24</v>
      </c>
      <c r="D231" s="131" t="s">
        <v>504</v>
      </c>
      <c r="E231" s="131" t="s">
        <v>2870</v>
      </c>
      <c r="F231" s="129">
        <v>138.5</v>
      </c>
      <c r="G231" s="129">
        <v>95</v>
      </c>
      <c r="H231" s="129">
        <v>86</v>
      </c>
      <c r="I231" s="129">
        <v>75</v>
      </c>
      <c r="J231" s="129">
        <v>65</v>
      </c>
    </row>
    <row r="232" spans="1:10" x14ac:dyDescent="0.3">
      <c r="A232" s="129">
        <v>231</v>
      </c>
      <c r="B232" s="131" t="s">
        <v>2972</v>
      </c>
      <c r="C232" s="131" t="s">
        <v>44</v>
      </c>
      <c r="D232" s="131" t="s">
        <v>209</v>
      </c>
      <c r="E232" s="131" t="s">
        <v>2861</v>
      </c>
      <c r="F232" s="129">
        <v>138.02000000000001</v>
      </c>
      <c r="G232" s="129">
        <v>95</v>
      </c>
      <c r="H232" s="129">
        <v>95</v>
      </c>
      <c r="I232" s="129">
        <v>90</v>
      </c>
      <c r="J232" s="129">
        <v>71</v>
      </c>
    </row>
    <row r="233" spans="1:10" x14ac:dyDescent="0.3">
      <c r="A233" s="129">
        <v>232</v>
      </c>
      <c r="B233" s="131" t="s">
        <v>6921</v>
      </c>
      <c r="C233" s="131" t="s">
        <v>48</v>
      </c>
      <c r="D233" s="131" t="s">
        <v>827</v>
      </c>
      <c r="E233" s="131" t="s">
        <v>2859</v>
      </c>
      <c r="F233" s="129">
        <v>137.86000000000001</v>
      </c>
      <c r="G233" s="129">
        <v>95</v>
      </c>
      <c r="H233" s="129">
        <v>90</v>
      </c>
      <c r="I233" s="129">
        <v>17</v>
      </c>
      <c r="J233" s="129">
        <v>29</v>
      </c>
    </row>
    <row r="234" spans="1:10" x14ac:dyDescent="0.3">
      <c r="A234" s="129">
        <v>233</v>
      </c>
      <c r="B234" s="131" t="s">
        <v>1835</v>
      </c>
      <c r="C234" s="131" t="s">
        <v>66</v>
      </c>
      <c r="D234" s="131" t="s">
        <v>259</v>
      </c>
      <c r="E234" s="131" t="s">
        <v>2870</v>
      </c>
      <c r="F234" s="129">
        <v>137.74</v>
      </c>
      <c r="G234" s="129">
        <v>95</v>
      </c>
      <c r="H234" s="129">
        <v>80</v>
      </c>
      <c r="I234" s="129">
        <v>57</v>
      </c>
      <c r="J234" s="129">
        <v>56</v>
      </c>
    </row>
    <row r="235" spans="1:10" x14ac:dyDescent="0.3">
      <c r="A235" s="129">
        <v>234</v>
      </c>
      <c r="B235" s="131" t="s">
        <v>3032</v>
      </c>
      <c r="C235" s="131" t="s">
        <v>24</v>
      </c>
      <c r="D235" s="131" t="s">
        <v>504</v>
      </c>
      <c r="E235" s="131" t="s">
        <v>2870</v>
      </c>
      <c r="F235" s="129">
        <v>137.37</v>
      </c>
      <c r="G235" s="129">
        <v>95</v>
      </c>
      <c r="H235" s="129">
        <v>92</v>
      </c>
      <c r="I235" s="129">
        <v>90</v>
      </c>
      <c r="J235" s="129">
        <v>80</v>
      </c>
    </row>
    <row r="236" spans="1:10" x14ac:dyDescent="0.3">
      <c r="A236" s="129">
        <v>235</v>
      </c>
      <c r="B236" s="131" t="s">
        <v>55</v>
      </c>
      <c r="C236" s="131" t="s">
        <v>24</v>
      </c>
      <c r="D236" s="131" t="s">
        <v>56</v>
      </c>
      <c r="E236" s="131" t="s">
        <v>2870</v>
      </c>
      <c r="F236" s="129">
        <v>137.29</v>
      </c>
      <c r="G236" s="129">
        <v>95</v>
      </c>
      <c r="H236" s="129">
        <v>95</v>
      </c>
      <c r="I236" s="129">
        <v>93</v>
      </c>
      <c r="J236" s="129">
        <v>88</v>
      </c>
    </row>
    <row r="237" spans="1:10" x14ac:dyDescent="0.3">
      <c r="A237" s="129">
        <v>236</v>
      </c>
      <c r="B237" s="131" t="s">
        <v>1816</v>
      </c>
      <c r="C237" s="131" t="s">
        <v>102</v>
      </c>
      <c r="D237" s="131" t="s">
        <v>326</v>
      </c>
      <c r="E237" s="131" t="s">
        <v>2861</v>
      </c>
      <c r="F237" s="129">
        <v>136.80000000000001</v>
      </c>
      <c r="G237" s="129">
        <v>95</v>
      </c>
      <c r="H237" s="129">
        <v>93</v>
      </c>
      <c r="I237" s="129">
        <v>93</v>
      </c>
      <c r="J237" s="129">
        <v>88</v>
      </c>
    </row>
    <row r="238" spans="1:10" x14ac:dyDescent="0.3">
      <c r="A238" s="129">
        <v>237</v>
      </c>
      <c r="B238" s="131" t="s">
        <v>3034</v>
      </c>
      <c r="C238" s="131" t="s">
        <v>115</v>
      </c>
      <c r="D238" s="131" t="s">
        <v>221</v>
      </c>
      <c r="E238" s="131" t="s">
        <v>2870</v>
      </c>
      <c r="F238" s="129">
        <v>136.54</v>
      </c>
      <c r="G238" s="129">
        <v>95</v>
      </c>
      <c r="H238" s="129">
        <v>96</v>
      </c>
      <c r="I238" s="129">
        <v>93</v>
      </c>
      <c r="J238" s="129">
        <v>76</v>
      </c>
    </row>
    <row r="239" spans="1:10" x14ac:dyDescent="0.3">
      <c r="A239" s="129">
        <v>238</v>
      </c>
      <c r="B239" s="131" t="s">
        <v>1738</v>
      </c>
      <c r="C239" s="131" t="s">
        <v>66</v>
      </c>
      <c r="D239" s="131" t="s">
        <v>259</v>
      </c>
      <c r="E239" s="131" t="s">
        <v>2870</v>
      </c>
      <c r="F239" s="129">
        <v>136.38999999999999</v>
      </c>
      <c r="G239" s="129">
        <v>95</v>
      </c>
      <c r="H239" s="129">
        <v>89</v>
      </c>
      <c r="I239" s="129">
        <v>80</v>
      </c>
      <c r="J239" s="129">
        <v>95</v>
      </c>
    </row>
    <row r="240" spans="1:10" x14ac:dyDescent="0.3">
      <c r="A240" s="129">
        <v>239</v>
      </c>
      <c r="B240" s="131" t="s">
        <v>6904</v>
      </c>
      <c r="C240" s="131" t="s">
        <v>48</v>
      </c>
      <c r="D240" s="131" t="s">
        <v>1221</v>
      </c>
      <c r="E240" s="131" t="s">
        <v>2870</v>
      </c>
      <c r="F240" s="129">
        <v>136.37</v>
      </c>
      <c r="G240" s="129">
        <v>94</v>
      </c>
      <c r="H240" s="129">
        <v>94</v>
      </c>
      <c r="I240" s="129">
        <v>21</v>
      </c>
      <c r="J240" s="129">
        <v>11</v>
      </c>
    </row>
    <row r="241" spans="1:10" x14ac:dyDescent="0.3">
      <c r="A241" s="129">
        <v>240</v>
      </c>
      <c r="B241" s="131" t="s">
        <v>434</v>
      </c>
      <c r="C241" s="131" t="s">
        <v>31</v>
      </c>
      <c r="D241" s="131" t="s">
        <v>60</v>
      </c>
      <c r="E241" s="131" t="s">
        <v>2861</v>
      </c>
      <c r="F241" s="129">
        <v>136.19999999999999</v>
      </c>
      <c r="G241" s="129">
        <v>94</v>
      </c>
      <c r="H241" s="129">
        <v>94</v>
      </c>
      <c r="I241" s="129">
        <v>90</v>
      </c>
      <c r="J241" s="129">
        <v>87</v>
      </c>
    </row>
    <row r="242" spans="1:10" x14ac:dyDescent="0.3">
      <c r="A242" s="129">
        <v>241</v>
      </c>
      <c r="B242" s="131" t="s">
        <v>1885</v>
      </c>
      <c r="C242" s="131" t="s">
        <v>115</v>
      </c>
      <c r="D242" s="131" t="s">
        <v>200</v>
      </c>
      <c r="E242" s="131" t="s">
        <v>2870</v>
      </c>
      <c r="F242" s="129">
        <v>136.18</v>
      </c>
      <c r="G242" s="129">
        <v>94</v>
      </c>
      <c r="H242" s="129">
        <v>86</v>
      </c>
      <c r="I242" s="129">
        <v>84</v>
      </c>
      <c r="J242" s="129">
        <v>87</v>
      </c>
    </row>
    <row r="243" spans="1:10" x14ac:dyDescent="0.3">
      <c r="A243" s="129">
        <v>242</v>
      </c>
      <c r="B243" s="131" t="s">
        <v>2896</v>
      </c>
      <c r="C243" s="131" t="s">
        <v>24</v>
      </c>
      <c r="D243" s="131" t="s">
        <v>54</v>
      </c>
      <c r="E243" s="131" t="s">
        <v>2861</v>
      </c>
      <c r="F243" s="129">
        <v>136.1</v>
      </c>
      <c r="G243" s="129">
        <v>94</v>
      </c>
      <c r="H243" s="129">
        <v>94</v>
      </c>
      <c r="I243" s="129">
        <v>93</v>
      </c>
      <c r="J243" s="129">
        <v>99</v>
      </c>
    </row>
    <row r="244" spans="1:10" x14ac:dyDescent="0.3">
      <c r="A244" s="129">
        <v>243</v>
      </c>
      <c r="B244" s="131" t="s">
        <v>7676</v>
      </c>
      <c r="C244" s="131" t="s">
        <v>36</v>
      </c>
      <c r="D244" s="131" t="s">
        <v>76</v>
      </c>
      <c r="E244" s="131" t="s">
        <v>2870</v>
      </c>
      <c r="F244" s="129">
        <v>136.09</v>
      </c>
      <c r="G244" s="129">
        <v>94</v>
      </c>
      <c r="H244" s="129">
        <v>93</v>
      </c>
      <c r="I244" s="129">
        <v>80</v>
      </c>
      <c r="J244" s="129">
        <v>81</v>
      </c>
    </row>
    <row r="245" spans="1:10" x14ac:dyDescent="0.3">
      <c r="A245" s="129">
        <v>244</v>
      </c>
      <c r="B245" s="131" t="s">
        <v>4211</v>
      </c>
      <c r="C245" s="131" t="s">
        <v>31</v>
      </c>
      <c r="D245" s="131" t="s">
        <v>109</v>
      </c>
      <c r="E245" s="131" t="s">
        <v>2870</v>
      </c>
      <c r="F245" s="129">
        <v>136</v>
      </c>
      <c r="G245" s="129">
        <v>94</v>
      </c>
      <c r="H245" s="129">
        <v>74</v>
      </c>
      <c r="I245" s="129">
        <v>50</v>
      </c>
      <c r="J245" s="129">
        <v>22</v>
      </c>
    </row>
    <row r="246" spans="1:10" x14ac:dyDescent="0.3">
      <c r="A246" s="129">
        <v>245</v>
      </c>
      <c r="B246" s="131" t="s">
        <v>1492</v>
      </c>
      <c r="C246" s="131" t="s">
        <v>24</v>
      </c>
      <c r="D246" s="131" t="s">
        <v>133</v>
      </c>
      <c r="E246" s="131" t="s">
        <v>2861</v>
      </c>
      <c r="F246" s="129">
        <v>135.91999999999999</v>
      </c>
      <c r="G246" s="129">
        <v>94</v>
      </c>
      <c r="H246" s="129">
        <v>97</v>
      </c>
      <c r="I246" s="129">
        <v>97</v>
      </c>
      <c r="J246" s="129">
        <v>97</v>
      </c>
    </row>
    <row r="247" spans="1:10" x14ac:dyDescent="0.3">
      <c r="A247" s="129">
        <v>246</v>
      </c>
      <c r="B247" s="131" t="s">
        <v>3092</v>
      </c>
      <c r="C247" s="131" t="s">
        <v>31</v>
      </c>
      <c r="D247" s="131" t="s">
        <v>223</v>
      </c>
      <c r="E247" s="131" t="s">
        <v>2870</v>
      </c>
      <c r="F247" s="129">
        <v>135.54</v>
      </c>
      <c r="G247" s="129">
        <v>94</v>
      </c>
      <c r="H247" s="129">
        <v>93</v>
      </c>
      <c r="I247" s="129">
        <v>77</v>
      </c>
      <c r="J247" s="129">
        <v>69</v>
      </c>
    </row>
    <row r="248" spans="1:10" x14ac:dyDescent="0.3">
      <c r="A248" s="129">
        <v>247</v>
      </c>
      <c r="B248" s="131" t="s">
        <v>7613</v>
      </c>
      <c r="C248" s="131" t="s">
        <v>66</v>
      </c>
      <c r="D248" s="131" t="s">
        <v>98</v>
      </c>
      <c r="E248" s="131" t="s">
        <v>2870</v>
      </c>
      <c r="F248" s="129">
        <v>135.19999999999999</v>
      </c>
      <c r="G248" s="129">
        <v>94</v>
      </c>
      <c r="H248" s="129">
        <v>87</v>
      </c>
      <c r="I248" s="129">
        <v>66</v>
      </c>
      <c r="J248" s="129">
        <v>16</v>
      </c>
    </row>
    <row r="249" spans="1:10" x14ac:dyDescent="0.3">
      <c r="A249" s="129">
        <v>248</v>
      </c>
      <c r="B249" s="131" t="s">
        <v>7605</v>
      </c>
      <c r="C249" s="131" t="s">
        <v>66</v>
      </c>
      <c r="D249" s="131" t="s">
        <v>841</v>
      </c>
      <c r="E249" s="131" t="s">
        <v>2861</v>
      </c>
      <c r="F249" s="129">
        <v>135.06</v>
      </c>
      <c r="G249" s="129">
        <v>94</v>
      </c>
      <c r="H249" s="129">
        <v>65</v>
      </c>
      <c r="I249" s="129">
        <v>0</v>
      </c>
      <c r="J249" s="129">
        <v>4</v>
      </c>
    </row>
    <row r="250" spans="1:10" x14ac:dyDescent="0.3">
      <c r="A250" s="129">
        <v>249</v>
      </c>
      <c r="B250" s="131" t="s">
        <v>9386</v>
      </c>
      <c r="C250" s="131" t="s">
        <v>36</v>
      </c>
      <c r="D250" s="131" t="s">
        <v>408</v>
      </c>
      <c r="E250" s="131" t="s">
        <v>2861</v>
      </c>
      <c r="F250" s="129">
        <v>134.80000000000001</v>
      </c>
      <c r="G250" s="129">
        <v>94</v>
      </c>
      <c r="H250" s="129">
        <v>73</v>
      </c>
      <c r="I250" s="129">
        <v>52</v>
      </c>
      <c r="J250" s="129">
        <v>76</v>
      </c>
    </row>
    <row r="251" spans="1:10" x14ac:dyDescent="0.3">
      <c r="A251" s="129">
        <v>250</v>
      </c>
      <c r="B251" s="131" t="s">
        <v>2932</v>
      </c>
      <c r="C251" s="131" t="s">
        <v>44</v>
      </c>
      <c r="D251" s="131" t="s">
        <v>111</v>
      </c>
      <c r="E251" s="131" t="s">
        <v>2861</v>
      </c>
      <c r="F251" s="129">
        <v>134.53</v>
      </c>
      <c r="G251" s="129">
        <v>94</v>
      </c>
      <c r="H251" s="129">
        <v>96</v>
      </c>
      <c r="I251" s="129">
        <v>96</v>
      </c>
      <c r="J251" s="129">
        <v>76</v>
      </c>
    </row>
    <row r="252" spans="1:10" x14ac:dyDescent="0.3">
      <c r="A252" s="129">
        <v>251</v>
      </c>
      <c r="B252" s="131" t="s">
        <v>8067</v>
      </c>
      <c r="C252" s="131" t="s">
        <v>44</v>
      </c>
      <c r="D252" s="131" t="s">
        <v>111</v>
      </c>
      <c r="E252" s="131" t="s">
        <v>2861</v>
      </c>
      <c r="F252" s="129">
        <v>134.44</v>
      </c>
      <c r="G252" s="129">
        <v>94</v>
      </c>
      <c r="H252" s="129">
        <v>77</v>
      </c>
      <c r="I252" s="129">
        <v>97</v>
      </c>
      <c r="J252" s="129">
        <v>64</v>
      </c>
    </row>
    <row r="253" spans="1:10" x14ac:dyDescent="0.3">
      <c r="A253" s="129">
        <v>252</v>
      </c>
      <c r="B253" s="131" t="s">
        <v>131</v>
      </c>
      <c r="C253" s="131" t="s">
        <v>24</v>
      </c>
      <c r="D253" s="131" t="s">
        <v>56</v>
      </c>
      <c r="E253" s="131" t="s">
        <v>2870</v>
      </c>
      <c r="F253" s="129">
        <v>134.30000000000001</v>
      </c>
      <c r="G253" s="129">
        <v>94</v>
      </c>
      <c r="H253" s="129">
        <v>94</v>
      </c>
      <c r="I253" s="129">
        <v>89</v>
      </c>
      <c r="J253" s="129">
        <v>79</v>
      </c>
    </row>
    <row r="254" spans="1:10" x14ac:dyDescent="0.3">
      <c r="A254" s="129">
        <v>253</v>
      </c>
      <c r="B254" s="131" t="s">
        <v>2091</v>
      </c>
      <c r="C254" s="131" t="s">
        <v>24</v>
      </c>
      <c r="D254" s="131" t="s">
        <v>54</v>
      </c>
      <c r="E254" s="131" t="s">
        <v>2870</v>
      </c>
      <c r="F254" s="129">
        <v>134.22</v>
      </c>
      <c r="G254" s="129">
        <v>94</v>
      </c>
      <c r="H254" s="129">
        <v>92</v>
      </c>
      <c r="I254" s="129">
        <v>87</v>
      </c>
      <c r="J254" s="129">
        <v>73</v>
      </c>
    </row>
    <row r="255" spans="1:10" x14ac:dyDescent="0.3">
      <c r="A255" s="129">
        <v>254</v>
      </c>
      <c r="B255" s="131" t="s">
        <v>1960</v>
      </c>
      <c r="C255" s="131" t="s">
        <v>31</v>
      </c>
      <c r="D255" s="131" t="s">
        <v>2833</v>
      </c>
      <c r="E255" s="131" t="s">
        <v>2870</v>
      </c>
      <c r="F255" s="129">
        <v>134.18</v>
      </c>
      <c r="G255" s="129">
        <v>94</v>
      </c>
      <c r="H255" s="129">
        <v>93</v>
      </c>
      <c r="I255" s="129">
        <v>67</v>
      </c>
      <c r="J255" s="129">
        <v>89</v>
      </c>
    </row>
    <row r="256" spans="1:10" x14ac:dyDescent="0.3">
      <c r="A256" s="129">
        <v>255</v>
      </c>
      <c r="B256" s="131" t="s">
        <v>1076</v>
      </c>
      <c r="C256" s="131" t="s">
        <v>31</v>
      </c>
      <c r="D256" s="131" t="s">
        <v>2825</v>
      </c>
      <c r="E256" s="131" t="s">
        <v>2870</v>
      </c>
      <c r="F256" s="129">
        <v>134.16</v>
      </c>
      <c r="G256" s="129">
        <v>94</v>
      </c>
      <c r="H256" s="129">
        <v>93</v>
      </c>
      <c r="I256" s="129">
        <v>89</v>
      </c>
      <c r="J256" s="129">
        <v>92</v>
      </c>
    </row>
    <row r="257" spans="1:10" x14ac:dyDescent="0.3">
      <c r="A257" s="129">
        <v>256</v>
      </c>
      <c r="B257" s="131" t="s">
        <v>581</v>
      </c>
      <c r="C257" s="131" t="s">
        <v>31</v>
      </c>
      <c r="D257" s="131" t="s">
        <v>88</v>
      </c>
      <c r="E257" s="131" t="s">
        <v>2870</v>
      </c>
      <c r="F257" s="129">
        <v>134.05000000000001</v>
      </c>
      <c r="G257" s="129">
        <v>94</v>
      </c>
      <c r="H257" s="129">
        <v>96</v>
      </c>
      <c r="I257" s="129">
        <v>92</v>
      </c>
      <c r="J257" s="129">
        <v>95</v>
      </c>
    </row>
    <row r="258" spans="1:10" x14ac:dyDescent="0.3">
      <c r="A258" s="129">
        <v>257</v>
      </c>
      <c r="B258" s="131" t="s">
        <v>2941</v>
      </c>
      <c r="C258" s="131" t="s">
        <v>36</v>
      </c>
      <c r="D258" s="131" t="s">
        <v>2834</v>
      </c>
      <c r="E258" s="131" t="s">
        <v>2861</v>
      </c>
      <c r="F258" s="129">
        <v>134.01</v>
      </c>
      <c r="G258" s="129">
        <v>94</v>
      </c>
      <c r="H258" s="129">
        <v>93</v>
      </c>
      <c r="I258" s="129">
        <v>96</v>
      </c>
      <c r="J258" s="129">
        <v>49</v>
      </c>
    </row>
    <row r="259" spans="1:10" x14ac:dyDescent="0.3">
      <c r="A259" s="129">
        <v>258</v>
      </c>
      <c r="B259" s="131" t="s">
        <v>5784</v>
      </c>
      <c r="C259" s="131" t="s">
        <v>24</v>
      </c>
      <c r="D259" s="131" t="s">
        <v>33</v>
      </c>
      <c r="E259" s="131" t="s">
        <v>2861</v>
      </c>
      <c r="F259" s="129">
        <v>133.81</v>
      </c>
      <c r="G259" s="129">
        <v>94</v>
      </c>
      <c r="H259" s="129">
        <v>94</v>
      </c>
      <c r="I259" s="129">
        <v>88</v>
      </c>
      <c r="J259" s="129">
        <v>29</v>
      </c>
    </row>
    <row r="260" spans="1:10" x14ac:dyDescent="0.3">
      <c r="A260" s="129">
        <v>259</v>
      </c>
      <c r="B260" s="131" t="s">
        <v>901</v>
      </c>
      <c r="C260" s="131" t="s">
        <v>31</v>
      </c>
      <c r="D260" s="131" t="s">
        <v>88</v>
      </c>
      <c r="E260" s="131" t="s">
        <v>2861</v>
      </c>
      <c r="F260" s="129">
        <v>133.65</v>
      </c>
      <c r="G260" s="129">
        <v>94</v>
      </c>
      <c r="H260" s="129">
        <v>90</v>
      </c>
      <c r="I260" s="129">
        <v>87</v>
      </c>
      <c r="J260" s="129">
        <v>80</v>
      </c>
    </row>
    <row r="261" spans="1:10" x14ac:dyDescent="0.3">
      <c r="A261" s="129">
        <v>260</v>
      </c>
      <c r="B261" s="131" t="s">
        <v>5073</v>
      </c>
      <c r="C261" s="131" t="s">
        <v>48</v>
      </c>
      <c r="D261" s="131" t="s">
        <v>1221</v>
      </c>
      <c r="E261" s="131" t="s">
        <v>2870</v>
      </c>
      <c r="F261" s="129">
        <v>133.62</v>
      </c>
      <c r="G261" s="129">
        <v>94</v>
      </c>
      <c r="H261" s="129">
        <v>95</v>
      </c>
      <c r="I261" s="129">
        <v>37</v>
      </c>
      <c r="J261" s="129">
        <v>79</v>
      </c>
    </row>
    <row r="262" spans="1:10" x14ac:dyDescent="0.3">
      <c r="A262" s="129">
        <v>261</v>
      </c>
      <c r="B262" s="131" t="s">
        <v>1034</v>
      </c>
      <c r="C262" s="131" t="s">
        <v>36</v>
      </c>
      <c r="D262" s="131" t="s">
        <v>408</v>
      </c>
      <c r="E262" s="131" t="s">
        <v>2870</v>
      </c>
      <c r="F262" s="129">
        <v>133.6</v>
      </c>
      <c r="G262" s="129">
        <v>94</v>
      </c>
      <c r="H262" s="129">
        <v>92</v>
      </c>
      <c r="I262" s="129">
        <v>79</v>
      </c>
      <c r="J262" s="129">
        <v>54</v>
      </c>
    </row>
    <row r="263" spans="1:10" x14ac:dyDescent="0.3">
      <c r="A263" s="129">
        <v>262</v>
      </c>
      <c r="B263" s="131" t="s">
        <v>1405</v>
      </c>
      <c r="C263" s="131" t="s">
        <v>24</v>
      </c>
      <c r="D263" s="131" t="s">
        <v>54</v>
      </c>
      <c r="E263" s="131" t="s">
        <v>2870</v>
      </c>
      <c r="F263" s="129">
        <v>133.53</v>
      </c>
      <c r="G263" s="129">
        <v>94</v>
      </c>
      <c r="H263" s="129">
        <v>93</v>
      </c>
      <c r="I263" s="129">
        <v>85</v>
      </c>
      <c r="J263" s="129">
        <v>77</v>
      </c>
    </row>
    <row r="264" spans="1:10" x14ac:dyDescent="0.3">
      <c r="A264" s="129">
        <v>263</v>
      </c>
      <c r="B264" s="131" t="s">
        <v>3012</v>
      </c>
      <c r="C264" s="131" t="s">
        <v>44</v>
      </c>
      <c r="D264" s="131" t="s">
        <v>111</v>
      </c>
      <c r="E264" s="131" t="s">
        <v>2861</v>
      </c>
      <c r="F264" s="129">
        <v>133.44999999999999</v>
      </c>
      <c r="G264" s="129">
        <v>94</v>
      </c>
      <c r="H264" s="129">
        <v>95</v>
      </c>
      <c r="I264" s="129">
        <v>92</v>
      </c>
      <c r="J264" s="129">
        <v>58</v>
      </c>
    </row>
    <row r="265" spans="1:10" x14ac:dyDescent="0.3">
      <c r="A265" s="129">
        <v>264</v>
      </c>
      <c r="B265" s="131" t="s">
        <v>1684</v>
      </c>
      <c r="C265" s="131" t="s">
        <v>115</v>
      </c>
      <c r="D265" s="131" t="s">
        <v>200</v>
      </c>
      <c r="E265" s="131" t="s">
        <v>2870</v>
      </c>
      <c r="F265" s="129">
        <v>133.27000000000001</v>
      </c>
      <c r="G265" s="129">
        <v>94</v>
      </c>
      <c r="H265" s="129">
        <v>90</v>
      </c>
      <c r="I265" s="129">
        <v>92</v>
      </c>
      <c r="J265" s="129">
        <v>90</v>
      </c>
    </row>
    <row r="266" spans="1:10" x14ac:dyDescent="0.3">
      <c r="A266" s="129">
        <v>265</v>
      </c>
      <c r="B266" s="131" t="s">
        <v>1046</v>
      </c>
      <c r="C266" s="131" t="s">
        <v>36</v>
      </c>
      <c r="D266" s="131" t="s">
        <v>225</v>
      </c>
      <c r="E266" s="131" t="s">
        <v>2870</v>
      </c>
      <c r="F266" s="129">
        <v>132.83000000000001</v>
      </c>
      <c r="G266" s="129">
        <v>94</v>
      </c>
      <c r="H266" s="129">
        <v>89</v>
      </c>
      <c r="I266" s="129">
        <v>95</v>
      </c>
      <c r="J266" s="129">
        <v>77</v>
      </c>
    </row>
    <row r="267" spans="1:10" x14ac:dyDescent="0.3">
      <c r="A267" s="129">
        <v>266</v>
      </c>
      <c r="B267" s="131" t="s">
        <v>5834</v>
      </c>
      <c r="C267" s="131" t="s">
        <v>245</v>
      </c>
      <c r="D267" s="131" t="s">
        <v>2848</v>
      </c>
      <c r="E267" s="131" t="s">
        <v>2870</v>
      </c>
      <c r="F267" s="129">
        <v>132.69</v>
      </c>
      <c r="G267" s="129">
        <v>94</v>
      </c>
      <c r="H267" s="129">
        <v>97</v>
      </c>
      <c r="I267" s="129">
        <v>93</v>
      </c>
      <c r="J267" s="129">
        <v>14</v>
      </c>
    </row>
    <row r="268" spans="1:10" x14ac:dyDescent="0.3">
      <c r="A268" s="129">
        <v>267</v>
      </c>
      <c r="B268" s="131" t="s">
        <v>6462</v>
      </c>
      <c r="C268" s="131" t="s">
        <v>44</v>
      </c>
      <c r="D268" s="131" t="s">
        <v>111</v>
      </c>
      <c r="E268" s="131" t="s">
        <v>2861</v>
      </c>
      <c r="F268" s="129">
        <v>132.5</v>
      </c>
      <c r="G268" s="129">
        <v>94</v>
      </c>
      <c r="H268" s="129">
        <v>96</v>
      </c>
      <c r="I268" s="129">
        <v>70</v>
      </c>
      <c r="J268" s="129">
        <v>38</v>
      </c>
    </row>
    <row r="269" spans="1:10" x14ac:dyDescent="0.3">
      <c r="A269" s="129">
        <v>268</v>
      </c>
      <c r="B269" s="131" t="s">
        <v>3006</v>
      </c>
      <c r="C269" s="131" t="s">
        <v>36</v>
      </c>
      <c r="D269" s="131" t="s">
        <v>2834</v>
      </c>
      <c r="E269" s="131" t="s">
        <v>2861</v>
      </c>
      <c r="F269" s="129">
        <v>132.46</v>
      </c>
      <c r="G269" s="129">
        <v>94</v>
      </c>
      <c r="H269" s="129">
        <v>94</v>
      </c>
      <c r="I269" s="129">
        <v>97</v>
      </c>
      <c r="J269" s="129">
        <v>29</v>
      </c>
    </row>
    <row r="270" spans="1:10" x14ac:dyDescent="0.3">
      <c r="A270" s="129">
        <v>269</v>
      </c>
      <c r="B270" s="131" t="s">
        <v>5837</v>
      </c>
      <c r="C270" s="131" t="s">
        <v>115</v>
      </c>
      <c r="D270" s="131" t="s">
        <v>200</v>
      </c>
      <c r="E270" s="131" t="s">
        <v>2870</v>
      </c>
      <c r="F270" s="129">
        <v>132.38</v>
      </c>
      <c r="G270" s="129">
        <v>94</v>
      </c>
      <c r="H270" s="129">
        <v>85</v>
      </c>
      <c r="I270" s="129">
        <v>83</v>
      </c>
      <c r="J270" s="129">
        <v>68</v>
      </c>
    </row>
    <row r="271" spans="1:10" x14ac:dyDescent="0.3">
      <c r="A271" s="129">
        <v>270</v>
      </c>
      <c r="B271" s="131" t="s">
        <v>1508</v>
      </c>
      <c r="C271" s="131" t="s">
        <v>44</v>
      </c>
      <c r="D271" s="131" t="s">
        <v>143</v>
      </c>
      <c r="E271" s="131" t="s">
        <v>2870</v>
      </c>
      <c r="F271" s="129">
        <v>131.72</v>
      </c>
      <c r="G271" s="129">
        <v>94</v>
      </c>
      <c r="H271" s="129">
        <v>92</v>
      </c>
      <c r="I271" s="129">
        <v>90</v>
      </c>
      <c r="J271" s="129">
        <v>90</v>
      </c>
    </row>
    <row r="272" spans="1:10" x14ac:dyDescent="0.3">
      <c r="A272" s="129">
        <v>271</v>
      </c>
      <c r="B272" s="131" t="s">
        <v>8883</v>
      </c>
      <c r="C272" s="131" t="s">
        <v>44</v>
      </c>
      <c r="D272" s="131" t="s">
        <v>111</v>
      </c>
      <c r="E272" s="131" t="s">
        <v>2861</v>
      </c>
      <c r="F272" s="129">
        <v>131.71</v>
      </c>
      <c r="G272" s="129">
        <v>94</v>
      </c>
      <c r="H272" s="129">
        <v>36</v>
      </c>
      <c r="I272" s="129">
        <v>24</v>
      </c>
      <c r="J272" s="129">
        <v>45</v>
      </c>
    </row>
    <row r="273" spans="1:10" x14ac:dyDescent="0.3">
      <c r="A273" s="129">
        <v>272</v>
      </c>
      <c r="B273" s="131" t="s">
        <v>7689</v>
      </c>
      <c r="C273" s="131" t="s">
        <v>48</v>
      </c>
      <c r="D273" s="131" t="s">
        <v>1168</v>
      </c>
      <c r="E273" s="131" t="s">
        <v>2861</v>
      </c>
      <c r="F273" s="129">
        <v>131.55000000000001</v>
      </c>
      <c r="G273" s="129">
        <v>94</v>
      </c>
      <c r="H273" s="129">
        <v>71</v>
      </c>
      <c r="I273" s="129">
        <v>38</v>
      </c>
      <c r="J273" s="129">
        <v>24</v>
      </c>
    </row>
    <row r="274" spans="1:10" x14ac:dyDescent="0.3">
      <c r="A274" s="129">
        <v>273</v>
      </c>
      <c r="B274" s="131" t="s">
        <v>3002</v>
      </c>
      <c r="C274" s="131" t="s">
        <v>115</v>
      </c>
      <c r="D274" s="131" t="s">
        <v>221</v>
      </c>
      <c r="E274" s="131" t="s">
        <v>2861</v>
      </c>
      <c r="F274" s="129">
        <v>131.51</v>
      </c>
      <c r="G274" s="129">
        <v>94</v>
      </c>
      <c r="H274" s="129">
        <v>95</v>
      </c>
      <c r="I274" s="129">
        <v>96</v>
      </c>
      <c r="J274" s="129">
        <v>69</v>
      </c>
    </row>
    <row r="275" spans="1:10" x14ac:dyDescent="0.3">
      <c r="A275" s="129">
        <v>274</v>
      </c>
      <c r="B275" s="131" t="s">
        <v>1011</v>
      </c>
      <c r="C275" s="131" t="s">
        <v>36</v>
      </c>
      <c r="D275" s="131" t="s">
        <v>225</v>
      </c>
      <c r="E275" s="131" t="s">
        <v>2870</v>
      </c>
      <c r="F275" s="129">
        <v>131.46</v>
      </c>
      <c r="G275" s="129">
        <v>94</v>
      </c>
      <c r="H275" s="129">
        <v>55</v>
      </c>
      <c r="I275" s="129">
        <v>17</v>
      </c>
      <c r="J275" s="129">
        <v>25</v>
      </c>
    </row>
    <row r="276" spans="1:10" x14ac:dyDescent="0.3">
      <c r="A276" s="129">
        <v>275</v>
      </c>
      <c r="B276" s="131" t="s">
        <v>2023</v>
      </c>
      <c r="C276" s="131" t="s">
        <v>102</v>
      </c>
      <c r="D276" s="131" t="s">
        <v>2831</v>
      </c>
      <c r="E276" s="131" t="s">
        <v>2870</v>
      </c>
      <c r="F276" s="129">
        <v>131.38</v>
      </c>
      <c r="G276" s="129">
        <v>94</v>
      </c>
      <c r="H276" s="129">
        <v>90</v>
      </c>
      <c r="I276" s="129">
        <v>75</v>
      </c>
      <c r="J276" s="129">
        <v>51</v>
      </c>
    </row>
    <row r="277" spans="1:10" x14ac:dyDescent="0.3">
      <c r="A277" s="129">
        <v>276</v>
      </c>
      <c r="B277" s="131" t="s">
        <v>772</v>
      </c>
      <c r="C277" s="131" t="s">
        <v>31</v>
      </c>
      <c r="D277" s="131" t="s">
        <v>88</v>
      </c>
      <c r="E277" s="131" t="s">
        <v>2870</v>
      </c>
      <c r="F277" s="129">
        <v>131.35</v>
      </c>
      <c r="G277" s="129">
        <v>94</v>
      </c>
      <c r="H277" s="129">
        <v>91</v>
      </c>
      <c r="I277" s="129">
        <v>91</v>
      </c>
      <c r="J277" s="129">
        <v>70</v>
      </c>
    </row>
    <row r="278" spans="1:10" x14ac:dyDescent="0.3">
      <c r="A278" s="129">
        <v>277</v>
      </c>
      <c r="B278" s="131" t="s">
        <v>2904</v>
      </c>
      <c r="C278" s="131" t="s">
        <v>44</v>
      </c>
      <c r="D278" s="131" t="s">
        <v>111</v>
      </c>
      <c r="E278" s="131" t="s">
        <v>2861</v>
      </c>
      <c r="F278" s="129">
        <v>131.13999999999999</v>
      </c>
      <c r="G278" s="129">
        <v>94</v>
      </c>
      <c r="H278" s="129">
        <v>88</v>
      </c>
      <c r="I278" s="129">
        <v>98</v>
      </c>
      <c r="J278" s="129">
        <v>56</v>
      </c>
    </row>
    <row r="279" spans="1:10" x14ac:dyDescent="0.3">
      <c r="A279" s="129">
        <v>278</v>
      </c>
      <c r="B279" s="131" t="s">
        <v>5814</v>
      </c>
      <c r="C279" s="131" t="s">
        <v>48</v>
      </c>
      <c r="D279" s="131" t="s">
        <v>1168</v>
      </c>
      <c r="E279" s="131" t="s">
        <v>2859</v>
      </c>
      <c r="F279" s="129">
        <v>131.13999999999999</v>
      </c>
      <c r="G279" s="129">
        <v>94</v>
      </c>
      <c r="H279" s="129">
        <v>94</v>
      </c>
      <c r="I279" s="129">
        <v>92</v>
      </c>
      <c r="J279" s="129">
        <v>92</v>
      </c>
    </row>
    <row r="280" spans="1:10" x14ac:dyDescent="0.3">
      <c r="A280" s="129">
        <v>279</v>
      </c>
      <c r="B280" s="131" t="s">
        <v>1425</v>
      </c>
      <c r="C280" s="131" t="s">
        <v>28</v>
      </c>
      <c r="D280" s="131" t="s">
        <v>137</v>
      </c>
      <c r="E280" s="131" t="s">
        <v>2861</v>
      </c>
      <c r="F280" s="129">
        <v>131.12</v>
      </c>
      <c r="G280" s="129">
        <v>94</v>
      </c>
      <c r="H280" s="129">
        <v>84</v>
      </c>
      <c r="I280" s="129">
        <v>78</v>
      </c>
      <c r="J280" s="129">
        <v>49</v>
      </c>
    </row>
    <row r="281" spans="1:10" x14ac:dyDescent="0.3">
      <c r="A281" s="129">
        <v>280</v>
      </c>
      <c r="B281" s="131" t="s">
        <v>2482</v>
      </c>
      <c r="C281" s="131" t="s">
        <v>44</v>
      </c>
      <c r="D281" s="131" t="s">
        <v>111</v>
      </c>
      <c r="E281" s="131" t="s">
        <v>2861</v>
      </c>
      <c r="F281" s="129">
        <v>130.91</v>
      </c>
      <c r="G281" s="129">
        <v>94</v>
      </c>
      <c r="H281" s="129">
        <v>93</v>
      </c>
      <c r="I281" s="129">
        <v>97</v>
      </c>
      <c r="J281" s="129">
        <v>66</v>
      </c>
    </row>
    <row r="282" spans="1:10" x14ac:dyDescent="0.3">
      <c r="A282" s="129">
        <v>281</v>
      </c>
      <c r="B282" s="131" t="s">
        <v>6999</v>
      </c>
      <c r="C282" s="131" t="s">
        <v>31</v>
      </c>
      <c r="D282" s="131" t="s">
        <v>223</v>
      </c>
      <c r="E282" s="131" t="s">
        <v>2861</v>
      </c>
      <c r="F282" s="129">
        <v>130.88999999999999</v>
      </c>
      <c r="G282" s="129">
        <v>94</v>
      </c>
      <c r="H282" s="129">
        <v>95</v>
      </c>
      <c r="I282" s="129">
        <v>36</v>
      </c>
      <c r="J282" s="129">
        <v>7</v>
      </c>
    </row>
    <row r="283" spans="1:10" x14ac:dyDescent="0.3">
      <c r="A283" s="129">
        <v>282</v>
      </c>
      <c r="B283" s="131" t="s">
        <v>2161</v>
      </c>
      <c r="C283" s="131" t="s">
        <v>28</v>
      </c>
      <c r="D283" s="131" t="s">
        <v>2827</v>
      </c>
      <c r="E283" s="131" t="s">
        <v>2870</v>
      </c>
      <c r="F283" s="129">
        <v>130.81</v>
      </c>
      <c r="G283" s="129">
        <v>94</v>
      </c>
      <c r="H283" s="129">
        <v>95</v>
      </c>
      <c r="I283" s="129">
        <v>92</v>
      </c>
      <c r="J283" s="129">
        <v>83</v>
      </c>
    </row>
    <row r="284" spans="1:10" x14ac:dyDescent="0.3">
      <c r="A284" s="129">
        <v>283</v>
      </c>
      <c r="B284" s="131" t="s">
        <v>1360</v>
      </c>
      <c r="C284" s="131" t="s">
        <v>31</v>
      </c>
      <c r="D284" s="131" t="s">
        <v>301</v>
      </c>
      <c r="E284" s="131" t="s">
        <v>2870</v>
      </c>
      <c r="F284" s="129">
        <v>130.53</v>
      </c>
      <c r="G284" s="129">
        <v>94</v>
      </c>
      <c r="H284" s="129">
        <v>81</v>
      </c>
      <c r="I284" s="129">
        <v>92</v>
      </c>
      <c r="J284" s="129">
        <v>80</v>
      </c>
    </row>
    <row r="285" spans="1:10" x14ac:dyDescent="0.3">
      <c r="A285" s="129">
        <v>284</v>
      </c>
      <c r="B285" s="131" t="s">
        <v>1478</v>
      </c>
      <c r="C285" s="131" t="s">
        <v>115</v>
      </c>
      <c r="D285" s="131" t="s">
        <v>121</v>
      </c>
      <c r="E285" s="131" t="s">
        <v>2870</v>
      </c>
      <c r="F285" s="129">
        <v>130.38</v>
      </c>
      <c r="G285" s="129">
        <v>94</v>
      </c>
      <c r="H285" s="129">
        <v>95</v>
      </c>
      <c r="I285" s="129">
        <v>95</v>
      </c>
      <c r="J285" s="129">
        <v>93</v>
      </c>
    </row>
    <row r="286" spans="1:10" x14ac:dyDescent="0.3">
      <c r="A286" s="129">
        <v>285</v>
      </c>
      <c r="B286" s="131" t="s">
        <v>1359</v>
      </c>
      <c r="C286" s="131" t="s">
        <v>31</v>
      </c>
      <c r="D286" s="131" t="s">
        <v>223</v>
      </c>
      <c r="E286" s="131" t="s">
        <v>2870</v>
      </c>
      <c r="F286" s="129">
        <v>130.18</v>
      </c>
      <c r="G286" s="129">
        <v>94</v>
      </c>
      <c r="H286" s="129">
        <v>93</v>
      </c>
      <c r="I286" s="129">
        <v>88</v>
      </c>
      <c r="J286" s="129">
        <v>92</v>
      </c>
    </row>
    <row r="287" spans="1:10" x14ac:dyDescent="0.3">
      <c r="A287" s="129">
        <v>286</v>
      </c>
      <c r="B287" s="131" t="s">
        <v>1786</v>
      </c>
      <c r="C287" s="131" t="s">
        <v>24</v>
      </c>
      <c r="D287" s="131" t="s">
        <v>504</v>
      </c>
      <c r="E287" s="131" t="s">
        <v>2870</v>
      </c>
      <c r="F287" s="129">
        <v>130.16999999999999</v>
      </c>
      <c r="G287" s="129">
        <v>94</v>
      </c>
      <c r="H287" s="129">
        <v>88</v>
      </c>
      <c r="I287" s="129">
        <v>88</v>
      </c>
      <c r="J287" s="129">
        <v>75</v>
      </c>
    </row>
    <row r="288" spans="1:10" x14ac:dyDescent="0.3">
      <c r="A288" s="129">
        <v>287</v>
      </c>
      <c r="B288" s="131" t="s">
        <v>2200</v>
      </c>
      <c r="C288" s="131" t="s">
        <v>44</v>
      </c>
      <c r="D288" s="131" t="s">
        <v>111</v>
      </c>
      <c r="E288" s="131" t="s">
        <v>2861</v>
      </c>
      <c r="F288" s="129">
        <v>130.13</v>
      </c>
      <c r="G288" s="129">
        <v>93</v>
      </c>
      <c r="H288" s="129">
        <v>96</v>
      </c>
      <c r="I288" s="129">
        <v>91</v>
      </c>
      <c r="J288" s="129">
        <v>97</v>
      </c>
    </row>
    <row r="289" spans="1:10" x14ac:dyDescent="0.3">
      <c r="A289" s="129">
        <v>288</v>
      </c>
      <c r="B289" s="131" t="s">
        <v>2139</v>
      </c>
      <c r="C289" s="131" t="s">
        <v>24</v>
      </c>
      <c r="D289" s="131" t="s">
        <v>70</v>
      </c>
      <c r="E289" s="131" t="s">
        <v>2861</v>
      </c>
      <c r="F289" s="129">
        <v>130.08000000000001</v>
      </c>
      <c r="G289" s="129">
        <v>93</v>
      </c>
      <c r="H289" s="129">
        <v>90</v>
      </c>
      <c r="I289" s="129">
        <v>75</v>
      </c>
      <c r="J289" s="129">
        <v>82</v>
      </c>
    </row>
    <row r="290" spans="1:10" x14ac:dyDescent="0.3">
      <c r="A290" s="129">
        <v>289</v>
      </c>
      <c r="B290" s="131" t="s">
        <v>3087</v>
      </c>
      <c r="C290" s="131" t="s">
        <v>66</v>
      </c>
      <c r="D290" s="131" t="s">
        <v>98</v>
      </c>
      <c r="E290" s="131" t="s">
        <v>2870</v>
      </c>
      <c r="F290" s="129">
        <v>130.08000000000001</v>
      </c>
      <c r="G290" s="129">
        <v>93</v>
      </c>
      <c r="H290" s="129">
        <v>98</v>
      </c>
      <c r="I290" s="129">
        <v>97</v>
      </c>
      <c r="J290" s="129">
        <v>74</v>
      </c>
    </row>
    <row r="291" spans="1:10" x14ac:dyDescent="0.3">
      <c r="A291" s="129">
        <v>290</v>
      </c>
      <c r="B291" s="131" t="s">
        <v>2788</v>
      </c>
      <c r="C291" s="131" t="s">
        <v>24</v>
      </c>
      <c r="D291" s="131" t="s">
        <v>280</v>
      </c>
      <c r="E291" s="131" t="s">
        <v>2870</v>
      </c>
      <c r="F291" s="129">
        <v>129.99</v>
      </c>
      <c r="G291" s="129">
        <v>93</v>
      </c>
      <c r="H291" s="129">
        <v>90</v>
      </c>
      <c r="I291" s="129">
        <v>75</v>
      </c>
      <c r="J291" s="129">
        <v>93</v>
      </c>
    </row>
    <row r="292" spans="1:10" x14ac:dyDescent="0.3">
      <c r="A292" s="129">
        <v>291</v>
      </c>
      <c r="B292" s="131" t="s">
        <v>2989</v>
      </c>
      <c r="C292" s="131" t="s">
        <v>24</v>
      </c>
      <c r="D292" s="131" t="s">
        <v>70</v>
      </c>
      <c r="E292" s="131" t="s">
        <v>2861</v>
      </c>
      <c r="F292" s="129">
        <v>129.91</v>
      </c>
      <c r="G292" s="129">
        <v>93</v>
      </c>
      <c r="H292" s="129">
        <v>97</v>
      </c>
      <c r="I292" s="129">
        <v>91</v>
      </c>
      <c r="J292" s="129">
        <v>86</v>
      </c>
    </row>
    <row r="293" spans="1:10" x14ac:dyDescent="0.3">
      <c r="A293" s="129">
        <v>292</v>
      </c>
      <c r="B293" s="131" t="s">
        <v>6039</v>
      </c>
      <c r="C293" s="131" t="s">
        <v>44</v>
      </c>
      <c r="D293" s="131" t="s">
        <v>111</v>
      </c>
      <c r="E293" s="131" t="s">
        <v>2861</v>
      </c>
      <c r="F293" s="129">
        <v>129.78</v>
      </c>
      <c r="G293" s="129">
        <v>93</v>
      </c>
      <c r="H293" s="129">
        <v>99</v>
      </c>
      <c r="I293" s="129">
        <v>99</v>
      </c>
      <c r="J293" s="129">
        <v>12</v>
      </c>
    </row>
    <row r="294" spans="1:10" x14ac:dyDescent="0.3">
      <c r="A294" s="129">
        <v>293</v>
      </c>
      <c r="B294" s="131" t="s">
        <v>2408</v>
      </c>
      <c r="C294" s="131" t="s">
        <v>48</v>
      </c>
      <c r="D294" s="131" t="s">
        <v>1168</v>
      </c>
      <c r="E294" s="131" t="s">
        <v>2870</v>
      </c>
      <c r="F294" s="129">
        <v>129.68</v>
      </c>
      <c r="G294" s="129">
        <v>93</v>
      </c>
      <c r="H294" s="129">
        <v>97</v>
      </c>
      <c r="I294" s="129">
        <v>95</v>
      </c>
      <c r="J294" s="129">
        <v>95</v>
      </c>
    </row>
    <row r="295" spans="1:10" x14ac:dyDescent="0.3">
      <c r="A295" s="129">
        <v>294</v>
      </c>
      <c r="B295" s="131" t="s">
        <v>5173</v>
      </c>
      <c r="C295" s="131" t="s">
        <v>28</v>
      </c>
      <c r="D295" s="131" t="s">
        <v>27</v>
      </c>
      <c r="E295" s="131" t="s">
        <v>2861</v>
      </c>
      <c r="F295" s="129">
        <v>129.62</v>
      </c>
      <c r="G295" s="129">
        <v>93</v>
      </c>
      <c r="H295" s="129">
        <v>73</v>
      </c>
      <c r="I295" s="129">
        <v>86</v>
      </c>
      <c r="J295" s="129">
        <v>95</v>
      </c>
    </row>
    <row r="296" spans="1:10" x14ac:dyDescent="0.3">
      <c r="A296" s="129">
        <v>295</v>
      </c>
      <c r="B296" s="131" t="s">
        <v>2197</v>
      </c>
      <c r="C296" s="131" t="s">
        <v>24</v>
      </c>
      <c r="D296" s="131" t="s">
        <v>117</v>
      </c>
      <c r="E296" s="131" t="s">
        <v>2861</v>
      </c>
      <c r="F296" s="129">
        <v>129.57</v>
      </c>
      <c r="G296" s="129">
        <v>93</v>
      </c>
      <c r="H296" s="129">
        <v>78</v>
      </c>
      <c r="I296" s="129">
        <v>81</v>
      </c>
      <c r="J296" s="129">
        <v>82</v>
      </c>
    </row>
    <row r="297" spans="1:10" x14ac:dyDescent="0.3">
      <c r="A297" s="129">
        <v>296</v>
      </c>
      <c r="B297" s="131" t="s">
        <v>2379</v>
      </c>
      <c r="C297" s="131" t="s">
        <v>24</v>
      </c>
      <c r="D297" s="131" t="s">
        <v>504</v>
      </c>
      <c r="E297" s="131" t="s">
        <v>2861</v>
      </c>
      <c r="F297" s="129">
        <v>129.5</v>
      </c>
      <c r="G297" s="129">
        <v>93</v>
      </c>
      <c r="H297" s="129">
        <v>96</v>
      </c>
      <c r="I297" s="129">
        <v>94</v>
      </c>
      <c r="J297" s="129">
        <v>69</v>
      </c>
    </row>
    <row r="298" spans="1:10" x14ac:dyDescent="0.3">
      <c r="A298" s="129">
        <v>297</v>
      </c>
      <c r="B298" s="131" t="s">
        <v>2067</v>
      </c>
      <c r="C298" s="131" t="s">
        <v>48</v>
      </c>
      <c r="D298" s="131" t="s">
        <v>153</v>
      </c>
      <c r="E298" s="131" t="s">
        <v>2870</v>
      </c>
      <c r="F298" s="129">
        <v>129.47999999999999</v>
      </c>
      <c r="G298" s="129">
        <v>93</v>
      </c>
      <c r="H298" s="129">
        <v>94</v>
      </c>
      <c r="I298" s="129">
        <v>87</v>
      </c>
      <c r="J298" s="129">
        <v>74</v>
      </c>
    </row>
    <row r="299" spans="1:10" x14ac:dyDescent="0.3">
      <c r="A299" s="129">
        <v>298</v>
      </c>
      <c r="B299" s="131" t="s">
        <v>7080</v>
      </c>
      <c r="C299" s="131" t="s">
        <v>31</v>
      </c>
      <c r="D299" s="131" t="s">
        <v>2833</v>
      </c>
      <c r="E299" s="131" t="s">
        <v>2861</v>
      </c>
      <c r="F299" s="129">
        <v>129.47</v>
      </c>
      <c r="G299" s="129">
        <v>93</v>
      </c>
      <c r="H299" s="129">
        <v>20</v>
      </c>
      <c r="I299" s="129">
        <v>26</v>
      </c>
      <c r="J299" s="129">
        <v>51</v>
      </c>
    </row>
    <row r="300" spans="1:10" x14ac:dyDescent="0.3">
      <c r="A300" s="129">
        <v>299</v>
      </c>
      <c r="B300" s="131" t="s">
        <v>1303</v>
      </c>
      <c r="C300" s="131" t="s">
        <v>66</v>
      </c>
      <c r="D300" s="131" t="s">
        <v>65</v>
      </c>
      <c r="E300" s="131" t="s">
        <v>2870</v>
      </c>
      <c r="F300" s="129">
        <v>129.28</v>
      </c>
      <c r="G300" s="129">
        <v>93</v>
      </c>
      <c r="H300" s="129">
        <v>81</v>
      </c>
      <c r="I300" s="129">
        <v>85</v>
      </c>
      <c r="J300" s="129">
        <v>10</v>
      </c>
    </row>
    <row r="301" spans="1:10" x14ac:dyDescent="0.3">
      <c r="A301" s="129">
        <v>300</v>
      </c>
      <c r="B301" s="131" t="s">
        <v>6600</v>
      </c>
      <c r="C301" s="131" t="s">
        <v>44</v>
      </c>
      <c r="D301" s="131" t="s">
        <v>2853</v>
      </c>
      <c r="E301" s="131" t="s">
        <v>2861</v>
      </c>
      <c r="F301" s="129">
        <v>129.25</v>
      </c>
      <c r="G301" s="129">
        <v>93</v>
      </c>
      <c r="H301" s="129">
        <v>97</v>
      </c>
      <c r="I301" s="129">
        <v>1</v>
      </c>
      <c r="J301" s="129">
        <v>4</v>
      </c>
    </row>
    <row r="302" spans="1:10" x14ac:dyDescent="0.3">
      <c r="A302" s="129">
        <v>301</v>
      </c>
      <c r="B302" s="131" t="s">
        <v>6492</v>
      </c>
      <c r="C302" s="131" t="s">
        <v>31</v>
      </c>
      <c r="D302" s="131" t="s">
        <v>223</v>
      </c>
      <c r="E302" s="131" t="s">
        <v>2861</v>
      </c>
      <c r="F302" s="129">
        <v>129.04</v>
      </c>
      <c r="G302" s="129">
        <v>93</v>
      </c>
      <c r="H302" s="129">
        <v>84</v>
      </c>
      <c r="I302" s="129">
        <v>43</v>
      </c>
      <c r="J302" s="129">
        <v>25</v>
      </c>
    </row>
    <row r="303" spans="1:10" x14ac:dyDescent="0.3">
      <c r="A303" s="129">
        <v>302</v>
      </c>
      <c r="B303" s="131" t="s">
        <v>5778</v>
      </c>
      <c r="C303" s="131" t="s">
        <v>66</v>
      </c>
      <c r="D303" s="131" t="s">
        <v>160</v>
      </c>
      <c r="E303" s="131" t="s">
        <v>2870</v>
      </c>
      <c r="F303" s="129">
        <v>129.02000000000001</v>
      </c>
      <c r="G303" s="129">
        <v>93</v>
      </c>
      <c r="H303" s="129">
        <v>95</v>
      </c>
      <c r="I303" s="129">
        <v>87</v>
      </c>
      <c r="J303" s="129">
        <v>73</v>
      </c>
    </row>
    <row r="304" spans="1:10" x14ac:dyDescent="0.3">
      <c r="A304" s="129">
        <v>303</v>
      </c>
      <c r="B304" s="131" t="s">
        <v>2919</v>
      </c>
      <c r="C304" s="131" t="s">
        <v>28</v>
      </c>
      <c r="D304" s="131" t="s">
        <v>2828</v>
      </c>
      <c r="E304" s="131" t="s">
        <v>2861</v>
      </c>
      <c r="F304" s="129">
        <v>128.91</v>
      </c>
      <c r="G304" s="129">
        <v>93</v>
      </c>
      <c r="H304" s="129">
        <v>94</v>
      </c>
      <c r="I304" s="129">
        <v>95</v>
      </c>
      <c r="J304" s="129">
        <v>57</v>
      </c>
    </row>
    <row r="305" spans="1:10" x14ac:dyDescent="0.3">
      <c r="A305" s="129">
        <v>304</v>
      </c>
      <c r="B305" s="131" t="s">
        <v>733</v>
      </c>
      <c r="C305" s="131" t="s">
        <v>115</v>
      </c>
      <c r="D305" s="131" t="s">
        <v>121</v>
      </c>
      <c r="E305" s="131" t="s">
        <v>2870</v>
      </c>
      <c r="F305" s="129">
        <v>128.88999999999999</v>
      </c>
      <c r="G305" s="129">
        <v>93</v>
      </c>
      <c r="H305" s="129">
        <v>90</v>
      </c>
      <c r="I305" s="129">
        <v>73</v>
      </c>
      <c r="J305" s="129">
        <v>21</v>
      </c>
    </row>
    <row r="306" spans="1:10" x14ac:dyDescent="0.3">
      <c r="A306" s="129">
        <v>305</v>
      </c>
      <c r="B306" s="131" t="s">
        <v>1876</v>
      </c>
      <c r="C306" s="131" t="s">
        <v>44</v>
      </c>
      <c r="D306" s="131" t="s">
        <v>143</v>
      </c>
      <c r="E306" s="131" t="s">
        <v>2870</v>
      </c>
      <c r="F306" s="129">
        <v>128.77000000000001</v>
      </c>
      <c r="G306" s="129">
        <v>93</v>
      </c>
      <c r="H306" s="129">
        <v>72</v>
      </c>
      <c r="I306" s="129">
        <v>43</v>
      </c>
      <c r="J306" s="129">
        <v>36</v>
      </c>
    </row>
    <row r="307" spans="1:10" x14ac:dyDescent="0.3">
      <c r="A307" s="129">
        <v>306</v>
      </c>
      <c r="B307" s="131" t="s">
        <v>1445</v>
      </c>
      <c r="C307" s="131" t="s">
        <v>24</v>
      </c>
      <c r="D307" s="131" t="s">
        <v>504</v>
      </c>
      <c r="E307" s="131" t="s">
        <v>2870</v>
      </c>
      <c r="F307" s="129">
        <v>128.72</v>
      </c>
      <c r="G307" s="129">
        <v>93</v>
      </c>
      <c r="H307" s="129">
        <v>90</v>
      </c>
      <c r="I307" s="129">
        <v>72</v>
      </c>
      <c r="J307" s="129">
        <v>51</v>
      </c>
    </row>
    <row r="308" spans="1:10" x14ac:dyDescent="0.3">
      <c r="A308" s="129">
        <v>307</v>
      </c>
      <c r="B308" s="131" t="s">
        <v>2416</v>
      </c>
      <c r="C308" s="131" t="s">
        <v>44</v>
      </c>
      <c r="D308" s="131" t="s">
        <v>111</v>
      </c>
      <c r="E308" s="131" t="s">
        <v>2861</v>
      </c>
      <c r="F308" s="129">
        <v>128.68</v>
      </c>
      <c r="G308" s="129">
        <v>93</v>
      </c>
      <c r="H308" s="129">
        <v>97</v>
      </c>
      <c r="I308" s="129">
        <v>93</v>
      </c>
      <c r="J308" s="129">
        <v>96</v>
      </c>
    </row>
    <row r="309" spans="1:10" x14ac:dyDescent="0.3">
      <c r="A309" s="129">
        <v>308</v>
      </c>
      <c r="B309" s="131" t="s">
        <v>2028</v>
      </c>
      <c r="C309" s="131" t="s">
        <v>115</v>
      </c>
      <c r="D309" s="131" t="s">
        <v>278</v>
      </c>
      <c r="E309" s="131" t="s">
        <v>2870</v>
      </c>
      <c r="F309" s="129">
        <v>128.55000000000001</v>
      </c>
      <c r="G309" s="129">
        <v>93</v>
      </c>
      <c r="H309" s="129">
        <v>92</v>
      </c>
      <c r="I309" s="129">
        <v>48</v>
      </c>
      <c r="J309" s="129">
        <v>93</v>
      </c>
    </row>
    <row r="310" spans="1:10" x14ac:dyDescent="0.3">
      <c r="A310" s="129">
        <v>309</v>
      </c>
      <c r="B310" s="131" t="s">
        <v>2889</v>
      </c>
      <c r="C310" s="131" t="s">
        <v>44</v>
      </c>
      <c r="D310" s="131" t="s">
        <v>1314</v>
      </c>
      <c r="E310" s="131" t="s">
        <v>2861</v>
      </c>
      <c r="F310" s="129">
        <v>128.47999999999999</v>
      </c>
      <c r="G310" s="129">
        <v>93</v>
      </c>
      <c r="H310" s="129">
        <v>98</v>
      </c>
      <c r="I310" s="129">
        <v>99</v>
      </c>
      <c r="J310" s="129">
        <v>99</v>
      </c>
    </row>
    <row r="311" spans="1:10" x14ac:dyDescent="0.3">
      <c r="A311" s="129">
        <v>310</v>
      </c>
      <c r="B311" s="131" t="s">
        <v>6423</v>
      </c>
      <c r="C311" s="131" t="s">
        <v>44</v>
      </c>
      <c r="D311" s="131" t="s">
        <v>111</v>
      </c>
      <c r="E311" s="131" t="s">
        <v>2861</v>
      </c>
      <c r="F311" s="129">
        <v>128.46</v>
      </c>
      <c r="G311" s="129">
        <v>93</v>
      </c>
      <c r="H311" s="129">
        <v>90</v>
      </c>
      <c r="I311" s="129">
        <v>83</v>
      </c>
      <c r="J311" s="129">
        <v>40</v>
      </c>
    </row>
    <row r="312" spans="1:10" x14ac:dyDescent="0.3">
      <c r="A312" s="129">
        <v>311</v>
      </c>
      <c r="B312" s="131" t="s">
        <v>338</v>
      </c>
      <c r="C312" s="131" t="s">
        <v>28</v>
      </c>
      <c r="D312" s="131" t="s">
        <v>137</v>
      </c>
      <c r="E312" s="131" t="s">
        <v>2870</v>
      </c>
      <c r="F312" s="129">
        <v>128.37</v>
      </c>
      <c r="G312" s="129">
        <v>93</v>
      </c>
      <c r="H312" s="129">
        <v>92</v>
      </c>
      <c r="I312" s="129">
        <v>93</v>
      </c>
      <c r="J312" s="129">
        <v>94</v>
      </c>
    </row>
    <row r="313" spans="1:10" x14ac:dyDescent="0.3">
      <c r="A313" s="129">
        <v>312</v>
      </c>
      <c r="B313" s="131" t="s">
        <v>2329</v>
      </c>
      <c r="C313" s="131" t="s">
        <v>150</v>
      </c>
      <c r="D313" s="131" t="s">
        <v>2835</v>
      </c>
      <c r="E313" s="131" t="s">
        <v>2870</v>
      </c>
      <c r="F313" s="129">
        <v>128.30000000000001</v>
      </c>
      <c r="G313" s="129">
        <v>93</v>
      </c>
      <c r="H313" s="129">
        <v>90</v>
      </c>
      <c r="I313" s="129">
        <v>92</v>
      </c>
      <c r="J313" s="129">
        <v>88</v>
      </c>
    </row>
    <row r="314" spans="1:10" x14ac:dyDescent="0.3">
      <c r="A314" s="129">
        <v>313</v>
      </c>
      <c r="B314" s="131" t="s">
        <v>1422</v>
      </c>
      <c r="C314" s="131" t="s">
        <v>24</v>
      </c>
      <c r="D314" s="131" t="s">
        <v>54</v>
      </c>
      <c r="E314" s="131" t="s">
        <v>2861</v>
      </c>
      <c r="F314" s="129">
        <v>128.18</v>
      </c>
      <c r="G314" s="129">
        <v>93</v>
      </c>
      <c r="H314" s="129">
        <v>97</v>
      </c>
      <c r="I314" s="129">
        <v>96</v>
      </c>
      <c r="J314" s="129">
        <v>96</v>
      </c>
    </row>
    <row r="315" spans="1:10" x14ac:dyDescent="0.3">
      <c r="A315" s="129">
        <v>314</v>
      </c>
      <c r="B315" s="131" t="s">
        <v>1783</v>
      </c>
      <c r="C315" s="131" t="s">
        <v>31</v>
      </c>
      <c r="D315" s="131" t="s">
        <v>88</v>
      </c>
      <c r="E315" s="131" t="s">
        <v>2861</v>
      </c>
      <c r="F315" s="129">
        <v>128.13999999999999</v>
      </c>
      <c r="G315" s="129">
        <v>93</v>
      </c>
      <c r="H315" s="129">
        <v>94</v>
      </c>
      <c r="I315" s="129">
        <v>83</v>
      </c>
      <c r="J315" s="129">
        <v>89</v>
      </c>
    </row>
    <row r="316" spans="1:10" x14ac:dyDescent="0.3">
      <c r="A316" s="129">
        <v>315</v>
      </c>
      <c r="B316" s="131" t="s">
        <v>2933</v>
      </c>
      <c r="C316" s="131" t="s">
        <v>24</v>
      </c>
      <c r="D316" s="131" t="s">
        <v>504</v>
      </c>
      <c r="E316" s="131" t="s">
        <v>2861</v>
      </c>
      <c r="F316" s="129">
        <v>127.93</v>
      </c>
      <c r="G316" s="129">
        <v>93</v>
      </c>
      <c r="H316" s="129">
        <v>94</v>
      </c>
      <c r="I316" s="129">
        <v>95</v>
      </c>
      <c r="J316" s="129">
        <v>96</v>
      </c>
    </row>
    <row r="317" spans="1:10" x14ac:dyDescent="0.3">
      <c r="A317" s="129">
        <v>316</v>
      </c>
      <c r="B317" s="131" t="s">
        <v>2914</v>
      </c>
      <c r="C317" s="131" t="s">
        <v>44</v>
      </c>
      <c r="D317" s="131" t="s">
        <v>111</v>
      </c>
      <c r="E317" s="131" t="s">
        <v>2861</v>
      </c>
      <c r="F317" s="129">
        <v>127.83</v>
      </c>
      <c r="G317" s="129">
        <v>93</v>
      </c>
      <c r="H317" s="129">
        <v>94</v>
      </c>
      <c r="I317" s="129">
        <v>99</v>
      </c>
      <c r="J317" s="129">
        <v>89</v>
      </c>
    </row>
    <row r="318" spans="1:10" x14ac:dyDescent="0.3">
      <c r="A318" s="129">
        <v>317</v>
      </c>
      <c r="B318" s="131" t="s">
        <v>2892</v>
      </c>
      <c r="C318" s="131" t="s">
        <v>44</v>
      </c>
      <c r="D318" s="131" t="s">
        <v>111</v>
      </c>
      <c r="E318" s="131" t="s">
        <v>2861</v>
      </c>
      <c r="F318" s="129">
        <v>127.78</v>
      </c>
      <c r="G318" s="129">
        <v>93</v>
      </c>
      <c r="H318" s="129">
        <v>97</v>
      </c>
      <c r="I318" s="129">
        <v>99</v>
      </c>
      <c r="J318" s="129">
        <v>16</v>
      </c>
    </row>
    <row r="319" spans="1:10" x14ac:dyDescent="0.3">
      <c r="A319" s="129">
        <v>318</v>
      </c>
      <c r="B319" s="131" t="s">
        <v>138</v>
      </c>
      <c r="C319" s="131" t="s">
        <v>31</v>
      </c>
      <c r="D319" s="131" t="s">
        <v>88</v>
      </c>
      <c r="E319" s="131" t="s">
        <v>2861</v>
      </c>
      <c r="F319" s="129">
        <v>127.63</v>
      </c>
      <c r="G319" s="129">
        <v>93</v>
      </c>
      <c r="H319" s="129">
        <v>91</v>
      </c>
      <c r="I319" s="129">
        <v>91</v>
      </c>
      <c r="J319" s="129">
        <v>95</v>
      </c>
    </row>
    <row r="320" spans="1:10" x14ac:dyDescent="0.3">
      <c r="A320" s="129">
        <v>319</v>
      </c>
      <c r="B320" s="131" t="s">
        <v>1459</v>
      </c>
      <c r="C320" s="131" t="s">
        <v>31</v>
      </c>
      <c r="D320" s="131" t="s">
        <v>130</v>
      </c>
      <c r="E320" s="131" t="s">
        <v>2861</v>
      </c>
      <c r="F320" s="129">
        <v>127.6</v>
      </c>
      <c r="G320" s="129">
        <v>93</v>
      </c>
      <c r="H320" s="129">
        <v>86</v>
      </c>
      <c r="I320" s="129">
        <v>84</v>
      </c>
      <c r="J320" s="129">
        <v>87</v>
      </c>
    </row>
    <row r="321" spans="1:10" x14ac:dyDescent="0.3">
      <c r="A321" s="129">
        <v>320</v>
      </c>
      <c r="B321" s="131" t="s">
        <v>632</v>
      </c>
      <c r="C321" s="131" t="s">
        <v>44</v>
      </c>
      <c r="D321" s="131" t="s">
        <v>2853</v>
      </c>
      <c r="E321" s="131" t="s">
        <v>2870</v>
      </c>
      <c r="F321" s="129">
        <v>127.54</v>
      </c>
      <c r="G321" s="129">
        <v>93</v>
      </c>
      <c r="H321" s="129">
        <v>89</v>
      </c>
      <c r="I321" s="129">
        <v>89</v>
      </c>
      <c r="J321" s="129">
        <v>82</v>
      </c>
    </row>
    <row r="322" spans="1:10" x14ac:dyDescent="0.3">
      <c r="A322" s="129">
        <v>321</v>
      </c>
      <c r="B322" s="131" t="s">
        <v>9387</v>
      </c>
      <c r="C322" s="131" t="s">
        <v>102</v>
      </c>
      <c r="D322" s="131" t="s">
        <v>462</v>
      </c>
      <c r="E322" s="131" t="s">
        <v>2861</v>
      </c>
      <c r="F322" s="129">
        <v>127.48</v>
      </c>
      <c r="G322" s="129">
        <v>93</v>
      </c>
      <c r="H322" s="129">
        <v>1</v>
      </c>
      <c r="I322" s="129">
        <v>0</v>
      </c>
      <c r="J322" s="129">
        <v>1</v>
      </c>
    </row>
    <row r="323" spans="1:10" x14ac:dyDescent="0.3">
      <c r="A323" s="129">
        <v>322</v>
      </c>
      <c r="B323" s="131" t="s">
        <v>5828</v>
      </c>
      <c r="C323" s="131" t="s">
        <v>36</v>
      </c>
      <c r="D323" s="131" t="s">
        <v>225</v>
      </c>
      <c r="E323" s="131" t="s">
        <v>2861</v>
      </c>
      <c r="F323" s="129">
        <v>127.45</v>
      </c>
      <c r="G323" s="129">
        <v>93</v>
      </c>
      <c r="H323" s="129">
        <v>98</v>
      </c>
      <c r="I323" s="129">
        <v>95</v>
      </c>
      <c r="J323" s="129">
        <v>93</v>
      </c>
    </row>
    <row r="324" spans="1:10" x14ac:dyDescent="0.3">
      <c r="A324" s="129">
        <v>323</v>
      </c>
      <c r="B324" s="131" t="s">
        <v>6418</v>
      </c>
      <c r="C324" s="131" t="s">
        <v>44</v>
      </c>
      <c r="D324" s="131" t="s">
        <v>111</v>
      </c>
      <c r="E324" s="131" t="s">
        <v>2861</v>
      </c>
      <c r="F324" s="129">
        <v>127.1</v>
      </c>
      <c r="G324" s="129">
        <v>93</v>
      </c>
      <c r="H324" s="129">
        <v>90</v>
      </c>
      <c r="I324" s="129">
        <v>96</v>
      </c>
      <c r="J324" s="129">
        <v>45</v>
      </c>
    </row>
    <row r="325" spans="1:10" x14ac:dyDescent="0.3">
      <c r="A325" s="129">
        <v>324</v>
      </c>
      <c r="B325" s="131" t="s">
        <v>6459</v>
      </c>
      <c r="C325" s="131" t="s">
        <v>115</v>
      </c>
      <c r="D325" s="131" t="s">
        <v>121</v>
      </c>
      <c r="E325" s="131" t="s">
        <v>2870</v>
      </c>
      <c r="F325" s="129">
        <v>126.89</v>
      </c>
      <c r="G325" s="129">
        <v>93</v>
      </c>
      <c r="H325" s="129">
        <v>92</v>
      </c>
      <c r="I325" s="129">
        <v>85</v>
      </c>
      <c r="J325" s="129">
        <v>60</v>
      </c>
    </row>
    <row r="326" spans="1:10" x14ac:dyDescent="0.3">
      <c r="A326" s="129">
        <v>325</v>
      </c>
      <c r="B326" s="131" t="s">
        <v>2070</v>
      </c>
      <c r="C326" s="131" t="s">
        <v>115</v>
      </c>
      <c r="D326" s="131" t="s">
        <v>200</v>
      </c>
      <c r="E326" s="131" t="s">
        <v>2870</v>
      </c>
      <c r="F326" s="129">
        <v>126.87</v>
      </c>
      <c r="G326" s="129">
        <v>93</v>
      </c>
      <c r="H326" s="129">
        <v>86</v>
      </c>
      <c r="I326" s="129">
        <v>88</v>
      </c>
      <c r="J326" s="129">
        <v>68</v>
      </c>
    </row>
    <row r="327" spans="1:10" x14ac:dyDescent="0.3">
      <c r="A327" s="129">
        <v>326</v>
      </c>
      <c r="B327" s="131" t="s">
        <v>2098</v>
      </c>
      <c r="C327" s="131" t="s">
        <v>31</v>
      </c>
      <c r="D327" s="131" t="s">
        <v>88</v>
      </c>
      <c r="E327" s="131" t="s">
        <v>2861</v>
      </c>
      <c r="F327" s="129">
        <v>126.84</v>
      </c>
      <c r="G327" s="129">
        <v>93</v>
      </c>
      <c r="H327" s="129">
        <v>83</v>
      </c>
      <c r="I327" s="129">
        <v>60</v>
      </c>
      <c r="J327" s="129">
        <v>51</v>
      </c>
    </row>
    <row r="328" spans="1:10" x14ac:dyDescent="0.3">
      <c r="A328" s="129">
        <v>327</v>
      </c>
      <c r="B328" s="131" t="s">
        <v>1167</v>
      </c>
      <c r="C328" s="131" t="s">
        <v>48</v>
      </c>
      <c r="D328" s="131" t="s">
        <v>1168</v>
      </c>
      <c r="E328" s="131" t="s">
        <v>2870</v>
      </c>
      <c r="F328" s="129">
        <v>126.8</v>
      </c>
      <c r="G328" s="129">
        <v>93</v>
      </c>
      <c r="H328" s="129">
        <v>91</v>
      </c>
      <c r="I328" s="129">
        <v>68</v>
      </c>
      <c r="J328" s="129">
        <v>87</v>
      </c>
    </row>
    <row r="329" spans="1:10" x14ac:dyDescent="0.3">
      <c r="A329" s="129">
        <v>328</v>
      </c>
      <c r="B329" s="131" t="s">
        <v>7698</v>
      </c>
      <c r="C329" s="131" t="s">
        <v>36</v>
      </c>
      <c r="D329" s="131" t="s">
        <v>79</v>
      </c>
      <c r="E329" s="131" t="s">
        <v>2861</v>
      </c>
      <c r="F329" s="129">
        <v>126.71</v>
      </c>
      <c r="G329" s="129">
        <v>93</v>
      </c>
      <c r="H329" s="129">
        <v>67</v>
      </c>
      <c r="I329" s="129">
        <v>79</v>
      </c>
      <c r="J329" s="129">
        <v>95</v>
      </c>
    </row>
    <row r="330" spans="1:10" x14ac:dyDescent="0.3">
      <c r="A330" s="129">
        <v>329</v>
      </c>
      <c r="B330" s="131" t="s">
        <v>7925</v>
      </c>
      <c r="C330" s="131" t="s">
        <v>48</v>
      </c>
      <c r="D330" s="131" t="s">
        <v>336</v>
      </c>
      <c r="E330" s="131" t="s">
        <v>2870</v>
      </c>
      <c r="F330" s="129">
        <v>126.64</v>
      </c>
      <c r="G330" s="129">
        <v>93</v>
      </c>
      <c r="H330" s="129">
        <v>69</v>
      </c>
      <c r="I330" s="129">
        <v>47</v>
      </c>
      <c r="J330" s="129">
        <v>27</v>
      </c>
    </row>
    <row r="331" spans="1:10" x14ac:dyDescent="0.3">
      <c r="A331" s="129">
        <v>330</v>
      </c>
      <c r="B331" s="131" t="s">
        <v>222</v>
      </c>
      <c r="C331" s="131" t="s">
        <v>31</v>
      </c>
      <c r="D331" s="131" t="s">
        <v>223</v>
      </c>
      <c r="E331" s="131" t="s">
        <v>2861</v>
      </c>
      <c r="F331" s="129">
        <v>126.59</v>
      </c>
      <c r="G331" s="129">
        <v>93</v>
      </c>
      <c r="H331" s="129">
        <v>85</v>
      </c>
      <c r="I331" s="129">
        <v>92</v>
      </c>
      <c r="J331" s="129">
        <v>76</v>
      </c>
    </row>
    <row r="332" spans="1:10" x14ac:dyDescent="0.3">
      <c r="A332" s="129">
        <v>331</v>
      </c>
      <c r="B332" s="131" t="s">
        <v>2131</v>
      </c>
      <c r="C332" s="131" t="s">
        <v>115</v>
      </c>
      <c r="D332" s="131" t="s">
        <v>121</v>
      </c>
      <c r="E332" s="131" t="s">
        <v>2861</v>
      </c>
      <c r="F332" s="129">
        <v>126.45</v>
      </c>
      <c r="G332" s="129">
        <v>93</v>
      </c>
      <c r="H332" s="129">
        <v>85</v>
      </c>
      <c r="I332" s="129">
        <v>44</v>
      </c>
      <c r="J332" s="129">
        <v>22</v>
      </c>
    </row>
    <row r="333" spans="1:10" x14ac:dyDescent="0.3">
      <c r="A333" s="129">
        <v>332</v>
      </c>
      <c r="B333" s="131" t="s">
        <v>1409</v>
      </c>
      <c r="C333" s="131" t="s">
        <v>24</v>
      </c>
      <c r="D333" s="131" t="s">
        <v>70</v>
      </c>
      <c r="E333" s="131" t="s">
        <v>2870</v>
      </c>
      <c r="F333" s="129">
        <v>126.34</v>
      </c>
      <c r="G333" s="129">
        <v>93</v>
      </c>
      <c r="H333" s="129">
        <v>93</v>
      </c>
      <c r="I333" s="129">
        <v>94</v>
      </c>
      <c r="J333" s="129">
        <v>85</v>
      </c>
    </row>
    <row r="334" spans="1:10" x14ac:dyDescent="0.3">
      <c r="A334" s="129">
        <v>333</v>
      </c>
      <c r="B334" s="131" t="s">
        <v>6047</v>
      </c>
      <c r="C334" s="131" t="s">
        <v>44</v>
      </c>
      <c r="D334" s="131" t="s">
        <v>209</v>
      </c>
      <c r="E334" s="131" t="s">
        <v>2859</v>
      </c>
      <c r="F334" s="129">
        <v>126.18</v>
      </c>
      <c r="G334" s="129">
        <v>93</v>
      </c>
      <c r="H334" s="129">
        <v>95</v>
      </c>
      <c r="I334" s="129">
        <v>66</v>
      </c>
      <c r="J334" s="129">
        <v>86</v>
      </c>
    </row>
    <row r="335" spans="1:10" x14ac:dyDescent="0.3">
      <c r="A335" s="129">
        <v>334</v>
      </c>
      <c r="B335" s="131" t="s">
        <v>1881</v>
      </c>
      <c r="C335" s="131" t="s">
        <v>36</v>
      </c>
      <c r="D335" s="131" t="s">
        <v>408</v>
      </c>
      <c r="E335" s="131" t="s">
        <v>2870</v>
      </c>
      <c r="F335" s="129">
        <v>126.09</v>
      </c>
      <c r="G335" s="129">
        <v>93</v>
      </c>
      <c r="H335" s="129">
        <v>87</v>
      </c>
      <c r="I335" s="129">
        <v>79</v>
      </c>
      <c r="J335" s="129">
        <v>90</v>
      </c>
    </row>
    <row r="336" spans="1:10" x14ac:dyDescent="0.3">
      <c r="A336" s="129">
        <v>335</v>
      </c>
      <c r="B336" s="131" t="s">
        <v>561</v>
      </c>
      <c r="C336" s="131" t="s">
        <v>24</v>
      </c>
      <c r="D336" s="131" t="s">
        <v>54</v>
      </c>
      <c r="E336" s="131" t="s">
        <v>2870</v>
      </c>
      <c r="F336" s="129">
        <v>126.06</v>
      </c>
      <c r="G336" s="129">
        <v>92</v>
      </c>
      <c r="H336" s="129">
        <v>96</v>
      </c>
      <c r="I336" s="129">
        <v>96</v>
      </c>
      <c r="J336" s="129">
        <v>88</v>
      </c>
    </row>
    <row r="337" spans="1:10" x14ac:dyDescent="0.3">
      <c r="A337" s="129">
        <v>336</v>
      </c>
      <c r="B337" s="131" t="s">
        <v>894</v>
      </c>
      <c r="C337" s="131" t="s">
        <v>66</v>
      </c>
      <c r="D337" s="131" t="s">
        <v>98</v>
      </c>
      <c r="E337" s="131" t="s">
        <v>2870</v>
      </c>
      <c r="F337" s="129">
        <v>125.98</v>
      </c>
      <c r="G337" s="129">
        <v>92</v>
      </c>
      <c r="H337" s="129">
        <v>91</v>
      </c>
      <c r="I337" s="129">
        <v>74</v>
      </c>
      <c r="J337" s="129">
        <v>92</v>
      </c>
    </row>
    <row r="338" spans="1:10" x14ac:dyDescent="0.3">
      <c r="A338" s="129">
        <v>337</v>
      </c>
      <c r="B338" s="131" t="s">
        <v>9064</v>
      </c>
      <c r="C338" s="131" t="s">
        <v>44</v>
      </c>
      <c r="D338" s="131" t="s">
        <v>111</v>
      </c>
      <c r="E338" s="131" t="s">
        <v>2861</v>
      </c>
      <c r="F338" s="129">
        <v>125.86</v>
      </c>
      <c r="G338" s="129">
        <v>92</v>
      </c>
      <c r="H338" s="129">
        <v>18</v>
      </c>
      <c r="I338" s="129">
        <v>76</v>
      </c>
      <c r="J338" s="129">
        <v>96</v>
      </c>
    </row>
    <row r="339" spans="1:10" x14ac:dyDescent="0.3">
      <c r="A339" s="129">
        <v>338</v>
      </c>
      <c r="B339" s="131" t="s">
        <v>1968</v>
      </c>
      <c r="C339" s="131" t="s">
        <v>31</v>
      </c>
      <c r="D339" s="131" t="s">
        <v>2825</v>
      </c>
      <c r="E339" s="131" t="s">
        <v>2870</v>
      </c>
      <c r="F339" s="129">
        <v>125.79</v>
      </c>
      <c r="G339" s="129">
        <v>92</v>
      </c>
      <c r="H339" s="129">
        <v>79</v>
      </c>
      <c r="I339" s="129">
        <v>63</v>
      </c>
      <c r="J339" s="129">
        <v>52</v>
      </c>
    </row>
    <row r="340" spans="1:10" x14ac:dyDescent="0.3">
      <c r="A340" s="129">
        <v>339</v>
      </c>
      <c r="B340" s="131" t="s">
        <v>1612</v>
      </c>
      <c r="C340" s="131" t="s">
        <v>31</v>
      </c>
      <c r="D340" s="131" t="s">
        <v>88</v>
      </c>
      <c r="E340" s="131" t="s">
        <v>2861</v>
      </c>
      <c r="F340" s="129">
        <v>125.75</v>
      </c>
      <c r="G340" s="129">
        <v>92</v>
      </c>
      <c r="H340" s="129">
        <v>98</v>
      </c>
      <c r="I340" s="129">
        <v>32</v>
      </c>
      <c r="J340" s="129">
        <v>20</v>
      </c>
    </row>
    <row r="341" spans="1:10" x14ac:dyDescent="0.3">
      <c r="A341" s="129">
        <v>340</v>
      </c>
      <c r="B341" s="131" t="s">
        <v>6783</v>
      </c>
      <c r="C341" s="131" t="s">
        <v>115</v>
      </c>
      <c r="D341" s="131" t="s">
        <v>221</v>
      </c>
      <c r="E341" s="131" t="s">
        <v>2859</v>
      </c>
      <c r="F341" s="129">
        <v>125.58</v>
      </c>
      <c r="G341" s="129">
        <v>92</v>
      </c>
      <c r="H341" s="129">
        <v>92</v>
      </c>
      <c r="I341" s="129">
        <v>62</v>
      </c>
      <c r="J341" s="129">
        <v>15</v>
      </c>
    </row>
    <row r="342" spans="1:10" x14ac:dyDescent="0.3">
      <c r="A342" s="129">
        <v>341</v>
      </c>
      <c r="B342" s="131" t="s">
        <v>1622</v>
      </c>
      <c r="C342" s="131" t="s">
        <v>115</v>
      </c>
      <c r="D342" s="131" t="s">
        <v>200</v>
      </c>
      <c r="E342" s="131" t="s">
        <v>2870</v>
      </c>
      <c r="F342" s="129">
        <v>125.5</v>
      </c>
      <c r="G342" s="129">
        <v>92</v>
      </c>
      <c r="H342" s="129">
        <v>94</v>
      </c>
      <c r="I342" s="129">
        <v>89</v>
      </c>
      <c r="J342" s="129">
        <v>88</v>
      </c>
    </row>
    <row r="343" spans="1:10" x14ac:dyDescent="0.3">
      <c r="A343" s="129">
        <v>342</v>
      </c>
      <c r="B343" s="131" t="s">
        <v>1697</v>
      </c>
      <c r="C343" s="131" t="s">
        <v>115</v>
      </c>
      <c r="D343" s="131" t="s">
        <v>200</v>
      </c>
      <c r="E343" s="131" t="s">
        <v>2870</v>
      </c>
      <c r="F343" s="129">
        <v>125.44</v>
      </c>
      <c r="G343" s="129">
        <v>92</v>
      </c>
      <c r="H343" s="129">
        <v>92</v>
      </c>
      <c r="I343" s="129">
        <v>91</v>
      </c>
      <c r="J343" s="129">
        <v>98</v>
      </c>
    </row>
    <row r="344" spans="1:10" x14ac:dyDescent="0.3">
      <c r="A344" s="129">
        <v>343</v>
      </c>
      <c r="B344" s="131" t="s">
        <v>9388</v>
      </c>
      <c r="C344" s="131" t="s">
        <v>24</v>
      </c>
      <c r="D344" s="131" t="s">
        <v>56</v>
      </c>
      <c r="E344" s="131" t="s">
        <v>2861</v>
      </c>
      <c r="F344" s="129">
        <v>125.43</v>
      </c>
      <c r="G344" s="129">
        <v>92</v>
      </c>
      <c r="H344" s="129">
        <v>11</v>
      </c>
      <c r="I344" s="129">
        <v>15</v>
      </c>
      <c r="J344" s="129">
        <v>18</v>
      </c>
    </row>
    <row r="345" spans="1:10" x14ac:dyDescent="0.3">
      <c r="A345" s="129">
        <v>344</v>
      </c>
      <c r="B345" s="131" t="s">
        <v>7141</v>
      </c>
      <c r="C345" s="131" t="s">
        <v>44</v>
      </c>
      <c r="D345" s="131" t="s">
        <v>127</v>
      </c>
      <c r="E345" s="131" t="s">
        <v>2861</v>
      </c>
      <c r="F345" s="129">
        <v>125.43</v>
      </c>
      <c r="G345" s="129">
        <v>92</v>
      </c>
      <c r="H345" s="129">
        <v>86</v>
      </c>
      <c r="I345" s="129">
        <v>42</v>
      </c>
      <c r="J345" s="129">
        <v>8</v>
      </c>
    </row>
    <row r="346" spans="1:10" x14ac:dyDescent="0.3">
      <c r="A346" s="129">
        <v>345</v>
      </c>
      <c r="B346" s="131" t="s">
        <v>6990</v>
      </c>
      <c r="C346" s="131" t="s">
        <v>28</v>
      </c>
      <c r="D346" s="131" t="s">
        <v>2828</v>
      </c>
      <c r="E346" s="131" t="s">
        <v>2861</v>
      </c>
      <c r="F346" s="129">
        <v>125.43</v>
      </c>
      <c r="G346" s="129">
        <v>92</v>
      </c>
      <c r="H346" s="129">
        <v>93</v>
      </c>
      <c r="I346" s="129">
        <v>36</v>
      </c>
      <c r="J346" s="129">
        <v>76</v>
      </c>
    </row>
    <row r="347" spans="1:10" x14ac:dyDescent="0.3">
      <c r="A347" s="129">
        <v>346</v>
      </c>
      <c r="B347" s="131" t="s">
        <v>8330</v>
      </c>
      <c r="C347" s="131" t="s">
        <v>44</v>
      </c>
      <c r="D347" s="131" t="s">
        <v>2853</v>
      </c>
      <c r="E347" s="131" t="s">
        <v>2861</v>
      </c>
      <c r="F347" s="129">
        <v>125.35</v>
      </c>
      <c r="G347" s="129">
        <v>92</v>
      </c>
      <c r="H347" s="129">
        <v>64</v>
      </c>
      <c r="I347" s="129">
        <v>86</v>
      </c>
      <c r="J347" s="129">
        <v>18</v>
      </c>
    </row>
    <row r="348" spans="1:10" x14ac:dyDescent="0.3">
      <c r="A348" s="129">
        <v>347</v>
      </c>
      <c r="B348" s="131" t="s">
        <v>2401</v>
      </c>
      <c r="C348" s="131" t="s">
        <v>66</v>
      </c>
      <c r="D348" s="131" t="s">
        <v>259</v>
      </c>
      <c r="E348" s="131" t="s">
        <v>2861</v>
      </c>
      <c r="F348" s="129">
        <v>125.25</v>
      </c>
      <c r="G348" s="129">
        <v>92</v>
      </c>
      <c r="H348" s="129">
        <v>87</v>
      </c>
      <c r="I348" s="129">
        <v>63</v>
      </c>
      <c r="J348" s="129">
        <v>55</v>
      </c>
    </row>
    <row r="349" spans="1:10" x14ac:dyDescent="0.3">
      <c r="A349" s="129">
        <v>348</v>
      </c>
      <c r="B349" s="131" t="s">
        <v>7686</v>
      </c>
      <c r="C349" s="131" t="s">
        <v>48</v>
      </c>
      <c r="D349" s="131" t="s">
        <v>1603</v>
      </c>
      <c r="E349" s="131" t="s">
        <v>2859</v>
      </c>
      <c r="F349" s="129">
        <v>125.13</v>
      </c>
      <c r="G349" s="129">
        <v>92</v>
      </c>
      <c r="H349" s="129">
        <v>74</v>
      </c>
      <c r="I349" s="129">
        <v>33</v>
      </c>
      <c r="J349" s="129">
        <v>17</v>
      </c>
    </row>
    <row r="350" spans="1:10" x14ac:dyDescent="0.3">
      <c r="A350" s="129">
        <v>349</v>
      </c>
      <c r="B350" s="131" t="s">
        <v>254</v>
      </c>
      <c r="C350" s="131" t="s">
        <v>44</v>
      </c>
      <c r="D350" s="131" t="s">
        <v>2849</v>
      </c>
      <c r="E350" s="131" t="s">
        <v>2870</v>
      </c>
      <c r="F350" s="129">
        <v>125.11</v>
      </c>
      <c r="G350" s="129">
        <v>92</v>
      </c>
      <c r="H350" s="129">
        <v>84</v>
      </c>
      <c r="I350" s="129">
        <v>94</v>
      </c>
      <c r="J350" s="129">
        <v>87</v>
      </c>
    </row>
    <row r="351" spans="1:10" x14ac:dyDescent="0.3">
      <c r="A351" s="129">
        <v>350</v>
      </c>
      <c r="B351" s="131" t="s">
        <v>9389</v>
      </c>
      <c r="C351" s="131" t="s">
        <v>66</v>
      </c>
      <c r="D351" s="131" t="s">
        <v>65</v>
      </c>
      <c r="E351" s="131" t="s">
        <v>2861</v>
      </c>
      <c r="F351" s="129">
        <v>124.98</v>
      </c>
      <c r="G351" s="129">
        <v>92</v>
      </c>
      <c r="H351" s="129">
        <v>26</v>
      </c>
      <c r="I351" s="129">
        <v>13</v>
      </c>
      <c r="J351" s="129">
        <v>47</v>
      </c>
    </row>
    <row r="352" spans="1:10" x14ac:dyDescent="0.3">
      <c r="A352" s="129">
        <v>351</v>
      </c>
      <c r="B352" s="131" t="s">
        <v>398</v>
      </c>
      <c r="C352" s="131" t="s">
        <v>31</v>
      </c>
      <c r="D352" s="131" t="s">
        <v>223</v>
      </c>
      <c r="E352" s="131" t="s">
        <v>2870</v>
      </c>
      <c r="F352" s="129">
        <v>124.96</v>
      </c>
      <c r="G352" s="129">
        <v>92</v>
      </c>
      <c r="H352" s="129">
        <v>90</v>
      </c>
      <c r="I352" s="129">
        <v>83</v>
      </c>
      <c r="J352" s="129">
        <v>79</v>
      </c>
    </row>
    <row r="353" spans="1:10" x14ac:dyDescent="0.3">
      <c r="A353" s="129">
        <v>352</v>
      </c>
      <c r="B353" s="131" t="s">
        <v>1337</v>
      </c>
      <c r="C353" s="131" t="s">
        <v>44</v>
      </c>
      <c r="D353" s="131" t="s">
        <v>111</v>
      </c>
      <c r="E353" s="131" t="s">
        <v>2861</v>
      </c>
      <c r="F353" s="129">
        <v>124.94</v>
      </c>
      <c r="G353" s="129">
        <v>92</v>
      </c>
      <c r="H353" s="129">
        <v>82</v>
      </c>
      <c r="I353" s="129">
        <v>43</v>
      </c>
      <c r="J353" s="129">
        <v>8</v>
      </c>
    </row>
    <row r="354" spans="1:10" x14ac:dyDescent="0.3">
      <c r="A354" s="129">
        <v>353</v>
      </c>
      <c r="B354" s="131" t="s">
        <v>7860</v>
      </c>
      <c r="C354" s="131" t="s">
        <v>44</v>
      </c>
      <c r="D354" s="131" t="s">
        <v>2853</v>
      </c>
      <c r="E354" s="131" t="s">
        <v>2861</v>
      </c>
      <c r="F354" s="129">
        <v>124.89</v>
      </c>
      <c r="G354" s="129">
        <v>92</v>
      </c>
      <c r="H354" s="129">
        <v>16</v>
      </c>
      <c r="I354" s="129">
        <v>13</v>
      </c>
      <c r="J354" s="129">
        <v>7</v>
      </c>
    </row>
    <row r="355" spans="1:10" x14ac:dyDescent="0.3">
      <c r="A355" s="129">
        <v>354</v>
      </c>
      <c r="B355" s="131" t="s">
        <v>3089</v>
      </c>
      <c r="C355" s="131" t="s">
        <v>66</v>
      </c>
      <c r="D355" s="131" t="s">
        <v>509</v>
      </c>
      <c r="E355" s="131" t="s">
        <v>2861</v>
      </c>
      <c r="F355" s="129">
        <v>124.88</v>
      </c>
      <c r="G355" s="129">
        <v>92</v>
      </c>
      <c r="H355" s="129">
        <v>96</v>
      </c>
      <c r="I355" s="129">
        <v>89</v>
      </c>
      <c r="J355" s="129">
        <v>83</v>
      </c>
    </row>
    <row r="356" spans="1:10" x14ac:dyDescent="0.3">
      <c r="A356" s="129">
        <v>355</v>
      </c>
      <c r="B356" s="131" t="s">
        <v>1910</v>
      </c>
      <c r="C356" s="131" t="s">
        <v>31</v>
      </c>
      <c r="D356" s="131" t="s">
        <v>301</v>
      </c>
      <c r="E356" s="131" t="s">
        <v>2861</v>
      </c>
      <c r="F356" s="129">
        <v>124.85</v>
      </c>
      <c r="G356" s="129">
        <v>92</v>
      </c>
      <c r="H356" s="129">
        <v>93</v>
      </c>
      <c r="I356" s="129">
        <v>86</v>
      </c>
      <c r="J356" s="129">
        <v>80</v>
      </c>
    </row>
    <row r="357" spans="1:10" x14ac:dyDescent="0.3">
      <c r="A357" s="129">
        <v>356</v>
      </c>
      <c r="B357" s="131" t="s">
        <v>7680</v>
      </c>
      <c r="C357" s="131" t="s">
        <v>31</v>
      </c>
      <c r="D357" s="131" t="s">
        <v>223</v>
      </c>
      <c r="E357" s="131" t="s">
        <v>2861</v>
      </c>
      <c r="F357" s="129">
        <v>124.83</v>
      </c>
      <c r="G357" s="129">
        <v>92</v>
      </c>
      <c r="H357" s="129">
        <v>90</v>
      </c>
      <c r="I357" s="129">
        <v>4</v>
      </c>
      <c r="J357" s="129">
        <v>5</v>
      </c>
    </row>
    <row r="358" spans="1:10" x14ac:dyDescent="0.3">
      <c r="A358" s="129">
        <v>357</v>
      </c>
      <c r="B358" s="131" t="s">
        <v>1868</v>
      </c>
      <c r="C358" s="131" t="s">
        <v>31</v>
      </c>
      <c r="D358" s="131" t="s">
        <v>2833</v>
      </c>
      <c r="E358" s="131" t="s">
        <v>2861</v>
      </c>
      <c r="F358" s="129">
        <v>124.79</v>
      </c>
      <c r="G358" s="129">
        <v>92</v>
      </c>
      <c r="H358" s="129">
        <v>91</v>
      </c>
      <c r="I358" s="129">
        <v>91</v>
      </c>
      <c r="J358" s="129">
        <v>76</v>
      </c>
    </row>
    <row r="359" spans="1:10" x14ac:dyDescent="0.3">
      <c r="A359" s="129">
        <v>358</v>
      </c>
      <c r="B359" s="131" t="s">
        <v>5705</v>
      </c>
      <c r="C359" s="131" t="s">
        <v>44</v>
      </c>
      <c r="D359" s="131" t="s">
        <v>111</v>
      </c>
      <c r="E359" s="131" t="s">
        <v>2861</v>
      </c>
      <c r="F359" s="129">
        <v>124.74</v>
      </c>
      <c r="G359" s="129">
        <v>92</v>
      </c>
      <c r="H359" s="129">
        <v>95</v>
      </c>
      <c r="I359" s="129">
        <v>97</v>
      </c>
      <c r="J359" s="129">
        <v>9</v>
      </c>
    </row>
    <row r="360" spans="1:10" x14ac:dyDescent="0.3">
      <c r="A360" s="129">
        <v>359</v>
      </c>
      <c r="B360" s="131" t="s">
        <v>1729</v>
      </c>
      <c r="C360" s="131" t="s">
        <v>48</v>
      </c>
      <c r="D360" s="131" t="s">
        <v>1520</v>
      </c>
      <c r="E360" s="131" t="s">
        <v>2870</v>
      </c>
      <c r="F360" s="129">
        <v>124.64</v>
      </c>
      <c r="G360" s="129">
        <v>92</v>
      </c>
      <c r="H360" s="129">
        <v>87</v>
      </c>
      <c r="I360" s="129">
        <v>79</v>
      </c>
      <c r="J360" s="129">
        <v>93</v>
      </c>
    </row>
    <row r="361" spans="1:10" x14ac:dyDescent="0.3">
      <c r="A361" s="129">
        <v>360</v>
      </c>
      <c r="B361" s="131" t="s">
        <v>9390</v>
      </c>
      <c r="C361" s="131" t="s">
        <v>44</v>
      </c>
      <c r="D361" s="131" t="s">
        <v>111</v>
      </c>
      <c r="E361" s="131" t="s">
        <v>2861</v>
      </c>
      <c r="F361" s="129">
        <v>124.54</v>
      </c>
      <c r="G361" s="129">
        <v>92</v>
      </c>
      <c r="H361" s="129">
        <v>23</v>
      </c>
      <c r="I361" s="129">
        <v>12</v>
      </c>
      <c r="J361" s="129">
        <v>24</v>
      </c>
    </row>
    <row r="362" spans="1:10" x14ac:dyDescent="0.3">
      <c r="A362" s="129">
        <v>361</v>
      </c>
      <c r="B362" s="131" t="s">
        <v>1600</v>
      </c>
      <c r="C362" s="131" t="s">
        <v>48</v>
      </c>
      <c r="D362" s="131" t="s">
        <v>153</v>
      </c>
      <c r="E362" s="131" t="s">
        <v>2861</v>
      </c>
      <c r="F362" s="129">
        <v>124.51</v>
      </c>
      <c r="G362" s="129">
        <v>92</v>
      </c>
      <c r="H362" s="129">
        <v>89</v>
      </c>
      <c r="I362" s="129">
        <v>87</v>
      </c>
      <c r="J362" s="129">
        <v>94</v>
      </c>
    </row>
    <row r="363" spans="1:10" x14ac:dyDescent="0.3">
      <c r="A363" s="129">
        <v>362</v>
      </c>
      <c r="B363" s="131" t="s">
        <v>873</v>
      </c>
      <c r="C363" s="131" t="s">
        <v>36</v>
      </c>
      <c r="D363" s="131" t="s">
        <v>276</v>
      </c>
      <c r="E363" s="131" t="s">
        <v>2870</v>
      </c>
      <c r="F363" s="129">
        <v>124.36</v>
      </c>
      <c r="G363" s="129">
        <v>92</v>
      </c>
      <c r="H363" s="129">
        <v>35</v>
      </c>
      <c r="I363" s="129">
        <v>74</v>
      </c>
      <c r="J363" s="129">
        <v>83</v>
      </c>
    </row>
    <row r="364" spans="1:10" x14ac:dyDescent="0.3">
      <c r="A364" s="129">
        <v>363</v>
      </c>
      <c r="B364" s="131" t="s">
        <v>7152</v>
      </c>
      <c r="C364" s="131" t="s">
        <v>31</v>
      </c>
      <c r="D364" s="131" t="s">
        <v>701</v>
      </c>
      <c r="E364" s="131" t="s">
        <v>2861</v>
      </c>
      <c r="F364" s="129">
        <v>124.34</v>
      </c>
      <c r="G364" s="129">
        <v>92</v>
      </c>
      <c r="H364" s="129">
        <v>82</v>
      </c>
      <c r="I364" s="129">
        <v>24</v>
      </c>
      <c r="J364" s="129">
        <v>8</v>
      </c>
    </row>
    <row r="365" spans="1:10" x14ac:dyDescent="0.3">
      <c r="A365" s="129">
        <v>364</v>
      </c>
      <c r="B365" s="131" t="s">
        <v>2273</v>
      </c>
      <c r="C365" s="131" t="s">
        <v>44</v>
      </c>
      <c r="D365" s="131" t="s">
        <v>360</v>
      </c>
      <c r="E365" s="131" t="s">
        <v>2861</v>
      </c>
      <c r="F365" s="129">
        <v>124.33</v>
      </c>
      <c r="G365" s="129">
        <v>92</v>
      </c>
      <c r="H365" s="129">
        <v>43</v>
      </c>
      <c r="I365" s="129">
        <v>10</v>
      </c>
      <c r="J365" s="129">
        <v>71</v>
      </c>
    </row>
    <row r="366" spans="1:10" x14ac:dyDescent="0.3">
      <c r="A366" s="129">
        <v>365</v>
      </c>
      <c r="B366" s="131" t="s">
        <v>214</v>
      </c>
      <c r="C366" s="131" t="s">
        <v>31</v>
      </c>
      <c r="D366" s="131" t="s">
        <v>130</v>
      </c>
      <c r="E366" s="131" t="s">
        <v>2861</v>
      </c>
      <c r="F366" s="129">
        <v>124.29</v>
      </c>
      <c r="G366" s="129">
        <v>92</v>
      </c>
      <c r="H366" s="129">
        <v>89</v>
      </c>
      <c r="I366" s="129">
        <v>91</v>
      </c>
      <c r="J366" s="129">
        <v>90</v>
      </c>
    </row>
    <row r="367" spans="1:10" x14ac:dyDescent="0.3">
      <c r="A367" s="129">
        <v>366</v>
      </c>
      <c r="B367" s="131" t="s">
        <v>1753</v>
      </c>
      <c r="C367" s="131" t="s">
        <v>44</v>
      </c>
      <c r="D367" s="131" t="s">
        <v>111</v>
      </c>
      <c r="E367" s="131" t="s">
        <v>2861</v>
      </c>
      <c r="F367" s="129">
        <v>124.18</v>
      </c>
      <c r="G367" s="129">
        <v>92</v>
      </c>
      <c r="H367" s="129">
        <v>86</v>
      </c>
      <c r="I367" s="129">
        <v>94</v>
      </c>
      <c r="J367" s="129">
        <v>98</v>
      </c>
    </row>
    <row r="368" spans="1:10" x14ac:dyDescent="0.3">
      <c r="A368" s="129">
        <v>367</v>
      </c>
      <c r="B368" s="131" t="s">
        <v>2913</v>
      </c>
      <c r="C368" s="131" t="s">
        <v>24</v>
      </c>
      <c r="D368" s="131" t="s">
        <v>504</v>
      </c>
      <c r="E368" s="131" t="s">
        <v>2861</v>
      </c>
      <c r="F368" s="129">
        <v>124.11</v>
      </c>
      <c r="G368" s="129">
        <v>92</v>
      </c>
      <c r="H368" s="129">
        <v>93</v>
      </c>
      <c r="I368" s="129">
        <v>95</v>
      </c>
      <c r="J368" s="129">
        <v>99</v>
      </c>
    </row>
    <row r="369" spans="1:10" x14ac:dyDescent="0.3">
      <c r="A369" s="129">
        <v>368</v>
      </c>
      <c r="B369" s="131" t="s">
        <v>2946</v>
      </c>
      <c r="C369" s="131" t="s">
        <v>31</v>
      </c>
      <c r="D369" s="131" t="s">
        <v>223</v>
      </c>
      <c r="E369" s="131" t="s">
        <v>2861</v>
      </c>
      <c r="F369" s="129">
        <v>124.08</v>
      </c>
      <c r="G369" s="129">
        <v>92</v>
      </c>
      <c r="H369" s="129">
        <v>81</v>
      </c>
      <c r="I369" s="129">
        <v>89</v>
      </c>
      <c r="J369" s="129">
        <v>94</v>
      </c>
    </row>
    <row r="370" spans="1:10" x14ac:dyDescent="0.3">
      <c r="A370" s="129">
        <v>369</v>
      </c>
      <c r="B370" s="131" t="s">
        <v>134</v>
      </c>
      <c r="C370" s="131" t="s">
        <v>31</v>
      </c>
      <c r="D370" s="131" t="s">
        <v>60</v>
      </c>
      <c r="E370" s="131" t="s">
        <v>2861</v>
      </c>
      <c r="F370" s="129">
        <v>124.07</v>
      </c>
      <c r="G370" s="129">
        <v>92</v>
      </c>
      <c r="H370" s="129">
        <v>88</v>
      </c>
      <c r="I370" s="129">
        <v>86</v>
      </c>
      <c r="J370" s="129">
        <v>85</v>
      </c>
    </row>
    <row r="371" spans="1:10" x14ac:dyDescent="0.3">
      <c r="A371" s="129">
        <v>370</v>
      </c>
      <c r="B371" s="131" t="s">
        <v>8329</v>
      </c>
      <c r="C371" s="131" t="s">
        <v>150</v>
      </c>
      <c r="D371" s="131" t="s">
        <v>186</v>
      </c>
      <c r="E371" s="131" t="s">
        <v>2859</v>
      </c>
      <c r="F371" s="129">
        <v>124.01</v>
      </c>
      <c r="G371" s="129">
        <v>92</v>
      </c>
      <c r="H371" s="129">
        <v>66</v>
      </c>
      <c r="I371" s="129">
        <v>34</v>
      </c>
      <c r="J371" s="129">
        <v>21</v>
      </c>
    </row>
    <row r="372" spans="1:10" x14ac:dyDescent="0.3">
      <c r="A372" s="129">
        <v>371</v>
      </c>
      <c r="B372" s="131" t="s">
        <v>1842</v>
      </c>
      <c r="C372" s="131" t="s">
        <v>28</v>
      </c>
      <c r="D372" s="131" t="s">
        <v>27</v>
      </c>
      <c r="E372" s="131" t="s">
        <v>2861</v>
      </c>
      <c r="F372" s="129">
        <v>123.96</v>
      </c>
      <c r="G372" s="129">
        <v>92</v>
      </c>
      <c r="H372" s="129">
        <v>79</v>
      </c>
      <c r="I372" s="129">
        <v>95</v>
      </c>
      <c r="J372" s="129">
        <v>99</v>
      </c>
    </row>
    <row r="373" spans="1:10" x14ac:dyDescent="0.3">
      <c r="A373" s="129">
        <v>372</v>
      </c>
      <c r="B373" s="131" t="s">
        <v>7443</v>
      </c>
      <c r="C373" s="131" t="s">
        <v>115</v>
      </c>
      <c r="D373" s="131" t="s">
        <v>200</v>
      </c>
      <c r="E373" s="131" t="s">
        <v>2870</v>
      </c>
      <c r="F373" s="129">
        <v>123.95</v>
      </c>
      <c r="G373" s="129">
        <v>92</v>
      </c>
      <c r="H373" s="129">
        <v>77</v>
      </c>
      <c r="I373" s="129">
        <v>73</v>
      </c>
      <c r="J373" s="129">
        <v>81</v>
      </c>
    </row>
    <row r="374" spans="1:10" x14ac:dyDescent="0.3">
      <c r="A374" s="129">
        <v>373</v>
      </c>
      <c r="B374" s="131" t="s">
        <v>2917</v>
      </c>
      <c r="C374" s="131" t="s">
        <v>28</v>
      </c>
      <c r="D374" s="131" t="s">
        <v>162</v>
      </c>
      <c r="E374" s="131" t="s">
        <v>2870</v>
      </c>
      <c r="F374" s="129">
        <v>123.92</v>
      </c>
      <c r="G374" s="129">
        <v>92</v>
      </c>
      <c r="H374" s="129">
        <v>96</v>
      </c>
      <c r="I374" s="129">
        <v>97</v>
      </c>
      <c r="J374" s="129">
        <v>89</v>
      </c>
    </row>
    <row r="375" spans="1:10" x14ac:dyDescent="0.3">
      <c r="A375" s="129">
        <v>374</v>
      </c>
      <c r="B375" s="131" t="s">
        <v>7622</v>
      </c>
      <c r="C375" s="131" t="s">
        <v>31</v>
      </c>
      <c r="D375" s="131" t="s">
        <v>30</v>
      </c>
      <c r="E375" s="131" t="s">
        <v>2861</v>
      </c>
      <c r="F375" s="129">
        <v>123.87</v>
      </c>
      <c r="G375" s="129">
        <v>92</v>
      </c>
      <c r="H375" s="129">
        <v>91</v>
      </c>
      <c r="I375" s="129">
        <v>54</v>
      </c>
      <c r="J375" s="129">
        <v>16</v>
      </c>
    </row>
    <row r="376" spans="1:10" x14ac:dyDescent="0.3">
      <c r="A376" s="129">
        <v>375</v>
      </c>
      <c r="B376" s="131" t="s">
        <v>1558</v>
      </c>
      <c r="C376" s="131" t="s">
        <v>24</v>
      </c>
      <c r="D376" s="131" t="s">
        <v>504</v>
      </c>
      <c r="E376" s="131" t="s">
        <v>2870</v>
      </c>
      <c r="F376" s="129">
        <v>123.85</v>
      </c>
      <c r="G376" s="129">
        <v>92</v>
      </c>
      <c r="H376" s="129">
        <v>80</v>
      </c>
      <c r="I376" s="129">
        <v>66</v>
      </c>
      <c r="J376" s="129">
        <v>79</v>
      </c>
    </row>
    <row r="377" spans="1:10" x14ac:dyDescent="0.3">
      <c r="A377" s="129">
        <v>376</v>
      </c>
      <c r="B377" s="131" t="s">
        <v>3028</v>
      </c>
      <c r="C377" s="131" t="s">
        <v>36</v>
      </c>
      <c r="D377" s="131" t="s">
        <v>365</v>
      </c>
      <c r="E377" s="131" t="s">
        <v>2870</v>
      </c>
      <c r="F377" s="129">
        <v>123.75</v>
      </c>
      <c r="G377" s="129">
        <v>92</v>
      </c>
      <c r="H377" s="129">
        <v>91</v>
      </c>
      <c r="I377" s="129">
        <v>82</v>
      </c>
      <c r="J377" s="129">
        <v>78</v>
      </c>
    </row>
    <row r="378" spans="1:10" x14ac:dyDescent="0.3">
      <c r="A378" s="129">
        <v>377</v>
      </c>
      <c r="B378" s="131" t="s">
        <v>9391</v>
      </c>
      <c r="C378" s="131" t="s">
        <v>28</v>
      </c>
      <c r="D378" s="131" t="s">
        <v>696</v>
      </c>
      <c r="E378" s="131" t="s">
        <v>2861</v>
      </c>
      <c r="F378" s="129">
        <v>123.7</v>
      </c>
      <c r="G378" s="129">
        <v>92</v>
      </c>
      <c r="H378" s="129">
        <v>69</v>
      </c>
      <c r="I378" s="129">
        <v>71</v>
      </c>
      <c r="J378" s="129">
        <v>57</v>
      </c>
    </row>
    <row r="379" spans="1:10" x14ac:dyDescent="0.3">
      <c r="A379" s="129">
        <v>378</v>
      </c>
      <c r="B379" s="131" t="s">
        <v>7695</v>
      </c>
      <c r="C379" s="131" t="s">
        <v>44</v>
      </c>
      <c r="D379" s="131" t="s">
        <v>127</v>
      </c>
      <c r="E379" s="131" t="s">
        <v>2861</v>
      </c>
      <c r="F379" s="129">
        <v>123.67</v>
      </c>
      <c r="G379" s="129">
        <v>92</v>
      </c>
      <c r="H379" s="129">
        <v>71</v>
      </c>
      <c r="I379" s="129">
        <v>79</v>
      </c>
      <c r="J379" s="129">
        <v>13</v>
      </c>
    </row>
    <row r="380" spans="1:10" x14ac:dyDescent="0.3">
      <c r="A380" s="129">
        <v>379</v>
      </c>
      <c r="B380" s="131" t="s">
        <v>9392</v>
      </c>
      <c r="C380" s="131" t="s">
        <v>150</v>
      </c>
      <c r="D380" s="131" t="s">
        <v>2840</v>
      </c>
      <c r="E380" s="131" t="s">
        <v>2861</v>
      </c>
      <c r="F380" s="129">
        <v>123.63</v>
      </c>
      <c r="G380" s="129">
        <v>92</v>
      </c>
      <c r="H380" s="129">
        <v>71</v>
      </c>
      <c r="I380" s="129">
        <v>42</v>
      </c>
      <c r="J380" s="129">
        <v>16</v>
      </c>
    </row>
    <row r="381" spans="1:10" x14ac:dyDescent="0.3">
      <c r="A381" s="129">
        <v>380</v>
      </c>
      <c r="B381" s="131" t="s">
        <v>6458</v>
      </c>
      <c r="C381" s="131" t="s">
        <v>31</v>
      </c>
      <c r="D381" s="131" t="s">
        <v>30</v>
      </c>
      <c r="E381" s="131" t="s">
        <v>2861</v>
      </c>
      <c r="F381" s="129">
        <v>123.61</v>
      </c>
      <c r="G381" s="129">
        <v>92</v>
      </c>
      <c r="H381" s="129">
        <v>87</v>
      </c>
      <c r="I381" s="129">
        <v>88</v>
      </c>
      <c r="J381" s="129">
        <v>83</v>
      </c>
    </row>
    <row r="382" spans="1:10" x14ac:dyDescent="0.3">
      <c r="A382" s="129">
        <v>381</v>
      </c>
      <c r="B382" s="131" t="s">
        <v>1595</v>
      </c>
      <c r="C382" s="131" t="s">
        <v>102</v>
      </c>
      <c r="D382" s="131" t="s">
        <v>326</v>
      </c>
      <c r="E382" s="131" t="s">
        <v>2870</v>
      </c>
      <c r="F382" s="129">
        <v>123.58</v>
      </c>
      <c r="G382" s="129">
        <v>92</v>
      </c>
      <c r="H382" s="129">
        <v>94</v>
      </c>
      <c r="I382" s="129">
        <v>96</v>
      </c>
      <c r="J382" s="129">
        <v>96</v>
      </c>
    </row>
    <row r="383" spans="1:10" x14ac:dyDescent="0.3">
      <c r="A383" s="129">
        <v>382</v>
      </c>
      <c r="B383" s="131" t="s">
        <v>8322</v>
      </c>
      <c r="C383" s="131" t="s">
        <v>31</v>
      </c>
      <c r="D383" s="131" t="s">
        <v>30</v>
      </c>
      <c r="E383" s="131" t="s">
        <v>2861</v>
      </c>
      <c r="F383" s="129">
        <v>123.5</v>
      </c>
      <c r="G383" s="129">
        <v>91</v>
      </c>
      <c r="H383" s="129">
        <v>40</v>
      </c>
      <c r="I383" s="129">
        <v>8</v>
      </c>
      <c r="J383" s="129">
        <v>35</v>
      </c>
    </row>
    <row r="384" spans="1:10" x14ac:dyDescent="0.3">
      <c r="A384" s="129">
        <v>383</v>
      </c>
      <c r="B384" s="131" t="s">
        <v>5689</v>
      </c>
      <c r="C384" s="131" t="s">
        <v>44</v>
      </c>
      <c r="D384" s="131" t="s">
        <v>111</v>
      </c>
      <c r="E384" s="131" t="s">
        <v>2861</v>
      </c>
      <c r="F384" s="129">
        <v>123.47</v>
      </c>
      <c r="G384" s="129">
        <v>91</v>
      </c>
      <c r="H384" s="129">
        <v>95</v>
      </c>
      <c r="I384" s="129">
        <v>93</v>
      </c>
      <c r="J384" s="129">
        <v>25</v>
      </c>
    </row>
    <row r="385" spans="1:10" x14ac:dyDescent="0.3">
      <c r="A385" s="129">
        <v>384</v>
      </c>
      <c r="B385" s="131" t="s">
        <v>7361</v>
      </c>
      <c r="C385" s="131" t="s">
        <v>24</v>
      </c>
      <c r="D385" s="131" t="s">
        <v>883</v>
      </c>
      <c r="E385" s="131" t="s">
        <v>2870</v>
      </c>
      <c r="F385" s="129">
        <v>123.45</v>
      </c>
      <c r="G385" s="129">
        <v>91</v>
      </c>
      <c r="H385" s="129">
        <v>87</v>
      </c>
      <c r="I385" s="129">
        <v>53</v>
      </c>
      <c r="J385" s="129">
        <v>75</v>
      </c>
    </row>
    <row r="386" spans="1:10" x14ac:dyDescent="0.3">
      <c r="A386" s="129">
        <v>385</v>
      </c>
      <c r="B386" s="131" t="s">
        <v>1270</v>
      </c>
      <c r="C386" s="131" t="s">
        <v>48</v>
      </c>
      <c r="D386" s="131" t="s">
        <v>1269</v>
      </c>
      <c r="E386" s="131" t="s">
        <v>2870</v>
      </c>
      <c r="F386" s="129">
        <v>123.34</v>
      </c>
      <c r="G386" s="129">
        <v>91</v>
      </c>
      <c r="H386" s="129">
        <v>82</v>
      </c>
      <c r="I386" s="129">
        <v>38</v>
      </c>
      <c r="J386" s="129">
        <v>27</v>
      </c>
    </row>
    <row r="387" spans="1:10" x14ac:dyDescent="0.3">
      <c r="A387" s="129">
        <v>386</v>
      </c>
      <c r="B387" s="131" t="s">
        <v>471</v>
      </c>
      <c r="C387" s="131" t="s">
        <v>36</v>
      </c>
      <c r="D387" s="131" t="s">
        <v>79</v>
      </c>
      <c r="E387" s="131" t="s">
        <v>2861</v>
      </c>
      <c r="F387" s="129">
        <v>123.31</v>
      </c>
      <c r="G387" s="129">
        <v>91</v>
      </c>
      <c r="H387" s="129">
        <v>89</v>
      </c>
      <c r="I387" s="129">
        <v>72</v>
      </c>
      <c r="J387" s="129">
        <v>97</v>
      </c>
    </row>
    <row r="388" spans="1:10" x14ac:dyDescent="0.3">
      <c r="A388" s="129">
        <v>387</v>
      </c>
      <c r="B388" s="131" t="s">
        <v>2884</v>
      </c>
      <c r="C388" s="131" t="s">
        <v>28</v>
      </c>
      <c r="D388" s="131" t="s">
        <v>27</v>
      </c>
      <c r="E388" s="131" t="s">
        <v>2861</v>
      </c>
      <c r="F388" s="129">
        <v>123.26</v>
      </c>
      <c r="G388" s="129">
        <v>91</v>
      </c>
      <c r="H388" s="129">
        <v>52</v>
      </c>
      <c r="I388" s="129">
        <v>94</v>
      </c>
      <c r="J388" s="129">
        <v>99</v>
      </c>
    </row>
    <row r="389" spans="1:10" x14ac:dyDescent="0.3">
      <c r="A389" s="129">
        <v>388</v>
      </c>
      <c r="B389" s="131" t="s">
        <v>6995</v>
      </c>
      <c r="C389" s="131" t="s">
        <v>48</v>
      </c>
      <c r="D389" s="131" t="s">
        <v>153</v>
      </c>
      <c r="E389" s="131" t="s">
        <v>2861</v>
      </c>
      <c r="F389" s="129">
        <v>123.25</v>
      </c>
      <c r="G389" s="129">
        <v>91</v>
      </c>
      <c r="H389" s="129">
        <v>92</v>
      </c>
      <c r="I389" s="129">
        <v>81</v>
      </c>
      <c r="J389" s="129">
        <v>32</v>
      </c>
    </row>
    <row r="390" spans="1:10" x14ac:dyDescent="0.3">
      <c r="A390" s="129">
        <v>389</v>
      </c>
      <c r="B390" s="131" t="s">
        <v>6009</v>
      </c>
      <c r="C390" s="131" t="s">
        <v>48</v>
      </c>
      <c r="D390" s="131" t="s">
        <v>1603</v>
      </c>
      <c r="E390" s="131" t="s">
        <v>2859</v>
      </c>
      <c r="F390" s="129">
        <v>123.09</v>
      </c>
      <c r="G390" s="129">
        <v>91</v>
      </c>
      <c r="H390" s="129">
        <v>92</v>
      </c>
      <c r="I390" s="129">
        <v>53</v>
      </c>
      <c r="J390" s="129">
        <v>70</v>
      </c>
    </row>
    <row r="391" spans="1:10" x14ac:dyDescent="0.3">
      <c r="A391" s="129">
        <v>390</v>
      </c>
      <c r="B391" s="131" t="s">
        <v>6906</v>
      </c>
      <c r="C391" s="131" t="s">
        <v>150</v>
      </c>
      <c r="D391" s="131" t="s">
        <v>2854</v>
      </c>
      <c r="E391" s="131" t="s">
        <v>2861</v>
      </c>
      <c r="F391" s="129">
        <v>123.04</v>
      </c>
      <c r="G391" s="129">
        <v>91</v>
      </c>
      <c r="H391" s="129">
        <v>96</v>
      </c>
      <c r="I391" s="129">
        <v>60</v>
      </c>
      <c r="J391" s="129">
        <v>28</v>
      </c>
    </row>
    <row r="392" spans="1:10" x14ac:dyDescent="0.3">
      <c r="A392" s="129">
        <v>391</v>
      </c>
      <c r="B392" s="131" t="s">
        <v>426</v>
      </c>
      <c r="C392" s="131" t="s">
        <v>24</v>
      </c>
      <c r="D392" s="131" t="s">
        <v>56</v>
      </c>
      <c r="E392" s="131" t="s">
        <v>2870</v>
      </c>
      <c r="F392" s="129">
        <v>122.98</v>
      </c>
      <c r="G392" s="129">
        <v>91</v>
      </c>
      <c r="H392" s="129">
        <v>92</v>
      </c>
      <c r="I392" s="129">
        <v>90</v>
      </c>
      <c r="J392" s="129">
        <v>84</v>
      </c>
    </row>
    <row r="393" spans="1:10" x14ac:dyDescent="0.3">
      <c r="A393" s="129">
        <v>392</v>
      </c>
      <c r="B393" s="131" t="s">
        <v>1549</v>
      </c>
      <c r="C393" s="131" t="s">
        <v>115</v>
      </c>
      <c r="D393" s="131" t="s">
        <v>221</v>
      </c>
      <c r="E393" s="131" t="s">
        <v>2870</v>
      </c>
      <c r="F393" s="129">
        <v>122.98</v>
      </c>
      <c r="G393" s="129">
        <v>91</v>
      </c>
      <c r="H393" s="129">
        <v>93</v>
      </c>
      <c r="I393" s="129">
        <v>94</v>
      </c>
      <c r="J393" s="129">
        <v>94</v>
      </c>
    </row>
    <row r="394" spans="1:10" x14ac:dyDescent="0.3">
      <c r="A394" s="129">
        <v>393</v>
      </c>
      <c r="B394" s="131" t="s">
        <v>8701</v>
      </c>
      <c r="C394" s="131" t="s">
        <v>31</v>
      </c>
      <c r="D394" s="131" t="s">
        <v>88</v>
      </c>
      <c r="E394" s="131" t="s">
        <v>2870</v>
      </c>
      <c r="F394" s="129">
        <v>122.93</v>
      </c>
      <c r="G394" s="129">
        <v>91</v>
      </c>
      <c r="H394" s="129">
        <v>42</v>
      </c>
      <c r="I394" s="129">
        <v>16</v>
      </c>
      <c r="J394" s="129">
        <v>18</v>
      </c>
    </row>
    <row r="395" spans="1:10" x14ac:dyDescent="0.3">
      <c r="A395" s="129">
        <v>394</v>
      </c>
      <c r="B395" s="131" t="s">
        <v>234</v>
      </c>
      <c r="C395" s="131" t="s">
        <v>31</v>
      </c>
      <c r="D395" s="131" t="s">
        <v>130</v>
      </c>
      <c r="E395" s="131" t="s">
        <v>2861</v>
      </c>
      <c r="F395" s="129">
        <v>122.9</v>
      </c>
      <c r="G395" s="129">
        <v>91</v>
      </c>
      <c r="H395" s="129">
        <v>89</v>
      </c>
      <c r="I395" s="129">
        <v>90</v>
      </c>
      <c r="J395" s="129">
        <v>84</v>
      </c>
    </row>
    <row r="396" spans="1:10" x14ac:dyDescent="0.3">
      <c r="A396" s="129">
        <v>395</v>
      </c>
      <c r="B396" s="131" t="s">
        <v>8000</v>
      </c>
      <c r="C396" s="131" t="s">
        <v>44</v>
      </c>
      <c r="D396" s="131" t="s">
        <v>127</v>
      </c>
      <c r="E396" s="131" t="s">
        <v>2861</v>
      </c>
      <c r="F396" s="129">
        <v>122.77</v>
      </c>
      <c r="G396" s="129">
        <v>91</v>
      </c>
      <c r="H396" s="129">
        <v>52</v>
      </c>
      <c r="I396" s="129">
        <v>44</v>
      </c>
      <c r="J396" s="129">
        <v>89</v>
      </c>
    </row>
    <row r="397" spans="1:10" x14ac:dyDescent="0.3">
      <c r="A397" s="129">
        <v>396</v>
      </c>
      <c r="B397" s="131" t="s">
        <v>7709</v>
      </c>
      <c r="C397" s="131" t="s">
        <v>44</v>
      </c>
      <c r="D397" s="131" t="s">
        <v>111</v>
      </c>
      <c r="E397" s="131" t="s">
        <v>2861</v>
      </c>
      <c r="F397" s="129">
        <v>122.7</v>
      </c>
      <c r="G397" s="129">
        <v>91</v>
      </c>
      <c r="H397" s="129">
        <v>93</v>
      </c>
      <c r="I397" s="129">
        <v>21</v>
      </c>
      <c r="J397" s="129">
        <v>13</v>
      </c>
    </row>
    <row r="398" spans="1:10" x14ac:dyDescent="0.3">
      <c r="A398" s="129">
        <v>397</v>
      </c>
      <c r="B398" s="131" t="s">
        <v>1848</v>
      </c>
      <c r="C398" s="131" t="s">
        <v>36</v>
      </c>
      <c r="D398" s="131" t="s">
        <v>247</v>
      </c>
      <c r="E398" s="131" t="s">
        <v>2861</v>
      </c>
      <c r="F398" s="129">
        <v>122.7</v>
      </c>
      <c r="G398" s="129">
        <v>91</v>
      </c>
      <c r="H398" s="129">
        <v>94</v>
      </c>
      <c r="I398" s="129">
        <v>76</v>
      </c>
      <c r="J398" s="129">
        <v>82</v>
      </c>
    </row>
    <row r="399" spans="1:10" x14ac:dyDescent="0.3">
      <c r="A399" s="129">
        <v>398</v>
      </c>
      <c r="B399" s="131" t="s">
        <v>1711</v>
      </c>
      <c r="C399" s="131" t="s">
        <v>44</v>
      </c>
      <c r="D399" s="131" t="s">
        <v>288</v>
      </c>
      <c r="E399" s="131" t="s">
        <v>2861</v>
      </c>
      <c r="F399" s="129">
        <v>122.64</v>
      </c>
      <c r="G399" s="129">
        <v>91</v>
      </c>
      <c r="H399" s="129">
        <v>62</v>
      </c>
      <c r="I399" s="129">
        <v>63</v>
      </c>
      <c r="J399" s="129">
        <v>62</v>
      </c>
    </row>
    <row r="400" spans="1:10" x14ac:dyDescent="0.3">
      <c r="A400" s="129">
        <v>399</v>
      </c>
      <c r="B400" s="131" t="s">
        <v>1854</v>
      </c>
      <c r="C400" s="131" t="s">
        <v>115</v>
      </c>
      <c r="D400" s="131" t="s">
        <v>200</v>
      </c>
      <c r="E400" s="131" t="s">
        <v>2870</v>
      </c>
      <c r="F400" s="129">
        <v>122.62</v>
      </c>
      <c r="G400" s="129">
        <v>91</v>
      </c>
      <c r="H400" s="129">
        <v>81</v>
      </c>
      <c r="I400" s="129">
        <v>90</v>
      </c>
      <c r="J400" s="129">
        <v>87</v>
      </c>
    </row>
    <row r="401" spans="1:10" x14ac:dyDescent="0.3">
      <c r="A401" s="129">
        <v>400</v>
      </c>
      <c r="B401" s="131" t="s">
        <v>6460</v>
      </c>
      <c r="C401" s="131" t="s">
        <v>44</v>
      </c>
      <c r="D401" s="131" t="s">
        <v>2853</v>
      </c>
      <c r="E401" s="131" t="s">
        <v>2861</v>
      </c>
      <c r="F401" s="129">
        <v>122.61</v>
      </c>
      <c r="G401" s="129">
        <v>91</v>
      </c>
      <c r="H401" s="129">
        <v>97</v>
      </c>
      <c r="I401" s="129">
        <v>66</v>
      </c>
      <c r="J401" s="129">
        <v>7</v>
      </c>
    </row>
    <row r="402" spans="1:10" x14ac:dyDescent="0.3">
      <c r="A402" s="129">
        <v>401</v>
      </c>
      <c r="B402" s="131" t="s">
        <v>2923</v>
      </c>
      <c r="C402" s="131" t="s">
        <v>44</v>
      </c>
      <c r="D402" s="131" t="s">
        <v>111</v>
      </c>
      <c r="E402" s="131" t="s">
        <v>2861</v>
      </c>
      <c r="F402" s="129">
        <v>122.6</v>
      </c>
      <c r="G402" s="129">
        <v>91</v>
      </c>
      <c r="H402" s="129">
        <v>93</v>
      </c>
      <c r="I402" s="129">
        <v>99</v>
      </c>
      <c r="J402" s="129">
        <v>90</v>
      </c>
    </row>
    <row r="403" spans="1:10" x14ac:dyDescent="0.3">
      <c r="A403" s="129">
        <v>402</v>
      </c>
      <c r="B403" s="131" t="s">
        <v>3043</v>
      </c>
      <c r="C403" s="131" t="s">
        <v>24</v>
      </c>
      <c r="D403" s="131" t="s">
        <v>504</v>
      </c>
      <c r="E403" s="131" t="s">
        <v>2870</v>
      </c>
      <c r="F403" s="129">
        <v>122.56</v>
      </c>
      <c r="G403" s="129">
        <v>91</v>
      </c>
      <c r="H403" s="129">
        <v>92</v>
      </c>
      <c r="I403" s="129">
        <v>91</v>
      </c>
      <c r="J403" s="129">
        <v>68</v>
      </c>
    </row>
    <row r="404" spans="1:10" x14ac:dyDescent="0.3">
      <c r="A404" s="129">
        <v>403</v>
      </c>
      <c r="B404" s="131" t="s">
        <v>5795</v>
      </c>
      <c r="C404" s="131" t="s">
        <v>102</v>
      </c>
      <c r="D404" s="131" t="s">
        <v>412</v>
      </c>
      <c r="E404" s="131" t="s">
        <v>2870</v>
      </c>
      <c r="F404" s="129">
        <v>122.48</v>
      </c>
      <c r="G404" s="129">
        <v>91</v>
      </c>
      <c r="H404" s="129">
        <v>91</v>
      </c>
      <c r="I404" s="129">
        <v>87</v>
      </c>
      <c r="J404" s="129">
        <v>92</v>
      </c>
    </row>
    <row r="405" spans="1:10" x14ac:dyDescent="0.3">
      <c r="A405" s="129">
        <v>404</v>
      </c>
      <c r="B405" s="131" t="s">
        <v>1006</v>
      </c>
      <c r="C405" s="131" t="s">
        <v>36</v>
      </c>
      <c r="D405" s="131" t="s">
        <v>202</v>
      </c>
      <c r="E405" s="131" t="s">
        <v>2861</v>
      </c>
      <c r="F405" s="129">
        <v>122.45</v>
      </c>
      <c r="G405" s="129">
        <v>91</v>
      </c>
      <c r="H405" s="129">
        <v>91</v>
      </c>
      <c r="I405" s="129">
        <v>89</v>
      </c>
      <c r="J405" s="129">
        <v>67</v>
      </c>
    </row>
    <row r="406" spans="1:10" x14ac:dyDescent="0.3">
      <c r="A406" s="129">
        <v>405</v>
      </c>
      <c r="B406" s="131" t="s">
        <v>442</v>
      </c>
      <c r="C406" s="131" t="s">
        <v>31</v>
      </c>
      <c r="D406" s="131" t="s">
        <v>130</v>
      </c>
      <c r="E406" s="131" t="s">
        <v>2861</v>
      </c>
      <c r="F406" s="129">
        <v>122.38</v>
      </c>
      <c r="G406" s="129">
        <v>91</v>
      </c>
      <c r="H406" s="129">
        <v>82</v>
      </c>
      <c r="I406" s="129">
        <v>46</v>
      </c>
      <c r="J406" s="129">
        <v>52</v>
      </c>
    </row>
    <row r="407" spans="1:10" x14ac:dyDescent="0.3">
      <c r="A407" s="129">
        <v>406</v>
      </c>
      <c r="B407" s="131" t="s">
        <v>7631</v>
      </c>
      <c r="C407" s="131" t="s">
        <v>24</v>
      </c>
      <c r="D407" s="131" t="s">
        <v>92</v>
      </c>
      <c r="E407" s="131" t="s">
        <v>2861</v>
      </c>
      <c r="F407" s="129">
        <v>122.33</v>
      </c>
      <c r="G407" s="129">
        <v>91</v>
      </c>
      <c r="H407" s="129">
        <v>86</v>
      </c>
      <c r="I407" s="129">
        <v>48</v>
      </c>
      <c r="J407" s="129">
        <v>41</v>
      </c>
    </row>
    <row r="408" spans="1:10" x14ac:dyDescent="0.3">
      <c r="A408" s="129">
        <v>407</v>
      </c>
      <c r="B408" s="131" t="s">
        <v>1877</v>
      </c>
      <c r="C408" s="131" t="s">
        <v>24</v>
      </c>
      <c r="D408" s="131" t="s">
        <v>56</v>
      </c>
      <c r="E408" s="131" t="s">
        <v>2870</v>
      </c>
      <c r="F408" s="129">
        <v>122.33</v>
      </c>
      <c r="G408" s="129">
        <v>91</v>
      </c>
      <c r="H408" s="129">
        <v>94</v>
      </c>
      <c r="I408" s="129">
        <v>90</v>
      </c>
      <c r="J408" s="129">
        <v>84</v>
      </c>
    </row>
    <row r="409" spans="1:10" x14ac:dyDescent="0.3">
      <c r="A409" s="129">
        <v>408</v>
      </c>
      <c r="B409" s="131" t="s">
        <v>2390</v>
      </c>
      <c r="C409" s="131" t="s">
        <v>31</v>
      </c>
      <c r="D409" s="131" t="s">
        <v>2825</v>
      </c>
      <c r="E409" s="131" t="s">
        <v>2861</v>
      </c>
      <c r="F409" s="129">
        <v>122.28</v>
      </c>
      <c r="G409" s="129">
        <v>91</v>
      </c>
      <c r="H409" s="129">
        <v>88</v>
      </c>
      <c r="I409" s="129">
        <v>27</v>
      </c>
      <c r="J409" s="129">
        <v>49</v>
      </c>
    </row>
    <row r="410" spans="1:10" x14ac:dyDescent="0.3">
      <c r="A410" s="129">
        <v>409</v>
      </c>
      <c r="B410" s="131" t="s">
        <v>1460</v>
      </c>
      <c r="C410" s="131" t="s">
        <v>48</v>
      </c>
      <c r="D410" s="131" t="s">
        <v>47</v>
      </c>
      <c r="E410" s="131" t="s">
        <v>2861</v>
      </c>
      <c r="F410" s="129">
        <v>122.18</v>
      </c>
      <c r="G410" s="129">
        <v>91</v>
      </c>
      <c r="H410" s="129">
        <v>95</v>
      </c>
      <c r="I410" s="129">
        <v>93</v>
      </c>
      <c r="J410" s="129">
        <v>87</v>
      </c>
    </row>
    <row r="411" spans="1:10" x14ac:dyDescent="0.3">
      <c r="A411" s="129">
        <v>410</v>
      </c>
      <c r="B411" s="131" t="s">
        <v>7687</v>
      </c>
      <c r="C411" s="131" t="s">
        <v>31</v>
      </c>
      <c r="D411" s="131" t="s">
        <v>109</v>
      </c>
      <c r="E411" s="131" t="s">
        <v>2859</v>
      </c>
      <c r="F411" s="129">
        <v>122.09</v>
      </c>
      <c r="G411" s="129">
        <v>91</v>
      </c>
      <c r="H411" s="129">
        <v>74</v>
      </c>
      <c r="I411" s="129">
        <v>89</v>
      </c>
      <c r="J411" s="129">
        <v>41</v>
      </c>
    </row>
    <row r="412" spans="1:10" x14ac:dyDescent="0.3">
      <c r="A412" s="129">
        <v>411</v>
      </c>
      <c r="B412" s="131" t="s">
        <v>6776</v>
      </c>
      <c r="C412" s="131" t="s">
        <v>44</v>
      </c>
      <c r="D412" s="131" t="s">
        <v>2853</v>
      </c>
      <c r="E412" s="131" t="s">
        <v>2861</v>
      </c>
      <c r="F412" s="129">
        <v>122.09</v>
      </c>
      <c r="G412" s="129">
        <v>91</v>
      </c>
      <c r="H412" s="129">
        <v>93</v>
      </c>
      <c r="I412" s="129">
        <v>20</v>
      </c>
      <c r="J412" s="129">
        <v>19</v>
      </c>
    </row>
    <row r="413" spans="1:10" x14ac:dyDescent="0.3">
      <c r="A413" s="129">
        <v>412</v>
      </c>
      <c r="B413" s="131" t="s">
        <v>5829</v>
      </c>
      <c r="C413" s="131" t="s">
        <v>44</v>
      </c>
      <c r="D413" s="131" t="s">
        <v>127</v>
      </c>
      <c r="E413" s="131" t="s">
        <v>2861</v>
      </c>
      <c r="F413" s="129">
        <v>122.07</v>
      </c>
      <c r="G413" s="129">
        <v>91</v>
      </c>
      <c r="H413" s="129">
        <v>96</v>
      </c>
      <c r="I413" s="129">
        <v>88</v>
      </c>
      <c r="J413" s="129">
        <v>11</v>
      </c>
    </row>
    <row r="414" spans="1:10" x14ac:dyDescent="0.3">
      <c r="A414" s="129">
        <v>413</v>
      </c>
      <c r="B414" s="131" t="s">
        <v>8327</v>
      </c>
      <c r="C414" s="131" t="s">
        <v>115</v>
      </c>
      <c r="D414" s="131" t="s">
        <v>221</v>
      </c>
      <c r="E414" s="131" t="s">
        <v>2861</v>
      </c>
      <c r="F414" s="129">
        <v>122.05</v>
      </c>
      <c r="G414" s="129">
        <v>91</v>
      </c>
      <c r="H414" s="129">
        <v>36</v>
      </c>
      <c r="I414" s="129">
        <v>18</v>
      </c>
      <c r="J414" s="129">
        <v>19</v>
      </c>
    </row>
    <row r="415" spans="1:10" x14ac:dyDescent="0.3">
      <c r="A415" s="129">
        <v>414</v>
      </c>
      <c r="B415" s="131" t="s">
        <v>7143</v>
      </c>
      <c r="C415" s="131" t="s">
        <v>36</v>
      </c>
      <c r="D415" s="131" t="s">
        <v>79</v>
      </c>
      <c r="E415" s="131" t="s">
        <v>2870</v>
      </c>
      <c r="F415" s="129">
        <v>122</v>
      </c>
      <c r="G415" s="129">
        <v>91</v>
      </c>
      <c r="H415" s="129">
        <v>95</v>
      </c>
      <c r="I415" s="129">
        <v>16</v>
      </c>
      <c r="J415" s="129">
        <v>11</v>
      </c>
    </row>
    <row r="416" spans="1:10" x14ac:dyDescent="0.3">
      <c r="A416" s="129">
        <v>415</v>
      </c>
      <c r="B416" s="131" t="s">
        <v>217</v>
      </c>
      <c r="C416" s="131" t="s">
        <v>102</v>
      </c>
      <c r="D416" s="131" t="s">
        <v>218</v>
      </c>
      <c r="E416" s="131" t="s">
        <v>2861</v>
      </c>
      <c r="F416" s="129">
        <v>121.96</v>
      </c>
      <c r="G416" s="129">
        <v>91</v>
      </c>
      <c r="H416" s="129">
        <v>85</v>
      </c>
      <c r="I416" s="129">
        <v>86</v>
      </c>
      <c r="J416" s="129">
        <v>84</v>
      </c>
    </row>
    <row r="417" spans="1:10" x14ac:dyDescent="0.3">
      <c r="A417" s="129">
        <v>416</v>
      </c>
      <c r="B417" s="131" t="s">
        <v>51</v>
      </c>
      <c r="C417" s="131" t="s">
        <v>36</v>
      </c>
      <c r="D417" s="131" t="s">
        <v>52</v>
      </c>
      <c r="E417" s="131" t="s">
        <v>2870</v>
      </c>
      <c r="F417" s="129">
        <v>121.96</v>
      </c>
      <c r="G417" s="129">
        <v>91</v>
      </c>
      <c r="H417" s="129">
        <v>90</v>
      </c>
      <c r="I417" s="129">
        <v>88</v>
      </c>
      <c r="J417" s="129">
        <v>95</v>
      </c>
    </row>
    <row r="418" spans="1:10" x14ac:dyDescent="0.3">
      <c r="A418" s="129">
        <v>417</v>
      </c>
      <c r="B418" s="131" t="s">
        <v>7145</v>
      </c>
      <c r="C418" s="131" t="s">
        <v>44</v>
      </c>
      <c r="D418" s="131" t="s">
        <v>111</v>
      </c>
      <c r="E418" s="131" t="s">
        <v>2861</v>
      </c>
      <c r="F418" s="129">
        <v>121.91</v>
      </c>
      <c r="G418" s="129">
        <v>91</v>
      </c>
      <c r="H418" s="129">
        <v>87</v>
      </c>
      <c r="I418" s="129">
        <v>89</v>
      </c>
      <c r="J418" s="129">
        <v>94</v>
      </c>
    </row>
    <row r="419" spans="1:10" x14ac:dyDescent="0.3">
      <c r="A419" s="129">
        <v>418</v>
      </c>
      <c r="B419" s="131" t="s">
        <v>6754</v>
      </c>
      <c r="C419" s="131" t="s">
        <v>48</v>
      </c>
      <c r="D419" s="131" t="s">
        <v>1603</v>
      </c>
      <c r="E419" s="131" t="s">
        <v>2870</v>
      </c>
      <c r="F419" s="129">
        <v>121.9</v>
      </c>
      <c r="G419" s="129">
        <v>91</v>
      </c>
      <c r="H419" s="129">
        <v>90</v>
      </c>
      <c r="I419" s="129">
        <v>72</v>
      </c>
      <c r="J419" s="129">
        <v>70</v>
      </c>
    </row>
    <row r="420" spans="1:10" x14ac:dyDescent="0.3">
      <c r="A420" s="129">
        <v>419</v>
      </c>
      <c r="B420" s="131" t="s">
        <v>1949</v>
      </c>
      <c r="C420" s="131" t="s">
        <v>48</v>
      </c>
      <c r="D420" s="131" t="s">
        <v>336</v>
      </c>
      <c r="E420" s="131" t="s">
        <v>2870</v>
      </c>
      <c r="F420" s="129">
        <v>121.89</v>
      </c>
      <c r="G420" s="129">
        <v>91</v>
      </c>
      <c r="H420" s="129">
        <v>92</v>
      </c>
      <c r="I420" s="129">
        <v>80</v>
      </c>
      <c r="J420" s="129">
        <v>49</v>
      </c>
    </row>
    <row r="421" spans="1:10" x14ac:dyDescent="0.3">
      <c r="A421" s="129">
        <v>420</v>
      </c>
      <c r="B421" s="131" t="s">
        <v>6992</v>
      </c>
      <c r="C421" s="131" t="s">
        <v>115</v>
      </c>
      <c r="D421" s="131" t="s">
        <v>200</v>
      </c>
      <c r="E421" s="131" t="s">
        <v>2870</v>
      </c>
      <c r="F421" s="129">
        <v>121.75</v>
      </c>
      <c r="G421" s="129">
        <v>91</v>
      </c>
      <c r="H421" s="129">
        <v>91</v>
      </c>
      <c r="I421" s="129">
        <v>42</v>
      </c>
      <c r="J421" s="129">
        <v>39</v>
      </c>
    </row>
    <row r="422" spans="1:10" x14ac:dyDescent="0.3">
      <c r="A422" s="129">
        <v>421</v>
      </c>
      <c r="B422" s="131" t="s">
        <v>2899</v>
      </c>
      <c r="C422" s="131" t="s">
        <v>48</v>
      </c>
      <c r="D422" s="131" t="s">
        <v>47</v>
      </c>
      <c r="E422" s="131" t="s">
        <v>2861</v>
      </c>
      <c r="F422" s="129">
        <v>121.73</v>
      </c>
      <c r="G422" s="129">
        <v>91</v>
      </c>
      <c r="H422" s="129">
        <v>78</v>
      </c>
      <c r="I422" s="129">
        <v>94</v>
      </c>
      <c r="J422" s="129">
        <v>98</v>
      </c>
    </row>
    <row r="423" spans="1:10" x14ac:dyDescent="0.3">
      <c r="A423" s="129">
        <v>422</v>
      </c>
      <c r="B423" s="131" t="s">
        <v>2967</v>
      </c>
      <c r="C423" s="131" t="s">
        <v>24</v>
      </c>
      <c r="D423" s="131" t="s">
        <v>56</v>
      </c>
      <c r="E423" s="131" t="s">
        <v>2870</v>
      </c>
      <c r="F423" s="129">
        <v>121.67</v>
      </c>
      <c r="G423" s="129">
        <v>91</v>
      </c>
      <c r="H423" s="129">
        <v>91</v>
      </c>
      <c r="I423" s="129">
        <v>92</v>
      </c>
      <c r="J423" s="129">
        <v>91</v>
      </c>
    </row>
    <row r="424" spans="1:10" x14ac:dyDescent="0.3">
      <c r="A424" s="129">
        <v>423</v>
      </c>
      <c r="B424" s="131" t="s">
        <v>331</v>
      </c>
      <c r="C424" s="131" t="s">
        <v>115</v>
      </c>
      <c r="D424" s="131" t="s">
        <v>278</v>
      </c>
      <c r="E424" s="131" t="s">
        <v>2870</v>
      </c>
      <c r="F424" s="129">
        <v>121.65</v>
      </c>
      <c r="G424" s="129">
        <v>91</v>
      </c>
      <c r="H424" s="129">
        <v>95</v>
      </c>
      <c r="I424" s="129">
        <v>88</v>
      </c>
      <c r="J424" s="129">
        <v>95</v>
      </c>
    </row>
    <row r="425" spans="1:10" x14ac:dyDescent="0.3">
      <c r="A425" s="129">
        <v>424</v>
      </c>
      <c r="B425" s="131" t="s">
        <v>2918</v>
      </c>
      <c r="C425" s="131" t="s">
        <v>24</v>
      </c>
      <c r="D425" s="131" t="s">
        <v>504</v>
      </c>
      <c r="E425" s="131" t="s">
        <v>2861</v>
      </c>
      <c r="F425" s="129">
        <v>121.63</v>
      </c>
      <c r="G425" s="129">
        <v>91</v>
      </c>
      <c r="H425" s="129">
        <v>92</v>
      </c>
      <c r="I425" s="129">
        <v>94</v>
      </c>
      <c r="J425" s="129">
        <v>88</v>
      </c>
    </row>
    <row r="426" spans="1:10" x14ac:dyDescent="0.3">
      <c r="A426" s="129">
        <v>425</v>
      </c>
      <c r="B426" s="131" t="s">
        <v>962</v>
      </c>
      <c r="C426" s="131" t="s">
        <v>115</v>
      </c>
      <c r="D426" s="131" t="s">
        <v>121</v>
      </c>
      <c r="E426" s="131" t="s">
        <v>2870</v>
      </c>
      <c r="F426" s="129">
        <v>121.61</v>
      </c>
      <c r="G426" s="129">
        <v>91</v>
      </c>
      <c r="H426" s="129">
        <v>75</v>
      </c>
      <c r="I426" s="129">
        <v>52</v>
      </c>
      <c r="J426" s="129">
        <v>24</v>
      </c>
    </row>
    <row r="427" spans="1:10" x14ac:dyDescent="0.3">
      <c r="A427" s="129">
        <v>426</v>
      </c>
      <c r="B427" s="131" t="s">
        <v>3506</v>
      </c>
      <c r="C427" s="131" t="s">
        <v>24</v>
      </c>
      <c r="D427" s="131" t="s">
        <v>228</v>
      </c>
      <c r="E427" s="131" t="s">
        <v>2861</v>
      </c>
      <c r="F427" s="129">
        <v>121.6</v>
      </c>
      <c r="G427" s="129">
        <v>91</v>
      </c>
      <c r="H427" s="129">
        <v>95</v>
      </c>
      <c r="I427" s="129">
        <v>79</v>
      </c>
      <c r="J427" s="129">
        <v>31</v>
      </c>
    </row>
    <row r="428" spans="1:10" x14ac:dyDescent="0.3">
      <c r="A428" s="129">
        <v>427</v>
      </c>
      <c r="B428" s="131" t="s">
        <v>5687</v>
      </c>
      <c r="C428" s="131" t="s">
        <v>36</v>
      </c>
      <c r="D428" s="131" t="s">
        <v>276</v>
      </c>
      <c r="E428" s="131" t="s">
        <v>2861</v>
      </c>
      <c r="F428" s="129">
        <v>121.56</v>
      </c>
      <c r="G428" s="129">
        <v>91</v>
      </c>
      <c r="H428" s="129">
        <v>87</v>
      </c>
      <c r="I428" s="129">
        <v>83</v>
      </c>
      <c r="J428" s="129">
        <v>87</v>
      </c>
    </row>
    <row r="429" spans="1:10" x14ac:dyDescent="0.3">
      <c r="A429" s="129">
        <v>428</v>
      </c>
      <c r="B429" s="131" t="s">
        <v>1163</v>
      </c>
      <c r="C429" s="131" t="s">
        <v>28</v>
      </c>
      <c r="D429" s="131" t="s">
        <v>162</v>
      </c>
      <c r="E429" s="131" t="s">
        <v>2870</v>
      </c>
      <c r="F429" s="129">
        <v>121.55</v>
      </c>
      <c r="G429" s="129">
        <v>91</v>
      </c>
      <c r="H429" s="129">
        <v>80</v>
      </c>
      <c r="I429" s="129">
        <v>6</v>
      </c>
      <c r="J429" s="129">
        <v>9</v>
      </c>
    </row>
    <row r="430" spans="1:10" x14ac:dyDescent="0.3">
      <c r="A430" s="129">
        <v>429</v>
      </c>
      <c r="B430" s="131" t="s">
        <v>3105</v>
      </c>
      <c r="C430" s="131" t="s">
        <v>115</v>
      </c>
      <c r="D430" s="131" t="s">
        <v>221</v>
      </c>
      <c r="E430" s="131" t="s">
        <v>2870</v>
      </c>
      <c r="F430" s="129">
        <v>121.46</v>
      </c>
      <c r="G430" s="129">
        <v>91</v>
      </c>
      <c r="H430" s="129">
        <v>88</v>
      </c>
      <c r="I430" s="129">
        <v>87</v>
      </c>
      <c r="J430" s="129">
        <v>94</v>
      </c>
    </row>
    <row r="431" spans="1:10" x14ac:dyDescent="0.3">
      <c r="A431" s="129">
        <v>430</v>
      </c>
      <c r="B431" s="131" t="s">
        <v>9393</v>
      </c>
      <c r="C431" s="131" t="s">
        <v>102</v>
      </c>
      <c r="D431" s="131" t="s">
        <v>462</v>
      </c>
      <c r="E431" s="131" t="s">
        <v>2870</v>
      </c>
      <c r="F431" s="129">
        <v>121.3</v>
      </c>
      <c r="G431" s="129">
        <v>90</v>
      </c>
      <c r="H431" s="129">
        <v>37</v>
      </c>
      <c r="I431" s="129">
        <v>28</v>
      </c>
      <c r="J431" s="129">
        <v>74</v>
      </c>
    </row>
    <row r="432" spans="1:10" x14ac:dyDescent="0.3">
      <c r="A432" s="129">
        <v>431</v>
      </c>
      <c r="B432" s="131" t="s">
        <v>1010</v>
      </c>
      <c r="C432" s="131" t="s">
        <v>28</v>
      </c>
      <c r="D432" s="131" t="s">
        <v>2829</v>
      </c>
      <c r="E432" s="131" t="s">
        <v>2870</v>
      </c>
      <c r="F432" s="129">
        <v>121.21</v>
      </c>
      <c r="G432" s="129">
        <v>90</v>
      </c>
      <c r="H432" s="129">
        <v>93</v>
      </c>
      <c r="I432" s="129">
        <v>80</v>
      </c>
      <c r="J432" s="129">
        <v>40</v>
      </c>
    </row>
    <row r="433" spans="1:10" x14ac:dyDescent="0.3">
      <c r="A433" s="129">
        <v>432</v>
      </c>
      <c r="B433" s="131" t="s">
        <v>2144</v>
      </c>
      <c r="C433" s="131" t="s">
        <v>48</v>
      </c>
      <c r="D433" s="131" t="s">
        <v>321</v>
      </c>
      <c r="E433" s="131" t="s">
        <v>2870</v>
      </c>
      <c r="F433" s="129">
        <v>121.2</v>
      </c>
      <c r="G433" s="129">
        <v>90</v>
      </c>
      <c r="H433" s="129">
        <v>90</v>
      </c>
      <c r="I433" s="129">
        <v>86</v>
      </c>
      <c r="J433" s="129">
        <v>51</v>
      </c>
    </row>
    <row r="434" spans="1:10" x14ac:dyDescent="0.3">
      <c r="A434" s="129">
        <v>433</v>
      </c>
      <c r="B434" s="131" t="s">
        <v>6841</v>
      </c>
      <c r="C434" s="131" t="s">
        <v>44</v>
      </c>
      <c r="D434" s="131" t="s">
        <v>697</v>
      </c>
      <c r="E434" s="131" t="s">
        <v>2861</v>
      </c>
      <c r="F434" s="129">
        <v>121.07</v>
      </c>
      <c r="G434" s="129">
        <v>90</v>
      </c>
      <c r="H434" s="129">
        <v>88</v>
      </c>
      <c r="I434" s="129">
        <v>4</v>
      </c>
      <c r="J434" s="129">
        <v>8</v>
      </c>
    </row>
    <row r="435" spans="1:10" x14ac:dyDescent="0.3">
      <c r="A435" s="129">
        <v>434</v>
      </c>
      <c r="B435" s="131" t="s">
        <v>9394</v>
      </c>
      <c r="C435" s="131" t="s">
        <v>28</v>
      </c>
      <c r="D435" s="131" t="s">
        <v>2832</v>
      </c>
      <c r="E435" s="131" t="s">
        <v>2861</v>
      </c>
      <c r="F435" s="129">
        <v>121.04</v>
      </c>
      <c r="G435" s="129">
        <v>90</v>
      </c>
      <c r="H435" s="129">
        <v>37</v>
      </c>
      <c r="I435" s="129">
        <v>39</v>
      </c>
      <c r="J435" s="129">
        <v>50</v>
      </c>
    </row>
    <row r="436" spans="1:10" x14ac:dyDescent="0.3">
      <c r="A436" s="129">
        <v>435</v>
      </c>
      <c r="B436" s="131" t="s">
        <v>926</v>
      </c>
      <c r="C436" s="131" t="s">
        <v>31</v>
      </c>
      <c r="D436" s="131" t="s">
        <v>2833</v>
      </c>
      <c r="E436" s="131" t="s">
        <v>2870</v>
      </c>
      <c r="F436" s="129">
        <v>121.03</v>
      </c>
      <c r="G436" s="129">
        <v>90</v>
      </c>
      <c r="H436" s="129">
        <v>78</v>
      </c>
      <c r="I436" s="129">
        <v>86</v>
      </c>
      <c r="J436" s="129">
        <v>86</v>
      </c>
    </row>
    <row r="437" spans="1:10" x14ac:dyDescent="0.3">
      <c r="A437" s="129">
        <v>436</v>
      </c>
      <c r="B437" s="131" t="s">
        <v>6051</v>
      </c>
      <c r="C437" s="131" t="s">
        <v>48</v>
      </c>
      <c r="D437" s="131" t="s">
        <v>321</v>
      </c>
      <c r="E437" s="131" t="s">
        <v>2870</v>
      </c>
      <c r="F437" s="129">
        <v>121.02</v>
      </c>
      <c r="G437" s="129">
        <v>90</v>
      </c>
      <c r="H437" s="129">
        <v>89</v>
      </c>
      <c r="I437" s="129">
        <v>75</v>
      </c>
      <c r="J437" s="129">
        <v>46</v>
      </c>
    </row>
    <row r="438" spans="1:10" x14ac:dyDescent="0.3">
      <c r="A438" s="129">
        <v>437</v>
      </c>
      <c r="B438" s="131" t="s">
        <v>1213</v>
      </c>
      <c r="C438" s="131" t="s">
        <v>36</v>
      </c>
      <c r="D438" s="131" t="s">
        <v>243</v>
      </c>
      <c r="E438" s="131" t="s">
        <v>2861</v>
      </c>
      <c r="F438" s="129">
        <v>121.02</v>
      </c>
      <c r="G438" s="129">
        <v>90</v>
      </c>
      <c r="H438" s="129">
        <v>89</v>
      </c>
      <c r="I438" s="129">
        <v>74</v>
      </c>
      <c r="J438" s="129">
        <v>59</v>
      </c>
    </row>
    <row r="439" spans="1:10" x14ac:dyDescent="0.3">
      <c r="A439" s="129">
        <v>438</v>
      </c>
      <c r="B439" s="131" t="s">
        <v>570</v>
      </c>
      <c r="C439" s="131" t="s">
        <v>24</v>
      </c>
      <c r="D439" s="131" t="s">
        <v>81</v>
      </c>
      <c r="E439" s="131" t="s">
        <v>2861</v>
      </c>
      <c r="F439" s="129">
        <v>120.98</v>
      </c>
      <c r="G439" s="129">
        <v>90</v>
      </c>
      <c r="H439" s="129">
        <v>88</v>
      </c>
      <c r="I439" s="129">
        <v>77</v>
      </c>
      <c r="J439" s="129">
        <v>82</v>
      </c>
    </row>
    <row r="440" spans="1:10" x14ac:dyDescent="0.3">
      <c r="A440" s="129">
        <v>439</v>
      </c>
      <c r="B440" s="131" t="s">
        <v>2983</v>
      </c>
      <c r="C440" s="131" t="s">
        <v>24</v>
      </c>
      <c r="D440" s="131" t="s">
        <v>140</v>
      </c>
      <c r="E440" s="131" t="s">
        <v>2861</v>
      </c>
      <c r="F440" s="129">
        <v>120.96</v>
      </c>
      <c r="G440" s="129">
        <v>90</v>
      </c>
      <c r="H440" s="129">
        <v>91</v>
      </c>
      <c r="I440" s="129">
        <v>85</v>
      </c>
      <c r="J440" s="129">
        <v>80</v>
      </c>
    </row>
    <row r="441" spans="1:10" x14ac:dyDescent="0.3">
      <c r="A441" s="129">
        <v>440</v>
      </c>
      <c r="B441" s="131" t="s">
        <v>113</v>
      </c>
      <c r="C441" s="131" t="s">
        <v>115</v>
      </c>
      <c r="D441" s="131" t="s">
        <v>114</v>
      </c>
      <c r="E441" s="131" t="s">
        <v>2870</v>
      </c>
      <c r="F441" s="129">
        <v>120.94</v>
      </c>
      <c r="G441" s="129">
        <v>90</v>
      </c>
      <c r="H441" s="129">
        <v>87</v>
      </c>
      <c r="I441" s="129">
        <v>67</v>
      </c>
      <c r="J441" s="129">
        <v>94</v>
      </c>
    </row>
    <row r="442" spans="1:10" x14ac:dyDescent="0.3">
      <c r="A442" s="129">
        <v>441</v>
      </c>
      <c r="B442" s="131" t="s">
        <v>843</v>
      </c>
      <c r="C442" s="131" t="s">
        <v>31</v>
      </c>
      <c r="D442" s="131" t="s">
        <v>109</v>
      </c>
      <c r="E442" s="131" t="s">
        <v>2870</v>
      </c>
      <c r="F442" s="129">
        <v>120.9</v>
      </c>
      <c r="G442" s="129">
        <v>90</v>
      </c>
      <c r="H442" s="129">
        <v>92</v>
      </c>
      <c r="I442" s="129">
        <v>86</v>
      </c>
      <c r="J442" s="129">
        <v>71</v>
      </c>
    </row>
    <row r="443" spans="1:10" x14ac:dyDescent="0.3">
      <c r="A443" s="129">
        <v>442</v>
      </c>
      <c r="B443" s="131" t="s">
        <v>7909</v>
      </c>
      <c r="C443" s="131" t="s">
        <v>28</v>
      </c>
      <c r="D443" s="131" t="s">
        <v>162</v>
      </c>
      <c r="E443" s="131" t="s">
        <v>2861</v>
      </c>
      <c r="F443" s="129">
        <v>120.84</v>
      </c>
      <c r="G443" s="129">
        <v>90</v>
      </c>
      <c r="H443" s="129">
        <v>63</v>
      </c>
      <c r="I443" s="129">
        <v>14</v>
      </c>
      <c r="J443" s="129">
        <v>17</v>
      </c>
    </row>
    <row r="444" spans="1:10" x14ac:dyDescent="0.3">
      <c r="A444" s="129">
        <v>443</v>
      </c>
      <c r="B444" s="131" t="s">
        <v>264</v>
      </c>
      <c r="C444" s="131" t="s">
        <v>24</v>
      </c>
      <c r="D444" s="131" t="s">
        <v>23</v>
      </c>
      <c r="E444" s="131" t="s">
        <v>2870</v>
      </c>
      <c r="F444" s="129">
        <v>120.84</v>
      </c>
      <c r="G444" s="129">
        <v>90</v>
      </c>
      <c r="H444" s="129">
        <v>92</v>
      </c>
      <c r="I444" s="129">
        <v>89</v>
      </c>
      <c r="J444" s="129">
        <v>84</v>
      </c>
    </row>
    <row r="445" spans="1:10" x14ac:dyDescent="0.3">
      <c r="A445" s="129">
        <v>444</v>
      </c>
      <c r="B445" s="131" t="s">
        <v>5800</v>
      </c>
      <c r="C445" s="131" t="s">
        <v>44</v>
      </c>
      <c r="D445" s="131" t="s">
        <v>111</v>
      </c>
      <c r="E445" s="131" t="s">
        <v>2861</v>
      </c>
      <c r="F445" s="129">
        <v>120.77</v>
      </c>
      <c r="G445" s="129">
        <v>90</v>
      </c>
      <c r="H445" s="129">
        <v>98</v>
      </c>
      <c r="I445" s="129">
        <v>99</v>
      </c>
      <c r="J445" s="129">
        <v>23</v>
      </c>
    </row>
    <row r="446" spans="1:10" x14ac:dyDescent="0.3">
      <c r="A446" s="129">
        <v>445</v>
      </c>
      <c r="B446" s="131" t="s">
        <v>3033</v>
      </c>
      <c r="C446" s="131" t="s">
        <v>102</v>
      </c>
      <c r="D446" s="131" t="s">
        <v>462</v>
      </c>
      <c r="E446" s="131" t="s">
        <v>2870</v>
      </c>
      <c r="F446" s="129">
        <v>120.62</v>
      </c>
      <c r="G446" s="129">
        <v>90</v>
      </c>
      <c r="H446" s="129">
        <v>98</v>
      </c>
      <c r="I446" s="129">
        <v>98</v>
      </c>
      <c r="J446" s="129">
        <v>96</v>
      </c>
    </row>
    <row r="447" spans="1:10" x14ac:dyDescent="0.3">
      <c r="A447" s="129">
        <v>446</v>
      </c>
      <c r="B447" s="131" t="s">
        <v>928</v>
      </c>
      <c r="C447" s="131" t="s">
        <v>48</v>
      </c>
      <c r="D447" s="131" t="s">
        <v>507</v>
      </c>
      <c r="E447" s="131" t="s">
        <v>2870</v>
      </c>
      <c r="F447" s="129">
        <v>120.62</v>
      </c>
      <c r="G447" s="129">
        <v>90</v>
      </c>
      <c r="H447" s="129">
        <v>93</v>
      </c>
      <c r="I447" s="129">
        <v>84</v>
      </c>
      <c r="J447" s="129">
        <v>70</v>
      </c>
    </row>
    <row r="448" spans="1:10" x14ac:dyDescent="0.3">
      <c r="A448" s="129">
        <v>447</v>
      </c>
      <c r="B448" s="131" t="s">
        <v>6045</v>
      </c>
      <c r="C448" s="131" t="s">
        <v>24</v>
      </c>
      <c r="D448" s="131" t="s">
        <v>54</v>
      </c>
      <c r="E448" s="131" t="s">
        <v>2861</v>
      </c>
      <c r="F448" s="129">
        <v>120.52</v>
      </c>
      <c r="G448" s="129">
        <v>90</v>
      </c>
      <c r="H448" s="129">
        <v>94</v>
      </c>
      <c r="I448" s="129">
        <v>90</v>
      </c>
      <c r="J448" s="129">
        <v>61</v>
      </c>
    </row>
    <row r="449" spans="1:10" x14ac:dyDescent="0.3">
      <c r="A449" s="129">
        <v>448</v>
      </c>
      <c r="B449" s="131" t="s">
        <v>2397</v>
      </c>
      <c r="C449" s="131" t="s">
        <v>48</v>
      </c>
      <c r="D449" s="131" t="s">
        <v>1168</v>
      </c>
      <c r="E449" s="131" t="s">
        <v>2870</v>
      </c>
      <c r="F449" s="129">
        <v>120.19</v>
      </c>
      <c r="G449" s="129">
        <v>90</v>
      </c>
      <c r="H449" s="129">
        <v>95</v>
      </c>
      <c r="I449" s="129">
        <v>81</v>
      </c>
      <c r="J449" s="129">
        <v>45</v>
      </c>
    </row>
    <row r="450" spans="1:10" x14ac:dyDescent="0.3">
      <c r="A450" s="129">
        <v>449</v>
      </c>
      <c r="B450" s="131" t="s">
        <v>2963</v>
      </c>
      <c r="C450" s="131" t="s">
        <v>150</v>
      </c>
      <c r="D450" s="131" t="s">
        <v>711</v>
      </c>
      <c r="E450" s="131" t="s">
        <v>2870</v>
      </c>
      <c r="F450" s="129">
        <v>120.18</v>
      </c>
      <c r="G450" s="129">
        <v>90</v>
      </c>
      <c r="H450" s="129">
        <v>84</v>
      </c>
      <c r="I450" s="129">
        <v>82</v>
      </c>
      <c r="J450" s="129">
        <v>96</v>
      </c>
    </row>
    <row r="451" spans="1:10" x14ac:dyDescent="0.3">
      <c r="A451" s="129">
        <v>450</v>
      </c>
      <c r="B451" s="131" t="s">
        <v>2916</v>
      </c>
      <c r="C451" s="131" t="s">
        <v>102</v>
      </c>
      <c r="D451" s="131" t="s">
        <v>462</v>
      </c>
      <c r="E451" s="131" t="s">
        <v>2870</v>
      </c>
      <c r="F451" s="129">
        <v>120.1</v>
      </c>
      <c r="G451" s="129">
        <v>90</v>
      </c>
      <c r="H451" s="129">
        <v>94</v>
      </c>
      <c r="I451" s="129">
        <v>96</v>
      </c>
      <c r="J451" s="129">
        <v>95</v>
      </c>
    </row>
    <row r="452" spans="1:10" x14ac:dyDescent="0.3">
      <c r="A452" s="129">
        <v>451</v>
      </c>
      <c r="B452" s="131" t="s">
        <v>1642</v>
      </c>
      <c r="C452" s="131" t="s">
        <v>28</v>
      </c>
      <c r="D452" s="131" t="s">
        <v>137</v>
      </c>
      <c r="E452" s="131" t="s">
        <v>2861</v>
      </c>
      <c r="F452" s="129">
        <v>120.06</v>
      </c>
      <c r="G452" s="129">
        <v>90</v>
      </c>
      <c r="H452" s="129">
        <v>91</v>
      </c>
      <c r="I452" s="129">
        <v>79</v>
      </c>
      <c r="J452" s="129">
        <v>63</v>
      </c>
    </row>
    <row r="453" spans="1:10" x14ac:dyDescent="0.3">
      <c r="A453" s="129">
        <v>452</v>
      </c>
      <c r="B453" s="131" t="s">
        <v>1028</v>
      </c>
      <c r="C453" s="131" t="s">
        <v>44</v>
      </c>
      <c r="D453" s="131" t="s">
        <v>111</v>
      </c>
      <c r="E453" s="131" t="s">
        <v>2870</v>
      </c>
      <c r="F453" s="129">
        <v>120.02</v>
      </c>
      <c r="G453" s="129">
        <v>90</v>
      </c>
      <c r="H453" s="129">
        <v>81</v>
      </c>
      <c r="I453" s="129">
        <v>93</v>
      </c>
      <c r="J453" s="129">
        <v>79</v>
      </c>
    </row>
    <row r="454" spans="1:10" x14ac:dyDescent="0.3">
      <c r="A454" s="129">
        <v>453</v>
      </c>
      <c r="B454" s="131" t="s">
        <v>7828</v>
      </c>
      <c r="C454" s="131" t="s">
        <v>44</v>
      </c>
      <c r="D454" s="131" t="s">
        <v>111</v>
      </c>
      <c r="E454" s="131" t="s">
        <v>2861</v>
      </c>
      <c r="F454" s="129">
        <v>120</v>
      </c>
      <c r="G454" s="129">
        <v>90</v>
      </c>
      <c r="H454" s="129">
        <v>56</v>
      </c>
      <c r="I454" s="129">
        <v>15</v>
      </c>
      <c r="J454" s="129">
        <v>11</v>
      </c>
    </row>
    <row r="455" spans="1:10" x14ac:dyDescent="0.3">
      <c r="A455" s="129">
        <v>454</v>
      </c>
      <c r="B455" s="131" t="s">
        <v>2934</v>
      </c>
      <c r="C455" s="131" t="s">
        <v>24</v>
      </c>
      <c r="D455" s="131" t="s">
        <v>177</v>
      </c>
      <c r="E455" s="131" t="s">
        <v>2861</v>
      </c>
      <c r="F455" s="129">
        <v>119.99</v>
      </c>
      <c r="G455" s="129">
        <v>90</v>
      </c>
      <c r="H455" s="129">
        <v>95</v>
      </c>
      <c r="I455" s="129">
        <v>92</v>
      </c>
      <c r="J455" s="129">
        <v>91</v>
      </c>
    </row>
    <row r="456" spans="1:10" x14ac:dyDescent="0.3">
      <c r="A456" s="129">
        <v>455</v>
      </c>
      <c r="B456" s="131" t="s">
        <v>1411</v>
      </c>
      <c r="C456" s="131" t="s">
        <v>31</v>
      </c>
      <c r="D456" s="131" t="s">
        <v>2825</v>
      </c>
      <c r="E456" s="131" t="s">
        <v>2861</v>
      </c>
      <c r="F456" s="129">
        <v>119.99</v>
      </c>
      <c r="G456" s="129">
        <v>90</v>
      </c>
      <c r="H456" s="129">
        <v>91</v>
      </c>
      <c r="I456" s="129">
        <v>95</v>
      </c>
      <c r="J456" s="129">
        <v>90</v>
      </c>
    </row>
    <row r="457" spans="1:10" x14ac:dyDescent="0.3">
      <c r="A457" s="129">
        <v>456</v>
      </c>
      <c r="B457" s="131" t="s">
        <v>2362</v>
      </c>
      <c r="C457" s="131" t="s">
        <v>31</v>
      </c>
      <c r="D457" s="131" t="s">
        <v>30</v>
      </c>
      <c r="E457" s="131" t="s">
        <v>2870</v>
      </c>
      <c r="F457" s="129">
        <v>119.91</v>
      </c>
      <c r="G457" s="129">
        <v>90</v>
      </c>
      <c r="H457" s="129">
        <v>92</v>
      </c>
      <c r="I457" s="129">
        <v>92</v>
      </c>
      <c r="J457" s="129">
        <v>55</v>
      </c>
    </row>
    <row r="458" spans="1:10" x14ac:dyDescent="0.3">
      <c r="A458" s="129">
        <v>457</v>
      </c>
      <c r="B458" s="131" t="s">
        <v>2973</v>
      </c>
      <c r="C458" s="131" t="s">
        <v>28</v>
      </c>
      <c r="D458" s="131" t="s">
        <v>2830</v>
      </c>
      <c r="E458" s="131" t="s">
        <v>2861</v>
      </c>
      <c r="F458" s="129">
        <v>119.78</v>
      </c>
      <c r="G458" s="129">
        <v>90</v>
      </c>
      <c r="H458" s="129">
        <v>78</v>
      </c>
      <c r="I458" s="129">
        <v>93</v>
      </c>
      <c r="J458" s="129">
        <v>97</v>
      </c>
    </row>
    <row r="459" spans="1:10" x14ac:dyDescent="0.3">
      <c r="A459" s="129">
        <v>458</v>
      </c>
      <c r="B459" s="131" t="s">
        <v>358</v>
      </c>
      <c r="C459" s="131" t="s">
        <v>24</v>
      </c>
      <c r="D459" s="131" t="s">
        <v>177</v>
      </c>
      <c r="E459" s="131" t="s">
        <v>2870</v>
      </c>
      <c r="F459" s="129">
        <v>119.68</v>
      </c>
      <c r="G459" s="129">
        <v>90</v>
      </c>
      <c r="H459" s="129">
        <v>90</v>
      </c>
      <c r="I459" s="129">
        <v>84</v>
      </c>
      <c r="J459" s="129">
        <v>75</v>
      </c>
    </row>
    <row r="460" spans="1:10" x14ac:dyDescent="0.3">
      <c r="A460" s="129">
        <v>459</v>
      </c>
      <c r="B460" s="131" t="s">
        <v>865</v>
      </c>
      <c r="C460" s="131" t="s">
        <v>28</v>
      </c>
      <c r="D460" s="131" t="s">
        <v>27</v>
      </c>
      <c r="E460" s="131" t="s">
        <v>2861</v>
      </c>
      <c r="F460" s="129">
        <v>119.65</v>
      </c>
      <c r="G460" s="129">
        <v>90</v>
      </c>
      <c r="H460" s="129">
        <v>89</v>
      </c>
      <c r="I460" s="129">
        <v>66</v>
      </c>
      <c r="J460" s="129">
        <v>54</v>
      </c>
    </row>
    <row r="461" spans="1:10" x14ac:dyDescent="0.3">
      <c r="A461" s="129">
        <v>460</v>
      </c>
      <c r="B461" s="131" t="s">
        <v>1987</v>
      </c>
      <c r="C461" s="131" t="s">
        <v>28</v>
      </c>
      <c r="D461" s="131" t="s">
        <v>2827</v>
      </c>
      <c r="E461" s="131" t="s">
        <v>2861</v>
      </c>
      <c r="F461" s="129">
        <v>119.64</v>
      </c>
      <c r="G461" s="129">
        <v>90</v>
      </c>
      <c r="H461" s="129">
        <v>91</v>
      </c>
      <c r="I461" s="129">
        <v>91</v>
      </c>
      <c r="J461" s="129">
        <v>58</v>
      </c>
    </row>
    <row r="462" spans="1:10" x14ac:dyDescent="0.3">
      <c r="A462" s="129">
        <v>461</v>
      </c>
      <c r="B462" s="131" t="s">
        <v>9025</v>
      </c>
      <c r="C462" s="131" t="s">
        <v>31</v>
      </c>
      <c r="D462" s="131" t="s">
        <v>109</v>
      </c>
      <c r="E462" s="131" t="s">
        <v>2861</v>
      </c>
      <c r="F462" s="129">
        <v>119.59</v>
      </c>
      <c r="G462" s="129">
        <v>90</v>
      </c>
      <c r="H462" s="129">
        <v>65</v>
      </c>
      <c r="I462" s="129">
        <v>58</v>
      </c>
      <c r="J462" s="129">
        <v>95</v>
      </c>
    </row>
    <row r="463" spans="1:10" x14ac:dyDescent="0.3">
      <c r="A463" s="129">
        <v>462</v>
      </c>
      <c r="B463" s="131" t="s">
        <v>656</v>
      </c>
      <c r="C463" s="131" t="s">
        <v>102</v>
      </c>
      <c r="D463" s="131" t="s">
        <v>2831</v>
      </c>
      <c r="E463" s="131" t="s">
        <v>2861</v>
      </c>
      <c r="F463" s="129">
        <v>119.52</v>
      </c>
      <c r="G463" s="129">
        <v>90</v>
      </c>
      <c r="H463" s="129">
        <v>83</v>
      </c>
      <c r="I463" s="129">
        <v>82</v>
      </c>
      <c r="J463" s="129">
        <v>93</v>
      </c>
    </row>
    <row r="464" spans="1:10" x14ac:dyDescent="0.3">
      <c r="A464" s="129">
        <v>463</v>
      </c>
      <c r="B464" s="131" t="s">
        <v>7697</v>
      </c>
      <c r="C464" s="131" t="s">
        <v>31</v>
      </c>
      <c r="D464" s="131" t="s">
        <v>2833</v>
      </c>
      <c r="E464" s="131" t="s">
        <v>2861</v>
      </c>
      <c r="F464" s="129">
        <v>119.48</v>
      </c>
      <c r="G464" s="129">
        <v>90</v>
      </c>
      <c r="H464" s="129">
        <v>67</v>
      </c>
      <c r="I464" s="129">
        <v>74</v>
      </c>
      <c r="J464" s="129">
        <v>30</v>
      </c>
    </row>
    <row r="465" spans="1:10" x14ac:dyDescent="0.3">
      <c r="A465" s="129">
        <v>464</v>
      </c>
      <c r="B465" s="131" t="s">
        <v>991</v>
      </c>
      <c r="C465" s="131" t="s">
        <v>36</v>
      </c>
      <c r="D465" s="131" t="s">
        <v>202</v>
      </c>
      <c r="E465" s="131" t="s">
        <v>2870</v>
      </c>
      <c r="F465" s="129">
        <v>119.45</v>
      </c>
      <c r="G465" s="129">
        <v>90</v>
      </c>
      <c r="H465" s="129">
        <v>91</v>
      </c>
      <c r="I465" s="129">
        <v>88</v>
      </c>
      <c r="J465" s="129">
        <v>84</v>
      </c>
    </row>
    <row r="466" spans="1:10" x14ac:dyDescent="0.3">
      <c r="A466" s="129">
        <v>465</v>
      </c>
      <c r="B466" s="131" t="s">
        <v>556</v>
      </c>
      <c r="C466" s="131" t="s">
        <v>44</v>
      </c>
      <c r="D466" s="131" t="s">
        <v>43</v>
      </c>
      <c r="E466" s="131" t="s">
        <v>2861</v>
      </c>
      <c r="F466" s="129">
        <v>119.29</v>
      </c>
      <c r="G466" s="129">
        <v>90</v>
      </c>
      <c r="H466" s="129">
        <v>90</v>
      </c>
      <c r="I466" s="129">
        <v>95</v>
      </c>
      <c r="J466" s="129">
        <v>89</v>
      </c>
    </row>
    <row r="467" spans="1:10" x14ac:dyDescent="0.3">
      <c r="A467" s="129">
        <v>466</v>
      </c>
      <c r="B467" s="131" t="s">
        <v>3044</v>
      </c>
      <c r="C467" s="131" t="s">
        <v>150</v>
      </c>
      <c r="D467" s="131" t="s">
        <v>711</v>
      </c>
      <c r="E467" s="131" t="s">
        <v>2870</v>
      </c>
      <c r="F467" s="129">
        <v>119.22</v>
      </c>
      <c r="G467" s="129">
        <v>90</v>
      </c>
      <c r="H467" s="129">
        <v>93</v>
      </c>
      <c r="I467" s="129">
        <v>85</v>
      </c>
      <c r="J467" s="129">
        <v>44</v>
      </c>
    </row>
    <row r="468" spans="1:10" x14ac:dyDescent="0.3">
      <c r="A468" s="129">
        <v>467</v>
      </c>
      <c r="B468" s="131" t="s">
        <v>2021</v>
      </c>
      <c r="C468" s="131" t="s">
        <v>24</v>
      </c>
      <c r="D468" s="131" t="s">
        <v>23</v>
      </c>
      <c r="E468" s="131" t="s">
        <v>2870</v>
      </c>
      <c r="F468" s="129">
        <v>119.16</v>
      </c>
      <c r="G468" s="129">
        <v>90</v>
      </c>
      <c r="H468" s="129">
        <v>86</v>
      </c>
      <c r="I468" s="129">
        <v>81</v>
      </c>
      <c r="J468" s="129">
        <v>67</v>
      </c>
    </row>
    <row r="469" spans="1:10" x14ac:dyDescent="0.3">
      <c r="A469" s="129">
        <v>468</v>
      </c>
      <c r="B469" s="131" t="s">
        <v>460</v>
      </c>
      <c r="C469" s="131" t="s">
        <v>36</v>
      </c>
      <c r="D469" s="131" t="s">
        <v>202</v>
      </c>
      <c r="E469" s="131" t="s">
        <v>2870</v>
      </c>
      <c r="F469" s="129">
        <v>119.04</v>
      </c>
      <c r="G469" s="129">
        <v>90</v>
      </c>
      <c r="H469" s="129">
        <v>87</v>
      </c>
      <c r="I469" s="129">
        <v>80</v>
      </c>
      <c r="J469" s="129">
        <v>70</v>
      </c>
    </row>
    <row r="470" spans="1:10" x14ac:dyDescent="0.3">
      <c r="A470" s="129">
        <v>469</v>
      </c>
      <c r="B470" s="131" t="s">
        <v>743</v>
      </c>
      <c r="C470" s="131" t="s">
        <v>31</v>
      </c>
      <c r="D470" s="131" t="s">
        <v>60</v>
      </c>
      <c r="E470" s="131" t="s">
        <v>2870</v>
      </c>
      <c r="F470" s="129">
        <v>119.01</v>
      </c>
      <c r="G470" s="129">
        <v>90</v>
      </c>
      <c r="H470" s="129">
        <v>93</v>
      </c>
      <c r="I470" s="129">
        <v>92</v>
      </c>
      <c r="J470" s="129">
        <v>93</v>
      </c>
    </row>
    <row r="471" spans="1:10" x14ac:dyDescent="0.3">
      <c r="A471" s="129">
        <v>470</v>
      </c>
      <c r="B471" s="131" t="s">
        <v>1610</v>
      </c>
      <c r="C471" s="131" t="s">
        <v>31</v>
      </c>
      <c r="D471" s="131" t="s">
        <v>701</v>
      </c>
      <c r="E471" s="131" t="s">
        <v>2861</v>
      </c>
      <c r="F471" s="129">
        <v>118.82</v>
      </c>
      <c r="G471" s="129">
        <v>90</v>
      </c>
      <c r="H471" s="129">
        <v>88</v>
      </c>
      <c r="I471" s="129">
        <v>87</v>
      </c>
      <c r="J471" s="129">
        <v>95</v>
      </c>
    </row>
    <row r="472" spans="1:10" x14ac:dyDescent="0.3">
      <c r="A472" s="129">
        <v>471</v>
      </c>
      <c r="B472" s="131" t="s">
        <v>7212</v>
      </c>
      <c r="C472" s="131" t="s">
        <v>44</v>
      </c>
      <c r="D472" s="131" t="s">
        <v>2853</v>
      </c>
      <c r="E472" s="131" t="s">
        <v>2861</v>
      </c>
      <c r="F472" s="129">
        <v>118.76</v>
      </c>
      <c r="G472" s="129">
        <v>90</v>
      </c>
      <c r="H472" s="129">
        <v>89</v>
      </c>
      <c r="I472" s="129">
        <v>32</v>
      </c>
      <c r="J472" s="129">
        <v>19</v>
      </c>
    </row>
    <row r="473" spans="1:10" x14ac:dyDescent="0.3">
      <c r="A473" s="129">
        <v>472</v>
      </c>
      <c r="B473" s="131" t="s">
        <v>1220</v>
      </c>
      <c r="C473" s="131" t="s">
        <v>48</v>
      </c>
      <c r="D473" s="131" t="s">
        <v>1221</v>
      </c>
      <c r="E473" s="131" t="s">
        <v>2870</v>
      </c>
      <c r="F473" s="129">
        <v>118.72</v>
      </c>
      <c r="G473" s="129">
        <v>90</v>
      </c>
      <c r="H473" s="129">
        <v>89</v>
      </c>
      <c r="I473" s="129">
        <v>25</v>
      </c>
      <c r="J473" s="129">
        <v>34</v>
      </c>
    </row>
    <row r="474" spans="1:10" x14ac:dyDescent="0.3">
      <c r="A474" s="129">
        <v>473</v>
      </c>
      <c r="B474" s="131" t="s">
        <v>952</v>
      </c>
      <c r="C474" s="131" t="s">
        <v>28</v>
      </c>
      <c r="D474" s="131" t="s">
        <v>2828</v>
      </c>
      <c r="E474" s="131" t="s">
        <v>2870</v>
      </c>
      <c r="F474" s="129">
        <v>118.68</v>
      </c>
      <c r="G474" s="129">
        <v>90</v>
      </c>
      <c r="H474" s="129">
        <v>92</v>
      </c>
      <c r="I474" s="129">
        <v>83</v>
      </c>
      <c r="J474" s="129">
        <v>85</v>
      </c>
    </row>
    <row r="475" spans="1:10" x14ac:dyDescent="0.3">
      <c r="A475" s="129">
        <v>474</v>
      </c>
      <c r="B475" s="131" t="s">
        <v>6420</v>
      </c>
      <c r="C475" s="131" t="s">
        <v>44</v>
      </c>
      <c r="D475" s="131" t="s">
        <v>111</v>
      </c>
      <c r="E475" s="131" t="s">
        <v>2861</v>
      </c>
      <c r="F475" s="129">
        <v>118.59</v>
      </c>
      <c r="G475" s="129">
        <v>90</v>
      </c>
      <c r="H475" s="129">
        <v>88</v>
      </c>
      <c r="I475" s="129">
        <v>83</v>
      </c>
      <c r="J475" s="129">
        <v>6</v>
      </c>
    </row>
    <row r="476" spans="1:10" x14ac:dyDescent="0.3">
      <c r="A476" s="129">
        <v>475</v>
      </c>
      <c r="B476" s="131" t="s">
        <v>732</v>
      </c>
      <c r="C476" s="131" t="s">
        <v>115</v>
      </c>
      <c r="D476" s="131" t="s">
        <v>200</v>
      </c>
      <c r="E476" s="131" t="s">
        <v>2870</v>
      </c>
      <c r="F476" s="129">
        <v>118.48</v>
      </c>
      <c r="G476" s="129">
        <v>90</v>
      </c>
      <c r="H476" s="129">
        <v>87</v>
      </c>
      <c r="I476" s="129">
        <v>87</v>
      </c>
      <c r="J476" s="129">
        <v>67</v>
      </c>
    </row>
    <row r="477" spans="1:10" x14ac:dyDescent="0.3">
      <c r="A477" s="129">
        <v>476</v>
      </c>
      <c r="B477" s="131" t="s">
        <v>1592</v>
      </c>
      <c r="C477" s="131" t="s">
        <v>44</v>
      </c>
      <c r="D477" s="131" t="s">
        <v>111</v>
      </c>
      <c r="E477" s="131" t="s">
        <v>2861</v>
      </c>
      <c r="F477" s="129">
        <v>118.29</v>
      </c>
      <c r="G477" s="129">
        <v>90</v>
      </c>
      <c r="H477" s="129">
        <v>88</v>
      </c>
      <c r="I477" s="129">
        <v>78</v>
      </c>
      <c r="J477" s="129">
        <v>43</v>
      </c>
    </row>
    <row r="478" spans="1:10" x14ac:dyDescent="0.3">
      <c r="A478" s="129">
        <v>477</v>
      </c>
      <c r="B478" s="131" t="s">
        <v>861</v>
      </c>
      <c r="C478" s="131" t="s">
        <v>31</v>
      </c>
      <c r="D478" s="131" t="s">
        <v>130</v>
      </c>
      <c r="E478" s="131" t="s">
        <v>2861</v>
      </c>
      <c r="F478" s="129">
        <v>118.12</v>
      </c>
      <c r="G478" s="129">
        <v>89</v>
      </c>
      <c r="H478" s="129">
        <v>81</v>
      </c>
      <c r="I478" s="129">
        <v>90</v>
      </c>
      <c r="J478" s="129">
        <v>78</v>
      </c>
    </row>
    <row r="479" spans="1:10" x14ac:dyDescent="0.3">
      <c r="A479" s="129">
        <v>478</v>
      </c>
      <c r="B479" s="131" t="s">
        <v>7692</v>
      </c>
      <c r="C479" s="131" t="s">
        <v>48</v>
      </c>
      <c r="D479" s="131" t="s">
        <v>336</v>
      </c>
      <c r="E479" s="131" t="s">
        <v>2870</v>
      </c>
      <c r="F479" s="129">
        <v>118.06</v>
      </c>
      <c r="G479" s="129">
        <v>89</v>
      </c>
      <c r="H479" s="129">
        <v>75</v>
      </c>
      <c r="I479" s="129">
        <v>46</v>
      </c>
      <c r="J479" s="129">
        <v>25</v>
      </c>
    </row>
    <row r="480" spans="1:10" x14ac:dyDescent="0.3">
      <c r="A480" s="129">
        <v>479</v>
      </c>
      <c r="B480" s="131" t="s">
        <v>2365</v>
      </c>
      <c r="C480" s="131" t="s">
        <v>44</v>
      </c>
      <c r="D480" s="131" t="s">
        <v>111</v>
      </c>
      <c r="E480" s="131" t="s">
        <v>2861</v>
      </c>
      <c r="F480" s="129">
        <v>117.92</v>
      </c>
      <c r="G480" s="129">
        <v>89</v>
      </c>
      <c r="H480" s="129">
        <v>83</v>
      </c>
      <c r="I480" s="129">
        <v>85</v>
      </c>
      <c r="J480" s="129">
        <v>82</v>
      </c>
    </row>
    <row r="481" spans="1:10" x14ac:dyDescent="0.3">
      <c r="A481" s="129">
        <v>480</v>
      </c>
      <c r="B481" s="131" t="s">
        <v>9395</v>
      </c>
      <c r="C481" s="131" t="s">
        <v>24</v>
      </c>
      <c r="D481" s="131" t="s">
        <v>146</v>
      </c>
      <c r="E481" s="131" t="s">
        <v>2861</v>
      </c>
      <c r="F481" s="129">
        <v>117.86</v>
      </c>
      <c r="G481" s="129">
        <v>89</v>
      </c>
      <c r="H481" s="129">
        <v>57</v>
      </c>
      <c r="I481" s="129">
        <v>77</v>
      </c>
      <c r="J481" s="129">
        <v>23</v>
      </c>
    </row>
    <row r="482" spans="1:10" x14ac:dyDescent="0.3">
      <c r="A482" s="129">
        <v>481</v>
      </c>
      <c r="B482" s="131" t="s">
        <v>2771</v>
      </c>
      <c r="C482" s="131" t="s">
        <v>44</v>
      </c>
      <c r="D482" s="131" t="s">
        <v>209</v>
      </c>
      <c r="E482" s="131" t="s">
        <v>2870</v>
      </c>
      <c r="F482" s="129">
        <v>117.84</v>
      </c>
      <c r="G482" s="129">
        <v>89</v>
      </c>
      <c r="H482" s="129">
        <v>92</v>
      </c>
      <c r="I482" s="129">
        <v>89</v>
      </c>
      <c r="J482" s="129">
        <v>97</v>
      </c>
    </row>
    <row r="483" spans="1:10" x14ac:dyDescent="0.3">
      <c r="A483" s="129">
        <v>482</v>
      </c>
      <c r="B483" s="131" t="s">
        <v>2996</v>
      </c>
      <c r="C483" s="131" t="s">
        <v>31</v>
      </c>
      <c r="D483" s="131" t="s">
        <v>2825</v>
      </c>
      <c r="E483" s="131" t="s">
        <v>2861</v>
      </c>
      <c r="F483" s="129">
        <v>117.78</v>
      </c>
      <c r="G483" s="129">
        <v>89</v>
      </c>
      <c r="H483" s="129">
        <v>89</v>
      </c>
      <c r="I483" s="129">
        <v>93</v>
      </c>
      <c r="J483" s="129">
        <v>97</v>
      </c>
    </row>
    <row r="484" spans="1:10" x14ac:dyDescent="0.3">
      <c r="A484" s="129">
        <v>483</v>
      </c>
      <c r="B484" s="131" t="s">
        <v>407</v>
      </c>
      <c r="C484" s="131" t="s">
        <v>36</v>
      </c>
      <c r="D484" s="131" t="s">
        <v>408</v>
      </c>
      <c r="E484" s="131" t="s">
        <v>2870</v>
      </c>
      <c r="F484" s="129">
        <v>117.73</v>
      </c>
      <c r="G484" s="129">
        <v>89</v>
      </c>
      <c r="H484" s="129">
        <v>78</v>
      </c>
      <c r="I484" s="129">
        <v>92</v>
      </c>
      <c r="J484" s="129">
        <v>81</v>
      </c>
    </row>
    <row r="485" spans="1:10" x14ac:dyDescent="0.3">
      <c r="A485" s="129">
        <v>484</v>
      </c>
      <c r="B485" s="131" t="s">
        <v>129</v>
      </c>
      <c r="C485" s="131" t="s">
        <v>31</v>
      </c>
      <c r="D485" s="131" t="s">
        <v>130</v>
      </c>
      <c r="E485" s="131" t="s">
        <v>2861</v>
      </c>
      <c r="F485" s="129">
        <v>117.73</v>
      </c>
      <c r="G485" s="129">
        <v>89</v>
      </c>
      <c r="H485" s="129">
        <v>85</v>
      </c>
      <c r="I485" s="129">
        <v>92</v>
      </c>
      <c r="J485" s="129">
        <v>91</v>
      </c>
    </row>
    <row r="486" spans="1:10" x14ac:dyDescent="0.3">
      <c r="A486" s="129">
        <v>485</v>
      </c>
      <c r="B486" s="131" t="s">
        <v>5685</v>
      </c>
      <c r="C486" s="131" t="s">
        <v>102</v>
      </c>
      <c r="D486" s="131" t="s">
        <v>462</v>
      </c>
      <c r="E486" s="131" t="s">
        <v>2870</v>
      </c>
      <c r="F486" s="129">
        <v>117.71</v>
      </c>
      <c r="G486" s="129">
        <v>89</v>
      </c>
      <c r="H486" s="129">
        <v>92</v>
      </c>
      <c r="I486" s="129">
        <v>94</v>
      </c>
      <c r="J486" s="129">
        <v>32</v>
      </c>
    </row>
    <row r="487" spans="1:10" x14ac:dyDescent="0.3">
      <c r="A487" s="129">
        <v>486</v>
      </c>
      <c r="B487" s="131" t="s">
        <v>5683</v>
      </c>
      <c r="C487" s="131" t="s">
        <v>44</v>
      </c>
      <c r="D487" s="131" t="s">
        <v>143</v>
      </c>
      <c r="E487" s="131" t="s">
        <v>2861</v>
      </c>
      <c r="F487" s="129">
        <v>117.63</v>
      </c>
      <c r="G487" s="129">
        <v>89</v>
      </c>
      <c r="H487" s="129">
        <v>92</v>
      </c>
      <c r="I487" s="129">
        <v>99</v>
      </c>
      <c r="J487" s="129">
        <v>97</v>
      </c>
    </row>
    <row r="488" spans="1:10" x14ac:dyDescent="0.3">
      <c r="A488" s="129">
        <v>487</v>
      </c>
      <c r="B488" s="131" t="s">
        <v>3040</v>
      </c>
      <c r="C488" s="131" t="s">
        <v>28</v>
      </c>
      <c r="D488" s="131" t="s">
        <v>27</v>
      </c>
      <c r="E488" s="131" t="s">
        <v>2861</v>
      </c>
      <c r="F488" s="129">
        <v>117.62</v>
      </c>
      <c r="G488" s="129">
        <v>89</v>
      </c>
      <c r="H488" s="129">
        <v>87</v>
      </c>
      <c r="I488" s="129">
        <v>86</v>
      </c>
      <c r="J488" s="129">
        <v>37</v>
      </c>
    </row>
    <row r="489" spans="1:10" x14ac:dyDescent="0.3">
      <c r="A489" s="129">
        <v>488</v>
      </c>
      <c r="B489" s="131" t="s">
        <v>2984</v>
      </c>
      <c r="C489" s="131" t="s">
        <v>36</v>
      </c>
      <c r="D489" s="131" t="s">
        <v>2834</v>
      </c>
      <c r="E489" s="131" t="s">
        <v>2861</v>
      </c>
      <c r="F489" s="129">
        <v>117.6</v>
      </c>
      <c r="G489" s="129">
        <v>89</v>
      </c>
      <c r="H489" s="129">
        <v>94</v>
      </c>
      <c r="I489" s="129">
        <v>94</v>
      </c>
      <c r="J489" s="129">
        <v>89</v>
      </c>
    </row>
    <row r="490" spans="1:10" x14ac:dyDescent="0.3">
      <c r="A490" s="129">
        <v>489</v>
      </c>
      <c r="B490" s="131" t="s">
        <v>7625</v>
      </c>
      <c r="C490" s="131" t="s">
        <v>44</v>
      </c>
      <c r="D490" s="131" t="s">
        <v>111</v>
      </c>
      <c r="E490" s="131" t="s">
        <v>2861</v>
      </c>
      <c r="F490" s="129">
        <v>117.54</v>
      </c>
      <c r="G490" s="129">
        <v>89</v>
      </c>
      <c r="H490" s="129">
        <v>88</v>
      </c>
      <c r="I490" s="129">
        <v>15</v>
      </c>
      <c r="J490" s="129">
        <v>8</v>
      </c>
    </row>
    <row r="491" spans="1:10" x14ac:dyDescent="0.3">
      <c r="A491" s="129">
        <v>490</v>
      </c>
      <c r="B491" s="131" t="s">
        <v>6491</v>
      </c>
      <c r="C491" s="131" t="s">
        <v>102</v>
      </c>
      <c r="D491" s="131" t="s">
        <v>453</v>
      </c>
      <c r="E491" s="131" t="s">
        <v>2861</v>
      </c>
      <c r="F491" s="129">
        <v>117.5</v>
      </c>
      <c r="G491" s="129">
        <v>89</v>
      </c>
      <c r="H491" s="129">
        <v>95</v>
      </c>
      <c r="I491" s="129">
        <v>22</v>
      </c>
      <c r="J491" s="129">
        <v>20</v>
      </c>
    </row>
    <row r="492" spans="1:10" x14ac:dyDescent="0.3">
      <c r="A492" s="129">
        <v>491</v>
      </c>
      <c r="B492" s="131" t="s">
        <v>735</v>
      </c>
      <c r="C492" s="131" t="s">
        <v>115</v>
      </c>
      <c r="D492" s="131" t="s">
        <v>200</v>
      </c>
      <c r="E492" s="131" t="s">
        <v>2870</v>
      </c>
      <c r="F492" s="129">
        <v>117.48</v>
      </c>
      <c r="G492" s="129">
        <v>89</v>
      </c>
      <c r="H492" s="129">
        <v>84</v>
      </c>
      <c r="I492" s="129">
        <v>82</v>
      </c>
      <c r="J492" s="129">
        <v>56</v>
      </c>
    </row>
    <row r="493" spans="1:10" x14ac:dyDescent="0.3">
      <c r="A493" s="129">
        <v>492</v>
      </c>
      <c r="B493" s="131" t="s">
        <v>6984</v>
      </c>
      <c r="C493" s="131" t="s">
        <v>44</v>
      </c>
      <c r="D493" s="131" t="s">
        <v>143</v>
      </c>
      <c r="E493" s="131" t="s">
        <v>2861</v>
      </c>
      <c r="F493" s="129">
        <v>117.43</v>
      </c>
      <c r="G493" s="129">
        <v>89</v>
      </c>
      <c r="H493" s="129">
        <v>83</v>
      </c>
      <c r="I493" s="129">
        <v>53</v>
      </c>
      <c r="J493" s="129">
        <v>24</v>
      </c>
    </row>
    <row r="494" spans="1:10" x14ac:dyDescent="0.3">
      <c r="A494" s="129">
        <v>493</v>
      </c>
      <c r="B494" s="131" t="s">
        <v>2022</v>
      </c>
      <c r="C494" s="131" t="s">
        <v>115</v>
      </c>
      <c r="D494" s="131" t="s">
        <v>1345</v>
      </c>
      <c r="E494" s="131" t="s">
        <v>2861</v>
      </c>
      <c r="F494" s="129">
        <v>117.4</v>
      </c>
      <c r="G494" s="129">
        <v>89</v>
      </c>
      <c r="H494" s="129">
        <v>69</v>
      </c>
      <c r="I494" s="129">
        <v>67</v>
      </c>
      <c r="J494" s="129">
        <v>43</v>
      </c>
    </row>
    <row r="495" spans="1:10" x14ac:dyDescent="0.3">
      <c r="A495" s="129">
        <v>494</v>
      </c>
      <c r="B495" s="131" t="s">
        <v>7500</v>
      </c>
      <c r="C495" s="131" t="s">
        <v>44</v>
      </c>
      <c r="D495" s="131" t="s">
        <v>2853</v>
      </c>
      <c r="E495" s="131" t="s">
        <v>2861</v>
      </c>
      <c r="F495" s="129">
        <v>117.38</v>
      </c>
      <c r="G495" s="129">
        <v>89</v>
      </c>
      <c r="H495" s="129">
        <v>50</v>
      </c>
      <c r="I495" s="129">
        <v>34</v>
      </c>
      <c r="J495" s="129">
        <v>84</v>
      </c>
    </row>
    <row r="496" spans="1:10" x14ac:dyDescent="0.3">
      <c r="A496" s="129">
        <v>495</v>
      </c>
      <c r="B496" s="131" t="s">
        <v>2953</v>
      </c>
      <c r="C496" s="131" t="s">
        <v>28</v>
      </c>
      <c r="D496" s="131" t="s">
        <v>731</v>
      </c>
      <c r="E496" s="131" t="s">
        <v>2870</v>
      </c>
      <c r="F496" s="129">
        <v>117.3</v>
      </c>
      <c r="G496" s="129">
        <v>89</v>
      </c>
      <c r="H496" s="129">
        <v>87</v>
      </c>
      <c r="I496" s="129">
        <v>78</v>
      </c>
      <c r="J496" s="129">
        <v>95</v>
      </c>
    </row>
    <row r="497" spans="1:10" x14ac:dyDescent="0.3">
      <c r="A497" s="129">
        <v>496</v>
      </c>
      <c r="B497" s="131" t="s">
        <v>41</v>
      </c>
      <c r="C497" s="131" t="s">
        <v>24</v>
      </c>
      <c r="D497" s="131" t="s">
        <v>42</v>
      </c>
      <c r="E497" s="131" t="s">
        <v>2870</v>
      </c>
      <c r="F497" s="129">
        <v>117.28</v>
      </c>
      <c r="G497" s="129">
        <v>89</v>
      </c>
      <c r="H497" s="129">
        <v>91</v>
      </c>
      <c r="I497" s="129">
        <v>98</v>
      </c>
      <c r="J497" s="129">
        <v>98</v>
      </c>
    </row>
    <row r="498" spans="1:10" x14ac:dyDescent="0.3">
      <c r="A498" s="129">
        <v>497</v>
      </c>
      <c r="B498" s="131" t="s">
        <v>3095</v>
      </c>
      <c r="C498" s="131" t="s">
        <v>44</v>
      </c>
      <c r="D498" s="131" t="s">
        <v>111</v>
      </c>
      <c r="E498" s="131" t="s">
        <v>2861</v>
      </c>
      <c r="F498" s="129">
        <v>117.22</v>
      </c>
      <c r="G498" s="129">
        <v>89</v>
      </c>
      <c r="H498" s="129">
        <v>93</v>
      </c>
      <c r="I498" s="129">
        <v>99</v>
      </c>
      <c r="J498" s="129">
        <v>1</v>
      </c>
    </row>
    <row r="499" spans="1:10" x14ac:dyDescent="0.3">
      <c r="A499" s="129">
        <v>498</v>
      </c>
      <c r="B499" s="131" t="s">
        <v>5835</v>
      </c>
      <c r="C499" s="131" t="s">
        <v>31</v>
      </c>
      <c r="D499" s="131" t="s">
        <v>60</v>
      </c>
      <c r="E499" s="131" t="s">
        <v>2861</v>
      </c>
      <c r="F499" s="129">
        <v>117.18</v>
      </c>
      <c r="G499" s="129">
        <v>89</v>
      </c>
      <c r="H499" s="129">
        <v>93</v>
      </c>
      <c r="I499" s="129">
        <v>85</v>
      </c>
      <c r="J499" s="129">
        <v>96</v>
      </c>
    </row>
    <row r="500" spans="1:10" x14ac:dyDescent="0.3">
      <c r="A500" s="129">
        <v>499</v>
      </c>
      <c r="B500" s="131" t="s">
        <v>747</v>
      </c>
      <c r="C500" s="131" t="s">
        <v>36</v>
      </c>
      <c r="D500" s="131" t="s">
        <v>52</v>
      </c>
      <c r="E500" s="131" t="s">
        <v>2861</v>
      </c>
      <c r="F500" s="129">
        <v>117.13</v>
      </c>
      <c r="G500" s="129">
        <v>89</v>
      </c>
      <c r="H500" s="129">
        <v>90</v>
      </c>
      <c r="I500" s="129">
        <v>81</v>
      </c>
      <c r="J500" s="129">
        <v>31</v>
      </c>
    </row>
    <row r="501" spans="1:10" x14ac:dyDescent="0.3">
      <c r="A501" s="129">
        <v>500</v>
      </c>
      <c r="B501" s="131" t="s">
        <v>862</v>
      </c>
      <c r="C501" s="131" t="s">
        <v>66</v>
      </c>
      <c r="D501" s="131" t="s">
        <v>98</v>
      </c>
      <c r="E501" s="131" t="s">
        <v>2870</v>
      </c>
      <c r="F501" s="129">
        <v>117.1</v>
      </c>
      <c r="G501" s="129">
        <v>89</v>
      </c>
      <c r="H501" s="129">
        <v>92</v>
      </c>
      <c r="I501" s="129">
        <v>35</v>
      </c>
      <c r="J501" s="129">
        <v>97</v>
      </c>
    </row>
    <row r="502" spans="1:10" x14ac:dyDescent="0.3">
      <c r="A502" s="129">
        <v>501</v>
      </c>
      <c r="B502" s="131" t="s">
        <v>2906</v>
      </c>
      <c r="C502" s="131" t="s">
        <v>66</v>
      </c>
      <c r="D502" s="131" t="s">
        <v>98</v>
      </c>
      <c r="E502" s="131" t="s">
        <v>2861</v>
      </c>
      <c r="F502" s="129">
        <v>117.08</v>
      </c>
      <c r="G502" s="129">
        <v>89</v>
      </c>
      <c r="H502" s="129">
        <v>93</v>
      </c>
      <c r="I502" s="129">
        <v>98</v>
      </c>
      <c r="J502" s="129">
        <v>97</v>
      </c>
    </row>
    <row r="503" spans="1:10" x14ac:dyDescent="0.3">
      <c r="A503" s="129">
        <v>502</v>
      </c>
      <c r="B503" s="131" t="s">
        <v>6900</v>
      </c>
      <c r="C503" s="131" t="s">
        <v>44</v>
      </c>
      <c r="D503" s="131" t="s">
        <v>111</v>
      </c>
      <c r="E503" s="131" t="s">
        <v>2861</v>
      </c>
      <c r="F503" s="129">
        <v>117.06</v>
      </c>
      <c r="G503" s="129">
        <v>89</v>
      </c>
      <c r="H503" s="129">
        <v>88</v>
      </c>
      <c r="I503" s="129">
        <v>57</v>
      </c>
      <c r="J503" s="129">
        <v>17</v>
      </c>
    </row>
    <row r="504" spans="1:10" x14ac:dyDescent="0.3">
      <c r="A504" s="129">
        <v>503</v>
      </c>
      <c r="B504" s="131" t="s">
        <v>6480</v>
      </c>
      <c r="C504" s="131" t="s">
        <v>24</v>
      </c>
      <c r="D504" s="131" t="s">
        <v>441</v>
      </c>
      <c r="E504" s="131" t="s">
        <v>2870</v>
      </c>
      <c r="F504" s="129">
        <v>117.02</v>
      </c>
      <c r="G504" s="129">
        <v>89</v>
      </c>
      <c r="H504" s="129">
        <v>93</v>
      </c>
      <c r="I504" s="129">
        <v>58</v>
      </c>
      <c r="J504" s="129">
        <v>88</v>
      </c>
    </row>
    <row r="505" spans="1:10" x14ac:dyDescent="0.3">
      <c r="A505" s="129">
        <v>504</v>
      </c>
      <c r="B505" s="131" t="s">
        <v>74</v>
      </c>
      <c r="C505" s="131" t="s">
        <v>24</v>
      </c>
      <c r="D505" s="131" t="s">
        <v>56</v>
      </c>
      <c r="E505" s="131" t="s">
        <v>2870</v>
      </c>
      <c r="F505" s="129">
        <v>116.96</v>
      </c>
      <c r="G505" s="129">
        <v>89</v>
      </c>
      <c r="H505" s="129">
        <v>92</v>
      </c>
      <c r="I505" s="129">
        <v>92</v>
      </c>
      <c r="J505" s="129">
        <v>85</v>
      </c>
    </row>
    <row r="506" spans="1:10" x14ac:dyDescent="0.3">
      <c r="A506" s="129">
        <v>505</v>
      </c>
      <c r="B506" s="131" t="s">
        <v>2938</v>
      </c>
      <c r="C506" s="131" t="s">
        <v>28</v>
      </c>
      <c r="D506" s="131" t="s">
        <v>731</v>
      </c>
      <c r="E506" s="131" t="s">
        <v>2870</v>
      </c>
      <c r="F506" s="129">
        <v>116.93</v>
      </c>
      <c r="G506" s="129">
        <v>89</v>
      </c>
      <c r="H506" s="129">
        <v>90</v>
      </c>
      <c r="I506" s="129">
        <v>91</v>
      </c>
      <c r="J506" s="129">
        <v>95</v>
      </c>
    </row>
    <row r="507" spans="1:10" x14ac:dyDescent="0.3">
      <c r="A507" s="129">
        <v>506</v>
      </c>
      <c r="B507" s="131" t="s">
        <v>6603</v>
      </c>
      <c r="C507" s="131" t="s">
        <v>44</v>
      </c>
      <c r="D507" s="131" t="s">
        <v>209</v>
      </c>
      <c r="E507" s="131" t="s">
        <v>2861</v>
      </c>
      <c r="F507" s="129">
        <v>116.87</v>
      </c>
      <c r="G507" s="129">
        <v>89</v>
      </c>
      <c r="H507" s="129">
        <v>94</v>
      </c>
      <c r="I507" s="129">
        <v>51</v>
      </c>
      <c r="J507" s="129">
        <v>13</v>
      </c>
    </row>
    <row r="508" spans="1:10" x14ac:dyDescent="0.3">
      <c r="A508" s="129">
        <v>507</v>
      </c>
      <c r="B508" s="131" t="s">
        <v>1573</v>
      </c>
      <c r="C508" s="131" t="s">
        <v>28</v>
      </c>
      <c r="D508" s="131" t="s">
        <v>2830</v>
      </c>
      <c r="E508" s="131" t="s">
        <v>2870</v>
      </c>
      <c r="F508" s="129">
        <v>116.79</v>
      </c>
      <c r="G508" s="129">
        <v>89</v>
      </c>
      <c r="H508" s="129">
        <v>79</v>
      </c>
      <c r="I508" s="129">
        <v>65</v>
      </c>
      <c r="J508" s="129">
        <v>68</v>
      </c>
    </row>
    <row r="509" spans="1:10" x14ac:dyDescent="0.3">
      <c r="A509" s="129">
        <v>508</v>
      </c>
      <c r="B509" s="131" t="s">
        <v>1552</v>
      </c>
      <c r="C509" s="131" t="s">
        <v>48</v>
      </c>
      <c r="D509" s="131" t="s">
        <v>1269</v>
      </c>
      <c r="E509" s="131" t="s">
        <v>2861</v>
      </c>
      <c r="F509" s="129">
        <v>116.76</v>
      </c>
      <c r="G509" s="129">
        <v>89</v>
      </c>
      <c r="H509" s="129">
        <v>94</v>
      </c>
      <c r="I509" s="129">
        <v>69</v>
      </c>
      <c r="J509" s="129">
        <v>31</v>
      </c>
    </row>
    <row r="510" spans="1:10" x14ac:dyDescent="0.3">
      <c r="A510" s="129">
        <v>509</v>
      </c>
      <c r="B510" s="131" t="s">
        <v>2354</v>
      </c>
      <c r="C510" s="131" t="s">
        <v>48</v>
      </c>
      <c r="D510" s="131" t="s">
        <v>1168</v>
      </c>
      <c r="E510" s="131" t="s">
        <v>2870</v>
      </c>
      <c r="F510" s="129">
        <v>116.75</v>
      </c>
      <c r="G510" s="129">
        <v>89</v>
      </c>
      <c r="H510" s="129">
        <v>89</v>
      </c>
      <c r="I510" s="129">
        <v>74</v>
      </c>
      <c r="J510" s="129">
        <v>88</v>
      </c>
    </row>
    <row r="511" spans="1:10" x14ac:dyDescent="0.3">
      <c r="A511" s="129">
        <v>510</v>
      </c>
      <c r="B511" s="131" t="s">
        <v>1719</v>
      </c>
      <c r="C511" s="131" t="s">
        <v>24</v>
      </c>
      <c r="D511" s="131" t="s">
        <v>54</v>
      </c>
      <c r="E511" s="131" t="s">
        <v>2861</v>
      </c>
      <c r="F511" s="129">
        <v>116.75</v>
      </c>
      <c r="G511" s="129">
        <v>89</v>
      </c>
      <c r="H511" s="129">
        <v>91</v>
      </c>
      <c r="I511" s="129">
        <v>92</v>
      </c>
      <c r="J511" s="129">
        <v>91</v>
      </c>
    </row>
    <row r="512" spans="1:10" x14ac:dyDescent="0.3">
      <c r="A512" s="129">
        <v>511</v>
      </c>
      <c r="B512" s="131" t="s">
        <v>6424</v>
      </c>
      <c r="C512" s="131" t="s">
        <v>48</v>
      </c>
      <c r="D512" s="131" t="s">
        <v>1168</v>
      </c>
      <c r="E512" s="131" t="s">
        <v>2859</v>
      </c>
      <c r="F512" s="129">
        <v>116.73</v>
      </c>
      <c r="G512" s="129">
        <v>89</v>
      </c>
      <c r="H512" s="129">
        <v>87</v>
      </c>
      <c r="I512" s="129">
        <v>74</v>
      </c>
      <c r="J512" s="129">
        <v>61</v>
      </c>
    </row>
    <row r="513" spans="1:10" x14ac:dyDescent="0.3">
      <c r="A513" s="129">
        <v>512</v>
      </c>
      <c r="B513" s="131" t="s">
        <v>354</v>
      </c>
      <c r="C513" s="131" t="s">
        <v>28</v>
      </c>
      <c r="D513" s="131" t="s">
        <v>2837</v>
      </c>
      <c r="E513" s="131" t="s">
        <v>2870</v>
      </c>
      <c r="F513" s="129">
        <v>116.67</v>
      </c>
      <c r="G513" s="129">
        <v>89</v>
      </c>
      <c r="H513" s="129">
        <v>89</v>
      </c>
      <c r="I513" s="129">
        <v>80</v>
      </c>
      <c r="J513" s="129">
        <v>83</v>
      </c>
    </row>
    <row r="514" spans="1:10" x14ac:dyDescent="0.3">
      <c r="A514" s="129">
        <v>513</v>
      </c>
      <c r="B514" s="131" t="s">
        <v>9155</v>
      </c>
      <c r="C514" s="131" t="s">
        <v>24</v>
      </c>
      <c r="D514" s="131" t="s">
        <v>56</v>
      </c>
      <c r="E514" s="131" t="s">
        <v>2861</v>
      </c>
      <c r="F514" s="129">
        <v>116.61</v>
      </c>
      <c r="G514" s="129">
        <v>89</v>
      </c>
      <c r="H514" s="129">
        <v>39</v>
      </c>
      <c r="I514" s="129">
        <v>12</v>
      </c>
      <c r="J514" s="129">
        <v>7</v>
      </c>
    </row>
    <row r="515" spans="1:10" x14ac:dyDescent="0.3">
      <c r="A515" s="129">
        <v>514</v>
      </c>
      <c r="B515" s="131" t="s">
        <v>4620</v>
      </c>
      <c r="C515" s="131" t="s">
        <v>24</v>
      </c>
      <c r="D515" s="131" t="s">
        <v>81</v>
      </c>
      <c r="E515" s="131" t="s">
        <v>2861</v>
      </c>
      <c r="F515" s="129">
        <v>116.57</v>
      </c>
      <c r="G515" s="129">
        <v>89</v>
      </c>
      <c r="H515" s="129">
        <v>87</v>
      </c>
      <c r="I515" s="129">
        <v>88</v>
      </c>
      <c r="J515" s="129">
        <v>79</v>
      </c>
    </row>
    <row r="516" spans="1:10" x14ac:dyDescent="0.3">
      <c r="A516" s="129">
        <v>515</v>
      </c>
      <c r="B516" s="131" t="s">
        <v>318</v>
      </c>
      <c r="C516" s="131" t="s">
        <v>31</v>
      </c>
      <c r="D516" s="131" t="s">
        <v>301</v>
      </c>
      <c r="E516" s="131" t="s">
        <v>2870</v>
      </c>
      <c r="F516" s="129">
        <v>116.55</v>
      </c>
      <c r="G516" s="129">
        <v>89</v>
      </c>
      <c r="H516" s="129">
        <v>92</v>
      </c>
      <c r="I516" s="129">
        <v>87</v>
      </c>
      <c r="J516" s="129">
        <v>83</v>
      </c>
    </row>
    <row r="517" spans="1:10" x14ac:dyDescent="0.3">
      <c r="A517" s="129">
        <v>516</v>
      </c>
      <c r="B517" s="131" t="s">
        <v>1437</v>
      </c>
      <c r="C517" s="131" t="s">
        <v>115</v>
      </c>
      <c r="D517" s="131" t="s">
        <v>114</v>
      </c>
      <c r="E517" s="131" t="s">
        <v>2859</v>
      </c>
      <c r="F517" s="129">
        <v>116.46</v>
      </c>
      <c r="G517" s="129">
        <v>89</v>
      </c>
      <c r="H517" s="129">
        <v>86</v>
      </c>
      <c r="I517" s="129">
        <v>83</v>
      </c>
      <c r="J517" s="129">
        <v>90</v>
      </c>
    </row>
    <row r="518" spans="1:10" x14ac:dyDescent="0.3">
      <c r="A518" s="129">
        <v>517</v>
      </c>
      <c r="B518" s="131" t="s">
        <v>5259</v>
      </c>
      <c r="C518" s="131" t="s">
        <v>115</v>
      </c>
      <c r="D518" s="131" t="s">
        <v>221</v>
      </c>
      <c r="E518" s="131" t="s">
        <v>2870</v>
      </c>
      <c r="F518" s="129">
        <v>116.46</v>
      </c>
      <c r="G518" s="129">
        <v>89</v>
      </c>
      <c r="H518" s="129">
        <v>78</v>
      </c>
      <c r="I518" s="129">
        <v>77</v>
      </c>
      <c r="J518" s="129">
        <v>39</v>
      </c>
    </row>
    <row r="519" spans="1:10" x14ac:dyDescent="0.3">
      <c r="A519" s="129">
        <v>518</v>
      </c>
      <c r="B519" s="131" t="s">
        <v>6753</v>
      </c>
      <c r="C519" s="131" t="s">
        <v>24</v>
      </c>
      <c r="D519" s="131" t="s">
        <v>169</v>
      </c>
      <c r="E519" s="131" t="s">
        <v>2861</v>
      </c>
      <c r="F519" s="129">
        <v>116.36</v>
      </c>
      <c r="G519" s="129">
        <v>89</v>
      </c>
      <c r="H519" s="129">
        <v>91</v>
      </c>
      <c r="I519" s="129">
        <v>63</v>
      </c>
      <c r="J519" s="129">
        <v>48</v>
      </c>
    </row>
    <row r="520" spans="1:10" x14ac:dyDescent="0.3">
      <c r="A520" s="129">
        <v>519</v>
      </c>
      <c r="B520" s="131" t="s">
        <v>80</v>
      </c>
      <c r="C520" s="131" t="s">
        <v>24</v>
      </c>
      <c r="D520" s="131" t="s">
        <v>81</v>
      </c>
      <c r="E520" s="131" t="s">
        <v>2870</v>
      </c>
      <c r="F520" s="129">
        <v>116.28</v>
      </c>
      <c r="G520" s="129">
        <v>89</v>
      </c>
      <c r="H520" s="129">
        <v>87</v>
      </c>
      <c r="I520" s="129">
        <v>88</v>
      </c>
      <c r="J520" s="129">
        <v>86</v>
      </c>
    </row>
    <row r="521" spans="1:10" x14ac:dyDescent="0.3">
      <c r="A521" s="129">
        <v>520</v>
      </c>
      <c r="B521" s="131" t="s">
        <v>6465</v>
      </c>
      <c r="C521" s="131" t="s">
        <v>150</v>
      </c>
      <c r="D521" s="131" t="s">
        <v>2840</v>
      </c>
      <c r="E521" s="131" t="s">
        <v>2861</v>
      </c>
      <c r="F521" s="129">
        <v>116.21</v>
      </c>
      <c r="G521" s="129">
        <v>89</v>
      </c>
      <c r="H521" s="129">
        <v>88</v>
      </c>
      <c r="I521" s="129">
        <v>65</v>
      </c>
      <c r="J521" s="129">
        <v>75</v>
      </c>
    </row>
    <row r="522" spans="1:10" x14ac:dyDescent="0.3">
      <c r="A522" s="129">
        <v>521</v>
      </c>
      <c r="B522" s="131" t="s">
        <v>7984</v>
      </c>
      <c r="C522" s="131" t="s">
        <v>36</v>
      </c>
      <c r="D522" s="131" t="s">
        <v>167</v>
      </c>
      <c r="E522" s="131" t="s">
        <v>2861</v>
      </c>
      <c r="F522" s="129">
        <v>116.2</v>
      </c>
      <c r="G522" s="129">
        <v>89</v>
      </c>
      <c r="H522" s="129">
        <v>26</v>
      </c>
      <c r="I522" s="129">
        <v>13</v>
      </c>
      <c r="J522" s="129">
        <v>17</v>
      </c>
    </row>
    <row r="523" spans="1:10" x14ac:dyDescent="0.3">
      <c r="A523" s="129">
        <v>522</v>
      </c>
      <c r="B523" s="131" t="s">
        <v>1651</v>
      </c>
      <c r="C523" s="131" t="s">
        <v>102</v>
      </c>
      <c r="D523" s="131" t="s">
        <v>462</v>
      </c>
      <c r="E523" s="131" t="s">
        <v>2861</v>
      </c>
      <c r="F523" s="129">
        <v>116.19</v>
      </c>
      <c r="G523" s="129">
        <v>89</v>
      </c>
      <c r="H523" s="129">
        <v>91</v>
      </c>
      <c r="I523" s="129">
        <v>71</v>
      </c>
      <c r="J523" s="129">
        <v>74</v>
      </c>
    </row>
    <row r="524" spans="1:10" x14ac:dyDescent="0.3">
      <c r="A524" s="129">
        <v>523</v>
      </c>
      <c r="B524" s="131" t="s">
        <v>1448</v>
      </c>
      <c r="C524" s="131" t="s">
        <v>28</v>
      </c>
      <c r="D524" s="131" t="s">
        <v>731</v>
      </c>
      <c r="E524" s="131" t="s">
        <v>2861</v>
      </c>
      <c r="F524" s="129">
        <v>116.16</v>
      </c>
      <c r="G524" s="129">
        <v>89</v>
      </c>
      <c r="H524" s="129">
        <v>90</v>
      </c>
      <c r="I524" s="129">
        <v>88</v>
      </c>
      <c r="J524" s="129">
        <v>91</v>
      </c>
    </row>
    <row r="525" spans="1:10" x14ac:dyDescent="0.3">
      <c r="A525" s="129">
        <v>524</v>
      </c>
      <c r="B525" s="131" t="s">
        <v>781</v>
      </c>
      <c r="C525" s="131" t="s">
        <v>36</v>
      </c>
      <c r="D525" s="131" t="s">
        <v>84</v>
      </c>
      <c r="E525" s="131" t="s">
        <v>2870</v>
      </c>
      <c r="F525" s="129">
        <v>116.16</v>
      </c>
      <c r="G525" s="129">
        <v>89</v>
      </c>
      <c r="H525" s="129">
        <v>86</v>
      </c>
      <c r="I525" s="129">
        <v>68</v>
      </c>
      <c r="J525" s="129">
        <v>44</v>
      </c>
    </row>
    <row r="526" spans="1:10" x14ac:dyDescent="0.3">
      <c r="A526" s="129">
        <v>525</v>
      </c>
      <c r="B526" s="131" t="s">
        <v>2900</v>
      </c>
      <c r="C526" s="131" t="s">
        <v>102</v>
      </c>
      <c r="D526" s="131" t="s">
        <v>326</v>
      </c>
      <c r="E526" s="131" t="s">
        <v>2861</v>
      </c>
      <c r="F526" s="129">
        <v>116.14</v>
      </c>
      <c r="G526" s="129">
        <v>88</v>
      </c>
      <c r="H526" s="129">
        <v>99</v>
      </c>
      <c r="I526" s="129">
        <v>78</v>
      </c>
      <c r="J526" s="129">
        <v>95</v>
      </c>
    </row>
    <row r="527" spans="1:10" x14ac:dyDescent="0.3">
      <c r="A527" s="129">
        <v>526</v>
      </c>
      <c r="B527" s="131" t="s">
        <v>1451</v>
      </c>
      <c r="C527" s="131" t="s">
        <v>150</v>
      </c>
      <c r="D527" s="131" t="s">
        <v>2824</v>
      </c>
      <c r="E527" s="131" t="s">
        <v>2870</v>
      </c>
      <c r="F527" s="129">
        <v>116.06</v>
      </c>
      <c r="G527" s="129">
        <v>88</v>
      </c>
      <c r="H527" s="129">
        <v>94</v>
      </c>
      <c r="I527" s="129">
        <v>90</v>
      </c>
      <c r="J527" s="129">
        <v>93</v>
      </c>
    </row>
    <row r="528" spans="1:10" x14ac:dyDescent="0.3">
      <c r="A528" s="129">
        <v>527</v>
      </c>
      <c r="B528" s="131" t="s">
        <v>215</v>
      </c>
      <c r="C528" s="131" t="s">
        <v>24</v>
      </c>
      <c r="D528" s="131" t="s">
        <v>70</v>
      </c>
      <c r="E528" s="131" t="s">
        <v>2870</v>
      </c>
      <c r="F528" s="129">
        <v>116.06</v>
      </c>
      <c r="G528" s="129">
        <v>88</v>
      </c>
      <c r="H528" s="129">
        <v>93</v>
      </c>
      <c r="I528" s="129">
        <v>89</v>
      </c>
      <c r="J528" s="129">
        <v>83</v>
      </c>
    </row>
    <row r="529" spans="1:10" x14ac:dyDescent="0.3">
      <c r="A529" s="129">
        <v>528</v>
      </c>
      <c r="B529" s="131" t="s">
        <v>1897</v>
      </c>
      <c r="C529" s="131" t="s">
        <v>245</v>
      </c>
      <c r="D529" s="131" t="s">
        <v>2842</v>
      </c>
      <c r="E529" s="131" t="s">
        <v>2870</v>
      </c>
      <c r="F529" s="129">
        <v>116.03</v>
      </c>
      <c r="G529" s="129">
        <v>88</v>
      </c>
      <c r="H529" s="129">
        <v>94</v>
      </c>
      <c r="I529" s="129">
        <v>80</v>
      </c>
      <c r="J529" s="129">
        <v>96</v>
      </c>
    </row>
    <row r="530" spans="1:10" x14ac:dyDescent="0.3">
      <c r="A530" s="129">
        <v>529</v>
      </c>
      <c r="B530" s="131" t="s">
        <v>6994</v>
      </c>
      <c r="C530" s="131" t="s">
        <v>24</v>
      </c>
      <c r="D530" s="131" t="s">
        <v>441</v>
      </c>
      <c r="E530" s="131" t="s">
        <v>2861</v>
      </c>
      <c r="F530" s="129">
        <v>116.01</v>
      </c>
      <c r="G530" s="129">
        <v>88</v>
      </c>
      <c r="H530" s="129">
        <v>89</v>
      </c>
      <c r="I530" s="129">
        <v>28</v>
      </c>
      <c r="J530" s="129">
        <v>25</v>
      </c>
    </row>
    <row r="531" spans="1:10" x14ac:dyDescent="0.3">
      <c r="A531" s="129">
        <v>530</v>
      </c>
      <c r="B531" s="131" t="s">
        <v>6774</v>
      </c>
      <c r="C531" s="131" t="s">
        <v>48</v>
      </c>
      <c r="D531" s="131" t="s">
        <v>1221</v>
      </c>
      <c r="E531" s="131" t="s">
        <v>2859</v>
      </c>
      <c r="F531" s="129">
        <v>116.01</v>
      </c>
      <c r="G531" s="129">
        <v>88</v>
      </c>
      <c r="H531" s="129">
        <v>88</v>
      </c>
      <c r="I531" s="129">
        <v>40</v>
      </c>
      <c r="J531" s="129">
        <v>38</v>
      </c>
    </row>
    <row r="532" spans="1:10" x14ac:dyDescent="0.3">
      <c r="A532" s="129">
        <v>531</v>
      </c>
      <c r="B532" s="131" t="s">
        <v>2042</v>
      </c>
      <c r="C532" s="131" t="s">
        <v>102</v>
      </c>
      <c r="D532" s="131" t="s">
        <v>462</v>
      </c>
      <c r="E532" s="131" t="s">
        <v>2870</v>
      </c>
      <c r="F532" s="129">
        <v>115.97</v>
      </c>
      <c r="G532" s="129">
        <v>88</v>
      </c>
      <c r="H532" s="129">
        <v>86</v>
      </c>
      <c r="I532" s="129">
        <v>51</v>
      </c>
      <c r="J532" s="129">
        <v>94</v>
      </c>
    </row>
    <row r="533" spans="1:10" x14ac:dyDescent="0.3">
      <c r="A533" s="129">
        <v>532</v>
      </c>
      <c r="B533" s="131" t="s">
        <v>1414</v>
      </c>
      <c r="C533" s="131" t="s">
        <v>24</v>
      </c>
      <c r="D533" s="131" t="s">
        <v>56</v>
      </c>
      <c r="E533" s="131" t="s">
        <v>2861</v>
      </c>
      <c r="F533" s="129">
        <v>115.95</v>
      </c>
      <c r="G533" s="129">
        <v>88</v>
      </c>
      <c r="H533" s="129">
        <v>87</v>
      </c>
      <c r="I533" s="129">
        <v>88</v>
      </c>
      <c r="J533" s="129">
        <v>90</v>
      </c>
    </row>
    <row r="534" spans="1:10" x14ac:dyDescent="0.3">
      <c r="A534" s="129">
        <v>533</v>
      </c>
      <c r="B534" s="131" t="s">
        <v>1067</v>
      </c>
      <c r="C534" s="131" t="s">
        <v>44</v>
      </c>
      <c r="D534" s="131" t="s">
        <v>127</v>
      </c>
      <c r="E534" s="131" t="s">
        <v>2870</v>
      </c>
      <c r="F534" s="129">
        <v>115.87</v>
      </c>
      <c r="G534" s="129">
        <v>88</v>
      </c>
      <c r="H534" s="129">
        <v>84</v>
      </c>
      <c r="I534" s="129">
        <v>81</v>
      </c>
      <c r="J534" s="129">
        <v>60</v>
      </c>
    </row>
    <row r="535" spans="1:10" x14ac:dyDescent="0.3">
      <c r="A535" s="129">
        <v>534</v>
      </c>
      <c r="B535" s="131" t="s">
        <v>630</v>
      </c>
      <c r="C535" s="131" t="s">
        <v>24</v>
      </c>
      <c r="D535" s="131" t="s">
        <v>512</v>
      </c>
      <c r="E535" s="131" t="s">
        <v>2870</v>
      </c>
      <c r="F535" s="129">
        <v>115.86</v>
      </c>
      <c r="G535" s="129">
        <v>88</v>
      </c>
      <c r="H535" s="129">
        <v>91</v>
      </c>
      <c r="I535" s="129">
        <v>74</v>
      </c>
      <c r="J535" s="129">
        <v>65</v>
      </c>
    </row>
    <row r="536" spans="1:10" x14ac:dyDescent="0.3">
      <c r="A536" s="129">
        <v>535</v>
      </c>
      <c r="B536" s="131" t="s">
        <v>1462</v>
      </c>
      <c r="C536" s="131" t="s">
        <v>24</v>
      </c>
      <c r="D536" s="131" t="s">
        <v>504</v>
      </c>
      <c r="E536" s="131" t="s">
        <v>2870</v>
      </c>
      <c r="F536" s="129">
        <v>115.83</v>
      </c>
      <c r="G536" s="129">
        <v>88</v>
      </c>
      <c r="H536" s="129">
        <v>80</v>
      </c>
      <c r="I536" s="129">
        <v>85</v>
      </c>
      <c r="J536" s="129">
        <v>92</v>
      </c>
    </row>
    <row r="537" spans="1:10" x14ac:dyDescent="0.3">
      <c r="A537" s="129">
        <v>536</v>
      </c>
      <c r="B537" s="131" t="s">
        <v>437</v>
      </c>
      <c r="C537" s="131" t="s">
        <v>31</v>
      </c>
      <c r="D537" s="131" t="s">
        <v>88</v>
      </c>
      <c r="E537" s="131" t="s">
        <v>2861</v>
      </c>
      <c r="F537" s="129">
        <v>115.8</v>
      </c>
      <c r="G537" s="129">
        <v>88</v>
      </c>
      <c r="H537" s="129">
        <v>84</v>
      </c>
      <c r="I537" s="129">
        <v>84</v>
      </c>
      <c r="J537" s="129">
        <v>91</v>
      </c>
    </row>
    <row r="538" spans="1:10" x14ac:dyDescent="0.3">
      <c r="A538" s="129">
        <v>537</v>
      </c>
      <c r="B538" s="131" t="s">
        <v>2121</v>
      </c>
      <c r="C538" s="131" t="s">
        <v>48</v>
      </c>
      <c r="D538" s="131" t="s">
        <v>336</v>
      </c>
      <c r="E538" s="131" t="s">
        <v>2870</v>
      </c>
      <c r="F538" s="129">
        <v>115.71</v>
      </c>
      <c r="G538" s="129">
        <v>88</v>
      </c>
      <c r="H538" s="129">
        <v>80</v>
      </c>
      <c r="I538" s="129">
        <v>75</v>
      </c>
      <c r="J538" s="129">
        <v>72</v>
      </c>
    </row>
    <row r="539" spans="1:10" x14ac:dyDescent="0.3">
      <c r="A539" s="129">
        <v>538</v>
      </c>
      <c r="B539" s="131" t="s">
        <v>829</v>
      </c>
      <c r="C539" s="131" t="s">
        <v>28</v>
      </c>
      <c r="D539" s="131" t="s">
        <v>27</v>
      </c>
      <c r="E539" s="131" t="s">
        <v>2870</v>
      </c>
      <c r="F539" s="129">
        <v>115.62</v>
      </c>
      <c r="G539" s="129">
        <v>88</v>
      </c>
      <c r="H539" s="129">
        <v>85</v>
      </c>
      <c r="I539" s="129">
        <v>92</v>
      </c>
      <c r="J539" s="129">
        <v>59</v>
      </c>
    </row>
    <row r="540" spans="1:10" x14ac:dyDescent="0.3">
      <c r="A540" s="129">
        <v>539</v>
      </c>
      <c r="B540" s="131" t="s">
        <v>1895</v>
      </c>
      <c r="C540" s="131" t="s">
        <v>31</v>
      </c>
      <c r="D540" s="131" t="s">
        <v>130</v>
      </c>
      <c r="E540" s="131" t="s">
        <v>2861</v>
      </c>
      <c r="F540" s="129">
        <v>115.61</v>
      </c>
      <c r="G540" s="129">
        <v>88</v>
      </c>
      <c r="H540" s="129">
        <v>86</v>
      </c>
      <c r="I540" s="129">
        <v>88</v>
      </c>
      <c r="J540" s="129">
        <v>35</v>
      </c>
    </row>
    <row r="541" spans="1:10" x14ac:dyDescent="0.3">
      <c r="A541" s="129">
        <v>540</v>
      </c>
      <c r="B541" s="131" t="s">
        <v>6916</v>
      </c>
      <c r="C541" s="131" t="s">
        <v>44</v>
      </c>
      <c r="D541" s="131" t="s">
        <v>127</v>
      </c>
      <c r="E541" s="131" t="s">
        <v>2861</v>
      </c>
      <c r="F541" s="129">
        <v>115.41</v>
      </c>
      <c r="G541" s="129">
        <v>88</v>
      </c>
      <c r="H541" s="129">
        <v>90</v>
      </c>
      <c r="I541" s="129">
        <v>37</v>
      </c>
      <c r="J541" s="129">
        <v>2</v>
      </c>
    </row>
    <row r="542" spans="1:10" x14ac:dyDescent="0.3">
      <c r="A542" s="129">
        <v>541</v>
      </c>
      <c r="B542" s="131" t="s">
        <v>859</v>
      </c>
      <c r="C542" s="131" t="s">
        <v>31</v>
      </c>
      <c r="D542" s="131" t="s">
        <v>60</v>
      </c>
      <c r="E542" s="131" t="s">
        <v>2861</v>
      </c>
      <c r="F542" s="129">
        <v>115.34</v>
      </c>
      <c r="G542" s="129">
        <v>88</v>
      </c>
      <c r="H542" s="129">
        <v>83</v>
      </c>
      <c r="I542" s="129">
        <v>77</v>
      </c>
      <c r="J542" s="129">
        <v>90</v>
      </c>
    </row>
    <row r="543" spans="1:10" x14ac:dyDescent="0.3">
      <c r="A543" s="129">
        <v>542</v>
      </c>
      <c r="B543" s="131" t="s">
        <v>1933</v>
      </c>
      <c r="C543" s="131" t="s">
        <v>28</v>
      </c>
      <c r="D543" s="131" t="s">
        <v>2828</v>
      </c>
      <c r="E543" s="131" t="s">
        <v>2861</v>
      </c>
      <c r="F543" s="129">
        <v>115.29</v>
      </c>
      <c r="G543" s="129">
        <v>88</v>
      </c>
      <c r="H543" s="129">
        <v>91</v>
      </c>
      <c r="I543" s="129">
        <v>34</v>
      </c>
      <c r="J543" s="129">
        <v>67</v>
      </c>
    </row>
    <row r="544" spans="1:10" x14ac:dyDescent="0.3">
      <c r="A544" s="129">
        <v>543</v>
      </c>
      <c r="B544" s="131" t="s">
        <v>3048</v>
      </c>
      <c r="C544" s="131" t="s">
        <v>102</v>
      </c>
      <c r="D544" s="131" t="s">
        <v>326</v>
      </c>
      <c r="E544" s="131" t="s">
        <v>2861</v>
      </c>
      <c r="F544" s="129">
        <v>115.26</v>
      </c>
      <c r="G544" s="129">
        <v>88</v>
      </c>
      <c r="H544" s="129">
        <v>92</v>
      </c>
      <c r="I544" s="129">
        <v>93</v>
      </c>
      <c r="J544" s="129">
        <v>51</v>
      </c>
    </row>
    <row r="545" spans="1:10" x14ac:dyDescent="0.3">
      <c r="A545" s="129">
        <v>544</v>
      </c>
      <c r="B545" s="131" t="s">
        <v>5743</v>
      </c>
      <c r="C545" s="131" t="s">
        <v>66</v>
      </c>
      <c r="D545" s="131" t="s">
        <v>98</v>
      </c>
      <c r="E545" s="131" t="s">
        <v>2861</v>
      </c>
      <c r="F545" s="129">
        <v>115.22</v>
      </c>
      <c r="G545" s="129">
        <v>88</v>
      </c>
      <c r="H545" s="129">
        <v>85</v>
      </c>
      <c r="I545" s="129">
        <v>96</v>
      </c>
      <c r="J545" s="129">
        <v>95</v>
      </c>
    </row>
    <row r="546" spans="1:10" x14ac:dyDescent="0.3">
      <c r="A546" s="129">
        <v>545</v>
      </c>
      <c r="B546" s="131" t="s">
        <v>1479</v>
      </c>
      <c r="C546" s="131" t="s">
        <v>24</v>
      </c>
      <c r="D546" s="131" t="s">
        <v>140</v>
      </c>
      <c r="E546" s="131" t="s">
        <v>2870</v>
      </c>
      <c r="F546" s="129">
        <v>115.21</v>
      </c>
      <c r="G546" s="129">
        <v>88</v>
      </c>
      <c r="H546" s="129">
        <v>93</v>
      </c>
      <c r="I546" s="129">
        <v>96</v>
      </c>
      <c r="J546" s="129">
        <v>96</v>
      </c>
    </row>
    <row r="547" spans="1:10" x14ac:dyDescent="0.3">
      <c r="A547" s="129">
        <v>546</v>
      </c>
      <c r="B547" s="131" t="s">
        <v>5836</v>
      </c>
      <c r="C547" s="131" t="s">
        <v>28</v>
      </c>
      <c r="D547" s="131" t="s">
        <v>137</v>
      </c>
      <c r="E547" s="131" t="s">
        <v>2870</v>
      </c>
      <c r="F547" s="129">
        <v>115.2</v>
      </c>
      <c r="G547" s="129">
        <v>88</v>
      </c>
      <c r="H547" s="129">
        <v>87</v>
      </c>
      <c r="I547" s="129">
        <v>85</v>
      </c>
      <c r="J547" s="129">
        <v>63</v>
      </c>
    </row>
    <row r="548" spans="1:10" x14ac:dyDescent="0.3">
      <c r="A548" s="129">
        <v>547</v>
      </c>
      <c r="B548" s="131" t="s">
        <v>8889</v>
      </c>
      <c r="C548" s="131" t="s">
        <v>31</v>
      </c>
      <c r="D548" s="131" t="s">
        <v>109</v>
      </c>
      <c r="E548" s="131" t="s">
        <v>2861</v>
      </c>
      <c r="F548" s="129">
        <v>115.18</v>
      </c>
      <c r="G548" s="129">
        <v>88</v>
      </c>
      <c r="H548" s="129">
        <v>45</v>
      </c>
      <c r="I548" s="129">
        <v>22</v>
      </c>
      <c r="J548" s="129">
        <v>70</v>
      </c>
    </row>
    <row r="549" spans="1:10" x14ac:dyDescent="0.3">
      <c r="A549" s="129">
        <v>548</v>
      </c>
      <c r="B549" s="131" t="s">
        <v>657</v>
      </c>
      <c r="C549" s="131" t="s">
        <v>44</v>
      </c>
      <c r="D549" s="131" t="s">
        <v>111</v>
      </c>
      <c r="E549" s="131" t="s">
        <v>2861</v>
      </c>
      <c r="F549" s="129">
        <v>115.15</v>
      </c>
      <c r="G549" s="129">
        <v>88</v>
      </c>
      <c r="H549" s="129">
        <v>71</v>
      </c>
      <c r="I549" s="129">
        <v>49</v>
      </c>
      <c r="J549" s="129">
        <v>35</v>
      </c>
    </row>
    <row r="550" spans="1:10" x14ac:dyDescent="0.3">
      <c r="A550" s="129">
        <v>549</v>
      </c>
      <c r="B550" s="131" t="s">
        <v>3047</v>
      </c>
      <c r="C550" s="131" t="s">
        <v>44</v>
      </c>
      <c r="D550" s="131" t="s">
        <v>111</v>
      </c>
      <c r="E550" s="131" t="s">
        <v>2861</v>
      </c>
      <c r="F550" s="129">
        <v>115.11</v>
      </c>
      <c r="G550" s="129">
        <v>88</v>
      </c>
      <c r="H550" s="129">
        <v>93</v>
      </c>
      <c r="I550" s="129">
        <v>98</v>
      </c>
      <c r="J550" s="129">
        <v>30</v>
      </c>
    </row>
    <row r="551" spans="1:10" x14ac:dyDescent="0.3">
      <c r="A551" s="129">
        <v>550</v>
      </c>
      <c r="B551" s="131" t="s">
        <v>1040</v>
      </c>
      <c r="C551" s="131" t="s">
        <v>36</v>
      </c>
      <c r="D551" s="131" t="s">
        <v>247</v>
      </c>
      <c r="E551" s="131" t="s">
        <v>2870</v>
      </c>
      <c r="F551" s="129">
        <v>115.08</v>
      </c>
      <c r="G551" s="129">
        <v>88</v>
      </c>
      <c r="H551" s="129">
        <v>69</v>
      </c>
      <c r="I551" s="129">
        <v>56</v>
      </c>
      <c r="J551" s="129">
        <v>66</v>
      </c>
    </row>
    <row r="552" spans="1:10" x14ac:dyDescent="0.3">
      <c r="A552" s="129">
        <v>551</v>
      </c>
      <c r="B552" s="131" t="s">
        <v>2894</v>
      </c>
      <c r="C552" s="131" t="s">
        <v>44</v>
      </c>
      <c r="D552" s="131" t="s">
        <v>209</v>
      </c>
      <c r="E552" s="131" t="s">
        <v>2861</v>
      </c>
      <c r="F552" s="129">
        <v>115.08</v>
      </c>
      <c r="G552" s="129">
        <v>88</v>
      </c>
      <c r="H552" s="129">
        <v>91</v>
      </c>
      <c r="I552" s="129">
        <v>91</v>
      </c>
      <c r="J552" s="129">
        <v>98</v>
      </c>
    </row>
    <row r="553" spans="1:10" x14ac:dyDescent="0.3">
      <c r="A553" s="129">
        <v>552</v>
      </c>
      <c r="B553" s="131" t="s">
        <v>6425</v>
      </c>
      <c r="C553" s="131" t="s">
        <v>24</v>
      </c>
      <c r="D553" s="131" t="s">
        <v>177</v>
      </c>
      <c r="E553" s="131" t="s">
        <v>2861</v>
      </c>
      <c r="F553" s="129">
        <v>115.02</v>
      </c>
      <c r="G553" s="129">
        <v>88</v>
      </c>
      <c r="H553" s="129">
        <v>81</v>
      </c>
      <c r="I553" s="129">
        <v>75</v>
      </c>
      <c r="J553" s="129">
        <v>16</v>
      </c>
    </row>
    <row r="554" spans="1:10" x14ac:dyDescent="0.3">
      <c r="A554" s="129">
        <v>553</v>
      </c>
      <c r="B554" s="131" t="s">
        <v>7583</v>
      </c>
      <c r="C554" s="131" t="s">
        <v>66</v>
      </c>
      <c r="D554" s="131" t="s">
        <v>841</v>
      </c>
      <c r="E554" s="131" t="s">
        <v>2861</v>
      </c>
      <c r="F554" s="129">
        <v>115.01</v>
      </c>
      <c r="G554" s="129">
        <v>88</v>
      </c>
      <c r="H554" s="129">
        <v>29</v>
      </c>
      <c r="I554" s="129">
        <v>19</v>
      </c>
      <c r="J554" s="129">
        <v>95</v>
      </c>
    </row>
    <row r="555" spans="1:10" x14ac:dyDescent="0.3">
      <c r="A555" s="129">
        <v>554</v>
      </c>
      <c r="B555" s="131" t="s">
        <v>2951</v>
      </c>
      <c r="C555" s="131" t="s">
        <v>31</v>
      </c>
      <c r="D555" s="131" t="s">
        <v>2833</v>
      </c>
      <c r="E555" s="131" t="s">
        <v>2861</v>
      </c>
      <c r="F555" s="129">
        <v>114.82</v>
      </c>
      <c r="G555" s="129">
        <v>88</v>
      </c>
      <c r="H555" s="129">
        <v>87</v>
      </c>
      <c r="I555" s="129">
        <v>97</v>
      </c>
      <c r="J555" s="129">
        <v>94</v>
      </c>
    </row>
    <row r="556" spans="1:10" x14ac:dyDescent="0.3">
      <c r="A556" s="129">
        <v>555</v>
      </c>
      <c r="B556" s="131" t="s">
        <v>8325</v>
      </c>
      <c r="C556" s="131" t="s">
        <v>44</v>
      </c>
      <c r="D556" s="131" t="s">
        <v>111</v>
      </c>
      <c r="E556" s="131" t="s">
        <v>2861</v>
      </c>
      <c r="F556" s="129">
        <v>114.79</v>
      </c>
      <c r="G556" s="129">
        <v>88</v>
      </c>
      <c r="H556" s="129">
        <v>68</v>
      </c>
      <c r="I556" s="129">
        <v>58</v>
      </c>
      <c r="J556" s="129">
        <v>11</v>
      </c>
    </row>
    <row r="557" spans="1:10" x14ac:dyDescent="0.3">
      <c r="A557" s="129">
        <v>556</v>
      </c>
      <c r="B557" s="131" t="s">
        <v>3096</v>
      </c>
      <c r="C557" s="131" t="s">
        <v>28</v>
      </c>
      <c r="D557" s="131" t="s">
        <v>162</v>
      </c>
      <c r="E557" s="131" t="s">
        <v>2861</v>
      </c>
      <c r="F557" s="129">
        <v>114.77</v>
      </c>
      <c r="G557" s="129">
        <v>88</v>
      </c>
      <c r="H557" s="129">
        <v>95</v>
      </c>
      <c r="I557" s="129">
        <v>96</v>
      </c>
      <c r="J557" s="129">
        <v>10</v>
      </c>
    </row>
    <row r="558" spans="1:10" x14ac:dyDescent="0.3">
      <c r="A558" s="129">
        <v>557</v>
      </c>
      <c r="B558" s="131" t="s">
        <v>792</v>
      </c>
      <c r="C558" s="131" t="s">
        <v>36</v>
      </c>
      <c r="D558" s="131" t="s">
        <v>247</v>
      </c>
      <c r="E558" s="131" t="s">
        <v>2870</v>
      </c>
      <c r="F558" s="129">
        <v>114.76</v>
      </c>
      <c r="G558" s="129">
        <v>88</v>
      </c>
      <c r="H558" s="129">
        <v>90</v>
      </c>
      <c r="I558" s="129">
        <v>89</v>
      </c>
      <c r="J558" s="129">
        <v>86</v>
      </c>
    </row>
    <row r="559" spans="1:10" x14ac:dyDescent="0.3">
      <c r="A559" s="129">
        <v>558</v>
      </c>
      <c r="B559" s="131" t="s">
        <v>269</v>
      </c>
      <c r="C559" s="131" t="s">
        <v>150</v>
      </c>
      <c r="D559" s="131" t="s">
        <v>2841</v>
      </c>
      <c r="E559" s="131" t="s">
        <v>2870</v>
      </c>
      <c r="F559" s="129">
        <v>114.68</v>
      </c>
      <c r="G559" s="129">
        <v>88</v>
      </c>
      <c r="H559" s="129">
        <v>84</v>
      </c>
      <c r="I559" s="129">
        <v>85</v>
      </c>
      <c r="J559" s="129">
        <v>79</v>
      </c>
    </row>
    <row r="560" spans="1:10" x14ac:dyDescent="0.3">
      <c r="A560" s="129">
        <v>559</v>
      </c>
      <c r="B560" s="131" t="s">
        <v>753</v>
      </c>
      <c r="C560" s="131" t="s">
        <v>44</v>
      </c>
      <c r="D560" s="131" t="s">
        <v>111</v>
      </c>
      <c r="E560" s="131" t="s">
        <v>2861</v>
      </c>
      <c r="F560" s="129">
        <v>114.65</v>
      </c>
      <c r="G560" s="129">
        <v>88</v>
      </c>
      <c r="H560" s="129">
        <v>61</v>
      </c>
      <c r="I560" s="129">
        <v>70</v>
      </c>
      <c r="J560" s="129">
        <v>81</v>
      </c>
    </row>
    <row r="561" spans="1:10" x14ac:dyDescent="0.3">
      <c r="A561" s="129">
        <v>560</v>
      </c>
      <c r="B561" s="131" t="s">
        <v>7688</v>
      </c>
      <c r="C561" s="131" t="s">
        <v>24</v>
      </c>
      <c r="D561" s="131" t="s">
        <v>504</v>
      </c>
      <c r="E561" s="131" t="s">
        <v>2861</v>
      </c>
      <c r="F561" s="129">
        <v>114.64</v>
      </c>
      <c r="G561" s="129">
        <v>88</v>
      </c>
      <c r="H561" s="129">
        <v>77</v>
      </c>
      <c r="I561" s="129">
        <v>73</v>
      </c>
      <c r="J561" s="129">
        <v>33</v>
      </c>
    </row>
    <row r="562" spans="1:10" x14ac:dyDescent="0.3">
      <c r="A562" s="129">
        <v>561</v>
      </c>
      <c r="B562" s="131" t="s">
        <v>1199</v>
      </c>
      <c r="C562" s="131" t="s">
        <v>102</v>
      </c>
      <c r="D562" s="131" t="s">
        <v>218</v>
      </c>
      <c r="E562" s="131" t="s">
        <v>2870</v>
      </c>
      <c r="F562" s="129">
        <v>114.63</v>
      </c>
      <c r="G562" s="129">
        <v>88</v>
      </c>
      <c r="H562" s="129">
        <v>64</v>
      </c>
      <c r="I562" s="129">
        <v>57</v>
      </c>
      <c r="J562" s="129">
        <v>30</v>
      </c>
    </row>
    <row r="563" spans="1:10" x14ac:dyDescent="0.3">
      <c r="A563" s="129">
        <v>562</v>
      </c>
      <c r="B563" s="131" t="s">
        <v>1234</v>
      </c>
      <c r="C563" s="131" t="s">
        <v>28</v>
      </c>
      <c r="D563" s="131" t="s">
        <v>2827</v>
      </c>
      <c r="E563" s="131" t="s">
        <v>2870</v>
      </c>
      <c r="F563" s="129">
        <v>114.57</v>
      </c>
      <c r="G563" s="129">
        <v>88</v>
      </c>
      <c r="H563" s="129">
        <v>89</v>
      </c>
      <c r="I563" s="129">
        <v>90</v>
      </c>
      <c r="J563" s="129">
        <v>66</v>
      </c>
    </row>
    <row r="564" spans="1:10" x14ac:dyDescent="0.3">
      <c r="A564" s="129">
        <v>563</v>
      </c>
      <c r="B564" s="131" t="s">
        <v>2286</v>
      </c>
      <c r="C564" s="131" t="s">
        <v>115</v>
      </c>
      <c r="D564" s="131" t="s">
        <v>200</v>
      </c>
      <c r="E564" s="131" t="s">
        <v>2861</v>
      </c>
      <c r="F564" s="129">
        <v>114.54</v>
      </c>
      <c r="G564" s="129">
        <v>88</v>
      </c>
      <c r="H564" s="129">
        <v>72</v>
      </c>
      <c r="I564" s="129">
        <v>84</v>
      </c>
      <c r="J564" s="129">
        <v>44</v>
      </c>
    </row>
    <row r="565" spans="1:10" x14ac:dyDescent="0.3">
      <c r="A565" s="129">
        <v>564</v>
      </c>
      <c r="B565" s="131" t="s">
        <v>6466</v>
      </c>
      <c r="C565" s="131" t="s">
        <v>24</v>
      </c>
      <c r="D565" s="131" t="s">
        <v>146</v>
      </c>
      <c r="E565" s="131" t="s">
        <v>2861</v>
      </c>
      <c r="F565" s="129">
        <v>114.53</v>
      </c>
      <c r="G565" s="129">
        <v>88</v>
      </c>
      <c r="H565" s="129">
        <v>81</v>
      </c>
      <c r="I565" s="129">
        <v>37</v>
      </c>
      <c r="J565" s="129">
        <v>41</v>
      </c>
    </row>
    <row r="566" spans="1:10" x14ac:dyDescent="0.3">
      <c r="A566" s="129">
        <v>565</v>
      </c>
      <c r="B566" s="131" t="s">
        <v>91</v>
      </c>
      <c r="C566" s="131" t="s">
        <v>24</v>
      </c>
      <c r="D566" s="131" t="s">
        <v>502</v>
      </c>
      <c r="E566" s="131" t="s">
        <v>2870</v>
      </c>
      <c r="F566" s="129">
        <v>114.51</v>
      </c>
      <c r="G566" s="129">
        <v>88</v>
      </c>
      <c r="H566" s="129">
        <v>87</v>
      </c>
      <c r="I566" s="129">
        <v>86</v>
      </c>
      <c r="J566" s="129">
        <v>82</v>
      </c>
    </row>
    <row r="567" spans="1:10" x14ac:dyDescent="0.3">
      <c r="A567" s="129">
        <v>566</v>
      </c>
      <c r="B567" s="131" t="s">
        <v>7153</v>
      </c>
      <c r="C567" s="131" t="s">
        <v>24</v>
      </c>
      <c r="D567" s="131" t="s">
        <v>512</v>
      </c>
      <c r="E567" s="131" t="s">
        <v>2870</v>
      </c>
      <c r="F567" s="129">
        <v>114.51</v>
      </c>
      <c r="G567" s="129">
        <v>88</v>
      </c>
      <c r="H567" s="129">
        <v>87</v>
      </c>
      <c r="I567" s="129">
        <v>37</v>
      </c>
      <c r="J567" s="129">
        <v>62</v>
      </c>
    </row>
    <row r="568" spans="1:10" x14ac:dyDescent="0.3">
      <c r="A568" s="129">
        <v>567</v>
      </c>
      <c r="B568" s="131" t="s">
        <v>1789</v>
      </c>
      <c r="C568" s="131" t="s">
        <v>44</v>
      </c>
      <c r="D568" s="131" t="s">
        <v>111</v>
      </c>
      <c r="E568" s="131" t="s">
        <v>2861</v>
      </c>
      <c r="F568" s="129">
        <v>114.48</v>
      </c>
      <c r="G568" s="129">
        <v>88</v>
      </c>
      <c r="H568" s="129">
        <v>71</v>
      </c>
      <c r="I568" s="129">
        <v>96</v>
      </c>
      <c r="J568" s="129">
        <v>99</v>
      </c>
    </row>
    <row r="569" spans="1:10" x14ac:dyDescent="0.3">
      <c r="A569" s="129">
        <v>568</v>
      </c>
      <c r="B569" s="131" t="s">
        <v>3023</v>
      </c>
      <c r="C569" s="131" t="s">
        <v>28</v>
      </c>
      <c r="D569" s="131" t="s">
        <v>137</v>
      </c>
      <c r="E569" s="131" t="s">
        <v>2870</v>
      </c>
      <c r="F569" s="129">
        <v>114.45</v>
      </c>
      <c r="G569" s="129">
        <v>88</v>
      </c>
      <c r="H569" s="129">
        <v>87</v>
      </c>
      <c r="I569" s="129">
        <v>85</v>
      </c>
      <c r="J569" s="129">
        <v>72</v>
      </c>
    </row>
    <row r="570" spans="1:10" x14ac:dyDescent="0.3">
      <c r="A570" s="129">
        <v>569</v>
      </c>
      <c r="B570" s="131" t="s">
        <v>467</v>
      </c>
      <c r="C570" s="131" t="s">
        <v>31</v>
      </c>
      <c r="D570" s="131" t="s">
        <v>109</v>
      </c>
      <c r="E570" s="131" t="s">
        <v>2870</v>
      </c>
      <c r="F570" s="129">
        <v>114.4</v>
      </c>
      <c r="G570" s="129">
        <v>88</v>
      </c>
      <c r="H570" s="129">
        <v>80</v>
      </c>
      <c r="I570" s="129">
        <v>51</v>
      </c>
      <c r="J570" s="129">
        <v>60</v>
      </c>
    </row>
    <row r="571" spans="1:10" x14ac:dyDescent="0.3">
      <c r="A571" s="129">
        <v>570</v>
      </c>
      <c r="B571" s="131" t="s">
        <v>2792</v>
      </c>
      <c r="C571" s="131" t="s">
        <v>24</v>
      </c>
      <c r="D571" s="131" t="s">
        <v>81</v>
      </c>
      <c r="E571" s="131" t="s">
        <v>2870</v>
      </c>
      <c r="F571" s="129">
        <v>114.35</v>
      </c>
      <c r="G571" s="129">
        <v>88</v>
      </c>
      <c r="H571" s="129">
        <v>83</v>
      </c>
      <c r="I571" s="129">
        <v>81</v>
      </c>
      <c r="J571" s="129">
        <v>81</v>
      </c>
    </row>
    <row r="572" spans="1:10" x14ac:dyDescent="0.3">
      <c r="A572" s="129">
        <v>571</v>
      </c>
      <c r="B572" s="131" t="s">
        <v>6842</v>
      </c>
      <c r="C572" s="131" t="s">
        <v>44</v>
      </c>
      <c r="D572" s="131" t="s">
        <v>111</v>
      </c>
      <c r="E572" s="131" t="s">
        <v>2861</v>
      </c>
      <c r="F572" s="129">
        <v>114.35</v>
      </c>
      <c r="G572" s="129">
        <v>88</v>
      </c>
      <c r="H572" s="129">
        <v>77</v>
      </c>
      <c r="I572" s="129">
        <v>65</v>
      </c>
      <c r="J572" s="129">
        <v>31</v>
      </c>
    </row>
    <row r="573" spans="1:10" x14ac:dyDescent="0.3">
      <c r="A573" s="129">
        <v>572</v>
      </c>
      <c r="B573" s="131" t="s">
        <v>305</v>
      </c>
      <c r="C573" s="131" t="s">
        <v>66</v>
      </c>
      <c r="D573" s="131" t="s">
        <v>98</v>
      </c>
      <c r="E573" s="131" t="s">
        <v>2861</v>
      </c>
      <c r="F573" s="129">
        <v>114.31</v>
      </c>
      <c r="G573" s="129">
        <v>87</v>
      </c>
      <c r="H573" s="129">
        <v>81</v>
      </c>
      <c r="I573" s="129">
        <v>72</v>
      </c>
      <c r="J573" s="129">
        <v>71</v>
      </c>
    </row>
    <row r="574" spans="1:10" x14ac:dyDescent="0.3">
      <c r="A574" s="129">
        <v>573</v>
      </c>
      <c r="B574" s="131" t="s">
        <v>7627</v>
      </c>
      <c r="C574" s="131" t="s">
        <v>31</v>
      </c>
      <c r="D574" s="131" t="s">
        <v>2825</v>
      </c>
      <c r="E574" s="131" t="s">
        <v>2861</v>
      </c>
      <c r="F574" s="129">
        <v>114.31</v>
      </c>
      <c r="G574" s="129">
        <v>87</v>
      </c>
      <c r="H574" s="129">
        <v>79</v>
      </c>
      <c r="I574" s="129">
        <v>27</v>
      </c>
      <c r="J574" s="129">
        <v>21</v>
      </c>
    </row>
    <row r="575" spans="1:10" x14ac:dyDescent="0.3">
      <c r="A575" s="129">
        <v>574</v>
      </c>
      <c r="B575" s="131" t="s">
        <v>5744</v>
      </c>
      <c r="C575" s="131" t="s">
        <v>28</v>
      </c>
      <c r="D575" s="131" t="s">
        <v>2843</v>
      </c>
      <c r="E575" s="131" t="s">
        <v>2870</v>
      </c>
      <c r="F575" s="129">
        <v>114.27</v>
      </c>
      <c r="G575" s="129">
        <v>87</v>
      </c>
      <c r="H575" s="129">
        <v>70</v>
      </c>
      <c r="I575" s="129">
        <v>77</v>
      </c>
      <c r="J575" s="129">
        <v>47</v>
      </c>
    </row>
    <row r="576" spans="1:10" x14ac:dyDescent="0.3">
      <c r="A576" s="129">
        <v>575</v>
      </c>
      <c r="B576" s="131" t="s">
        <v>6980</v>
      </c>
      <c r="C576" s="131" t="s">
        <v>36</v>
      </c>
      <c r="D576" s="131" t="s">
        <v>243</v>
      </c>
      <c r="E576" s="131" t="s">
        <v>2870</v>
      </c>
      <c r="F576" s="129">
        <v>114.25</v>
      </c>
      <c r="G576" s="129">
        <v>87</v>
      </c>
      <c r="H576" s="129">
        <v>88</v>
      </c>
      <c r="I576" s="129">
        <v>29</v>
      </c>
      <c r="J576" s="129">
        <v>18</v>
      </c>
    </row>
    <row r="577" spans="1:10" x14ac:dyDescent="0.3">
      <c r="A577" s="129">
        <v>576</v>
      </c>
      <c r="B577" s="131" t="s">
        <v>3005</v>
      </c>
      <c r="C577" s="131" t="s">
        <v>28</v>
      </c>
      <c r="D577" s="131" t="s">
        <v>731</v>
      </c>
      <c r="E577" s="131" t="s">
        <v>2859</v>
      </c>
      <c r="F577" s="129">
        <v>114.25</v>
      </c>
      <c r="G577" s="129">
        <v>87</v>
      </c>
      <c r="H577" s="129">
        <v>85</v>
      </c>
      <c r="I577" s="129">
        <v>78</v>
      </c>
      <c r="J577" s="129">
        <v>33</v>
      </c>
    </row>
    <row r="578" spans="1:10" x14ac:dyDescent="0.3">
      <c r="A578" s="129">
        <v>577</v>
      </c>
      <c r="B578" s="131" t="s">
        <v>2192</v>
      </c>
      <c r="C578" s="131" t="s">
        <v>31</v>
      </c>
      <c r="D578" s="131" t="s">
        <v>88</v>
      </c>
      <c r="E578" s="131" t="s">
        <v>2861</v>
      </c>
      <c r="F578" s="129">
        <v>114.21</v>
      </c>
      <c r="G578" s="129">
        <v>87</v>
      </c>
      <c r="H578" s="129">
        <v>79</v>
      </c>
      <c r="I578" s="129">
        <v>76</v>
      </c>
      <c r="J578" s="129">
        <v>41</v>
      </c>
    </row>
    <row r="579" spans="1:10" x14ac:dyDescent="0.3">
      <c r="A579" s="129">
        <v>578</v>
      </c>
      <c r="B579" s="131" t="s">
        <v>1541</v>
      </c>
      <c r="C579" s="131" t="s">
        <v>24</v>
      </c>
      <c r="D579" s="131" t="s">
        <v>502</v>
      </c>
      <c r="E579" s="131" t="s">
        <v>2870</v>
      </c>
      <c r="F579" s="129">
        <v>114.2</v>
      </c>
      <c r="G579" s="129">
        <v>87</v>
      </c>
      <c r="H579" s="129">
        <v>85</v>
      </c>
      <c r="I579" s="129">
        <v>76</v>
      </c>
      <c r="J579" s="129">
        <v>93</v>
      </c>
    </row>
    <row r="580" spans="1:10" x14ac:dyDescent="0.3">
      <c r="A580" s="129">
        <v>579</v>
      </c>
      <c r="B580" s="131" t="s">
        <v>303</v>
      </c>
      <c r="C580" s="131" t="s">
        <v>66</v>
      </c>
      <c r="D580" s="131" t="s">
        <v>98</v>
      </c>
      <c r="E580" s="131" t="s">
        <v>2861</v>
      </c>
      <c r="F580" s="129">
        <v>114.16</v>
      </c>
      <c r="G580" s="129">
        <v>87</v>
      </c>
      <c r="H580" s="129">
        <v>80</v>
      </c>
      <c r="I580" s="129">
        <v>72</v>
      </c>
      <c r="J580" s="129">
        <v>70</v>
      </c>
    </row>
    <row r="581" spans="1:10" x14ac:dyDescent="0.3">
      <c r="A581" s="129">
        <v>580</v>
      </c>
      <c r="B581" s="131" t="s">
        <v>2147</v>
      </c>
      <c r="C581" s="131" t="s">
        <v>31</v>
      </c>
      <c r="D581" s="131" t="s">
        <v>2833</v>
      </c>
      <c r="E581" s="131" t="s">
        <v>2861</v>
      </c>
      <c r="F581" s="129">
        <v>114.11</v>
      </c>
      <c r="G581" s="129">
        <v>87</v>
      </c>
      <c r="H581" s="129">
        <v>87</v>
      </c>
      <c r="I581" s="129">
        <v>85</v>
      </c>
      <c r="J581" s="129">
        <v>92</v>
      </c>
    </row>
    <row r="582" spans="1:10" x14ac:dyDescent="0.3">
      <c r="A582" s="129">
        <v>581</v>
      </c>
      <c r="B582" s="131" t="s">
        <v>1390</v>
      </c>
      <c r="C582" s="131" t="s">
        <v>24</v>
      </c>
      <c r="D582" s="131" t="s">
        <v>70</v>
      </c>
      <c r="E582" s="131" t="s">
        <v>2870</v>
      </c>
      <c r="F582" s="129">
        <v>114.11</v>
      </c>
      <c r="G582" s="129">
        <v>87</v>
      </c>
      <c r="H582" s="129">
        <v>89</v>
      </c>
      <c r="I582" s="129">
        <v>91</v>
      </c>
      <c r="J582" s="129">
        <v>75</v>
      </c>
    </row>
    <row r="583" spans="1:10" x14ac:dyDescent="0.3">
      <c r="A583" s="129">
        <v>582</v>
      </c>
      <c r="B583" s="131" t="s">
        <v>1521</v>
      </c>
      <c r="C583" s="131" t="s">
        <v>31</v>
      </c>
      <c r="D583" s="131" t="s">
        <v>223</v>
      </c>
      <c r="E583" s="131" t="s">
        <v>2861</v>
      </c>
      <c r="F583" s="129">
        <v>113.91</v>
      </c>
      <c r="G583" s="129">
        <v>87</v>
      </c>
      <c r="H583" s="129">
        <v>81</v>
      </c>
      <c r="I583" s="129">
        <v>47</v>
      </c>
      <c r="J583" s="129">
        <v>72</v>
      </c>
    </row>
    <row r="584" spans="1:10" x14ac:dyDescent="0.3">
      <c r="A584" s="129">
        <v>583</v>
      </c>
      <c r="B584" s="131" t="s">
        <v>2244</v>
      </c>
      <c r="C584" s="131" t="s">
        <v>102</v>
      </c>
      <c r="D584" s="131" t="s">
        <v>462</v>
      </c>
      <c r="E584" s="131" t="s">
        <v>2870</v>
      </c>
      <c r="F584" s="129">
        <v>113.9</v>
      </c>
      <c r="G584" s="129">
        <v>87</v>
      </c>
      <c r="H584" s="129">
        <v>89</v>
      </c>
      <c r="I584" s="129">
        <v>83</v>
      </c>
      <c r="J584" s="129">
        <v>94</v>
      </c>
    </row>
    <row r="585" spans="1:10" x14ac:dyDescent="0.3">
      <c r="A585" s="129">
        <v>584</v>
      </c>
      <c r="B585" s="131" t="s">
        <v>3019</v>
      </c>
      <c r="C585" s="131" t="s">
        <v>28</v>
      </c>
      <c r="D585" s="131" t="s">
        <v>137</v>
      </c>
      <c r="E585" s="131" t="s">
        <v>2870</v>
      </c>
      <c r="F585" s="129">
        <v>113.89</v>
      </c>
      <c r="G585" s="129">
        <v>87</v>
      </c>
      <c r="H585" s="129">
        <v>85</v>
      </c>
      <c r="I585" s="129">
        <v>85</v>
      </c>
      <c r="J585" s="129">
        <v>67</v>
      </c>
    </row>
    <row r="586" spans="1:10" x14ac:dyDescent="0.3">
      <c r="A586" s="129">
        <v>585</v>
      </c>
      <c r="B586" s="131" t="s">
        <v>803</v>
      </c>
      <c r="C586" s="131" t="s">
        <v>36</v>
      </c>
      <c r="D586" s="131" t="s">
        <v>243</v>
      </c>
      <c r="E586" s="131" t="s">
        <v>2870</v>
      </c>
      <c r="F586" s="129">
        <v>113.89</v>
      </c>
      <c r="G586" s="129">
        <v>87</v>
      </c>
      <c r="H586" s="129">
        <v>78</v>
      </c>
      <c r="I586" s="129">
        <v>73</v>
      </c>
      <c r="J586" s="129">
        <v>88</v>
      </c>
    </row>
    <row r="587" spans="1:10" x14ac:dyDescent="0.3">
      <c r="A587" s="129">
        <v>586</v>
      </c>
      <c r="B587" s="131" t="s">
        <v>2761</v>
      </c>
      <c r="C587" s="131" t="s">
        <v>28</v>
      </c>
      <c r="D587" s="131" t="s">
        <v>27</v>
      </c>
      <c r="E587" s="131" t="s">
        <v>2861</v>
      </c>
      <c r="F587" s="129">
        <v>113.82</v>
      </c>
      <c r="G587" s="129">
        <v>87</v>
      </c>
      <c r="H587" s="129">
        <v>89</v>
      </c>
      <c r="I587" s="129">
        <v>84</v>
      </c>
      <c r="J587" s="129">
        <v>87</v>
      </c>
    </row>
    <row r="588" spans="1:10" x14ac:dyDescent="0.3">
      <c r="A588" s="129">
        <v>587</v>
      </c>
      <c r="B588" s="131" t="s">
        <v>2882</v>
      </c>
      <c r="C588" s="131" t="s">
        <v>44</v>
      </c>
      <c r="D588" s="131" t="s">
        <v>2853</v>
      </c>
      <c r="E588" s="131" t="s">
        <v>2861</v>
      </c>
      <c r="F588" s="129">
        <v>113.8</v>
      </c>
      <c r="G588" s="129">
        <v>87</v>
      </c>
      <c r="H588" s="129">
        <v>98</v>
      </c>
      <c r="I588" s="129">
        <v>99</v>
      </c>
      <c r="J588" s="129">
        <v>86</v>
      </c>
    </row>
    <row r="589" spans="1:10" x14ac:dyDescent="0.3">
      <c r="A589" s="129">
        <v>588</v>
      </c>
      <c r="B589" s="131" t="s">
        <v>6918</v>
      </c>
      <c r="C589" s="131" t="s">
        <v>44</v>
      </c>
      <c r="D589" s="131" t="s">
        <v>111</v>
      </c>
      <c r="E589" s="131" t="s">
        <v>2861</v>
      </c>
      <c r="F589" s="129">
        <v>113.78</v>
      </c>
      <c r="G589" s="129">
        <v>87</v>
      </c>
      <c r="H589" s="129">
        <v>91</v>
      </c>
      <c r="I589" s="129">
        <v>12</v>
      </c>
      <c r="J589" s="129">
        <v>8</v>
      </c>
    </row>
    <row r="590" spans="1:10" x14ac:dyDescent="0.3">
      <c r="A590" s="129">
        <v>589</v>
      </c>
      <c r="B590" s="131" t="s">
        <v>226</v>
      </c>
      <c r="C590" s="131" t="s">
        <v>66</v>
      </c>
      <c r="D590" s="131" t="s">
        <v>160</v>
      </c>
      <c r="E590" s="131" t="s">
        <v>2861</v>
      </c>
      <c r="F590" s="129">
        <v>113.77</v>
      </c>
      <c r="G590" s="129">
        <v>87</v>
      </c>
      <c r="H590" s="129">
        <v>87</v>
      </c>
      <c r="I590" s="129">
        <v>92</v>
      </c>
      <c r="J590" s="129">
        <v>88</v>
      </c>
    </row>
    <row r="591" spans="1:10" x14ac:dyDescent="0.3">
      <c r="A591" s="129">
        <v>590</v>
      </c>
      <c r="B591" s="131" t="s">
        <v>1357</v>
      </c>
      <c r="C591" s="131" t="s">
        <v>115</v>
      </c>
      <c r="D591" s="131" t="s">
        <v>200</v>
      </c>
      <c r="E591" s="131" t="s">
        <v>2870</v>
      </c>
      <c r="F591" s="129">
        <v>113.76</v>
      </c>
      <c r="G591" s="129">
        <v>87</v>
      </c>
      <c r="H591" s="129">
        <v>83</v>
      </c>
      <c r="I591" s="129">
        <v>70</v>
      </c>
      <c r="J591" s="129">
        <v>54</v>
      </c>
    </row>
    <row r="592" spans="1:10" x14ac:dyDescent="0.3">
      <c r="A592" s="129">
        <v>591</v>
      </c>
      <c r="B592" s="131" t="s">
        <v>1272</v>
      </c>
      <c r="C592" s="131" t="s">
        <v>28</v>
      </c>
      <c r="D592" s="131" t="s">
        <v>2829</v>
      </c>
      <c r="E592" s="131" t="s">
        <v>2870</v>
      </c>
      <c r="F592" s="129">
        <v>113.73</v>
      </c>
      <c r="G592" s="129">
        <v>87</v>
      </c>
      <c r="H592" s="129">
        <v>91</v>
      </c>
      <c r="I592" s="129">
        <v>47</v>
      </c>
      <c r="J592" s="129">
        <v>28</v>
      </c>
    </row>
    <row r="593" spans="1:10" x14ac:dyDescent="0.3">
      <c r="A593" s="129">
        <v>592</v>
      </c>
      <c r="B593" s="131" t="s">
        <v>9396</v>
      </c>
      <c r="C593" s="131" t="s">
        <v>150</v>
      </c>
      <c r="D593" s="131" t="s">
        <v>2824</v>
      </c>
      <c r="E593" s="131" t="s">
        <v>2870</v>
      </c>
      <c r="F593" s="129">
        <v>113.72</v>
      </c>
      <c r="G593" s="129">
        <v>87</v>
      </c>
      <c r="H593" s="129">
        <v>52</v>
      </c>
      <c r="I593" s="129">
        <v>22</v>
      </c>
      <c r="J593" s="129">
        <v>97</v>
      </c>
    </row>
    <row r="594" spans="1:10" x14ac:dyDescent="0.3">
      <c r="A594" s="129">
        <v>593</v>
      </c>
      <c r="B594" s="131" t="s">
        <v>5831</v>
      </c>
      <c r="C594" s="131" t="s">
        <v>31</v>
      </c>
      <c r="D594" s="131" t="s">
        <v>2825</v>
      </c>
      <c r="E594" s="131" t="s">
        <v>2861</v>
      </c>
      <c r="F594" s="129">
        <v>113.7</v>
      </c>
      <c r="G594" s="129">
        <v>87</v>
      </c>
      <c r="H594" s="129">
        <v>95</v>
      </c>
      <c r="I594" s="129">
        <v>91</v>
      </c>
      <c r="J594" s="129">
        <v>28</v>
      </c>
    </row>
    <row r="595" spans="1:10" x14ac:dyDescent="0.3">
      <c r="A595" s="129">
        <v>594</v>
      </c>
      <c r="B595" s="131" t="s">
        <v>2945</v>
      </c>
      <c r="C595" s="131" t="s">
        <v>28</v>
      </c>
      <c r="D595" s="131" t="s">
        <v>2828</v>
      </c>
      <c r="E595" s="131" t="s">
        <v>2861</v>
      </c>
      <c r="F595" s="129">
        <v>113.58</v>
      </c>
      <c r="G595" s="129">
        <v>87</v>
      </c>
      <c r="H595" s="129">
        <v>96</v>
      </c>
      <c r="I595" s="129">
        <v>95</v>
      </c>
      <c r="J595" s="129">
        <v>89</v>
      </c>
    </row>
    <row r="596" spans="1:10" x14ac:dyDescent="0.3">
      <c r="A596" s="129">
        <v>595</v>
      </c>
      <c r="B596" s="131" t="s">
        <v>1156</v>
      </c>
      <c r="C596" s="131" t="s">
        <v>36</v>
      </c>
      <c r="D596" s="131" t="s">
        <v>276</v>
      </c>
      <c r="E596" s="131" t="s">
        <v>2870</v>
      </c>
      <c r="F596" s="129">
        <v>113.56</v>
      </c>
      <c r="G596" s="129">
        <v>87</v>
      </c>
      <c r="H596" s="129">
        <v>63</v>
      </c>
      <c r="I596" s="129">
        <v>81</v>
      </c>
      <c r="J596" s="129">
        <v>64</v>
      </c>
    </row>
    <row r="597" spans="1:10" x14ac:dyDescent="0.3">
      <c r="A597" s="129">
        <v>596</v>
      </c>
      <c r="B597" s="131" t="s">
        <v>2886</v>
      </c>
      <c r="C597" s="131" t="s">
        <v>44</v>
      </c>
      <c r="D597" s="131" t="s">
        <v>209</v>
      </c>
      <c r="E597" s="131" t="s">
        <v>2861</v>
      </c>
      <c r="F597" s="129">
        <v>113.48</v>
      </c>
      <c r="G597" s="129">
        <v>87</v>
      </c>
      <c r="H597" s="129">
        <v>96</v>
      </c>
      <c r="I597" s="129">
        <v>98</v>
      </c>
      <c r="J597" s="129">
        <v>99</v>
      </c>
    </row>
    <row r="598" spans="1:10" x14ac:dyDescent="0.3">
      <c r="A598" s="129">
        <v>597</v>
      </c>
      <c r="B598" s="131" t="s">
        <v>2282</v>
      </c>
      <c r="C598" s="131" t="s">
        <v>66</v>
      </c>
      <c r="D598" s="131" t="s">
        <v>259</v>
      </c>
      <c r="E598" s="131" t="s">
        <v>2861</v>
      </c>
      <c r="F598" s="129">
        <v>113.48</v>
      </c>
      <c r="G598" s="129">
        <v>87</v>
      </c>
      <c r="H598" s="129">
        <v>81</v>
      </c>
      <c r="I598" s="129">
        <v>71</v>
      </c>
      <c r="J598" s="129">
        <v>89</v>
      </c>
    </row>
    <row r="599" spans="1:10" x14ac:dyDescent="0.3">
      <c r="A599" s="129">
        <v>598</v>
      </c>
      <c r="B599" s="131" t="s">
        <v>558</v>
      </c>
      <c r="C599" s="131" t="s">
        <v>24</v>
      </c>
      <c r="D599" s="131" t="s">
        <v>39</v>
      </c>
      <c r="E599" s="131" t="s">
        <v>2870</v>
      </c>
      <c r="F599" s="129">
        <v>113.41</v>
      </c>
      <c r="G599" s="129">
        <v>87</v>
      </c>
      <c r="H599" s="129">
        <v>96</v>
      </c>
      <c r="I599" s="129">
        <v>95</v>
      </c>
      <c r="J599" s="129">
        <v>95</v>
      </c>
    </row>
    <row r="600" spans="1:10" x14ac:dyDescent="0.3">
      <c r="A600" s="129">
        <v>599</v>
      </c>
      <c r="B600" s="131" t="s">
        <v>9397</v>
      </c>
      <c r="C600" s="131" t="s">
        <v>44</v>
      </c>
      <c r="D600" s="131" t="s">
        <v>111</v>
      </c>
      <c r="E600" s="131" t="s">
        <v>2859</v>
      </c>
      <c r="F600" s="129">
        <v>113.41</v>
      </c>
      <c r="G600" s="129">
        <v>87</v>
      </c>
      <c r="H600" s="129">
        <v>12</v>
      </c>
      <c r="I600" s="129">
        <v>2</v>
      </c>
      <c r="J600" s="129">
        <v>0</v>
      </c>
    </row>
    <row r="601" spans="1:10" x14ac:dyDescent="0.3">
      <c r="A601" s="129">
        <v>600</v>
      </c>
      <c r="B601" s="131" t="s">
        <v>7618</v>
      </c>
      <c r="C601" s="131" t="s">
        <v>115</v>
      </c>
      <c r="D601" s="131" t="s">
        <v>200</v>
      </c>
      <c r="E601" s="131" t="s">
        <v>2861</v>
      </c>
      <c r="F601" s="129">
        <v>113.39</v>
      </c>
      <c r="G601" s="129">
        <v>87</v>
      </c>
      <c r="H601" s="129">
        <v>79</v>
      </c>
      <c r="I601" s="129">
        <v>42</v>
      </c>
      <c r="J601" s="129">
        <v>25</v>
      </c>
    </row>
    <row r="602" spans="1:10" x14ac:dyDescent="0.3">
      <c r="A602" s="129">
        <v>601</v>
      </c>
      <c r="B602" s="131" t="s">
        <v>1639</v>
      </c>
      <c r="C602" s="131" t="s">
        <v>115</v>
      </c>
      <c r="D602" s="131" t="s">
        <v>121</v>
      </c>
      <c r="E602" s="131" t="s">
        <v>2870</v>
      </c>
      <c r="F602" s="129">
        <v>113.38</v>
      </c>
      <c r="G602" s="129">
        <v>87</v>
      </c>
      <c r="H602" s="129">
        <v>59</v>
      </c>
      <c r="I602" s="129">
        <v>20</v>
      </c>
      <c r="J602" s="129">
        <v>15</v>
      </c>
    </row>
    <row r="603" spans="1:10" x14ac:dyDescent="0.3">
      <c r="A603" s="129">
        <v>602</v>
      </c>
      <c r="B603" s="131" t="s">
        <v>7608</v>
      </c>
      <c r="C603" s="131" t="s">
        <v>44</v>
      </c>
      <c r="D603" s="131" t="s">
        <v>111</v>
      </c>
      <c r="E603" s="131" t="s">
        <v>2861</v>
      </c>
      <c r="F603" s="129">
        <v>113.29</v>
      </c>
      <c r="G603" s="129">
        <v>87</v>
      </c>
      <c r="H603" s="129">
        <v>93</v>
      </c>
      <c r="I603" s="129">
        <v>85</v>
      </c>
      <c r="J603" s="129">
        <v>62</v>
      </c>
    </row>
    <row r="604" spans="1:10" x14ac:dyDescent="0.3">
      <c r="A604" s="129">
        <v>603</v>
      </c>
      <c r="B604" s="131" t="s">
        <v>136</v>
      </c>
      <c r="C604" s="131" t="s">
        <v>28</v>
      </c>
      <c r="D604" s="131" t="s">
        <v>137</v>
      </c>
      <c r="E604" s="131" t="s">
        <v>2870</v>
      </c>
      <c r="F604" s="129">
        <v>113.29</v>
      </c>
      <c r="G604" s="129">
        <v>87</v>
      </c>
      <c r="H604" s="129">
        <v>85</v>
      </c>
      <c r="I604" s="129">
        <v>90</v>
      </c>
      <c r="J604" s="129">
        <v>86</v>
      </c>
    </row>
    <row r="605" spans="1:10" x14ac:dyDescent="0.3">
      <c r="A605" s="129">
        <v>604</v>
      </c>
      <c r="B605" s="131" t="s">
        <v>1464</v>
      </c>
      <c r="C605" s="131" t="s">
        <v>115</v>
      </c>
      <c r="D605" s="131" t="s">
        <v>221</v>
      </c>
      <c r="E605" s="131" t="s">
        <v>2870</v>
      </c>
      <c r="F605" s="129">
        <v>113.25</v>
      </c>
      <c r="G605" s="129">
        <v>87</v>
      </c>
      <c r="H605" s="129">
        <v>86</v>
      </c>
      <c r="I605" s="129">
        <v>84</v>
      </c>
      <c r="J605" s="129">
        <v>78</v>
      </c>
    </row>
    <row r="606" spans="1:10" x14ac:dyDescent="0.3">
      <c r="A606" s="129">
        <v>605</v>
      </c>
      <c r="B606" s="131" t="s">
        <v>1416</v>
      </c>
      <c r="C606" s="131" t="s">
        <v>115</v>
      </c>
      <c r="D606" s="131" t="s">
        <v>121</v>
      </c>
      <c r="E606" s="131" t="s">
        <v>2870</v>
      </c>
      <c r="F606" s="129">
        <v>113.22</v>
      </c>
      <c r="G606" s="129">
        <v>87</v>
      </c>
      <c r="H606" s="129">
        <v>75</v>
      </c>
      <c r="I606" s="129">
        <v>72</v>
      </c>
      <c r="J606" s="129">
        <v>60</v>
      </c>
    </row>
    <row r="607" spans="1:10" x14ac:dyDescent="0.3">
      <c r="A607" s="129">
        <v>606</v>
      </c>
      <c r="B607" s="131" t="s">
        <v>1611</v>
      </c>
      <c r="C607" s="131" t="s">
        <v>24</v>
      </c>
      <c r="D607" s="131" t="s">
        <v>54</v>
      </c>
      <c r="E607" s="131" t="s">
        <v>2870</v>
      </c>
      <c r="F607" s="129">
        <v>113.21</v>
      </c>
      <c r="G607" s="129">
        <v>87</v>
      </c>
      <c r="H607" s="129">
        <v>90</v>
      </c>
      <c r="I607" s="129">
        <v>83</v>
      </c>
      <c r="J607" s="129">
        <v>85</v>
      </c>
    </row>
    <row r="608" spans="1:10" x14ac:dyDescent="0.3">
      <c r="A608" s="129">
        <v>607</v>
      </c>
      <c r="B608" s="131" t="s">
        <v>941</v>
      </c>
      <c r="C608" s="131" t="s">
        <v>28</v>
      </c>
      <c r="D608" s="131" t="s">
        <v>27</v>
      </c>
      <c r="E608" s="131" t="s">
        <v>2870</v>
      </c>
      <c r="F608" s="129">
        <v>113.19</v>
      </c>
      <c r="G608" s="129">
        <v>87</v>
      </c>
      <c r="H608" s="129">
        <v>85</v>
      </c>
      <c r="I608" s="129">
        <v>69</v>
      </c>
      <c r="J608" s="129">
        <v>71</v>
      </c>
    </row>
    <row r="609" spans="1:10" x14ac:dyDescent="0.3">
      <c r="A609" s="129">
        <v>608</v>
      </c>
      <c r="B609" s="131" t="s">
        <v>1797</v>
      </c>
      <c r="C609" s="131" t="s">
        <v>115</v>
      </c>
      <c r="D609" s="131" t="s">
        <v>200</v>
      </c>
      <c r="E609" s="131" t="s">
        <v>2870</v>
      </c>
      <c r="F609" s="129">
        <v>113.13</v>
      </c>
      <c r="G609" s="129">
        <v>87</v>
      </c>
      <c r="H609" s="129">
        <v>81</v>
      </c>
      <c r="I609" s="129">
        <v>79</v>
      </c>
      <c r="J609" s="129">
        <v>65</v>
      </c>
    </row>
    <row r="610" spans="1:10" x14ac:dyDescent="0.3">
      <c r="A610" s="129">
        <v>609</v>
      </c>
      <c r="B610" s="131" t="s">
        <v>3008</v>
      </c>
      <c r="C610" s="131" t="s">
        <v>31</v>
      </c>
      <c r="D610" s="131" t="s">
        <v>260</v>
      </c>
      <c r="E610" s="131" t="s">
        <v>2861</v>
      </c>
      <c r="F610" s="129">
        <v>113.12</v>
      </c>
      <c r="G610" s="129">
        <v>87</v>
      </c>
      <c r="H610" s="129">
        <v>91</v>
      </c>
      <c r="I610" s="129">
        <v>84</v>
      </c>
      <c r="J610" s="129">
        <v>87</v>
      </c>
    </row>
    <row r="611" spans="1:10" x14ac:dyDescent="0.3">
      <c r="A611" s="129">
        <v>610</v>
      </c>
      <c r="B611" s="131" t="s">
        <v>648</v>
      </c>
      <c r="C611" s="131" t="s">
        <v>24</v>
      </c>
      <c r="D611" s="131" t="s">
        <v>56</v>
      </c>
      <c r="E611" s="131" t="s">
        <v>2870</v>
      </c>
      <c r="F611" s="129">
        <v>113.08</v>
      </c>
      <c r="G611" s="129">
        <v>87</v>
      </c>
      <c r="H611" s="129">
        <v>87</v>
      </c>
      <c r="I611" s="129">
        <v>80</v>
      </c>
      <c r="J611" s="129">
        <v>77</v>
      </c>
    </row>
    <row r="612" spans="1:10" x14ac:dyDescent="0.3">
      <c r="A612" s="129">
        <v>611</v>
      </c>
      <c r="B612" s="131" t="s">
        <v>6763</v>
      </c>
      <c r="C612" s="131" t="s">
        <v>31</v>
      </c>
      <c r="D612" s="131" t="s">
        <v>223</v>
      </c>
      <c r="E612" s="131" t="s">
        <v>2859</v>
      </c>
      <c r="F612" s="129">
        <v>113.08</v>
      </c>
      <c r="G612" s="129">
        <v>87</v>
      </c>
      <c r="H612" s="129">
        <v>97</v>
      </c>
      <c r="I612" s="129">
        <v>2</v>
      </c>
      <c r="J612" s="129">
        <v>3</v>
      </c>
    </row>
    <row r="613" spans="1:10" x14ac:dyDescent="0.3">
      <c r="A613" s="129">
        <v>612</v>
      </c>
      <c r="B613" s="131" t="s">
        <v>1488</v>
      </c>
      <c r="C613" s="131" t="s">
        <v>31</v>
      </c>
      <c r="D613" s="131" t="s">
        <v>130</v>
      </c>
      <c r="E613" s="131" t="s">
        <v>2861</v>
      </c>
      <c r="F613" s="129">
        <v>113.08</v>
      </c>
      <c r="G613" s="129">
        <v>87</v>
      </c>
      <c r="H613" s="129">
        <v>94</v>
      </c>
      <c r="I613" s="129">
        <v>97</v>
      </c>
      <c r="J613" s="129">
        <v>93</v>
      </c>
    </row>
    <row r="614" spans="1:10" x14ac:dyDescent="0.3">
      <c r="A614" s="129">
        <v>613</v>
      </c>
      <c r="B614" s="131" t="s">
        <v>6782</v>
      </c>
      <c r="C614" s="131" t="s">
        <v>24</v>
      </c>
      <c r="D614" s="131" t="s">
        <v>146</v>
      </c>
      <c r="E614" s="131" t="s">
        <v>2870</v>
      </c>
      <c r="F614" s="129">
        <v>113.05</v>
      </c>
      <c r="G614" s="129">
        <v>87</v>
      </c>
      <c r="H614" s="129">
        <v>72</v>
      </c>
      <c r="I614" s="129">
        <v>82</v>
      </c>
      <c r="J614" s="129">
        <v>35</v>
      </c>
    </row>
    <row r="615" spans="1:10" x14ac:dyDescent="0.3">
      <c r="A615" s="129">
        <v>614</v>
      </c>
      <c r="B615" s="131" t="s">
        <v>2001</v>
      </c>
      <c r="C615" s="131" t="s">
        <v>28</v>
      </c>
      <c r="D615" s="131" t="s">
        <v>27</v>
      </c>
      <c r="E615" s="131" t="s">
        <v>2861</v>
      </c>
      <c r="F615" s="129">
        <v>113.02</v>
      </c>
      <c r="G615" s="129">
        <v>87</v>
      </c>
      <c r="H615" s="129">
        <v>83</v>
      </c>
      <c r="I615" s="129">
        <v>43</v>
      </c>
      <c r="J615" s="129">
        <v>68</v>
      </c>
    </row>
    <row r="616" spans="1:10" x14ac:dyDescent="0.3">
      <c r="A616" s="129">
        <v>615</v>
      </c>
      <c r="B616" s="131" t="s">
        <v>2310</v>
      </c>
      <c r="C616" s="131" t="s">
        <v>150</v>
      </c>
      <c r="D616" s="131" t="s">
        <v>2841</v>
      </c>
      <c r="E616" s="131" t="s">
        <v>2870</v>
      </c>
      <c r="F616" s="129">
        <v>113</v>
      </c>
      <c r="G616" s="129">
        <v>87</v>
      </c>
      <c r="H616" s="129">
        <v>89</v>
      </c>
      <c r="I616" s="129">
        <v>32</v>
      </c>
      <c r="J616" s="129">
        <v>71</v>
      </c>
    </row>
    <row r="617" spans="1:10" x14ac:dyDescent="0.3">
      <c r="A617" s="129">
        <v>616</v>
      </c>
      <c r="B617" s="131" t="s">
        <v>627</v>
      </c>
      <c r="C617" s="131" t="s">
        <v>115</v>
      </c>
      <c r="D617" s="131" t="s">
        <v>221</v>
      </c>
      <c r="E617" s="131" t="s">
        <v>2861</v>
      </c>
      <c r="F617" s="129">
        <v>112.92</v>
      </c>
      <c r="G617" s="129">
        <v>87</v>
      </c>
      <c r="H617" s="129">
        <v>90</v>
      </c>
      <c r="I617" s="129">
        <v>93</v>
      </c>
      <c r="J617" s="129">
        <v>91</v>
      </c>
    </row>
    <row r="618" spans="1:10" x14ac:dyDescent="0.3">
      <c r="A618" s="129">
        <v>617</v>
      </c>
      <c r="B618" s="131" t="s">
        <v>372</v>
      </c>
      <c r="C618" s="131" t="s">
        <v>28</v>
      </c>
      <c r="D618" s="131" t="s">
        <v>2829</v>
      </c>
      <c r="E618" s="131" t="s">
        <v>2870</v>
      </c>
      <c r="F618" s="129">
        <v>112.82</v>
      </c>
      <c r="G618" s="129">
        <v>87</v>
      </c>
      <c r="H618" s="129">
        <v>78</v>
      </c>
      <c r="I618" s="129">
        <v>82</v>
      </c>
      <c r="J618" s="129">
        <v>62</v>
      </c>
    </row>
    <row r="619" spans="1:10" x14ac:dyDescent="0.3">
      <c r="A619" s="129">
        <v>618</v>
      </c>
      <c r="B619" s="131" t="s">
        <v>2141</v>
      </c>
      <c r="C619" s="131" t="s">
        <v>66</v>
      </c>
      <c r="D619" s="131" t="s">
        <v>509</v>
      </c>
      <c r="E619" s="131" t="s">
        <v>2861</v>
      </c>
      <c r="F619" s="129">
        <v>112.74</v>
      </c>
      <c r="G619" s="129">
        <v>87</v>
      </c>
      <c r="H619" s="129">
        <v>36</v>
      </c>
      <c r="I619" s="129">
        <v>76</v>
      </c>
      <c r="J619" s="129">
        <v>34</v>
      </c>
    </row>
    <row r="620" spans="1:10" x14ac:dyDescent="0.3">
      <c r="A620" s="129">
        <v>619</v>
      </c>
      <c r="B620" s="131" t="s">
        <v>1555</v>
      </c>
      <c r="C620" s="131" t="s">
        <v>24</v>
      </c>
      <c r="D620" s="131" t="s">
        <v>23</v>
      </c>
      <c r="E620" s="131" t="s">
        <v>2870</v>
      </c>
      <c r="F620" s="129">
        <v>112.69</v>
      </c>
      <c r="G620" s="129">
        <v>87</v>
      </c>
      <c r="H620" s="129">
        <v>89</v>
      </c>
      <c r="I620" s="129">
        <v>93</v>
      </c>
      <c r="J620" s="129">
        <v>91</v>
      </c>
    </row>
    <row r="621" spans="1:10" x14ac:dyDescent="0.3">
      <c r="A621" s="129">
        <v>620</v>
      </c>
      <c r="B621" s="131" t="s">
        <v>7429</v>
      </c>
      <c r="C621" s="131" t="s">
        <v>115</v>
      </c>
      <c r="D621" s="131" t="s">
        <v>221</v>
      </c>
      <c r="E621" s="131" t="s">
        <v>2870</v>
      </c>
      <c r="F621" s="129">
        <v>112.61</v>
      </c>
      <c r="G621" s="129">
        <v>86</v>
      </c>
      <c r="H621" s="129">
        <v>82</v>
      </c>
      <c r="I621" s="129">
        <v>45</v>
      </c>
      <c r="J621" s="129">
        <v>51</v>
      </c>
    </row>
    <row r="622" spans="1:10" x14ac:dyDescent="0.3">
      <c r="A622" s="129">
        <v>621</v>
      </c>
      <c r="B622" s="131" t="s">
        <v>7149</v>
      </c>
      <c r="C622" s="131" t="s">
        <v>24</v>
      </c>
      <c r="D622" s="131" t="s">
        <v>280</v>
      </c>
      <c r="E622" s="131" t="s">
        <v>2859</v>
      </c>
      <c r="F622" s="129">
        <v>112.59</v>
      </c>
      <c r="G622" s="129">
        <v>86</v>
      </c>
      <c r="H622" s="129">
        <v>80</v>
      </c>
      <c r="I622" s="129">
        <v>56</v>
      </c>
      <c r="J622" s="129">
        <v>77</v>
      </c>
    </row>
    <row r="623" spans="1:10" x14ac:dyDescent="0.3">
      <c r="A623" s="129">
        <v>622</v>
      </c>
      <c r="B623" s="131" t="s">
        <v>688</v>
      </c>
      <c r="C623" s="131" t="s">
        <v>24</v>
      </c>
      <c r="D623" s="131" t="s">
        <v>81</v>
      </c>
      <c r="E623" s="131" t="s">
        <v>2870</v>
      </c>
      <c r="F623" s="129">
        <v>112.58</v>
      </c>
      <c r="G623" s="129">
        <v>86</v>
      </c>
      <c r="H623" s="129">
        <v>78</v>
      </c>
      <c r="I623" s="129">
        <v>57</v>
      </c>
      <c r="J623" s="129">
        <v>63</v>
      </c>
    </row>
    <row r="624" spans="1:10" x14ac:dyDescent="0.3">
      <c r="A624" s="129">
        <v>623</v>
      </c>
      <c r="B624" s="131" t="s">
        <v>220</v>
      </c>
      <c r="C624" s="131" t="s">
        <v>115</v>
      </c>
      <c r="D624" s="131" t="s">
        <v>221</v>
      </c>
      <c r="E624" s="131" t="s">
        <v>2870</v>
      </c>
      <c r="F624" s="129">
        <v>112.56</v>
      </c>
      <c r="G624" s="129">
        <v>86</v>
      </c>
      <c r="H624" s="129">
        <v>91</v>
      </c>
      <c r="I624" s="129">
        <v>91</v>
      </c>
      <c r="J624" s="129">
        <v>87</v>
      </c>
    </row>
    <row r="625" spans="1:10" x14ac:dyDescent="0.3">
      <c r="A625" s="129">
        <v>624</v>
      </c>
      <c r="B625" s="131" t="s">
        <v>172</v>
      </c>
      <c r="C625" s="131" t="s">
        <v>24</v>
      </c>
      <c r="D625" s="131" t="s">
        <v>54</v>
      </c>
      <c r="E625" s="131" t="s">
        <v>2870</v>
      </c>
      <c r="F625" s="129">
        <v>112.55</v>
      </c>
      <c r="G625" s="129">
        <v>86</v>
      </c>
      <c r="H625" s="129">
        <v>88</v>
      </c>
      <c r="I625" s="129">
        <v>94</v>
      </c>
      <c r="J625" s="129">
        <v>97</v>
      </c>
    </row>
    <row r="626" spans="1:10" x14ac:dyDescent="0.3">
      <c r="A626" s="129">
        <v>625</v>
      </c>
      <c r="B626" s="131" t="s">
        <v>3878</v>
      </c>
      <c r="C626" s="131" t="s">
        <v>31</v>
      </c>
      <c r="D626" s="131" t="s">
        <v>2833</v>
      </c>
      <c r="E626" s="131" t="s">
        <v>2870</v>
      </c>
      <c r="F626" s="129">
        <v>112.54</v>
      </c>
      <c r="G626" s="129">
        <v>86</v>
      </c>
      <c r="H626" s="129">
        <v>70</v>
      </c>
      <c r="I626" s="129">
        <v>55</v>
      </c>
      <c r="J626" s="129">
        <v>31</v>
      </c>
    </row>
    <row r="627" spans="1:10" x14ac:dyDescent="0.3">
      <c r="A627" s="129">
        <v>626</v>
      </c>
      <c r="B627" s="131" t="s">
        <v>583</v>
      </c>
      <c r="C627" s="131" t="s">
        <v>36</v>
      </c>
      <c r="D627" s="131" t="s">
        <v>225</v>
      </c>
      <c r="E627" s="131" t="s">
        <v>2870</v>
      </c>
      <c r="F627" s="129">
        <v>112.51</v>
      </c>
      <c r="G627" s="129">
        <v>86</v>
      </c>
      <c r="H627" s="129">
        <v>81</v>
      </c>
      <c r="I627" s="129">
        <v>86</v>
      </c>
      <c r="J627" s="129">
        <v>78</v>
      </c>
    </row>
    <row r="628" spans="1:10" x14ac:dyDescent="0.3">
      <c r="A628" s="129">
        <v>627</v>
      </c>
      <c r="B628" s="131" t="s">
        <v>2940</v>
      </c>
      <c r="C628" s="131" t="s">
        <v>31</v>
      </c>
      <c r="D628" s="131" t="s">
        <v>109</v>
      </c>
      <c r="E628" s="131" t="s">
        <v>2861</v>
      </c>
      <c r="F628" s="129">
        <v>112.51</v>
      </c>
      <c r="G628" s="129">
        <v>86</v>
      </c>
      <c r="H628" s="129">
        <v>92</v>
      </c>
      <c r="I628" s="129">
        <v>98</v>
      </c>
      <c r="J628" s="129">
        <v>82</v>
      </c>
    </row>
    <row r="629" spans="1:10" x14ac:dyDescent="0.3">
      <c r="A629" s="129">
        <v>628</v>
      </c>
      <c r="B629" s="131" t="s">
        <v>1754</v>
      </c>
      <c r="C629" s="131" t="s">
        <v>44</v>
      </c>
      <c r="D629" s="131" t="s">
        <v>209</v>
      </c>
      <c r="E629" s="131" t="s">
        <v>2859</v>
      </c>
      <c r="F629" s="129">
        <v>112.51</v>
      </c>
      <c r="G629" s="129">
        <v>86</v>
      </c>
      <c r="H629" s="129">
        <v>81</v>
      </c>
      <c r="I629" s="129">
        <v>85</v>
      </c>
      <c r="J629" s="129">
        <v>94</v>
      </c>
    </row>
    <row r="630" spans="1:10" x14ac:dyDescent="0.3">
      <c r="A630" s="129">
        <v>629</v>
      </c>
      <c r="B630" s="131" t="s">
        <v>1557</v>
      </c>
      <c r="C630" s="131" t="s">
        <v>24</v>
      </c>
      <c r="D630" s="131" t="s">
        <v>23</v>
      </c>
      <c r="E630" s="131" t="s">
        <v>2870</v>
      </c>
      <c r="F630" s="129">
        <v>112.41</v>
      </c>
      <c r="G630" s="129">
        <v>86</v>
      </c>
      <c r="H630" s="129">
        <v>93</v>
      </c>
      <c r="I630" s="129">
        <v>96</v>
      </c>
      <c r="J630" s="129">
        <v>95</v>
      </c>
    </row>
    <row r="631" spans="1:10" x14ac:dyDescent="0.3">
      <c r="A631" s="129">
        <v>630</v>
      </c>
      <c r="B631" s="131" t="s">
        <v>232</v>
      </c>
      <c r="C631" s="131" t="s">
        <v>44</v>
      </c>
      <c r="D631" s="131" t="s">
        <v>99</v>
      </c>
      <c r="E631" s="131" t="s">
        <v>2870</v>
      </c>
      <c r="F631" s="129">
        <v>112.37</v>
      </c>
      <c r="G631" s="129">
        <v>86</v>
      </c>
      <c r="H631" s="129">
        <v>78</v>
      </c>
      <c r="I631" s="129">
        <v>85</v>
      </c>
      <c r="J631" s="129">
        <v>64</v>
      </c>
    </row>
    <row r="632" spans="1:10" x14ac:dyDescent="0.3">
      <c r="A632" s="129">
        <v>631</v>
      </c>
      <c r="B632" s="131" t="s">
        <v>3021</v>
      </c>
      <c r="C632" s="131" t="s">
        <v>28</v>
      </c>
      <c r="D632" s="131" t="s">
        <v>137</v>
      </c>
      <c r="E632" s="131" t="s">
        <v>2870</v>
      </c>
      <c r="F632" s="129">
        <v>112.33</v>
      </c>
      <c r="G632" s="129">
        <v>86</v>
      </c>
      <c r="H632" s="129">
        <v>86</v>
      </c>
      <c r="I632" s="129">
        <v>86</v>
      </c>
      <c r="J632" s="129">
        <v>73</v>
      </c>
    </row>
    <row r="633" spans="1:10" x14ac:dyDescent="0.3">
      <c r="A633" s="129">
        <v>632</v>
      </c>
      <c r="B633" s="131" t="s">
        <v>2928</v>
      </c>
      <c r="C633" s="131" t="s">
        <v>31</v>
      </c>
      <c r="D633" s="131" t="s">
        <v>2833</v>
      </c>
      <c r="E633" s="131" t="s">
        <v>2861</v>
      </c>
      <c r="F633" s="129">
        <v>112.33</v>
      </c>
      <c r="G633" s="129">
        <v>86</v>
      </c>
      <c r="H633" s="129">
        <v>67</v>
      </c>
      <c r="I633" s="129">
        <v>98</v>
      </c>
      <c r="J633" s="129">
        <v>40</v>
      </c>
    </row>
    <row r="634" spans="1:10" x14ac:dyDescent="0.3">
      <c r="A634" s="129">
        <v>633</v>
      </c>
      <c r="B634" s="131" t="s">
        <v>2467</v>
      </c>
      <c r="C634" s="131" t="s">
        <v>44</v>
      </c>
      <c r="D634" s="131" t="s">
        <v>111</v>
      </c>
      <c r="E634" s="131" t="s">
        <v>2861</v>
      </c>
      <c r="F634" s="129">
        <v>112.32</v>
      </c>
      <c r="G634" s="129">
        <v>86</v>
      </c>
      <c r="H634" s="129">
        <v>94</v>
      </c>
      <c r="I634" s="129">
        <v>94</v>
      </c>
      <c r="J634" s="129">
        <v>65</v>
      </c>
    </row>
    <row r="635" spans="1:10" x14ac:dyDescent="0.3">
      <c r="A635" s="129">
        <v>634</v>
      </c>
      <c r="B635" s="131" t="s">
        <v>2978</v>
      </c>
      <c r="C635" s="131" t="s">
        <v>24</v>
      </c>
      <c r="D635" s="131" t="s">
        <v>117</v>
      </c>
      <c r="E635" s="131" t="s">
        <v>2870</v>
      </c>
      <c r="F635" s="129">
        <v>112.25</v>
      </c>
      <c r="G635" s="129">
        <v>86</v>
      </c>
      <c r="H635" s="129">
        <v>83</v>
      </c>
      <c r="I635" s="129">
        <v>89</v>
      </c>
      <c r="J635" s="129">
        <v>95</v>
      </c>
    </row>
    <row r="636" spans="1:10" x14ac:dyDescent="0.3">
      <c r="A636" s="129">
        <v>635</v>
      </c>
      <c r="B636" s="131" t="s">
        <v>9161</v>
      </c>
      <c r="C636" s="131" t="s">
        <v>24</v>
      </c>
      <c r="D636" s="131" t="s">
        <v>504</v>
      </c>
      <c r="E636" s="131" t="s">
        <v>2870</v>
      </c>
      <c r="F636" s="129">
        <v>112.24</v>
      </c>
      <c r="G636" s="129">
        <v>86</v>
      </c>
      <c r="H636" s="129">
        <v>38</v>
      </c>
      <c r="I636" s="129">
        <v>32</v>
      </c>
      <c r="J636" s="129">
        <v>30</v>
      </c>
    </row>
    <row r="637" spans="1:10" x14ac:dyDescent="0.3">
      <c r="A637" s="129">
        <v>636</v>
      </c>
      <c r="B637" s="131" t="s">
        <v>810</v>
      </c>
      <c r="C637" s="131" t="s">
        <v>31</v>
      </c>
      <c r="D637" s="131" t="s">
        <v>60</v>
      </c>
      <c r="E637" s="131" t="s">
        <v>2861</v>
      </c>
      <c r="F637" s="129">
        <v>112.24</v>
      </c>
      <c r="G637" s="129">
        <v>86</v>
      </c>
      <c r="H637" s="129">
        <v>63</v>
      </c>
      <c r="I637" s="129">
        <v>88</v>
      </c>
      <c r="J637" s="129">
        <v>95</v>
      </c>
    </row>
    <row r="638" spans="1:10" x14ac:dyDescent="0.3">
      <c r="A638" s="129">
        <v>637</v>
      </c>
      <c r="B638" s="131" t="s">
        <v>2875</v>
      </c>
      <c r="C638" s="131" t="s">
        <v>44</v>
      </c>
      <c r="D638" s="131" t="s">
        <v>111</v>
      </c>
      <c r="E638" s="131" t="s">
        <v>2861</v>
      </c>
      <c r="F638" s="129">
        <v>112.21</v>
      </c>
      <c r="G638" s="129">
        <v>86</v>
      </c>
      <c r="H638" s="129">
        <v>96</v>
      </c>
      <c r="I638" s="129">
        <v>99</v>
      </c>
      <c r="J638" s="129">
        <v>99</v>
      </c>
    </row>
    <row r="639" spans="1:10" x14ac:dyDescent="0.3">
      <c r="A639" s="129">
        <v>638</v>
      </c>
      <c r="B639" s="131" t="s">
        <v>1665</v>
      </c>
      <c r="C639" s="131" t="s">
        <v>24</v>
      </c>
      <c r="D639" s="131" t="s">
        <v>117</v>
      </c>
      <c r="E639" s="131" t="s">
        <v>2870</v>
      </c>
      <c r="F639" s="129">
        <v>112.2</v>
      </c>
      <c r="G639" s="129">
        <v>86</v>
      </c>
      <c r="H639" s="129">
        <v>83</v>
      </c>
      <c r="I639" s="129">
        <v>63</v>
      </c>
      <c r="J639" s="129">
        <v>86</v>
      </c>
    </row>
    <row r="640" spans="1:10" x14ac:dyDescent="0.3">
      <c r="A640" s="129">
        <v>639</v>
      </c>
      <c r="B640" s="131" t="s">
        <v>53</v>
      </c>
      <c r="C640" s="131" t="s">
        <v>24</v>
      </c>
      <c r="D640" s="131" t="s">
        <v>54</v>
      </c>
      <c r="E640" s="131" t="s">
        <v>2870</v>
      </c>
      <c r="F640" s="129">
        <v>112.16</v>
      </c>
      <c r="G640" s="129">
        <v>86</v>
      </c>
      <c r="H640" s="129">
        <v>90</v>
      </c>
      <c r="I640" s="129">
        <v>83</v>
      </c>
      <c r="J640" s="129">
        <v>81</v>
      </c>
    </row>
    <row r="641" spans="1:10" x14ac:dyDescent="0.3">
      <c r="A641" s="129">
        <v>640</v>
      </c>
      <c r="B641" s="131" t="s">
        <v>1494</v>
      </c>
      <c r="C641" s="131" t="s">
        <v>24</v>
      </c>
      <c r="D641" s="131" t="s">
        <v>177</v>
      </c>
      <c r="E641" s="131" t="s">
        <v>2870</v>
      </c>
      <c r="F641" s="129">
        <v>112.13</v>
      </c>
      <c r="G641" s="129">
        <v>86</v>
      </c>
      <c r="H641" s="129">
        <v>88</v>
      </c>
      <c r="I641" s="129">
        <v>89</v>
      </c>
      <c r="J641" s="129">
        <v>84</v>
      </c>
    </row>
    <row r="642" spans="1:10" x14ac:dyDescent="0.3">
      <c r="A642" s="129">
        <v>641</v>
      </c>
      <c r="B642" s="131" t="s">
        <v>298</v>
      </c>
      <c r="C642" s="131" t="s">
        <v>28</v>
      </c>
      <c r="D642" s="131" t="s">
        <v>2829</v>
      </c>
      <c r="E642" s="131" t="s">
        <v>2870</v>
      </c>
      <c r="F642" s="129">
        <v>112.08</v>
      </c>
      <c r="G642" s="129">
        <v>86</v>
      </c>
      <c r="H642" s="129">
        <v>88</v>
      </c>
      <c r="I642" s="129">
        <v>68</v>
      </c>
      <c r="J642" s="129">
        <v>78</v>
      </c>
    </row>
    <row r="643" spans="1:10" x14ac:dyDescent="0.3">
      <c r="A643" s="129">
        <v>642</v>
      </c>
      <c r="B643" s="131" t="s">
        <v>2038</v>
      </c>
      <c r="C643" s="131" t="s">
        <v>28</v>
      </c>
      <c r="D643" s="131" t="s">
        <v>162</v>
      </c>
      <c r="E643" s="131" t="s">
        <v>2861</v>
      </c>
      <c r="F643" s="129">
        <v>112.04</v>
      </c>
      <c r="G643" s="129">
        <v>86</v>
      </c>
      <c r="H643" s="129">
        <v>84</v>
      </c>
      <c r="I643" s="129">
        <v>75</v>
      </c>
      <c r="J643" s="129">
        <v>26</v>
      </c>
    </row>
    <row r="644" spans="1:10" x14ac:dyDescent="0.3">
      <c r="A644" s="129">
        <v>643</v>
      </c>
      <c r="B644" s="131" t="s">
        <v>1283</v>
      </c>
      <c r="C644" s="131" t="s">
        <v>48</v>
      </c>
      <c r="D644" s="131" t="s">
        <v>153</v>
      </c>
      <c r="E644" s="131" t="s">
        <v>2870</v>
      </c>
      <c r="F644" s="129">
        <v>112</v>
      </c>
      <c r="G644" s="129">
        <v>86</v>
      </c>
      <c r="H644" s="129">
        <v>84</v>
      </c>
      <c r="I644" s="129">
        <v>58</v>
      </c>
      <c r="J644" s="129">
        <v>47</v>
      </c>
    </row>
    <row r="645" spans="1:10" x14ac:dyDescent="0.3">
      <c r="A645" s="129">
        <v>644</v>
      </c>
      <c r="B645" s="131" t="s">
        <v>1529</v>
      </c>
      <c r="C645" s="131" t="s">
        <v>24</v>
      </c>
      <c r="D645" s="131" t="s">
        <v>883</v>
      </c>
      <c r="E645" s="131" t="s">
        <v>2870</v>
      </c>
      <c r="F645" s="129">
        <v>111.97</v>
      </c>
      <c r="G645" s="129">
        <v>86</v>
      </c>
      <c r="H645" s="129">
        <v>84</v>
      </c>
      <c r="I645" s="129">
        <v>88</v>
      </c>
      <c r="J645" s="129">
        <v>93</v>
      </c>
    </row>
    <row r="646" spans="1:10" x14ac:dyDescent="0.3">
      <c r="A646" s="129">
        <v>645</v>
      </c>
      <c r="B646" s="131" t="s">
        <v>6755</v>
      </c>
      <c r="C646" s="131" t="s">
        <v>24</v>
      </c>
      <c r="D646" s="131" t="s">
        <v>441</v>
      </c>
      <c r="E646" s="131" t="s">
        <v>2859</v>
      </c>
      <c r="F646" s="129">
        <v>111.95</v>
      </c>
      <c r="G646" s="129">
        <v>86</v>
      </c>
      <c r="H646" s="129">
        <v>94</v>
      </c>
      <c r="I646" s="129">
        <v>52</v>
      </c>
      <c r="J646" s="129">
        <v>15</v>
      </c>
    </row>
    <row r="647" spans="1:10" x14ac:dyDescent="0.3">
      <c r="A647" s="129">
        <v>646</v>
      </c>
      <c r="B647" s="131" t="s">
        <v>1463</v>
      </c>
      <c r="C647" s="131" t="s">
        <v>28</v>
      </c>
      <c r="D647" s="131" t="s">
        <v>731</v>
      </c>
      <c r="E647" s="131" t="s">
        <v>2870</v>
      </c>
      <c r="F647" s="129">
        <v>111.91</v>
      </c>
      <c r="G647" s="129">
        <v>86</v>
      </c>
      <c r="H647" s="129">
        <v>84</v>
      </c>
      <c r="I647" s="129">
        <v>86</v>
      </c>
      <c r="J647" s="129">
        <v>75</v>
      </c>
    </row>
    <row r="648" spans="1:10" x14ac:dyDescent="0.3">
      <c r="A648" s="129">
        <v>647</v>
      </c>
      <c r="B648" s="131" t="s">
        <v>849</v>
      </c>
      <c r="C648" s="131" t="s">
        <v>48</v>
      </c>
      <c r="D648" s="131" t="s">
        <v>507</v>
      </c>
      <c r="E648" s="131" t="s">
        <v>2870</v>
      </c>
      <c r="F648" s="129">
        <v>111.87</v>
      </c>
      <c r="G648" s="129">
        <v>86</v>
      </c>
      <c r="H648" s="129">
        <v>89</v>
      </c>
      <c r="I648" s="129">
        <v>65</v>
      </c>
      <c r="J648" s="129">
        <v>58</v>
      </c>
    </row>
    <row r="649" spans="1:10" x14ac:dyDescent="0.3">
      <c r="A649" s="129">
        <v>648</v>
      </c>
      <c r="B649" s="131" t="s">
        <v>1875</v>
      </c>
      <c r="C649" s="131" t="s">
        <v>24</v>
      </c>
      <c r="D649" s="131" t="s">
        <v>56</v>
      </c>
      <c r="E649" s="131" t="s">
        <v>2870</v>
      </c>
      <c r="F649" s="129">
        <v>111.85</v>
      </c>
      <c r="G649" s="129">
        <v>86</v>
      </c>
      <c r="H649" s="129">
        <v>88</v>
      </c>
      <c r="I649" s="129">
        <v>73</v>
      </c>
      <c r="J649" s="129">
        <v>65</v>
      </c>
    </row>
    <row r="650" spans="1:10" x14ac:dyDescent="0.3">
      <c r="A650" s="129">
        <v>649</v>
      </c>
      <c r="B650" s="131" t="s">
        <v>2926</v>
      </c>
      <c r="C650" s="131" t="s">
        <v>28</v>
      </c>
      <c r="D650" s="131" t="s">
        <v>2827</v>
      </c>
      <c r="E650" s="131" t="s">
        <v>2870</v>
      </c>
      <c r="F650" s="129">
        <v>111.84</v>
      </c>
      <c r="G650" s="129">
        <v>86</v>
      </c>
      <c r="H650" s="129">
        <v>91</v>
      </c>
      <c r="I650" s="129">
        <v>96</v>
      </c>
      <c r="J650" s="129">
        <v>97</v>
      </c>
    </row>
    <row r="651" spans="1:10" x14ac:dyDescent="0.3">
      <c r="A651" s="129">
        <v>650</v>
      </c>
      <c r="B651" s="131" t="s">
        <v>1066</v>
      </c>
      <c r="C651" s="131" t="s">
        <v>28</v>
      </c>
      <c r="D651" s="131" t="s">
        <v>2830</v>
      </c>
      <c r="E651" s="131" t="s">
        <v>2870</v>
      </c>
      <c r="F651" s="129">
        <v>111.83</v>
      </c>
      <c r="G651" s="129">
        <v>86</v>
      </c>
      <c r="H651" s="129">
        <v>83</v>
      </c>
      <c r="I651" s="129">
        <v>81</v>
      </c>
      <c r="J651" s="129">
        <v>73</v>
      </c>
    </row>
    <row r="652" spans="1:10" x14ac:dyDescent="0.3">
      <c r="A652" s="129">
        <v>651</v>
      </c>
      <c r="B652" s="131" t="s">
        <v>869</v>
      </c>
      <c r="C652" s="131" t="s">
        <v>31</v>
      </c>
      <c r="D652" s="131" t="s">
        <v>109</v>
      </c>
      <c r="E652" s="131" t="s">
        <v>2870</v>
      </c>
      <c r="F652" s="129">
        <v>111.82</v>
      </c>
      <c r="G652" s="129">
        <v>86</v>
      </c>
      <c r="H652" s="129">
        <v>85</v>
      </c>
      <c r="I652" s="129">
        <v>79</v>
      </c>
      <c r="J652" s="129">
        <v>50</v>
      </c>
    </row>
    <row r="653" spans="1:10" x14ac:dyDescent="0.3">
      <c r="A653" s="129">
        <v>652</v>
      </c>
      <c r="B653" s="131" t="s">
        <v>2922</v>
      </c>
      <c r="C653" s="131" t="s">
        <v>31</v>
      </c>
      <c r="D653" s="131" t="s">
        <v>30</v>
      </c>
      <c r="E653" s="131" t="s">
        <v>2870</v>
      </c>
      <c r="F653" s="129">
        <v>111.82</v>
      </c>
      <c r="G653" s="129">
        <v>86</v>
      </c>
      <c r="H653" s="129">
        <v>93</v>
      </c>
      <c r="I653" s="129">
        <v>95</v>
      </c>
      <c r="J653" s="129">
        <v>92</v>
      </c>
    </row>
    <row r="654" spans="1:10" x14ac:dyDescent="0.3">
      <c r="A654" s="129">
        <v>653</v>
      </c>
      <c r="B654" s="131" t="s">
        <v>2760</v>
      </c>
      <c r="C654" s="131" t="s">
        <v>115</v>
      </c>
      <c r="D654" s="131" t="s">
        <v>1345</v>
      </c>
      <c r="E654" s="131" t="s">
        <v>2870</v>
      </c>
      <c r="F654" s="129">
        <v>111.77</v>
      </c>
      <c r="G654" s="129">
        <v>86</v>
      </c>
      <c r="H654" s="129">
        <v>82</v>
      </c>
      <c r="I654" s="129">
        <v>89</v>
      </c>
      <c r="J654" s="129">
        <v>93</v>
      </c>
    </row>
    <row r="655" spans="1:10" x14ac:dyDescent="0.3">
      <c r="A655" s="129">
        <v>654</v>
      </c>
      <c r="B655" s="131" t="s">
        <v>1869</v>
      </c>
      <c r="C655" s="131" t="s">
        <v>36</v>
      </c>
      <c r="D655" s="131" t="s">
        <v>568</v>
      </c>
      <c r="E655" s="131" t="s">
        <v>2870</v>
      </c>
      <c r="F655" s="129">
        <v>111.75</v>
      </c>
      <c r="G655" s="129">
        <v>86</v>
      </c>
      <c r="H655" s="129">
        <v>76</v>
      </c>
      <c r="I655" s="129">
        <v>53</v>
      </c>
      <c r="J655" s="129">
        <v>65</v>
      </c>
    </row>
    <row r="656" spans="1:10" x14ac:dyDescent="0.3">
      <c r="A656" s="129">
        <v>655</v>
      </c>
      <c r="B656" s="131" t="s">
        <v>7144</v>
      </c>
      <c r="C656" s="131" t="s">
        <v>28</v>
      </c>
      <c r="D656" s="131" t="s">
        <v>2837</v>
      </c>
      <c r="E656" s="131" t="s">
        <v>2861</v>
      </c>
      <c r="F656" s="129">
        <v>111.71</v>
      </c>
      <c r="G656" s="129">
        <v>86</v>
      </c>
      <c r="H656" s="129">
        <v>81</v>
      </c>
      <c r="I656" s="129">
        <v>86</v>
      </c>
      <c r="J656" s="129">
        <v>35</v>
      </c>
    </row>
    <row r="657" spans="1:10" x14ac:dyDescent="0.3">
      <c r="A657" s="129">
        <v>656</v>
      </c>
      <c r="B657" s="131" t="s">
        <v>2966</v>
      </c>
      <c r="C657" s="131" t="s">
        <v>44</v>
      </c>
      <c r="D657" s="131" t="s">
        <v>111</v>
      </c>
      <c r="E657" s="131" t="s">
        <v>2861</v>
      </c>
      <c r="F657" s="129">
        <v>111.67</v>
      </c>
      <c r="G657" s="129">
        <v>86</v>
      </c>
      <c r="H657" s="129">
        <v>84</v>
      </c>
      <c r="I657" s="129">
        <v>97</v>
      </c>
      <c r="J657" s="129">
        <v>93</v>
      </c>
    </row>
    <row r="658" spans="1:10" x14ac:dyDescent="0.3">
      <c r="A658" s="129">
        <v>657</v>
      </c>
      <c r="B658" s="131" t="s">
        <v>1518</v>
      </c>
      <c r="C658" s="131" t="s">
        <v>150</v>
      </c>
      <c r="D658" s="131" t="s">
        <v>2838</v>
      </c>
      <c r="E658" s="131" t="s">
        <v>2870</v>
      </c>
      <c r="F658" s="129">
        <v>111.6</v>
      </c>
      <c r="G658" s="129">
        <v>86</v>
      </c>
      <c r="H658" s="129">
        <v>86</v>
      </c>
      <c r="I658" s="129">
        <v>75</v>
      </c>
      <c r="J658" s="129">
        <v>78</v>
      </c>
    </row>
    <row r="659" spans="1:10" x14ac:dyDescent="0.3">
      <c r="A659" s="129">
        <v>658</v>
      </c>
      <c r="B659" s="131" t="s">
        <v>1511</v>
      </c>
      <c r="C659" s="131" t="s">
        <v>115</v>
      </c>
      <c r="D659" s="131" t="s">
        <v>121</v>
      </c>
      <c r="E659" s="131" t="s">
        <v>2870</v>
      </c>
      <c r="F659" s="129">
        <v>111.6</v>
      </c>
      <c r="G659" s="129">
        <v>86</v>
      </c>
      <c r="H659" s="129">
        <v>81</v>
      </c>
      <c r="I659" s="129">
        <v>90</v>
      </c>
      <c r="J659" s="129">
        <v>91</v>
      </c>
    </row>
    <row r="660" spans="1:10" x14ac:dyDescent="0.3">
      <c r="A660" s="129">
        <v>659</v>
      </c>
      <c r="B660" s="131" t="s">
        <v>2968</v>
      </c>
      <c r="C660" s="131" t="s">
        <v>36</v>
      </c>
      <c r="D660" s="131" t="s">
        <v>247</v>
      </c>
      <c r="E660" s="131" t="s">
        <v>2861</v>
      </c>
      <c r="F660" s="129">
        <v>111.59</v>
      </c>
      <c r="G660" s="129">
        <v>86</v>
      </c>
      <c r="H660" s="129">
        <v>80</v>
      </c>
      <c r="I660" s="129">
        <v>93</v>
      </c>
      <c r="J660" s="129">
        <v>92</v>
      </c>
    </row>
    <row r="661" spans="1:10" x14ac:dyDescent="0.3">
      <c r="A661" s="129">
        <v>660</v>
      </c>
      <c r="B661" s="131" t="s">
        <v>1393</v>
      </c>
      <c r="C661" s="131" t="s">
        <v>28</v>
      </c>
      <c r="D661" s="131" t="s">
        <v>137</v>
      </c>
      <c r="E661" s="131" t="s">
        <v>2861</v>
      </c>
      <c r="F661" s="129">
        <v>111.52</v>
      </c>
      <c r="G661" s="129">
        <v>86</v>
      </c>
      <c r="H661" s="129">
        <v>81</v>
      </c>
      <c r="I661" s="129">
        <v>79</v>
      </c>
      <c r="J661" s="129">
        <v>91</v>
      </c>
    </row>
    <row r="662" spans="1:10" x14ac:dyDescent="0.3">
      <c r="A662" s="129">
        <v>661</v>
      </c>
      <c r="B662" s="131" t="s">
        <v>2962</v>
      </c>
      <c r="C662" s="131" t="s">
        <v>28</v>
      </c>
      <c r="D662" s="131" t="s">
        <v>2837</v>
      </c>
      <c r="E662" s="131" t="s">
        <v>2861</v>
      </c>
      <c r="F662" s="129">
        <v>111.48</v>
      </c>
      <c r="G662" s="129">
        <v>86</v>
      </c>
      <c r="H662" s="129">
        <v>89</v>
      </c>
      <c r="I662" s="129">
        <v>80</v>
      </c>
      <c r="J662" s="129">
        <v>82</v>
      </c>
    </row>
    <row r="663" spans="1:10" x14ac:dyDescent="0.3">
      <c r="A663" s="129">
        <v>662</v>
      </c>
      <c r="B663" s="131" t="s">
        <v>1756</v>
      </c>
      <c r="C663" s="131" t="s">
        <v>44</v>
      </c>
      <c r="D663" s="131" t="s">
        <v>111</v>
      </c>
      <c r="E663" s="131" t="s">
        <v>2861</v>
      </c>
      <c r="F663" s="129">
        <v>111.46</v>
      </c>
      <c r="G663" s="129">
        <v>86</v>
      </c>
      <c r="H663" s="129">
        <v>91</v>
      </c>
      <c r="I663" s="129">
        <v>94</v>
      </c>
      <c r="J663" s="129">
        <v>73</v>
      </c>
    </row>
    <row r="664" spans="1:10" x14ac:dyDescent="0.3">
      <c r="A664" s="129">
        <v>663</v>
      </c>
      <c r="B664" s="131" t="s">
        <v>647</v>
      </c>
      <c r="C664" s="131" t="s">
        <v>28</v>
      </c>
      <c r="D664" s="131" t="s">
        <v>27</v>
      </c>
      <c r="E664" s="131" t="s">
        <v>2870</v>
      </c>
      <c r="F664" s="129">
        <v>111.45</v>
      </c>
      <c r="G664" s="129">
        <v>86</v>
      </c>
      <c r="H664" s="129">
        <v>88</v>
      </c>
      <c r="I664" s="129">
        <v>89</v>
      </c>
      <c r="J664" s="129">
        <v>88</v>
      </c>
    </row>
    <row r="665" spans="1:10" x14ac:dyDescent="0.3">
      <c r="A665" s="129">
        <v>664</v>
      </c>
      <c r="B665" s="131" t="s">
        <v>1519</v>
      </c>
      <c r="C665" s="131" t="s">
        <v>48</v>
      </c>
      <c r="D665" s="131" t="s">
        <v>1520</v>
      </c>
      <c r="E665" s="131" t="s">
        <v>2870</v>
      </c>
      <c r="F665" s="129">
        <v>111.42</v>
      </c>
      <c r="G665" s="129">
        <v>86</v>
      </c>
      <c r="H665" s="129">
        <v>79</v>
      </c>
      <c r="I665" s="129">
        <v>92</v>
      </c>
      <c r="J665" s="129">
        <v>97</v>
      </c>
    </row>
    <row r="666" spans="1:10" x14ac:dyDescent="0.3">
      <c r="A666" s="129">
        <v>665</v>
      </c>
      <c r="B666" s="131" t="s">
        <v>664</v>
      </c>
      <c r="C666" s="131" t="s">
        <v>31</v>
      </c>
      <c r="D666" s="131" t="s">
        <v>88</v>
      </c>
      <c r="E666" s="131" t="s">
        <v>2861</v>
      </c>
      <c r="F666" s="129">
        <v>111.39</v>
      </c>
      <c r="G666" s="129">
        <v>86</v>
      </c>
      <c r="H666" s="129">
        <v>89</v>
      </c>
      <c r="I666" s="129">
        <v>73</v>
      </c>
      <c r="J666" s="129">
        <v>88</v>
      </c>
    </row>
    <row r="667" spans="1:10" x14ac:dyDescent="0.3">
      <c r="A667" s="129">
        <v>666</v>
      </c>
      <c r="B667" s="131" t="s">
        <v>1308</v>
      </c>
      <c r="C667" s="131" t="s">
        <v>48</v>
      </c>
      <c r="D667" s="131" t="s">
        <v>1168</v>
      </c>
      <c r="E667" s="131" t="s">
        <v>2870</v>
      </c>
      <c r="F667" s="129">
        <v>111.3</v>
      </c>
      <c r="G667" s="129">
        <v>86</v>
      </c>
      <c r="H667" s="129">
        <v>89</v>
      </c>
      <c r="I667" s="129">
        <v>64</v>
      </c>
      <c r="J667" s="129">
        <v>62</v>
      </c>
    </row>
    <row r="668" spans="1:10" x14ac:dyDescent="0.3">
      <c r="A668" s="129">
        <v>667</v>
      </c>
      <c r="B668" s="131" t="s">
        <v>997</v>
      </c>
      <c r="C668" s="131" t="s">
        <v>44</v>
      </c>
      <c r="D668" s="131" t="s">
        <v>209</v>
      </c>
      <c r="E668" s="131" t="s">
        <v>2870</v>
      </c>
      <c r="F668" s="129">
        <v>111.27</v>
      </c>
      <c r="G668" s="129">
        <v>86</v>
      </c>
      <c r="H668" s="129">
        <v>78</v>
      </c>
      <c r="I668" s="129">
        <v>82</v>
      </c>
      <c r="J668" s="129">
        <v>67</v>
      </c>
    </row>
    <row r="669" spans="1:10" x14ac:dyDescent="0.3">
      <c r="A669" s="129">
        <v>668</v>
      </c>
      <c r="B669" s="131" t="s">
        <v>5756</v>
      </c>
      <c r="C669" s="131" t="s">
        <v>66</v>
      </c>
      <c r="D669" s="131" t="s">
        <v>98</v>
      </c>
      <c r="E669" s="131" t="s">
        <v>2870</v>
      </c>
      <c r="F669" s="129">
        <v>111.23</v>
      </c>
      <c r="G669" s="129">
        <v>85</v>
      </c>
      <c r="H669" s="129">
        <v>85</v>
      </c>
      <c r="I669" s="129">
        <v>91</v>
      </c>
      <c r="J669" s="129">
        <v>17</v>
      </c>
    </row>
    <row r="670" spans="1:10" x14ac:dyDescent="0.3">
      <c r="A670" s="129">
        <v>669</v>
      </c>
      <c r="B670" s="131" t="s">
        <v>49</v>
      </c>
      <c r="C670" s="131" t="s">
        <v>24</v>
      </c>
      <c r="D670" s="131" t="s">
        <v>56</v>
      </c>
      <c r="E670" s="131" t="s">
        <v>2870</v>
      </c>
      <c r="F670" s="129">
        <v>111.22</v>
      </c>
      <c r="G670" s="129">
        <v>85</v>
      </c>
      <c r="H670" s="129">
        <v>84</v>
      </c>
      <c r="I670" s="129">
        <v>89</v>
      </c>
      <c r="J670" s="129">
        <v>93</v>
      </c>
    </row>
    <row r="671" spans="1:10" x14ac:dyDescent="0.3">
      <c r="A671" s="129">
        <v>670</v>
      </c>
      <c r="B671" s="131" t="s">
        <v>740</v>
      </c>
      <c r="C671" s="131" t="s">
        <v>28</v>
      </c>
      <c r="D671" s="131" t="s">
        <v>2828</v>
      </c>
      <c r="E671" s="131" t="s">
        <v>2870</v>
      </c>
      <c r="F671" s="129">
        <v>111.21</v>
      </c>
      <c r="G671" s="129">
        <v>85</v>
      </c>
      <c r="H671" s="129">
        <v>86</v>
      </c>
      <c r="I671" s="129">
        <v>91</v>
      </c>
      <c r="J671" s="129">
        <v>43</v>
      </c>
    </row>
    <row r="672" spans="1:10" x14ac:dyDescent="0.3">
      <c r="A672" s="129">
        <v>671</v>
      </c>
      <c r="B672" s="131" t="s">
        <v>817</v>
      </c>
      <c r="C672" s="131" t="s">
        <v>28</v>
      </c>
      <c r="D672" s="131" t="s">
        <v>2828</v>
      </c>
      <c r="E672" s="131" t="s">
        <v>2870</v>
      </c>
      <c r="F672" s="129">
        <v>111.17</v>
      </c>
      <c r="G672" s="129">
        <v>85</v>
      </c>
      <c r="H672" s="129">
        <v>83</v>
      </c>
      <c r="I672" s="129">
        <v>84</v>
      </c>
      <c r="J672" s="129">
        <v>74</v>
      </c>
    </row>
    <row r="673" spans="1:10" x14ac:dyDescent="0.3">
      <c r="A673" s="129">
        <v>672</v>
      </c>
      <c r="B673" s="131" t="s">
        <v>2378</v>
      </c>
      <c r="C673" s="131" t="s">
        <v>66</v>
      </c>
      <c r="D673" s="131" t="s">
        <v>259</v>
      </c>
      <c r="E673" s="131" t="s">
        <v>2861</v>
      </c>
      <c r="F673" s="129">
        <v>111.15</v>
      </c>
      <c r="G673" s="129">
        <v>85</v>
      </c>
      <c r="H673" s="129">
        <v>84</v>
      </c>
      <c r="I673" s="129">
        <v>87</v>
      </c>
      <c r="J673" s="129">
        <v>81</v>
      </c>
    </row>
    <row r="674" spans="1:10" x14ac:dyDescent="0.3">
      <c r="A674" s="129">
        <v>673</v>
      </c>
      <c r="B674" s="131" t="s">
        <v>2952</v>
      </c>
      <c r="C674" s="131" t="s">
        <v>150</v>
      </c>
      <c r="D674" s="131" t="s">
        <v>186</v>
      </c>
      <c r="E674" s="131" t="s">
        <v>2870</v>
      </c>
      <c r="F674" s="129">
        <v>111.11</v>
      </c>
      <c r="G674" s="129">
        <v>85</v>
      </c>
      <c r="H674" s="129">
        <v>84</v>
      </c>
      <c r="I674" s="129">
        <v>95</v>
      </c>
      <c r="J674" s="129">
        <v>88</v>
      </c>
    </row>
    <row r="675" spans="1:10" x14ac:dyDescent="0.3">
      <c r="A675" s="129">
        <v>674</v>
      </c>
      <c r="B675" s="131" t="s">
        <v>388</v>
      </c>
      <c r="C675" s="131" t="s">
        <v>102</v>
      </c>
      <c r="D675" s="131" t="s">
        <v>412</v>
      </c>
      <c r="E675" s="131" t="s">
        <v>2861</v>
      </c>
      <c r="F675" s="129">
        <v>111.07</v>
      </c>
      <c r="G675" s="129">
        <v>85</v>
      </c>
      <c r="H675" s="129">
        <v>83</v>
      </c>
      <c r="I675" s="129">
        <v>76</v>
      </c>
      <c r="J675" s="129">
        <v>63</v>
      </c>
    </row>
    <row r="676" spans="1:10" x14ac:dyDescent="0.3">
      <c r="A676" s="129">
        <v>675</v>
      </c>
      <c r="B676" s="131" t="s">
        <v>606</v>
      </c>
      <c r="C676" s="131" t="s">
        <v>31</v>
      </c>
      <c r="D676" s="131" t="s">
        <v>301</v>
      </c>
      <c r="E676" s="131" t="s">
        <v>2861</v>
      </c>
      <c r="F676" s="129">
        <v>110.95</v>
      </c>
      <c r="G676" s="129">
        <v>85</v>
      </c>
      <c r="H676" s="129">
        <v>90</v>
      </c>
      <c r="I676" s="129">
        <v>87</v>
      </c>
      <c r="J676" s="129">
        <v>58</v>
      </c>
    </row>
    <row r="677" spans="1:10" x14ac:dyDescent="0.3">
      <c r="A677" s="129">
        <v>676</v>
      </c>
      <c r="B677" s="131" t="s">
        <v>629</v>
      </c>
      <c r="C677" s="131" t="s">
        <v>31</v>
      </c>
      <c r="D677" s="131" t="s">
        <v>2825</v>
      </c>
      <c r="E677" s="131" t="s">
        <v>2861</v>
      </c>
      <c r="F677" s="129">
        <v>110.93</v>
      </c>
      <c r="G677" s="129">
        <v>85</v>
      </c>
      <c r="H677" s="129">
        <v>77</v>
      </c>
      <c r="I677" s="129">
        <v>93</v>
      </c>
      <c r="J677" s="129">
        <v>89</v>
      </c>
    </row>
    <row r="678" spans="1:10" x14ac:dyDescent="0.3">
      <c r="A678" s="129">
        <v>677</v>
      </c>
      <c r="B678" s="131" t="s">
        <v>6919</v>
      </c>
      <c r="C678" s="131" t="s">
        <v>24</v>
      </c>
      <c r="D678" s="131" t="s">
        <v>23</v>
      </c>
      <c r="E678" s="131" t="s">
        <v>2861</v>
      </c>
      <c r="F678" s="129">
        <v>110.87</v>
      </c>
      <c r="G678" s="129">
        <v>85</v>
      </c>
      <c r="H678" s="129">
        <v>90</v>
      </c>
      <c r="I678" s="129">
        <v>37</v>
      </c>
      <c r="J678" s="129">
        <v>20</v>
      </c>
    </row>
    <row r="679" spans="1:10" x14ac:dyDescent="0.3">
      <c r="A679" s="129">
        <v>678</v>
      </c>
      <c r="B679" s="131" t="s">
        <v>2924</v>
      </c>
      <c r="C679" s="131" t="s">
        <v>28</v>
      </c>
      <c r="D679" s="131" t="s">
        <v>2827</v>
      </c>
      <c r="E679" s="131" t="s">
        <v>2870</v>
      </c>
      <c r="F679" s="129">
        <v>110.85</v>
      </c>
      <c r="G679" s="129">
        <v>85</v>
      </c>
      <c r="H679" s="129">
        <v>93</v>
      </c>
      <c r="I679" s="129">
        <v>94</v>
      </c>
      <c r="J679" s="129">
        <v>98</v>
      </c>
    </row>
    <row r="680" spans="1:10" x14ac:dyDescent="0.3">
      <c r="A680" s="129">
        <v>679</v>
      </c>
      <c r="B680" s="131" t="s">
        <v>925</v>
      </c>
      <c r="C680" s="131" t="s">
        <v>115</v>
      </c>
      <c r="D680" s="131" t="s">
        <v>121</v>
      </c>
      <c r="E680" s="131" t="s">
        <v>2861</v>
      </c>
      <c r="F680" s="129">
        <v>110.84</v>
      </c>
      <c r="G680" s="129">
        <v>85</v>
      </c>
      <c r="H680" s="129">
        <v>87</v>
      </c>
      <c r="I680" s="129">
        <v>89</v>
      </c>
      <c r="J680" s="129">
        <v>68</v>
      </c>
    </row>
    <row r="681" spans="1:10" x14ac:dyDescent="0.3">
      <c r="A681" s="129">
        <v>680</v>
      </c>
      <c r="B681" s="131" t="s">
        <v>811</v>
      </c>
      <c r="C681" s="131" t="s">
        <v>28</v>
      </c>
      <c r="D681" s="131" t="s">
        <v>162</v>
      </c>
      <c r="E681" s="131" t="s">
        <v>2870</v>
      </c>
      <c r="F681" s="129">
        <v>110.84</v>
      </c>
      <c r="G681" s="129">
        <v>85</v>
      </c>
      <c r="H681" s="129">
        <v>89</v>
      </c>
      <c r="I681" s="129">
        <v>86</v>
      </c>
      <c r="J681" s="129">
        <v>69</v>
      </c>
    </row>
    <row r="682" spans="1:10" x14ac:dyDescent="0.3">
      <c r="A682" s="129">
        <v>681</v>
      </c>
      <c r="B682" s="131" t="s">
        <v>2247</v>
      </c>
      <c r="C682" s="131" t="s">
        <v>44</v>
      </c>
      <c r="D682" s="131" t="s">
        <v>143</v>
      </c>
      <c r="E682" s="131" t="s">
        <v>2861</v>
      </c>
      <c r="F682" s="129">
        <v>110.83</v>
      </c>
      <c r="G682" s="129">
        <v>85</v>
      </c>
      <c r="H682" s="129">
        <v>84</v>
      </c>
      <c r="I682" s="129">
        <v>77</v>
      </c>
      <c r="J682" s="129">
        <v>43</v>
      </c>
    </row>
    <row r="683" spans="1:10" x14ac:dyDescent="0.3">
      <c r="A683" s="129">
        <v>682</v>
      </c>
      <c r="B683" s="131" t="s">
        <v>9398</v>
      </c>
      <c r="C683" s="131" t="s">
        <v>48</v>
      </c>
      <c r="D683" s="131" t="s">
        <v>827</v>
      </c>
      <c r="E683" s="131" t="s">
        <v>2859</v>
      </c>
      <c r="F683" s="129">
        <v>110.83</v>
      </c>
      <c r="G683" s="129">
        <v>85</v>
      </c>
      <c r="H683" s="129">
        <v>12</v>
      </c>
      <c r="I683" s="129">
        <v>19</v>
      </c>
      <c r="J683" s="129">
        <v>7</v>
      </c>
    </row>
    <row r="684" spans="1:10" x14ac:dyDescent="0.3">
      <c r="A684" s="129">
        <v>683</v>
      </c>
      <c r="B684" s="131" t="s">
        <v>3425</v>
      </c>
      <c r="C684" s="131" t="s">
        <v>28</v>
      </c>
      <c r="D684" s="131" t="s">
        <v>137</v>
      </c>
      <c r="E684" s="131" t="s">
        <v>2870</v>
      </c>
      <c r="F684" s="129">
        <v>110.82</v>
      </c>
      <c r="G684" s="129">
        <v>85</v>
      </c>
      <c r="H684" s="129">
        <v>76</v>
      </c>
      <c r="I684" s="129">
        <v>56</v>
      </c>
      <c r="J684" s="129">
        <v>34</v>
      </c>
    </row>
    <row r="685" spans="1:10" x14ac:dyDescent="0.3">
      <c r="A685" s="129">
        <v>684</v>
      </c>
      <c r="B685" s="131" t="s">
        <v>316</v>
      </c>
      <c r="C685" s="131" t="s">
        <v>48</v>
      </c>
      <c r="D685" s="131" t="s">
        <v>47</v>
      </c>
      <c r="E685" s="131" t="s">
        <v>2870</v>
      </c>
      <c r="F685" s="129">
        <v>110.81</v>
      </c>
      <c r="G685" s="129">
        <v>85</v>
      </c>
      <c r="H685" s="129">
        <v>88</v>
      </c>
      <c r="I685" s="129">
        <v>93</v>
      </c>
      <c r="J685" s="129">
        <v>91</v>
      </c>
    </row>
    <row r="686" spans="1:10" x14ac:dyDescent="0.3">
      <c r="A686" s="129">
        <v>685</v>
      </c>
      <c r="B686" s="131" t="s">
        <v>2909</v>
      </c>
      <c r="C686" s="131" t="s">
        <v>44</v>
      </c>
      <c r="D686" s="131" t="s">
        <v>111</v>
      </c>
      <c r="E686" s="131" t="s">
        <v>2861</v>
      </c>
      <c r="F686" s="129">
        <v>110.76</v>
      </c>
      <c r="G686" s="129">
        <v>85</v>
      </c>
      <c r="H686" s="129">
        <v>92</v>
      </c>
      <c r="I686" s="129">
        <v>94</v>
      </c>
      <c r="J686" s="129">
        <v>94</v>
      </c>
    </row>
    <row r="687" spans="1:10" x14ac:dyDescent="0.3">
      <c r="A687" s="129">
        <v>686</v>
      </c>
      <c r="B687" s="131" t="s">
        <v>3031</v>
      </c>
      <c r="C687" s="131" t="s">
        <v>24</v>
      </c>
      <c r="D687" s="131" t="s">
        <v>404</v>
      </c>
      <c r="E687" s="131" t="s">
        <v>2861</v>
      </c>
      <c r="F687" s="129">
        <v>110.76</v>
      </c>
      <c r="G687" s="129">
        <v>85</v>
      </c>
      <c r="H687" s="129">
        <v>88</v>
      </c>
      <c r="I687" s="129">
        <v>85</v>
      </c>
      <c r="J687" s="129">
        <v>46</v>
      </c>
    </row>
    <row r="688" spans="1:10" x14ac:dyDescent="0.3">
      <c r="A688" s="129">
        <v>687</v>
      </c>
      <c r="B688" s="131" t="s">
        <v>6927</v>
      </c>
      <c r="C688" s="131" t="s">
        <v>102</v>
      </c>
      <c r="D688" s="131" t="s">
        <v>1026</v>
      </c>
      <c r="E688" s="131" t="s">
        <v>2870</v>
      </c>
      <c r="F688" s="129">
        <v>110.72</v>
      </c>
      <c r="G688" s="129">
        <v>85</v>
      </c>
      <c r="H688" s="129">
        <v>92</v>
      </c>
      <c r="I688" s="129">
        <v>73</v>
      </c>
      <c r="J688" s="129">
        <v>62</v>
      </c>
    </row>
    <row r="689" spans="1:10" x14ac:dyDescent="0.3">
      <c r="A689" s="129">
        <v>688</v>
      </c>
      <c r="B689" s="131" t="s">
        <v>773</v>
      </c>
      <c r="C689" s="131" t="s">
        <v>28</v>
      </c>
      <c r="D689" s="131" t="s">
        <v>2829</v>
      </c>
      <c r="E689" s="131" t="s">
        <v>2870</v>
      </c>
      <c r="F689" s="129">
        <v>110.71</v>
      </c>
      <c r="G689" s="129">
        <v>85</v>
      </c>
      <c r="H689" s="129">
        <v>82</v>
      </c>
      <c r="I689" s="129">
        <v>76</v>
      </c>
      <c r="J689" s="129">
        <v>73</v>
      </c>
    </row>
    <row r="690" spans="1:10" x14ac:dyDescent="0.3">
      <c r="A690" s="129">
        <v>689</v>
      </c>
      <c r="B690" s="131" t="s">
        <v>919</v>
      </c>
      <c r="C690" s="131" t="s">
        <v>31</v>
      </c>
      <c r="D690" s="131" t="s">
        <v>2833</v>
      </c>
      <c r="E690" s="131" t="s">
        <v>2870</v>
      </c>
      <c r="F690" s="129">
        <v>110.65</v>
      </c>
      <c r="G690" s="129">
        <v>85</v>
      </c>
      <c r="H690" s="129">
        <v>86</v>
      </c>
      <c r="I690" s="129">
        <v>58</v>
      </c>
      <c r="J690" s="129">
        <v>33</v>
      </c>
    </row>
    <row r="691" spans="1:10" x14ac:dyDescent="0.3">
      <c r="A691" s="129">
        <v>690</v>
      </c>
      <c r="B691" s="131" t="s">
        <v>1407</v>
      </c>
      <c r="C691" s="131" t="s">
        <v>115</v>
      </c>
      <c r="D691" s="131" t="s">
        <v>121</v>
      </c>
      <c r="E691" s="131" t="s">
        <v>2870</v>
      </c>
      <c r="F691" s="129">
        <v>110.58</v>
      </c>
      <c r="G691" s="129">
        <v>85</v>
      </c>
      <c r="H691" s="129">
        <v>89</v>
      </c>
      <c r="I691" s="129">
        <v>91</v>
      </c>
      <c r="J691" s="129">
        <v>71</v>
      </c>
    </row>
    <row r="692" spans="1:10" x14ac:dyDescent="0.3">
      <c r="A692" s="129">
        <v>691</v>
      </c>
      <c r="B692" s="131" t="s">
        <v>1123</v>
      </c>
      <c r="C692" s="131" t="s">
        <v>24</v>
      </c>
      <c r="D692" s="131" t="s">
        <v>404</v>
      </c>
      <c r="E692" s="131" t="s">
        <v>2861</v>
      </c>
      <c r="F692" s="129">
        <v>110.57</v>
      </c>
      <c r="G692" s="129">
        <v>85</v>
      </c>
      <c r="H692" s="129">
        <v>86</v>
      </c>
      <c r="I692" s="129">
        <v>78</v>
      </c>
      <c r="J692" s="129">
        <v>35</v>
      </c>
    </row>
    <row r="693" spans="1:10" x14ac:dyDescent="0.3">
      <c r="A693" s="129">
        <v>692</v>
      </c>
      <c r="B693" s="131" t="s">
        <v>868</v>
      </c>
      <c r="C693" s="131" t="s">
        <v>28</v>
      </c>
      <c r="D693" s="131" t="s">
        <v>2829</v>
      </c>
      <c r="E693" s="131" t="s">
        <v>2870</v>
      </c>
      <c r="F693" s="129">
        <v>110.57</v>
      </c>
      <c r="G693" s="129">
        <v>85</v>
      </c>
      <c r="H693" s="129">
        <v>85</v>
      </c>
      <c r="I693" s="129">
        <v>71</v>
      </c>
      <c r="J693" s="129">
        <v>79</v>
      </c>
    </row>
    <row r="694" spans="1:10" x14ac:dyDescent="0.3">
      <c r="A694" s="129">
        <v>693</v>
      </c>
      <c r="B694" s="131" t="s">
        <v>1779</v>
      </c>
      <c r="C694" s="131" t="s">
        <v>24</v>
      </c>
      <c r="D694" s="131" t="s">
        <v>117</v>
      </c>
      <c r="E694" s="131" t="s">
        <v>2861</v>
      </c>
      <c r="F694" s="129">
        <v>110.54</v>
      </c>
      <c r="G694" s="129">
        <v>85</v>
      </c>
      <c r="H694" s="129">
        <v>85</v>
      </c>
      <c r="I694" s="129">
        <v>75</v>
      </c>
      <c r="J694" s="129">
        <v>85</v>
      </c>
    </row>
    <row r="695" spans="1:10" x14ac:dyDescent="0.3">
      <c r="A695" s="129">
        <v>694</v>
      </c>
      <c r="B695" s="131" t="s">
        <v>1146</v>
      </c>
      <c r="C695" s="131" t="s">
        <v>28</v>
      </c>
      <c r="D695" s="131" t="s">
        <v>2829</v>
      </c>
      <c r="E695" s="131" t="s">
        <v>2870</v>
      </c>
      <c r="F695" s="129">
        <v>110.51</v>
      </c>
      <c r="G695" s="129">
        <v>85</v>
      </c>
      <c r="H695" s="129">
        <v>87</v>
      </c>
      <c r="I695" s="129">
        <v>81</v>
      </c>
      <c r="J695" s="129">
        <v>70</v>
      </c>
    </row>
    <row r="696" spans="1:10" x14ac:dyDescent="0.3">
      <c r="A696" s="129">
        <v>695</v>
      </c>
      <c r="B696" s="131" t="s">
        <v>1092</v>
      </c>
      <c r="C696" s="131" t="s">
        <v>28</v>
      </c>
      <c r="D696" s="131" t="s">
        <v>2846</v>
      </c>
      <c r="E696" s="131" t="s">
        <v>2870</v>
      </c>
      <c r="F696" s="129">
        <v>110.5</v>
      </c>
      <c r="G696" s="129">
        <v>85</v>
      </c>
      <c r="H696" s="129">
        <v>86</v>
      </c>
      <c r="I696" s="129">
        <v>81</v>
      </c>
      <c r="J696" s="129">
        <v>69</v>
      </c>
    </row>
    <row r="697" spans="1:10" x14ac:dyDescent="0.3">
      <c r="A697" s="129">
        <v>696</v>
      </c>
      <c r="B697" s="131" t="s">
        <v>816</v>
      </c>
      <c r="C697" s="131" t="s">
        <v>44</v>
      </c>
      <c r="D697" s="131" t="s">
        <v>43</v>
      </c>
      <c r="E697" s="131" t="s">
        <v>2870</v>
      </c>
      <c r="F697" s="129">
        <v>110.5</v>
      </c>
      <c r="G697" s="129">
        <v>85</v>
      </c>
      <c r="H697" s="129">
        <v>84</v>
      </c>
      <c r="I697" s="129">
        <v>60</v>
      </c>
      <c r="J697" s="129">
        <v>78</v>
      </c>
    </row>
    <row r="698" spans="1:10" x14ac:dyDescent="0.3">
      <c r="A698" s="129">
        <v>697</v>
      </c>
      <c r="B698" s="131" t="s">
        <v>1971</v>
      </c>
      <c r="C698" s="131" t="s">
        <v>36</v>
      </c>
      <c r="D698" s="131" t="s">
        <v>1064</v>
      </c>
      <c r="E698" s="131" t="s">
        <v>2870</v>
      </c>
      <c r="F698" s="129">
        <v>110.49</v>
      </c>
      <c r="G698" s="129">
        <v>85</v>
      </c>
      <c r="H698" s="129">
        <v>69</v>
      </c>
      <c r="I698" s="129">
        <v>83</v>
      </c>
      <c r="J698" s="129">
        <v>93</v>
      </c>
    </row>
    <row r="699" spans="1:10" x14ac:dyDescent="0.3">
      <c r="A699" s="129">
        <v>698</v>
      </c>
      <c r="B699" s="131" t="s">
        <v>2236</v>
      </c>
      <c r="C699" s="131" t="s">
        <v>31</v>
      </c>
      <c r="D699" s="131" t="s">
        <v>703</v>
      </c>
      <c r="E699" s="131" t="s">
        <v>2861</v>
      </c>
      <c r="F699" s="129">
        <v>110.39</v>
      </c>
      <c r="G699" s="129">
        <v>85</v>
      </c>
      <c r="H699" s="129">
        <v>85</v>
      </c>
      <c r="I699" s="129">
        <v>80</v>
      </c>
      <c r="J699" s="129">
        <v>85</v>
      </c>
    </row>
    <row r="700" spans="1:10" x14ac:dyDescent="0.3">
      <c r="A700" s="129">
        <v>699</v>
      </c>
      <c r="B700" s="131" t="s">
        <v>3017</v>
      </c>
      <c r="C700" s="131" t="s">
        <v>44</v>
      </c>
      <c r="D700" s="131" t="s">
        <v>111</v>
      </c>
      <c r="E700" s="131" t="s">
        <v>2861</v>
      </c>
      <c r="F700" s="129">
        <v>110.39</v>
      </c>
      <c r="G700" s="129">
        <v>85</v>
      </c>
      <c r="H700" s="129">
        <v>96</v>
      </c>
      <c r="I700" s="129">
        <v>90</v>
      </c>
      <c r="J700" s="129">
        <v>66</v>
      </c>
    </row>
    <row r="701" spans="1:10" x14ac:dyDescent="0.3">
      <c r="A701" s="129">
        <v>700</v>
      </c>
      <c r="B701" s="131" t="s">
        <v>1957</v>
      </c>
      <c r="C701" s="131" t="s">
        <v>115</v>
      </c>
      <c r="D701" s="131" t="s">
        <v>200</v>
      </c>
      <c r="E701" s="131" t="s">
        <v>2870</v>
      </c>
      <c r="F701" s="129">
        <v>110.36</v>
      </c>
      <c r="G701" s="129">
        <v>85</v>
      </c>
      <c r="H701" s="129">
        <v>73</v>
      </c>
      <c r="I701" s="129">
        <v>68</v>
      </c>
      <c r="J701" s="129">
        <v>73</v>
      </c>
    </row>
    <row r="702" spans="1:10" x14ac:dyDescent="0.3">
      <c r="A702" s="129">
        <v>701</v>
      </c>
      <c r="B702" s="131" t="s">
        <v>8766</v>
      </c>
      <c r="C702" s="131" t="s">
        <v>44</v>
      </c>
      <c r="D702" s="131" t="s">
        <v>288</v>
      </c>
      <c r="E702" s="131" t="s">
        <v>2861</v>
      </c>
      <c r="F702" s="129">
        <v>110.31</v>
      </c>
      <c r="G702" s="129">
        <v>85</v>
      </c>
      <c r="H702" s="129">
        <v>63</v>
      </c>
      <c r="I702" s="129">
        <v>59</v>
      </c>
      <c r="J702" s="129">
        <v>94</v>
      </c>
    </row>
    <row r="703" spans="1:10" x14ac:dyDescent="0.3">
      <c r="A703" s="129">
        <v>702</v>
      </c>
      <c r="B703" s="131" t="s">
        <v>915</v>
      </c>
      <c r="C703" s="131" t="s">
        <v>31</v>
      </c>
      <c r="D703" s="131" t="s">
        <v>88</v>
      </c>
      <c r="E703" s="131" t="s">
        <v>2861</v>
      </c>
      <c r="F703" s="129">
        <v>110.3</v>
      </c>
      <c r="G703" s="129">
        <v>85</v>
      </c>
      <c r="H703" s="129">
        <v>65</v>
      </c>
      <c r="I703" s="129">
        <v>51</v>
      </c>
      <c r="J703" s="129">
        <v>67</v>
      </c>
    </row>
    <row r="704" spans="1:10" x14ac:dyDescent="0.3">
      <c r="A704" s="129">
        <v>703</v>
      </c>
      <c r="B704" s="131" t="s">
        <v>3003</v>
      </c>
      <c r="C704" s="131" t="s">
        <v>66</v>
      </c>
      <c r="D704" s="131" t="s">
        <v>65</v>
      </c>
      <c r="E704" s="131" t="s">
        <v>2861</v>
      </c>
      <c r="F704" s="129">
        <v>110.3</v>
      </c>
      <c r="G704" s="129">
        <v>85</v>
      </c>
      <c r="H704" s="129">
        <v>85</v>
      </c>
      <c r="I704" s="129">
        <v>78</v>
      </c>
      <c r="J704" s="129">
        <v>86</v>
      </c>
    </row>
    <row r="705" spans="1:10" x14ac:dyDescent="0.3">
      <c r="A705" s="129">
        <v>704</v>
      </c>
      <c r="B705" s="131" t="s">
        <v>2135</v>
      </c>
      <c r="C705" s="131" t="s">
        <v>48</v>
      </c>
      <c r="D705" s="131" t="s">
        <v>153</v>
      </c>
      <c r="E705" s="131" t="s">
        <v>2870</v>
      </c>
      <c r="F705" s="129">
        <v>110.29</v>
      </c>
      <c r="G705" s="129">
        <v>85</v>
      </c>
      <c r="H705" s="129">
        <v>87</v>
      </c>
      <c r="I705" s="129">
        <v>72</v>
      </c>
      <c r="J705" s="129">
        <v>75</v>
      </c>
    </row>
    <row r="706" spans="1:10" x14ac:dyDescent="0.3">
      <c r="A706" s="129">
        <v>705</v>
      </c>
      <c r="B706" s="131" t="s">
        <v>1522</v>
      </c>
      <c r="C706" s="131" t="s">
        <v>24</v>
      </c>
      <c r="D706" s="131" t="s">
        <v>54</v>
      </c>
      <c r="E706" s="131" t="s">
        <v>2870</v>
      </c>
      <c r="F706" s="129">
        <v>110.24</v>
      </c>
      <c r="G706" s="129">
        <v>85</v>
      </c>
      <c r="H706" s="129">
        <v>61</v>
      </c>
      <c r="I706" s="129">
        <v>65</v>
      </c>
      <c r="J706" s="129">
        <v>74</v>
      </c>
    </row>
    <row r="707" spans="1:10" x14ac:dyDescent="0.3">
      <c r="A707" s="129">
        <v>706</v>
      </c>
      <c r="B707" s="131" t="s">
        <v>3103</v>
      </c>
      <c r="C707" s="131" t="s">
        <v>31</v>
      </c>
      <c r="D707" s="131" t="s">
        <v>2833</v>
      </c>
      <c r="E707" s="131" t="s">
        <v>2861</v>
      </c>
      <c r="F707" s="129">
        <v>110.23</v>
      </c>
      <c r="G707" s="129">
        <v>85</v>
      </c>
      <c r="H707" s="129">
        <v>90</v>
      </c>
      <c r="I707" s="129">
        <v>87</v>
      </c>
      <c r="J707" s="129">
        <v>21</v>
      </c>
    </row>
    <row r="708" spans="1:10" x14ac:dyDescent="0.3">
      <c r="A708" s="129">
        <v>707</v>
      </c>
      <c r="B708" s="131" t="s">
        <v>641</v>
      </c>
      <c r="C708" s="131" t="s">
        <v>24</v>
      </c>
      <c r="D708" s="131" t="s">
        <v>54</v>
      </c>
      <c r="E708" s="131" t="s">
        <v>2870</v>
      </c>
      <c r="F708" s="129">
        <v>110.22</v>
      </c>
      <c r="G708" s="129">
        <v>85</v>
      </c>
      <c r="H708" s="129">
        <v>92</v>
      </c>
      <c r="I708" s="129">
        <v>44</v>
      </c>
      <c r="J708" s="129">
        <v>16</v>
      </c>
    </row>
    <row r="709" spans="1:10" x14ac:dyDescent="0.3">
      <c r="A709" s="129">
        <v>708</v>
      </c>
      <c r="B709" s="131" t="s">
        <v>8335</v>
      </c>
      <c r="C709" s="131" t="s">
        <v>24</v>
      </c>
      <c r="D709" s="131" t="s">
        <v>42</v>
      </c>
      <c r="E709" s="131" t="s">
        <v>2861</v>
      </c>
      <c r="F709" s="129">
        <v>110.22</v>
      </c>
      <c r="G709" s="129">
        <v>85</v>
      </c>
      <c r="H709" s="129">
        <v>71</v>
      </c>
      <c r="I709" s="129">
        <v>33</v>
      </c>
      <c r="J709" s="129">
        <v>11</v>
      </c>
    </row>
    <row r="710" spans="1:10" x14ac:dyDescent="0.3">
      <c r="A710" s="129">
        <v>709</v>
      </c>
      <c r="B710" s="131" t="s">
        <v>2031</v>
      </c>
      <c r="C710" s="131" t="s">
        <v>24</v>
      </c>
      <c r="D710" s="131" t="s">
        <v>512</v>
      </c>
      <c r="E710" s="131" t="s">
        <v>2870</v>
      </c>
      <c r="F710" s="129">
        <v>110.18</v>
      </c>
      <c r="G710" s="129">
        <v>85</v>
      </c>
      <c r="H710" s="129">
        <v>89</v>
      </c>
      <c r="I710" s="129">
        <v>85</v>
      </c>
      <c r="J710" s="129">
        <v>82</v>
      </c>
    </row>
    <row r="711" spans="1:10" x14ac:dyDescent="0.3">
      <c r="A711" s="129">
        <v>710</v>
      </c>
      <c r="B711" s="131" t="s">
        <v>5736</v>
      </c>
      <c r="C711" s="131" t="s">
        <v>115</v>
      </c>
      <c r="D711" s="131" t="s">
        <v>221</v>
      </c>
      <c r="E711" s="131" t="s">
        <v>2870</v>
      </c>
      <c r="F711" s="129">
        <v>110.16</v>
      </c>
      <c r="G711" s="129">
        <v>85</v>
      </c>
      <c r="H711" s="129">
        <v>88</v>
      </c>
      <c r="I711" s="129">
        <v>45</v>
      </c>
      <c r="J711" s="129">
        <v>25</v>
      </c>
    </row>
    <row r="712" spans="1:10" x14ac:dyDescent="0.3">
      <c r="A712" s="129">
        <v>711</v>
      </c>
      <c r="B712" s="131" t="s">
        <v>578</v>
      </c>
      <c r="C712" s="131" t="s">
        <v>102</v>
      </c>
      <c r="D712" s="131" t="s">
        <v>151</v>
      </c>
      <c r="E712" s="131" t="s">
        <v>2870</v>
      </c>
      <c r="F712" s="129">
        <v>110.16</v>
      </c>
      <c r="G712" s="129">
        <v>85</v>
      </c>
      <c r="H712" s="129">
        <v>85</v>
      </c>
      <c r="I712" s="129">
        <v>96</v>
      </c>
      <c r="J712" s="129">
        <v>97</v>
      </c>
    </row>
    <row r="713" spans="1:10" x14ac:dyDescent="0.3">
      <c r="A713" s="129">
        <v>712</v>
      </c>
      <c r="B713" s="131" t="s">
        <v>1242</v>
      </c>
      <c r="C713" s="131" t="s">
        <v>28</v>
      </c>
      <c r="D713" s="131" t="s">
        <v>712</v>
      </c>
      <c r="E713" s="131" t="s">
        <v>2870</v>
      </c>
      <c r="F713" s="129">
        <v>110.13</v>
      </c>
      <c r="G713" s="129">
        <v>85</v>
      </c>
      <c r="H713" s="129">
        <v>85</v>
      </c>
      <c r="I713" s="129">
        <v>86</v>
      </c>
      <c r="J713" s="129">
        <v>80</v>
      </c>
    </row>
    <row r="714" spans="1:10" x14ac:dyDescent="0.3">
      <c r="A714" s="129">
        <v>713</v>
      </c>
      <c r="B714" s="131" t="s">
        <v>930</v>
      </c>
      <c r="C714" s="131" t="s">
        <v>44</v>
      </c>
      <c r="D714" s="131" t="s">
        <v>127</v>
      </c>
      <c r="E714" s="131" t="s">
        <v>2870</v>
      </c>
      <c r="F714" s="129">
        <v>110.1</v>
      </c>
      <c r="G714" s="129">
        <v>85</v>
      </c>
      <c r="H714" s="129">
        <v>78</v>
      </c>
      <c r="I714" s="129">
        <v>43</v>
      </c>
      <c r="J714" s="129">
        <v>21</v>
      </c>
    </row>
    <row r="715" spans="1:10" x14ac:dyDescent="0.3">
      <c r="A715" s="129">
        <v>714</v>
      </c>
      <c r="B715" s="131" t="s">
        <v>40</v>
      </c>
      <c r="C715" s="131" t="s">
        <v>36</v>
      </c>
      <c r="D715" s="131" t="s">
        <v>35</v>
      </c>
      <c r="E715" s="131" t="s">
        <v>2870</v>
      </c>
      <c r="F715" s="129">
        <v>110.07</v>
      </c>
      <c r="G715" s="129">
        <v>85</v>
      </c>
      <c r="H715" s="129">
        <v>92</v>
      </c>
      <c r="I715" s="129">
        <v>93</v>
      </c>
      <c r="J715" s="129">
        <v>95</v>
      </c>
    </row>
    <row r="716" spans="1:10" x14ac:dyDescent="0.3">
      <c r="A716" s="129">
        <v>715</v>
      </c>
      <c r="B716" s="131" t="s">
        <v>2065</v>
      </c>
      <c r="C716" s="131" t="s">
        <v>44</v>
      </c>
      <c r="D716" s="131" t="s">
        <v>209</v>
      </c>
      <c r="E716" s="131" t="s">
        <v>2861</v>
      </c>
      <c r="F716" s="129">
        <v>110.01</v>
      </c>
      <c r="G716" s="129">
        <v>84</v>
      </c>
      <c r="H716" s="129">
        <v>76</v>
      </c>
      <c r="I716" s="129">
        <v>50</v>
      </c>
      <c r="J716" s="129">
        <v>42</v>
      </c>
    </row>
    <row r="717" spans="1:10" x14ac:dyDescent="0.3">
      <c r="A717" s="129">
        <v>716</v>
      </c>
      <c r="B717" s="131" t="s">
        <v>7388</v>
      </c>
      <c r="C717" s="131" t="s">
        <v>44</v>
      </c>
      <c r="D717" s="131" t="s">
        <v>43</v>
      </c>
      <c r="E717" s="131" t="s">
        <v>2861</v>
      </c>
      <c r="F717" s="129">
        <v>109.97</v>
      </c>
      <c r="G717" s="129">
        <v>84</v>
      </c>
      <c r="H717" s="129">
        <v>70</v>
      </c>
      <c r="I717" s="129">
        <v>51</v>
      </c>
      <c r="J717" s="129">
        <v>67</v>
      </c>
    </row>
    <row r="718" spans="1:10" x14ac:dyDescent="0.3">
      <c r="A718" s="129">
        <v>717</v>
      </c>
      <c r="B718" s="131" t="s">
        <v>282</v>
      </c>
      <c r="C718" s="131" t="s">
        <v>31</v>
      </c>
      <c r="D718" s="131" t="s">
        <v>88</v>
      </c>
      <c r="E718" s="131" t="s">
        <v>2861</v>
      </c>
      <c r="F718" s="129">
        <v>109.93</v>
      </c>
      <c r="G718" s="129">
        <v>84</v>
      </c>
      <c r="H718" s="129">
        <v>84</v>
      </c>
      <c r="I718" s="129">
        <v>76</v>
      </c>
      <c r="J718" s="129">
        <v>81</v>
      </c>
    </row>
    <row r="719" spans="1:10" x14ac:dyDescent="0.3">
      <c r="A719" s="129">
        <v>718</v>
      </c>
      <c r="B719" s="131" t="s">
        <v>2100</v>
      </c>
      <c r="C719" s="131" t="s">
        <v>28</v>
      </c>
      <c r="D719" s="131" t="s">
        <v>2827</v>
      </c>
      <c r="E719" s="131" t="s">
        <v>2870</v>
      </c>
      <c r="F719" s="129">
        <v>109.92</v>
      </c>
      <c r="G719" s="129">
        <v>84</v>
      </c>
      <c r="H719" s="129">
        <v>80</v>
      </c>
      <c r="I719" s="129">
        <v>73</v>
      </c>
      <c r="J719" s="129">
        <v>37</v>
      </c>
    </row>
    <row r="720" spans="1:10" x14ac:dyDescent="0.3">
      <c r="A720" s="129">
        <v>719</v>
      </c>
      <c r="B720" s="131" t="s">
        <v>2399</v>
      </c>
      <c r="C720" s="131" t="s">
        <v>44</v>
      </c>
      <c r="D720" s="131" t="s">
        <v>111</v>
      </c>
      <c r="E720" s="131" t="s">
        <v>2861</v>
      </c>
      <c r="F720" s="129">
        <v>109.87</v>
      </c>
      <c r="G720" s="129">
        <v>84</v>
      </c>
      <c r="H720" s="129">
        <v>88</v>
      </c>
      <c r="I720" s="129">
        <v>96</v>
      </c>
      <c r="J720" s="129">
        <v>42</v>
      </c>
    </row>
    <row r="721" spans="1:10" x14ac:dyDescent="0.3">
      <c r="A721" s="129">
        <v>720</v>
      </c>
      <c r="B721" s="131" t="s">
        <v>451</v>
      </c>
      <c r="C721" s="131" t="s">
        <v>28</v>
      </c>
      <c r="D721" s="131" t="s">
        <v>137</v>
      </c>
      <c r="E721" s="131" t="s">
        <v>2870</v>
      </c>
      <c r="F721" s="129">
        <v>109.83</v>
      </c>
      <c r="G721" s="129">
        <v>84</v>
      </c>
      <c r="H721" s="129">
        <v>87</v>
      </c>
      <c r="I721" s="129">
        <v>91</v>
      </c>
      <c r="J721" s="129">
        <v>80</v>
      </c>
    </row>
    <row r="722" spans="1:10" x14ac:dyDescent="0.3">
      <c r="A722" s="129">
        <v>721</v>
      </c>
      <c r="B722" s="131" t="s">
        <v>9399</v>
      </c>
      <c r="C722" s="131" t="s">
        <v>24</v>
      </c>
      <c r="D722" s="131" t="s">
        <v>133</v>
      </c>
      <c r="E722" s="131" t="s">
        <v>2861</v>
      </c>
      <c r="F722" s="129">
        <v>109.78</v>
      </c>
      <c r="G722" s="129">
        <v>84</v>
      </c>
      <c r="H722" s="129">
        <v>44</v>
      </c>
      <c r="I722" s="129">
        <v>5</v>
      </c>
      <c r="J722" s="129">
        <v>9</v>
      </c>
    </row>
    <row r="723" spans="1:10" x14ac:dyDescent="0.3">
      <c r="A723" s="129">
        <v>722</v>
      </c>
      <c r="B723" s="131" t="s">
        <v>7964</v>
      </c>
      <c r="C723" s="131" t="s">
        <v>44</v>
      </c>
      <c r="D723" s="131" t="s">
        <v>209</v>
      </c>
      <c r="E723" s="131" t="s">
        <v>2870</v>
      </c>
      <c r="F723" s="129">
        <v>109.75</v>
      </c>
      <c r="G723" s="129">
        <v>84</v>
      </c>
      <c r="H723" s="129">
        <v>28</v>
      </c>
      <c r="I723" s="129">
        <v>19</v>
      </c>
      <c r="J723" s="129">
        <v>15</v>
      </c>
    </row>
    <row r="724" spans="1:10" x14ac:dyDescent="0.3">
      <c r="A724" s="129">
        <v>723</v>
      </c>
      <c r="B724" s="131" t="s">
        <v>2327</v>
      </c>
      <c r="C724" s="131" t="s">
        <v>115</v>
      </c>
      <c r="D724" s="131" t="s">
        <v>200</v>
      </c>
      <c r="E724" s="131" t="s">
        <v>2870</v>
      </c>
      <c r="F724" s="129">
        <v>109.72</v>
      </c>
      <c r="G724" s="129">
        <v>84</v>
      </c>
      <c r="H724" s="129">
        <v>80</v>
      </c>
      <c r="I724" s="129">
        <v>33</v>
      </c>
      <c r="J724" s="129">
        <v>71</v>
      </c>
    </row>
    <row r="725" spans="1:10" x14ac:dyDescent="0.3">
      <c r="A725" s="129">
        <v>724</v>
      </c>
      <c r="B725" s="131" t="s">
        <v>2766</v>
      </c>
      <c r="C725" s="131" t="s">
        <v>24</v>
      </c>
      <c r="D725" s="131" t="s">
        <v>23</v>
      </c>
      <c r="E725" s="131" t="s">
        <v>2861</v>
      </c>
      <c r="F725" s="129">
        <v>109.7</v>
      </c>
      <c r="G725" s="129">
        <v>84</v>
      </c>
      <c r="H725" s="129">
        <v>89</v>
      </c>
      <c r="I725" s="129">
        <v>80</v>
      </c>
      <c r="J725" s="129">
        <v>70</v>
      </c>
    </row>
    <row r="726" spans="1:10" x14ac:dyDescent="0.3">
      <c r="A726" s="129">
        <v>725</v>
      </c>
      <c r="B726" s="131" t="s">
        <v>840</v>
      </c>
      <c r="C726" s="131" t="s">
        <v>28</v>
      </c>
      <c r="D726" s="131" t="s">
        <v>137</v>
      </c>
      <c r="E726" s="131" t="s">
        <v>2870</v>
      </c>
      <c r="F726" s="129">
        <v>109.69</v>
      </c>
      <c r="G726" s="129">
        <v>84</v>
      </c>
      <c r="H726" s="129">
        <v>79</v>
      </c>
      <c r="I726" s="129">
        <v>73</v>
      </c>
      <c r="J726" s="129">
        <v>76</v>
      </c>
    </row>
    <row r="727" spans="1:10" x14ac:dyDescent="0.3">
      <c r="A727" s="129">
        <v>726</v>
      </c>
      <c r="B727" s="131" t="s">
        <v>385</v>
      </c>
      <c r="C727" s="131" t="s">
        <v>24</v>
      </c>
      <c r="D727" s="131" t="s">
        <v>92</v>
      </c>
      <c r="E727" s="131" t="s">
        <v>2870</v>
      </c>
      <c r="F727" s="129">
        <v>109.69</v>
      </c>
      <c r="G727" s="129">
        <v>84</v>
      </c>
      <c r="H727" s="129">
        <v>90</v>
      </c>
      <c r="I727" s="129">
        <v>92</v>
      </c>
      <c r="J727" s="129">
        <v>91</v>
      </c>
    </row>
    <row r="728" spans="1:10" x14ac:dyDescent="0.3">
      <c r="A728" s="129">
        <v>727</v>
      </c>
      <c r="B728" s="131" t="s">
        <v>1845</v>
      </c>
      <c r="C728" s="131" t="s">
        <v>44</v>
      </c>
      <c r="D728" s="131" t="s">
        <v>127</v>
      </c>
      <c r="E728" s="131" t="s">
        <v>2870</v>
      </c>
      <c r="F728" s="129">
        <v>109.64</v>
      </c>
      <c r="G728" s="129">
        <v>84</v>
      </c>
      <c r="H728" s="129">
        <v>79</v>
      </c>
      <c r="I728" s="129">
        <v>87</v>
      </c>
      <c r="J728" s="129">
        <v>83</v>
      </c>
    </row>
    <row r="729" spans="1:10" x14ac:dyDescent="0.3">
      <c r="A729" s="129">
        <v>728</v>
      </c>
      <c r="B729" s="131" t="s">
        <v>208</v>
      </c>
      <c r="C729" s="131" t="s">
        <v>44</v>
      </c>
      <c r="D729" s="131" t="s">
        <v>209</v>
      </c>
      <c r="E729" s="131" t="s">
        <v>2870</v>
      </c>
      <c r="F729" s="129">
        <v>109.61</v>
      </c>
      <c r="G729" s="129">
        <v>84</v>
      </c>
      <c r="H729" s="129">
        <v>86</v>
      </c>
      <c r="I729" s="129">
        <v>90</v>
      </c>
      <c r="J729" s="129">
        <v>75</v>
      </c>
    </row>
    <row r="730" spans="1:10" x14ac:dyDescent="0.3">
      <c r="A730" s="129">
        <v>729</v>
      </c>
      <c r="B730" s="131" t="s">
        <v>5707</v>
      </c>
      <c r="C730" s="131" t="s">
        <v>24</v>
      </c>
      <c r="D730" s="131" t="s">
        <v>404</v>
      </c>
      <c r="E730" s="131" t="s">
        <v>2861</v>
      </c>
      <c r="F730" s="129">
        <v>109.6</v>
      </c>
      <c r="G730" s="129">
        <v>84</v>
      </c>
      <c r="H730" s="129">
        <v>81</v>
      </c>
      <c r="I730" s="129">
        <v>77</v>
      </c>
      <c r="J730" s="129">
        <v>85</v>
      </c>
    </row>
    <row r="731" spans="1:10" x14ac:dyDescent="0.3">
      <c r="A731" s="129">
        <v>730</v>
      </c>
      <c r="B731" s="131" t="s">
        <v>1698</v>
      </c>
      <c r="C731" s="131" t="s">
        <v>28</v>
      </c>
      <c r="D731" s="131" t="s">
        <v>27</v>
      </c>
      <c r="E731" s="131" t="s">
        <v>2870</v>
      </c>
      <c r="F731" s="129">
        <v>109.59</v>
      </c>
      <c r="G731" s="129">
        <v>84</v>
      </c>
      <c r="H731" s="129">
        <v>88</v>
      </c>
      <c r="I731" s="129">
        <v>82</v>
      </c>
      <c r="J731" s="129">
        <v>81</v>
      </c>
    </row>
    <row r="732" spans="1:10" x14ac:dyDescent="0.3">
      <c r="A732" s="129">
        <v>731</v>
      </c>
      <c r="B732" s="131" t="s">
        <v>1487</v>
      </c>
      <c r="C732" s="131" t="s">
        <v>24</v>
      </c>
      <c r="D732" s="131" t="s">
        <v>23</v>
      </c>
      <c r="E732" s="131" t="s">
        <v>2870</v>
      </c>
      <c r="F732" s="129">
        <v>109.53</v>
      </c>
      <c r="G732" s="129">
        <v>84</v>
      </c>
      <c r="H732" s="129">
        <v>87</v>
      </c>
      <c r="I732" s="129">
        <v>95</v>
      </c>
      <c r="J732" s="129">
        <v>94</v>
      </c>
    </row>
    <row r="733" spans="1:10" x14ac:dyDescent="0.3">
      <c r="A733" s="129">
        <v>732</v>
      </c>
      <c r="B733" s="131" t="s">
        <v>73</v>
      </c>
      <c r="C733" s="131" t="s">
        <v>31</v>
      </c>
      <c r="D733" s="131" t="s">
        <v>2833</v>
      </c>
      <c r="E733" s="131" t="s">
        <v>2870</v>
      </c>
      <c r="F733" s="129">
        <v>109.48</v>
      </c>
      <c r="G733" s="129">
        <v>84</v>
      </c>
      <c r="H733" s="129">
        <v>86</v>
      </c>
      <c r="I733" s="129">
        <v>87</v>
      </c>
      <c r="J733" s="129">
        <v>94</v>
      </c>
    </row>
    <row r="734" spans="1:10" x14ac:dyDescent="0.3">
      <c r="A734" s="129">
        <v>733</v>
      </c>
      <c r="B734" s="131" t="s">
        <v>7008</v>
      </c>
      <c r="C734" s="131" t="s">
        <v>28</v>
      </c>
      <c r="D734" s="131" t="s">
        <v>137</v>
      </c>
      <c r="E734" s="131" t="s">
        <v>2861</v>
      </c>
      <c r="F734" s="129">
        <v>109.45</v>
      </c>
      <c r="G734" s="129">
        <v>84</v>
      </c>
      <c r="H734" s="129">
        <v>77</v>
      </c>
      <c r="I734" s="129">
        <v>72</v>
      </c>
      <c r="J734" s="129">
        <v>81</v>
      </c>
    </row>
    <row r="735" spans="1:10" x14ac:dyDescent="0.3">
      <c r="A735" s="129">
        <v>734</v>
      </c>
      <c r="B735" s="131" t="s">
        <v>401</v>
      </c>
      <c r="C735" s="131" t="s">
        <v>36</v>
      </c>
      <c r="D735" s="131" t="s">
        <v>79</v>
      </c>
      <c r="E735" s="131" t="s">
        <v>2870</v>
      </c>
      <c r="F735" s="129">
        <v>109.39</v>
      </c>
      <c r="G735" s="129">
        <v>84</v>
      </c>
      <c r="H735" s="129">
        <v>89</v>
      </c>
      <c r="I735" s="129">
        <v>71</v>
      </c>
      <c r="J735" s="129">
        <v>50</v>
      </c>
    </row>
    <row r="736" spans="1:10" x14ac:dyDescent="0.3">
      <c r="A736" s="129">
        <v>735</v>
      </c>
      <c r="B736" s="131" t="s">
        <v>2867</v>
      </c>
      <c r="C736" s="131" t="s">
        <v>44</v>
      </c>
      <c r="D736" s="131" t="s">
        <v>111</v>
      </c>
      <c r="E736" s="131" t="s">
        <v>2861</v>
      </c>
      <c r="F736" s="129">
        <v>109.36</v>
      </c>
      <c r="G736" s="129">
        <v>84</v>
      </c>
      <c r="H736" s="129">
        <v>94</v>
      </c>
      <c r="I736" s="129">
        <v>97</v>
      </c>
      <c r="J736" s="129">
        <v>97</v>
      </c>
    </row>
    <row r="737" spans="1:10" x14ac:dyDescent="0.3">
      <c r="A737" s="129">
        <v>736</v>
      </c>
      <c r="B737" s="131" t="s">
        <v>1866</v>
      </c>
      <c r="C737" s="131" t="s">
        <v>66</v>
      </c>
      <c r="D737" s="131" t="s">
        <v>259</v>
      </c>
      <c r="E737" s="131" t="s">
        <v>2861</v>
      </c>
      <c r="F737" s="129">
        <v>109.24</v>
      </c>
      <c r="G737" s="129">
        <v>84</v>
      </c>
      <c r="H737" s="129">
        <v>66</v>
      </c>
      <c r="I737" s="129">
        <v>16</v>
      </c>
      <c r="J737" s="129">
        <v>23</v>
      </c>
    </row>
    <row r="738" spans="1:10" x14ac:dyDescent="0.3">
      <c r="A738" s="129">
        <v>737</v>
      </c>
      <c r="B738" s="131" t="s">
        <v>265</v>
      </c>
      <c r="C738" s="131" t="s">
        <v>28</v>
      </c>
      <c r="D738" s="131" t="s">
        <v>2829</v>
      </c>
      <c r="E738" s="131" t="s">
        <v>2870</v>
      </c>
      <c r="F738" s="129">
        <v>109.22</v>
      </c>
      <c r="G738" s="129">
        <v>84</v>
      </c>
      <c r="H738" s="129">
        <v>83</v>
      </c>
      <c r="I738" s="129">
        <v>84</v>
      </c>
      <c r="J738" s="129">
        <v>78</v>
      </c>
    </row>
    <row r="739" spans="1:10" x14ac:dyDescent="0.3">
      <c r="A739" s="129">
        <v>738</v>
      </c>
      <c r="B739" s="131" t="s">
        <v>145</v>
      </c>
      <c r="C739" s="131" t="s">
        <v>24</v>
      </c>
      <c r="D739" s="131" t="s">
        <v>146</v>
      </c>
      <c r="E739" s="131" t="s">
        <v>2861</v>
      </c>
      <c r="F739" s="129">
        <v>109.21</v>
      </c>
      <c r="G739" s="129">
        <v>84</v>
      </c>
      <c r="H739" s="129">
        <v>84</v>
      </c>
      <c r="I739" s="129">
        <v>79</v>
      </c>
      <c r="J739" s="129">
        <v>73</v>
      </c>
    </row>
    <row r="740" spans="1:10" x14ac:dyDescent="0.3">
      <c r="A740" s="129">
        <v>739</v>
      </c>
      <c r="B740" s="131" t="s">
        <v>807</v>
      </c>
      <c r="C740" s="131" t="s">
        <v>102</v>
      </c>
      <c r="D740" s="131" t="s">
        <v>326</v>
      </c>
      <c r="E740" s="131" t="s">
        <v>2861</v>
      </c>
      <c r="F740" s="129">
        <v>109.19</v>
      </c>
      <c r="G740" s="129">
        <v>84</v>
      </c>
      <c r="H740" s="129">
        <v>90</v>
      </c>
      <c r="I740" s="129">
        <v>87</v>
      </c>
      <c r="J740" s="129">
        <v>65</v>
      </c>
    </row>
    <row r="741" spans="1:10" x14ac:dyDescent="0.3">
      <c r="A741" s="129">
        <v>740</v>
      </c>
      <c r="B741" s="131" t="s">
        <v>3014</v>
      </c>
      <c r="C741" s="131" t="s">
        <v>48</v>
      </c>
      <c r="D741" s="131" t="s">
        <v>827</v>
      </c>
      <c r="E741" s="131" t="s">
        <v>2870</v>
      </c>
      <c r="F741" s="129">
        <v>109.11</v>
      </c>
      <c r="G741" s="129">
        <v>84</v>
      </c>
      <c r="H741" s="129">
        <v>76</v>
      </c>
      <c r="I741" s="129">
        <v>79</v>
      </c>
      <c r="J741" s="129">
        <v>57</v>
      </c>
    </row>
    <row r="742" spans="1:10" x14ac:dyDescent="0.3">
      <c r="A742" s="129">
        <v>741</v>
      </c>
      <c r="B742" s="131" t="s">
        <v>168</v>
      </c>
      <c r="C742" s="131" t="s">
        <v>24</v>
      </c>
      <c r="D742" s="131" t="s">
        <v>169</v>
      </c>
      <c r="E742" s="131" t="s">
        <v>2870</v>
      </c>
      <c r="F742" s="129">
        <v>109.1</v>
      </c>
      <c r="G742" s="129">
        <v>84</v>
      </c>
      <c r="H742" s="129">
        <v>82</v>
      </c>
      <c r="I742" s="129">
        <v>73</v>
      </c>
      <c r="J742" s="129">
        <v>75</v>
      </c>
    </row>
    <row r="743" spans="1:10" x14ac:dyDescent="0.3">
      <c r="A743" s="129">
        <v>742</v>
      </c>
      <c r="B743" s="131" t="s">
        <v>1114</v>
      </c>
      <c r="C743" s="131" t="s">
        <v>44</v>
      </c>
      <c r="D743" s="131" t="s">
        <v>2849</v>
      </c>
      <c r="E743" s="131" t="s">
        <v>2870</v>
      </c>
      <c r="F743" s="129">
        <v>109.09</v>
      </c>
      <c r="G743" s="129">
        <v>84</v>
      </c>
      <c r="H743" s="129">
        <v>76</v>
      </c>
      <c r="I743" s="129">
        <v>65</v>
      </c>
      <c r="J743" s="129">
        <v>7</v>
      </c>
    </row>
    <row r="744" spans="1:10" x14ac:dyDescent="0.3">
      <c r="A744" s="129">
        <v>743</v>
      </c>
      <c r="B744" s="131" t="s">
        <v>1884</v>
      </c>
      <c r="C744" s="131" t="s">
        <v>66</v>
      </c>
      <c r="D744" s="131" t="s">
        <v>259</v>
      </c>
      <c r="E744" s="131" t="s">
        <v>2861</v>
      </c>
      <c r="F744" s="129">
        <v>109.07</v>
      </c>
      <c r="G744" s="129">
        <v>84</v>
      </c>
      <c r="H744" s="129">
        <v>65</v>
      </c>
      <c r="I744" s="129">
        <v>18</v>
      </c>
      <c r="J744" s="129">
        <v>24</v>
      </c>
    </row>
    <row r="745" spans="1:10" x14ac:dyDescent="0.3">
      <c r="A745" s="129">
        <v>744</v>
      </c>
      <c r="B745" s="131" t="s">
        <v>6437</v>
      </c>
      <c r="C745" s="131" t="s">
        <v>44</v>
      </c>
      <c r="D745" s="131" t="s">
        <v>2853</v>
      </c>
      <c r="E745" s="131" t="s">
        <v>2861</v>
      </c>
      <c r="F745" s="129">
        <v>109.06</v>
      </c>
      <c r="G745" s="129">
        <v>84</v>
      </c>
      <c r="H745" s="129">
        <v>90</v>
      </c>
      <c r="I745" s="129">
        <v>40</v>
      </c>
      <c r="J745" s="129">
        <v>26</v>
      </c>
    </row>
    <row r="746" spans="1:10" x14ac:dyDescent="0.3">
      <c r="A746" s="129">
        <v>745</v>
      </c>
      <c r="B746" s="131" t="s">
        <v>7617</v>
      </c>
      <c r="C746" s="131" t="s">
        <v>44</v>
      </c>
      <c r="D746" s="131" t="s">
        <v>111</v>
      </c>
      <c r="E746" s="131" t="s">
        <v>2861</v>
      </c>
      <c r="F746" s="129">
        <v>109.01</v>
      </c>
      <c r="G746" s="129">
        <v>84</v>
      </c>
      <c r="H746" s="129">
        <v>66</v>
      </c>
      <c r="I746" s="129">
        <v>81</v>
      </c>
      <c r="J746" s="129">
        <v>23</v>
      </c>
    </row>
    <row r="747" spans="1:10" x14ac:dyDescent="0.3">
      <c r="A747" s="129">
        <v>746</v>
      </c>
      <c r="B747" s="131" t="s">
        <v>1782</v>
      </c>
      <c r="C747" s="131" t="s">
        <v>24</v>
      </c>
      <c r="D747" s="131" t="s">
        <v>1367</v>
      </c>
      <c r="E747" s="131" t="s">
        <v>2870</v>
      </c>
      <c r="F747" s="129">
        <v>109.01</v>
      </c>
      <c r="G747" s="129">
        <v>84</v>
      </c>
      <c r="H747" s="129">
        <v>86</v>
      </c>
      <c r="I747" s="129">
        <v>80</v>
      </c>
      <c r="J747" s="129">
        <v>91</v>
      </c>
    </row>
    <row r="748" spans="1:10" x14ac:dyDescent="0.3">
      <c r="A748" s="129">
        <v>747</v>
      </c>
      <c r="B748" s="131" t="s">
        <v>2290</v>
      </c>
      <c r="C748" s="131" t="s">
        <v>102</v>
      </c>
      <c r="D748" s="131" t="s">
        <v>462</v>
      </c>
      <c r="E748" s="131" t="s">
        <v>2861</v>
      </c>
      <c r="F748" s="129">
        <v>109</v>
      </c>
      <c r="G748" s="129">
        <v>84</v>
      </c>
      <c r="H748" s="129">
        <v>88</v>
      </c>
      <c r="I748" s="129">
        <v>76</v>
      </c>
      <c r="J748" s="129">
        <v>73</v>
      </c>
    </row>
    <row r="749" spans="1:10" x14ac:dyDescent="0.3">
      <c r="A749" s="129">
        <v>748</v>
      </c>
      <c r="B749" s="131" t="s">
        <v>7004</v>
      </c>
      <c r="C749" s="131" t="s">
        <v>28</v>
      </c>
      <c r="D749" s="131" t="s">
        <v>137</v>
      </c>
      <c r="E749" s="131" t="s">
        <v>2870</v>
      </c>
      <c r="F749" s="129">
        <v>108.99</v>
      </c>
      <c r="G749" s="129">
        <v>84</v>
      </c>
      <c r="H749" s="129">
        <v>77</v>
      </c>
      <c r="I749" s="129">
        <v>62</v>
      </c>
      <c r="J749" s="129">
        <v>73</v>
      </c>
    </row>
    <row r="750" spans="1:10" x14ac:dyDescent="0.3">
      <c r="A750" s="129">
        <v>749</v>
      </c>
      <c r="B750" s="131" t="s">
        <v>1383</v>
      </c>
      <c r="C750" s="131" t="s">
        <v>48</v>
      </c>
      <c r="D750" s="131" t="s">
        <v>1168</v>
      </c>
      <c r="E750" s="131" t="s">
        <v>2870</v>
      </c>
      <c r="F750" s="129">
        <v>108.99</v>
      </c>
      <c r="G750" s="129">
        <v>84</v>
      </c>
      <c r="H750" s="129">
        <v>81</v>
      </c>
      <c r="I750" s="129">
        <v>60</v>
      </c>
      <c r="J750" s="129">
        <v>76</v>
      </c>
    </row>
    <row r="751" spans="1:10" x14ac:dyDescent="0.3">
      <c r="A751" s="129">
        <v>750</v>
      </c>
      <c r="B751" s="131" t="s">
        <v>1972</v>
      </c>
      <c r="C751" s="131" t="s">
        <v>115</v>
      </c>
      <c r="D751" s="131" t="s">
        <v>200</v>
      </c>
      <c r="E751" s="131" t="s">
        <v>2861</v>
      </c>
      <c r="F751" s="129">
        <v>108.95</v>
      </c>
      <c r="G751" s="129">
        <v>84</v>
      </c>
      <c r="H751" s="129">
        <v>76</v>
      </c>
      <c r="I751" s="129">
        <v>63</v>
      </c>
      <c r="J751" s="129">
        <v>36</v>
      </c>
    </row>
    <row r="752" spans="1:10" x14ac:dyDescent="0.3">
      <c r="A752" s="129">
        <v>751</v>
      </c>
      <c r="B752" s="131" t="s">
        <v>3101</v>
      </c>
      <c r="C752" s="131" t="s">
        <v>44</v>
      </c>
      <c r="D752" s="131" t="s">
        <v>111</v>
      </c>
      <c r="E752" s="131" t="s">
        <v>2861</v>
      </c>
      <c r="F752" s="129">
        <v>108.93</v>
      </c>
      <c r="G752" s="129">
        <v>84</v>
      </c>
      <c r="H752" s="129">
        <v>69</v>
      </c>
      <c r="I752" s="129">
        <v>76</v>
      </c>
      <c r="J752" s="129">
        <v>66</v>
      </c>
    </row>
    <row r="753" spans="1:10" x14ac:dyDescent="0.3">
      <c r="A753" s="129">
        <v>752</v>
      </c>
      <c r="B753" s="131" t="s">
        <v>2102</v>
      </c>
      <c r="C753" s="131" t="s">
        <v>36</v>
      </c>
      <c r="D753" s="131" t="s">
        <v>167</v>
      </c>
      <c r="E753" s="131" t="s">
        <v>2861</v>
      </c>
      <c r="F753" s="129">
        <v>108.93</v>
      </c>
      <c r="G753" s="129">
        <v>84</v>
      </c>
      <c r="H753" s="129">
        <v>70</v>
      </c>
      <c r="I753" s="129">
        <v>52</v>
      </c>
      <c r="J753" s="129">
        <v>75</v>
      </c>
    </row>
    <row r="754" spans="1:10" x14ac:dyDescent="0.3">
      <c r="A754" s="129">
        <v>753</v>
      </c>
      <c r="B754" s="131" t="s">
        <v>9400</v>
      </c>
      <c r="C754" s="131" t="s">
        <v>36</v>
      </c>
      <c r="D754" s="131" t="s">
        <v>365</v>
      </c>
      <c r="E754" s="131" t="s">
        <v>2861</v>
      </c>
      <c r="F754" s="129">
        <v>108.92</v>
      </c>
      <c r="G754" s="129">
        <v>84</v>
      </c>
      <c r="H754" s="129">
        <v>40</v>
      </c>
      <c r="I754" s="129">
        <v>59</v>
      </c>
      <c r="J754" s="129">
        <v>61</v>
      </c>
    </row>
    <row r="755" spans="1:10" x14ac:dyDescent="0.3">
      <c r="A755" s="129">
        <v>754</v>
      </c>
      <c r="B755" s="131" t="s">
        <v>9401</v>
      </c>
      <c r="C755" s="131" t="s">
        <v>44</v>
      </c>
      <c r="D755" s="131" t="s">
        <v>111</v>
      </c>
      <c r="E755" s="131" t="s">
        <v>2861</v>
      </c>
      <c r="F755" s="129">
        <v>108.92</v>
      </c>
      <c r="G755" s="129">
        <v>84</v>
      </c>
      <c r="H755" s="129">
        <v>25</v>
      </c>
      <c r="I755" s="129">
        <v>30</v>
      </c>
      <c r="J755" s="129">
        <v>36</v>
      </c>
    </row>
    <row r="756" spans="1:10" x14ac:dyDescent="0.3">
      <c r="A756" s="129">
        <v>755</v>
      </c>
      <c r="B756" s="131" t="s">
        <v>392</v>
      </c>
      <c r="C756" s="131" t="s">
        <v>28</v>
      </c>
      <c r="D756" s="131" t="s">
        <v>2837</v>
      </c>
      <c r="E756" s="131" t="s">
        <v>2870</v>
      </c>
      <c r="F756" s="129">
        <v>108.92</v>
      </c>
      <c r="G756" s="129">
        <v>84</v>
      </c>
      <c r="H756" s="129">
        <v>84</v>
      </c>
      <c r="I756" s="129">
        <v>88</v>
      </c>
      <c r="J756" s="129">
        <v>66</v>
      </c>
    </row>
    <row r="757" spans="1:10" x14ac:dyDescent="0.3">
      <c r="A757" s="129">
        <v>756</v>
      </c>
      <c r="B757" s="131" t="s">
        <v>71</v>
      </c>
      <c r="C757" s="131" t="s">
        <v>28</v>
      </c>
      <c r="D757" s="131" t="s">
        <v>2829</v>
      </c>
      <c r="E757" s="131" t="s">
        <v>2870</v>
      </c>
      <c r="F757" s="129">
        <v>108.79</v>
      </c>
      <c r="G757" s="129">
        <v>84</v>
      </c>
      <c r="H757" s="129">
        <v>78</v>
      </c>
      <c r="I757" s="129">
        <v>50</v>
      </c>
      <c r="J757" s="129">
        <v>65</v>
      </c>
    </row>
    <row r="758" spans="1:10" x14ac:dyDescent="0.3">
      <c r="A758" s="129">
        <v>757</v>
      </c>
      <c r="B758" s="131" t="s">
        <v>78</v>
      </c>
      <c r="C758" s="131" t="s">
        <v>36</v>
      </c>
      <c r="D758" s="131" t="s">
        <v>79</v>
      </c>
      <c r="E758" s="131" t="s">
        <v>2861</v>
      </c>
      <c r="F758" s="129">
        <v>108.76</v>
      </c>
      <c r="G758" s="129">
        <v>84</v>
      </c>
      <c r="H758" s="129">
        <v>84</v>
      </c>
      <c r="I758" s="129">
        <v>89</v>
      </c>
      <c r="J758" s="129">
        <v>87</v>
      </c>
    </row>
    <row r="759" spans="1:10" x14ac:dyDescent="0.3">
      <c r="A759" s="129">
        <v>758</v>
      </c>
      <c r="B759" s="131" t="s">
        <v>5759</v>
      </c>
      <c r="C759" s="131" t="s">
        <v>36</v>
      </c>
      <c r="D759" s="131" t="s">
        <v>79</v>
      </c>
      <c r="E759" s="131" t="s">
        <v>2861</v>
      </c>
      <c r="F759" s="129">
        <v>108.75</v>
      </c>
      <c r="G759" s="129">
        <v>84</v>
      </c>
      <c r="H759" s="129">
        <v>87</v>
      </c>
      <c r="I759" s="129">
        <v>90</v>
      </c>
      <c r="J759" s="129">
        <v>44</v>
      </c>
    </row>
    <row r="760" spans="1:10" x14ac:dyDescent="0.3">
      <c r="A760" s="129">
        <v>759</v>
      </c>
      <c r="B760" s="131" t="s">
        <v>5682</v>
      </c>
      <c r="C760" s="131" t="s">
        <v>24</v>
      </c>
      <c r="D760" s="131" t="s">
        <v>54</v>
      </c>
      <c r="E760" s="131" t="s">
        <v>2861</v>
      </c>
      <c r="F760" s="129">
        <v>108.7</v>
      </c>
      <c r="G760" s="129">
        <v>84</v>
      </c>
      <c r="H760" s="129">
        <v>81</v>
      </c>
      <c r="I760" s="129">
        <v>96</v>
      </c>
      <c r="J760" s="129">
        <v>94</v>
      </c>
    </row>
    <row r="761" spans="1:10" x14ac:dyDescent="0.3">
      <c r="A761" s="129">
        <v>760</v>
      </c>
      <c r="B761" s="131" t="s">
        <v>3037</v>
      </c>
      <c r="C761" s="131" t="s">
        <v>66</v>
      </c>
      <c r="D761" s="131" t="s">
        <v>806</v>
      </c>
      <c r="E761" s="131" t="s">
        <v>2861</v>
      </c>
      <c r="F761" s="129">
        <v>108.7</v>
      </c>
      <c r="G761" s="129">
        <v>84</v>
      </c>
      <c r="H761" s="129">
        <v>92</v>
      </c>
      <c r="I761" s="129">
        <v>94</v>
      </c>
      <c r="J761" s="129">
        <v>5</v>
      </c>
    </row>
    <row r="762" spans="1:10" x14ac:dyDescent="0.3">
      <c r="A762" s="129">
        <v>761</v>
      </c>
      <c r="B762" s="131" t="s">
        <v>7147</v>
      </c>
      <c r="C762" s="131" t="s">
        <v>28</v>
      </c>
      <c r="D762" s="131" t="s">
        <v>2828</v>
      </c>
      <c r="E762" s="131" t="s">
        <v>2861</v>
      </c>
      <c r="F762" s="129">
        <v>108.67</v>
      </c>
      <c r="G762" s="129">
        <v>84</v>
      </c>
      <c r="H762" s="129">
        <v>80</v>
      </c>
      <c r="I762" s="129">
        <v>81</v>
      </c>
      <c r="J762" s="129">
        <v>58</v>
      </c>
    </row>
    <row r="763" spans="1:10" x14ac:dyDescent="0.3">
      <c r="A763" s="129">
        <v>762</v>
      </c>
      <c r="B763" s="131" t="s">
        <v>250</v>
      </c>
      <c r="C763" s="131" t="s">
        <v>44</v>
      </c>
      <c r="D763" s="131" t="s">
        <v>143</v>
      </c>
      <c r="E763" s="131" t="s">
        <v>2861</v>
      </c>
      <c r="F763" s="129">
        <v>108.64</v>
      </c>
      <c r="G763" s="129">
        <v>84</v>
      </c>
      <c r="H763" s="129">
        <v>74</v>
      </c>
      <c r="I763" s="129">
        <v>84</v>
      </c>
      <c r="J763" s="129">
        <v>69</v>
      </c>
    </row>
    <row r="764" spans="1:10" x14ac:dyDescent="0.3">
      <c r="A764" s="129">
        <v>763</v>
      </c>
      <c r="B764" s="131" t="s">
        <v>6041</v>
      </c>
      <c r="C764" s="131" t="s">
        <v>24</v>
      </c>
      <c r="D764" s="131" t="s">
        <v>39</v>
      </c>
      <c r="E764" s="131" t="s">
        <v>2861</v>
      </c>
      <c r="F764" s="129">
        <v>108.63</v>
      </c>
      <c r="G764" s="129">
        <v>83</v>
      </c>
      <c r="H764" s="129">
        <v>95</v>
      </c>
      <c r="I764" s="129">
        <v>92</v>
      </c>
      <c r="J764" s="129">
        <v>55</v>
      </c>
    </row>
    <row r="765" spans="1:10" x14ac:dyDescent="0.3">
      <c r="A765" s="129">
        <v>764</v>
      </c>
      <c r="B765" s="131" t="s">
        <v>9402</v>
      </c>
      <c r="C765" s="131" t="s">
        <v>31</v>
      </c>
      <c r="D765" s="131" t="s">
        <v>2833</v>
      </c>
      <c r="E765" s="131" t="s">
        <v>2859</v>
      </c>
      <c r="F765" s="129">
        <v>108.62</v>
      </c>
      <c r="G765" s="129">
        <v>83</v>
      </c>
      <c r="H765" s="129">
        <v>62</v>
      </c>
      <c r="I765" s="129">
        <v>93</v>
      </c>
      <c r="J765" s="129">
        <v>56</v>
      </c>
    </row>
    <row r="766" spans="1:10" x14ac:dyDescent="0.3">
      <c r="A766" s="129">
        <v>765</v>
      </c>
      <c r="B766" s="131" t="s">
        <v>2976</v>
      </c>
      <c r="C766" s="131" t="s">
        <v>102</v>
      </c>
      <c r="D766" s="131" t="s">
        <v>462</v>
      </c>
      <c r="E766" s="131" t="s">
        <v>2861</v>
      </c>
      <c r="F766" s="129">
        <v>108.61</v>
      </c>
      <c r="G766" s="129">
        <v>83</v>
      </c>
      <c r="H766" s="129">
        <v>88</v>
      </c>
      <c r="I766" s="129">
        <v>84</v>
      </c>
      <c r="J766" s="129">
        <v>91</v>
      </c>
    </row>
    <row r="767" spans="1:10" x14ac:dyDescent="0.3">
      <c r="A767" s="129">
        <v>766</v>
      </c>
      <c r="B767" s="131" t="s">
        <v>9403</v>
      </c>
      <c r="C767" s="131" t="s">
        <v>28</v>
      </c>
      <c r="D767" s="131" t="s">
        <v>2843</v>
      </c>
      <c r="E767" s="131" t="s">
        <v>2861</v>
      </c>
      <c r="F767" s="129">
        <v>108.55</v>
      </c>
      <c r="G767" s="129">
        <v>83</v>
      </c>
      <c r="H767" s="129">
        <v>51</v>
      </c>
      <c r="I767" s="129">
        <v>60</v>
      </c>
      <c r="J767" s="129">
        <v>41</v>
      </c>
    </row>
    <row r="768" spans="1:10" x14ac:dyDescent="0.3">
      <c r="A768" s="129">
        <v>767</v>
      </c>
      <c r="B768" s="131" t="s">
        <v>2295</v>
      </c>
      <c r="C768" s="131" t="s">
        <v>31</v>
      </c>
      <c r="D768" s="131" t="s">
        <v>109</v>
      </c>
      <c r="E768" s="131" t="s">
        <v>2861</v>
      </c>
      <c r="F768" s="129">
        <v>108.53</v>
      </c>
      <c r="G768" s="129">
        <v>83</v>
      </c>
      <c r="H768" s="129">
        <v>66</v>
      </c>
      <c r="I768" s="129">
        <v>44</v>
      </c>
      <c r="J768" s="129">
        <v>55</v>
      </c>
    </row>
    <row r="769" spans="1:10" x14ac:dyDescent="0.3">
      <c r="A769" s="129">
        <v>768</v>
      </c>
      <c r="B769" s="131" t="s">
        <v>2270</v>
      </c>
      <c r="C769" s="131" t="s">
        <v>66</v>
      </c>
      <c r="D769" s="131" t="s">
        <v>509</v>
      </c>
      <c r="E769" s="131" t="s">
        <v>2861</v>
      </c>
      <c r="F769" s="129">
        <v>108.5</v>
      </c>
      <c r="G769" s="129">
        <v>83</v>
      </c>
      <c r="H769" s="129">
        <v>82</v>
      </c>
      <c r="I769" s="129">
        <v>81</v>
      </c>
      <c r="J769" s="129">
        <v>19</v>
      </c>
    </row>
    <row r="770" spans="1:10" x14ac:dyDescent="0.3">
      <c r="A770" s="129">
        <v>769</v>
      </c>
      <c r="B770" s="131" t="s">
        <v>1598</v>
      </c>
      <c r="C770" s="131" t="s">
        <v>44</v>
      </c>
      <c r="D770" s="131" t="s">
        <v>43</v>
      </c>
      <c r="E770" s="131" t="s">
        <v>2861</v>
      </c>
      <c r="F770" s="129">
        <v>108.48</v>
      </c>
      <c r="G770" s="129">
        <v>83</v>
      </c>
      <c r="H770" s="129">
        <v>21</v>
      </c>
      <c r="I770" s="129">
        <v>7</v>
      </c>
      <c r="J770" s="129">
        <v>26</v>
      </c>
    </row>
    <row r="771" spans="1:10" x14ac:dyDescent="0.3">
      <c r="A771" s="129">
        <v>770</v>
      </c>
      <c r="B771" s="131" t="s">
        <v>5833</v>
      </c>
      <c r="C771" s="131" t="s">
        <v>44</v>
      </c>
      <c r="D771" s="131" t="s">
        <v>1314</v>
      </c>
      <c r="E771" s="131" t="s">
        <v>2861</v>
      </c>
      <c r="F771" s="129">
        <v>108.47</v>
      </c>
      <c r="G771" s="129">
        <v>83</v>
      </c>
      <c r="H771" s="129">
        <v>84</v>
      </c>
      <c r="I771" s="129">
        <v>88</v>
      </c>
      <c r="J771" s="129">
        <v>82</v>
      </c>
    </row>
    <row r="772" spans="1:10" x14ac:dyDescent="0.3">
      <c r="A772" s="129">
        <v>771</v>
      </c>
      <c r="B772" s="131" t="s">
        <v>1404</v>
      </c>
      <c r="C772" s="131" t="s">
        <v>48</v>
      </c>
      <c r="D772" s="131" t="s">
        <v>565</v>
      </c>
      <c r="E772" s="131" t="s">
        <v>2870</v>
      </c>
      <c r="F772" s="129">
        <v>108.46</v>
      </c>
      <c r="G772" s="129">
        <v>83</v>
      </c>
      <c r="H772" s="129">
        <v>84</v>
      </c>
      <c r="I772" s="129">
        <v>92</v>
      </c>
      <c r="J772" s="129">
        <v>95</v>
      </c>
    </row>
    <row r="773" spans="1:10" x14ac:dyDescent="0.3">
      <c r="A773" s="129">
        <v>772</v>
      </c>
      <c r="B773" s="131" t="s">
        <v>7148</v>
      </c>
      <c r="C773" s="131" t="s">
        <v>150</v>
      </c>
      <c r="D773" s="131" t="s">
        <v>2836</v>
      </c>
      <c r="E773" s="131" t="s">
        <v>2870</v>
      </c>
      <c r="F773" s="129">
        <v>108.37</v>
      </c>
      <c r="G773" s="129">
        <v>83</v>
      </c>
      <c r="H773" s="129">
        <v>79</v>
      </c>
      <c r="I773" s="129">
        <v>72</v>
      </c>
      <c r="J773" s="129">
        <v>72</v>
      </c>
    </row>
    <row r="774" spans="1:10" x14ac:dyDescent="0.3">
      <c r="A774" s="129">
        <v>773</v>
      </c>
      <c r="B774" s="131" t="s">
        <v>8842</v>
      </c>
      <c r="C774" s="131" t="s">
        <v>44</v>
      </c>
      <c r="D774" s="131" t="s">
        <v>111</v>
      </c>
      <c r="E774" s="131" t="s">
        <v>2861</v>
      </c>
      <c r="F774" s="129">
        <v>108.36</v>
      </c>
      <c r="G774" s="129">
        <v>83</v>
      </c>
      <c r="H774" s="129">
        <v>28</v>
      </c>
      <c r="I774" s="129">
        <v>69</v>
      </c>
      <c r="J774" s="129">
        <v>31</v>
      </c>
    </row>
    <row r="775" spans="1:10" x14ac:dyDescent="0.3">
      <c r="A775" s="129">
        <v>774</v>
      </c>
      <c r="B775" s="131" t="s">
        <v>1825</v>
      </c>
      <c r="C775" s="131" t="s">
        <v>31</v>
      </c>
      <c r="D775" s="131" t="s">
        <v>2825</v>
      </c>
      <c r="E775" s="131" t="s">
        <v>2861</v>
      </c>
      <c r="F775" s="129">
        <v>108.35</v>
      </c>
      <c r="G775" s="129">
        <v>83</v>
      </c>
      <c r="H775" s="129">
        <v>76</v>
      </c>
      <c r="I775" s="129">
        <v>78</v>
      </c>
      <c r="J775" s="129">
        <v>96</v>
      </c>
    </row>
    <row r="776" spans="1:10" x14ac:dyDescent="0.3">
      <c r="A776" s="129">
        <v>775</v>
      </c>
      <c r="B776" s="131" t="s">
        <v>1378</v>
      </c>
      <c r="C776" s="131" t="s">
        <v>31</v>
      </c>
      <c r="D776" s="131" t="s">
        <v>703</v>
      </c>
      <c r="E776" s="131" t="s">
        <v>2861</v>
      </c>
      <c r="F776" s="129">
        <v>108.32</v>
      </c>
      <c r="G776" s="129">
        <v>83</v>
      </c>
      <c r="H776" s="129">
        <v>67</v>
      </c>
      <c r="I776" s="129">
        <v>69</v>
      </c>
      <c r="J776" s="129">
        <v>77</v>
      </c>
    </row>
    <row r="777" spans="1:10" x14ac:dyDescent="0.3">
      <c r="A777" s="129">
        <v>776</v>
      </c>
      <c r="B777" s="131" t="s">
        <v>600</v>
      </c>
      <c r="C777" s="131" t="s">
        <v>44</v>
      </c>
      <c r="D777" s="131" t="s">
        <v>209</v>
      </c>
      <c r="E777" s="131" t="s">
        <v>2870</v>
      </c>
      <c r="F777" s="129">
        <v>108.22</v>
      </c>
      <c r="G777" s="129">
        <v>83</v>
      </c>
      <c r="H777" s="129">
        <v>81</v>
      </c>
      <c r="I777" s="129">
        <v>75</v>
      </c>
      <c r="J777" s="129">
        <v>54</v>
      </c>
    </row>
    <row r="778" spans="1:10" x14ac:dyDescent="0.3">
      <c r="A778" s="129">
        <v>777</v>
      </c>
      <c r="B778" s="131" t="s">
        <v>7881</v>
      </c>
      <c r="C778" s="131" t="s">
        <v>150</v>
      </c>
      <c r="D778" s="131" t="s">
        <v>2845</v>
      </c>
      <c r="E778" s="131" t="s">
        <v>2870</v>
      </c>
      <c r="F778" s="129">
        <v>108.21</v>
      </c>
      <c r="G778" s="129">
        <v>83</v>
      </c>
      <c r="H778" s="129">
        <v>71</v>
      </c>
      <c r="I778" s="129">
        <v>8</v>
      </c>
      <c r="J778" s="129">
        <v>12</v>
      </c>
    </row>
    <row r="779" spans="1:10" x14ac:dyDescent="0.3">
      <c r="A779" s="129">
        <v>778</v>
      </c>
      <c r="B779" s="131" t="s">
        <v>236</v>
      </c>
      <c r="C779" s="131" t="s">
        <v>31</v>
      </c>
      <c r="D779" s="131" t="s">
        <v>109</v>
      </c>
      <c r="E779" s="131" t="s">
        <v>2870</v>
      </c>
      <c r="F779" s="129">
        <v>108.18</v>
      </c>
      <c r="G779" s="129">
        <v>83</v>
      </c>
      <c r="H779" s="129">
        <v>80</v>
      </c>
      <c r="I779" s="129">
        <v>73</v>
      </c>
      <c r="J779" s="129">
        <v>46</v>
      </c>
    </row>
    <row r="780" spans="1:10" x14ac:dyDescent="0.3">
      <c r="A780" s="129">
        <v>779</v>
      </c>
      <c r="B780" s="131" t="s">
        <v>5684</v>
      </c>
      <c r="C780" s="131" t="s">
        <v>44</v>
      </c>
      <c r="D780" s="131" t="s">
        <v>111</v>
      </c>
      <c r="E780" s="131" t="s">
        <v>2861</v>
      </c>
      <c r="F780" s="129">
        <v>108.17</v>
      </c>
      <c r="G780" s="129">
        <v>83</v>
      </c>
      <c r="H780" s="129">
        <v>96</v>
      </c>
      <c r="I780" s="129">
        <v>94</v>
      </c>
      <c r="J780" s="129">
        <v>40</v>
      </c>
    </row>
    <row r="781" spans="1:10" x14ac:dyDescent="0.3">
      <c r="A781" s="129">
        <v>780</v>
      </c>
      <c r="B781" s="131" t="s">
        <v>3004</v>
      </c>
      <c r="C781" s="131" t="s">
        <v>28</v>
      </c>
      <c r="D781" s="131" t="s">
        <v>731</v>
      </c>
      <c r="E781" s="131" t="s">
        <v>2870</v>
      </c>
      <c r="F781" s="129">
        <v>108.16</v>
      </c>
      <c r="G781" s="129">
        <v>83</v>
      </c>
      <c r="H781" s="129">
        <v>82</v>
      </c>
      <c r="I781" s="129">
        <v>79</v>
      </c>
      <c r="J781" s="129">
        <v>76</v>
      </c>
    </row>
    <row r="782" spans="1:10" x14ac:dyDescent="0.3">
      <c r="A782" s="129">
        <v>781</v>
      </c>
      <c r="B782" s="131" t="s">
        <v>896</v>
      </c>
      <c r="C782" s="131" t="s">
        <v>24</v>
      </c>
      <c r="D782" s="131" t="s">
        <v>56</v>
      </c>
      <c r="E782" s="131" t="s">
        <v>2870</v>
      </c>
      <c r="F782" s="129">
        <v>108.1</v>
      </c>
      <c r="G782" s="129">
        <v>83</v>
      </c>
      <c r="H782" s="129">
        <v>84</v>
      </c>
      <c r="I782" s="129">
        <v>79</v>
      </c>
      <c r="J782" s="129">
        <v>59</v>
      </c>
    </row>
    <row r="783" spans="1:10" x14ac:dyDescent="0.3">
      <c r="A783" s="129">
        <v>782</v>
      </c>
      <c r="B783" s="131" t="s">
        <v>5786</v>
      </c>
      <c r="C783" s="131" t="s">
        <v>31</v>
      </c>
      <c r="D783" s="131" t="s">
        <v>2825</v>
      </c>
      <c r="E783" s="131" t="s">
        <v>2861</v>
      </c>
      <c r="F783" s="129">
        <v>108.09</v>
      </c>
      <c r="G783" s="129">
        <v>83</v>
      </c>
      <c r="H783" s="129">
        <v>88</v>
      </c>
      <c r="I783" s="129">
        <v>90</v>
      </c>
      <c r="J783" s="129">
        <v>63</v>
      </c>
    </row>
    <row r="784" spans="1:10" x14ac:dyDescent="0.3">
      <c r="A784" s="129">
        <v>783</v>
      </c>
      <c r="B784" s="131" t="s">
        <v>2981</v>
      </c>
      <c r="C784" s="131" t="s">
        <v>66</v>
      </c>
      <c r="D784" s="131" t="s">
        <v>509</v>
      </c>
      <c r="E784" s="131" t="s">
        <v>2870</v>
      </c>
      <c r="F784" s="129">
        <v>108.02</v>
      </c>
      <c r="G784" s="129">
        <v>83</v>
      </c>
      <c r="H784" s="129">
        <v>70</v>
      </c>
      <c r="I784" s="129">
        <v>87</v>
      </c>
      <c r="J784" s="129">
        <v>92</v>
      </c>
    </row>
    <row r="785" spans="1:10" x14ac:dyDescent="0.3">
      <c r="A785" s="129">
        <v>784</v>
      </c>
      <c r="B785" s="131" t="s">
        <v>1228</v>
      </c>
      <c r="C785" s="131" t="s">
        <v>28</v>
      </c>
      <c r="D785" s="131" t="s">
        <v>2828</v>
      </c>
      <c r="E785" s="131" t="s">
        <v>2870</v>
      </c>
      <c r="F785" s="129">
        <v>108.02</v>
      </c>
      <c r="G785" s="129">
        <v>83</v>
      </c>
      <c r="H785" s="129">
        <v>85</v>
      </c>
      <c r="I785" s="129">
        <v>64</v>
      </c>
      <c r="J785" s="129">
        <v>64</v>
      </c>
    </row>
    <row r="786" spans="1:10" x14ac:dyDescent="0.3">
      <c r="A786" s="129">
        <v>785</v>
      </c>
      <c r="B786" s="131" t="s">
        <v>2907</v>
      </c>
      <c r="C786" s="131" t="s">
        <v>44</v>
      </c>
      <c r="D786" s="131" t="s">
        <v>111</v>
      </c>
      <c r="E786" s="131" t="s">
        <v>2861</v>
      </c>
      <c r="F786" s="129">
        <v>108</v>
      </c>
      <c r="G786" s="129">
        <v>83</v>
      </c>
      <c r="H786" s="129">
        <v>15</v>
      </c>
      <c r="I786" s="129">
        <v>89</v>
      </c>
      <c r="J786" s="129">
        <v>99</v>
      </c>
    </row>
    <row r="787" spans="1:10" x14ac:dyDescent="0.3">
      <c r="A787" s="129">
        <v>786</v>
      </c>
      <c r="B787" s="131" t="s">
        <v>3097</v>
      </c>
      <c r="C787" s="131" t="s">
        <v>24</v>
      </c>
      <c r="D787" s="131" t="s">
        <v>39</v>
      </c>
      <c r="E787" s="131" t="s">
        <v>2861</v>
      </c>
      <c r="F787" s="129">
        <v>107.97</v>
      </c>
      <c r="G787" s="129">
        <v>83</v>
      </c>
      <c r="H787" s="129">
        <v>74</v>
      </c>
      <c r="I787" s="129">
        <v>70</v>
      </c>
      <c r="J787" s="129">
        <v>66</v>
      </c>
    </row>
    <row r="788" spans="1:10" x14ac:dyDescent="0.3">
      <c r="A788" s="129">
        <v>787</v>
      </c>
      <c r="B788" s="131" t="s">
        <v>124</v>
      </c>
      <c r="C788" s="131" t="s">
        <v>31</v>
      </c>
      <c r="D788" s="131" t="s">
        <v>2825</v>
      </c>
      <c r="E788" s="131" t="s">
        <v>2870</v>
      </c>
      <c r="F788" s="129">
        <v>107.96</v>
      </c>
      <c r="G788" s="129">
        <v>83</v>
      </c>
      <c r="H788" s="129">
        <v>78</v>
      </c>
      <c r="I788" s="129">
        <v>96</v>
      </c>
      <c r="J788" s="129">
        <v>97</v>
      </c>
    </row>
    <row r="789" spans="1:10" x14ac:dyDescent="0.3">
      <c r="A789" s="129">
        <v>788</v>
      </c>
      <c r="B789" s="131" t="s">
        <v>729</v>
      </c>
      <c r="C789" s="131" t="s">
        <v>28</v>
      </c>
      <c r="D789" s="131" t="s">
        <v>2829</v>
      </c>
      <c r="E789" s="131" t="s">
        <v>2870</v>
      </c>
      <c r="F789" s="129">
        <v>107.93</v>
      </c>
      <c r="G789" s="129">
        <v>83</v>
      </c>
      <c r="H789" s="129">
        <v>82</v>
      </c>
      <c r="I789" s="129">
        <v>91</v>
      </c>
      <c r="J789" s="129">
        <v>89</v>
      </c>
    </row>
    <row r="790" spans="1:10" x14ac:dyDescent="0.3">
      <c r="A790" s="129">
        <v>789</v>
      </c>
      <c r="B790" s="131" t="s">
        <v>855</v>
      </c>
      <c r="C790" s="131" t="s">
        <v>115</v>
      </c>
      <c r="D790" s="131" t="s">
        <v>278</v>
      </c>
      <c r="E790" s="131" t="s">
        <v>2870</v>
      </c>
      <c r="F790" s="129">
        <v>107.93</v>
      </c>
      <c r="G790" s="129">
        <v>83</v>
      </c>
      <c r="H790" s="129">
        <v>74</v>
      </c>
      <c r="I790" s="129">
        <v>54</v>
      </c>
      <c r="J790" s="129">
        <v>87</v>
      </c>
    </row>
    <row r="791" spans="1:10" x14ac:dyDescent="0.3">
      <c r="A791" s="129">
        <v>790</v>
      </c>
      <c r="B791" s="131" t="s">
        <v>378</v>
      </c>
      <c r="C791" s="131" t="s">
        <v>28</v>
      </c>
      <c r="D791" s="131" t="s">
        <v>162</v>
      </c>
      <c r="E791" s="131" t="s">
        <v>2870</v>
      </c>
      <c r="F791" s="129">
        <v>107.82</v>
      </c>
      <c r="G791" s="129">
        <v>83</v>
      </c>
      <c r="H791" s="129">
        <v>86</v>
      </c>
      <c r="I791" s="129">
        <v>87</v>
      </c>
      <c r="J791" s="129">
        <v>89</v>
      </c>
    </row>
    <row r="792" spans="1:10" x14ac:dyDescent="0.3">
      <c r="A792" s="129">
        <v>791</v>
      </c>
      <c r="B792" s="131" t="s">
        <v>1838</v>
      </c>
      <c r="C792" s="131" t="s">
        <v>48</v>
      </c>
      <c r="D792" s="131" t="s">
        <v>507</v>
      </c>
      <c r="E792" s="131" t="s">
        <v>2870</v>
      </c>
      <c r="F792" s="129">
        <v>107.79</v>
      </c>
      <c r="G792" s="129">
        <v>83</v>
      </c>
      <c r="H792" s="129">
        <v>87</v>
      </c>
      <c r="I792" s="129">
        <v>62</v>
      </c>
      <c r="J792" s="129">
        <v>30</v>
      </c>
    </row>
    <row r="793" spans="1:10" x14ac:dyDescent="0.3">
      <c r="A793" s="129">
        <v>792</v>
      </c>
      <c r="B793" s="131" t="s">
        <v>6922</v>
      </c>
      <c r="C793" s="131" t="s">
        <v>44</v>
      </c>
      <c r="D793" s="131" t="s">
        <v>127</v>
      </c>
      <c r="E793" s="131" t="s">
        <v>2861</v>
      </c>
      <c r="F793" s="129">
        <v>107.78</v>
      </c>
      <c r="G793" s="129">
        <v>83</v>
      </c>
      <c r="H793" s="129">
        <v>82</v>
      </c>
      <c r="I793" s="129">
        <v>74</v>
      </c>
      <c r="J793" s="129">
        <v>77</v>
      </c>
    </row>
    <row r="794" spans="1:10" x14ac:dyDescent="0.3">
      <c r="A794" s="129">
        <v>793</v>
      </c>
      <c r="B794" s="131" t="s">
        <v>1280</v>
      </c>
      <c r="C794" s="131" t="s">
        <v>24</v>
      </c>
      <c r="D794" s="131" t="s">
        <v>81</v>
      </c>
      <c r="E794" s="131" t="s">
        <v>2870</v>
      </c>
      <c r="F794" s="129">
        <v>107.78</v>
      </c>
      <c r="G794" s="129">
        <v>83</v>
      </c>
      <c r="H794" s="129">
        <v>73</v>
      </c>
      <c r="I794" s="129">
        <v>54</v>
      </c>
      <c r="J794" s="129">
        <v>27</v>
      </c>
    </row>
    <row r="795" spans="1:10" x14ac:dyDescent="0.3">
      <c r="A795" s="129">
        <v>794</v>
      </c>
      <c r="B795" s="131" t="s">
        <v>2075</v>
      </c>
      <c r="C795" s="131" t="s">
        <v>44</v>
      </c>
      <c r="D795" s="131" t="s">
        <v>209</v>
      </c>
      <c r="E795" s="131" t="s">
        <v>2870</v>
      </c>
      <c r="F795" s="129">
        <v>107.77</v>
      </c>
      <c r="G795" s="129">
        <v>83</v>
      </c>
      <c r="H795" s="129">
        <v>81</v>
      </c>
      <c r="I795" s="129">
        <v>59</v>
      </c>
      <c r="J795" s="129">
        <v>25</v>
      </c>
    </row>
    <row r="796" spans="1:10" x14ac:dyDescent="0.3">
      <c r="A796" s="129">
        <v>795</v>
      </c>
      <c r="B796" s="131" t="s">
        <v>1484</v>
      </c>
      <c r="C796" s="131" t="s">
        <v>66</v>
      </c>
      <c r="D796" s="131" t="s">
        <v>509</v>
      </c>
      <c r="E796" s="131" t="s">
        <v>2861</v>
      </c>
      <c r="F796" s="129">
        <v>107.75</v>
      </c>
      <c r="G796" s="129">
        <v>83</v>
      </c>
      <c r="H796" s="129">
        <v>83</v>
      </c>
      <c r="I796" s="129">
        <v>93</v>
      </c>
      <c r="J796" s="129">
        <v>98</v>
      </c>
    </row>
    <row r="797" spans="1:10" x14ac:dyDescent="0.3">
      <c r="A797" s="129">
        <v>796</v>
      </c>
      <c r="B797" s="131" t="s">
        <v>203</v>
      </c>
      <c r="C797" s="131" t="s">
        <v>24</v>
      </c>
      <c r="D797" s="131" t="s">
        <v>133</v>
      </c>
      <c r="E797" s="131" t="s">
        <v>2870</v>
      </c>
      <c r="F797" s="129">
        <v>107.74</v>
      </c>
      <c r="G797" s="129">
        <v>83</v>
      </c>
      <c r="H797" s="129">
        <v>88</v>
      </c>
      <c r="I797" s="129">
        <v>62</v>
      </c>
      <c r="J797" s="129">
        <v>69</v>
      </c>
    </row>
    <row r="798" spans="1:10" x14ac:dyDescent="0.3">
      <c r="A798" s="129">
        <v>797</v>
      </c>
      <c r="B798" s="131" t="s">
        <v>38</v>
      </c>
      <c r="C798" s="131" t="s">
        <v>24</v>
      </c>
      <c r="D798" s="131" t="s">
        <v>23</v>
      </c>
      <c r="E798" s="131" t="s">
        <v>2870</v>
      </c>
      <c r="F798" s="129">
        <v>107.74</v>
      </c>
      <c r="G798" s="129">
        <v>83</v>
      </c>
      <c r="H798" s="129">
        <v>88</v>
      </c>
      <c r="I798" s="129">
        <v>92</v>
      </c>
      <c r="J798" s="129">
        <v>92</v>
      </c>
    </row>
    <row r="799" spans="1:10" x14ac:dyDescent="0.3">
      <c r="A799" s="129">
        <v>798</v>
      </c>
      <c r="B799" s="131" t="s">
        <v>796</v>
      </c>
      <c r="C799" s="131" t="s">
        <v>28</v>
      </c>
      <c r="D799" s="131" t="s">
        <v>693</v>
      </c>
      <c r="E799" s="131" t="s">
        <v>2861</v>
      </c>
      <c r="F799" s="129">
        <v>107.72</v>
      </c>
      <c r="G799" s="129">
        <v>83</v>
      </c>
      <c r="H799" s="129">
        <v>78</v>
      </c>
      <c r="I799" s="129">
        <v>80</v>
      </c>
      <c r="J799" s="129">
        <v>47</v>
      </c>
    </row>
    <row r="800" spans="1:10" x14ac:dyDescent="0.3">
      <c r="A800" s="129">
        <v>799</v>
      </c>
      <c r="B800" s="131" t="s">
        <v>793</v>
      </c>
      <c r="C800" s="131" t="s">
        <v>48</v>
      </c>
      <c r="D800" s="131" t="s">
        <v>336</v>
      </c>
      <c r="E800" s="131" t="s">
        <v>2870</v>
      </c>
      <c r="F800" s="129">
        <v>107.72</v>
      </c>
      <c r="G800" s="129">
        <v>83</v>
      </c>
      <c r="H800" s="129">
        <v>81</v>
      </c>
      <c r="I800" s="129">
        <v>65</v>
      </c>
      <c r="J800" s="129">
        <v>66</v>
      </c>
    </row>
    <row r="801" spans="1:10" x14ac:dyDescent="0.3">
      <c r="A801" s="129">
        <v>800</v>
      </c>
      <c r="B801" s="131" t="s">
        <v>22</v>
      </c>
      <c r="C801" s="131" t="s">
        <v>24</v>
      </c>
      <c r="D801" s="131" t="s">
        <v>23</v>
      </c>
      <c r="E801" s="131" t="s">
        <v>2870</v>
      </c>
      <c r="F801" s="129">
        <v>107.69</v>
      </c>
      <c r="G801" s="129">
        <v>83</v>
      </c>
      <c r="H801" s="129">
        <v>86</v>
      </c>
      <c r="I801" s="129">
        <v>82</v>
      </c>
      <c r="J801" s="129">
        <v>89</v>
      </c>
    </row>
    <row r="802" spans="1:10" x14ac:dyDescent="0.3">
      <c r="A802" s="129">
        <v>801</v>
      </c>
      <c r="B802" s="131" t="s">
        <v>2294</v>
      </c>
      <c r="C802" s="131" t="s">
        <v>31</v>
      </c>
      <c r="D802" s="131" t="s">
        <v>701</v>
      </c>
      <c r="E802" s="131" t="s">
        <v>2861</v>
      </c>
      <c r="F802" s="129">
        <v>107.69</v>
      </c>
      <c r="G802" s="129">
        <v>83</v>
      </c>
      <c r="H802" s="129">
        <v>36</v>
      </c>
      <c r="I802" s="129">
        <v>39</v>
      </c>
      <c r="J802" s="129">
        <v>76</v>
      </c>
    </row>
    <row r="803" spans="1:10" x14ac:dyDescent="0.3">
      <c r="A803" s="129">
        <v>802</v>
      </c>
      <c r="B803" s="131" t="s">
        <v>34</v>
      </c>
      <c r="C803" s="131" t="s">
        <v>36</v>
      </c>
      <c r="D803" s="131" t="s">
        <v>35</v>
      </c>
      <c r="E803" s="131" t="s">
        <v>2870</v>
      </c>
      <c r="F803" s="129">
        <v>107.68</v>
      </c>
      <c r="G803" s="129">
        <v>83</v>
      </c>
      <c r="H803" s="129">
        <v>87</v>
      </c>
      <c r="I803" s="129">
        <v>90</v>
      </c>
      <c r="J803" s="129">
        <v>96</v>
      </c>
    </row>
    <row r="804" spans="1:10" x14ac:dyDescent="0.3">
      <c r="A804" s="129">
        <v>803</v>
      </c>
      <c r="B804" s="131" t="s">
        <v>1716</v>
      </c>
      <c r="C804" s="131" t="s">
        <v>24</v>
      </c>
      <c r="D804" s="131" t="s">
        <v>883</v>
      </c>
      <c r="E804" s="131" t="s">
        <v>2870</v>
      </c>
      <c r="F804" s="129">
        <v>107.68</v>
      </c>
      <c r="G804" s="129">
        <v>83</v>
      </c>
      <c r="H804" s="129">
        <v>80</v>
      </c>
      <c r="I804" s="129">
        <v>88</v>
      </c>
      <c r="J804" s="129">
        <v>96</v>
      </c>
    </row>
    <row r="805" spans="1:10" x14ac:dyDescent="0.3">
      <c r="A805" s="129">
        <v>804</v>
      </c>
      <c r="B805" s="131" t="s">
        <v>1325</v>
      </c>
      <c r="C805" s="131" t="s">
        <v>245</v>
      </c>
      <c r="D805" s="131" t="s">
        <v>2842</v>
      </c>
      <c r="E805" s="131" t="s">
        <v>2870</v>
      </c>
      <c r="F805" s="129">
        <v>107.66</v>
      </c>
      <c r="G805" s="129">
        <v>83</v>
      </c>
      <c r="H805" s="129">
        <v>73</v>
      </c>
      <c r="I805" s="129">
        <v>23</v>
      </c>
      <c r="J805" s="129">
        <v>18</v>
      </c>
    </row>
    <row r="806" spans="1:10" x14ac:dyDescent="0.3">
      <c r="A806" s="129">
        <v>805</v>
      </c>
      <c r="B806" s="131" t="s">
        <v>170</v>
      </c>
      <c r="C806" s="131" t="s">
        <v>28</v>
      </c>
      <c r="D806" s="131" t="s">
        <v>137</v>
      </c>
      <c r="E806" s="131" t="s">
        <v>2870</v>
      </c>
      <c r="F806" s="129">
        <v>107.65</v>
      </c>
      <c r="G806" s="129">
        <v>83</v>
      </c>
      <c r="H806" s="129">
        <v>86</v>
      </c>
      <c r="I806" s="129">
        <v>89</v>
      </c>
      <c r="J806" s="129">
        <v>90</v>
      </c>
    </row>
    <row r="807" spans="1:10" x14ac:dyDescent="0.3">
      <c r="A807" s="129">
        <v>806</v>
      </c>
      <c r="B807" s="131" t="s">
        <v>435</v>
      </c>
      <c r="C807" s="131" t="s">
        <v>31</v>
      </c>
      <c r="D807" s="131" t="s">
        <v>436</v>
      </c>
      <c r="E807" s="131" t="s">
        <v>2870</v>
      </c>
      <c r="F807" s="129">
        <v>107.48</v>
      </c>
      <c r="G807" s="129">
        <v>83</v>
      </c>
      <c r="H807" s="129">
        <v>61</v>
      </c>
      <c r="I807" s="129">
        <v>62</v>
      </c>
      <c r="J807" s="129">
        <v>51</v>
      </c>
    </row>
    <row r="808" spans="1:10" x14ac:dyDescent="0.3">
      <c r="A808" s="129">
        <v>807</v>
      </c>
      <c r="B808" s="131" t="s">
        <v>631</v>
      </c>
      <c r="C808" s="131" t="s">
        <v>31</v>
      </c>
      <c r="D808" s="131" t="s">
        <v>2825</v>
      </c>
      <c r="E808" s="131" t="s">
        <v>2861</v>
      </c>
      <c r="F808" s="129">
        <v>107.47</v>
      </c>
      <c r="G808" s="129">
        <v>83</v>
      </c>
      <c r="H808" s="129">
        <v>97</v>
      </c>
      <c r="I808" s="129">
        <v>96</v>
      </c>
      <c r="J808" s="129">
        <v>94</v>
      </c>
    </row>
    <row r="809" spans="1:10" x14ac:dyDescent="0.3">
      <c r="A809" s="129">
        <v>808</v>
      </c>
      <c r="B809" s="131" t="s">
        <v>1728</v>
      </c>
      <c r="C809" s="131" t="s">
        <v>44</v>
      </c>
      <c r="D809" s="131" t="s">
        <v>111</v>
      </c>
      <c r="E809" s="131" t="s">
        <v>2861</v>
      </c>
      <c r="F809" s="129">
        <v>107.44</v>
      </c>
      <c r="G809" s="129">
        <v>83</v>
      </c>
      <c r="H809" s="129">
        <v>51</v>
      </c>
      <c r="I809" s="129">
        <v>24</v>
      </c>
      <c r="J809" s="129">
        <v>77</v>
      </c>
    </row>
    <row r="810" spans="1:10" x14ac:dyDescent="0.3">
      <c r="A810" s="129">
        <v>809</v>
      </c>
      <c r="B810" s="131" t="s">
        <v>2901</v>
      </c>
      <c r="C810" s="131" t="s">
        <v>24</v>
      </c>
      <c r="D810" s="131" t="s">
        <v>133</v>
      </c>
      <c r="E810" s="131" t="s">
        <v>2861</v>
      </c>
      <c r="F810" s="129">
        <v>107.44</v>
      </c>
      <c r="G810" s="129">
        <v>83</v>
      </c>
      <c r="H810" s="129">
        <v>95</v>
      </c>
      <c r="I810" s="129">
        <v>87</v>
      </c>
      <c r="J810" s="129">
        <v>95</v>
      </c>
    </row>
    <row r="811" spans="1:10" x14ac:dyDescent="0.3">
      <c r="A811" s="129">
        <v>810</v>
      </c>
      <c r="B811" s="131" t="s">
        <v>2368</v>
      </c>
      <c r="C811" s="131" t="s">
        <v>245</v>
      </c>
      <c r="D811" s="131" t="s">
        <v>2851</v>
      </c>
      <c r="E811" s="131" t="s">
        <v>2870</v>
      </c>
      <c r="F811" s="129">
        <v>107.43</v>
      </c>
      <c r="G811" s="129">
        <v>83</v>
      </c>
      <c r="H811" s="129">
        <v>58</v>
      </c>
      <c r="I811" s="129">
        <v>82</v>
      </c>
      <c r="J811" s="129">
        <v>71</v>
      </c>
    </row>
    <row r="812" spans="1:10" x14ac:dyDescent="0.3">
      <c r="A812" s="129">
        <v>811</v>
      </c>
      <c r="B812" s="131" t="s">
        <v>229</v>
      </c>
      <c r="C812" s="131" t="s">
        <v>24</v>
      </c>
      <c r="D812" s="131" t="s">
        <v>33</v>
      </c>
      <c r="E812" s="131" t="s">
        <v>2870</v>
      </c>
      <c r="F812" s="129">
        <v>107.41</v>
      </c>
      <c r="G812" s="129">
        <v>82</v>
      </c>
      <c r="H812" s="129">
        <v>82</v>
      </c>
      <c r="I812" s="129">
        <v>85</v>
      </c>
      <c r="J812" s="129">
        <v>77</v>
      </c>
    </row>
    <row r="813" spans="1:10" x14ac:dyDescent="0.3">
      <c r="A813" s="129">
        <v>812</v>
      </c>
      <c r="B813" s="131" t="s">
        <v>1546</v>
      </c>
      <c r="C813" s="131" t="s">
        <v>150</v>
      </c>
      <c r="D813" s="131" t="s">
        <v>2841</v>
      </c>
      <c r="E813" s="131" t="s">
        <v>2870</v>
      </c>
      <c r="F813" s="129">
        <v>107.39</v>
      </c>
      <c r="G813" s="129">
        <v>82</v>
      </c>
      <c r="H813" s="129">
        <v>82</v>
      </c>
      <c r="I813" s="129">
        <v>86</v>
      </c>
      <c r="J813" s="129">
        <v>92</v>
      </c>
    </row>
    <row r="814" spans="1:10" x14ac:dyDescent="0.3">
      <c r="A814" s="129">
        <v>813</v>
      </c>
      <c r="B814" s="131" t="s">
        <v>7810</v>
      </c>
      <c r="C814" s="131" t="s">
        <v>66</v>
      </c>
      <c r="D814" s="131" t="s">
        <v>98</v>
      </c>
      <c r="E814" s="131" t="s">
        <v>2861</v>
      </c>
      <c r="F814" s="129">
        <v>107.38</v>
      </c>
      <c r="G814" s="129">
        <v>82</v>
      </c>
      <c r="H814" s="129">
        <v>64</v>
      </c>
      <c r="I814" s="129">
        <v>27</v>
      </c>
      <c r="J814" s="129">
        <v>20</v>
      </c>
    </row>
    <row r="815" spans="1:10" x14ac:dyDescent="0.3">
      <c r="A815" s="129">
        <v>814</v>
      </c>
      <c r="B815" s="131" t="s">
        <v>5801</v>
      </c>
      <c r="C815" s="131" t="s">
        <v>28</v>
      </c>
      <c r="D815" s="131" t="s">
        <v>137</v>
      </c>
      <c r="E815" s="131" t="s">
        <v>2861</v>
      </c>
      <c r="F815" s="129">
        <v>107.37</v>
      </c>
      <c r="G815" s="129">
        <v>82</v>
      </c>
      <c r="H815" s="129">
        <v>84</v>
      </c>
      <c r="I815" s="129">
        <v>71</v>
      </c>
      <c r="J815" s="129">
        <v>67</v>
      </c>
    </row>
    <row r="816" spans="1:10" x14ac:dyDescent="0.3">
      <c r="A816" s="129">
        <v>815</v>
      </c>
      <c r="B816" s="131" t="s">
        <v>7679</v>
      </c>
      <c r="C816" s="131" t="s">
        <v>48</v>
      </c>
      <c r="D816" s="131" t="s">
        <v>1168</v>
      </c>
      <c r="E816" s="131" t="s">
        <v>2859</v>
      </c>
      <c r="F816" s="129">
        <v>107.37</v>
      </c>
      <c r="G816" s="129">
        <v>82</v>
      </c>
      <c r="H816" s="129">
        <v>85</v>
      </c>
      <c r="I816" s="129">
        <v>13</v>
      </c>
      <c r="J816" s="129">
        <v>4</v>
      </c>
    </row>
    <row r="817" spans="1:10" x14ac:dyDescent="0.3">
      <c r="A817" s="129">
        <v>816</v>
      </c>
      <c r="B817" s="131" t="s">
        <v>923</v>
      </c>
      <c r="C817" s="131" t="s">
        <v>36</v>
      </c>
      <c r="D817" s="131" t="s">
        <v>390</v>
      </c>
      <c r="E817" s="131" t="s">
        <v>2870</v>
      </c>
      <c r="F817" s="129">
        <v>107.31</v>
      </c>
      <c r="G817" s="129">
        <v>82</v>
      </c>
      <c r="H817" s="129">
        <v>87</v>
      </c>
      <c r="I817" s="129">
        <v>76</v>
      </c>
      <c r="J817" s="129">
        <v>81</v>
      </c>
    </row>
    <row r="818" spans="1:10" x14ac:dyDescent="0.3">
      <c r="A818" s="129">
        <v>817</v>
      </c>
      <c r="B818" s="131" t="s">
        <v>985</v>
      </c>
      <c r="C818" s="131" t="s">
        <v>24</v>
      </c>
      <c r="D818" s="131" t="s">
        <v>81</v>
      </c>
      <c r="E818" s="131" t="s">
        <v>2870</v>
      </c>
      <c r="F818" s="129">
        <v>107.29</v>
      </c>
      <c r="G818" s="129">
        <v>82</v>
      </c>
      <c r="H818" s="129">
        <v>79</v>
      </c>
      <c r="I818" s="129">
        <v>76</v>
      </c>
      <c r="J818" s="129">
        <v>68</v>
      </c>
    </row>
    <row r="819" spans="1:10" x14ac:dyDescent="0.3">
      <c r="A819" s="129">
        <v>818</v>
      </c>
      <c r="B819" s="131" t="s">
        <v>361</v>
      </c>
      <c r="C819" s="131" t="s">
        <v>31</v>
      </c>
      <c r="D819" s="131" t="s">
        <v>60</v>
      </c>
      <c r="E819" s="131" t="s">
        <v>2870</v>
      </c>
      <c r="F819" s="129">
        <v>107.26</v>
      </c>
      <c r="G819" s="129">
        <v>82</v>
      </c>
      <c r="H819" s="129">
        <v>44</v>
      </c>
      <c r="I819" s="129">
        <v>54</v>
      </c>
      <c r="J819" s="129">
        <v>65</v>
      </c>
    </row>
    <row r="820" spans="1:10" x14ac:dyDescent="0.3">
      <c r="A820" s="129">
        <v>819</v>
      </c>
      <c r="B820" s="131" t="s">
        <v>2454</v>
      </c>
      <c r="C820" s="131" t="s">
        <v>31</v>
      </c>
      <c r="D820" s="131" t="s">
        <v>88</v>
      </c>
      <c r="E820" s="131" t="s">
        <v>2861</v>
      </c>
      <c r="F820" s="129">
        <v>107.21</v>
      </c>
      <c r="G820" s="129">
        <v>82</v>
      </c>
      <c r="H820" s="129">
        <v>72</v>
      </c>
      <c r="I820" s="129">
        <v>31</v>
      </c>
      <c r="J820" s="129">
        <v>23</v>
      </c>
    </row>
    <row r="821" spans="1:10" x14ac:dyDescent="0.3">
      <c r="A821" s="129">
        <v>820</v>
      </c>
      <c r="B821" s="131" t="s">
        <v>2993</v>
      </c>
      <c r="C821" s="131" t="s">
        <v>24</v>
      </c>
      <c r="D821" s="131" t="s">
        <v>504</v>
      </c>
      <c r="E821" s="131" t="s">
        <v>2861</v>
      </c>
      <c r="F821" s="129">
        <v>107.21</v>
      </c>
      <c r="G821" s="129">
        <v>82</v>
      </c>
      <c r="H821" s="129">
        <v>83</v>
      </c>
      <c r="I821" s="129">
        <v>90</v>
      </c>
      <c r="J821" s="129">
        <v>82</v>
      </c>
    </row>
    <row r="822" spans="1:10" x14ac:dyDescent="0.3">
      <c r="A822" s="129">
        <v>821</v>
      </c>
      <c r="B822" s="131" t="s">
        <v>584</v>
      </c>
      <c r="C822" s="131" t="s">
        <v>115</v>
      </c>
      <c r="D822" s="131" t="s">
        <v>200</v>
      </c>
      <c r="E822" s="131" t="s">
        <v>2870</v>
      </c>
      <c r="F822" s="129">
        <v>107.2</v>
      </c>
      <c r="G822" s="129">
        <v>82</v>
      </c>
      <c r="H822" s="129">
        <v>82</v>
      </c>
      <c r="I822" s="129">
        <v>77</v>
      </c>
      <c r="J822" s="129">
        <v>74</v>
      </c>
    </row>
    <row r="823" spans="1:10" x14ac:dyDescent="0.3">
      <c r="A823" s="129">
        <v>822</v>
      </c>
      <c r="B823" s="131" t="s">
        <v>5506</v>
      </c>
      <c r="C823" s="131" t="s">
        <v>48</v>
      </c>
      <c r="D823" s="131" t="s">
        <v>1221</v>
      </c>
      <c r="E823" s="131" t="s">
        <v>2859</v>
      </c>
      <c r="F823" s="129">
        <v>107.17</v>
      </c>
      <c r="G823" s="129">
        <v>82</v>
      </c>
      <c r="H823" s="129">
        <v>80</v>
      </c>
      <c r="I823" s="129">
        <v>17</v>
      </c>
      <c r="J823" s="129">
        <v>21</v>
      </c>
    </row>
    <row r="824" spans="1:10" x14ac:dyDescent="0.3">
      <c r="A824" s="129">
        <v>823</v>
      </c>
      <c r="B824" s="131" t="s">
        <v>9404</v>
      </c>
      <c r="C824" s="131" t="s">
        <v>44</v>
      </c>
      <c r="D824" s="131" t="s">
        <v>111</v>
      </c>
      <c r="E824" s="131" t="s">
        <v>2861</v>
      </c>
      <c r="F824" s="129">
        <v>107.16</v>
      </c>
      <c r="G824" s="129">
        <v>82</v>
      </c>
      <c r="H824" s="129">
        <v>6</v>
      </c>
      <c r="I824" s="129">
        <v>0</v>
      </c>
      <c r="J824" s="129">
        <v>0</v>
      </c>
    </row>
    <row r="825" spans="1:10" x14ac:dyDescent="0.3">
      <c r="A825" s="129">
        <v>824</v>
      </c>
      <c r="B825" s="131" t="s">
        <v>5706</v>
      </c>
      <c r="C825" s="131" t="s">
        <v>44</v>
      </c>
      <c r="D825" s="131" t="s">
        <v>111</v>
      </c>
      <c r="E825" s="131" t="s">
        <v>2861</v>
      </c>
      <c r="F825" s="129">
        <v>107.14</v>
      </c>
      <c r="G825" s="129">
        <v>82</v>
      </c>
      <c r="H825" s="129">
        <v>89</v>
      </c>
      <c r="I825" s="129">
        <v>92</v>
      </c>
      <c r="J825" s="129">
        <v>23</v>
      </c>
    </row>
    <row r="826" spans="1:10" x14ac:dyDescent="0.3">
      <c r="A826" s="129">
        <v>825</v>
      </c>
      <c r="B826" s="131" t="s">
        <v>1757</v>
      </c>
      <c r="C826" s="131" t="s">
        <v>36</v>
      </c>
      <c r="D826" s="131" t="s">
        <v>167</v>
      </c>
      <c r="E826" s="131" t="s">
        <v>2870</v>
      </c>
      <c r="F826" s="129">
        <v>107.04</v>
      </c>
      <c r="G826" s="129">
        <v>82</v>
      </c>
      <c r="H826" s="129">
        <v>79</v>
      </c>
      <c r="I826" s="129">
        <v>69</v>
      </c>
      <c r="J826" s="129">
        <v>51</v>
      </c>
    </row>
    <row r="827" spans="1:10" x14ac:dyDescent="0.3">
      <c r="A827" s="129">
        <v>826</v>
      </c>
      <c r="B827" s="131" t="s">
        <v>2328</v>
      </c>
      <c r="C827" s="131" t="s">
        <v>24</v>
      </c>
      <c r="D827" s="131" t="s">
        <v>504</v>
      </c>
      <c r="E827" s="131" t="s">
        <v>2861</v>
      </c>
      <c r="F827" s="129">
        <v>107.03</v>
      </c>
      <c r="G827" s="129">
        <v>82</v>
      </c>
      <c r="H827" s="129">
        <v>81</v>
      </c>
      <c r="I827" s="129">
        <v>78</v>
      </c>
      <c r="J827" s="129">
        <v>64</v>
      </c>
    </row>
    <row r="828" spans="1:10" x14ac:dyDescent="0.3">
      <c r="A828" s="129">
        <v>827</v>
      </c>
      <c r="B828" s="131" t="s">
        <v>2994</v>
      </c>
      <c r="C828" s="131" t="s">
        <v>28</v>
      </c>
      <c r="D828" s="131" t="s">
        <v>2828</v>
      </c>
      <c r="E828" s="131" t="s">
        <v>2870</v>
      </c>
      <c r="F828" s="129">
        <v>106.98</v>
      </c>
      <c r="G828" s="129">
        <v>82</v>
      </c>
      <c r="H828" s="129">
        <v>89</v>
      </c>
      <c r="I828" s="129">
        <v>86</v>
      </c>
      <c r="J828" s="129">
        <v>86</v>
      </c>
    </row>
    <row r="829" spans="1:10" x14ac:dyDescent="0.3">
      <c r="A829" s="129">
        <v>828</v>
      </c>
      <c r="B829" s="131" t="s">
        <v>6898</v>
      </c>
      <c r="C829" s="131" t="s">
        <v>24</v>
      </c>
      <c r="D829" s="131" t="s">
        <v>117</v>
      </c>
      <c r="E829" s="131" t="s">
        <v>2861</v>
      </c>
      <c r="F829" s="129">
        <v>106.83</v>
      </c>
      <c r="G829" s="129">
        <v>82</v>
      </c>
      <c r="H829" s="129">
        <v>91</v>
      </c>
      <c r="I829" s="129">
        <v>30</v>
      </c>
      <c r="J829" s="129">
        <v>22</v>
      </c>
    </row>
    <row r="830" spans="1:10" x14ac:dyDescent="0.3">
      <c r="A830" s="129">
        <v>829</v>
      </c>
      <c r="B830" s="131" t="s">
        <v>932</v>
      </c>
      <c r="C830" s="131" t="s">
        <v>31</v>
      </c>
      <c r="D830" s="131" t="s">
        <v>2833</v>
      </c>
      <c r="E830" s="131" t="s">
        <v>2870</v>
      </c>
      <c r="F830" s="129">
        <v>106.83</v>
      </c>
      <c r="G830" s="129">
        <v>82</v>
      </c>
      <c r="H830" s="129">
        <v>85</v>
      </c>
      <c r="I830" s="129">
        <v>83</v>
      </c>
      <c r="J830" s="129">
        <v>97</v>
      </c>
    </row>
    <row r="831" spans="1:10" x14ac:dyDescent="0.3">
      <c r="A831" s="129">
        <v>830</v>
      </c>
      <c r="B831" s="131" t="s">
        <v>5796</v>
      </c>
      <c r="C831" s="131" t="s">
        <v>44</v>
      </c>
      <c r="D831" s="131" t="s">
        <v>111</v>
      </c>
      <c r="E831" s="131" t="s">
        <v>2861</v>
      </c>
      <c r="F831" s="129">
        <v>106.82</v>
      </c>
      <c r="G831" s="129">
        <v>82</v>
      </c>
      <c r="H831" s="129">
        <v>74</v>
      </c>
      <c r="I831" s="129">
        <v>88</v>
      </c>
      <c r="J831" s="129">
        <v>54</v>
      </c>
    </row>
    <row r="832" spans="1:10" x14ac:dyDescent="0.3">
      <c r="A832" s="129">
        <v>831</v>
      </c>
      <c r="B832" s="131" t="s">
        <v>2803</v>
      </c>
      <c r="C832" s="131" t="s">
        <v>31</v>
      </c>
      <c r="D832" s="131" t="s">
        <v>436</v>
      </c>
      <c r="E832" s="131" t="s">
        <v>2861</v>
      </c>
      <c r="F832" s="129">
        <v>106.81</v>
      </c>
      <c r="G832" s="129">
        <v>82</v>
      </c>
      <c r="H832" s="129">
        <v>56</v>
      </c>
      <c r="I832" s="129">
        <v>26</v>
      </c>
      <c r="J832" s="129">
        <v>25</v>
      </c>
    </row>
    <row r="833" spans="1:10" x14ac:dyDescent="0.3">
      <c r="A833" s="129">
        <v>832</v>
      </c>
      <c r="B833" s="131" t="s">
        <v>2039</v>
      </c>
      <c r="C833" s="131" t="s">
        <v>115</v>
      </c>
      <c r="D833" s="131" t="s">
        <v>200</v>
      </c>
      <c r="E833" s="131" t="s">
        <v>2861</v>
      </c>
      <c r="F833" s="129">
        <v>106.78</v>
      </c>
      <c r="G833" s="129">
        <v>82</v>
      </c>
      <c r="H833" s="129">
        <v>81</v>
      </c>
      <c r="I833" s="129">
        <v>84</v>
      </c>
      <c r="J833" s="129">
        <v>61</v>
      </c>
    </row>
    <row r="834" spans="1:10" x14ac:dyDescent="0.3">
      <c r="A834" s="129">
        <v>833</v>
      </c>
      <c r="B834" s="131" t="s">
        <v>625</v>
      </c>
      <c r="C834" s="131" t="s">
        <v>31</v>
      </c>
      <c r="D834" s="131" t="s">
        <v>88</v>
      </c>
      <c r="E834" s="131" t="s">
        <v>2861</v>
      </c>
      <c r="F834" s="129">
        <v>106.78</v>
      </c>
      <c r="G834" s="129">
        <v>82</v>
      </c>
      <c r="H834" s="129">
        <v>80</v>
      </c>
      <c r="I834" s="129">
        <v>72</v>
      </c>
      <c r="J834" s="129">
        <v>90</v>
      </c>
    </row>
    <row r="835" spans="1:10" x14ac:dyDescent="0.3">
      <c r="A835" s="129">
        <v>834</v>
      </c>
      <c r="B835" s="131" t="s">
        <v>8328</v>
      </c>
      <c r="C835" s="131" t="s">
        <v>31</v>
      </c>
      <c r="D835" s="131" t="s">
        <v>2825</v>
      </c>
      <c r="E835" s="131" t="s">
        <v>2861</v>
      </c>
      <c r="F835" s="129">
        <v>106.77</v>
      </c>
      <c r="G835" s="129">
        <v>82</v>
      </c>
      <c r="H835" s="129">
        <v>63</v>
      </c>
      <c r="I835" s="129">
        <v>69</v>
      </c>
      <c r="J835" s="129">
        <v>8</v>
      </c>
    </row>
    <row r="836" spans="1:10" x14ac:dyDescent="0.3">
      <c r="A836" s="129">
        <v>835</v>
      </c>
      <c r="B836" s="131" t="s">
        <v>2169</v>
      </c>
      <c r="C836" s="131" t="s">
        <v>31</v>
      </c>
      <c r="D836" s="131" t="s">
        <v>2833</v>
      </c>
      <c r="E836" s="131" t="s">
        <v>2870</v>
      </c>
      <c r="F836" s="129">
        <v>106.75</v>
      </c>
      <c r="G836" s="129">
        <v>82</v>
      </c>
      <c r="H836" s="129">
        <v>88</v>
      </c>
      <c r="I836" s="129">
        <v>57</v>
      </c>
      <c r="J836" s="129">
        <v>24</v>
      </c>
    </row>
    <row r="837" spans="1:10" x14ac:dyDescent="0.3">
      <c r="A837" s="129">
        <v>836</v>
      </c>
      <c r="B837" s="131" t="s">
        <v>1674</v>
      </c>
      <c r="C837" s="131" t="s">
        <v>24</v>
      </c>
      <c r="D837" s="131" t="s">
        <v>81</v>
      </c>
      <c r="E837" s="131" t="s">
        <v>2861</v>
      </c>
      <c r="F837" s="129">
        <v>106.73</v>
      </c>
      <c r="G837" s="129">
        <v>82</v>
      </c>
      <c r="H837" s="129">
        <v>74</v>
      </c>
      <c r="I837" s="129">
        <v>58</v>
      </c>
      <c r="J837" s="129">
        <v>96</v>
      </c>
    </row>
    <row r="838" spans="1:10" x14ac:dyDescent="0.3">
      <c r="A838" s="129">
        <v>837</v>
      </c>
      <c r="B838" s="131" t="s">
        <v>557</v>
      </c>
      <c r="C838" s="131" t="s">
        <v>24</v>
      </c>
      <c r="D838" s="131" t="s">
        <v>54</v>
      </c>
      <c r="E838" s="131" t="s">
        <v>2870</v>
      </c>
      <c r="F838" s="129">
        <v>106.68</v>
      </c>
      <c r="G838" s="129">
        <v>82</v>
      </c>
      <c r="H838" s="129">
        <v>83</v>
      </c>
      <c r="I838" s="129">
        <v>90</v>
      </c>
      <c r="J838" s="129">
        <v>93</v>
      </c>
    </row>
    <row r="839" spans="1:10" x14ac:dyDescent="0.3">
      <c r="A839" s="129">
        <v>838</v>
      </c>
      <c r="B839" s="131" t="s">
        <v>2796</v>
      </c>
      <c r="C839" s="131" t="s">
        <v>28</v>
      </c>
      <c r="D839" s="131" t="s">
        <v>137</v>
      </c>
      <c r="E839" s="131" t="s">
        <v>2861</v>
      </c>
      <c r="F839" s="129">
        <v>106.67</v>
      </c>
      <c r="G839" s="129">
        <v>82</v>
      </c>
      <c r="H839" s="129">
        <v>85</v>
      </c>
      <c r="I839" s="129">
        <v>79</v>
      </c>
      <c r="J839" s="129">
        <v>84</v>
      </c>
    </row>
    <row r="840" spans="1:10" x14ac:dyDescent="0.3">
      <c r="A840" s="129">
        <v>839</v>
      </c>
      <c r="B840" s="131" t="s">
        <v>995</v>
      </c>
      <c r="C840" s="131" t="s">
        <v>24</v>
      </c>
      <c r="D840" s="131" t="s">
        <v>56</v>
      </c>
      <c r="E840" s="131" t="s">
        <v>2870</v>
      </c>
      <c r="F840" s="129">
        <v>106.64</v>
      </c>
      <c r="G840" s="129">
        <v>82</v>
      </c>
      <c r="H840" s="129">
        <v>81</v>
      </c>
      <c r="I840" s="129">
        <v>50</v>
      </c>
      <c r="J840" s="129">
        <v>52</v>
      </c>
    </row>
    <row r="841" spans="1:10" x14ac:dyDescent="0.3">
      <c r="A841" s="129">
        <v>840</v>
      </c>
      <c r="B841" s="131" t="s">
        <v>2104</v>
      </c>
      <c r="C841" s="131" t="s">
        <v>24</v>
      </c>
      <c r="D841" s="131" t="s">
        <v>169</v>
      </c>
      <c r="E841" s="131" t="s">
        <v>2861</v>
      </c>
      <c r="F841" s="129">
        <v>106.62</v>
      </c>
      <c r="G841" s="129">
        <v>82</v>
      </c>
      <c r="H841" s="129">
        <v>42</v>
      </c>
      <c r="I841" s="129">
        <v>64</v>
      </c>
      <c r="J841" s="129">
        <v>59</v>
      </c>
    </row>
    <row r="842" spans="1:10" x14ac:dyDescent="0.3">
      <c r="A842" s="129">
        <v>841</v>
      </c>
      <c r="B842" s="131" t="s">
        <v>285</v>
      </c>
      <c r="C842" s="131" t="s">
        <v>24</v>
      </c>
      <c r="D842" s="131" t="s">
        <v>54</v>
      </c>
      <c r="E842" s="131" t="s">
        <v>2861</v>
      </c>
      <c r="F842" s="129">
        <v>106.59</v>
      </c>
      <c r="G842" s="129">
        <v>82</v>
      </c>
      <c r="H842" s="129">
        <v>83</v>
      </c>
      <c r="I842" s="129">
        <v>67</v>
      </c>
      <c r="J842" s="129">
        <v>56</v>
      </c>
    </row>
    <row r="843" spans="1:10" x14ac:dyDescent="0.3">
      <c r="A843" s="129">
        <v>842</v>
      </c>
      <c r="B843" s="131" t="s">
        <v>2176</v>
      </c>
      <c r="C843" s="131" t="s">
        <v>31</v>
      </c>
      <c r="D843" s="131" t="s">
        <v>2825</v>
      </c>
      <c r="E843" s="131" t="s">
        <v>2861</v>
      </c>
      <c r="F843" s="129">
        <v>106.58</v>
      </c>
      <c r="G843" s="129">
        <v>82</v>
      </c>
      <c r="H843" s="129">
        <v>44</v>
      </c>
      <c r="I843" s="129">
        <v>52</v>
      </c>
      <c r="J843" s="129">
        <v>24</v>
      </c>
    </row>
    <row r="844" spans="1:10" x14ac:dyDescent="0.3">
      <c r="A844" s="129">
        <v>843</v>
      </c>
      <c r="B844" s="131" t="s">
        <v>1966</v>
      </c>
      <c r="C844" s="131" t="s">
        <v>66</v>
      </c>
      <c r="D844" s="131" t="s">
        <v>259</v>
      </c>
      <c r="E844" s="131" t="s">
        <v>2861</v>
      </c>
      <c r="F844" s="129">
        <v>106.55</v>
      </c>
      <c r="G844" s="129">
        <v>82</v>
      </c>
      <c r="H844" s="129">
        <v>71</v>
      </c>
      <c r="I844" s="129">
        <v>71</v>
      </c>
      <c r="J844" s="129">
        <v>95</v>
      </c>
    </row>
    <row r="845" spans="1:10" x14ac:dyDescent="0.3">
      <c r="A845" s="129">
        <v>844</v>
      </c>
      <c r="B845" s="131" t="s">
        <v>2048</v>
      </c>
      <c r="C845" s="131" t="s">
        <v>66</v>
      </c>
      <c r="D845" s="131" t="s">
        <v>98</v>
      </c>
      <c r="E845" s="131" t="s">
        <v>2861</v>
      </c>
      <c r="F845" s="129">
        <v>106.54</v>
      </c>
      <c r="G845" s="129">
        <v>82</v>
      </c>
      <c r="H845" s="129">
        <v>71</v>
      </c>
      <c r="I845" s="129">
        <v>59</v>
      </c>
      <c r="J845" s="129">
        <v>88</v>
      </c>
    </row>
    <row r="846" spans="1:10" x14ac:dyDescent="0.3">
      <c r="A846" s="129">
        <v>845</v>
      </c>
      <c r="B846" s="131" t="s">
        <v>7017</v>
      </c>
      <c r="C846" s="131" t="s">
        <v>28</v>
      </c>
      <c r="D846" s="131" t="s">
        <v>696</v>
      </c>
      <c r="E846" s="131" t="s">
        <v>2861</v>
      </c>
      <c r="F846" s="129">
        <v>106.51</v>
      </c>
      <c r="G846" s="129">
        <v>82</v>
      </c>
      <c r="H846" s="129">
        <v>83</v>
      </c>
      <c r="I846" s="129">
        <v>67</v>
      </c>
      <c r="J846" s="129">
        <v>92</v>
      </c>
    </row>
    <row r="847" spans="1:10" x14ac:dyDescent="0.3">
      <c r="A847" s="129">
        <v>846</v>
      </c>
      <c r="B847" s="131" t="s">
        <v>8516</v>
      </c>
      <c r="C847" s="131" t="s">
        <v>24</v>
      </c>
      <c r="D847" s="131" t="s">
        <v>117</v>
      </c>
      <c r="E847" s="131" t="s">
        <v>2861</v>
      </c>
      <c r="F847" s="129">
        <v>106.5</v>
      </c>
      <c r="G847" s="129">
        <v>82</v>
      </c>
      <c r="H847" s="129">
        <v>42</v>
      </c>
      <c r="I847" s="129">
        <v>39</v>
      </c>
      <c r="J847" s="129">
        <v>36</v>
      </c>
    </row>
    <row r="848" spans="1:10" x14ac:dyDescent="0.3">
      <c r="A848" s="129">
        <v>847</v>
      </c>
      <c r="B848" s="131" t="s">
        <v>1014</v>
      </c>
      <c r="C848" s="131" t="s">
        <v>44</v>
      </c>
      <c r="D848" s="131" t="s">
        <v>2853</v>
      </c>
      <c r="E848" s="131" t="s">
        <v>2870</v>
      </c>
      <c r="F848" s="129">
        <v>106.48</v>
      </c>
      <c r="G848" s="129">
        <v>82</v>
      </c>
      <c r="H848" s="129">
        <v>83</v>
      </c>
      <c r="I848" s="129">
        <v>79</v>
      </c>
      <c r="J848" s="129">
        <v>19</v>
      </c>
    </row>
    <row r="849" spans="1:10" x14ac:dyDescent="0.3">
      <c r="A849" s="129">
        <v>848</v>
      </c>
      <c r="B849" s="131" t="s">
        <v>2134</v>
      </c>
      <c r="C849" s="131" t="s">
        <v>48</v>
      </c>
      <c r="D849" s="131" t="s">
        <v>336</v>
      </c>
      <c r="E849" s="131" t="s">
        <v>2861</v>
      </c>
      <c r="F849" s="129">
        <v>106.47</v>
      </c>
      <c r="G849" s="129">
        <v>82</v>
      </c>
      <c r="H849" s="129">
        <v>67</v>
      </c>
      <c r="I849" s="129">
        <v>42</v>
      </c>
      <c r="J849" s="129">
        <v>64</v>
      </c>
    </row>
    <row r="850" spans="1:10" x14ac:dyDescent="0.3">
      <c r="A850" s="129">
        <v>849</v>
      </c>
      <c r="B850" s="131" t="s">
        <v>1812</v>
      </c>
      <c r="C850" s="131" t="s">
        <v>36</v>
      </c>
      <c r="D850" s="131" t="s">
        <v>202</v>
      </c>
      <c r="E850" s="131" t="s">
        <v>2870</v>
      </c>
      <c r="F850" s="129">
        <v>106.45</v>
      </c>
      <c r="G850" s="129">
        <v>82</v>
      </c>
      <c r="H850" s="129">
        <v>91</v>
      </c>
      <c r="I850" s="129">
        <v>94</v>
      </c>
      <c r="J850" s="129">
        <v>80</v>
      </c>
    </row>
    <row r="851" spans="1:10" x14ac:dyDescent="0.3">
      <c r="A851" s="129">
        <v>850</v>
      </c>
      <c r="B851" s="131" t="s">
        <v>9405</v>
      </c>
      <c r="C851" s="131" t="s">
        <v>150</v>
      </c>
      <c r="D851" s="131" t="s">
        <v>2826</v>
      </c>
      <c r="E851" s="131" t="s">
        <v>2947</v>
      </c>
      <c r="F851" s="129">
        <v>106.38</v>
      </c>
      <c r="G851" s="129">
        <v>82</v>
      </c>
      <c r="H851" s="129">
        <v>72</v>
      </c>
      <c r="I851" s="129">
        <v>93</v>
      </c>
      <c r="J851" s="129">
        <v>90</v>
      </c>
    </row>
    <row r="852" spans="1:10" x14ac:dyDescent="0.3">
      <c r="A852" s="129">
        <v>851</v>
      </c>
      <c r="B852" s="131" t="s">
        <v>2222</v>
      </c>
      <c r="C852" s="131" t="s">
        <v>48</v>
      </c>
      <c r="D852" s="131" t="s">
        <v>1168</v>
      </c>
      <c r="E852" s="131" t="s">
        <v>2870</v>
      </c>
      <c r="F852" s="129">
        <v>106.33</v>
      </c>
      <c r="G852" s="129">
        <v>82</v>
      </c>
      <c r="H852" s="129">
        <v>73</v>
      </c>
      <c r="I852" s="129">
        <v>37</v>
      </c>
      <c r="J852" s="129">
        <v>62</v>
      </c>
    </row>
    <row r="853" spans="1:10" x14ac:dyDescent="0.3">
      <c r="A853" s="129">
        <v>852</v>
      </c>
      <c r="B853" s="131" t="s">
        <v>7711</v>
      </c>
      <c r="C853" s="131" t="s">
        <v>66</v>
      </c>
      <c r="D853" s="131" t="s">
        <v>65</v>
      </c>
      <c r="E853" s="131" t="s">
        <v>2861</v>
      </c>
      <c r="F853" s="129">
        <v>106.18</v>
      </c>
      <c r="G853" s="129">
        <v>82</v>
      </c>
      <c r="H853" s="129">
        <v>67</v>
      </c>
      <c r="I853" s="129">
        <v>63</v>
      </c>
      <c r="J853" s="129">
        <v>88</v>
      </c>
    </row>
    <row r="854" spans="1:10" x14ac:dyDescent="0.3">
      <c r="A854" s="129">
        <v>853</v>
      </c>
      <c r="B854" s="131" t="s">
        <v>875</v>
      </c>
      <c r="C854" s="131" t="s">
        <v>24</v>
      </c>
      <c r="D854" s="131" t="s">
        <v>33</v>
      </c>
      <c r="E854" s="131" t="s">
        <v>2870</v>
      </c>
      <c r="F854" s="129">
        <v>106.16</v>
      </c>
      <c r="G854" s="129">
        <v>82</v>
      </c>
      <c r="H854" s="129">
        <v>76</v>
      </c>
      <c r="I854" s="129">
        <v>74</v>
      </c>
      <c r="J854" s="129">
        <v>63</v>
      </c>
    </row>
    <row r="855" spans="1:10" x14ac:dyDescent="0.3">
      <c r="A855" s="129">
        <v>854</v>
      </c>
      <c r="B855" s="131" t="s">
        <v>9208</v>
      </c>
      <c r="C855" s="131" t="s">
        <v>44</v>
      </c>
      <c r="D855" s="131" t="s">
        <v>127</v>
      </c>
      <c r="E855" s="131" t="s">
        <v>2861</v>
      </c>
      <c r="F855" s="129">
        <v>106.14</v>
      </c>
      <c r="G855" s="129">
        <v>82</v>
      </c>
      <c r="H855" s="129">
        <v>69</v>
      </c>
      <c r="I855" s="129">
        <v>26</v>
      </c>
      <c r="J855" s="129">
        <v>11</v>
      </c>
    </row>
    <row r="856" spans="1:10" x14ac:dyDescent="0.3">
      <c r="A856" s="129">
        <v>855</v>
      </c>
      <c r="B856" s="131" t="s">
        <v>253</v>
      </c>
      <c r="C856" s="131" t="s">
        <v>24</v>
      </c>
      <c r="D856" s="131" t="s">
        <v>39</v>
      </c>
      <c r="E856" s="131" t="s">
        <v>2870</v>
      </c>
      <c r="F856" s="129">
        <v>106.12</v>
      </c>
      <c r="G856" s="129">
        <v>82</v>
      </c>
      <c r="H856" s="129">
        <v>82</v>
      </c>
      <c r="I856" s="129">
        <v>60</v>
      </c>
      <c r="J856" s="129">
        <v>87</v>
      </c>
    </row>
    <row r="857" spans="1:10" x14ac:dyDescent="0.3">
      <c r="A857" s="129">
        <v>856</v>
      </c>
      <c r="B857" s="131" t="s">
        <v>2449</v>
      </c>
      <c r="C857" s="131" t="s">
        <v>44</v>
      </c>
      <c r="D857" s="131" t="s">
        <v>143</v>
      </c>
      <c r="E857" s="131" t="s">
        <v>2861</v>
      </c>
      <c r="F857" s="129">
        <v>106.11</v>
      </c>
      <c r="G857" s="129">
        <v>82</v>
      </c>
      <c r="H857" s="129">
        <v>18</v>
      </c>
      <c r="I857" s="129">
        <v>10</v>
      </c>
      <c r="J857" s="129">
        <v>3</v>
      </c>
    </row>
    <row r="858" spans="1:10" x14ac:dyDescent="0.3">
      <c r="A858" s="129">
        <v>857</v>
      </c>
      <c r="B858" s="131" t="s">
        <v>5350</v>
      </c>
      <c r="C858" s="131" t="s">
        <v>115</v>
      </c>
      <c r="D858" s="131" t="s">
        <v>623</v>
      </c>
      <c r="E858" s="131" t="s">
        <v>2870</v>
      </c>
      <c r="F858" s="129">
        <v>106.08</v>
      </c>
      <c r="G858" s="129">
        <v>82</v>
      </c>
      <c r="H858" s="129">
        <v>76</v>
      </c>
      <c r="I858" s="129">
        <v>77</v>
      </c>
      <c r="J858" s="129">
        <v>26</v>
      </c>
    </row>
    <row r="859" spans="1:10" x14ac:dyDescent="0.3">
      <c r="A859" s="129">
        <v>858</v>
      </c>
      <c r="B859" s="131" t="s">
        <v>6050</v>
      </c>
      <c r="C859" s="131" t="s">
        <v>66</v>
      </c>
      <c r="D859" s="131" t="s">
        <v>509</v>
      </c>
      <c r="E859" s="131" t="s">
        <v>2861</v>
      </c>
      <c r="F859" s="129">
        <v>106.04</v>
      </c>
      <c r="G859" s="129">
        <v>81</v>
      </c>
      <c r="H859" s="129">
        <v>73</v>
      </c>
      <c r="I859" s="129">
        <v>84</v>
      </c>
      <c r="J859" s="129">
        <v>92</v>
      </c>
    </row>
    <row r="860" spans="1:10" x14ac:dyDescent="0.3">
      <c r="A860" s="129">
        <v>859</v>
      </c>
      <c r="B860" s="131" t="s">
        <v>2125</v>
      </c>
      <c r="C860" s="131" t="s">
        <v>44</v>
      </c>
      <c r="D860" s="131" t="s">
        <v>111</v>
      </c>
      <c r="E860" s="131" t="s">
        <v>2861</v>
      </c>
      <c r="F860" s="129">
        <v>106.03</v>
      </c>
      <c r="G860" s="129">
        <v>81</v>
      </c>
      <c r="H860" s="129">
        <v>67</v>
      </c>
      <c r="I860" s="129">
        <v>87</v>
      </c>
      <c r="J860" s="129">
        <v>85</v>
      </c>
    </row>
    <row r="861" spans="1:10" x14ac:dyDescent="0.3">
      <c r="A861" s="129">
        <v>860</v>
      </c>
      <c r="B861" s="131" t="s">
        <v>1614</v>
      </c>
      <c r="C861" s="131" t="s">
        <v>28</v>
      </c>
      <c r="D861" s="131" t="s">
        <v>137</v>
      </c>
      <c r="E861" s="131" t="s">
        <v>2870</v>
      </c>
      <c r="F861" s="129">
        <v>106.03</v>
      </c>
      <c r="G861" s="129">
        <v>81</v>
      </c>
      <c r="H861" s="129">
        <v>77</v>
      </c>
      <c r="I861" s="129">
        <v>74</v>
      </c>
      <c r="J861" s="129">
        <v>51</v>
      </c>
    </row>
    <row r="862" spans="1:10" x14ac:dyDescent="0.3">
      <c r="A862" s="129">
        <v>861</v>
      </c>
      <c r="B862" s="131" t="s">
        <v>730</v>
      </c>
      <c r="C862" s="131" t="s">
        <v>28</v>
      </c>
      <c r="D862" s="131" t="s">
        <v>731</v>
      </c>
      <c r="E862" s="131" t="s">
        <v>2870</v>
      </c>
      <c r="F862" s="129">
        <v>106.02</v>
      </c>
      <c r="G862" s="129">
        <v>81</v>
      </c>
      <c r="H862" s="129">
        <v>73</v>
      </c>
      <c r="I862" s="129">
        <v>76</v>
      </c>
      <c r="J862" s="129">
        <v>93</v>
      </c>
    </row>
    <row r="863" spans="1:10" x14ac:dyDescent="0.3">
      <c r="A863" s="129">
        <v>862</v>
      </c>
      <c r="B863" s="131" t="s">
        <v>2234</v>
      </c>
      <c r="C863" s="131" t="s">
        <v>24</v>
      </c>
      <c r="D863" s="131" t="s">
        <v>56</v>
      </c>
      <c r="E863" s="131" t="s">
        <v>2870</v>
      </c>
      <c r="F863" s="129">
        <v>106.01</v>
      </c>
      <c r="G863" s="129">
        <v>81</v>
      </c>
      <c r="H863" s="129">
        <v>86</v>
      </c>
      <c r="I863" s="129">
        <v>89</v>
      </c>
      <c r="J863" s="129">
        <v>48</v>
      </c>
    </row>
    <row r="864" spans="1:10" x14ac:dyDescent="0.3">
      <c r="A864" s="129">
        <v>863</v>
      </c>
      <c r="B864" s="131" t="s">
        <v>2241</v>
      </c>
      <c r="C864" s="131" t="s">
        <v>102</v>
      </c>
      <c r="D864" s="131" t="s">
        <v>101</v>
      </c>
      <c r="E864" s="131" t="s">
        <v>2861</v>
      </c>
      <c r="F864" s="129">
        <v>105.98</v>
      </c>
      <c r="G864" s="129">
        <v>81</v>
      </c>
      <c r="H864" s="129">
        <v>80</v>
      </c>
      <c r="I864" s="129">
        <v>81</v>
      </c>
      <c r="J864" s="129">
        <v>33</v>
      </c>
    </row>
    <row r="865" spans="1:10" x14ac:dyDescent="0.3">
      <c r="A865" s="129">
        <v>864</v>
      </c>
      <c r="B865" s="131" t="s">
        <v>3039</v>
      </c>
      <c r="C865" s="131" t="s">
        <v>28</v>
      </c>
      <c r="D865" s="131" t="s">
        <v>137</v>
      </c>
      <c r="E865" s="131" t="s">
        <v>2861</v>
      </c>
      <c r="F865" s="129">
        <v>105.96</v>
      </c>
      <c r="G865" s="129">
        <v>81</v>
      </c>
      <c r="H865" s="129">
        <v>74</v>
      </c>
      <c r="I865" s="129">
        <v>64</v>
      </c>
      <c r="J865" s="129">
        <v>74</v>
      </c>
    </row>
    <row r="866" spans="1:10" x14ac:dyDescent="0.3">
      <c r="A866" s="129">
        <v>865</v>
      </c>
      <c r="B866" s="131" t="s">
        <v>7681</v>
      </c>
      <c r="C866" s="131" t="s">
        <v>24</v>
      </c>
      <c r="D866" s="131" t="s">
        <v>23</v>
      </c>
      <c r="E866" s="131" t="s">
        <v>2861</v>
      </c>
      <c r="F866" s="129">
        <v>105.94</v>
      </c>
      <c r="G866" s="129">
        <v>81</v>
      </c>
      <c r="H866" s="129">
        <v>75</v>
      </c>
      <c r="I866" s="129">
        <v>40</v>
      </c>
      <c r="J866" s="129">
        <v>37</v>
      </c>
    </row>
    <row r="867" spans="1:10" x14ac:dyDescent="0.3">
      <c r="A867" s="129">
        <v>866</v>
      </c>
      <c r="B867" s="131" t="s">
        <v>1727</v>
      </c>
      <c r="C867" s="131" t="s">
        <v>36</v>
      </c>
      <c r="D867" s="131" t="s">
        <v>35</v>
      </c>
      <c r="E867" s="131" t="s">
        <v>2870</v>
      </c>
      <c r="F867" s="129">
        <v>105.93</v>
      </c>
      <c r="G867" s="129">
        <v>81</v>
      </c>
      <c r="H867" s="129">
        <v>84</v>
      </c>
      <c r="I867" s="129">
        <v>89</v>
      </c>
      <c r="J867" s="129">
        <v>93</v>
      </c>
    </row>
    <row r="868" spans="1:10" x14ac:dyDescent="0.3">
      <c r="A868" s="129">
        <v>867</v>
      </c>
      <c r="B868" s="131" t="s">
        <v>7142</v>
      </c>
      <c r="C868" s="131" t="s">
        <v>48</v>
      </c>
      <c r="D868" s="131" t="s">
        <v>1603</v>
      </c>
      <c r="E868" s="131" t="s">
        <v>2859</v>
      </c>
      <c r="F868" s="129">
        <v>105.93</v>
      </c>
      <c r="G868" s="129">
        <v>81</v>
      </c>
      <c r="H868" s="129">
        <v>87</v>
      </c>
      <c r="I868" s="129">
        <v>3</v>
      </c>
      <c r="J868" s="129">
        <v>16</v>
      </c>
    </row>
    <row r="869" spans="1:10" x14ac:dyDescent="0.3">
      <c r="A869" s="129">
        <v>868</v>
      </c>
      <c r="B869" s="131" t="s">
        <v>171</v>
      </c>
      <c r="C869" s="131" t="s">
        <v>48</v>
      </c>
      <c r="D869" s="131" t="s">
        <v>153</v>
      </c>
      <c r="E869" s="131" t="s">
        <v>2870</v>
      </c>
      <c r="F869" s="129">
        <v>105.9</v>
      </c>
      <c r="G869" s="129">
        <v>81</v>
      </c>
      <c r="H869" s="129">
        <v>79</v>
      </c>
      <c r="I869" s="129">
        <v>80</v>
      </c>
      <c r="J869" s="129">
        <v>75</v>
      </c>
    </row>
    <row r="870" spans="1:10" x14ac:dyDescent="0.3">
      <c r="A870" s="129">
        <v>869</v>
      </c>
      <c r="B870" s="131" t="s">
        <v>7435</v>
      </c>
      <c r="C870" s="131" t="s">
        <v>31</v>
      </c>
      <c r="D870" s="131" t="s">
        <v>223</v>
      </c>
      <c r="E870" s="131" t="s">
        <v>2861</v>
      </c>
      <c r="F870" s="129">
        <v>105.87</v>
      </c>
      <c r="G870" s="129">
        <v>81</v>
      </c>
      <c r="H870" s="129">
        <v>61</v>
      </c>
      <c r="I870" s="129">
        <v>67</v>
      </c>
      <c r="J870" s="129">
        <v>94</v>
      </c>
    </row>
    <row r="871" spans="1:10" x14ac:dyDescent="0.3">
      <c r="A871" s="129">
        <v>870</v>
      </c>
      <c r="B871" s="131" t="s">
        <v>2058</v>
      </c>
      <c r="C871" s="131" t="s">
        <v>24</v>
      </c>
      <c r="D871" s="131" t="s">
        <v>56</v>
      </c>
      <c r="E871" s="131" t="s">
        <v>2870</v>
      </c>
      <c r="F871" s="129">
        <v>105.84</v>
      </c>
      <c r="G871" s="129">
        <v>81</v>
      </c>
      <c r="H871" s="129">
        <v>86</v>
      </c>
      <c r="I871" s="129">
        <v>63</v>
      </c>
      <c r="J871" s="129">
        <v>55</v>
      </c>
    </row>
    <row r="872" spans="1:10" x14ac:dyDescent="0.3">
      <c r="A872" s="129">
        <v>871</v>
      </c>
      <c r="B872" s="131" t="s">
        <v>6068</v>
      </c>
      <c r="C872" s="131" t="s">
        <v>115</v>
      </c>
      <c r="D872" s="131" t="s">
        <v>121</v>
      </c>
      <c r="E872" s="131" t="s">
        <v>2870</v>
      </c>
      <c r="F872" s="129">
        <v>105.83</v>
      </c>
      <c r="G872" s="129">
        <v>81</v>
      </c>
      <c r="H872" s="129">
        <v>63</v>
      </c>
      <c r="I872" s="129">
        <v>78</v>
      </c>
      <c r="J872" s="129">
        <v>40</v>
      </c>
    </row>
    <row r="873" spans="1:10" x14ac:dyDescent="0.3">
      <c r="A873" s="129">
        <v>872</v>
      </c>
      <c r="B873" s="131" t="s">
        <v>1625</v>
      </c>
      <c r="C873" s="131" t="s">
        <v>24</v>
      </c>
      <c r="D873" s="131" t="s">
        <v>146</v>
      </c>
      <c r="E873" s="131" t="s">
        <v>2870</v>
      </c>
      <c r="F873" s="129">
        <v>105.81</v>
      </c>
      <c r="G873" s="129">
        <v>81</v>
      </c>
      <c r="H873" s="129">
        <v>85</v>
      </c>
      <c r="I873" s="129">
        <v>88</v>
      </c>
      <c r="J873" s="129">
        <v>76</v>
      </c>
    </row>
    <row r="874" spans="1:10" x14ac:dyDescent="0.3">
      <c r="A874" s="129">
        <v>873</v>
      </c>
      <c r="B874" s="131" t="s">
        <v>5742</v>
      </c>
      <c r="C874" s="131" t="s">
        <v>44</v>
      </c>
      <c r="D874" s="131" t="s">
        <v>111</v>
      </c>
      <c r="E874" s="131" t="s">
        <v>2861</v>
      </c>
      <c r="F874" s="129">
        <v>105.79</v>
      </c>
      <c r="G874" s="129">
        <v>81</v>
      </c>
      <c r="H874" s="129">
        <v>90</v>
      </c>
      <c r="I874" s="129">
        <v>97</v>
      </c>
      <c r="J874" s="129">
        <v>6</v>
      </c>
    </row>
    <row r="875" spans="1:10" x14ac:dyDescent="0.3">
      <c r="A875" s="129">
        <v>874</v>
      </c>
      <c r="B875" s="131" t="s">
        <v>7000</v>
      </c>
      <c r="C875" s="131" t="s">
        <v>28</v>
      </c>
      <c r="D875" s="131" t="s">
        <v>2846</v>
      </c>
      <c r="E875" s="131" t="s">
        <v>2861</v>
      </c>
      <c r="F875" s="129">
        <v>105.79</v>
      </c>
      <c r="G875" s="129">
        <v>81</v>
      </c>
      <c r="H875" s="129">
        <v>75</v>
      </c>
      <c r="I875" s="129">
        <v>8</v>
      </c>
      <c r="J875" s="129">
        <v>83</v>
      </c>
    </row>
    <row r="876" spans="1:10" x14ac:dyDescent="0.3">
      <c r="A876" s="129">
        <v>875</v>
      </c>
      <c r="B876" s="131" t="s">
        <v>2335</v>
      </c>
      <c r="C876" s="131" t="s">
        <v>245</v>
      </c>
      <c r="D876" s="131" t="s">
        <v>2842</v>
      </c>
      <c r="E876" s="131" t="s">
        <v>2870</v>
      </c>
      <c r="F876" s="129">
        <v>105.77</v>
      </c>
      <c r="G876" s="129">
        <v>81</v>
      </c>
      <c r="H876" s="129">
        <v>73</v>
      </c>
      <c r="I876" s="129">
        <v>43</v>
      </c>
      <c r="J876" s="129">
        <v>21</v>
      </c>
    </row>
    <row r="877" spans="1:10" x14ac:dyDescent="0.3">
      <c r="A877" s="129">
        <v>876</v>
      </c>
      <c r="B877" s="131" t="s">
        <v>2883</v>
      </c>
      <c r="C877" s="131" t="s">
        <v>36</v>
      </c>
      <c r="D877" s="131" t="s">
        <v>35</v>
      </c>
      <c r="E877" s="131" t="s">
        <v>2870</v>
      </c>
      <c r="F877" s="129">
        <v>105.77</v>
      </c>
      <c r="G877" s="129">
        <v>81</v>
      </c>
      <c r="H877" s="129">
        <v>93</v>
      </c>
      <c r="I877" s="129">
        <v>86</v>
      </c>
      <c r="J877" s="129">
        <v>98</v>
      </c>
    </row>
    <row r="878" spans="1:10" x14ac:dyDescent="0.3">
      <c r="A878" s="129">
        <v>877</v>
      </c>
      <c r="B878" s="131" t="s">
        <v>7286</v>
      </c>
      <c r="C878" s="131" t="s">
        <v>24</v>
      </c>
      <c r="D878" s="131" t="s">
        <v>81</v>
      </c>
      <c r="E878" s="131" t="s">
        <v>2870</v>
      </c>
      <c r="F878" s="129">
        <v>105.75</v>
      </c>
      <c r="G878" s="129">
        <v>81</v>
      </c>
      <c r="H878" s="129">
        <v>72</v>
      </c>
      <c r="I878" s="129">
        <v>46</v>
      </c>
      <c r="J878" s="129">
        <v>59</v>
      </c>
    </row>
    <row r="879" spans="1:10" x14ac:dyDescent="0.3">
      <c r="A879" s="129">
        <v>878</v>
      </c>
      <c r="B879" s="131" t="s">
        <v>8172</v>
      </c>
      <c r="C879" s="131" t="s">
        <v>36</v>
      </c>
      <c r="D879" s="131" t="s">
        <v>225</v>
      </c>
      <c r="E879" s="131" t="s">
        <v>2861</v>
      </c>
      <c r="F879" s="129">
        <v>105.74</v>
      </c>
      <c r="G879" s="129">
        <v>81</v>
      </c>
      <c r="H879" s="129">
        <v>6</v>
      </c>
      <c r="I879" s="129">
        <v>4</v>
      </c>
      <c r="J879" s="129">
        <v>53</v>
      </c>
    </row>
    <row r="880" spans="1:10" x14ac:dyDescent="0.3">
      <c r="A880" s="129">
        <v>879</v>
      </c>
      <c r="B880" s="131" t="s">
        <v>608</v>
      </c>
      <c r="C880" s="131" t="s">
        <v>115</v>
      </c>
      <c r="D880" s="131" t="s">
        <v>121</v>
      </c>
      <c r="E880" s="131" t="s">
        <v>2870</v>
      </c>
      <c r="F880" s="129">
        <v>105.71</v>
      </c>
      <c r="G880" s="129">
        <v>81</v>
      </c>
      <c r="H880" s="129">
        <v>76</v>
      </c>
      <c r="I880" s="129">
        <v>67</v>
      </c>
      <c r="J880" s="129">
        <v>55</v>
      </c>
    </row>
    <row r="881" spans="1:10" x14ac:dyDescent="0.3">
      <c r="A881" s="129">
        <v>880</v>
      </c>
      <c r="B881" s="131" t="s">
        <v>877</v>
      </c>
      <c r="C881" s="131" t="s">
        <v>31</v>
      </c>
      <c r="D881" s="131" t="s">
        <v>88</v>
      </c>
      <c r="E881" s="131" t="s">
        <v>2870</v>
      </c>
      <c r="F881" s="129">
        <v>105.68</v>
      </c>
      <c r="G881" s="129">
        <v>81</v>
      </c>
      <c r="H881" s="129">
        <v>84</v>
      </c>
      <c r="I881" s="129">
        <v>87</v>
      </c>
      <c r="J881" s="129">
        <v>82</v>
      </c>
    </row>
    <row r="882" spans="1:10" x14ac:dyDescent="0.3">
      <c r="A882" s="129">
        <v>881</v>
      </c>
      <c r="B882" s="131" t="s">
        <v>346</v>
      </c>
      <c r="C882" s="131" t="s">
        <v>102</v>
      </c>
      <c r="D882" s="131" t="s">
        <v>218</v>
      </c>
      <c r="E882" s="131" t="s">
        <v>2870</v>
      </c>
      <c r="F882" s="129">
        <v>105.65</v>
      </c>
      <c r="G882" s="129">
        <v>81</v>
      </c>
      <c r="H882" s="129">
        <v>60</v>
      </c>
      <c r="I882" s="129">
        <v>75</v>
      </c>
      <c r="J882" s="129">
        <v>39</v>
      </c>
    </row>
    <row r="883" spans="1:10" x14ac:dyDescent="0.3">
      <c r="A883" s="129">
        <v>882</v>
      </c>
      <c r="B883" s="131" t="s">
        <v>297</v>
      </c>
      <c r="C883" s="131" t="s">
        <v>28</v>
      </c>
      <c r="D883" s="131" t="s">
        <v>2829</v>
      </c>
      <c r="E883" s="131" t="s">
        <v>2870</v>
      </c>
      <c r="F883" s="129">
        <v>105.61</v>
      </c>
      <c r="G883" s="129">
        <v>81</v>
      </c>
      <c r="H883" s="129">
        <v>89</v>
      </c>
      <c r="I883" s="129">
        <v>85</v>
      </c>
      <c r="J883" s="129">
        <v>79</v>
      </c>
    </row>
    <row r="884" spans="1:10" x14ac:dyDescent="0.3">
      <c r="A884" s="129">
        <v>883</v>
      </c>
      <c r="B884" s="131" t="s">
        <v>6905</v>
      </c>
      <c r="C884" s="131" t="s">
        <v>44</v>
      </c>
      <c r="D884" s="131" t="s">
        <v>111</v>
      </c>
      <c r="E884" s="131" t="s">
        <v>2861</v>
      </c>
      <c r="F884" s="129">
        <v>105.58</v>
      </c>
      <c r="G884" s="129">
        <v>81</v>
      </c>
      <c r="H884" s="129">
        <v>97</v>
      </c>
      <c r="I884" s="129">
        <v>22</v>
      </c>
      <c r="J884" s="129">
        <v>9</v>
      </c>
    </row>
    <row r="885" spans="1:10" x14ac:dyDescent="0.3">
      <c r="A885" s="129">
        <v>884</v>
      </c>
      <c r="B885" s="131" t="s">
        <v>155</v>
      </c>
      <c r="C885" s="131" t="s">
        <v>24</v>
      </c>
      <c r="D885" s="131" t="s">
        <v>56</v>
      </c>
      <c r="E885" s="131" t="s">
        <v>2870</v>
      </c>
      <c r="F885" s="129">
        <v>105.58</v>
      </c>
      <c r="G885" s="129">
        <v>81</v>
      </c>
      <c r="H885" s="129">
        <v>82</v>
      </c>
      <c r="I885" s="129">
        <v>89</v>
      </c>
      <c r="J885" s="129">
        <v>82</v>
      </c>
    </row>
    <row r="886" spans="1:10" x14ac:dyDescent="0.3">
      <c r="A886" s="129">
        <v>885</v>
      </c>
      <c r="B886" s="131" t="s">
        <v>7694</v>
      </c>
      <c r="C886" s="131" t="s">
        <v>44</v>
      </c>
      <c r="D886" s="131" t="s">
        <v>209</v>
      </c>
      <c r="E886" s="131" t="s">
        <v>2859</v>
      </c>
      <c r="F886" s="129">
        <v>105.53</v>
      </c>
      <c r="G886" s="129">
        <v>81</v>
      </c>
      <c r="H886" s="129">
        <v>84</v>
      </c>
      <c r="I886" s="129">
        <v>49</v>
      </c>
      <c r="J886" s="129">
        <v>24</v>
      </c>
    </row>
    <row r="887" spans="1:10" x14ac:dyDescent="0.3">
      <c r="A887" s="129">
        <v>886</v>
      </c>
      <c r="B887" s="131" t="s">
        <v>1444</v>
      </c>
      <c r="C887" s="131" t="s">
        <v>28</v>
      </c>
      <c r="D887" s="131" t="s">
        <v>137</v>
      </c>
      <c r="E887" s="131" t="s">
        <v>2870</v>
      </c>
      <c r="F887" s="129">
        <v>105.52</v>
      </c>
      <c r="G887" s="129">
        <v>81</v>
      </c>
      <c r="H887" s="129">
        <v>72</v>
      </c>
      <c r="I887" s="129">
        <v>77</v>
      </c>
      <c r="J887" s="129">
        <v>71</v>
      </c>
    </row>
    <row r="888" spans="1:10" x14ac:dyDescent="0.3">
      <c r="A888" s="129">
        <v>887</v>
      </c>
      <c r="B888" s="131" t="s">
        <v>645</v>
      </c>
      <c r="C888" s="131" t="s">
        <v>24</v>
      </c>
      <c r="D888" s="131" t="s">
        <v>56</v>
      </c>
      <c r="E888" s="131" t="s">
        <v>2870</v>
      </c>
      <c r="F888" s="129">
        <v>105.44</v>
      </c>
      <c r="G888" s="129">
        <v>81</v>
      </c>
      <c r="H888" s="129">
        <v>86</v>
      </c>
      <c r="I888" s="129">
        <v>93</v>
      </c>
      <c r="J888" s="129">
        <v>83</v>
      </c>
    </row>
    <row r="889" spans="1:10" x14ac:dyDescent="0.3">
      <c r="A889" s="129">
        <v>888</v>
      </c>
      <c r="B889" s="131" t="s">
        <v>7250</v>
      </c>
      <c r="C889" s="131" t="s">
        <v>24</v>
      </c>
      <c r="D889" s="131" t="s">
        <v>404</v>
      </c>
      <c r="E889" s="131" t="s">
        <v>2861</v>
      </c>
      <c r="F889" s="129">
        <v>105.37</v>
      </c>
      <c r="G889" s="129">
        <v>81</v>
      </c>
      <c r="H889" s="129">
        <v>76</v>
      </c>
      <c r="I889" s="129">
        <v>71</v>
      </c>
      <c r="J889" s="129">
        <v>49</v>
      </c>
    </row>
    <row r="890" spans="1:10" x14ac:dyDescent="0.3">
      <c r="A890" s="129">
        <v>889</v>
      </c>
      <c r="B890" s="131" t="s">
        <v>9406</v>
      </c>
      <c r="C890" s="131" t="s">
        <v>31</v>
      </c>
      <c r="D890" s="131" t="s">
        <v>2833</v>
      </c>
      <c r="E890" s="131" t="s">
        <v>2861</v>
      </c>
      <c r="F890" s="129">
        <v>105.36</v>
      </c>
      <c r="G890" s="129">
        <v>81</v>
      </c>
      <c r="H890" s="129">
        <v>42</v>
      </c>
      <c r="I890" s="129">
        <v>4</v>
      </c>
      <c r="J890" s="129">
        <v>15</v>
      </c>
    </row>
    <row r="891" spans="1:10" x14ac:dyDescent="0.3">
      <c r="A891" s="129">
        <v>890</v>
      </c>
      <c r="B891" s="131" t="s">
        <v>1748</v>
      </c>
      <c r="C891" s="131" t="s">
        <v>36</v>
      </c>
      <c r="D891" s="131" t="s">
        <v>276</v>
      </c>
      <c r="E891" s="131" t="s">
        <v>2870</v>
      </c>
      <c r="F891" s="129">
        <v>105.35</v>
      </c>
      <c r="G891" s="129">
        <v>81</v>
      </c>
      <c r="H891" s="129">
        <v>89</v>
      </c>
      <c r="I891" s="129">
        <v>92</v>
      </c>
      <c r="J891" s="129">
        <v>94</v>
      </c>
    </row>
    <row r="892" spans="1:10" x14ac:dyDescent="0.3">
      <c r="A892" s="129">
        <v>891</v>
      </c>
      <c r="B892" s="131" t="s">
        <v>6426</v>
      </c>
      <c r="C892" s="131" t="s">
        <v>24</v>
      </c>
      <c r="D892" s="131" t="s">
        <v>117</v>
      </c>
      <c r="E892" s="131" t="s">
        <v>2870</v>
      </c>
      <c r="F892" s="129">
        <v>105.35</v>
      </c>
      <c r="G892" s="129">
        <v>81</v>
      </c>
      <c r="H892" s="129">
        <v>92</v>
      </c>
      <c r="I892" s="129">
        <v>78</v>
      </c>
      <c r="J892" s="129">
        <v>28</v>
      </c>
    </row>
    <row r="893" spans="1:10" x14ac:dyDescent="0.3">
      <c r="A893" s="129">
        <v>892</v>
      </c>
      <c r="B893" s="131" t="s">
        <v>1043</v>
      </c>
      <c r="C893" s="131" t="s">
        <v>28</v>
      </c>
      <c r="D893" s="131" t="s">
        <v>2827</v>
      </c>
      <c r="E893" s="131" t="s">
        <v>2870</v>
      </c>
      <c r="F893" s="129">
        <v>105.32</v>
      </c>
      <c r="G893" s="129">
        <v>81</v>
      </c>
      <c r="H893" s="129">
        <v>68</v>
      </c>
      <c r="I893" s="129">
        <v>82</v>
      </c>
      <c r="J893" s="129">
        <v>58</v>
      </c>
    </row>
    <row r="894" spans="1:10" x14ac:dyDescent="0.3">
      <c r="A894" s="129">
        <v>893</v>
      </c>
      <c r="B894" s="131" t="s">
        <v>8336</v>
      </c>
      <c r="C894" s="131" t="s">
        <v>24</v>
      </c>
      <c r="D894" s="131" t="s">
        <v>146</v>
      </c>
      <c r="E894" s="131" t="s">
        <v>2870</v>
      </c>
      <c r="F894" s="129">
        <v>105.32</v>
      </c>
      <c r="G894" s="129">
        <v>81</v>
      </c>
      <c r="H894" s="129">
        <v>35</v>
      </c>
      <c r="I894" s="129">
        <v>18</v>
      </c>
      <c r="J894" s="129">
        <v>19</v>
      </c>
    </row>
    <row r="895" spans="1:10" x14ac:dyDescent="0.3">
      <c r="A895" s="129">
        <v>894</v>
      </c>
      <c r="B895" s="131" t="s">
        <v>283</v>
      </c>
      <c r="C895" s="131" t="s">
        <v>28</v>
      </c>
      <c r="D895" s="131" t="s">
        <v>162</v>
      </c>
      <c r="E895" s="131" t="s">
        <v>2870</v>
      </c>
      <c r="F895" s="129">
        <v>105.31</v>
      </c>
      <c r="G895" s="129">
        <v>81</v>
      </c>
      <c r="H895" s="129">
        <v>87</v>
      </c>
      <c r="I895" s="129">
        <v>84</v>
      </c>
      <c r="J895" s="129">
        <v>72</v>
      </c>
    </row>
    <row r="896" spans="1:10" x14ac:dyDescent="0.3">
      <c r="A896" s="129">
        <v>895</v>
      </c>
      <c r="B896" s="131" t="s">
        <v>1177</v>
      </c>
      <c r="C896" s="131" t="s">
        <v>66</v>
      </c>
      <c r="D896" s="131" t="s">
        <v>259</v>
      </c>
      <c r="E896" s="131" t="s">
        <v>2861</v>
      </c>
      <c r="F896" s="129">
        <v>105.3</v>
      </c>
      <c r="G896" s="129">
        <v>81</v>
      </c>
      <c r="H896" s="129">
        <v>57</v>
      </c>
      <c r="I896" s="129">
        <v>63</v>
      </c>
      <c r="J896" s="129">
        <v>64</v>
      </c>
    </row>
    <row r="897" spans="1:10" x14ac:dyDescent="0.3">
      <c r="A897" s="129">
        <v>896</v>
      </c>
      <c r="B897" s="131" t="s">
        <v>2084</v>
      </c>
      <c r="C897" s="131" t="s">
        <v>24</v>
      </c>
      <c r="D897" s="131" t="s">
        <v>70</v>
      </c>
      <c r="E897" s="131" t="s">
        <v>2870</v>
      </c>
      <c r="F897" s="129">
        <v>105.3</v>
      </c>
      <c r="G897" s="129">
        <v>81</v>
      </c>
      <c r="H897" s="129">
        <v>22</v>
      </c>
      <c r="I897" s="129">
        <v>6</v>
      </c>
      <c r="J897" s="129">
        <v>19</v>
      </c>
    </row>
    <row r="898" spans="1:10" x14ac:dyDescent="0.3">
      <c r="A898" s="129">
        <v>897</v>
      </c>
      <c r="B898" s="131" t="s">
        <v>7005</v>
      </c>
      <c r="C898" s="131" t="s">
        <v>28</v>
      </c>
      <c r="D898" s="131" t="s">
        <v>137</v>
      </c>
      <c r="E898" s="131" t="s">
        <v>2870</v>
      </c>
      <c r="F898" s="129">
        <v>105.21</v>
      </c>
      <c r="G898" s="129">
        <v>81</v>
      </c>
      <c r="H898" s="129">
        <v>78</v>
      </c>
      <c r="I898" s="129">
        <v>74</v>
      </c>
      <c r="J898" s="129">
        <v>70</v>
      </c>
    </row>
    <row r="899" spans="1:10" x14ac:dyDescent="0.3">
      <c r="A899" s="129">
        <v>898</v>
      </c>
      <c r="B899" s="131" t="s">
        <v>8332</v>
      </c>
      <c r="C899" s="131" t="s">
        <v>36</v>
      </c>
      <c r="D899" s="131" t="s">
        <v>1871</v>
      </c>
      <c r="E899" s="131" t="s">
        <v>2861</v>
      </c>
      <c r="F899" s="129">
        <v>105.2</v>
      </c>
      <c r="G899" s="129">
        <v>81</v>
      </c>
      <c r="H899" s="129">
        <v>53</v>
      </c>
      <c r="I899" s="129">
        <v>9</v>
      </c>
      <c r="J899" s="129">
        <v>37</v>
      </c>
    </row>
    <row r="900" spans="1:10" x14ac:dyDescent="0.3">
      <c r="A900" s="129">
        <v>899</v>
      </c>
      <c r="B900" s="131" t="s">
        <v>337</v>
      </c>
      <c r="C900" s="131" t="s">
        <v>115</v>
      </c>
      <c r="D900" s="131" t="s">
        <v>200</v>
      </c>
      <c r="E900" s="131" t="s">
        <v>2870</v>
      </c>
      <c r="F900" s="129">
        <v>105.18</v>
      </c>
      <c r="G900" s="129">
        <v>81</v>
      </c>
      <c r="H900" s="129">
        <v>72</v>
      </c>
      <c r="I900" s="129">
        <v>67</v>
      </c>
      <c r="J900" s="129">
        <v>56</v>
      </c>
    </row>
    <row r="901" spans="1:10" x14ac:dyDescent="0.3">
      <c r="A901" s="129">
        <v>900</v>
      </c>
      <c r="B901" s="131" t="s">
        <v>7014</v>
      </c>
      <c r="C901" s="131" t="s">
        <v>28</v>
      </c>
      <c r="D901" s="131" t="s">
        <v>137</v>
      </c>
      <c r="E901" s="131" t="s">
        <v>2870</v>
      </c>
      <c r="F901" s="129">
        <v>105.16</v>
      </c>
      <c r="G901" s="129">
        <v>81</v>
      </c>
      <c r="H901" s="129">
        <v>74</v>
      </c>
      <c r="I901" s="129">
        <v>67</v>
      </c>
      <c r="J901" s="129">
        <v>44</v>
      </c>
    </row>
    <row r="902" spans="1:10" x14ac:dyDescent="0.3">
      <c r="A902" s="129">
        <v>901</v>
      </c>
      <c r="B902" s="131" t="s">
        <v>1490</v>
      </c>
      <c r="C902" s="131" t="s">
        <v>24</v>
      </c>
      <c r="D902" s="131" t="s">
        <v>92</v>
      </c>
      <c r="E902" s="131" t="s">
        <v>2870</v>
      </c>
      <c r="F902" s="129">
        <v>105.13</v>
      </c>
      <c r="G902" s="129">
        <v>81</v>
      </c>
      <c r="H902" s="129">
        <v>79</v>
      </c>
      <c r="I902" s="129">
        <v>73</v>
      </c>
      <c r="J902" s="129">
        <v>80</v>
      </c>
    </row>
    <row r="903" spans="1:10" x14ac:dyDescent="0.3">
      <c r="A903" s="129">
        <v>902</v>
      </c>
      <c r="B903" s="131" t="s">
        <v>213</v>
      </c>
      <c r="C903" s="131" t="s">
        <v>66</v>
      </c>
      <c r="D903" s="131" t="s">
        <v>841</v>
      </c>
      <c r="E903" s="131" t="s">
        <v>2861</v>
      </c>
      <c r="F903" s="129">
        <v>105.12</v>
      </c>
      <c r="G903" s="129">
        <v>81</v>
      </c>
      <c r="H903" s="129">
        <v>67</v>
      </c>
      <c r="I903" s="129">
        <v>85</v>
      </c>
      <c r="J903" s="129">
        <v>83</v>
      </c>
    </row>
    <row r="904" spans="1:10" x14ac:dyDescent="0.3">
      <c r="A904" s="129">
        <v>903</v>
      </c>
      <c r="B904" s="131" t="s">
        <v>785</v>
      </c>
      <c r="C904" s="131" t="s">
        <v>24</v>
      </c>
      <c r="D904" s="131" t="s">
        <v>56</v>
      </c>
      <c r="E904" s="131" t="s">
        <v>2870</v>
      </c>
      <c r="F904" s="129">
        <v>105.12</v>
      </c>
      <c r="G904" s="129">
        <v>81</v>
      </c>
      <c r="H904" s="129">
        <v>73</v>
      </c>
      <c r="I904" s="129">
        <v>32</v>
      </c>
      <c r="J904" s="129">
        <v>73</v>
      </c>
    </row>
    <row r="905" spans="1:10" x14ac:dyDescent="0.3">
      <c r="A905" s="129">
        <v>904</v>
      </c>
      <c r="B905" s="131" t="s">
        <v>6920</v>
      </c>
      <c r="C905" s="131" t="s">
        <v>150</v>
      </c>
      <c r="D905" s="131" t="s">
        <v>2838</v>
      </c>
      <c r="E905" s="131" t="s">
        <v>2861</v>
      </c>
      <c r="F905" s="129">
        <v>105.07</v>
      </c>
      <c r="G905" s="129">
        <v>81</v>
      </c>
      <c r="H905" s="129">
        <v>83</v>
      </c>
      <c r="I905" s="129">
        <v>60</v>
      </c>
      <c r="J905" s="129">
        <v>88</v>
      </c>
    </row>
    <row r="906" spans="1:10" x14ac:dyDescent="0.3">
      <c r="A906" s="129">
        <v>905</v>
      </c>
      <c r="B906" s="131" t="s">
        <v>2910</v>
      </c>
      <c r="C906" s="131" t="s">
        <v>115</v>
      </c>
      <c r="D906" s="131" t="s">
        <v>577</v>
      </c>
      <c r="E906" s="131" t="s">
        <v>2870</v>
      </c>
      <c r="F906" s="129">
        <v>105.05</v>
      </c>
      <c r="G906" s="129">
        <v>81</v>
      </c>
      <c r="H906" s="129">
        <v>87</v>
      </c>
      <c r="I906" s="129">
        <v>93</v>
      </c>
      <c r="J906" s="129">
        <v>98</v>
      </c>
    </row>
    <row r="907" spans="1:10" x14ac:dyDescent="0.3">
      <c r="A907" s="129">
        <v>906</v>
      </c>
      <c r="B907" s="131" t="s">
        <v>5806</v>
      </c>
      <c r="C907" s="131" t="s">
        <v>31</v>
      </c>
      <c r="D907" s="131" t="s">
        <v>436</v>
      </c>
      <c r="E907" s="131" t="s">
        <v>2870</v>
      </c>
      <c r="F907" s="129">
        <v>105.03</v>
      </c>
      <c r="G907" s="129">
        <v>80</v>
      </c>
      <c r="H907" s="129">
        <v>74</v>
      </c>
      <c r="I907" s="129">
        <v>72</v>
      </c>
      <c r="J907" s="129">
        <v>66</v>
      </c>
    </row>
    <row r="908" spans="1:10" x14ac:dyDescent="0.3">
      <c r="A908" s="129">
        <v>907</v>
      </c>
      <c r="B908" s="131" t="s">
        <v>1042</v>
      </c>
      <c r="C908" s="131" t="s">
        <v>36</v>
      </c>
      <c r="D908" s="131" t="s">
        <v>408</v>
      </c>
      <c r="E908" s="131" t="s">
        <v>2870</v>
      </c>
      <c r="F908" s="129">
        <v>105.02</v>
      </c>
      <c r="G908" s="129">
        <v>80</v>
      </c>
      <c r="H908" s="129">
        <v>45</v>
      </c>
      <c r="I908" s="129">
        <v>64</v>
      </c>
      <c r="J908" s="129">
        <v>77</v>
      </c>
    </row>
    <row r="909" spans="1:10" x14ac:dyDescent="0.3">
      <c r="A909" s="129">
        <v>908</v>
      </c>
      <c r="B909" s="131" t="s">
        <v>7850</v>
      </c>
      <c r="C909" s="131" t="s">
        <v>31</v>
      </c>
      <c r="D909" s="131" t="s">
        <v>2825</v>
      </c>
      <c r="E909" s="131" t="s">
        <v>2861</v>
      </c>
      <c r="F909" s="129">
        <v>105</v>
      </c>
      <c r="G909" s="129">
        <v>80</v>
      </c>
      <c r="H909" s="129">
        <v>57</v>
      </c>
      <c r="I909" s="129">
        <v>14</v>
      </c>
      <c r="J909" s="129">
        <v>19</v>
      </c>
    </row>
    <row r="910" spans="1:10" x14ac:dyDescent="0.3">
      <c r="A910" s="129">
        <v>909</v>
      </c>
      <c r="B910" s="131" t="s">
        <v>1860</v>
      </c>
      <c r="C910" s="131" t="s">
        <v>150</v>
      </c>
      <c r="D910" s="131" t="s">
        <v>2835</v>
      </c>
      <c r="E910" s="131" t="s">
        <v>2870</v>
      </c>
      <c r="F910" s="129">
        <v>104.97</v>
      </c>
      <c r="G910" s="129">
        <v>80</v>
      </c>
      <c r="H910" s="129">
        <v>72</v>
      </c>
      <c r="I910" s="129">
        <v>71</v>
      </c>
      <c r="J910" s="129">
        <v>73</v>
      </c>
    </row>
    <row r="911" spans="1:10" x14ac:dyDescent="0.3">
      <c r="A911" s="129">
        <v>910</v>
      </c>
      <c r="B911" s="131" t="s">
        <v>1506</v>
      </c>
      <c r="C911" s="131" t="s">
        <v>31</v>
      </c>
      <c r="D911" s="131" t="s">
        <v>109</v>
      </c>
      <c r="E911" s="131" t="s">
        <v>2870</v>
      </c>
      <c r="F911" s="129">
        <v>104.96</v>
      </c>
      <c r="G911" s="129">
        <v>80</v>
      </c>
      <c r="H911" s="129">
        <v>86</v>
      </c>
      <c r="I911" s="129">
        <v>97</v>
      </c>
      <c r="J911" s="129">
        <v>96</v>
      </c>
    </row>
    <row r="912" spans="1:10" x14ac:dyDescent="0.3">
      <c r="A912" s="129">
        <v>911</v>
      </c>
      <c r="B912" s="131" t="s">
        <v>2345</v>
      </c>
      <c r="C912" s="131" t="s">
        <v>48</v>
      </c>
      <c r="D912" s="131" t="s">
        <v>1168</v>
      </c>
      <c r="E912" s="131" t="s">
        <v>2870</v>
      </c>
      <c r="F912" s="129">
        <v>104.95</v>
      </c>
      <c r="G912" s="129">
        <v>80</v>
      </c>
      <c r="H912" s="129">
        <v>82</v>
      </c>
      <c r="I912" s="129">
        <v>25</v>
      </c>
      <c r="J912" s="129">
        <v>50</v>
      </c>
    </row>
    <row r="913" spans="1:10" x14ac:dyDescent="0.3">
      <c r="A913" s="129">
        <v>912</v>
      </c>
      <c r="B913" s="131" t="s">
        <v>898</v>
      </c>
      <c r="C913" s="131" t="s">
        <v>102</v>
      </c>
      <c r="D913" s="131" t="s">
        <v>326</v>
      </c>
      <c r="E913" s="131" t="s">
        <v>2870</v>
      </c>
      <c r="F913" s="129">
        <v>104.94</v>
      </c>
      <c r="G913" s="129">
        <v>80</v>
      </c>
      <c r="H913" s="129">
        <v>85</v>
      </c>
      <c r="I913" s="129">
        <v>90</v>
      </c>
      <c r="J913" s="129">
        <v>96</v>
      </c>
    </row>
    <row r="914" spans="1:10" x14ac:dyDescent="0.3">
      <c r="A914" s="129">
        <v>913</v>
      </c>
      <c r="B914" s="131" t="s">
        <v>3027</v>
      </c>
      <c r="C914" s="131" t="s">
        <v>66</v>
      </c>
      <c r="D914" s="131" t="s">
        <v>259</v>
      </c>
      <c r="E914" s="131" t="s">
        <v>2870</v>
      </c>
      <c r="F914" s="129">
        <v>104.91</v>
      </c>
      <c r="G914" s="129">
        <v>80</v>
      </c>
      <c r="H914" s="129">
        <v>81</v>
      </c>
      <c r="I914" s="129">
        <v>86</v>
      </c>
      <c r="J914" s="129">
        <v>82</v>
      </c>
    </row>
    <row r="915" spans="1:10" x14ac:dyDescent="0.3">
      <c r="A915" s="129">
        <v>914</v>
      </c>
      <c r="B915" s="131" t="s">
        <v>4772</v>
      </c>
      <c r="C915" s="131" t="s">
        <v>24</v>
      </c>
      <c r="D915" s="131" t="s">
        <v>169</v>
      </c>
      <c r="E915" s="131" t="s">
        <v>2870</v>
      </c>
      <c r="F915" s="129">
        <v>104.86</v>
      </c>
      <c r="G915" s="129">
        <v>80</v>
      </c>
      <c r="H915" s="129">
        <v>84</v>
      </c>
      <c r="I915" s="129">
        <v>63</v>
      </c>
      <c r="J915" s="129">
        <v>25</v>
      </c>
    </row>
    <row r="916" spans="1:10" x14ac:dyDescent="0.3">
      <c r="A916" s="129">
        <v>915</v>
      </c>
      <c r="B916" s="131" t="s">
        <v>7875</v>
      </c>
      <c r="C916" s="131" t="s">
        <v>28</v>
      </c>
      <c r="D916" s="131" t="s">
        <v>27</v>
      </c>
      <c r="E916" s="131" t="s">
        <v>2870</v>
      </c>
      <c r="F916" s="129">
        <v>104.84</v>
      </c>
      <c r="G916" s="129">
        <v>80</v>
      </c>
      <c r="H916" s="129">
        <v>67</v>
      </c>
      <c r="I916" s="129">
        <v>33</v>
      </c>
      <c r="J916" s="129">
        <v>43</v>
      </c>
    </row>
    <row r="917" spans="1:10" x14ac:dyDescent="0.3">
      <c r="A917" s="129">
        <v>916</v>
      </c>
      <c r="B917" s="131" t="s">
        <v>6440</v>
      </c>
      <c r="C917" s="131" t="s">
        <v>31</v>
      </c>
      <c r="D917" s="131" t="s">
        <v>2833</v>
      </c>
      <c r="E917" s="131" t="s">
        <v>2861</v>
      </c>
      <c r="F917" s="129">
        <v>104.82</v>
      </c>
      <c r="G917" s="129">
        <v>80</v>
      </c>
      <c r="H917" s="129">
        <v>63</v>
      </c>
      <c r="I917" s="129">
        <v>52</v>
      </c>
      <c r="J917" s="129">
        <v>65</v>
      </c>
    </row>
    <row r="918" spans="1:10" x14ac:dyDescent="0.3">
      <c r="A918" s="129">
        <v>917</v>
      </c>
      <c r="B918" s="131" t="s">
        <v>1237</v>
      </c>
      <c r="C918" s="131" t="s">
        <v>36</v>
      </c>
      <c r="D918" s="131" t="s">
        <v>225</v>
      </c>
      <c r="E918" s="131" t="s">
        <v>2861</v>
      </c>
      <c r="F918" s="129">
        <v>104.81</v>
      </c>
      <c r="G918" s="129">
        <v>80</v>
      </c>
      <c r="H918" s="129">
        <v>75</v>
      </c>
      <c r="I918" s="129">
        <v>69</v>
      </c>
      <c r="J918" s="129">
        <v>40</v>
      </c>
    </row>
    <row r="919" spans="1:10" x14ac:dyDescent="0.3">
      <c r="A919" s="129">
        <v>918</v>
      </c>
      <c r="B919" s="131" t="s">
        <v>1391</v>
      </c>
      <c r="C919" s="131" t="s">
        <v>24</v>
      </c>
      <c r="D919" s="131" t="s">
        <v>23</v>
      </c>
      <c r="E919" s="131" t="s">
        <v>2861</v>
      </c>
      <c r="F919" s="129">
        <v>104.8</v>
      </c>
      <c r="G919" s="129">
        <v>80</v>
      </c>
      <c r="H919" s="129">
        <v>77</v>
      </c>
      <c r="I919" s="129">
        <v>71</v>
      </c>
      <c r="J919" s="129">
        <v>81</v>
      </c>
    </row>
    <row r="920" spans="1:10" x14ac:dyDescent="0.3">
      <c r="A920" s="129">
        <v>919</v>
      </c>
      <c r="B920" s="131" t="s">
        <v>1254</v>
      </c>
      <c r="C920" s="131" t="s">
        <v>245</v>
      </c>
      <c r="D920" s="131" t="s">
        <v>698</v>
      </c>
      <c r="E920" s="131" t="s">
        <v>2870</v>
      </c>
      <c r="F920" s="129">
        <v>104.79</v>
      </c>
      <c r="G920" s="129">
        <v>80</v>
      </c>
      <c r="H920" s="129">
        <v>64</v>
      </c>
      <c r="I920" s="129">
        <v>14</v>
      </c>
      <c r="J920" s="129">
        <v>33</v>
      </c>
    </row>
    <row r="921" spans="1:10" x14ac:dyDescent="0.3">
      <c r="A921" s="129">
        <v>920</v>
      </c>
      <c r="B921" s="131" t="s">
        <v>1261</v>
      </c>
      <c r="C921" s="131" t="s">
        <v>44</v>
      </c>
      <c r="D921" s="131" t="s">
        <v>2849</v>
      </c>
      <c r="E921" s="131" t="s">
        <v>2861</v>
      </c>
      <c r="F921" s="129">
        <v>104.79</v>
      </c>
      <c r="G921" s="129">
        <v>80</v>
      </c>
      <c r="H921" s="129">
        <v>73</v>
      </c>
      <c r="I921" s="129">
        <v>44</v>
      </c>
      <c r="J921" s="129">
        <v>31</v>
      </c>
    </row>
    <row r="922" spans="1:10" x14ac:dyDescent="0.3">
      <c r="A922" s="129">
        <v>921</v>
      </c>
      <c r="B922" s="131" t="s">
        <v>999</v>
      </c>
      <c r="C922" s="131" t="s">
        <v>44</v>
      </c>
      <c r="D922" s="131" t="s">
        <v>694</v>
      </c>
      <c r="E922" s="131" t="s">
        <v>2861</v>
      </c>
      <c r="F922" s="129">
        <v>104.77</v>
      </c>
      <c r="G922" s="129">
        <v>80</v>
      </c>
      <c r="H922" s="129">
        <v>72</v>
      </c>
      <c r="I922" s="129">
        <v>59</v>
      </c>
      <c r="J922" s="129">
        <v>65</v>
      </c>
    </row>
    <row r="923" spans="1:10" x14ac:dyDescent="0.3">
      <c r="A923" s="129">
        <v>922</v>
      </c>
      <c r="B923" s="131" t="s">
        <v>2024</v>
      </c>
      <c r="C923" s="131" t="s">
        <v>31</v>
      </c>
      <c r="D923" s="131" t="s">
        <v>223</v>
      </c>
      <c r="E923" s="131" t="s">
        <v>2870</v>
      </c>
      <c r="F923" s="129">
        <v>104.76</v>
      </c>
      <c r="G923" s="129">
        <v>80</v>
      </c>
      <c r="H923" s="129">
        <v>73</v>
      </c>
      <c r="I923" s="129">
        <v>48</v>
      </c>
      <c r="J923" s="129">
        <v>41</v>
      </c>
    </row>
    <row r="924" spans="1:10" x14ac:dyDescent="0.3">
      <c r="A924" s="129">
        <v>923</v>
      </c>
      <c r="B924" s="131" t="s">
        <v>9407</v>
      </c>
      <c r="C924" s="131" t="s">
        <v>44</v>
      </c>
      <c r="D924" s="131" t="s">
        <v>111</v>
      </c>
      <c r="E924" s="131" t="s">
        <v>2861</v>
      </c>
      <c r="F924" s="129">
        <v>104.75</v>
      </c>
      <c r="G924" s="129">
        <v>80</v>
      </c>
      <c r="H924" s="129">
        <v>55</v>
      </c>
      <c r="I924" s="129">
        <v>91</v>
      </c>
      <c r="J924" s="129">
        <v>29</v>
      </c>
    </row>
    <row r="925" spans="1:10" x14ac:dyDescent="0.3">
      <c r="A925" s="129">
        <v>924</v>
      </c>
      <c r="B925" s="131" t="s">
        <v>1316</v>
      </c>
      <c r="C925" s="131" t="s">
        <v>48</v>
      </c>
      <c r="D925" s="131" t="s">
        <v>1168</v>
      </c>
      <c r="E925" s="131" t="s">
        <v>2870</v>
      </c>
      <c r="F925" s="129">
        <v>104.75</v>
      </c>
      <c r="G925" s="129">
        <v>80</v>
      </c>
      <c r="H925" s="129">
        <v>74</v>
      </c>
      <c r="I925" s="129">
        <v>38</v>
      </c>
      <c r="J925" s="129">
        <v>68</v>
      </c>
    </row>
    <row r="926" spans="1:10" x14ac:dyDescent="0.3">
      <c r="A926" s="129">
        <v>925</v>
      </c>
      <c r="B926" s="131" t="s">
        <v>6602</v>
      </c>
      <c r="C926" s="131" t="s">
        <v>44</v>
      </c>
      <c r="D926" s="131" t="s">
        <v>111</v>
      </c>
      <c r="E926" s="131" t="s">
        <v>2861</v>
      </c>
      <c r="F926" s="129">
        <v>104.74</v>
      </c>
      <c r="G926" s="129">
        <v>80</v>
      </c>
      <c r="H926" s="129">
        <v>93</v>
      </c>
      <c r="I926" s="129">
        <v>86</v>
      </c>
      <c r="J926" s="129">
        <v>56</v>
      </c>
    </row>
    <row r="927" spans="1:10" x14ac:dyDescent="0.3">
      <c r="A927" s="129">
        <v>926</v>
      </c>
      <c r="B927" s="131" t="s">
        <v>1072</v>
      </c>
      <c r="C927" s="131" t="s">
        <v>24</v>
      </c>
      <c r="D927" s="131" t="s">
        <v>117</v>
      </c>
      <c r="E927" s="131" t="s">
        <v>2870</v>
      </c>
      <c r="F927" s="129">
        <v>104.71</v>
      </c>
      <c r="G927" s="129">
        <v>80</v>
      </c>
      <c r="H927" s="129">
        <v>57</v>
      </c>
      <c r="I927" s="129">
        <v>55</v>
      </c>
      <c r="J927" s="129">
        <v>49</v>
      </c>
    </row>
    <row r="928" spans="1:10" x14ac:dyDescent="0.3">
      <c r="A928" s="129">
        <v>927</v>
      </c>
      <c r="B928" s="131" t="s">
        <v>7154</v>
      </c>
      <c r="C928" s="131" t="s">
        <v>28</v>
      </c>
      <c r="D928" s="131" t="s">
        <v>2828</v>
      </c>
      <c r="E928" s="131" t="s">
        <v>2861</v>
      </c>
      <c r="F928" s="129">
        <v>104.71</v>
      </c>
      <c r="G928" s="129">
        <v>80</v>
      </c>
      <c r="H928" s="129">
        <v>85</v>
      </c>
      <c r="I928" s="129">
        <v>63</v>
      </c>
      <c r="J928" s="129">
        <v>67</v>
      </c>
    </row>
    <row r="929" spans="1:10" x14ac:dyDescent="0.3">
      <c r="A929" s="129">
        <v>928</v>
      </c>
      <c r="B929" s="131" t="s">
        <v>2152</v>
      </c>
      <c r="C929" s="131" t="s">
        <v>24</v>
      </c>
      <c r="D929" s="131" t="s">
        <v>117</v>
      </c>
      <c r="E929" s="131" t="s">
        <v>2870</v>
      </c>
      <c r="F929" s="129">
        <v>104.7</v>
      </c>
      <c r="G929" s="129">
        <v>80</v>
      </c>
      <c r="H929" s="129">
        <v>60</v>
      </c>
      <c r="I929" s="129">
        <v>57</v>
      </c>
      <c r="J929" s="129">
        <v>70</v>
      </c>
    </row>
    <row r="930" spans="1:10" x14ac:dyDescent="0.3">
      <c r="A930" s="129">
        <v>929</v>
      </c>
      <c r="B930" s="131" t="s">
        <v>1504</v>
      </c>
      <c r="C930" s="131" t="s">
        <v>115</v>
      </c>
      <c r="D930" s="131" t="s">
        <v>1345</v>
      </c>
      <c r="E930" s="131" t="s">
        <v>2870</v>
      </c>
      <c r="F930" s="129">
        <v>104.67</v>
      </c>
      <c r="G930" s="129">
        <v>80</v>
      </c>
      <c r="H930" s="129">
        <v>57</v>
      </c>
      <c r="I930" s="129">
        <v>61</v>
      </c>
      <c r="J930" s="129">
        <v>88</v>
      </c>
    </row>
    <row r="931" spans="1:10" x14ac:dyDescent="0.3">
      <c r="A931" s="129">
        <v>930</v>
      </c>
      <c r="B931" s="131" t="s">
        <v>420</v>
      </c>
      <c r="C931" s="131" t="s">
        <v>36</v>
      </c>
      <c r="D931" s="131" t="s">
        <v>52</v>
      </c>
      <c r="E931" s="131" t="s">
        <v>2861</v>
      </c>
      <c r="F931" s="129">
        <v>104.65</v>
      </c>
      <c r="G931" s="129">
        <v>80</v>
      </c>
      <c r="H931" s="129">
        <v>72</v>
      </c>
      <c r="I931" s="129">
        <v>75</v>
      </c>
      <c r="J931" s="129">
        <v>88</v>
      </c>
    </row>
    <row r="932" spans="1:10" x14ac:dyDescent="0.3">
      <c r="A932" s="129">
        <v>931</v>
      </c>
      <c r="B932" s="131" t="s">
        <v>9408</v>
      </c>
      <c r="C932" s="131" t="s">
        <v>28</v>
      </c>
      <c r="D932" s="131" t="s">
        <v>137</v>
      </c>
      <c r="E932" s="131" t="s">
        <v>2870</v>
      </c>
      <c r="F932" s="129">
        <v>104.62</v>
      </c>
      <c r="G932" s="129">
        <v>80</v>
      </c>
      <c r="H932" s="129">
        <v>68</v>
      </c>
      <c r="I932" s="129">
        <v>70</v>
      </c>
      <c r="J932" s="129">
        <v>55</v>
      </c>
    </row>
    <row r="933" spans="1:10" x14ac:dyDescent="0.3">
      <c r="A933" s="129">
        <v>932</v>
      </c>
      <c r="B933" s="131" t="s">
        <v>1423</v>
      </c>
      <c r="C933" s="131" t="s">
        <v>36</v>
      </c>
      <c r="D933" s="131" t="s">
        <v>35</v>
      </c>
      <c r="E933" s="131" t="s">
        <v>2870</v>
      </c>
      <c r="F933" s="129">
        <v>104.61</v>
      </c>
      <c r="G933" s="129">
        <v>80</v>
      </c>
      <c r="H933" s="129">
        <v>80</v>
      </c>
      <c r="I933" s="129">
        <v>91</v>
      </c>
      <c r="J933" s="129">
        <v>97</v>
      </c>
    </row>
    <row r="934" spans="1:10" x14ac:dyDescent="0.3">
      <c r="A934" s="129">
        <v>933</v>
      </c>
      <c r="B934" s="131" t="s">
        <v>7693</v>
      </c>
      <c r="C934" s="131" t="s">
        <v>48</v>
      </c>
      <c r="D934" s="131" t="s">
        <v>510</v>
      </c>
      <c r="E934" s="131" t="s">
        <v>2870</v>
      </c>
      <c r="F934" s="129">
        <v>104.59</v>
      </c>
      <c r="G934" s="129">
        <v>80</v>
      </c>
      <c r="H934" s="129">
        <v>75</v>
      </c>
      <c r="I934" s="129">
        <v>19</v>
      </c>
      <c r="J934" s="129">
        <v>27</v>
      </c>
    </row>
    <row r="935" spans="1:10" x14ac:dyDescent="0.3">
      <c r="A935" s="129">
        <v>934</v>
      </c>
      <c r="B935" s="131" t="s">
        <v>6757</v>
      </c>
      <c r="C935" s="131" t="s">
        <v>245</v>
      </c>
      <c r="D935" s="131" t="s">
        <v>2842</v>
      </c>
      <c r="E935" s="131" t="s">
        <v>2861</v>
      </c>
      <c r="F935" s="129">
        <v>104.57</v>
      </c>
      <c r="G935" s="129">
        <v>80</v>
      </c>
      <c r="H935" s="129">
        <v>84</v>
      </c>
      <c r="I935" s="129">
        <v>48</v>
      </c>
      <c r="J935" s="129">
        <v>50</v>
      </c>
    </row>
    <row r="936" spans="1:10" x14ac:dyDescent="0.3">
      <c r="A936" s="129">
        <v>935</v>
      </c>
      <c r="B936" s="131" t="s">
        <v>1385</v>
      </c>
      <c r="C936" s="131" t="s">
        <v>245</v>
      </c>
      <c r="D936" s="131" t="s">
        <v>2850</v>
      </c>
      <c r="E936" s="131" t="s">
        <v>2870</v>
      </c>
      <c r="F936" s="129">
        <v>104.56</v>
      </c>
      <c r="G936" s="129">
        <v>80</v>
      </c>
      <c r="H936" s="129">
        <v>70</v>
      </c>
      <c r="I936" s="129">
        <v>19</v>
      </c>
      <c r="J936" s="129">
        <v>36</v>
      </c>
    </row>
    <row r="937" spans="1:10" x14ac:dyDescent="0.3">
      <c r="A937" s="129">
        <v>936</v>
      </c>
      <c r="B937" s="131" t="s">
        <v>2862</v>
      </c>
      <c r="C937" s="131" t="s">
        <v>31</v>
      </c>
      <c r="D937" s="131" t="s">
        <v>88</v>
      </c>
      <c r="E937" s="131" t="s">
        <v>2861</v>
      </c>
      <c r="F937" s="129">
        <v>104.52</v>
      </c>
      <c r="G937" s="129">
        <v>80</v>
      </c>
      <c r="H937" s="129">
        <v>96</v>
      </c>
      <c r="I937" s="129">
        <v>98</v>
      </c>
      <c r="J937" s="129">
        <v>99</v>
      </c>
    </row>
    <row r="938" spans="1:10" x14ac:dyDescent="0.3">
      <c r="A938" s="129">
        <v>937</v>
      </c>
      <c r="B938" s="131" t="s">
        <v>609</v>
      </c>
      <c r="C938" s="131" t="s">
        <v>28</v>
      </c>
      <c r="D938" s="131" t="s">
        <v>27</v>
      </c>
      <c r="E938" s="131" t="s">
        <v>2870</v>
      </c>
      <c r="F938" s="129">
        <v>104.49</v>
      </c>
      <c r="G938" s="129">
        <v>80</v>
      </c>
      <c r="H938" s="129">
        <v>81</v>
      </c>
      <c r="I938" s="129">
        <v>76</v>
      </c>
      <c r="J938" s="129">
        <v>82</v>
      </c>
    </row>
    <row r="939" spans="1:10" x14ac:dyDescent="0.3">
      <c r="A939" s="129">
        <v>938</v>
      </c>
      <c r="B939" s="131" t="s">
        <v>786</v>
      </c>
      <c r="C939" s="131" t="s">
        <v>24</v>
      </c>
      <c r="D939" s="131" t="s">
        <v>54</v>
      </c>
      <c r="E939" s="131" t="s">
        <v>2870</v>
      </c>
      <c r="F939" s="129">
        <v>104.49</v>
      </c>
      <c r="G939" s="129">
        <v>80</v>
      </c>
      <c r="H939" s="129">
        <v>72</v>
      </c>
      <c r="I939" s="129">
        <v>64</v>
      </c>
      <c r="J939" s="129">
        <v>23</v>
      </c>
    </row>
    <row r="940" spans="1:10" x14ac:dyDescent="0.3">
      <c r="A940" s="129">
        <v>939</v>
      </c>
      <c r="B940" s="131" t="s">
        <v>1369</v>
      </c>
      <c r="C940" s="131" t="s">
        <v>24</v>
      </c>
      <c r="D940" s="131" t="s">
        <v>56</v>
      </c>
      <c r="E940" s="131" t="s">
        <v>2870</v>
      </c>
      <c r="F940" s="129">
        <v>104.47</v>
      </c>
      <c r="G940" s="129">
        <v>80</v>
      </c>
      <c r="H940" s="129">
        <v>82</v>
      </c>
      <c r="I940" s="129">
        <v>77</v>
      </c>
      <c r="J940" s="129">
        <v>71</v>
      </c>
    </row>
    <row r="941" spans="1:10" x14ac:dyDescent="0.3">
      <c r="A941" s="129">
        <v>940</v>
      </c>
      <c r="B941" s="131" t="s">
        <v>1502</v>
      </c>
      <c r="C941" s="131" t="s">
        <v>24</v>
      </c>
      <c r="D941" s="131" t="s">
        <v>70</v>
      </c>
      <c r="E941" s="131" t="s">
        <v>2870</v>
      </c>
      <c r="F941" s="129">
        <v>104.45</v>
      </c>
      <c r="G941" s="129">
        <v>80</v>
      </c>
      <c r="H941" s="129">
        <v>84</v>
      </c>
      <c r="I941" s="129">
        <v>53</v>
      </c>
      <c r="J941" s="129">
        <v>65</v>
      </c>
    </row>
    <row r="942" spans="1:10" x14ac:dyDescent="0.3">
      <c r="A942" s="129">
        <v>941</v>
      </c>
      <c r="B942" s="131" t="s">
        <v>3029</v>
      </c>
      <c r="C942" s="131" t="s">
        <v>66</v>
      </c>
      <c r="D942" s="131" t="s">
        <v>509</v>
      </c>
      <c r="E942" s="131" t="s">
        <v>2870</v>
      </c>
      <c r="F942" s="129">
        <v>104.44</v>
      </c>
      <c r="G942" s="129">
        <v>80</v>
      </c>
      <c r="H942" s="129">
        <v>81</v>
      </c>
      <c r="I942" s="129">
        <v>54</v>
      </c>
      <c r="J942" s="129">
        <v>70</v>
      </c>
    </row>
    <row r="943" spans="1:10" x14ac:dyDescent="0.3">
      <c r="A943" s="129">
        <v>942</v>
      </c>
      <c r="B943" s="131" t="s">
        <v>7607</v>
      </c>
      <c r="C943" s="131" t="s">
        <v>44</v>
      </c>
      <c r="D943" s="131" t="s">
        <v>111</v>
      </c>
      <c r="E943" s="131" t="s">
        <v>2859</v>
      </c>
      <c r="F943" s="129">
        <v>104.44</v>
      </c>
      <c r="G943" s="129">
        <v>80</v>
      </c>
      <c r="H943" s="129">
        <v>91</v>
      </c>
      <c r="I943" s="129">
        <v>35</v>
      </c>
      <c r="J943" s="129">
        <v>8</v>
      </c>
    </row>
    <row r="944" spans="1:10" x14ac:dyDescent="0.3">
      <c r="A944" s="129">
        <v>943</v>
      </c>
      <c r="B944" s="131" t="s">
        <v>1653</v>
      </c>
      <c r="C944" s="131" t="s">
        <v>150</v>
      </c>
      <c r="D944" s="131" t="s">
        <v>186</v>
      </c>
      <c r="E944" s="131" t="s">
        <v>2861</v>
      </c>
      <c r="F944" s="129">
        <v>104.4</v>
      </c>
      <c r="G944" s="129">
        <v>80</v>
      </c>
      <c r="H944" s="129">
        <v>86</v>
      </c>
      <c r="I944" s="129">
        <v>90</v>
      </c>
      <c r="J944" s="129">
        <v>93</v>
      </c>
    </row>
    <row r="945" spans="1:10" x14ac:dyDescent="0.3">
      <c r="A945" s="129">
        <v>944</v>
      </c>
      <c r="B945" s="131" t="s">
        <v>555</v>
      </c>
      <c r="C945" s="131" t="s">
        <v>36</v>
      </c>
      <c r="D945" s="131" t="s">
        <v>365</v>
      </c>
      <c r="E945" s="131" t="s">
        <v>2870</v>
      </c>
      <c r="F945" s="129">
        <v>104.39</v>
      </c>
      <c r="G945" s="129">
        <v>80</v>
      </c>
      <c r="H945" s="129">
        <v>87</v>
      </c>
      <c r="I945" s="129">
        <v>90</v>
      </c>
      <c r="J945" s="129">
        <v>74</v>
      </c>
    </row>
    <row r="946" spans="1:10" x14ac:dyDescent="0.3">
      <c r="A946" s="129">
        <v>945</v>
      </c>
      <c r="B946" s="131" t="s">
        <v>2278</v>
      </c>
      <c r="C946" s="131" t="s">
        <v>115</v>
      </c>
      <c r="D946" s="131" t="s">
        <v>121</v>
      </c>
      <c r="E946" s="131" t="s">
        <v>2870</v>
      </c>
      <c r="F946" s="129">
        <v>104.38</v>
      </c>
      <c r="G946" s="129">
        <v>80</v>
      </c>
      <c r="H946" s="129">
        <v>61</v>
      </c>
      <c r="I946" s="129">
        <v>58</v>
      </c>
      <c r="J946" s="129">
        <v>54</v>
      </c>
    </row>
    <row r="947" spans="1:10" x14ac:dyDescent="0.3">
      <c r="A947" s="129">
        <v>946</v>
      </c>
      <c r="B947" s="131" t="s">
        <v>132</v>
      </c>
      <c r="C947" s="131" t="s">
        <v>24</v>
      </c>
      <c r="D947" s="131" t="s">
        <v>133</v>
      </c>
      <c r="E947" s="131" t="s">
        <v>2861</v>
      </c>
      <c r="F947" s="129">
        <v>104.36</v>
      </c>
      <c r="G947" s="129">
        <v>80</v>
      </c>
      <c r="H947" s="129">
        <v>75</v>
      </c>
      <c r="I947" s="129">
        <v>34</v>
      </c>
      <c r="J947" s="129">
        <v>35</v>
      </c>
    </row>
    <row r="948" spans="1:10" x14ac:dyDescent="0.3">
      <c r="A948" s="129">
        <v>947</v>
      </c>
      <c r="B948" s="131" t="s">
        <v>188</v>
      </c>
      <c r="C948" s="131" t="s">
        <v>66</v>
      </c>
      <c r="D948" s="131" t="s">
        <v>841</v>
      </c>
      <c r="E948" s="131" t="s">
        <v>2861</v>
      </c>
      <c r="F948" s="129">
        <v>104.35</v>
      </c>
      <c r="G948" s="129">
        <v>80</v>
      </c>
      <c r="H948" s="129">
        <v>68</v>
      </c>
      <c r="I948" s="129">
        <v>86</v>
      </c>
      <c r="J948" s="129">
        <v>86</v>
      </c>
    </row>
    <row r="949" spans="1:10" x14ac:dyDescent="0.3">
      <c r="A949" s="129">
        <v>948</v>
      </c>
      <c r="B949" s="131" t="s">
        <v>1930</v>
      </c>
      <c r="C949" s="131" t="s">
        <v>24</v>
      </c>
      <c r="D949" s="131" t="s">
        <v>146</v>
      </c>
      <c r="E949" s="131" t="s">
        <v>2870</v>
      </c>
      <c r="F949" s="129">
        <v>104.35</v>
      </c>
      <c r="G949" s="129">
        <v>80</v>
      </c>
      <c r="H949" s="129">
        <v>58</v>
      </c>
      <c r="I949" s="129">
        <v>27</v>
      </c>
      <c r="J949" s="129">
        <v>61</v>
      </c>
    </row>
    <row r="950" spans="1:10" x14ac:dyDescent="0.3">
      <c r="A950" s="129">
        <v>949</v>
      </c>
      <c r="B950" s="131" t="s">
        <v>368</v>
      </c>
      <c r="C950" s="131" t="s">
        <v>28</v>
      </c>
      <c r="D950" s="131" t="s">
        <v>27</v>
      </c>
      <c r="E950" s="131" t="s">
        <v>2870</v>
      </c>
      <c r="F950" s="129">
        <v>104.34</v>
      </c>
      <c r="G950" s="129">
        <v>80</v>
      </c>
      <c r="H950" s="129">
        <v>84</v>
      </c>
      <c r="I950" s="129">
        <v>60</v>
      </c>
      <c r="J950" s="129">
        <v>75</v>
      </c>
    </row>
    <row r="951" spans="1:10" x14ac:dyDescent="0.3">
      <c r="A951" s="129">
        <v>950</v>
      </c>
      <c r="B951" s="131" t="s">
        <v>1005</v>
      </c>
      <c r="C951" s="131" t="s">
        <v>44</v>
      </c>
      <c r="D951" s="131" t="s">
        <v>209</v>
      </c>
      <c r="E951" s="131" t="s">
        <v>2870</v>
      </c>
      <c r="F951" s="129">
        <v>104.34</v>
      </c>
      <c r="G951" s="129">
        <v>80</v>
      </c>
      <c r="H951" s="129">
        <v>73</v>
      </c>
      <c r="I951" s="129">
        <v>79</v>
      </c>
      <c r="J951" s="129">
        <v>52</v>
      </c>
    </row>
    <row r="952" spans="1:10" x14ac:dyDescent="0.3">
      <c r="A952" s="129">
        <v>951</v>
      </c>
      <c r="B952" s="131" t="s">
        <v>1978</v>
      </c>
      <c r="C952" s="131" t="s">
        <v>28</v>
      </c>
      <c r="D952" s="131" t="s">
        <v>137</v>
      </c>
      <c r="E952" s="131" t="s">
        <v>2870</v>
      </c>
      <c r="F952" s="129">
        <v>104.33</v>
      </c>
      <c r="G952" s="129">
        <v>80</v>
      </c>
      <c r="H952" s="129">
        <v>78</v>
      </c>
      <c r="I952" s="129">
        <v>74</v>
      </c>
      <c r="J952" s="129">
        <v>69</v>
      </c>
    </row>
    <row r="953" spans="1:10" x14ac:dyDescent="0.3">
      <c r="A953" s="129">
        <v>952</v>
      </c>
      <c r="B953" s="131" t="s">
        <v>846</v>
      </c>
      <c r="C953" s="131" t="s">
        <v>24</v>
      </c>
      <c r="D953" s="131" t="s">
        <v>146</v>
      </c>
      <c r="E953" s="131" t="s">
        <v>2870</v>
      </c>
      <c r="F953" s="129">
        <v>104.32</v>
      </c>
      <c r="G953" s="129">
        <v>80</v>
      </c>
      <c r="H953" s="129">
        <v>77</v>
      </c>
      <c r="I953" s="129">
        <v>81</v>
      </c>
      <c r="J953" s="129">
        <v>59</v>
      </c>
    </row>
    <row r="954" spans="1:10" x14ac:dyDescent="0.3">
      <c r="A954" s="129">
        <v>953</v>
      </c>
      <c r="B954" s="131" t="s">
        <v>9409</v>
      </c>
      <c r="C954" s="131" t="s">
        <v>36</v>
      </c>
      <c r="D954" s="131" t="s">
        <v>52</v>
      </c>
      <c r="E954" s="131" t="s">
        <v>2861</v>
      </c>
      <c r="F954" s="129">
        <v>104.3</v>
      </c>
      <c r="G954" s="129">
        <v>79</v>
      </c>
      <c r="H954" s="129">
        <v>36</v>
      </c>
      <c r="I954" s="129">
        <v>11</v>
      </c>
      <c r="J954" s="129">
        <v>4</v>
      </c>
    </row>
    <row r="955" spans="1:10" x14ac:dyDescent="0.3">
      <c r="A955" s="129">
        <v>954</v>
      </c>
      <c r="B955" s="131" t="s">
        <v>1911</v>
      </c>
      <c r="C955" s="131" t="s">
        <v>48</v>
      </c>
      <c r="D955" s="131" t="s">
        <v>47</v>
      </c>
      <c r="E955" s="131" t="s">
        <v>2870</v>
      </c>
      <c r="F955" s="129">
        <v>104.3</v>
      </c>
      <c r="G955" s="129">
        <v>79</v>
      </c>
      <c r="H955" s="129">
        <v>82</v>
      </c>
      <c r="I955" s="129">
        <v>68</v>
      </c>
      <c r="J955" s="129">
        <v>35</v>
      </c>
    </row>
    <row r="956" spans="1:10" x14ac:dyDescent="0.3">
      <c r="A956" s="129">
        <v>955</v>
      </c>
      <c r="B956" s="131" t="s">
        <v>613</v>
      </c>
      <c r="C956" s="131" t="s">
        <v>44</v>
      </c>
      <c r="D956" s="131" t="s">
        <v>288</v>
      </c>
      <c r="E956" s="131" t="s">
        <v>2861</v>
      </c>
      <c r="F956" s="129">
        <v>104.29</v>
      </c>
      <c r="G956" s="129">
        <v>79</v>
      </c>
      <c r="H956" s="129">
        <v>61</v>
      </c>
      <c r="I956" s="129">
        <v>83</v>
      </c>
      <c r="J956" s="129">
        <v>34</v>
      </c>
    </row>
    <row r="957" spans="1:10" x14ac:dyDescent="0.3">
      <c r="A957" s="129">
        <v>956</v>
      </c>
      <c r="B957" s="131" t="s">
        <v>574</v>
      </c>
      <c r="C957" s="131" t="s">
        <v>31</v>
      </c>
      <c r="D957" s="131" t="s">
        <v>701</v>
      </c>
      <c r="E957" s="131" t="s">
        <v>2861</v>
      </c>
      <c r="F957" s="129">
        <v>104.28</v>
      </c>
      <c r="G957" s="129">
        <v>79</v>
      </c>
      <c r="H957" s="129">
        <v>83</v>
      </c>
      <c r="I957" s="129">
        <v>87</v>
      </c>
      <c r="J957" s="129">
        <v>81</v>
      </c>
    </row>
    <row r="958" spans="1:10" x14ac:dyDescent="0.3">
      <c r="A958" s="129">
        <v>957</v>
      </c>
      <c r="B958" s="131" t="s">
        <v>1381</v>
      </c>
      <c r="C958" s="131" t="s">
        <v>150</v>
      </c>
      <c r="D958" s="131" t="s">
        <v>710</v>
      </c>
      <c r="E958" s="131" t="s">
        <v>2870</v>
      </c>
      <c r="F958" s="129">
        <v>104.27</v>
      </c>
      <c r="G958" s="129">
        <v>79</v>
      </c>
      <c r="H958" s="129">
        <v>77</v>
      </c>
      <c r="I958" s="129">
        <v>30</v>
      </c>
      <c r="J958" s="129">
        <v>45</v>
      </c>
    </row>
    <row r="959" spans="1:10" x14ac:dyDescent="0.3">
      <c r="A959" s="129">
        <v>958</v>
      </c>
      <c r="B959" s="131" t="s">
        <v>6064</v>
      </c>
      <c r="C959" s="131" t="s">
        <v>150</v>
      </c>
      <c r="D959" s="131" t="s">
        <v>186</v>
      </c>
      <c r="E959" s="131" t="s">
        <v>2870</v>
      </c>
      <c r="F959" s="129">
        <v>104.18</v>
      </c>
      <c r="G959" s="129">
        <v>79</v>
      </c>
      <c r="H959" s="129">
        <v>82</v>
      </c>
      <c r="I959" s="129">
        <v>36</v>
      </c>
      <c r="J959" s="129">
        <v>37</v>
      </c>
    </row>
    <row r="960" spans="1:10" x14ac:dyDescent="0.3">
      <c r="A960" s="129">
        <v>959</v>
      </c>
      <c r="B960" s="131" t="s">
        <v>461</v>
      </c>
      <c r="C960" s="131" t="s">
        <v>102</v>
      </c>
      <c r="D960" s="131" t="s">
        <v>462</v>
      </c>
      <c r="E960" s="131" t="s">
        <v>2870</v>
      </c>
      <c r="F960" s="129">
        <v>104.18</v>
      </c>
      <c r="G960" s="129">
        <v>79</v>
      </c>
      <c r="H960" s="129">
        <v>86</v>
      </c>
      <c r="I960" s="129">
        <v>96</v>
      </c>
      <c r="J960" s="129">
        <v>97</v>
      </c>
    </row>
    <row r="961" spans="1:10" x14ac:dyDescent="0.3">
      <c r="A961" s="129">
        <v>960</v>
      </c>
      <c r="B961" s="131" t="s">
        <v>1328</v>
      </c>
      <c r="C961" s="131" t="s">
        <v>44</v>
      </c>
      <c r="D961" s="131" t="s">
        <v>43</v>
      </c>
      <c r="E961" s="131" t="s">
        <v>2870</v>
      </c>
      <c r="F961" s="129">
        <v>104.16</v>
      </c>
      <c r="G961" s="129">
        <v>79</v>
      </c>
      <c r="H961" s="129">
        <v>81</v>
      </c>
      <c r="I961" s="129">
        <v>50</v>
      </c>
      <c r="J961" s="129">
        <v>29</v>
      </c>
    </row>
    <row r="962" spans="1:10" x14ac:dyDescent="0.3">
      <c r="A962" s="129">
        <v>961</v>
      </c>
      <c r="B962" s="131" t="s">
        <v>1500</v>
      </c>
      <c r="C962" s="131" t="s">
        <v>24</v>
      </c>
      <c r="D962" s="131" t="s">
        <v>504</v>
      </c>
      <c r="E962" s="131" t="s">
        <v>2870</v>
      </c>
      <c r="F962" s="129">
        <v>104.16</v>
      </c>
      <c r="G962" s="129">
        <v>79</v>
      </c>
      <c r="H962" s="129">
        <v>86</v>
      </c>
      <c r="I962" s="129">
        <v>82</v>
      </c>
      <c r="J962" s="129">
        <v>67</v>
      </c>
    </row>
    <row r="963" spans="1:10" x14ac:dyDescent="0.3">
      <c r="A963" s="129">
        <v>962</v>
      </c>
      <c r="B963" s="131" t="s">
        <v>1195</v>
      </c>
      <c r="C963" s="131" t="s">
        <v>48</v>
      </c>
      <c r="D963" s="131" t="s">
        <v>827</v>
      </c>
      <c r="E963" s="131" t="s">
        <v>2870</v>
      </c>
      <c r="F963" s="129">
        <v>104.14</v>
      </c>
      <c r="G963" s="129">
        <v>79</v>
      </c>
      <c r="H963" s="129">
        <v>86</v>
      </c>
      <c r="I963" s="129">
        <v>66</v>
      </c>
      <c r="J963" s="129">
        <v>51</v>
      </c>
    </row>
    <row r="964" spans="1:10" x14ac:dyDescent="0.3">
      <c r="A964" s="129">
        <v>963</v>
      </c>
      <c r="B964" s="131" t="s">
        <v>7822</v>
      </c>
      <c r="C964" s="131" t="s">
        <v>28</v>
      </c>
      <c r="D964" s="131" t="s">
        <v>137</v>
      </c>
      <c r="E964" s="131" t="s">
        <v>2870</v>
      </c>
      <c r="F964" s="129">
        <v>104.09</v>
      </c>
      <c r="G964" s="129">
        <v>79</v>
      </c>
      <c r="H964" s="129">
        <v>70</v>
      </c>
      <c r="I964" s="129">
        <v>73</v>
      </c>
      <c r="J964" s="129">
        <v>71</v>
      </c>
    </row>
    <row r="965" spans="1:10" x14ac:dyDescent="0.3">
      <c r="A965" s="129">
        <v>964</v>
      </c>
      <c r="B965" s="131" t="s">
        <v>2791</v>
      </c>
      <c r="C965" s="131" t="s">
        <v>44</v>
      </c>
      <c r="D965" s="131" t="s">
        <v>2853</v>
      </c>
      <c r="E965" s="131" t="s">
        <v>2861</v>
      </c>
      <c r="F965" s="129">
        <v>104.08</v>
      </c>
      <c r="G965" s="129">
        <v>79</v>
      </c>
      <c r="H965" s="129">
        <v>69</v>
      </c>
      <c r="I965" s="129">
        <v>93</v>
      </c>
      <c r="J965" s="129">
        <v>85</v>
      </c>
    </row>
    <row r="966" spans="1:10" x14ac:dyDescent="0.3">
      <c r="A966" s="129">
        <v>965</v>
      </c>
      <c r="B966" s="131" t="s">
        <v>738</v>
      </c>
      <c r="C966" s="131" t="s">
        <v>36</v>
      </c>
      <c r="D966" s="131" t="s">
        <v>256</v>
      </c>
      <c r="E966" s="131" t="s">
        <v>2870</v>
      </c>
      <c r="F966" s="129">
        <v>104.07</v>
      </c>
      <c r="G966" s="129">
        <v>79</v>
      </c>
      <c r="H966" s="129">
        <v>80</v>
      </c>
      <c r="I966" s="129">
        <v>86</v>
      </c>
      <c r="J966" s="129">
        <v>81</v>
      </c>
    </row>
    <row r="967" spans="1:10" x14ac:dyDescent="0.3">
      <c r="A967" s="129">
        <v>966</v>
      </c>
      <c r="B967" s="131" t="s">
        <v>624</v>
      </c>
      <c r="C967" s="131" t="s">
        <v>28</v>
      </c>
      <c r="D967" s="131" t="s">
        <v>1048</v>
      </c>
      <c r="E967" s="131" t="s">
        <v>2870</v>
      </c>
      <c r="F967" s="129">
        <v>104.06</v>
      </c>
      <c r="G967" s="129">
        <v>79</v>
      </c>
      <c r="H967" s="129">
        <v>85</v>
      </c>
      <c r="I967" s="129">
        <v>82</v>
      </c>
      <c r="J967" s="129">
        <v>69</v>
      </c>
    </row>
    <row r="968" spans="1:10" x14ac:dyDescent="0.3">
      <c r="A968" s="129">
        <v>967</v>
      </c>
      <c r="B968" s="131" t="s">
        <v>9410</v>
      </c>
      <c r="C968" s="131" t="s">
        <v>44</v>
      </c>
      <c r="D968" s="131" t="s">
        <v>111</v>
      </c>
      <c r="E968" s="131" t="s">
        <v>2861</v>
      </c>
      <c r="F968" s="129">
        <v>104.05</v>
      </c>
      <c r="G968" s="129">
        <v>79</v>
      </c>
      <c r="H968" s="129">
        <v>91</v>
      </c>
      <c r="I968" s="129">
        <v>85</v>
      </c>
      <c r="J968" s="129">
        <v>2</v>
      </c>
    </row>
    <row r="969" spans="1:10" x14ac:dyDescent="0.3">
      <c r="A969" s="129">
        <v>968</v>
      </c>
      <c r="B969" s="131" t="s">
        <v>7589</v>
      </c>
      <c r="C969" s="131" t="s">
        <v>31</v>
      </c>
      <c r="D969" s="131" t="s">
        <v>436</v>
      </c>
      <c r="E969" s="131" t="s">
        <v>2861</v>
      </c>
      <c r="F969" s="129">
        <v>103.98</v>
      </c>
      <c r="G969" s="129">
        <v>79</v>
      </c>
      <c r="H969" s="129">
        <v>70</v>
      </c>
      <c r="I969" s="129">
        <v>18</v>
      </c>
      <c r="J969" s="129">
        <v>10</v>
      </c>
    </row>
    <row r="970" spans="1:10" x14ac:dyDescent="0.3">
      <c r="A970" s="129">
        <v>969</v>
      </c>
      <c r="B970" s="131" t="s">
        <v>6427</v>
      </c>
      <c r="C970" s="131" t="s">
        <v>28</v>
      </c>
      <c r="D970" s="131" t="s">
        <v>137</v>
      </c>
      <c r="E970" s="131" t="s">
        <v>2861</v>
      </c>
      <c r="F970" s="129">
        <v>103.98</v>
      </c>
      <c r="G970" s="129">
        <v>79</v>
      </c>
      <c r="H970" s="129">
        <v>72</v>
      </c>
      <c r="I970" s="129">
        <v>71</v>
      </c>
      <c r="J970" s="129">
        <v>49</v>
      </c>
    </row>
    <row r="971" spans="1:10" x14ac:dyDescent="0.3">
      <c r="A971" s="129">
        <v>970</v>
      </c>
      <c r="B971" s="131" t="s">
        <v>804</v>
      </c>
      <c r="C971" s="131" t="s">
        <v>31</v>
      </c>
      <c r="D971" s="131" t="s">
        <v>2833</v>
      </c>
      <c r="E971" s="131" t="s">
        <v>2870</v>
      </c>
      <c r="F971" s="129">
        <v>103.98</v>
      </c>
      <c r="G971" s="129">
        <v>79</v>
      </c>
      <c r="H971" s="129">
        <v>79</v>
      </c>
      <c r="I971" s="129">
        <v>88</v>
      </c>
      <c r="J971" s="129">
        <v>79</v>
      </c>
    </row>
    <row r="972" spans="1:10" x14ac:dyDescent="0.3">
      <c r="A972" s="129">
        <v>971</v>
      </c>
      <c r="B972" s="131" t="s">
        <v>386</v>
      </c>
      <c r="C972" s="131" t="s">
        <v>36</v>
      </c>
      <c r="D972" s="131" t="s">
        <v>225</v>
      </c>
      <c r="E972" s="131" t="s">
        <v>2870</v>
      </c>
      <c r="F972" s="129">
        <v>103.97</v>
      </c>
      <c r="G972" s="129">
        <v>79</v>
      </c>
      <c r="H972" s="129">
        <v>46</v>
      </c>
      <c r="I972" s="129">
        <v>55</v>
      </c>
      <c r="J972" s="129">
        <v>50</v>
      </c>
    </row>
    <row r="973" spans="1:10" x14ac:dyDescent="0.3">
      <c r="A973" s="129">
        <v>972</v>
      </c>
      <c r="B973" s="131" t="s">
        <v>795</v>
      </c>
      <c r="C973" s="131" t="s">
        <v>115</v>
      </c>
      <c r="D973" s="131" t="s">
        <v>200</v>
      </c>
      <c r="E973" s="131" t="s">
        <v>2870</v>
      </c>
      <c r="F973" s="129">
        <v>103.87</v>
      </c>
      <c r="G973" s="129">
        <v>79</v>
      </c>
      <c r="H973" s="129">
        <v>80</v>
      </c>
      <c r="I973" s="129">
        <v>77</v>
      </c>
      <c r="J973" s="129">
        <v>68</v>
      </c>
    </row>
    <row r="974" spans="1:10" x14ac:dyDescent="0.3">
      <c r="A974" s="129">
        <v>973</v>
      </c>
      <c r="B974" s="131" t="s">
        <v>5487</v>
      </c>
      <c r="C974" s="131" t="s">
        <v>24</v>
      </c>
      <c r="D974" s="131" t="s">
        <v>54</v>
      </c>
      <c r="E974" s="131" t="s">
        <v>2870</v>
      </c>
      <c r="F974" s="129">
        <v>103.85</v>
      </c>
      <c r="G974" s="129">
        <v>79</v>
      </c>
      <c r="H974" s="129">
        <v>27</v>
      </c>
      <c r="I974" s="129">
        <v>4</v>
      </c>
      <c r="J974" s="129">
        <v>12</v>
      </c>
    </row>
    <row r="975" spans="1:10" x14ac:dyDescent="0.3">
      <c r="A975" s="129">
        <v>974</v>
      </c>
      <c r="B975" s="131" t="s">
        <v>9411</v>
      </c>
      <c r="C975" s="131" t="s">
        <v>44</v>
      </c>
      <c r="D975" s="131" t="s">
        <v>127</v>
      </c>
      <c r="E975" s="131" t="s">
        <v>2861</v>
      </c>
      <c r="F975" s="129">
        <v>103.84</v>
      </c>
      <c r="G975" s="129">
        <v>79</v>
      </c>
      <c r="H975" s="129">
        <v>60</v>
      </c>
      <c r="I975" s="129">
        <v>84</v>
      </c>
      <c r="J975" s="129">
        <v>74</v>
      </c>
    </row>
    <row r="976" spans="1:10" x14ac:dyDescent="0.3">
      <c r="A976" s="129">
        <v>975</v>
      </c>
      <c r="B976" s="131" t="s">
        <v>6780</v>
      </c>
      <c r="C976" s="131" t="s">
        <v>66</v>
      </c>
      <c r="D976" s="131" t="s">
        <v>160</v>
      </c>
      <c r="E976" s="131" t="s">
        <v>2861</v>
      </c>
      <c r="F976" s="129">
        <v>103.83</v>
      </c>
      <c r="G976" s="129">
        <v>79</v>
      </c>
      <c r="H976" s="129">
        <v>87</v>
      </c>
      <c r="I976" s="129">
        <v>75</v>
      </c>
      <c r="J976" s="129">
        <v>64</v>
      </c>
    </row>
    <row r="977" spans="1:10" x14ac:dyDescent="0.3">
      <c r="A977" s="129">
        <v>976</v>
      </c>
      <c r="B977" s="131" t="s">
        <v>663</v>
      </c>
      <c r="C977" s="131" t="s">
        <v>36</v>
      </c>
      <c r="D977" s="131" t="s">
        <v>568</v>
      </c>
      <c r="E977" s="131" t="s">
        <v>2870</v>
      </c>
      <c r="F977" s="129">
        <v>103.8</v>
      </c>
      <c r="G977" s="129">
        <v>79</v>
      </c>
      <c r="H977" s="129">
        <v>80</v>
      </c>
      <c r="I977" s="129">
        <v>86</v>
      </c>
      <c r="J977" s="129">
        <v>87</v>
      </c>
    </row>
    <row r="978" spans="1:10" x14ac:dyDescent="0.3">
      <c r="A978" s="129">
        <v>977</v>
      </c>
      <c r="B978" s="131" t="s">
        <v>181</v>
      </c>
      <c r="C978" s="131" t="s">
        <v>28</v>
      </c>
      <c r="D978" s="131" t="s">
        <v>182</v>
      </c>
      <c r="E978" s="131" t="s">
        <v>2870</v>
      </c>
      <c r="F978" s="129">
        <v>103.79</v>
      </c>
      <c r="G978" s="129">
        <v>79</v>
      </c>
      <c r="H978" s="129">
        <v>73</v>
      </c>
      <c r="I978" s="129">
        <v>82</v>
      </c>
      <c r="J978" s="129">
        <v>59</v>
      </c>
    </row>
    <row r="979" spans="1:10" x14ac:dyDescent="0.3">
      <c r="A979" s="129">
        <v>978</v>
      </c>
      <c r="B979" s="131" t="s">
        <v>310</v>
      </c>
      <c r="C979" s="131" t="s">
        <v>28</v>
      </c>
      <c r="D979" s="131" t="s">
        <v>162</v>
      </c>
      <c r="E979" s="131" t="s">
        <v>2870</v>
      </c>
      <c r="F979" s="129">
        <v>103.77</v>
      </c>
      <c r="G979" s="129">
        <v>79</v>
      </c>
      <c r="H979" s="129">
        <v>83</v>
      </c>
      <c r="I979" s="129">
        <v>83</v>
      </c>
      <c r="J979" s="129">
        <v>88</v>
      </c>
    </row>
    <row r="980" spans="1:10" x14ac:dyDescent="0.3">
      <c r="A980" s="129">
        <v>979</v>
      </c>
      <c r="B980" s="131" t="s">
        <v>57</v>
      </c>
      <c r="C980" s="131" t="s">
        <v>31</v>
      </c>
      <c r="D980" s="131" t="s">
        <v>2833</v>
      </c>
      <c r="E980" s="131" t="s">
        <v>2870</v>
      </c>
      <c r="F980" s="129">
        <v>103.76</v>
      </c>
      <c r="G980" s="129">
        <v>79</v>
      </c>
      <c r="H980" s="129">
        <v>84</v>
      </c>
      <c r="I980" s="129">
        <v>95</v>
      </c>
      <c r="J980" s="129">
        <v>96</v>
      </c>
    </row>
    <row r="981" spans="1:10" x14ac:dyDescent="0.3">
      <c r="A981" s="129">
        <v>980</v>
      </c>
      <c r="B981" s="131" t="s">
        <v>6917</v>
      </c>
      <c r="C981" s="131" t="s">
        <v>48</v>
      </c>
      <c r="D981" s="131" t="s">
        <v>1603</v>
      </c>
      <c r="E981" s="131" t="s">
        <v>2861</v>
      </c>
      <c r="F981" s="129">
        <v>103.74</v>
      </c>
      <c r="G981" s="129">
        <v>79</v>
      </c>
      <c r="H981" s="129">
        <v>81</v>
      </c>
      <c r="I981" s="129">
        <v>23</v>
      </c>
      <c r="J981" s="129">
        <v>7</v>
      </c>
    </row>
    <row r="982" spans="1:10" x14ac:dyDescent="0.3">
      <c r="A982" s="129">
        <v>981</v>
      </c>
      <c r="B982" s="131" t="s">
        <v>195</v>
      </c>
      <c r="C982" s="131" t="s">
        <v>28</v>
      </c>
      <c r="D982" s="131" t="s">
        <v>2829</v>
      </c>
      <c r="E982" s="131" t="s">
        <v>2870</v>
      </c>
      <c r="F982" s="129">
        <v>103.73</v>
      </c>
      <c r="G982" s="129">
        <v>79</v>
      </c>
      <c r="H982" s="129">
        <v>82</v>
      </c>
      <c r="I982" s="129">
        <v>86</v>
      </c>
      <c r="J982" s="129">
        <v>77</v>
      </c>
    </row>
    <row r="983" spans="1:10" x14ac:dyDescent="0.3">
      <c r="A983" s="129">
        <v>982</v>
      </c>
      <c r="B983" s="131" t="s">
        <v>7467</v>
      </c>
      <c r="C983" s="131" t="s">
        <v>150</v>
      </c>
      <c r="D983" s="131" t="s">
        <v>2840</v>
      </c>
      <c r="E983" s="131" t="s">
        <v>2870</v>
      </c>
      <c r="F983" s="129">
        <v>103.72</v>
      </c>
      <c r="G983" s="129">
        <v>79</v>
      </c>
      <c r="H983" s="129">
        <v>69</v>
      </c>
      <c r="I983" s="129">
        <v>71</v>
      </c>
      <c r="J983" s="129">
        <v>86</v>
      </c>
    </row>
    <row r="984" spans="1:10" x14ac:dyDescent="0.3">
      <c r="A984" s="129">
        <v>983</v>
      </c>
      <c r="B984" s="131" t="s">
        <v>275</v>
      </c>
      <c r="C984" s="131" t="s">
        <v>36</v>
      </c>
      <c r="D984" s="131" t="s">
        <v>276</v>
      </c>
      <c r="E984" s="131" t="s">
        <v>2870</v>
      </c>
      <c r="F984" s="129">
        <v>103.71</v>
      </c>
      <c r="G984" s="129">
        <v>79</v>
      </c>
      <c r="H984" s="129">
        <v>58</v>
      </c>
      <c r="I984" s="129">
        <v>69</v>
      </c>
      <c r="J984" s="129">
        <v>57</v>
      </c>
    </row>
    <row r="985" spans="1:10" x14ac:dyDescent="0.3">
      <c r="A985" s="129">
        <v>984</v>
      </c>
      <c r="B985" s="131" t="s">
        <v>9112</v>
      </c>
      <c r="C985" s="131" t="s">
        <v>28</v>
      </c>
      <c r="D985" s="131" t="s">
        <v>2828</v>
      </c>
      <c r="E985" s="131" t="s">
        <v>2861</v>
      </c>
      <c r="F985" s="129">
        <v>103.69</v>
      </c>
      <c r="G985" s="129">
        <v>79</v>
      </c>
      <c r="H985" s="129">
        <v>45</v>
      </c>
      <c r="I985" s="129">
        <v>42</v>
      </c>
      <c r="J985" s="129">
        <v>41</v>
      </c>
    </row>
    <row r="986" spans="1:10" x14ac:dyDescent="0.3">
      <c r="A986" s="129">
        <v>985</v>
      </c>
      <c r="B986" s="131" t="s">
        <v>7001</v>
      </c>
      <c r="C986" s="131" t="s">
        <v>102</v>
      </c>
      <c r="D986" s="131" t="s">
        <v>453</v>
      </c>
      <c r="E986" s="131" t="s">
        <v>2861</v>
      </c>
      <c r="F986" s="129">
        <v>103.69</v>
      </c>
      <c r="G986" s="129">
        <v>79</v>
      </c>
      <c r="H986" s="129">
        <v>83</v>
      </c>
      <c r="I986" s="129">
        <v>65</v>
      </c>
      <c r="J986" s="129">
        <v>86</v>
      </c>
    </row>
    <row r="987" spans="1:10" x14ac:dyDescent="0.3">
      <c r="A987" s="129">
        <v>986</v>
      </c>
      <c r="B987" s="131" t="s">
        <v>317</v>
      </c>
      <c r="C987" s="131" t="s">
        <v>28</v>
      </c>
      <c r="D987" s="131" t="s">
        <v>137</v>
      </c>
      <c r="E987" s="131" t="s">
        <v>2870</v>
      </c>
      <c r="F987" s="129">
        <v>103.68</v>
      </c>
      <c r="G987" s="129">
        <v>79</v>
      </c>
      <c r="H987" s="129">
        <v>80</v>
      </c>
      <c r="I987" s="129">
        <v>80</v>
      </c>
      <c r="J987" s="129">
        <v>74</v>
      </c>
    </row>
    <row r="988" spans="1:10" x14ac:dyDescent="0.3">
      <c r="A988" s="129">
        <v>987</v>
      </c>
      <c r="B988" s="131" t="s">
        <v>1400</v>
      </c>
      <c r="C988" s="131" t="s">
        <v>36</v>
      </c>
      <c r="D988" s="131" t="s">
        <v>408</v>
      </c>
      <c r="E988" s="131" t="s">
        <v>2870</v>
      </c>
      <c r="F988" s="129">
        <v>103.66</v>
      </c>
      <c r="G988" s="129">
        <v>79</v>
      </c>
      <c r="H988" s="129">
        <v>74</v>
      </c>
      <c r="I988" s="129">
        <v>92</v>
      </c>
      <c r="J988" s="129">
        <v>95</v>
      </c>
    </row>
    <row r="989" spans="1:10" x14ac:dyDescent="0.3">
      <c r="A989" s="129">
        <v>988</v>
      </c>
      <c r="B989" s="131" t="s">
        <v>805</v>
      </c>
      <c r="C989" s="131" t="s">
        <v>66</v>
      </c>
      <c r="D989" s="131" t="s">
        <v>806</v>
      </c>
      <c r="E989" s="131" t="s">
        <v>2870</v>
      </c>
      <c r="F989" s="129">
        <v>103.65</v>
      </c>
      <c r="G989" s="129">
        <v>79</v>
      </c>
      <c r="H989" s="129">
        <v>65</v>
      </c>
      <c r="I989" s="129">
        <v>50</v>
      </c>
      <c r="J989" s="129">
        <v>75</v>
      </c>
    </row>
    <row r="990" spans="1:10" x14ac:dyDescent="0.3">
      <c r="A990" s="129">
        <v>989</v>
      </c>
      <c r="B990" s="131" t="s">
        <v>3009</v>
      </c>
      <c r="C990" s="131" t="s">
        <v>24</v>
      </c>
      <c r="D990" s="131" t="s">
        <v>504</v>
      </c>
      <c r="E990" s="131" t="s">
        <v>2861</v>
      </c>
      <c r="F990" s="129">
        <v>103.62</v>
      </c>
      <c r="G990" s="129">
        <v>79</v>
      </c>
      <c r="H990" s="129">
        <v>58</v>
      </c>
      <c r="I990" s="129">
        <v>87</v>
      </c>
      <c r="J990" s="129">
        <v>45</v>
      </c>
    </row>
    <row r="991" spans="1:10" x14ac:dyDescent="0.3">
      <c r="A991" s="129">
        <v>990</v>
      </c>
      <c r="B991" s="131" t="s">
        <v>2992</v>
      </c>
      <c r="C991" s="131" t="s">
        <v>102</v>
      </c>
      <c r="D991" s="131" t="s">
        <v>326</v>
      </c>
      <c r="E991" s="131" t="s">
        <v>2861</v>
      </c>
      <c r="F991" s="129">
        <v>103.61</v>
      </c>
      <c r="G991" s="129">
        <v>79</v>
      </c>
      <c r="H991" s="129">
        <v>78</v>
      </c>
      <c r="I991" s="129">
        <v>87</v>
      </c>
      <c r="J991" s="129">
        <v>91</v>
      </c>
    </row>
    <row r="992" spans="1:10" x14ac:dyDescent="0.3">
      <c r="A992" s="129">
        <v>991</v>
      </c>
      <c r="B992" s="131" t="s">
        <v>1514</v>
      </c>
      <c r="C992" s="131" t="s">
        <v>28</v>
      </c>
      <c r="D992" s="131" t="s">
        <v>2828</v>
      </c>
      <c r="E992" s="131" t="s">
        <v>2861</v>
      </c>
      <c r="F992" s="129">
        <v>103.61</v>
      </c>
      <c r="G992" s="129">
        <v>79</v>
      </c>
      <c r="H992" s="129">
        <v>92</v>
      </c>
      <c r="I992" s="129">
        <v>85</v>
      </c>
      <c r="J992" s="129">
        <v>94</v>
      </c>
    </row>
    <row r="993" spans="1:10" x14ac:dyDescent="0.3">
      <c r="A993" s="129">
        <v>992</v>
      </c>
      <c r="B993" s="131" t="s">
        <v>976</v>
      </c>
      <c r="C993" s="131" t="s">
        <v>31</v>
      </c>
      <c r="D993" s="131" t="s">
        <v>223</v>
      </c>
      <c r="E993" s="131" t="s">
        <v>2870</v>
      </c>
      <c r="F993" s="129">
        <v>103.59</v>
      </c>
      <c r="G993" s="129">
        <v>79</v>
      </c>
      <c r="H993" s="129">
        <v>63</v>
      </c>
      <c r="I993" s="129">
        <v>53</v>
      </c>
      <c r="J993" s="129">
        <v>30</v>
      </c>
    </row>
    <row r="994" spans="1:10" x14ac:dyDescent="0.3">
      <c r="A994" s="129">
        <v>993</v>
      </c>
      <c r="B994" s="131" t="s">
        <v>67</v>
      </c>
      <c r="C994" s="131" t="s">
        <v>31</v>
      </c>
      <c r="D994" s="131" t="s">
        <v>2833</v>
      </c>
      <c r="E994" s="131" t="s">
        <v>2861</v>
      </c>
      <c r="F994" s="129">
        <v>103.59</v>
      </c>
      <c r="G994" s="129">
        <v>79</v>
      </c>
      <c r="H994" s="129">
        <v>75</v>
      </c>
      <c r="I994" s="129">
        <v>58</v>
      </c>
      <c r="J994" s="129">
        <v>71</v>
      </c>
    </row>
    <row r="995" spans="1:10" x14ac:dyDescent="0.3">
      <c r="A995" s="129">
        <v>994</v>
      </c>
      <c r="B995" s="131" t="s">
        <v>801</v>
      </c>
      <c r="C995" s="131" t="s">
        <v>28</v>
      </c>
      <c r="D995" s="131" t="s">
        <v>2828</v>
      </c>
      <c r="E995" s="131" t="s">
        <v>2861</v>
      </c>
      <c r="F995" s="129">
        <v>103.56</v>
      </c>
      <c r="G995" s="129">
        <v>79</v>
      </c>
      <c r="H995" s="129">
        <v>89</v>
      </c>
      <c r="I995" s="129">
        <v>83</v>
      </c>
      <c r="J995" s="129">
        <v>86</v>
      </c>
    </row>
    <row r="996" spans="1:10" x14ac:dyDescent="0.3">
      <c r="A996" s="129">
        <v>995</v>
      </c>
      <c r="B996" s="131" t="s">
        <v>355</v>
      </c>
      <c r="C996" s="131" t="s">
        <v>28</v>
      </c>
      <c r="D996" s="131" t="s">
        <v>27</v>
      </c>
      <c r="E996" s="131" t="s">
        <v>2861</v>
      </c>
      <c r="F996" s="129">
        <v>103.54</v>
      </c>
      <c r="G996" s="129">
        <v>79</v>
      </c>
      <c r="H996" s="129">
        <v>73</v>
      </c>
      <c r="I996" s="129">
        <v>79</v>
      </c>
      <c r="J996" s="129">
        <v>30</v>
      </c>
    </row>
    <row r="997" spans="1:10" x14ac:dyDescent="0.3">
      <c r="A997" s="129">
        <v>996</v>
      </c>
      <c r="B997" s="131" t="s">
        <v>180</v>
      </c>
      <c r="C997" s="131" t="s">
        <v>24</v>
      </c>
      <c r="D997" s="131" t="s">
        <v>56</v>
      </c>
      <c r="E997" s="131" t="s">
        <v>2870</v>
      </c>
      <c r="F997" s="129">
        <v>103.53</v>
      </c>
      <c r="G997" s="129">
        <v>79</v>
      </c>
      <c r="H997" s="129">
        <v>85</v>
      </c>
      <c r="I997" s="129">
        <v>89</v>
      </c>
      <c r="J997" s="129">
        <v>86</v>
      </c>
    </row>
    <row r="998" spans="1:10" x14ac:dyDescent="0.3">
      <c r="A998" s="129">
        <v>997</v>
      </c>
      <c r="B998" s="131" t="s">
        <v>9412</v>
      </c>
      <c r="C998" s="131" t="s">
        <v>28</v>
      </c>
      <c r="D998" s="131" t="s">
        <v>2828</v>
      </c>
      <c r="E998" s="131" t="s">
        <v>2861</v>
      </c>
      <c r="F998" s="129">
        <v>103.51</v>
      </c>
      <c r="G998" s="129">
        <v>79</v>
      </c>
      <c r="H998" s="129">
        <v>65</v>
      </c>
      <c r="I998" s="129">
        <v>43</v>
      </c>
      <c r="J998" s="129">
        <v>32</v>
      </c>
    </row>
    <row r="999" spans="1:10" x14ac:dyDescent="0.3">
      <c r="A999" s="129">
        <v>998</v>
      </c>
      <c r="B999" s="131" t="s">
        <v>882</v>
      </c>
      <c r="C999" s="131" t="s">
        <v>24</v>
      </c>
      <c r="D999" s="131" t="s">
        <v>883</v>
      </c>
      <c r="E999" s="131" t="s">
        <v>2870</v>
      </c>
      <c r="F999" s="129">
        <v>103.5</v>
      </c>
      <c r="G999" s="129">
        <v>79</v>
      </c>
      <c r="H999" s="129">
        <v>75</v>
      </c>
      <c r="I999" s="129">
        <v>75</v>
      </c>
      <c r="J999" s="129">
        <v>67</v>
      </c>
    </row>
    <row r="1000" spans="1:10" x14ac:dyDescent="0.3">
      <c r="A1000" s="129">
        <v>999</v>
      </c>
      <c r="B1000" s="131" t="s">
        <v>323</v>
      </c>
      <c r="C1000" s="131" t="s">
        <v>150</v>
      </c>
      <c r="D1000" s="131" t="s">
        <v>2835</v>
      </c>
      <c r="E1000" s="131" t="s">
        <v>2870</v>
      </c>
      <c r="F1000" s="129">
        <v>103.49</v>
      </c>
      <c r="G1000" s="129">
        <v>79</v>
      </c>
      <c r="H1000" s="129">
        <v>70</v>
      </c>
      <c r="I1000" s="129">
        <v>61</v>
      </c>
      <c r="J1000" s="129">
        <v>76</v>
      </c>
    </row>
    <row r="1001" spans="1:10" x14ac:dyDescent="0.3">
      <c r="A1001" s="129">
        <v>1000</v>
      </c>
      <c r="B1001" s="131" t="s">
        <v>9413</v>
      </c>
      <c r="C1001" s="131" t="s">
        <v>28</v>
      </c>
      <c r="D1001" s="131" t="s">
        <v>137</v>
      </c>
      <c r="E1001" s="131" t="s">
        <v>2870</v>
      </c>
      <c r="F1001" s="129">
        <v>103.47</v>
      </c>
      <c r="G1001" s="129">
        <v>79</v>
      </c>
      <c r="H1001" s="129">
        <v>61</v>
      </c>
      <c r="I1001" s="129">
        <v>65</v>
      </c>
      <c r="J1001" s="129">
        <v>60</v>
      </c>
    </row>
    <row r="1002" spans="1:10" x14ac:dyDescent="0.3">
      <c r="A1002" s="129">
        <v>1001</v>
      </c>
      <c r="B1002" s="131" t="s">
        <v>1145</v>
      </c>
      <c r="C1002" s="131" t="s">
        <v>102</v>
      </c>
      <c r="D1002" s="131" t="s">
        <v>151</v>
      </c>
      <c r="E1002" s="131" t="s">
        <v>2870</v>
      </c>
      <c r="F1002" s="129">
        <v>103.46</v>
      </c>
      <c r="G1002" s="129">
        <v>78</v>
      </c>
      <c r="H1002" s="129">
        <v>75</v>
      </c>
      <c r="I1002" s="129">
        <v>73</v>
      </c>
      <c r="J1002" s="129">
        <v>49</v>
      </c>
    </row>
    <row r="1003" spans="1:10" x14ac:dyDescent="0.3">
      <c r="A1003" s="129">
        <v>1002</v>
      </c>
      <c r="B1003" s="131" t="s">
        <v>7615</v>
      </c>
      <c r="C1003" s="131" t="s">
        <v>36</v>
      </c>
      <c r="D1003" s="131" t="s">
        <v>79</v>
      </c>
      <c r="E1003" s="131" t="s">
        <v>2861</v>
      </c>
      <c r="F1003" s="129">
        <v>103.45</v>
      </c>
      <c r="G1003" s="129">
        <v>78</v>
      </c>
      <c r="H1003" s="129">
        <v>79</v>
      </c>
      <c r="I1003" s="129">
        <v>75</v>
      </c>
      <c r="J1003" s="129">
        <v>72</v>
      </c>
    </row>
    <row r="1004" spans="1:10" x14ac:dyDescent="0.3">
      <c r="A1004" s="129">
        <v>1003</v>
      </c>
      <c r="B1004" s="131" t="s">
        <v>1688</v>
      </c>
      <c r="C1004" s="131" t="s">
        <v>28</v>
      </c>
      <c r="D1004" s="131" t="s">
        <v>137</v>
      </c>
      <c r="E1004" s="131" t="s">
        <v>2859</v>
      </c>
      <c r="F1004" s="129">
        <v>103.45</v>
      </c>
      <c r="G1004" s="129">
        <v>78</v>
      </c>
      <c r="H1004" s="129">
        <v>69</v>
      </c>
      <c r="I1004" s="129">
        <v>66</v>
      </c>
      <c r="J1004" s="129">
        <v>66</v>
      </c>
    </row>
    <row r="1005" spans="1:10" x14ac:dyDescent="0.3">
      <c r="A1005" s="129">
        <v>1004</v>
      </c>
      <c r="B1005" s="131" t="s">
        <v>5730</v>
      </c>
      <c r="C1005" s="131" t="s">
        <v>31</v>
      </c>
      <c r="D1005" s="131" t="s">
        <v>2833</v>
      </c>
      <c r="E1005" s="131" t="s">
        <v>2861</v>
      </c>
      <c r="F1005" s="129">
        <v>103.43</v>
      </c>
      <c r="G1005" s="129">
        <v>78</v>
      </c>
      <c r="H1005" s="129">
        <v>92</v>
      </c>
      <c r="I1005" s="129">
        <v>92</v>
      </c>
      <c r="J1005" s="129">
        <v>85</v>
      </c>
    </row>
    <row r="1006" spans="1:10" x14ac:dyDescent="0.3">
      <c r="A1006" s="129">
        <v>1005</v>
      </c>
      <c r="B1006" s="131" t="s">
        <v>5366</v>
      </c>
      <c r="C1006" s="131" t="s">
        <v>28</v>
      </c>
      <c r="D1006" s="131" t="s">
        <v>162</v>
      </c>
      <c r="E1006" s="131" t="s">
        <v>2870</v>
      </c>
      <c r="F1006" s="129">
        <v>103.41</v>
      </c>
      <c r="G1006" s="129">
        <v>78</v>
      </c>
      <c r="H1006" s="129">
        <v>74</v>
      </c>
      <c r="I1006" s="129">
        <v>71</v>
      </c>
      <c r="J1006" s="129">
        <v>67</v>
      </c>
    </row>
    <row r="1007" spans="1:10" x14ac:dyDescent="0.3">
      <c r="A1007" s="129">
        <v>1006</v>
      </c>
      <c r="B1007" s="131" t="s">
        <v>125</v>
      </c>
      <c r="C1007" s="131" t="s">
        <v>28</v>
      </c>
      <c r="D1007" s="131" t="s">
        <v>693</v>
      </c>
      <c r="E1007" s="131" t="s">
        <v>2870</v>
      </c>
      <c r="F1007" s="129">
        <v>103.39</v>
      </c>
      <c r="G1007" s="129">
        <v>78</v>
      </c>
      <c r="H1007" s="129">
        <v>83</v>
      </c>
      <c r="I1007" s="129">
        <v>71</v>
      </c>
      <c r="J1007" s="129">
        <v>80</v>
      </c>
    </row>
    <row r="1008" spans="1:10" x14ac:dyDescent="0.3">
      <c r="A1008" s="129">
        <v>1007</v>
      </c>
      <c r="B1008" s="131" t="s">
        <v>1218</v>
      </c>
      <c r="C1008" s="131" t="s">
        <v>24</v>
      </c>
      <c r="D1008" s="131" t="s">
        <v>502</v>
      </c>
      <c r="E1008" s="131" t="s">
        <v>2870</v>
      </c>
      <c r="F1008" s="129">
        <v>103.37</v>
      </c>
      <c r="G1008" s="129">
        <v>78</v>
      </c>
      <c r="H1008" s="129">
        <v>84</v>
      </c>
      <c r="I1008" s="129">
        <v>77</v>
      </c>
      <c r="J1008" s="129">
        <v>71</v>
      </c>
    </row>
    <row r="1009" spans="1:10" x14ac:dyDescent="0.3">
      <c r="A1009" s="129">
        <v>1008</v>
      </c>
      <c r="B1009" s="131" t="s">
        <v>944</v>
      </c>
      <c r="C1009" s="131" t="s">
        <v>66</v>
      </c>
      <c r="D1009" s="131" t="s">
        <v>806</v>
      </c>
      <c r="E1009" s="131" t="s">
        <v>2870</v>
      </c>
      <c r="F1009" s="129">
        <v>103.36</v>
      </c>
      <c r="G1009" s="129">
        <v>78</v>
      </c>
      <c r="H1009" s="129">
        <v>74</v>
      </c>
      <c r="I1009" s="129">
        <v>79</v>
      </c>
      <c r="J1009" s="129">
        <v>75</v>
      </c>
    </row>
    <row r="1010" spans="1:10" x14ac:dyDescent="0.3">
      <c r="A1010" s="129">
        <v>1009</v>
      </c>
      <c r="B1010" s="131" t="s">
        <v>192</v>
      </c>
      <c r="C1010" s="131" t="s">
        <v>150</v>
      </c>
      <c r="D1010" s="131" t="s">
        <v>2847</v>
      </c>
      <c r="E1010" s="131" t="s">
        <v>2870</v>
      </c>
      <c r="F1010" s="129">
        <v>103.33</v>
      </c>
      <c r="G1010" s="129">
        <v>78</v>
      </c>
      <c r="H1010" s="129">
        <v>70</v>
      </c>
      <c r="I1010" s="129">
        <v>52</v>
      </c>
      <c r="J1010" s="129">
        <v>68</v>
      </c>
    </row>
    <row r="1011" spans="1:10" x14ac:dyDescent="0.3">
      <c r="A1011" s="129">
        <v>1010</v>
      </c>
      <c r="B1011" s="131" t="s">
        <v>6044</v>
      </c>
      <c r="C1011" s="131" t="s">
        <v>31</v>
      </c>
      <c r="D1011" s="131" t="s">
        <v>436</v>
      </c>
      <c r="E1011" s="131" t="s">
        <v>2861</v>
      </c>
      <c r="F1011" s="129">
        <v>103.31</v>
      </c>
      <c r="G1011" s="129">
        <v>78</v>
      </c>
      <c r="H1011" s="129">
        <v>85</v>
      </c>
      <c r="I1011" s="129">
        <v>83</v>
      </c>
      <c r="J1011" s="129">
        <v>10</v>
      </c>
    </row>
    <row r="1012" spans="1:10" x14ac:dyDescent="0.3">
      <c r="A1012" s="129">
        <v>1011</v>
      </c>
      <c r="B1012" s="131" t="s">
        <v>6926</v>
      </c>
      <c r="C1012" s="131" t="s">
        <v>28</v>
      </c>
      <c r="D1012" s="131" t="s">
        <v>137</v>
      </c>
      <c r="E1012" s="131" t="s">
        <v>2870</v>
      </c>
      <c r="F1012" s="129">
        <v>103.28</v>
      </c>
      <c r="G1012" s="129">
        <v>78</v>
      </c>
      <c r="H1012" s="129">
        <v>74</v>
      </c>
      <c r="I1012" s="129">
        <v>76</v>
      </c>
      <c r="J1012" s="129">
        <v>71</v>
      </c>
    </row>
    <row r="1013" spans="1:10" x14ac:dyDescent="0.3">
      <c r="A1013" s="129">
        <v>1012</v>
      </c>
      <c r="B1013" s="131" t="s">
        <v>7632</v>
      </c>
      <c r="C1013" s="131" t="s">
        <v>150</v>
      </c>
      <c r="D1013" s="131" t="s">
        <v>2836</v>
      </c>
      <c r="E1013" s="131" t="s">
        <v>2870</v>
      </c>
      <c r="F1013" s="129">
        <v>103.27</v>
      </c>
      <c r="G1013" s="129">
        <v>78</v>
      </c>
      <c r="H1013" s="129">
        <v>79</v>
      </c>
      <c r="I1013" s="129">
        <v>51</v>
      </c>
      <c r="J1013" s="129">
        <v>68</v>
      </c>
    </row>
    <row r="1014" spans="1:10" x14ac:dyDescent="0.3">
      <c r="A1014" s="129">
        <v>1013</v>
      </c>
      <c r="B1014" s="131" t="s">
        <v>1435</v>
      </c>
      <c r="C1014" s="131" t="s">
        <v>115</v>
      </c>
      <c r="D1014" s="131" t="s">
        <v>114</v>
      </c>
      <c r="E1014" s="131" t="s">
        <v>2859</v>
      </c>
      <c r="F1014" s="129">
        <v>103.25</v>
      </c>
      <c r="G1014" s="129">
        <v>78</v>
      </c>
      <c r="H1014" s="129">
        <v>92</v>
      </c>
      <c r="I1014" s="129">
        <v>91</v>
      </c>
      <c r="J1014" s="129">
        <v>96</v>
      </c>
    </row>
    <row r="1015" spans="1:10" x14ac:dyDescent="0.3">
      <c r="A1015" s="129">
        <v>1014</v>
      </c>
      <c r="B1015" s="131" t="s">
        <v>3022</v>
      </c>
      <c r="C1015" s="131" t="s">
        <v>28</v>
      </c>
      <c r="D1015" s="131" t="s">
        <v>137</v>
      </c>
      <c r="E1015" s="131" t="s">
        <v>2870</v>
      </c>
      <c r="F1015" s="129">
        <v>103.23</v>
      </c>
      <c r="G1015" s="129">
        <v>78</v>
      </c>
      <c r="H1015" s="129">
        <v>77</v>
      </c>
      <c r="I1015" s="129">
        <v>84</v>
      </c>
      <c r="J1015" s="129">
        <v>80</v>
      </c>
    </row>
    <row r="1016" spans="1:10" x14ac:dyDescent="0.3">
      <c r="A1016" s="129">
        <v>1015</v>
      </c>
      <c r="B1016" s="131" t="s">
        <v>2061</v>
      </c>
      <c r="C1016" s="131" t="s">
        <v>44</v>
      </c>
      <c r="D1016" s="131" t="s">
        <v>111</v>
      </c>
      <c r="E1016" s="131" t="s">
        <v>2861</v>
      </c>
      <c r="F1016" s="129">
        <v>103.21</v>
      </c>
      <c r="G1016" s="129">
        <v>78</v>
      </c>
      <c r="H1016" s="129">
        <v>91</v>
      </c>
      <c r="I1016" s="129">
        <v>56</v>
      </c>
      <c r="J1016" s="129">
        <v>90</v>
      </c>
    </row>
    <row r="1017" spans="1:10" x14ac:dyDescent="0.3">
      <c r="A1017" s="129">
        <v>1016</v>
      </c>
      <c r="B1017" s="131" t="s">
        <v>340</v>
      </c>
      <c r="C1017" s="131" t="s">
        <v>24</v>
      </c>
      <c r="D1017" s="131" t="s">
        <v>56</v>
      </c>
      <c r="E1017" s="131" t="s">
        <v>2870</v>
      </c>
      <c r="F1017" s="129">
        <v>103.16</v>
      </c>
      <c r="G1017" s="129">
        <v>78</v>
      </c>
      <c r="H1017" s="129">
        <v>86</v>
      </c>
      <c r="I1017" s="129">
        <v>86</v>
      </c>
      <c r="J1017" s="129">
        <v>87</v>
      </c>
    </row>
    <row r="1018" spans="1:10" x14ac:dyDescent="0.3">
      <c r="A1018" s="129">
        <v>1017</v>
      </c>
      <c r="B1018" s="131" t="s">
        <v>7722</v>
      </c>
      <c r="C1018" s="131" t="s">
        <v>44</v>
      </c>
      <c r="D1018" s="131" t="s">
        <v>43</v>
      </c>
      <c r="E1018" s="131" t="s">
        <v>2861</v>
      </c>
      <c r="F1018" s="129">
        <v>103.15</v>
      </c>
      <c r="G1018" s="129">
        <v>78</v>
      </c>
      <c r="H1018" s="129">
        <v>71</v>
      </c>
      <c r="I1018" s="129">
        <v>31</v>
      </c>
      <c r="J1018" s="129">
        <v>69</v>
      </c>
    </row>
    <row r="1019" spans="1:10" x14ac:dyDescent="0.3">
      <c r="A1019" s="129">
        <v>1018</v>
      </c>
      <c r="B1019" s="131" t="s">
        <v>2165</v>
      </c>
      <c r="C1019" s="131" t="s">
        <v>28</v>
      </c>
      <c r="D1019" s="131" t="s">
        <v>162</v>
      </c>
      <c r="E1019" s="131" t="s">
        <v>2861</v>
      </c>
      <c r="F1019" s="129">
        <v>103.11</v>
      </c>
      <c r="G1019" s="129">
        <v>78</v>
      </c>
      <c r="H1019" s="129">
        <v>84</v>
      </c>
      <c r="I1019" s="129">
        <v>87</v>
      </c>
      <c r="J1019" s="129">
        <v>83</v>
      </c>
    </row>
    <row r="1020" spans="1:10" x14ac:dyDescent="0.3">
      <c r="A1020" s="129">
        <v>1019</v>
      </c>
      <c r="B1020" s="131" t="s">
        <v>1566</v>
      </c>
      <c r="C1020" s="131" t="s">
        <v>36</v>
      </c>
      <c r="D1020" s="131" t="s">
        <v>276</v>
      </c>
      <c r="E1020" s="131" t="s">
        <v>2861</v>
      </c>
      <c r="F1020" s="129">
        <v>103.08</v>
      </c>
      <c r="G1020" s="129">
        <v>78</v>
      </c>
      <c r="H1020" s="129">
        <v>67</v>
      </c>
      <c r="I1020" s="129">
        <v>84</v>
      </c>
      <c r="J1020" s="129">
        <v>79</v>
      </c>
    </row>
    <row r="1021" spans="1:10" x14ac:dyDescent="0.3">
      <c r="A1021" s="129">
        <v>1020</v>
      </c>
      <c r="B1021" s="131" t="s">
        <v>1615</v>
      </c>
      <c r="C1021" s="131" t="s">
        <v>28</v>
      </c>
      <c r="D1021" s="131" t="s">
        <v>2828</v>
      </c>
      <c r="E1021" s="131" t="s">
        <v>2861</v>
      </c>
      <c r="F1021" s="129">
        <v>103.04</v>
      </c>
      <c r="G1021" s="129">
        <v>78</v>
      </c>
      <c r="H1021" s="129">
        <v>84</v>
      </c>
      <c r="I1021" s="129">
        <v>83</v>
      </c>
      <c r="J1021" s="129">
        <v>89</v>
      </c>
    </row>
    <row r="1022" spans="1:10" x14ac:dyDescent="0.3">
      <c r="A1022" s="129">
        <v>1021</v>
      </c>
      <c r="B1022" s="131" t="s">
        <v>1155</v>
      </c>
      <c r="C1022" s="131" t="s">
        <v>150</v>
      </c>
      <c r="D1022" s="131" t="s">
        <v>2841</v>
      </c>
      <c r="E1022" s="131" t="s">
        <v>2861</v>
      </c>
      <c r="F1022" s="129">
        <v>103.04</v>
      </c>
      <c r="G1022" s="129">
        <v>78</v>
      </c>
      <c r="H1022" s="129">
        <v>80</v>
      </c>
      <c r="I1022" s="129">
        <v>79</v>
      </c>
      <c r="J1022" s="129">
        <v>79</v>
      </c>
    </row>
    <row r="1023" spans="1:10" x14ac:dyDescent="0.3">
      <c r="A1023" s="129">
        <v>1022</v>
      </c>
      <c r="B1023" s="131" t="s">
        <v>954</v>
      </c>
      <c r="C1023" s="131" t="s">
        <v>28</v>
      </c>
      <c r="D1023" s="131" t="s">
        <v>182</v>
      </c>
      <c r="E1023" s="131" t="s">
        <v>2861</v>
      </c>
      <c r="F1023" s="129">
        <v>102.99</v>
      </c>
      <c r="G1023" s="129">
        <v>78</v>
      </c>
      <c r="H1023" s="129">
        <v>88</v>
      </c>
      <c r="I1023" s="129">
        <v>93</v>
      </c>
      <c r="J1023" s="129">
        <v>84</v>
      </c>
    </row>
    <row r="1024" spans="1:10" x14ac:dyDescent="0.3">
      <c r="A1024" s="129">
        <v>1023</v>
      </c>
      <c r="B1024" s="131" t="s">
        <v>5734</v>
      </c>
      <c r="C1024" s="131" t="s">
        <v>48</v>
      </c>
      <c r="D1024" s="131" t="s">
        <v>1168</v>
      </c>
      <c r="E1024" s="131" t="s">
        <v>2870</v>
      </c>
      <c r="F1024" s="129">
        <v>102.98</v>
      </c>
      <c r="G1024" s="129">
        <v>78</v>
      </c>
      <c r="H1024" s="129">
        <v>86</v>
      </c>
      <c r="I1024" s="129">
        <v>67</v>
      </c>
      <c r="J1024" s="129">
        <v>48</v>
      </c>
    </row>
    <row r="1025" spans="1:10" x14ac:dyDescent="0.3">
      <c r="A1025" s="129">
        <v>1024</v>
      </c>
      <c r="B1025" s="131" t="s">
        <v>1358</v>
      </c>
      <c r="C1025" s="131" t="s">
        <v>31</v>
      </c>
      <c r="D1025" s="131" t="s">
        <v>109</v>
      </c>
      <c r="E1025" s="131" t="s">
        <v>2861</v>
      </c>
      <c r="F1025" s="129">
        <v>102.98</v>
      </c>
      <c r="G1025" s="129">
        <v>78</v>
      </c>
      <c r="H1025" s="129">
        <v>85</v>
      </c>
      <c r="I1025" s="129">
        <v>73</v>
      </c>
      <c r="J1025" s="129">
        <v>91</v>
      </c>
    </row>
    <row r="1026" spans="1:10" x14ac:dyDescent="0.3">
      <c r="A1026" s="129">
        <v>1025</v>
      </c>
      <c r="B1026" s="131" t="s">
        <v>431</v>
      </c>
      <c r="C1026" s="131" t="s">
        <v>36</v>
      </c>
      <c r="D1026" s="131" t="s">
        <v>256</v>
      </c>
      <c r="E1026" s="131" t="s">
        <v>2870</v>
      </c>
      <c r="F1026" s="129">
        <v>102.95</v>
      </c>
      <c r="G1026" s="129">
        <v>78</v>
      </c>
      <c r="H1026" s="129">
        <v>79</v>
      </c>
      <c r="I1026" s="129">
        <v>88</v>
      </c>
      <c r="J1026" s="129">
        <v>87</v>
      </c>
    </row>
    <row r="1027" spans="1:10" x14ac:dyDescent="0.3">
      <c r="A1027" s="129">
        <v>1026</v>
      </c>
      <c r="B1027" s="131" t="s">
        <v>1787</v>
      </c>
      <c r="C1027" s="131" t="s">
        <v>102</v>
      </c>
      <c r="D1027" s="131" t="s">
        <v>218</v>
      </c>
      <c r="E1027" s="131" t="s">
        <v>2861</v>
      </c>
      <c r="F1027" s="129">
        <v>102.91</v>
      </c>
      <c r="G1027" s="129">
        <v>78</v>
      </c>
      <c r="H1027" s="129">
        <v>45</v>
      </c>
      <c r="I1027" s="129">
        <v>63</v>
      </c>
      <c r="J1027" s="129">
        <v>67</v>
      </c>
    </row>
    <row r="1028" spans="1:10" x14ac:dyDescent="0.3">
      <c r="A1028" s="129">
        <v>1027</v>
      </c>
      <c r="B1028" s="131" t="s">
        <v>7683</v>
      </c>
      <c r="C1028" s="131" t="s">
        <v>24</v>
      </c>
      <c r="D1028" s="131" t="s">
        <v>54</v>
      </c>
      <c r="E1028" s="131" t="s">
        <v>2861</v>
      </c>
      <c r="F1028" s="129">
        <v>102.87</v>
      </c>
      <c r="G1028" s="129">
        <v>78</v>
      </c>
      <c r="H1028" s="129">
        <v>74</v>
      </c>
      <c r="I1028" s="129">
        <v>81</v>
      </c>
      <c r="J1028" s="129">
        <v>59</v>
      </c>
    </row>
    <row r="1029" spans="1:10" x14ac:dyDescent="0.3">
      <c r="A1029" s="129">
        <v>1028</v>
      </c>
      <c r="B1029" s="131" t="s">
        <v>953</v>
      </c>
      <c r="C1029" s="131" t="s">
        <v>115</v>
      </c>
      <c r="D1029" s="131" t="s">
        <v>200</v>
      </c>
      <c r="E1029" s="131" t="s">
        <v>2870</v>
      </c>
      <c r="F1029" s="129">
        <v>102.84</v>
      </c>
      <c r="G1029" s="129">
        <v>78</v>
      </c>
      <c r="H1029" s="129">
        <v>71</v>
      </c>
      <c r="I1029" s="129">
        <v>54</v>
      </c>
      <c r="J1029" s="129">
        <v>54</v>
      </c>
    </row>
    <row r="1030" spans="1:10" x14ac:dyDescent="0.3">
      <c r="A1030" s="129">
        <v>1029</v>
      </c>
      <c r="B1030" s="131" t="s">
        <v>212</v>
      </c>
      <c r="C1030" s="131" t="s">
        <v>28</v>
      </c>
      <c r="D1030" s="131" t="s">
        <v>2828</v>
      </c>
      <c r="E1030" s="131" t="s">
        <v>2861</v>
      </c>
      <c r="F1030" s="129">
        <v>102.83</v>
      </c>
      <c r="G1030" s="129">
        <v>78</v>
      </c>
      <c r="H1030" s="129">
        <v>78</v>
      </c>
      <c r="I1030" s="129">
        <v>91</v>
      </c>
      <c r="J1030" s="129">
        <v>95</v>
      </c>
    </row>
    <row r="1031" spans="1:10" x14ac:dyDescent="0.3">
      <c r="A1031" s="129">
        <v>1030</v>
      </c>
      <c r="B1031" s="131" t="s">
        <v>1696</v>
      </c>
      <c r="C1031" s="131" t="s">
        <v>245</v>
      </c>
      <c r="D1031" s="131" t="s">
        <v>2842</v>
      </c>
      <c r="E1031" s="131" t="s">
        <v>2870</v>
      </c>
      <c r="F1031" s="129">
        <v>102.83</v>
      </c>
      <c r="G1031" s="129">
        <v>78</v>
      </c>
      <c r="H1031" s="129">
        <v>94</v>
      </c>
      <c r="I1031" s="129">
        <v>78</v>
      </c>
      <c r="J1031" s="129">
        <v>98</v>
      </c>
    </row>
    <row r="1032" spans="1:10" x14ac:dyDescent="0.3">
      <c r="A1032" s="129">
        <v>1031</v>
      </c>
      <c r="B1032" s="131" t="s">
        <v>399</v>
      </c>
      <c r="C1032" s="131" t="s">
        <v>28</v>
      </c>
      <c r="D1032" s="131" t="s">
        <v>2830</v>
      </c>
      <c r="E1032" s="131" t="s">
        <v>2870</v>
      </c>
      <c r="F1032" s="129">
        <v>102.82</v>
      </c>
      <c r="G1032" s="129">
        <v>78</v>
      </c>
      <c r="H1032" s="129">
        <v>79</v>
      </c>
      <c r="I1032" s="129">
        <v>75</v>
      </c>
      <c r="J1032" s="129">
        <v>67</v>
      </c>
    </row>
    <row r="1033" spans="1:10" x14ac:dyDescent="0.3">
      <c r="A1033" s="129">
        <v>1032</v>
      </c>
      <c r="B1033" s="131" t="s">
        <v>9414</v>
      </c>
      <c r="C1033" s="131" t="s">
        <v>28</v>
      </c>
      <c r="D1033" s="131" t="s">
        <v>2830</v>
      </c>
      <c r="E1033" s="131" t="s">
        <v>2870</v>
      </c>
      <c r="F1033" s="129">
        <v>102.8</v>
      </c>
      <c r="G1033" s="129">
        <v>78</v>
      </c>
      <c r="H1033" s="129">
        <v>27</v>
      </c>
      <c r="I1033" s="129">
        <v>17</v>
      </c>
      <c r="J1033" s="129">
        <v>60</v>
      </c>
    </row>
    <row r="1034" spans="1:10" x14ac:dyDescent="0.3">
      <c r="A1034" s="129">
        <v>1033</v>
      </c>
      <c r="B1034" s="131" t="s">
        <v>6493</v>
      </c>
      <c r="C1034" s="131" t="s">
        <v>28</v>
      </c>
      <c r="D1034" s="131" t="s">
        <v>2828</v>
      </c>
      <c r="E1034" s="131" t="s">
        <v>2870</v>
      </c>
      <c r="F1034" s="129">
        <v>102.79</v>
      </c>
      <c r="G1034" s="129">
        <v>78</v>
      </c>
      <c r="H1034" s="129">
        <v>82</v>
      </c>
      <c r="I1034" s="129">
        <v>65</v>
      </c>
      <c r="J1034" s="129">
        <v>84</v>
      </c>
    </row>
    <row r="1035" spans="1:10" x14ac:dyDescent="0.3">
      <c r="A1035" s="129">
        <v>1034</v>
      </c>
      <c r="B1035" s="131" t="s">
        <v>7696</v>
      </c>
      <c r="C1035" s="131" t="s">
        <v>28</v>
      </c>
      <c r="D1035" s="131" t="s">
        <v>137</v>
      </c>
      <c r="E1035" s="131" t="s">
        <v>2870</v>
      </c>
      <c r="F1035" s="129">
        <v>102.79</v>
      </c>
      <c r="G1035" s="129">
        <v>78</v>
      </c>
      <c r="H1035" s="129">
        <v>72</v>
      </c>
      <c r="I1035" s="129">
        <v>66</v>
      </c>
      <c r="J1035" s="129">
        <v>61</v>
      </c>
    </row>
    <row r="1036" spans="1:10" x14ac:dyDescent="0.3">
      <c r="A1036" s="129">
        <v>1035</v>
      </c>
      <c r="B1036" s="131" t="s">
        <v>1553</v>
      </c>
      <c r="C1036" s="131" t="s">
        <v>28</v>
      </c>
      <c r="D1036" s="131" t="s">
        <v>27</v>
      </c>
      <c r="E1036" s="131" t="s">
        <v>2870</v>
      </c>
      <c r="F1036" s="129">
        <v>102.78</v>
      </c>
      <c r="G1036" s="129">
        <v>78</v>
      </c>
      <c r="H1036" s="129">
        <v>78</v>
      </c>
      <c r="I1036" s="129">
        <v>71</v>
      </c>
      <c r="J1036" s="129">
        <v>88</v>
      </c>
    </row>
    <row r="1037" spans="1:10" x14ac:dyDescent="0.3">
      <c r="A1037" s="129">
        <v>1036</v>
      </c>
      <c r="B1037" s="131" t="s">
        <v>750</v>
      </c>
      <c r="C1037" s="131" t="s">
        <v>28</v>
      </c>
      <c r="D1037" s="131" t="s">
        <v>27</v>
      </c>
      <c r="E1037" s="131" t="s">
        <v>2870</v>
      </c>
      <c r="F1037" s="129">
        <v>102.76</v>
      </c>
      <c r="G1037" s="129">
        <v>78</v>
      </c>
      <c r="H1037" s="129">
        <v>81</v>
      </c>
      <c r="I1037" s="129">
        <v>73</v>
      </c>
      <c r="J1037" s="129">
        <v>60</v>
      </c>
    </row>
    <row r="1038" spans="1:10" x14ac:dyDescent="0.3">
      <c r="A1038" s="129">
        <v>1037</v>
      </c>
      <c r="B1038" s="131" t="s">
        <v>9415</v>
      </c>
      <c r="C1038" s="131" t="s">
        <v>28</v>
      </c>
      <c r="D1038" s="131" t="s">
        <v>137</v>
      </c>
      <c r="E1038" s="131" t="s">
        <v>2861</v>
      </c>
      <c r="F1038" s="129">
        <v>102.75</v>
      </c>
      <c r="G1038" s="129">
        <v>78</v>
      </c>
      <c r="H1038" s="129">
        <v>49</v>
      </c>
      <c r="I1038" s="129">
        <v>46</v>
      </c>
      <c r="J1038" s="129">
        <v>31</v>
      </c>
    </row>
    <row r="1039" spans="1:10" x14ac:dyDescent="0.3">
      <c r="A1039" s="129">
        <v>1038</v>
      </c>
      <c r="B1039" s="131" t="s">
        <v>3013</v>
      </c>
      <c r="C1039" s="131" t="s">
        <v>44</v>
      </c>
      <c r="D1039" s="131" t="s">
        <v>111</v>
      </c>
      <c r="E1039" s="131" t="s">
        <v>2861</v>
      </c>
      <c r="F1039" s="129">
        <v>102.74</v>
      </c>
      <c r="G1039" s="129">
        <v>78</v>
      </c>
      <c r="H1039" s="129">
        <v>95</v>
      </c>
      <c r="I1039" s="129">
        <v>93</v>
      </c>
      <c r="J1039" s="129">
        <v>18</v>
      </c>
    </row>
    <row r="1040" spans="1:10" x14ac:dyDescent="0.3">
      <c r="A1040" s="129">
        <v>1039</v>
      </c>
      <c r="B1040" s="131" t="s">
        <v>9416</v>
      </c>
      <c r="C1040" s="131" t="s">
        <v>44</v>
      </c>
      <c r="D1040" s="131" t="s">
        <v>111</v>
      </c>
      <c r="E1040" s="131" t="s">
        <v>2861</v>
      </c>
      <c r="F1040" s="129">
        <v>102.72</v>
      </c>
      <c r="G1040" s="129">
        <v>78</v>
      </c>
      <c r="H1040" s="129">
        <v>55</v>
      </c>
      <c r="I1040" s="129">
        <v>58</v>
      </c>
      <c r="J1040" s="129">
        <v>2</v>
      </c>
    </row>
    <row r="1041" spans="1:10" x14ac:dyDescent="0.3">
      <c r="A1041" s="129">
        <v>1040</v>
      </c>
      <c r="B1041" s="131" t="s">
        <v>5798</v>
      </c>
      <c r="C1041" s="131" t="s">
        <v>36</v>
      </c>
      <c r="D1041" s="131" t="s">
        <v>79</v>
      </c>
      <c r="E1041" s="131" t="s">
        <v>2861</v>
      </c>
      <c r="F1041" s="129">
        <v>102.68</v>
      </c>
      <c r="G1041" s="129">
        <v>78</v>
      </c>
      <c r="H1041" s="129">
        <v>87</v>
      </c>
      <c r="I1041" s="129">
        <v>92</v>
      </c>
      <c r="J1041" s="129">
        <v>70</v>
      </c>
    </row>
    <row r="1042" spans="1:10" x14ac:dyDescent="0.3">
      <c r="A1042" s="129">
        <v>1041</v>
      </c>
      <c r="B1042" s="131" t="s">
        <v>7623</v>
      </c>
      <c r="C1042" s="131" t="s">
        <v>28</v>
      </c>
      <c r="D1042" s="131" t="s">
        <v>137</v>
      </c>
      <c r="E1042" s="131" t="s">
        <v>2870</v>
      </c>
      <c r="F1042" s="129">
        <v>102.66</v>
      </c>
      <c r="G1042" s="129">
        <v>78</v>
      </c>
      <c r="H1042" s="129">
        <v>65</v>
      </c>
      <c r="I1042" s="129">
        <v>61</v>
      </c>
      <c r="J1042" s="129">
        <v>63</v>
      </c>
    </row>
    <row r="1043" spans="1:10" x14ac:dyDescent="0.3">
      <c r="A1043" s="129">
        <v>1042</v>
      </c>
      <c r="B1043" s="131" t="s">
        <v>8678</v>
      </c>
      <c r="C1043" s="131" t="s">
        <v>36</v>
      </c>
      <c r="D1043" s="131" t="s">
        <v>225</v>
      </c>
      <c r="E1043" s="131" t="s">
        <v>2870</v>
      </c>
      <c r="F1043" s="129">
        <v>102.62</v>
      </c>
      <c r="G1043" s="129">
        <v>78</v>
      </c>
      <c r="H1043" s="129">
        <v>61</v>
      </c>
      <c r="I1043" s="129">
        <v>78</v>
      </c>
      <c r="J1043" s="129">
        <v>5</v>
      </c>
    </row>
    <row r="1044" spans="1:10" x14ac:dyDescent="0.3">
      <c r="A1044" s="129">
        <v>1043</v>
      </c>
      <c r="B1044" s="131" t="s">
        <v>9417</v>
      </c>
      <c r="C1044" s="131" t="s">
        <v>28</v>
      </c>
      <c r="D1044" s="131" t="s">
        <v>2828</v>
      </c>
      <c r="E1044" s="131" t="s">
        <v>2861</v>
      </c>
      <c r="F1044" s="129">
        <v>102.62</v>
      </c>
      <c r="G1044" s="129">
        <v>78</v>
      </c>
      <c r="H1044" s="129">
        <v>44</v>
      </c>
      <c r="I1044" s="129">
        <v>59</v>
      </c>
      <c r="J1044" s="129">
        <v>34</v>
      </c>
    </row>
    <row r="1045" spans="1:10" x14ac:dyDescent="0.3">
      <c r="A1045" s="129">
        <v>1044</v>
      </c>
      <c r="B1045" s="131" t="s">
        <v>1969</v>
      </c>
      <c r="C1045" s="131" t="s">
        <v>28</v>
      </c>
      <c r="D1045" s="131" t="s">
        <v>2827</v>
      </c>
      <c r="E1045" s="131" t="s">
        <v>2870</v>
      </c>
      <c r="F1045" s="129">
        <v>102.62</v>
      </c>
      <c r="G1045" s="129">
        <v>78</v>
      </c>
      <c r="H1045" s="129">
        <v>81</v>
      </c>
      <c r="I1045" s="129">
        <v>76</v>
      </c>
      <c r="J1045" s="129">
        <v>37</v>
      </c>
    </row>
    <row r="1046" spans="1:10" x14ac:dyDescent="0.3">
      <c r="A1046" s="129">
        <v>1045</v>
      </c>
      <c r="B1046" s="131" t="s">
        <v>7830</v>
      </c>
      <c r="C1046" s="131" t="s">
        <v>28</v>
      </c>
      <c r="D1046" s="131" t="s">
        <v>137</v>
      </c>
      <c r="E1046" s="131" t="s">
        <v>2859</v>
      </c>
      <c r="F1046" s="129">
        <v>102.61</v>
      </c>
      <c r="G1046" s="129">
        <v>78</v>
      </c>
      <c r="H1046" s="129">
        <v>66</v>
      </c>
      <c r="I1046" s="129">
        <v>70</v>
      </c>
      <c r="J1046" s="129">
        <v>48</v>
      </c>
    </row>
    <row r="1047" spans="1:10" x14ac:dyDescent="0.3">
      <c r="A1047" s="129">
        <v>1046</v>
      </c>
      <c r="B1047" s="131" t="s">
        <v>1245</v>
      </c>
      <c r="C1047" s="131" t="s">
        <v>44</v>
      </c>
      <c r="D1047" s="131" t="s">
        <v>143</v>
      </c>
      <c r="E1047" s="131" t="s">
        <v>2870</v>
      </c>
      <c r="F1047" s="129">
        <v>102.6</v>
      </c>
      <c r="G1047" s="129">
        <v>78</v>
      </c>
      <c r="H1047" s="129">
        <v>72</v>
      </c>
      <c r="I1047" s="129">
        <v>55</v>
      </c>
      <c r="J1047" s="129">
        <v>30</v>
      </c>
    </row>
    <row r="1048" spans="1:10" x14ac:dyDescent="0.3">
      <c r="A1048" s="129">
        <v>1047</v>
      </c>
      <c r="B1048" s="131" t="s">
        <v>8631</v>
      </c>
      <c r="C1048" s="131" t="s">
        <v>24</v>
      </c>
      <c r="D1048" s="131" t="s">
        <v>117</v>
      </c>
      <c r="E1048" s="131" t="s">
        <v>2870</v>
      </c>
      <c r="F1048" s="129">
        <v>102.59</v>
      </c>
      <c r="G1048" s="129">
        <v>78</v>
      </c>
      <c r="H1048" s="129">
        <v>86</v>
      </c>
      <c r="I1048" s="129">
        <v>90</v>
      </c>
      <c r="J1048" s="129">
        <v>79</v>
      </c>
    </row>
    <row r="1049" spans="1:10" x14ac:dyDescent="0.3">
      <c r="A1049" s="129">
        <v>1048</v>
      </c>
      <c r="B1049" s="131" t="s">
        <v>1564</v>
      </c>
      <c r="C1049" s="131" t="s">
        <v>24</v>
      </c>
      <c r="D1049" s="131" t="s">
        <v>23</v>
      </c>
      <c r="E1049" s="131" t="s">
        <v>2870</v>
      </c>
      <c r="F1049" s="129">
        <v>102.58</v>
      </c>
      <c r="G1049" s="129">
        <v>77</v>
      </c>
      <c r="H1049" s="129">
        <v>84</v>
      </c>
      <c r="I1049" s="129">
        <v>90</v>
      </c>
      <c r="J1049" s="129">
        <v>89</v>
      </c>
    </row>
    <row r="1050" spans="1:10" x14ac:dyDescent="0.3">
      <c r="A1050" s="129">
        <v>1049</v>
      </c>
      <c r="B1050" s="131" t="s">
        <v>850</v>
      </c>
      <c r="C1050" s="131" t="s">
        <v>31</v>
      </c>
      <c r="D1050" s="131" t="s">
        <v>2833</v>
      </c>
      <c r="E1050" s="131" t="s">
        <v>2870</v>
      </c>
      <c r="F1050" s="129">
        <v>102.57</v>
      </c>
      <c r="G1050" s="129">
        <v>77</v>
      </c>
      <c r="H1050" s="129">
        <v>71</v>
      </c>
      <c r="I1050" s="129">
        <v>60</v>
      </c>
      <c r="J1050" s="129">
        <v>67</v>
      </c>
    </row>
    <row r="1051" spans="1:10" x14ac:dyDescent="0.3">
      <c r="A1051" s="129">
        <v>1050</v>
      </c>
      <c r="B1051" s="131" t="s">
        <v>1932</v>
      </c>
      <c r="C1051" s="131" t="s">
        <v>36</v>
      </c>
      <c r="D1051" s="131" t="s">
        <v>243</v>
      </c>
      <c r="E1051" s="131" t="s">
        <v>2861</v>
      </c>
      <c r="F1051" s="129">
        <v>102.57</v>
      </c>
      <c r="G1051" s="129">
        <v>77</v>
      </c>
      <c r="H1051" s="129">
        <v>61</v>
      </c>
      <c r="I1051" s="129">
        <v>69</v>
      </c>
      <c r="J1051" s="129">
        <v>84</v>
      </c>
    </row>
    <row r="1052" spans="1:10" x14ac:dyDescent="0.3">
      <c r="A1052" s="129">
        <v>1051</v>
      </c>
      <c r="B1052" s="131" t="s">
        <v>973</v>
      </c>
      <c r="C1052" s="131" t="s">
        <v>31</v>
      </c>
      <c r="D1052" s="131" t="s">
        <v>88</v>
      </c>
      <c r="E1052" s="131" t="s">
        <v>2861</v>
      </c>
      <c r="F1052" s="129">
        <v>102.55</v>
      </c>
      <c r="G1052" s="129">
        <v>77</v>
      </c>
      <c r="H1052" s="129">
        <v>72</v>
      </c>
      <c r="I1052" s="129">
        <v>45</v>
      </c>
      <c r="J1052" s="129">
        <v>38</v>
      </c>
    </row>
    <row r="1053" spans="1:10" x14ac:dyDescent="0.3">
      <c r="A1053" s="129">
        <v>1052</v>
      </c>
      <c r="B1053" s="131" t="s">
        <v>7767</v>
      </c>
      <c r="C1053" s="131" t="s">
        <v>44</v>
      </c>
      <c r="D1053" s="131" t="s">
        <v>111</v>
      </c>
      <c r="E1053" s="131" t="s">
        <v>2861</v>
      </c>
      <c r="F1053" s="129">
        <v>102.53</v>
      </c>
      <c r="G1053" s="129">
        <v>77</v>
      </c>
      <c r="H1053" s="129">
        <v>56</v>
      </c>
      <c r="I1053" s="129">
        <v>53</v>
      </c>
      <c r="J1053" s="129">
        <v>10</v>
      </c>
    </row>
    <row r="1054" spans="1:10" x14ac:dyDescent="0.3">
      <c r="A1054" s="129">
        <v>1053</v>
      </c>
      <c r="B1054" s="131" t="s">
        <v>6421</v>
      </c>
      <c r="C1054" s="131" t="s">
        <v>28</v>
      </c>
      <c r="D1054" s="131" t="s">
        <v>137</v>
      </c>
      <c r="E1054" s="131" t="s">
        <v>2861</v>
      </c>
      <c r="F1054" s="129">
        <v>102.52</v>
      </c>
      <c r="G1054" s="129">
        <v>77</v>
      </c>
      <c r="H1054" s="129">
        <v>73</v>
      </c>
      <c r="I1054" s="129">
        <v>76</v>
      </c>
      <c r="J1054" s="129">
        <v>52</v>
      </c>
    </row>
    <row r="1055" spans="1:10" x14ac:dyDescent="0.3">
      <c r="A1055" s="129">
        <v>1054</v>
      </c>
      <c r="B1055" s="131" t="s">
        <v>6463</v>
      </c>
      <c r="C1055" s="131" t="s">
        <v>31</v>
      </c>
      <c r="D1055" s="131" t="s">
        <v>2825</v>
      </c>
      <c r="E1055" s="131" t="s">
        <v>2861</v>
      </c>
      <c r="F1055" s="129">
        <v>102.47</v>
      </c>
      <c r="G1055" s="129">
        <v>77</v>
      </c>
      <c r="H1055" s="129">
        <v>86</v>
      </c>
      <c r="I1055" s="129">
        <v>31</v>
      </c>
      <c r="J1055" s="129">
        <v>6</v>
      </c>
    </row>
    <row r="1056" spans="1:10" x14ac:dyDescent="0.3">
      <c r="A1056" s="129">
        <v>1055</v>
      </c>
      <c r="B1056" s="131" t="s">
        <v>809</v>
      </c>
      <c r="C1056" s="131" t="s">
        <v>28</v>
      </c>
      <c r="D1056" s="131" t="s">
        <v>27</v>
      </c>
      <c r="E1056" s="131" t="s">
        <v>2861</v>
      </c>
      <c r="F1056" s="129">
        <v>102.47</v>
      </c>
      <c r="G1056" s="129">
        <v>77</v>
      </c>
      <c r="H1056" s="129">
        <v>79</v>
      </c>
      <c r="I1056" s="129">
        <v>85</v>
      </c>
      <c r="J1056" s="129">
        <v>74</v>
      </c>
    </row>
    <row r="1057" spans="1:10" x14ac:dyDescent="0.3">
      <c r="A1057" s="129">
        <v>1056</v>
      </c>
      <c r="B1057" s="131" t="s">
        <v>1532</v>
      </c>
      <c r="C1057" s="131" t="s">
        <v>28</v>
      </c>
      <c r="D1057" s="131" t="s">
        <v>2828</v>
      </c>
      <c r="E1057" s="131" t="s">
        <v>2870</v>
      </c>
      <c r="F1057" s="129">
        <v>102.46</v>
      </c>
      <c r="G1057" s="129">
        <v>77</v>
      </c>
      <c r="H1057" s="129">
        <v>83</v>
      </c>
      <c r="I1057" s="129">
        <v>75</v>
      </c>
      <c r="J1057" s="129">
        <v>88</v>
      </c>
    </row>
    <row r="1058" spans="1:10" x14ac:dyDescent="0.3">
      <c r="A1058" s="129">
        <v>1057</v>
      </c>
      <c r="B1058" s="131" t="s">
        <v>7007</v>
      </c>
      <c r="C1058" s="131" t="s">
        <v>28</v>
      </c>
      <c r="D1058" s="131" t="s">
        <v>137</v>
      </c>
      <c r="E1058" s="131" t="s">
        <v>2870</v>
      </c>
      <c r="F1058" s="129">
        <v>102.45</v>
      </c>
      <c r="G1058" s="129">
        <v>77</v>
      </c>
      <c r="H1058" s="129">
        <v>72</v>
      </c>
      <c r="I1058" s="129">
        <v>74</v>
      </c>
      <c r="J1058" s="129">
        <v>63</v>
      </c>
    </row>
    <row r="1059" spans="1:10" x14ac:dyDescent="0.3">
      <c r="A1059" s="129">
        <v>1058</v>
      </c>
      <c r="B1059" s="131" t="s">
        <v>416</v>
      </c>
      <c r="C1059" s="131" t="s">
        <v>150</v>
      </c>
      <c r="D1059" s="131" t="s">
        <v>2840</v>
      </c>
      <c r="E1059" s="131" t="s">
        <v>2870</v>
      </c>
      <c r="F1059" s="129">
        <v>102.42</v>
      </c>
      <c r="G1059" s="129">
        <v>77</v>
      </c>
      <c r="H1059" s="129">
        <v>73</v>
      </c>
      <c r="I1059" s="129">
        <v>78</v>
      </c>
      <c r="J1059" s="129">
        <v>84</v>
      </c>
    </row>
    <row r="1060" spans="1:10" x14ac:dyDescent="0.3">
      <c r="A1060" s="129">
        <v>1059</v>
      </c>
      <c r="B1060" s="131" t="s">
        <v>649</v>
      </c>
      <c r="C1060" s="131" t="s">
        <v>31</v>
      </c>
      <c r="D1060" s="131" t="s">
        <v>2833</v>
      </c>
      <c r="E1060" s="131" t="s">
        <v>2861</v>
      </c>
      <c r="F1060" s="129">
        <v>102.42</v>
      </c>
      <c r="G1060" s="129">
        <v>77</v>
      </c>
      <c r="H1060" s="129">
        <v>61</v>
      </c>
      <c r="I1060" s="129">
        <v>84</v>
      </c>
      <c r="J1060" s="129">
        <v>86</v>
      </c>
    </row>
    <row r="1061" spans="1:10" x14ac:dyDescent="0.3">
      <c r="A1061" s="129">
        <v>1060</v>
      </c>
      <c r="B1061" s="131" t="s">
        <v>7012</v>
      </c>
      <c r="C1061" s="131" t="s">
        <v>150</v>
      </c>
      <c r="D1061" s="131" t="s">
        <v>2836</v>
      </c>
      <c r="E1061" s="131" t="s">
        <v>2870</v>
      </c>
      <c r="F1061" s="129">
        <v>102.38</v>
      </c>
      <c r="G1061" s="129">
        <v>77</v>
      </c>
      <c r="H1061" s="129">
        <v>79</v>
      </c>
      <c r="I1061" s="129">
        <v>50</v>
      </c>
      <c r="J1061" s="129">
        <v>39</v>
      </c>
    </row>
    <row r="1062" spans="1:10" x14ac:dyDescent="0.3">
      <c r="A1062" s="129">
        <v>1061</v>
      </c>
      <c r="B1062" s="131" t="s">
        <v>1119</v>
      </c>
      <c r="C1062" s="131" t="s">
        <v>245</v>
      </c>
      <c r="D1062" s="131" t="s">
        <v>2852</v>
      </c>
      <c r="E1062" s="131" t="s">
        <v>2870</v>
      </c>
      <c r="F1062" s="129">
        <v>102.38</v>
      </c>
      <c r="G1062" s="129">
        <v>77</v>
      </c>
      <c r="H1062" s="129">
        <v>76</v>
      </c>
      <c r="I1062" s="129">
        <v>47</v>
      </c>
      <c r="J1062" s="129">
        <v>42</v>
      </c>
    </row>
    <row r="1063" spans="1:10" x14ac:dyDescent="0.3">
      <c r="A1063" s="129">
        <v>1062</v>
      </c>
      <c r="B1063" s="131" t="s">
        <v>7903</v>
      </c>
      <c r="C1063" s="131" t="s">
        <v>36</v>
      </c>
      <c r="D1063" s="131" t="s">
        <v>202</v>
      </c>
      <c r="E1063" s="131" t="s">
        <v>2861</v>
      </c>
      <c r="F1063" s="129">
        <v>102.37</v>
      </c>
      <c r="G1063" s="129">
        <v>77</v>
      </c>
      <c r="H1063" s="129">
        <v>64</v>
      </c>
      <c r="I1063" s="129">
        <v>23</v>
      </c>
      <c r="J1063" s="129">
        <v>25</v>
      </c>
    </row>
    <row r="1064" spans="1:10" x14ac:dyDescent="0.3">
      <c r="A1064" s="129">
        <v>1063</v>
      </c>
      <c r="B1064" s="131" t="s">
        <v>7150</v>
      </c>
      <c r="C1064" s="131" t="s">
        <v>28</v>
      </c>
      <c r="D1064" s="131" t="s">
        <v>137</v>
      </c>
      <c r="E1064" s="131" t="s">
        <v>2870</v>
      </c>
      <c r="F1064" s="129">
        <v>102.36</v>
      </c>
      <c r="G1064" s="129">
        <v>77</v>
      </c>
      <c r="H1064" s="129">
        <v>78</v>
      </c>
      <c r="I1064" s="129">
        <v>43</v>
      </c>
      <c r="J1064" s="129">
        <v>49</v>
      </c>
    </row>
    <row r="1065" spans="1:10" x14ac:dyDescent="0.3">
      <c r="A1065" s="129">
        <v>1064</v>
      </c>
      <c r="B1065" s="131" t="s">
        <v>9418</v>
      </c>
      <c r="C1065" s="131" t="s">
        <v>44</v>
      </c>
      <c r="D1065" s="131" t="s">
        <v>111</v>
      </c>
      <c r="E1065" s="131" t="s">
        <v>2861</v>
      </c>
      <c r="F1065" s="129">
        <v>102.33</v>
      </c>
      <c r="G1065" s="129">
        <v>77</v>
      </c>
      <c r="H1065" s="129">
        <v>30</v>
      </c>
      <c r="I1065" s="129">
        <v>20</v>
      </c>
      <c r="J1065" s="129">
        <v>7</v>
      </c>
    </row>
    <row r="1066" spans="1:10" x14ac:dyDescent="0.3">
      <c r="A1066" s="129">
        <v>1065</v>
      </c>
      <c r="B1066" s="131" t="s">
        <v>341</v>
      </c>
      <c r="C1066" s="131" t="s">
        <v>24</v>
      </c>
      <c r="D1066" s="131" t="s">
        <v>280</v>
      </c>
      <c r="E1066" s="131" t="s">
        <v>2870</v>
      </c>
      <c r="F1066" s="129">
        <v>102.31</v>
      </c>
      <c r="G1066" s="129">
        <v>77</v>
      </c>
      <c r="H1066" s="129">
        <v>86</v>
      </c>
      <c r="I1066" s="129">
        <v>88</v>
      </c>
      <c r="J1066" s="129">
        <v>72</v>
      </c>
    </row>
    <row r="1067" spans="1:10" x14ac:dyDescent="0.3">
      <c r="A1067" s="129">
        <v>1066</v>
      </c>
      <c r="B1067" s="131" t="s">
        <v>1695</v>
      </c>
      <c r="C1067" s="131" t="s">
        <v>102</v>
      </c>
      <c r="D1067" s="131" t="s">
        <v>462</v>
      </c>
      <c r="E1067" s="131" t="s">
        <v>2870</v>
      </c>
      <c r="F1067" s="129">
        <v>102.3</v>
      </c>
      <c r="G1067" s="129">
        <v>77</v>
      </c>
      <c r="H1067" s="129">
        <v>92</v>
      </c>
      <c r="I1067" s="129">
        <v>94</v>
      </c>
      <c r="J1067" s="129">
        <v>98</v>
      </c>
    </row>
    <row r="1068" spans="1:10" x14ac:dyDescent="0.3">
      <c r="A1068" s="129">
        <v>1067</v>
      </c>
      <c r="B1068" s="131" t="s">
        <v>1624</v>
      </c>
      <c r="C1068" s="131" t="s">
        <v>24</v>
      </c>
      <c r="D1068" s="131" t="s">
        <v>177</v>
      </c>
      <c r="E1068" s="131" t="s">
        <v>2870</v>
      </c>
      <c r="F1068" s="129">
        <v>102.28</v>
      </c>
      <c r="G1068" s="129">
        <v>77</v>
      </c>
      <c r="H1068" s="129">
        <v>81</v>
      </c>
      <c r="I1068" s="129">
        <v>45</v>
      </c>
      <c r="J1068" s="129">
        <v>69</v>
      </c>
    </row>
    <row r="1069" spans="1:10" x14ac:dyDescent="0.3">
      <c r="A1069" s="129">
        <v>1068</v>
      </c>
      <c r="B1069" s="131" t="s">
        <v>9419</v>
      </c>
      <c r="C1069" s="131" t="s">
        <v>28</v>
      </c>
      <c r="D1069" s="131" t="s">
        <v>2828</v>
      </c>
      <c r="E1069" s="131" t="s">
        <v>2861</v>
      </c>
      <c r="F1069" s="129">
        <v>102.27</v>
      </c>
      <c r="G1069" s="129">
        <v>77</v>
      </c>
      <c r="H1069" s="129">
        <v>61</v>
      </c>
      <c r="I1069" s="129">
        <v>58</v>
      </c>
      <c r="J1069" s="129">
        <v>17</v>
      </c>
    </row>
    <row r="1070" spans="1:10" x14ac:dyDescent="0.3">
      <c r="A1070" s="129">
        <v>1069</v>
      </c>
      <c r="B1070" s="131" t="s">
        <v>2463</v>
      </c>
      <c r="C1070" s="131" t="s">
        <v>245</v>
      </c>
      <c r="D1070" s="131" t="s">
        <v>2850</v>
      </c>
      <c r="E1070" s="131" t="s">
        <v>2870</v>
      </c>
      <c r="F1070" s="129">
        <v>102.27</v>
      </c>
      <c r="G1070" s="129">
        <v>77</v>
      </c>
      <c r="H1070" s="129">
        <v>64</v>
      </c>
      <c r="I1070" s="129">
        <v>15</v>
      </c>
      <c r="J1070" s="129">
        <v>34</v>
      </c>
    </row>
    <row r="1071" spans="1:10" x14ac:dyDescent="0.3">
      <c r="A1071" s="129">
        <v>1070</v>
      </c>
      <c r="B1071" s="131" t="s">
        <v>3038</v>
      </c>
      <c r="C1071" s="131" t="s">
        <v>28</v>
      </c>
      <c r="D1071" s="131" t="s">
        <v>137</v>
      </c>
      <c r="E1071" s="131" t="s">
        <v>2870</v>
      </c>
      <c r="F1071" s="129">
        <v>102.25</v>
      </c>
      <c r="G1071" s="129">
        <v>77</v>
      </c>
      <c r="H1071" s="129">
        <v>70</v>
      </c>
      <c r="I1071" s="129">
        <v>77</v>
      </c>
      <c r="J1071" s="129">
        <v>69</v>
      </c>
    </row>
    <row r="1072" spans="1:10" x14ac:dyDescent="0.3">
      <c r="A1072" s="129">
        <v>1071</v>
      </c>
      <c r="B1072" s="131" t="s">
        <v>2802</v>
      </c>
      <c r="C1072" s="131" t="s">
        <v>28</v>
      </c>
      <c r="D1072" s="131" t="s">
        <v>137</v>
      </c>
      <c r="E1072" s="131" t="s">
        <v>2870</v>
      </c>
      <c r="F1072" s="129">
        <v>102.24</v>
      </c>
      <c r="G1072" s="129">
        <v>77</v>
      </c>
      <c r="H1072" s="129">
        <v>70</v>
      </c>
      <c r="I1072" s="129">
        <v>69</v>
      </c>
      <c r="J1072" s="129">
        <v>68</v>
      </c>
    </row>
    <row r="1073" spans="1:10" x14ac:dyDescent="0.3">
      <c r="A1073" s="129">
        <v>1072</v>
      </c>
      <c r="B1073" s="131" t="s">
        <v>2808</v>
      </c>
      <c r="C1073" s="131" t="s">
        <v>28</v>
      </c>
      <c r="D1073" s="131" t="s">
        <v>137</v>
      </c>
      <c r="E1073" s="131" t="s">
        <v>2870</v>
      </c>
      <c r="F1073" s="129">
        <v>102.22</v>
      </c>
      <c r="G1073" s="129">
        <v>77</v>
      </c>
      <c r="H1073" s="129">
        <v>77</v>
      </c>
      <c r="I1073" s="129">
        <v>72</v>
      </c>
      <c r="J1073" s="129">
        <v>73</v>
      </c>
    </row>
    <row r="1074" spans="1:10" x14ac:dyDescent="0.3">
      <c r="A1074" s="129">
        <v>1073</v>
      </c>
      <c r="B1074" s="131" t="s">
        <v>1472</v>
      </c>
      <c r="C1074" s="131" t="s">
        <v>115</v>
      </c>
      <c r="D1074" s="131" t="s">
        <v>221</v>
      </c>
      <c r="E1074" s="131" t="s">
        <v>2870</v>
      </c>
      <c r="F1074" s="129">
        <v>102.19</v>
      </c>
      <c r="G1074" s="129">
        <v>77</v>
      </c>
      <c r="H1074" s="129">
        <v>82</v>
      </c>
      <c r="I1074" s="129">
        <v>68</v>
      </c>
      <c r="J1074" s="129">
        <v>82</v>
      </c>
    </row>
    <row r="1075" spans="1:10" x14ac:dyDescent="0.3">
      <c r="A1075" s="129">
        <v>1074</v>
      </c>
      <c r="B1075" s="131" t="s">
        <v>450</v>
      </c>
      <c r="C1075" s="131" t="s">
        <v>48</v>
      </c>
      <c r="D1075" s="131" t="s">
        <v>153</v>
      </c>
      <c r="E1075" s="131" t="s">
        <v>2870</v>
      </c>
      <c r="F1075" s="129">
        <v>102.16</v>
      </c>
      <c r="G1075" s="129">
        <v>77</v>
      </c>
      <c r="H1075" s="129">
        <v>77</v>
      </c>
      <c r="I1075" s="129">
        <v>72</v>
      </c>
      <c r="J1075" s="129">
        <v>79</v>
      </c>
    </row>
    <row r="1076" spans="1:10" x14ac:dyDescent="0.3">
      <c r="A1076" s="129">
        <v>1075</v>
      </c>
      <c r="B1076" s="131" t="s">
        <v>50</v>
      </c>
      <c r="C1076" s="131" t="s">
        <v>28</v>
      </c>
      <c r="D1076" s="131" t="s">
        <v>693</v>
      </c>
      <c r="E1076" s="131" t="s">
        <v>2870</v>
      </c>
      <c r="F1076" s="129">
        <v>102.14</v>
      </c>
      <c r="G1076" s="129">
        <v>77</v>
      </c>
      <c r="H1076" s="129">
        <v>83</v>
      </c>
      <c r="I1076" s="129">
        <v>85</v>
      </c>
      <c r="J1076" s="129">
        <v>70</v>
      </c>
    </row>
    <row r="1077" spans="1:10" x14ac:dyDescent="0.3">
      <c r="A1077" s="129">
        <v>1076</v>
      </c>
      <c r="B1077" s="131" t="s">
        <v>6997</v>
      </c>
      <c r="C1077" s="131" t="s">
        <v>28</v>
      </c>
      <c r="D1077" s="131" t="s">
        <v>27</v>
      </c>
      <c r="E1077" s="131" t="s">
        <v>2861</v>
      </c>
      <c r="F1077" s="129">
        <v>102.13</v>
      </c>
      <c r="G1077" s="129">
        <v>77</v>
      </c>
      <c r="H1077" s="129">
        <v>72</v>
      </c>
      <c r="I1077" s="129">
        <v>38</v>
      </c>
      <c r="J1077" s="129">
        <v>92</v>
      </c>
    </row>
    <row r="1078" spans="1:10" x14ac:dyDescent="0.3">
      <c r="A1078" s="129">
        <v>1077</v>
      </c>
      <c r="B1078" s="131" t="s">
        <v>1281</v>
      </c>
      <c r="C1078" s="131" t="s">
        <v>24</v>
      </c>
      <c r="D1078" s="131" t="s">
        <v>81</v>
      </c>
      <c r="E1078" s="131" t="s">
        <v>2861</v>
      </c>
      <c r="F1078" s="129">
        <v>102.11</v>
      </c>
      <c r="G1078" s="129">
        <v>77</v>
      </c>
      <c r="H1078" s="129">
        <v>85</v>
      </c>
      <c r="I1078" s="129">
        <v>89</v>
      </c>
      <c r="J1078" s="129">
        <v>85</v>
      </c>
    </row>
    <row r="1079" spans="1:10" x14ac:dyDescent="0.3">
      <c r="A1079" s="129">
        <v>1078</v>
      </c>
      <c r="B1079" s="131" t="s">
        <v>1823</v>
      </c>
      <c r="C1079" s="131" t="s">
        <v>28</v>
      </c>
      <c r="D1079" s="131" t="s">
        <v>2827</v>
      </c>
      <c r="E1079" s="131" t="s">
        <v>2870</v>
      </c>
      <c r="F1079" s="129">
        <v>102.1</v>
      </c>
      <c r="G1079" s="129">
        <v>77</v>
      </c>
      <c r="H1079" s="129">
        <v>79</v>
      </c>
      <c r="I1079" s="129">
        <v>84</v>
      </c>
      <c r="J1079" s="129">
        <v>87</v>
      </c>
    </row>
    <row r="1080" spans="1:10" x14ac:dyDescent="0.3">
      <c r="A1080" s="129">
        <v>1079</v>
      </c>
      <c r="B1080" s="131" t="s">
        <v>1007</v>
      </c>
      <c r="C1080" s="131" t="s">
        <v>24</v>
      </c>
      <c r="D1080" s="131" t="s">
        <v>56</v>
      </c>
      <c r="E1080" s="131" t="s">
        <v>2870</v>
      </c>
      <c r="F1080" s="129">
        <v>102.06</v>
      </c>
      <c r="G1080" s="129">
        <v>77</v>
      </c>
      <c r="H1080" s="129">
        <v>82</v>
      </c>
      <c r="I1080" s="129">
        <v>77</v>
      </c>
      <c r="J1080" s="129">
        <v>58</v>
      </c>
    </row>
    <row r="1081" spans="1:10" x14ac:dyDescent="0.3">
      <c r="A1081" s="129">
        <v>1080</v>
      </c>
      <c r="B1081" s="131" t="s">
        <v>2012</v>
      </c>
      <c r="C1081" s="131" t="s">
        <v>28</v>
      </c>
      <c r="D1081" s="131" t="s">
        <v>137</v>
      </c>
      <c r="E1081" s="131" t="s">
        <v>2870</v>
      </c>
      <c r="F1081" s="129">
        <v>102.04</v>
      </c>
      <c r="G1081" s="129">
        <v>77</v>
      </c>
      <c r="H1081" s="129">
        <v>77</v>
      </c>
      <c r="I1081" s="129">
        <v>72</v>
      </c>
      <c r="J1081" s="129">
        <v>71</v>
      </c>
    </row>
    <row r="1082" spans="1:10" x14ac:dyDescent="0.3">
      <c r="A1082" s="129">
        <v>1081</v>
      </c>
      <c r="B1082" s="131" t="s">
        <v>765</v>
      </c>
      <c r="C1082" s="131" t="s">
        <v>28</v>
      </c>
      <c r="D1082" s="131" t="s">
        <v>2829</v>
      </c>
      <c r="E1082" s="131" t="s">
        <v>2870</v>
      </c>
      <c r="F1082" s="129">
        <v>102.04</v>
      </c>
      <c r="G1082" s="129">
        <v>77</v>
      </c>
      <c r="H1082" s="129">
        <v>77</v>
      </c>
      <c r="I1082" s="129">
        <v>85</v>
      </c>
      <c r="J1082" s="129">
        <v>90</v>
      </c>
    </row>
    <row r="1083" spans="1:10" x14ac:dyDescent="0.3">
      <c r="A1083" s="129">
        <v>1082</v>
      </c>
      <c r="B1083" s="131" t="s">
        <v>1627</v>
      </c>
      <c r="C1083" s="131" t="s">
        <v>115</v>
      </c>
      <c r="D1083" s="131" t="s">
        <v>221</v>
      </c>
      <c r="E1083" s="131" t="s">
        <v>2870</v>
      </c>
      <c r="F1083" s="129">
        <v>101.99</v>
      </c>
      <c r="G1083" s="129">
        <v>77</v>
      </c>
      <c r="H1083" s="129">
        <v>61</v>
      </c>
      <c r="I1083" s="129">
        <v>52</v>
      </c>
      <c r="J1083" s="129">
        <v>21</v>
      </c>
    </row>
    <row r="1084" spans="1:10" x14ac:dyDescent="0.3">
      <c r="A1084" s="129">
        <v>1083</v>
      </c>
      <c r="B1084" s="131" t="s">
        <v>204</v>
      </c>
      <c r="C1084" s="131" t="s">
        <v>150</v>
      </c>
      <c r="D1084" s="131" t="s">
        <v>2824</v>
      </c>
      <c r="E1084" s="131" t="s">
        <v>2870</v>
      </c>
      <c r="F1084" s="129">
        <v>101.98</v>
      </c>
      <c r="G1084" s="129">
        <v>77</v>
      </c>
      <c r="H1084" s="129">
        <v>69</v>
      </c>
      <c r="I1084" s="129">
        <v>77</v>
      </c>
      <c r="J1084" s="129">
        <v>78</v>
      </c>
    </row>
    <row r="1085" spans="1:10" x14ac:dyDescent="0.3">
      <c r="A1085" s="129">
        <v>1084</v>
      </c>
      <c r="B1085" s="131" t="s">
        <v>9420</v>
      </c>
      <c r="C1085" s="131" t="s">
        <v>28</v>
      </c>
      <c r="D1085" s="131" t="s">
        <v>162</v>
      </c>
      <c r="E1085" s="131" t="s">
        <v>2861</v>
      </c>
      <c r="F1085" s="129">
        <v>101.96</v>
      </c>
      <c r="G1085" s="129">
        <v>77</v>
      </c>
      <c r="H1085" s="129">
        <v>74</v>
      </c>
      <c r="I1085" s="129">
        <v>73</v>
      </c>
      <c r="J1085" s="129">
        <v>72</v>
      </c>
    </row>
    <row r="1086" spans="1:10" x14ac:dyDescent="0.3">
      <c r="A1086" s="129">
        <v>1085</v>
      </c>
      <c r="B1086" s="131" t="s">
        <v>1574</v>
      </c>
      <c r="C1086" s="131" t="s">
        <v>31</v>
      </c>
      <c r="D1086" s="131" t="s">
        <v>88</v>
      </c>
      <c r="E1086" s="131" t="s">
        <v>2861</v>
      </c>
      <c r="F1086" s="129">
        <v>101.95</v>
      </c>
      <c r="G1086" s="129">
        <v>77</v>
      </c>
      <c r="H1086" s="129">
        <v>59</v>
      </c>
      <c r="I1086" s="129">
        <v>12</v>
      </c>
      <c r="J1086" s="129">
        <v>65</v>
      </c>
    </row>
    <row r="1087" spans="1:10" x14ac:dyDescent="0.3">
      <c r="A1087" s="129">
        <v>1086</v>
      </c>
      <c r="B1087" s="131" t="s">
        <v>7610</v>
      </c>
      <c r="C1087" s="131" t="s">
        <v>31</v>
      </c>
      <c r="D1087" s="131" t="s">
        <v>130</v>
      </c>
      <c r="E1087" s="131" t="s">
        <v>2861</v>
      </c>
      <c r="F1087" s="129">
        <v>101.95</v>
      </c>
      <c r="G1087" s="129">
        <v>77</v>
      </c>
      <c r="H1087" s="129">
        <v>90</v>
      </c>
      <c r="I1087" s="129">
        <v>95</v>
      </c>
      <c r="J1087" s="129">
        <v>23</v>
      </c>
    </row>
    <row r="1088" spans="1:10" x14ac:dyDescent="0.3">
      <c r="A1088" s="129">
        <v>1087</v>
      </c>
      <c r="B1088" s="131" t="s">
        <v>1544</v>
      </c>
      <c r="C1088" s="131" t="s">
        <v>36</v>
      </c>
      <c r="D1088" s="131" t="s">
        <v>573</v>
      </c>
      <c r="E1088" s="131" t="s">
        <v>2861</v>
      </c>
      <c r="F1088" s="129">
        <v>101.94</v>
      </c>
      <c r="G1088" s="129">
        <v>77</v>
      </c>
      <c r="H1088" s="129">
        <v>86</v>
      </c>
      <c r="I1088" s="129">
        <v>88</v>
      </c>
      <c r="J1088" s="129">
        <v>85</v>
      </c>
    </row>
    <row r="1089" spans="1:10" x14ac:dyDescent="0.3">
      <c r="A1089" s="129">
        <v>1088</v>
      </c>
      <c r="B1089" s="131" t="s">
        <v>1772</v>
      </c>
      <c r="C1089" s="131" t="s">
        <v>28</v>
      </c>
      <c r="D1089" s="131" t="s">
        <v>2846</v>
      </c>
      <c r="E1089" s="131" t="s">
        <v>2870</v>
      </c>
      <c r="F1089" s="129">
        <v>101.93</v>
      </c>
      <c r="G1089" s="129">
        <v>77</v>
      </c>
      <c r="H1089" s="129">
        <v>70</v>
      </c>
      <c r="I1089" s="129">
        <v>81</v>
      </c>
      <c r="J1089" s="129">
        <v>89</v>
      </c>
    </row>
    <row r="1090" spans="1:10" x14ac:dyDescent="0.3">
      <c r="A1090" s="129">
        <v>1089</v>
      </c>
      <c r="B1090" s="131" t="s">
        <v>2055</v>
      </c>
      <c r="C1090" s="131" t="s">
        <v>150</v>
      </c>
      <c r="D1090" s="131" t="s">
        <v>2835</v>
      </c>
      <c r="E1090" s="131" t="s">
        <v>2870</v>
      </c>
      <c r="F1090" s="129">
        <v>101.92</v>
      </c>
      <c r="G1090" s="129">
        <v>77</v>
      </c>
      <c r="H1090" s="129">
        <v>78</v>
      </c>
      <c r="I1090" s="129">
        <v>61</v>
      </c>
      <c r="J1090" s="129">
        <v>55</v>
      </c>
    </row>
    <row r="1091" spans="1:10" x14ac:dyDescent="0.3">
      <c r="A1091" s="129">
        <v>1090</v>
      </c>
      <c r="B1091" s="131" t="s">
        <v>96</v>
      </c>
      <c r="C1091" s="131" t="s">
        <v>36</v>
      </c>
      <c r="D1091" s="131" t="s">
        <v>84</v>
      </c>
      <c r="E1091" s="131" t="s">
        <v>2870</v>
      </c>
      <c r="F1091" s="129">
        <v>101.9</v>
      </c>
      <c r="G1091" s="129">
        <v>77</v>
      </c>
      <c r="H1091" s="129">
        <v>74</v>
      </c>
      <c r="I1091" s="129">
        <v>87</v>
      </c>
      <c r="J1091" s="129">
        <v>86</v>
      </c>
    </row>
    <row r="1092" spans="1:10" x14ac:dyDescent="0.3">
      <c r="A1092" s="129">
        <v>1091</v>
      </c>
      <c r="B1092" s="131" t="s">
        <v>270</v>
      </c>
      <c r="C1092" s="131" t="s">
        <v>31</v>
      </c>
      <c r="D1092" s="131" t="s">
        <v>2825</v>
      </c>
      <c r="E1092" s="131" t="s">
        <v>2861</v>
      </c>
      <c r="F1092" s="129">
        <v>101.89</v>
      </c>
      <c r="G1092" s="129">
        <v>77</v>
      </c>
      <c r="H1092" s="129">
        <v>65</v>
      </c>
      <c r="I1092" s="129">
        <v>70</v>
      </c>
      <c r="J1092" s="129">
        <v>94</v>
      </c>
    </row>
    <row r="1093" spans="1:10" x14ac:dyDescent="0.3">
      <c r="A1093" s="129">
        <v>1092</v>
      </c>
      <c r="B1093" s="131" t="s">
        <v>7571</v>
      </c>
      <c r="C1093" s="131" t="s">
        <v>31</v>
      </c>
      <c r="D1093" s="131" t="s">
        <v>88</v>
      </c>
      <c r="E1093" s="131" t="s">
        <v>2861</v>
      </c>
      <c r="F1093" s="129">
        <v>101.88</v>
      </c>
      <c r="G1093" s="129">
        <v>77</v>
      </c>
      <c r="H1093" s="129">
        <v>60</v>
      </c>
      <c r="I1093" s="129">
        <v>18</v>
      </c>
      <c r="J1093" s="129">
        <v>20</v>
      </c>
    </row>
    <row r="1094" spans="1:10" x14ac:dyDescent="0.3">
      <c r="A1094" s="129">
        <v>1093</v>
      </c>
      <c r="B1094" s="131" t="s">
        <v>6046</v>
      </c>
      <c r="C1094" s="131" t="s">
        <v>115</v>
      </c>
      <c r="D1094" s="131" t="s">
        <v>577</v>
      </c>
      <c r="E1094" s="131" t="s">
        <v>2870</v>
      </c>
      <c r="F1094" s="129">
        <v>101.82</v>
      </c>
      <c r="G1094" s="129">
        <v>77</v>
      </c>
      <c r="H1094" s="129">
        <v>94</v>
      </c>
      <c r="I1094" s="129">
        <v>72</v>
      </c>
      <c r="J1094" s="129">
        <v>85</v>
      </c>
    </row>
    <row r="1095" spans="1:10" x14ac:dyDescent="0.3">
      <c r="A1095" s="129">
        <v>1094</v>
      </c>
      <c r="B1095" s="131" t="s">
        <v>975</v>
      </c>
      <c r="C1095" s="131" t="s">
        <v>36</v>
      </c>
      <c r="D1095" s="131" t="s">
        <v>79</v>
      </c>
      <c r="E1095" s="131" t="s">
        <v>2861</v>
      </c>
      <c r="F1095" s="129">
        <v>101.82</v>
      </c>
      <c r="G1095" s="129">
        <v>77</v>
      </c>
      <c r="H1095" s="129">
        <v>73</v>
      </c>
      <c r="I1095" s="129">
        <v>79</v>
      </c>
      <c r="J1095" s="129">
        <v>34</v>
      </c>
    </row>
    <row r="1096" spans="1:10" x14ac:dyDescent="0.3">
      <c r="A1096" s="129">
        <v>1095</v>
      </c>
      <c r="B1096" s="131" t="s">
        <v>1134</v>
      </c>
      <c r="C1096" s="131" t="s">
        <v>28</v>
      </c>
      <c r="D1096" s="131" t="s">
        <v>2828</v>
      </c>
      <c r="E1096" s="131" t="s">
        <v>2870</v>
      </c>
      <c r="F1096" s="129">
        <v>101.81</v>
      </c>
      <c r="G1096" s="129">
        <v>77</v>
      </c>
      <c r="H1096" s="129">
        <v>85</v>
      </c>
      <c r="I1096" s="129">
        <v>70</v>
      </c>
      <c r="J1096" s="129">
        <v>49</v>
      </c>
    </row>
    <row r="1097" spans="1:10" x14ac:dyDescent="0.3">
      <c r="A1097" s="129">
        <v>1096</v>
      </c>
      <c r="B1097" s="131" t="s">
        <v>7146</v>
      </c>
      <c r="C1097" s="131" t="s">
        <v>102</v>
      </c>
      <c r="D1097" s="131" t="s">
        <v>326</v>
      </c>
      <c r="E1097" s="131" t="s">
        <v>2861</v>
      </c>
      <c r="F1097" s="129">
        <v>101.79</v>
      </c>
      <c r="G1097" s="129">
        <v>76</v>
      </c>
      <c r="H1097" s="129">
        <v>50</v>
      </c>
      <c r="I1097" s="129">
        <v>51</v>
      </c>
      <c r="J1097" s="129">
        <v>12</v>
      </c>
    </row>
    <row r="1098" spans="1:10" x14ac:dyDescent="0.3">
      <c r="A1098" s="129">
        <v>1097</v>
      </c>
      <c r="B1098" s="131" t="s">
        <v>6924</v>
      </c>
      <c r="C1098" s="131" t="s">
        <v>115</v>
      </c>
      <c r="D1098" s="131" t="s">
        <v>121</v>
      </c>
      <c r="E1098" s="131" t="s">
        <v>2859</v>
      </c>
      <c r="F1098" s="129">
        <v>101.79</v>
      </c>
      <c r="G1098" s="129">
        <v>76</v>
      </c>
      <c r="H1098" s="129">
        <v>77</v>
      </c>
      <c r="I1098" s="129">
        <v>76</v>
      </c>
      <c r="J1098" s="129">
        <v>72</v>
      </c>
    </row>
    <row r="1099" spans="1:10" x14ac:dyDescent="0.3">
      <c r="A1099" s="129">
        <v>1098</v>
      </c>
      <c r="B1099" s="131" t="s">
        <v>2956</v>
      </c>
      <c r="C1099" s="131" t="s">
        <v>48</v>
      </c>
      <c r="D1099" s="131" t="s">
        <v>153</v>
      </c>
      <c r="E1099" s="131" t="s">
        <v>2870</v>
      </c>
      <c r="F1099" s="129">
        <v>101.79</v>
      </c>
      <c r="G1099" s="129">
        <v>76</v>
      </c>
      <c r="H1099" s="129">
        <v>90</v>
      </c>
      <c r="I1099" s="129">
        <v>82</v>
      </c>
      <c r="J1099" s="129">
        <v>93</v>
      </c>
    </row>
    <row r="1100" spans="1:10" x14ac:dyDescent="0.3">
      <c r="A1100" s="129">
        <v>1099</v>
      </c>
      <c r="B1100" s="131" t="s">
        <v>100</v>
      </c>
      <c r="C1100" s="131" t="s">
        <v>102</v>
      </c>
      <c r="D1100" s="131" t="s">
        <v>101</v>
      </c>
      <c r="E1100" s="131" t="s">
        <v>2870</v>
      </c>
      <c r="F1100" s="129">
        <v>101.77</v>
      </c>
      <c r="G1100" s="129">
        <v>76</v>
      </c>
      <c r="H1100" s="129">
        <v>81</v>
      </c>
      <c r="I1100" s="129">
        <v>86</v>
      </c>
      <c r="J1100" s="129">
        <v>67</v>
      </c>
    </row>
    <row r="1101" spans="1:10" x14ac:dyDescent="0.3">
      <c r="A1101" s="129">
        <v>1100</v>
      </c>
      <c r="B1101" s="131" t="s">
        <v>935</v>
      </c>
      <c r="C1101" s="131" t="s">
        <v>28</v>
      </c>
      <c r="D1101" s="131" t="s">
        <v>162</v>
      </c>
      <c r="E1101" s="131" t="s">
        <v>2870</v>
      </c>
      <c r="F1101" s="129">
        <v>101.75</v>
      </c>
      <c r="G1101" s="129">
        <v>76</v>
      </c>
      <c r="H1101" s="129">
        <v>80</v>
      </c>
      <c r="I1101" s="129">
        <v>79</v>
      </c>
      <c r="J1101" s="129">
        <v>65</v>
      </c>
    </row>
    <row r="1102" spans="1:10" x14ac:dyDescent="0.3">
      <c r="A1102" s="129">
        <v>1101</v>
      </c>
      <c r="B1102" s="131" t="s">
        <v>7010</v>
      </c>
      <c r="C1102" s="131" t="s">
        <v>115</v>
      </c>
      <c r="D1102" s="131" t="s">
        <v>121</v>
      </c>
      <c r="E1102" s="131" t="s">
        <v>2859</v>
      </c>
      <c r="F1102" s="129">
        <v>101.73</v>
      </c>
      <c r="G1102" s="129">
        <v>76</v>
      </c>
      <c r="H1102" s="129">
        <v>76</v>
      </c>
      <c r="I1102" s="129">
        <v>28</v>
      </c>
      <c r="J1102" s="129">
        <v>16</v>
      </c>
    </row>
    <row r="1103" spans="1:10" x14ac:dyDescent="0.3">
      <c r="A1103" s="129">
        <v>1102</v>
      </c>
      <c r="B1103" s="131" t="s">
        <v>2866</v>
      </c>
      <c r="C1103" s="131" t="s">
        <v>44</v>
      </c>
      <c r="D1103" s="131" t="s">
        <v>111</v>
      </c>
      <c r="E1103" s="131" t="s">
        <v>2861</v>
      </c>
      <c r="F1103" s="129">
        <v>101.7</v>
      </c>
      <c r="G1103" s="129">
        <v>76</v>
      </c>
      <c r="H1103" s="129">
        <v>88</v>
      </c>
      <c r="I1103" s="129">
        <v>98</v>
      </c>
      <c r="J1103" s="129">
        <v>98</v>
      </c>
    </row>
    <row r="1104" spans="1:10" x14ac:dyDescent="0.3">
      <c r="A1104" s="129">
        <v>1103</v>
      </c>
      <c r="B1104" s="131" t="s">
        <v>7233</v>
      </c>
      <c r="C1104" s="131" t="s">
        <v>150</v>
      </c>
      <c r="D1104" s="131" t="s">
        <v>2836</v>
      </c>
      <c r="E1104" s="131" t="s">
        <v>2870</v>
      </c>
      <c r="F1104" s="129">
        <v>101.68</v>
      </c>
      <c r="G1104" s="129">
        <v>76</v>
      </c>
      <c r="H1104" s="129">
        <v>92</v>
      </c>
      <c r="I1104" s="129">
        <v>56</v>
      </c>
      <c r="J1104" s="129">
        <v>20</v>
      </c>
    </row>
    <row r="1105" spans="1:10" x14ac:dyDescent="0.3">
      <c r="A1105" s="129">
        <v>1104</v>
      </c>
      <c r="B1105" s="131" t="s">
        <v>6040</v>
      </c>
      <c r="C1105" s="131" t="s">
        <v>24</v>
      </c>
      <c r="D1105" s="131" t="s">
        <v>81</v>
      </c>
      <c r="E1105" s="131" t="s">
        <v>2861</v>
      </c>
      <c r="F1105" s="129">
        <v>101.67</v>
      </c>
      <c r="G1105" s="129">
        <v>76</v>
      </c>
      <c r="H1105" s="129">
        <v>78</v>
      </c>
      <c r="I1105" s="129">
        <v>91</v>
      </c>
      <c r="J1105" s="129">
        <v>76</v>
      </c>
    </row>
    <row r="1106" spans="1:10" x14ac:dyDescent="0.3">
      <c r="A1106" s="129">
        <v>1105</v>
      </c>
      <c r="B1106" s="131" t="s">
        <v>1235</v>
      </c>
      <c r="C1106" s="131" t="s">
        <v>31</v>
      </c>
      <c r="D1106" s="131" t="s">
        <v>436</v>
      </c>
      <c r="E1106" s="131" t="s">
        <v>2861</v>
      </c>
      <c r="F1106" s="129">
        <v>101.66</v>
      </c>
      <c r="G1106" s="129">
        <v>76</v>
      </c>
      <c r="H1106" s="129">
        <v>54</v>
      </c>
      <c r="I1106" s="129">
        <v>53</v>
      </c>
      <c r="J1106" s="129">
        <v>69</v>
      </c>
    </row>
    <row r="1107" spans="1:10" x14ac:dyDescent="0.3">
      <c r="A1107" s="129">
        <v>1106</v>
      </c>
      <c r="B1107" s="131" t="s">
        <v>844</v>
      </c>
      <c r="C1107" s="131" t="s">
        <v>115</v>
      </c>
      <c r="D1107" s="131" t="s">
        <v>577</v>
      </c>
      <c r="E1107" s="131" t="s">
        <v>2870</v>
      </c>
      <c r="F1107" s="129">
        <v>101.64</v>
      </c>
      <c r="G1107" s="129">
        <v>76</v>
      </c>
      <c r="H1107" s="129">
        <v>79</v>
      </c>
      <c r="I1107" s="129">
        <v>89</v>
      </c>
      <c r="J1107" s="129">
        <v>71</v>
      </c>
    </row>
    <row r="1108" spans="1:10" x14ac:dyDescent="0.3">
      <c r="A1108" s="129">
        <v>1107</v>
      </c>
      <c r="B1108" s="131" t="s">
        <v>8861</v>
      </c>
      <c r="C1108" s="131" t="s">
        <v>28</v>
      </c>
      <c r="D1108" s="131" t="s">
        <v>2832</v>
      </c>
      <c r="E1108" s="131" t="s">
        <v>2861</v>
      </c>
      <c r="F1108" s="129">
        <v>101.63</v>
      </c>
      <c r="G1108" s="129">
        <v>76</v>
      </c>
      <c r="H1108" s="129">
        <v>53</v>
      </c>
      <c r="I1108" s="129">
        <v>56</v>
      </c>
      <c r="J1108" s="129">
        <v>62</v>
      </c>
    </row>
    <row r="1109" spans="1:10" x14ac:dyDescent="0.3">
      <c r="A1109" s="129">
        <v>1108</v>
      </c>
      <c r="B1109" s="131" t="s">
        <v>913</v>
      </c>
      <c r="C1109" s="131" t="s">
        <v>28</v>
      </c>
      <c r="D1109" s="131" t="s">
        <v>2828</v>
      </c>
      <c r="E1109" s="131" t="s">
        <v>2870</v>
      </c>
      <c r="F1109" s="129">
        <v>101.63</v>
      </c>
      <c r="G1109" s="129">
        <v>76</v>
      </c>
      <c r="H1109" s="129">
        <v>83</v>
      </c>
      <c r="I1109" s="129">
        <v>68</v>
      </c>
      <c r="J1109" s="129">
        <v>71</v>
      </c>
    </row>
    <row r="1110" spans="1:10" x14ac:dyDescent="0.3">
      <c r="A1110" s="129">
        <v>1109</v>
      </c>
      <c r="B1110" s="131" t="s">
        <v>8710</v>
      </c>
      <c r="C1110" s="131" t="s">
        <v>28</v>
      </c>
      <c r="D1110" s="131" t="s">
        <v>137</v>
      </c>
      <c r="E1110" s="131" t="s">
        <v>2870</v>
      </c>
      <c r="F1110" s="129">
        <v>101.62</v>
      </c>
      <c r="G1110" s="129">
        <v>76</v>
      </c>
      <c r="H1110" s="129">
        <v>64</v>
      </c>
      <c r="I1110" s="129">
        <v>69</v>
      </c>
      <c r="J1110" s="129">
        <v>55</v>
      </c>
    </row>
    <row r="1111" spans="1:10" x14ac:dyDescent="0.3">
      <c r="A1111" s="129">
        <v>1110</v>
      </c>
      <c r="B1111" s="131" t="s">
        <v>2415</v>
      </c>
      <c r="C1111" s="131" t="s">
        <v>44</v>
      </c>
      <c r="D1111" s="131" t="s">
        <v>43</v>
      </c>
      <c r="E1111" s="131" t="s">
        <v>2861</v>
      </c>
      <c r="F1111" s="129">
        <v>101.61</v>
      </c>
      <c r="G1111" s="129">
        <v>76</v>
      </c>
      <c r="H1111" s="129">
        <v>68</v>
      </c>
      <c r="I1111" s="129">
        <v>16</v>
      </c>
      <c r="J1111" s="129">
        <v>65</v>
      </c>
    </row>
    <row r="1112" spans="1:10" x14ac:dyDescent="0.3">
      <c r="A1112" s="129">
        <v>1111</v>
      </c>
      <c r="B1112" s="131" t="s">
        <v>2227</v>
      </c>
      <c r="C1112" s="131" t="s">
        <v>36</v>
      </c>
      <c r="D1112" s="131" t="s">
        <v>568</v>
      </c>
      <c r="E1112" s="131" t="s">
        <v>2870</v>
      </c>
      <c r="F1112" s="129">
        <v>101.57</v>
      </c>
      <c r="G1112" s="129">
        <v>76</v>
      </c>
      <c r="H1112" s="129">
        <v>82</v>
      </c>
      <c r="I1112" s="129">
        <v>87</v>
      </c>
      <c r="J1112" s="129">
        <v>91</v>
      </c>
    </row>
    <row r="1113" spans="1:10" x14ac:dyDescent="0.3">
      <c r="A1113" s="129">
        <v>1112</v>
      </c>
      <c r="B1113" s="131" t="s">
        <v>8981</v>
      </c>
      <c r="C1113" s="131" t="s">
        <v>36</v>
      </c>
      <c r="D1113" s="131" t="s">
        <v>243</v>
      </c>
      <c r="E1113" s="131" t="s">
        <v>2861</v>
      </c>
      <c r="F1113" s="129">
        <v>101.56</v>
      </c>
      <c r="G1113" s="129">
        <v>76</v>
      </c>
      <c r="H1113" s="129">
        <v>53</v>
      </c>
      <c r="I1113" s="129">
        <v>36</v>
      </c>
      <c r="J1113" s="129">
        <v>78</v>
      </c>
    </row>
    <row r="1114" spans="1:10" x14ac:dyDescent="0.3">
      <c r="A1114" s="129">
        <v>1113</v>
      </c>
      <c r="B1114" s="131" t="s">
        <v>2444</v>
      </c>
      <c r="C1114" s="131" t="s">
        <v>44</v>
      </c>
      <c r="D1114" s="131" t="s">
        <v>111</v>
      </c>
      <c r="E1114" s="131" t="s">
        <v>2861</v>
      </c>
      <c r="F1114" s="129">
        <v>101.56</v>
      </c>
      <c r="G1114" s="129">
        <v>76</v>
      </c>
      <c r="H1114" s="129">
        <v>80</v>
      </c>
      <c r="I1114" s="129">
        <v>50</v>
      </c>
      <c r="J1114" s="129">
        <v>40</v>
      </c>
    </row>
    <row r="1115" spans="1:10" x14ac:dyDescent="0.3">
      <c r="A1115" s="129">
        <v>1114</v>
      </c>
      <c r="B1115" s="131" t="s">
        <v>2441</v>
      </c>
      <c r="C1115" s="131" t="s">
        <v>44</v>
      </c>
      <c r="D1115" s="131" t="s">
        <v>43</v>
      </c>
      <c r="E1115" s="131" t="s">
        <v>2861</v>
      </c>
      <c r="F1115" s="129">
        <v>101.55</v>
      </c>
      <c r="G1115" s="129">
        <v>76</v>
      </c>
      <c r="H1115" s="129">
        <v>53</v>
      </c>
      <c r="I1115" s="129">
        <v>66</v>
      </c>
      <c r="J1115" s="129">
        <v>93</v>
      </c>
    </row>
    <row r="1116" spans="1:10" x14ac:dyDescent="0.3">
      <c r="A1116" s="129">
        <v>1115</v>
      </c>
      <c r="B1116" s="131" t="s">
        <v>4905</v>
      </c>
      <c r="C1116" s="131" t="s">
        <v>48</v>
      </c>
      <c r="D1116" s="131" t="s">
        <v>827</v>
      </c>
      <c r="E1116" s="131" t="s">
        <v>2861</v>
      </c>
      <c r="F1116" s="129">
        <v>101.54</v>
      </c>
      <c r="G1116" s="129">
        <v>76</v>
      </c>
      <c r="H1116" s="129">
        <v>63</v>
      </c>
      <c r="I1116" s="129">
        <v>15</v>
      </c>
      <c r="J1116" s="129">
        <v>90</v>
      </c>
    </row>
    <row r="1117" spans="1:10" x14ac:dyDescent="0.3">
      <c r="A1117" s="129">
        <v>1116</v>
      </c>
      <c r="B1117" s="131" t="s">
        <v>2003</v>
      </c>
      <c r="C1117" s="131" t="s">
        <v>44</v>
      </c>
      <c r="D1117" s="131" t="s">
        <v>111</v>
      </c>
      <c r="E1117" s="131" t="s">
        <v>2861</v>
      </c>
      <c r="F1117" s="129">
        <v>101.54</v>
      </c>
      <c r="G1117" s="129">
        <v>76</v>
      </c>
      <c r="H1117" s="129">
        <v>87</v>
      </c>
      <c r="I1117" s="129">
        <v>94</v>
      </c>
      <c r="J1117" s="129">
        <v>87</v>
      </c>
    </row>
    <row r="1118" spans="1:10" x14ac:dyDescent="0.3">
      <c r="A1118" s="129">
        <v>1117</v>
      </c>
      <c r="B1118" s="131" t="s">
        <v>990</v>
      </c>
      <c r="C1118" s="131" t="s">
        <v>115</v>
      </c>
      <c r="D1118" s="131" t="s">
        <v>200</v>
      </c>
      <c r="E1118" s="131" t="s">
        <v>2870</v>
      </c>
      <c r="F1118" s="129">
        <v>101.53</v>
      </c>
      <c r="G1118" s="129">
        <v>76</v>
      </c>
      <c r="H1118" s="129">
        <v>75</v>
      </c>
      <c r="I1118" s="129">
        <v>74</v>
      </c>
      <c r="J1118" s="129">
        <v>53</v>
      </c>
    </row>
    <row r="1119" spans="1:10" x14ac:dyDescent="0.3">
      <c r="A1119" s="129">
        <v>1118</v>
      </c>
      <c r="B1119" s="131" t="s">
        <v>1311</v>
      </c>
      <c r="C1119" s="131" t="s">
        <v>44</v>
      </c>
      <c r="D1119" s="131" t="s">
        <v>2849</v>
      </c>
      <c r="E1119" s="131" t="s">
        <v>2870</v>
      </c>
      <c r="F1119" s="129">
        <v>101.51</v>
      </c>
      <c r="G1119" s="129">
        <v>76</v>
      </c>
      <c r="H1119" s="129">
        <v>64</v>
      </c>
      <c r="I1119" s="129">
        <v>64</v>
      </c>
      <c r="J1119" s="129">
        <v>34</v>
      </c>
    </row>
    <row r="1120" spans="1:10" x14ac:dyDescent="0.3">
      <c r="A1120" s="129">
        <v>1119</v>
      </c>
      <c r="B1120" s="131" t="s">
        <v>268</v>
      </c>
      <c r="C1120" s="131" t="s">
        <v>150</v>
      </c>
      <c r="D1120" s="131" t="s">
        <v>186</v>
      </c>
      <c r="E1120" s="131" t="s">
        <v>2870</v>
      </c>
      <c r="F1120" s="129">
        <v>101.51</v>
      </c>
      <c r="G1120" s="129">
        <v>76</v>
      </c>
      <c r="H1120" s="129">
        <v>77</v>
      </c>
      <c r="I1120" s="129">
        <v>70</v>
      </c>
      <c r="J1120" s="129">
        <v>77</v>
      </c>
    </row>
    <row r="1121" spans="1:10" x14ac:dyDescent="0.3">
      <c r="A1121" s="129">
        <v>1120</v>
      </c>
      <c r="B1121" s="131" t="s">
        <v>1690</v>
      </c>
      <c r="C1121" s="131" t="s">
        <v>31</v>
      </c>
      <c r="D1121" s="131" t="s">
        <v>260</v>
      </c>
      <c r="E1121" s="131" t="s">
        <v>2861</v>
      </c>
      <c r="F1121" s="129">
        <v>101.5</v>
      </c>
      <c r="G1121" s="129">
        <v>76</v>
      </c>
      <c r="H1121" s="129">
        <v>71</v>
      </c>
      <c r="I1121" s="129">
        <v>46</v>
      </c>
      <c r="J1121" s="129">
        <v>58</v>
      </c>
    </row>
    <row r="1122" spans="1:10" x14ac:dyDescent="0.3">
      <c r="A1122" s="129">
        <v>1121</v>
      </c>
      <c r="B1122" s="131" t="s">
        <v>9421</v>
      </c>
      <c r="C1122" s="131" t="s">
        <v>28</v>
      </c>
      <c r="D1122" s="131" t="s">
        <v>137</v>
      </c>
      <c r="E1122" s="131" t="s">
        <v>2870</v>
      </c>
      <c r="F1122" s="129">
        <v>101.5</v>
      </c>
      <c r="G1122" s="129">
        <v>76</v>
      </c>
      <c r="H1122" s="129">
        <v>66</v>
      </c>
      <c r="I1122" s="129">
        <v>71</v>
      </c>
      <c r="J1122" s="129">
        <v>64</v>
      </c>
    </row>
    <row r="1123" spans="1:10" x14ac:dyDescent="0.3">
      <c r="A1123" s="129">
        <v>1122</v>
      </c>
      <c r="B1123" s="131" t="s">
        <v>7832</v>
      </c>
      <c r="C1123" s="131" t="s">
        <v>28</v>
      </c>
      <c r="D1123" s="131" t="s">
        <v>2828</v>
      </c>
      <c r="E1123" s="131" t="s">
        <v>2861</v>
      </c>
      <c r="F1123" s="129">
        <v>101.49</v>
      </c>
      <c r="G1123" s="129">
        <v>76</v>
      </c>
      <c r="H1123" s="129">
        <v>70</v>
      </c>
      <c r="I1123" s="129">
        <v>62</v>
      </c>
      <c r="J1123" s="129">
        <v>73</v>
      </c>
    </row>
    <row r="1124" spans="1:10" x14ac:dyDescent="0.3">
      <c r="A1124" s="129">
        <v>1123</v>
      </c>
      <c r="B1124" s="131" t="s">
        <v>5755</v>
      </c>
      <c r="C1124" s="131" t="s">
        <v>66</v>
      </c>
      <c r="D1124" s="131" t="s">
        <v>160</v>
      </c>
      <c r="E1124" s="131" t="s">
        <v>2861</v>
      </c>
      <c r="F1124" s="129">
        <v>101.49</v>
      </c>
      <c r="G1124" s="129">
        <v>76</v>
      </c>
      <c r="H1124" s="129">
        <v>78</v>
      </c>
      <c r="I1124" s="129">
        <v>95</v>
      </c>
      <c r="J1124" s="129">
        <v>59</v>
      </c>
    </row>
    <row r="1125" spans="1:10" x14ac:dyDescent="0.3">
      <c r="A1125" s="129">
        <v>1124</v>
      </c>
      <c r="B1125" s="131" t="s">
        <v>1019</v>
      </c>
      <c r="C1125" s="131" t="s">
        <v>115</v>
      </c>
      <c r="D1125" s="131" t="s">
        <v>278</v>
      </c>
      <c r="E1125" s="131" t="s">
        <v>2870</v>
      </c>
      <c r="F1125" s="129">
        <v>101.48</v>
      </c>
      <c r="G1125" s="129">
        <v>76</v>
      </c>
      <c r="H1125" s="129">
        <v>81</v>
      </c>
      <c r="I1125" s="129">
        <v>72</v>
      </c>
      <c r="J1125" s="129">
        <v>35</v>
      </c>
    </row>
    <row r="1126" spans="1:10" x14ac:dyDescent="0.3">
      <c r="A1126" s="129">
        <v>1125</v>
      </c>
      <c r="B1126" s="131" t="s">
        <v>1453</v>
      </c>
      <c r="C1126" s="131" t="s">
        <v>31</v>
      </c>
      <c r="D1126" s="131" t="s">
        <v>2833</v>
      </c>
      <c r="E1126" s="131" t="s">
        <v>2861</v>
      </c>
      <c r="F1126" s="129">
        <v>101.45</v>
      </c>
      <c r="G1126" s="129">
        <v>76</v>
      </c>
      <c r="H1126" s="129">
        <v>78</v>
      </c>
      <c r="I1126" s="129">
        <v>74</v>
      </c>
      <c r="J1126" s="129">
        <v>71</v>
      </c>
    </row>
    <row r="1127" spans="1:10" x14ac:dyDescent="0.3">
      <c r="A1127" s="129">
        <v>1126</v>
      </c>
      <c r="B1127" s="131" t="s">
        <v>9422</v>
      </c>
      <c r="C1127" s="131" t="s">
        <v>150</v>
      </c>
      <c r="D1127" s="131" t="s">
        <v>2824</v>
      </c>
      <c r="E1127" s="131" t="s">
        <v>2870</v>
      </c>
      <c r="F1127" s="129">
        <v>101.45</v>
      </c>
      <c r="G1127" s="129">
        <v>76</v>
      </c>
      <c r="H1127" s="129">
        <v>62</v>
      </c>
      <c r="I1127" s="129">
        <v>86</v>
      </c>
      <c r="J1127" s="129">
        <v>73</v>
      </c>
    </row>
    <row r="1128" spans="1:10" x14ac:dyDescent="0.3">
      <c r="A1128" s="129">
        <v>1127</v>
      </c>
      <c r="B1128" s="131" t="s">
        <v>1950</v>
      </c>
      <c r="C1128" s="131" t="s">
        <v>31</v>
      </c>
      <c r="D1128" s="131" t="s">
        <v>223</v>
      </c>
      <c r="E1128" s="131" t="s">
        <v>2861</v>
      </c>
      <c r="F1128" s="129">
        <v>101.44</v>
      </c>
      <c r="G1128" s="129">
        <v>76</v>
      </c>
      <c r="H1128" s="129">
        <v>71</v>
      </c>
      <c r="I1128" s="129">
        <v>71</v>
      </c>
      <c r="J1128" s="129">
        <v>26</v>
      </c>
    </row>
    <row r="1129" spans="1:10" x14ac:dyDescent="0.3">
      <c r="A1129" s="129">
        <v>1128</v>
      </c>
      <c r="B1129" s="131" t="s">
        <v>286</v>
      </c>
      <c r="C1129" s="131" t="s">
        <v>36</v>
      </c>
      <c r="D1129" s="131" t="s">
        <v>202</v>
      </c>
      <c r="E1129" s="131" t="s">
        <v>2870</v>
      </c>
      <c r="F1129" s="129">
        <v>101.44</v>
      </c>
      <c r="G1129" s="129">
        <v>76</v>
      </c>
      <c r="H1129" s="129">
        <v>69</v>
      </c>
      <c r="I1129" s="129">
        <v>75</v>
      </c>
      <c r="J1129" s="129">
        <v>39</v>
      </c>
    </row>
    <row r="1130" spans="1:10" x14ac:dyDescent="0.3">
      <c r="A1130" s="129">
        <v>1129</v>
      </c>
      <c r="B1130" s="131" t="s">
        <v>5118</v>
      </c>
      <c r="C1130" s="131" t="s">
        <v>115</v>
      </c>
      <c r="D1130" s="131" t="s">
        <v>221</v>
      </c>
      <c r="E1130" s="131" t="s">
        <v>2870</v>
      </c>
      <c r="F1130" s="129">
        <v>101.43</v>
      </c>
      <c r="G1130" s="129">
        <v>76</v>
      </c>
      <c r="H1130" s="129">
        <v>88</v>
      </c>
      <c r="I1130" s="129">
        <v>78</v>
      </c>
      <c r="J1130" s="129">
        <v>51</v>
      </c>
    </row>
    <row r="1131" spans="1:10" x14ac:dyDescent="0.3">
      <c r="A1131" s="129">
        <v>1130</v>
      </c>
      <c r="B1131" s="131" t="s">
        <v>7690</v>
      </c>
      <c r="C1131" s="131" t="s">
        <v>28</v>
      </c>
      <c r="D1131" s="131" t="s">
        <v>2828</v>
      </c>
      <c r="E1131" s="131" t="s">
        <v>2861</v>
      </c>
      <c r="F1131" s="129">
        <v>101.43</v>
      </c>
      <c r="G1131" s="129">
        <v>76</v>
      </c>
      <c r="H1131" s="129">
        <v>72</v>
      </c>
      <c r="I1131" s="129">
        <v>40</v>
      </c>
      <c r="J1131" s="129">
        <v>84</v>
      </c>
    </row>
    <row r="1132" spans="1:10" x14ac:dyDescent="0.3">
      <c r="A1132" s="129">
        <v>1131</v>
      </c>
      <c r="B1132" s="131" t="s">
        <v>1476</v>
      </c>
      <c r="C1132" s="131" t="s">
        <v>115</v>
      </c>
      <c r="D1132" s="131" t="s">
        <v>221</v>
      </c>
      <c r="E1132" s="131" t="s">
        <v>2870</v>
      </c>
      <c r="F1132" s="129">
        <v>101.42</v>
      </c>
      <c r="G1132" s="129">
        <v>76</v>
      </c>
      <c r="H1132" s="129">
        <v>71</v>
      </c>
      <c r="I1132" s="129">
        <v>68</v>
      </c>
      <c r="J1132" s="129">
        <v>36</v>
      </c>
    </row>
    <row r="1133" spans="1:10" x14ac:dyDescent="0.3">
      <c r="A1133" s="129">
        <v>1132</v>
      </c>
      <c r="B1133" s="131" t="s">
        <v>2935</v>
      </c>
      <c r="C1133" s="131" t="s">
        <v>24</v>
      </c>
      <c r="D1133" s="131" t="s">
        <v>504</v>
      </c>
      <c r="E1133" s="131" t="s">
        <v>2859</v>
      </c>
      <c r="F1133" s="129">
        <v>101.39</v>
      </c>
      <c r="G1133" s="129">
        <v>76</v>
      </c>
      <c r="H1133" s="129">
        <v>85</v>
      </c>
      <c r="I1133" s="129">
        <v>80</v>
      </c>
      <c r="J1133" s="129">
        <v>98</v>
      </c>
    </row>
    <row r="1134" spans="1:10" x14ac:dyDescent="0.3">
      <c r="A1134" s="129">
        <v>1133</v>
      </c>
      <c r="B1134" s="131" t="s">
        <v>779</v>
      </c>
      <c r="C1134" s="131" t="s">
        <v>36</v>
      </c>
      <c r="D1134" s="131" t="s">
        <v>365</v>
      </c>
      <c r="E1134" s="131" t="s">
        <v>2870</v>
      </c>
      <c r="F1134" s="129">
        <v>101.38</v>
      </c>
      <c r="G1134" s="129">
        <v>76</v>
      </c>
      <c r="H1134" s="129">
        <v>82</v>
      </c>
      <c r="I1134" s="129">
        <v>84</v>
      </c>
      <c r="J1134" s="129">
        <v>76</v>
      </c>
    </row>
    <row r="1135" spans="1:10" x14ac:dyDescent="0.3">
      <c r="A1135" s="129">
        <v>1134</v>
      </c>
      <c r="B1135" s="131" t="s">
        <v>9423</v>
      </c>
      <c r="C1135" s="131" t="s">
        <v>28</v>
      </c>
      <c r="D1135" s="131" t="s">
        <v>1048</v>
      </c>
      <c r="E1135" s="131" t="s">
        <v>2861</v>
      </c>
      <c r="F1135" s="129">
        <v>101.38</v>
      </c>
      <c r="G1135" s="129">
        <v>76</v>
      </c>
      <c r="H1135" s="129">
        <v>41</v>
      </c>
      <c r="I1135" s="129">
        <v>16</v>
      </c>
      <c r="J1135" s="129">
        <v>21</v>
      </c>
    </row>
    <row r="1136" spans="1:10" x14ac:dyDescent="0.3">
      <c r="A1136" s="129">
        <v>1135</v>
      </c>
      <c r="B1136" s="131" t="s">
        <v>1673</v>
      </c>
      <c r="C1136" s="131" t="s">
        <v>36</v>
      </c>
      <c r="D1136" s="131" t="s">
        <v>247</v>
      </c>
      <c r="E1136" s="131" t="s">
        <v>2861</v>
      </c>
      <c r="F1136" s="129">
        <v>101.37</v>
      </c>
      <c r="G1136" s="129">
        <v>76</v>
      </c>
      <c r="H1136" s="129">
        <v>80</v>
      </c>
      <c r="I1136" s="129">
        <v>89</v>
      </c>
      <c r="J1136" s="129">
        <v>93</v>
      </c>
    </row>
    <row r="1137" spans="1:10" x14ac:dyDescent="0.3">
      <c r="A1137" s="129">
        <v>1136</v>
      </c>
      <c r="B1137" s="131" t="s">
        <v>2384</v>
      </c>
      <c r="C1137" s="131" t="s">
        <v>44</v>
      </c>
      <c r="D1137" s="131" t="s">
        <v>111</v>
      </c>
      <c r="E1137" s="131" t="s">
        <v>2861</v>
      </c>
      <c r="F1137" s="129">
        <v>101.37</v>
      </c>
      <c r="G1137" s="129">
        <v>76</v>
      </c>
      <c r="H1137" s="129">
        <v>88</v>
      </c>
      <c r="I1137" s="129">
        <v>89</v>
      </c>
      <c r="J1137" s="129">
        <v>97</v>
      </c>
    </row>
    <row r="1138" spans="1:10" x14ac:dyDescent="0.3">
      <c r="A1138" s="129">
        <v>1137</v>
      </c>
      <c r="B1138" s="131" t="s">
        <v>8850</v>
      </c>
      <c r="C1138" s="131" t="s">
        <v>28</v>
      </c>
      <c r="D1138" s="131" t="s">
        <v>137</v>
      </c>
      <c r="E1138" s="131" t="s">
        <v>2870</v>
      </c>
      <c r="F1138" s="129">
        <v>101.37</v>
      </c>
      <c r="G1138" s="129">
        <v>76</v>
      </c>
      <c r="H1138" s="129">
        <v>68</v>
      </c>
      <c r="I1138" s="129">
        <v>79</v>
      </c>
      <c r="J1138" s="129">
        <v>75</v>
      </c>
    </row>
    <row r="1139" spans="1:10" x14ac:dyDescent="0.3">
      <c r="A1139" s="129">
        <v>1138</v>
      </c>
      <c r="B1139" s="131" t="s">
        <v>5704</v>
      </c>
      <c r="C1139" s="131" t="s">
        <v>44</v>
      </c>
      <c r="D1139" s="131" t="s">
        <v>127</v>
      </c>
      <c r="E1139" s="131" t="s">
        <v>2859</v>
      </c>
      <c r="F1139" s="129">
        <v>101.36</v>
      </c>
      <c r="G1139" s="129">
        <v>76</v>
      </c>
      <c r="H1139" s="129">
        <v>95</v>
      </c>
      <c r="I1139" s="129">
        <v>93</v>
      </c>
      <c r="J1139" s="129">
        <v>38</v>
      </c>
    </row>
    <row r="1140" spans="1:10" x14ac:dyDescent="0.3">
      <c r="A1140" s="129">
        <v>1139</v>
      </c>
      <c r="B1140" s="131" t="s">
        <v>1136</v>
      </c>
      <c r="C1140" s="131" t="s">
        <v>44</v>
      </c>
      <c r="D1140" s="131" t="s">
        <v>111</v>
      </c>
      <c r="E1140" s="131" t="s">
        <v>2861</v>
      </c>
      <c r="F1140" s="129">
        <v>101.34</v>
      </c>
      <c r="G1140" s="129">
        <v>76</v>
      </c>
      <c r="H1140" s="129">
        <v>68</v>
      </c>
      <c r="I1140" s="129">
        <v>72</v>
      </c>
      <c r="J1140" s="129">
        <v>59</v>
      </c>
    </row>
    <row r="1141" spans="1:10" x14ac:dyDescent="0.3">
      <c r="A1141" s="129">
        <v>1140</v>
      </c>
      <c r="B1141" s="131" t="s">
        <v>2970</v>
      </c>
      <c r="C1141" s="131" t="s">
        <v>48</v>
      </c>
      <c r="D1141" s="131" t="s">
        <v>351</v>
      </c>
      <c r="E1141" s="131" t="s">
        <v>2859</v>
      </c>
      <c r="F1141" s="129">
        <v>101.33</v>
      </c>
      <c r="G1141" s="129">
        <v>76</v>
      </c>
      <c r="H1141" s="129">
        <v>88</v>
      </c>
      <c r="I1141" s="129">
        <v>91</v>
      </c>
      <c r="J1141" s="129">
        <v>78</v>
      </c>
    </row>
    <row r="1142" spans="1:10" x14ac:dyDescent="0.3">
      <c r="A1142" s="129">
        <v>1141</v>
      </c>
      <c r="B1142" s="131" t="s">
        <v>1662</v>
      </c>
      <c r="C1142" s="131" t="s">
        <v>28</v>
      </c>
      <c r="D1142" s="131" t="s">
        <v>2828</v>
      </c>
      <c r="E1142" s="131" t="s">
        <v>2861</v>
      </c>
      <c r="F1142" s="129">
        <v>101.32</v>
      </c>
      <c r="G1142" s="129">
        <v>76</v>
      </c>
      <c r="H1142" s="129">
        <v>87</v>
      </c>
      <c r="I1142" s="129">
        <v>50</v>
      </c>
      <c r="J1142" s="129">
        <v>81</v>
      </c>
    </row>
    <row r="1143" spans="1:10" x14ac:dyDescent="0.3">
      <c r="A1143" s="129">
        <v>1142</v>
      </c>
      <c r="B1143" s="131" t="s">
        <v>359</v>
      </c>
      <c r="C1143" s="131" t="s">
        <v>44</v>
      </c>
      <c r="D1143" s="131" t="s">
        <v>360</v>
      </c>
      <c r="E1143" s="131" t="s">
        <v>2870</v>
      </c>
      <c r="F1143" s="129">
        <v>101.29</v>
      </c>
      <c r="G1143" s="129">
        <v>76</v>
      </c>
      <c r="H1143" s="129">
        <v>71</v>
      </c>
      <c r="I1143" s="129">
        <v>81</v>
      </c>
      <c r="J1143" s="129">
        <v>44</v>
      </c>
    </row>
    <row r="1144" spans="1:10" x14ac:dyDescent="0.3">
      <c r="A1144" s="129">
        <v>1143</v>
      </c>
      <c r="B1144" s="131" t="s">
        <v>8237</v>
      </c>
      <c r="C1144" s="131" t="s">
        <v>44</v>
      </c>
      <c r="D1144" s="131" t="s">
        <v>127</v>
      </c>
      <c r="E1144" s="131" t="s">
        <v>2861</v>
      </c>
      <c r="F1144" s="129">
        <v>101.28</v>
      </c>
      <c r="G1144" s="129">
        <v>76</v>
      </c>
      <c r="H1144" s="129">
        <v>10</v>
      </c>
      <c r="I1144" s="129">
        <v>45</v>
      </c>
      <c r="J1144" s="129">
        <v>97</v>
      </c>
    </row>
    <row r="1145" spans="1:10" x14ac:dyDescent="0.3">
      <c r="A1145" s="129">
        <v>1144</v>
      </c>
      <c r="B1145" s="131" t="s">
        <v>1944</v>
      </c>
      <c r="C1145" s="131" t="s">
        <v>36</v>
      </c>
      <c r="D1145" s="131" t="s">
        <v>35</v>
      </c>
      <c r="E1145" s="131" t="s">
        <v>2870</v>
      </c>
      <c r="F1145" s="129">
        <v>101.27</v>
      </c>
      <c r="G1145" s="129">
        <v>75</v>
      </c>
      <c r="H1145" s="129">
        <v>78</v>
      </c>
      <c r="I1145" s="129">
        <v>68</v>
      </c>
      <c r="J1145" s="129">
        <v>86</v>
      </c>
    </row>
    <row r="1146" spans="1:10" x14ac:dyDescent="0.3">
      <c r="A1146" s="129">
        <v>1145</v>
      </c>
      <c r="B1146" s="131" t="s">
        <v>9424</v>
      </c>
      <c r="C1146" s="131" t="s">
        <v>28</v>
      </c>
      <c r="D1146" s="131" t="s">
        <v>2828</v>
      </c>
      <c r="E1146" s="131" t="s">
        <v>2861</v>
      </c>
      <c r="F1146" s="129">
        <v>101.27</v>
      </c>
      <c r="G1146" s="129">
        <v>75</v>
      </c>
      <c r="H1146" s="129">
        <v>81</v>
      </c>
      <c r="I1146" s="129">
        <v>57</v>
      </c>
      <c r="J1146" s="129">
        <v>64</v>
      </c>
    </row>
    <row r="1147" spans="1:10" x14ac:dyDescent="0.3">
      <c r="A1147" s="129">
        <v>1146</v>
      </c>
      <c r="B1147" s="131" t="s">
        <v>61</v>
      </c>
      <c r="C1147" s="131" t="s">
        <v>24</v>
      </c>
      <c r="D1147" s="131" t="s">
        <v>39</v>
      </c>
      <c r="E1147" s="131" t="s">
        <v>2870</v>
      </c>
      <c r="F1147" s="129">
        <v>101.26</v>
      </c>
      <c r="G1147" s="129">
        <v>75</v>
      </c>
      <c r="H1147" s="129">
        <v>85</v>
      </c>
      <c r="I1147" s="129">
        <v>86</v>
      </c>
      <c r="J1147" s="129">
        <v>88</v>
      </c>
    </row>
    <row r="1148" spans="1:10" x14ac:dyDescent="0.3">
      <c r="A1148" s="129">
        <v>1147</v>
      </c>
      <c r="B1148" s="131" t="s">
        <v>590</v>
      </c>
      <c r="C1148" s="131" t="s">
        <v>115</v>
      </c>
      <c r="D1148" s="131" t="s">
        <v>121</v>
      </c>
      <c r="E1148" s="131" t="s">
        <v>2870</v>
      </c>
      <c r="F1148" s="129">
        <v>101.25</v>
      </c>
      <c r="G1148" s="129">
        <v>75</v>
      </c>
      <c r="H1148" s="129">
        <v>72</v>
      </c>
      <c r="I1148" s="129">
        <v>80</v>
      </c>
      <c r="J1148" s="129">
        <v>58</v>
      </c>
    </row>
    <row r="1149" spans="1:10" x14ac:dyDescent="0.3">
      <c r="A1149" s="129">
        <v>1148</v>
      </c>
      <c r="B1149" s="131" t="s">
        <v>822</v>
      </c>
      <c r="C1149" s="131" t="s">
        <v>44</v>
      </c>
      <c r="D1149" s="131" t="s">
        <v>111</v>
      </c>
      <c r="E1149" s="131" t="s">
        <v>2861</v>
      </c>
      <c r="F1149" s="129">
        <v>101.25</v>
      </c>
      <c r="G1149" s="129">
        <v>75</v>
      </c>
      <c r="H1149" s="129">
        <v>74</v>
      </c>
      <c r="I1149" s="129">
        <v>44</v>
      </c>
      <c r="J1149" s="129">
        <v>54</v>
      </c>
    </row>
    <row r="1150" spans="1:10" x14ac:dyDescent="0.3">
      <c r="A1150" s="129">
        <v>1149</v>
      </c>
      <c r="B1150" s="131" t="s">
        <v>7817</v>
      </c>
      <c r="C1150" s="131" t="s">
        <v>28</v>
      </c>
      <c r="D1150" s="131" t="s">
        <v>137</v>
      </c>
      <c r="E1150" s="131" t="s">
        <v>2870</v>
      </c>
      <c r="F1150" s="129">
        <v>101.23</v>
      </c>
      <c r="G1150" s="129">
        <v>75</v>
      </c>
      <c r="H1150" s="129">
        <v>73</v>
      </c>
      <c r="I1150" s="129">
        <v>77</v>
      </c>
      <c r="J1150" s="129">
        <v>71</v>
      </c>
    </row>
    <row r="1151" spans="1:10" x14ac:dyDescent="0.3">
      <c r="A1151" s="129">
        <v>1150</v>
      </c>
      <c r="B1151" s="131" t="s">
        <v>3104</v>
      </c>
      <c r="C1151" s="131" t="s">
        <v>28</v>
      </c>
      <c r="D1151" s="131" t="s">
        <v>137</v>
      </c>
      <c r="E1151" s="131" t="s">
        <v>2870</v>
      </c>
      <c r="F1151" s="129">
        <v>101.22</v>
      </c>
      <c r="G1151" s="129">
        <v>75</v>
      </c>
      <c r="H1151" s="129">
        <v>68</v>
      </c>
      <c r="I1151" s="129">
        <v>73</v>
      </c>
      <c r="J1151" s="129">
        <v>55</v>
      </c>
    </row>
    <row r="1152" spans="1:10" x14ac:dyDescent="0.3">
      <c r="A1152" s="129">
        <v>1151</v>
      </c>
      <c r="B1152" s="131" t="s">
        <v>9425</v>
      </c>
      <c r="C1152" s="131" t="s">
        <v>150</v>
      </c>
      <c r="D1152" s="131" t="s">
        <v>2826</v>
      </c>
      <c r="E1152" s="131" t="s">
        <v>2861</v>
      </c>
      <c r="F1152" s="129">
        <v>101.19</v>
      </c>
      <c r="G1152" s="129">
        <v>75</v>
      </c>
      <c r="H1152" s="129">
        <v>72</v>
      </c>
      <c r="I1152" s="129">
        <v>58</v>
      </c>
      <c r="J1152" s="129">
        <v>53</v>
      </c>
    </row>
    <row r="1153" spans="1:10" x14ac:dyDescent="0.3">
      <c r="A1153" s="129">
        <v>1152</v>
      </c>
      <c r="B1153" s="131" t="s">
        <v>1712</v>
      </c>
      <c r="C1153" s="131" t="s">
        <v>28</v>
      </c>
      <c r="D1153" s="131" t="s">
        <v>731</v>
      </c>
      <c r="E1153" s="131" t="s">
        <v>2870</v>
      </c>
      <c r="F1153" s="129">
        <v>101.16</v>
      </c>
      <c r="G1153" s="129">
        <v>75</v>
      </c>
      <c r="H1153" s="129">
        <v>78</v>
      </c>
      <c r="I1153" s="129">
        <v>74</v>
      </c>
      <c r="J1153" s="129">
        <v>92</v>
      </c>
    </row>
    <row r="1154" spans="1:10" x14ac:dyDescent="0.3">
      <c r="A1154" s="129">
        <v>1153</v>
      </c>
      <c r="B1154" s="131" t="s">
        <v>9426</v>
      </c>
      <c r="C1154" s="131" t="s">
        <v>44</v>
      </c>
      <c r="D1154" s="131" t="s">
        <v>2853</v>
      </c>
      <c r="E1154" s="131" t="s">
        <v>2861</v>
      </c>
      <c r="F1154" s="129">
        <v>101.16</v>
      </c>
      <c r="G1154" s="129">
        <v>75</v>
      </c>
      <c r="H1154" s="129">
        <v>64</v>
      </c>
      <c r="I1154" s="129">
        <v>57</v>
      </c>
      <c r="J1154" s="129">
        <v>4</v>
      </c>
    </row>
    <row r="1155" spans="1:10" x14ac:dyDescent="0.3">
      <c r="A1155" s="129">
        <v>1154</v>
      </c>
      <c r="B1155" s="131" t="s">
        <v>8594</v>
      </c>
      <c r="C1155" s="131" t="s">
        <v>28</v>
      </c>
      <c r="D1155" s="131" t="s">
        <v>137</v>
      </c>
      <c r="E1155" s="131" t="s">
        <v>2870</v>
      </c>
      <c r="F1155" s="129">
        <v>101.12</v>
      </c>
      <c r="G1155" s="129">
        <v>75</v>
      </c>
      <c r="H1155" s="129">
        <v>70</v>
      </c>
      <c r="I1155" s="129">
        <v>65</v>
      </c>
      <c r="J1155" s="129">
        <v>52</v>
      </c>
    </row>
    <row r="1156" spans="1:10" x14ac:dyDescent="0.3">
      <c r="A1156" s="129">
        <v>1155</v>
      </c>
      <c r="B1156" s="131" t="s">
        <v>7700</v>
      </c>
      <c r="C1156" s="131" t="s">
        <v>28</v>
      </c>
      <c r="D1156" s="131" t="s">
        <v>2846</v>
      </c>
      <c r="E1156" s="131" t="s">
        <v>2861</v>
      </c>
      <c r="F1156" s="129">
        <v>101.09</v>
      </c>
      <c r="G1156" s="129">
        <v>75</v>
      </c>
      <c r="H1156" s="129">
        <v>72</v>
      </c>
      <c r="I1156" s="129">
        <v>63</v>
      </c>
      <c r="J1156" s="129">
        <v>65</v>
      </c>
    </row>
    <row r="1157" spans="1:10" x14ac:dyDescent="0.3">
      <c r="A1157" s="129">
        <v>1156</v>
      </c>
      <c r="B1157" s="131" t="s">
        <v>899</v>
      </c>
      <c r="C1157" s="131" t="s">
        <v>44</v>
      </c>
      <c r="D1157" s="131" t="s">
        <v>43</v>
      </c>
      <c r="E1157" s="131" t="s">
        <v>2870</v>
      </c>
      <c r="F1157" s="129">
        <v>101.07</v>
      </c>
      <c r="G1157" s="129">
        <v>75</v>
      </c>
      <c r="H1157" s="129">
        <v>66</v>
      </c>
      <c r="I1157" s="129">
        <v>69</v>
      </c>
      <c r="J1157" s="129">
        <v>43</v>
      </c>
    </row>
    <row r="1158" spans="1:10" x14ac:dyDescent="0.3">
      <c r="A1158" s="129">
        <v>1157</v>
      </c>
      <c r="B1158" s="131" t="s">
        <v>1678</v>
      </c>
      <c r="C1158" s="131" t="s">
        <v>28</v>
      </c>
      <c r="D1158" s="131" t="s">
        <v>27</v>
      </c>
      <c r="E1158" s="131" t="s">
        <v>2870</v>
      </c>
      <c r="F1158" s="129">
        <v>101.06</v>
      </c>
      <c r="G1158" s="129">
        <v>75</v>
      </c>
      <c r="H1158" s="129">
        <v>76</v>
      </c>
      <c r="I1158" s="129">
        <v>78</v>
      </c>
      <c r="J1158" s="129">
        <v>56</v>
      </c>
    </row>
    <row r="1159" spans="1:10" x14ac:dyDescent="0.3">
      <c r="A1159" s="129">
        <v>1158</v>
      </c>
      <c r="B1159" s="131" t="s">
        <v>1883</v>
      </c>
      <c r="C1159" s="131" t="s">
        <v>115</v>
      </c>
      <c r="D1159" s="131" t="s">
        <v>200</v>
      </c>
      <c r="E1159" s="131" t="s">
        <v>2870</v>
      </c>
      <c r="F1159" s="129">
        <v>101.06</v>
      </c>
      <c r="G1159" s="129">
        <v>75</v>
      </c>
      <c r="H1159" s="129">
        <v>66</v>
      </c>
      <c r="I1159" s="129">
        <v>68</v>
      </c>
      <c r="J1159" s="129">
        <v>61</v>
      </c>
    </row>
    <row r="1160" spans="1:10" x14ac:dyDescent="0.3">
      <c r="A1160" s="129">
        <v>1159</v>
      </c>
      <c r="B1160" s="131" t="s">
        <v>1482</v>
      </c>
      <c r="C1160" s="131" t="s">
        <v>36</v>
      </c>
      <c r="D1160" s="131" t="s">
        <v>105</v>
      </c>
      <c r="E1160" s="131" t="s">
        <v>2870</v>
      </c>
      <c r="F1160" s="129">
        <v>101.05</v>
      </c>
      <c r="G1160" s="129">
        <v>75</v>
      </c>
      <c r="H1160" s="129">
        <v>68</v>
      </c>
      <c r="I1160" s="129">
        <v>50</v>
      </c>
      <c r="J1160" s="129">
        <v>86</v>
      </c>
    </row>
    <row r="1161" spans="1:10" x14ac:dyDescent="0.3">
      <c r="A1161" s="129">
        <v>1160</v>
      </c>
      <c r="B1161" s="131" t="s">
        <v>1792</v>
      </c>
      <c r="C1161" s="131" t="s">
        <v>44</v>
      </c>
      <c r="D1161" s="131" t="s">
        <v>111</v>
      </c>
      <c r="E1161" s="131" t="s">
        <v>2861</v>
      </c>
      <c r="F1161" s="129">
        <v>101.02</v>
      </c>
      <c r="G1161" s="129">
        <v>75</v>
      </c>
      <c r="H1161" s="129">
        <v>86</v>
      </c>
      <c r="I1161" s="129">
        <v>96</v>
      </c>
      <c r="J1161" s="129">
        <v>96</v>
      </c>
    </row>
    <row r="1162" spans="1:10" x14ac:dyDescent="0.3">
      <c r="A1162" s="129">
        <v>1161</v>
      </c>
      <c r="B1162" s="131" t="s">
        <v>9427</v>
      </c>
      <c r="C1162" s="131" t="s">
        <v>28</v>
      </c>
      <c r="D1162" s="131" t="s">
        <v>2828</v>
      </c>
      <c r="E1162" s="131" t="s">
        <v>2861</v>
      </c>
      <c r="F1162" s="129">
        <v>101.02</v>
      </c>
      <c r="G1162" s="129">
        <v>75</v>
      </c>
      <c r="H1162" s="129">
        <v>76</v>
      </c>
      <c r="I1162" s="129">
        <v>72</v>
      </c>
      <c r="J1162" s="129">
        <v>49</v>
      </c>
    </row>
    <row r="1163" spans="1:10" x14ac:dyDescent="0.3">
      <c r="A1163" s="129">
        <v>1162</v>
      </c>
      <c r="B1163" s="131" t="s">
        <v>9428</v>
      </c>
      <c r="C1163" s="131" t="s">
        <v>44</v>
      </c>
      <c r="D1163" s="131" t="s">
        <v>111</v>
      </c>
      <c r="E1163" s="131" t="s">
        <v>2861</v>
      </c>
      <c r="F1163" s="129">
        <v>101.01</v>
      </c>
      <c r="G1163" s="129">
        <v>75</v>
      </c>
      <c r="H1163" s="129">
        <v>88</v>
      </c>
      <c r="I1163" s="129">
        <v>93</v>
      </c>
      <c r="J1163" s="129">
        <v>32</v>
      </c>
    </row>
    <row r="1164" spans="1:10" x14ac:dyDescent="0.3">
      <c r="A1164" s="129">
        <v>1163</v>
      </c>
      <c r="B1164" s="131" t="s">
        <v>2979</v>
      </c>
      <c r="C1164" s="131" t="s">
        <v>28</v>
      </c>
      <c r="D1164" s="131" t="s">
        <v>2828</v>
      </c>
      <c r="E1164" s="131" t="s">
        <v>2861</v>
      </c>
      <c r="F1164" s="129">
        <v>100.98</v>
      </c>
      <c r="G1164" s="129">
        <v>75</v>
      </c>
      <c r="H1164" s="129">
        <v>79</v>
      </c>
      <c r="I1164" s="129">
        <v>78</v>
      </c>
      <c r="J1164" s="129">
        <v>53</v>
      </c>
    </row>
    <row r="1165" spans="1:10" x14ac:dyDescent="0.3">
      <c r="A1165" s="129">
        <v>1164</v>
      </c>
      <c r="B1165" s="131" t="s">
        <v>183</v>
      </c>
      <c r="C1165" s="131" t="s">
        <v>31</v>
      </c>
      <c r="D1165" s="131" t="s">
        <v>2825</v>
      </c>
      <c r="E1165" s="131" t="s">
        <v>2861</v>
      </c>
      <c r="F1165" s="129">
        <v>100.98</v>
      </c>
      <c r="G1165" s="129">
        <v>75</v>
      </c>
      <c r="H1165" s="129">
        <v>67</v>
      </c>
      <c r="I1165" s="129">
        <v>83</v>
      </c>
      <c r="J1165" s="129">
        <v>81</v>
      </c>
    </row>
    <row r="1166" spans="1:10" x14ac:dyDescent="0.3">
      <c r="A1166" s="129">
        <v>1165</v>
      </c>
      <c r="B1166" s="131" t="s">
        <v>347</v>
      </c>
      <c r="C1166" s="131" t="s">
        <v>24</v>
      </c>
      <c r="D1166" s="131" t="s">
        <v>23</v>
      </c>
      <c r="E1166" s="131" t="s">
        <v>2870</v>
      </c>
      <c r="F1166" s="129">
        <v>100.96</v>
      </c>
      <c r="G1166" s="129">
        <v>75</v>
      </c>
      <c r="H1166" s="129">
        <v>82</v>
      </c>
      <c r="I1166" s="129">
        <v>68</v>
      </c>
      <c r="J1166" s="129">
        <v>77</v>
      </c>
    </row>
    <row r="1167" spans="1:10" x14ac:dyDescent="0.3">
      <c r="A1167" s="129">
        <v>1166</v>
      </c>
      <c r="B1167" s="131" t="s">
        <v>2942</v>
      </c>
      <c r="C1167" s="131" t="s">
        <v>24</v>
      </c>
      <c r="D1167" s="131" t="s">
        <v>39</v>
      </c>
      <c r="E1167" s="131" t="s">
        <v>2861</v>
      </c>
      <c r="F1167" s="129">
        <v>100.96</v>
      </c>
      <c r="G1167" s="129">
        <v>75</v>
      </c>
      <c r="H1167" s="129">
        <v>83</v>
      </c>
      <c r="I1167" s="129">
        <v>86</v>
      </c>
      <c r="J1167" s="129">
        <v>96</v>
      </c>
    </row>
    <row r="1168" spans="1:10" x14ac:dyDescent="0.3">
      <c r="A1168" s="129">
        <v>1167</v>
      </c>
      <c r="B1168" s="131" t="s">
        <v>7280</v>
      </c>
      <c r="C1168" s="131" t="s">
        <v>44</v>
      </c>
      <c r="D1168" s="131" t="s">
        <v>111</v>
      </c>
      <c r="E1168" s="131" t="s">
        <v>2861</v>
      </c>
      <c r="F1168" s="129">
        <v>100.95</v>
      </c>
      <c r="G1168" s="129">
        <v>75</v>
      </c>
      <c r="H1168" s="129">
        <v>85</v>
      </c>
      <c r="I1168" s="129">
        <v>91</v>
      </c>
      <c r="J1168" s="129">
        <v>26</v>
      </c>
    </row>
    <row r="1169" spans="1:10" x14ac:dyDescent="0.3">
      <c r="A1169" s="129">
        <v>1168</v>
      </c>
      <c r="B1169" s="131" t="s">
        <v>9429</v>
      </c>
      <c r="C1169" s="131" t="s">
        <v>28</v>
      </c>
      <c r="D1169" s="131" t="s">
        <v>137</v>
      </c>
      <c r="E1169" s="131" t="s">
        <v>2870</v>
      </c>
      <c r="F1169" s="129">
        <v>100.92</v>
      </c>
      <c r="G1169" s="129">
        <v>75</v>
      </c>
      <c r="H1169" s="129">
        <v>68</v>
      </c>
      <c r="I1169" s="129">
        <v>69</v>
      </c>
      <c r="J1169" s="129">
        <v>62</v>
      </c>
    </row>
    <row r="1170" spans="1:10" x14ac:dyDescent="0.3">
      <c r="A1170" s="129">
        <v>1169</v>
      </c>
      <c r="B1170" s="131" t="s">
        <v>9430</v>
      </c>
      <c r="C1170" s="131" t="s">
        <v>66</v>
      </c>
      <c r="D1170" s="131" t="s">
        <v>509</v>
      </c>
      <c r="E1170" s="131" t="s">
        <v>2861</v>
      </c>
      <c r="F1170" s="129">
        <v>100.91</v>
      </c>
      <c r="G1170" s="129">
        <v>75</v>
      </c>
      <c r="H1170" s="129">
        <v>43</v>
      </c>
      <c r="I1170" s="129">
        <v>29</v>
      </c>
      <c r="J1170" s="129">
        <v>18</v>
      </c>
    </row>
    <row r="1171" spans="1:10" x14ac:dyDescent="0.3">
      <c r="A1171" s="129">
        <v>1170</v>
      </c>
      <c r="B1171" s="131" t="s">
        <v>1017</v>
      </c>
      <c r="C1171" s="131" t="s">
        <v>44</v>
      </c>
      <c r="D1171" s="131" t="s">
        <v>111</v>
      </c>
      <c r="E1171" s="131" t="s">
        <v>2861</v>
      </c>
      <c r="F1171" s="129">
        <v>100.91</v>
      </c>
      <c r="G1171" s="129">
        <v>75</v>
      </c>
      <c r="H1171" s="129">
        <v>74</v>
      </c>
      <c r="I1171" s="129">
        <v>84</v>
      </c>
      <c r="J1171" s="129">
        <v>65</v>
      </c>
    </row>
    <row r="1172" spans="1:10" x14ac:dyDescent="0.3">
      <c r="A1172" s="129">
        <v>1171</v>
      </c>
      <c r="B1172" s="131" t="s">
        <v>667</v>
      </c>
      <c r="C1172" s="131" t="s">
        <v>115</v>
      </c>
      <c r="D1172" s="131" t="s">
        <v>221</v>
      </c>
      <c r="E1172" s="131" t="s">
        <v>2870</v>
      </c>
      <c r="F1172" s="129">
        <v>100.9</v>
      </c>
      <c r="G1172" s="129">
        <v>75</v>
      </c>
      <c r="H1172" s="129">
        <v>58</v>
      </c>
      <c r="I1172" s="129">
        <v>62</v>
      </c>
      <c r="J1172" s="129">
        <v>42</v>
      </c>
    </row>
    <row r="1173" spans="1:10" x14ac:dyDescent="0.3">
      <c r="A1173" s="129">
        <v>1172</v>
      </c>
      <c r="B1173" s="131" t="s">
        <v>2393</v>
      </c>
      <c r="C1173" s="131" t="s">
        <v>102</v>
      </c>
      <c r="D1173" s="131" t="s">
        <v>326</v>
      </c>
      <c r="E1173" s="131" t="s">
        <v>2870</v>
      </c>
      <c r="F1173" s="129">
        <v>100.89</v>
      </c>
      <c r="G1173" s="129">
        <v>75</v>
      </c>
      <c r="H1173" s="129">
        <v>63</v>
      </c>
      <c r="I1173" s="129">
        <v>72</v>
      </c>
      <c r="J1173" s="129">
        <v>28</v>
      </c>
    </row>
    <row r="1174" spans="1:10" x14ac:dyDescent="0.3">
      <c r="A1174" s="129">
        <v>1173</v>
      </c>
      <c r="B1174" s="131" t="s">
        <v>1828</v>
      </c>
      <c r="C1174" s="131" t="s">
        <v>28</v>
      </c>
      <c r="D1174" s="131" t="s">
        <v>137</v>
      </c>
      <c r="E1174" s="131" t="s">
        <v>2870</v>
      </c>
      <c r="F1174" s="129">
        <v>100.89</v>
      </c>
      <c r="G1174" s="129">
        <v>75</v>
      </c>
      <c r="H1174" s="129">
        <v>69</v>
      </c>
      <c r="I1174" s="129">
        <v>69</v>
      </c>
      <c r="J1174" s="129">
        <v>54</v>
      </c>
    </row>
    <row r="1175" spans="1:10" x14ac:dyDescent="0.3">
      <c r="A1175" s="129">
        <v>1174</v>
      </c>
      <c r="B1175" s="131" t="s">
        <v>1811</v>
      </c>
      <c r="C1175" s="131" t="s">
        <v>24</v>
      </c>
      <c r="D1175" s="131" t="s">
        <v>146</v>
      </c>
      <c r="E1175" s="131" t="s">
        <v>2861</v>
      </c>
      <c r="F1175" s="129">
        <v>100.87</v>
      </c>
      <c r="G1175" s="129">
        <v>75</v>
      </c>
      <c r="H1175" s="129">
        <v>62</v>
      </c>
      <c r="I1175" s="129">
        <v>67</v>
      </c>
      <c r="J1175" s="129">
        <v>82</v>
      </c>
    </row>
    <row r="1176" spans="1:10" x14ac:dyDescent="0.3">
      <c r="A1176" s="129">
        <v>1175</v>
      </c>
      <c r="B1176" s="131" t="s">
        <v>8514</v>
      </c>
      <c r="C1176" s="131" t="s">
        <v>28</v>
      </c>
      <c r="D1176" s="131" t="s">
        <v>1048</v>
      </c>
      <c r="E1176" s="131" t="s">
        <v>2861</v>
      </c>
      <c r="F1176" s="129">
        <v>100.84</v>
      </c>
      <c r="G1176" s="129">
        <v>75</v>
      </c>
      <c r="H1176" s="129">
        <v>54</v>
      </c>
      <c r="I1176" s="129">
        <v>17</v>
      </c>
      <c r="J1176" s="129">
        <v>21</v>
      </c>
    </row>
    <row r="1177" spans="1:10" x14ac:dyDescent="0.3">
      <c r="A1177" s="129">
        <v>1176</v>
      </c>
      <c r="B1177" s="131" t="s">
        <v>893</v>
      </c>
      <c r="C1177" s="131" t="s">
        <v>31</v>
      </c>
      <c r="D1177" s="131" t="s">
        <v>130</v>
      </c>
      <c r="E1177" s="131" t="s">
        <v>2861</v>
      </c>
      <c r="F1177" s="129">
        <v>100.83</v>
      </c>
      <c r="G1177" s="129">
        <v>75</v>
      </c>
      <c r="H1177" s="129">
        <v>52</v>
      </c>
      <c r="I1177" s="129">
        <v>41</v>
      </c>
      <c r="J1177" s="129">
        <v>86</v>
      </c>
    </row>
    <row r="1178" spans="1:10" x14ac:dyDescent="0.3">
      <c r="A1178" s="129">
        <v>1177</v>
      </c>
      <c r="B1178" s="131" t="s">
        <v>871</v>
      </c>
      <c r="C1178" s="131" t="s">
        <v>36</v>
      </c>
      <c r="D1178" s="131" t="s">
        <v>247</v>
      </c>
      <c r="E1178" s="131" t="s">
        <v>2870</v>
      </c>
      <c r="F1178" s="129">
        <v>100.83</v>
      </c>
      <c r="G1178" s="129">
        <v>75</v>
      </c>
      <c r="H1178" s="129">
        <v>69</v>
      </c>
      <c r="I1178" s="129">
        <v>80</v>
      </c>
      <c r="J1178" s="129">
        <v>74</v>
      </c>
    </row>
    <row r="1179" spans="1:10" x14ac:dyDescent="0.3">
      <c r="A1179" s="129">
        <v>1178</v>
      </c>
      <c r="B1179" s="131" t="s">
        <v>2079</v>
      </c>
      <c r="C1179" s="131" t="s">
        <v>44</v>
      </c>
      <c r="D1179" s="131" t="s">
        <v>111</v>
      </c>
      <c r="E1179" s="131" t="s">
        <v>2861</v>
      </c>
      <c r="F1179" s="129">
        <v>100.81</v>
      </c>
      <c r="G1179" s="129">
        <v>75</v>
      </c>
      <c r="H1179" s="129">
        <v>83</v>
      </c>
      <c r="I1179" s="129">
        <v>84</v>
      </c>
      <c r="J1179" s="129">
        <v>77</v>
      </c>
    </row>
    <row r="1180" spans="1:10" x14ac:dyDescent="0.3">
      <c r="A1180" s="129">
        <v>1179</v>
      </c>
      <c r="B1180" s="131" t="s">
        <v>249</v>
      </c>
      <c r="C1180" s="131" t="s">
        <v>24</v>
      </c>
      <c r="D1180" s="131" t="s">
        <v>169</v>
      </c>
      <c r="E1180" s="131" t="s">
        <v>2870</v>
      </c>
      <c r="F1180" s="129">
        <v>100.8</v>
      </c>
      <c r="G1180" s="129">
        <v>75</v>
      </c>
      <c r="H1180" s="129">
        <v>74</v>
      </c>
      <c r="I1180" s="129">
        <v>79</v>
      </c>
      <c r="J1180" s="129">
        <v>69</v>
      </c>
    </row>
    <row r="1181" spans="1:10" x14ac:dyDescent="0.3">
      <c r="A1181" s="129">
        <v>1180</v>
      </c>
      <c r="B1181" s="131" t="s">
        <v>1543</v>
      </c>
      <c r="C1181" s="131" t="s">
        <v>28</v>
      </c>
      <c r="D1181" s="131" t="s">
        <v>137</v>
      </c>
      <c r="E1181" s="131" t="s">
        <v>2861</v>
      </c>
      <c r="F1181" s="129">
        <v>100.77</v>
      </c>
      <c r="G1181" s="129">
        <v>75</v>
      </c>
      <c r="H1181" s="129">
        <v>79</v>
      </c>
      <c r="I1181" s="129">
        <v>77</v>
      </c>
      <c r="J1181" s="129">
        <v>74</v>
      </c>
    </row>
    <row r="1182" spans="1:10" x14ac:dyDescent="0.3">
      <c r="A1182" s="129">
        <v>1181</v>
      </c>
      <c r="B1182" s="131" t="s">
        <v>7952</v>
      </c>
      <c r="C1182" s="131" t="s">
        <v>36</v>
      </c>
      <c r="D1182" s="131" t="s">
        <v>2834</v>
      </c>
      <c r="E1182" s="131" t="s">
        <v>2861</v>
      </c>
      <c r="F1182" s="129">
        <v>100.76</v>
      </c>
      <c r="G1182" s="129">
        <v>75</v>
      </c>
      <c r="H1182" s="129">
        <v>58</v>
      </c>
      <c r="I1182" s="129">
        <v>32</v>
      </c>
      <c r="J1182" s="129">
        <v>86</v>
      </c>
    </row>
    <row r="1183" spans="1:10" x14ac:dyDescent="0.3">
      <c r="A1183" s="129">
        <v>1182</v>
      </c>
      <c r="B1183" s="131" t="s">
        <v>8331</v>
      </c>
      <c r="C1183" s="131" t="s">
        <v>28</v>
      </c>
      <c r="D1183" s="131" t="s">
        <v>137</v>
      </c>
      <c r="E1183" s="131" t="s">
        <v>2859</v>
      </c>
      <c r="F1183" s="129">
        <v>100.73</v>
      </c>
      <c r="G1183" s="129">
        <v>75</v>
      </c>
      <c r="H1183" s="129">
        <v>64</v>
      </c>
      <c r="I1183" s="129">
        <v>1</v>
      </c>
      <c r="J1183" s="129">
        <v>3</v>
      </c>
    </row>
    <row r="1184" spans="1:10" x14ac:dyDescent="0.3">
      <c r="A1184" s="129">
        <v>1183</v>
      </c>
      <c r="B1184" s="131" t="s">
        <v>7006</v>
      </c>
      <c r="C1184" s="131" t="s">
        <v>28</v>
      </c>
      <c r="D1184" s="131" t="s">
        <v>2828</v>
      </c>
      <c r="E1184" s="131" t="s">
        <v>2870</v>
      </c>
      <c r="F1184" s="129">
        <v>100.69</v>
      </c>
      <c r="G1184" s="129">
        <v>75</v>
      </c>
      <c r="H1184" s="129">
        <v>81</v>
      </c>
      <c r="I1184" s="129">
        <v>53</v>
      </c>
      <c r="J1184" s="129">
        <v>70</v>
      </c>
    </row>
    <row r="1185" spans="1:10" x14ac:dyDescent="0.3">
      <c r="A1185" s="129">
        <v>1184</v>
      </c>
      <c r="B1185" s="131" t="s">
        <v>2466</v>
      </c>
      <c r="C1185" s="131" t="s">
        <v>48</v>
      </c>
      <c r="D1185" s="131" t="s">
        <v>1168</v>
      </c>
      <c r="E1185" s="131" t="s">
        <v>2870</v>
      </c>
      <c r="F1185" s="129">
        <v>100.69</v>
      </c>
      <c r="G1185" s="129">
        <v>75</v>
      </c>
      <c r="H1185" s="129">
        <v>60</v>
      </c>
      <c r="I1185" s="129">
        <v>66</v>
      </c>
      <c r="J1185" s="129">
        <v>55</v>
      </c>
    </row>
    <row r="1186" spans="1:10" x14ac:dyDescent="0.3">
      <c r="A1186" s="129">
        <v>1185</v>
      </c>
      <c r="B1186" s="131" t="s">
        <v>1093</v>
      </c>
      <c r="C1186" s="131" t="s">
        <v>24</v>
      </c>
      <c r="D1186" s="131" t="s">
        <v>81</v>
      </c>
      <c r="E1186" s="131" t="s">
        <v>2870</v>
      </c>
      <c r="F1186" s="129">
        <v>100.66</v>
      </c>
      <c r="G1186" s="129">
        <v>75</v>
      </c>
      <c r="H1186" s="129">
        <v>65</v>
      </c>
      <c r="I1186" s="129">
        <v>62</v>
      </c>
      <c r="J1186" s="129">
        <v>62</v>
      </c>
    </row>
    <row r="1187" spans="1:10" x14ac:dyDescent="0.3">
      <c r="A1187" s="129">
        <v>1186</v>
      </c>
      <c r="B1187" s="131" t="s">
        <v>7415</v>
      </c>
      <c r="C1187" s="131" t="s">
        <v>44</v>
      </c>
      <c r="D1187" s="131" t="s">
        <v>111</v>
      </c>
      <c r="E1187" s="131" t="s">
        <v>2861</v>
      </c>
      <c r="F1187" s="129">
        <v>100.65</v>
      </c>
      <c r="G1187" s="129">
        <v>75</v>
      </c>
      <c r="H1187" s="129">
        <v>53</v>
      </c>
      <c r="I1187" s="129">
        <v>87</v>
      </c>
      <c r="J1187" s="129">
        <v>88</v>
      </c>
    </row>
    <row r="1188" spans="1:10" x14ac:dyDescent="0.3">
      <c r="A1188" s="129">
        <v>1187</v>
      </c>
      <c r="B1188" s="131" t="s">
        <v>7820</v>
      </c>
      <c r="C1188" s="131" t="s">
        <v>28</v>
      </c>
      <c r="D1188" s="131" t="s">
        <v>137</v>
      </c>
      <c r="E1188" s="131" t="s">
        <v>2870</v>
      </c>
      <c r="F1188" s="129">
        <v>100.65</v>
      </c>
      <c r="G1188" s="129">
        <v>75</v>
      </c>
      <c r="H1188" s="129">
        <v>69</v>
      </c>
      <c r="I1188" s="129">
        <v>71</v>
      </c>
      <c r="J1188" s="129">
        <v>48</v>
      </c>
    </row>
    <row r="1189" spans="1:10" x14ac:dyDescent="0.3">
      <c r="A1189" s="129">
        <v>1188</v>
      </c>
      <c r="B1189" s="131" t="s">
        <v>6901</v>
      </c>
      <c r="C1189" s="131" t="s">
        <v>28</v>
      </c>
      <c r="D1189" s="131" t="s">
        <v>27</v>
      </c>
      <c r="E1189" s="131" t="s">
        <v>2861</v>
      </c>
      <c r="F1189" s="129">
        <v>100.65</v>
      </c>
      <c r="G1189" s="129">
        <v>75</v>
      </c>
      <c r="H1189" s="129">
        <v>82</v>
      </c>
      <c r="I1189" s="129">
        <v>26</v>
      </c>
      <c r="J1189" s="129">
        <v>30</v>
      </c>
    </row>
    <row r="1190" spans="1:10" x14ac:dyDescent="0.3">
      <c r="A1190" s="129">
        <v>1189</v>
      </c>
      <c r="B1190" s="131" t="s">
        <v>2216</v>
      </c>
      <c r="C1190" s="131" t="s">
        <v>44</v>
      </c>
      <c r="D1190" s="131" t="s">
        <v>111</v>
      </c>
      <c r="E1190" s="131" t="s">
        <v>2861</v>
      </c>
      <c r="F1190" s="129">
        <v>100.61</v>
      </c>
      <c r="G1190" s="129">
        <v>75</v>
      </c>
      <c r="H1190" s="129">
        <v>92</v>
      </c>
      <c r="I1190" s="129">
        <v>96</v>
      </c>
      <c r="J1190" s="129">
        <v>97</v>
      </c>
    </row>
    <row r="1191" spans="1:10" x14ac:dyDescent="0.3">
      <c r="A1191" s="129">
        <v>1190</v>
      </c>
      <c r="B1191" s="131" t="s">
        <v>1456</v>
      </c>
      <c r="C1191" s="131" t="s">
        <v>115</v>
      </c>
      <c r="D1191" s="131" t="s">
        <v>114</v>
      </c>
      <c r="E1191" s="131" t="s">
        <v>2870</v>
      </c>
      <c r="F1191" s="129">
        <v>100.6</v>
      </c>
      <c r="G1191" s="129">
        <v>74</v>
      </c>
      <c r="H1191" s="129">
        <v>80</v>
      </c>
      <c r="I1191" s="129">
        <v>88</v>
      </c>
      <c r="J1191" s="129">
        <v>92</v>
      </c>
    </row>
    <row r="1192" spans="1:10" x14ac:dyDescent="0.3">
      <c r="A1192" s="129">
        <v>1191</v>
      </c>
      <c r="B1192" s="131" t="s">
        <v>315</v>
      </c>
      <c r="C1192" s="131" t="s">
        <v>44</v>
      </c>
      <c r="D1192" s="131" t="s">
        <v>43</v>
      </c>
      <c r="E1192" s="131" t="s">
        <v>2861</v>
      </c>
      <c r="F1192" s="129">
        <v>100.6</v>
      </c>
      <c r="G1192" s="129">
        <v>74</v>
      </c>
      <c r="H1192" s="129">
        <v>80</v>
      </c>
      <c r="I1192" s="129">
        <v>87</v>
      </c>
      <c r="J1192" s="129">
        <v>79</v>
      </c>
    </row>
    <row r="1193" spans="1:10" x14ac:dyDescent="0.3">
      <c r="A1193" s="129">
        <v>1192</v>
      </c>
      <c r="B1193" s="131" t="s">
        <v>1775</v>
      </c>
      <c r="C1193" s="131" t="s">
        <v>31</v>
      </c>
      <c r="D1193" s="131" t="s">
        <v>436</v>
      </c>
      <c r="E1193" s="131" t="s">
        <v>2861</v>
      </c>
      <c r="F1193" s="129">
        <v>100.57</v>
      </c>
      <c r="G1193" s="129">
        <v>74</v>
      </c>
      <c r="H1193" s="129">
        <v>59</v>
      </c>
      <c r="I1193" s="129">
        <v>26</v>
      </c>
      <c r="J1193" s="129">
        <v>13</v>
      </c>
    </row>
    <row r="1194" spans="1:10" x14ac:dyDescent="0.3">
      <c r="A1194" s="129">
        <v>1193</v>
      </c>
      <c r="B1194" s="131" t="s">
        <v>771</v>
      </c>
      <c r="C1194" s="131" t="s">
        <v>36</v>
      </c>
      <c r="D1194" s="131" t="s">
        <v>2834</v>
      </c>
      <c r="E1194" s="131" t="s">
        <v>2870</v>
      </c>
      <c r="F1194" s="129">
        <v>100.56</v>
      </c>
      <c r="G1194" s="129">
        <v>74</v>
      </c>
      <c r="H1194" s="129">
        <v>73</v>
      </c>
      <c r="I1194" s="129">
        <v>77</v>
      </c>
      <c r="J1194" s="129">
        <v>61</v>
      </c>
    </row>
    <row r="1195" spans="1:10" x14ac:dyDescent="0.3">
      <c r="A1195" s="129">
        <v>1194</v>
      </c>
      <c r="B1195" s="131" t="s">
        <v>97</v>
      </c>
      <c r="C1195" s="131" t="s">
        <v>66</v>
      </c>
      <c r="D1195" s="131" t="s">
        <v>98</v>
      </c>
      <c r="E1195" s="131" t="s">
        <v>2861</v>
      </c>
      <c r="F1195" s="129">
        <v>100.55</v>
      </c>
      <c r="G1195" s="129">
        <v>74</v>
      </c>
      <c r="H1195" s="129">
        <v>83</v>
      </c>
      <c r="I1195" s="129">
        <v>95</v>
      </c>
      <c r="J1195" s="129">
        <v>94</v>
      </c>
    </row>
    <row r="1196" spans="1:10" x14ac:dyDescent="0.3">
      <c r="A1196" s="129">
        <v>1195</v>
      </c>
      <c r="B1196" s="131" t="s">
        <v>2255</v>
      </c>
      <c r="C1196" s="131" t="s">
        <v>48</v>
      </c>
      <c r="D1196" s="131" t="s">
        <v>153</v>
      </c>
      <c r="E1196" s="131" t="s">
        <v>2870</v>
      </c>
      <c r="F1196" s="129">
        <v>100.52</v>
      </c>
      <c r="G1196" s="129">
        <v>74</v>
      </c>
      <c r="H1196" s="129">
        <v>66</v>
      </c>
      <c r="I1196" s="129">
        <v>63</v>
      </c>
      <c r="J1196" s="129">
        <v>32</v>
      </c>
    </row>
    <row r="1197" spans="1:10" x14ac:dyDescent="0.3">
      <c r="A1197" s="129">
        <v>1196</v>
      </c>
      <c r="B1197" s="131" t="s">
        <v>7629</v>
      </c>
      <c r="C1197" s="131" t="s">
        <v>150</v>
      </c>
      <c r="D1197" s="131" t="s">
        <v>2838</v>
      </c>
      <c r="E1197" s="131" t="s">
        <v>2870</v>
      </c>
      <c r="F1197" s="129">
        <v>100.49</v>
      </c>
      <c r="G1197" s="129">
        <v>74</v>
      </c>
      <c r="H1197" s="129">
        <v>73</v>
      </c>
      <c r="I1197" s="129">
        <v>68</v>
      </c>
      <c r="J1197" s="129">
        <v>16</v>
      </c>
    </row>
    <row r="1198" spans="1:10" x14ac:dyDescent="0.3">
      <c r="A1198" s="129">
        <v>1197</v>
      </c>
      <c r="B1198" s="131" t="s">
        <v>7920</v>
      </c>
      <c r="C1198" s="131" t="s">
        <v>28</v>
      </c>
      <c r="D1198" s="131" t="s">
        <v>2828</v>
      </c>
      <c r="E1198" s="131" t="s">
        <v>2861</v>
      </c>
      <c r="F1198" s="129">
        <v>100.49</v>
      </c>
      <c r="G1198" s="129">
        <v>74</v>
      </c>
      <c r="H1198" s="129">
        <v>66</v>
      </c>
      <c r="I1198" s="129">
        <v>59</v>
      </c>
      <c r="J1198" s="129">
        <v>86</v>
      </c>
    </row>
    <row r="1199" spans="1:10" x14ac:dyDescent="0.3">
      <c r="A1199" s="129">
        <v>1198</v>
      </c>
      <c r="B1199" s="131" t="s">
        <v>907</v>
      </c>
      <c r="C1199" s="131" t="s">
        <v>115</v>
      </c>
      <c r="D1199" s="131" t="s">
        <v>577</v>
      </c>
      <c r="E1199" s="131" t="s">
        <v>2870</v>
      </c>
      <c r="F1199" s="129">
        <v>100.46</v>
      </c>
      <c r="G1199" s="129">
        <v>74</v>
      </c>
      <c r="H1199" s="129">
        <v>75</v>
      </c>
      <c r="I1199" s="129">
        <v>82</v>
      </c>
      <c r="J1199" s="129">
        <v>40</v>
      </c>
    </row>
    <row r="1200" spans="1:10" x14ac:dyDescent="0.3">
      <c r="A1200" s="129">
        <v>1199</v>
      </c>
      <c r="B1200" s="131" t="s">
        <v>1922</v>
      </c>
      <c r="C1200" s="131" t="s">
        <v>66</v>
      </c>
      <c r="D1200" s="131" t="s">
        <v>259</v>
      </c>
      <c r="E1200" s="131" t="s">
        <v>2870</v>
      </c>
      <c r="F1200" s="129">
        <v>100.41</v>
      </c>
      <c r="G1200" s="129">
        <v>74</v>
      </c>
      <c r="H1200" s="129">
        <v>93</v>
      </c>
      <c r="I1200" s="129">
        <v>76</v>
      </c>
      <c r="J1200" s="129">
        <v>94</v>
      </c>
    </row>
    <row r="1201" spans="1:10" x14ac:dyDescent="0.3">
      <c r="A1201" s="129">
        <v>1200</v>
      </c>
      <c r="B1201" s="131" t="s">
        <v>9431</v>
      </c>
      <c r="C1201" s="131" t="s">
        <v>28</v>
      </c>
      <c r="D1201" s="131" t="s">
        <v>137</v>
      </c>
      <c r="E1201" s="131" t="s">
        <v>2870</v>
      </c>
      <c r="F1201" s="129">
        <v>100.4</v>
      </c>
      <c r="G1201" s="129">
        <v>74</v>
      </c>
      <c r="H1201" s="129">
        <v>70</v>
      </c>
      <c r="I1201" s="129">
        <v>60</v>
      </c>
      <c r="J1201" s="129">
        <v>55</v>
      </c>
    </row>
    <row r="1202" spans="1:10" x14ac:dyDescent="0.3">
      <c r="A1202" s="129">
        <v>1201</v>
      </c>
      <c r="B1202" s="131" t="s">
        <v>8615</v>
      </c>
      <c r="C1202" s="131" t="s">
        <v>28</v>
      </c>
      <c r="D1202" s="131" t="s">
        <v>137</v>
      </c>
      <c r="E1202" s="131" t="s">
        <v>2870</v>
      </c>
      <c r="F1202" s="129">
        <v>100.39</v>
      </c>
      <c r="G1202" s="129">
        <v>74</v>
      </c>
      <c r="H1202" s="129">
        <v>68</v>
      </c>
      <c r="I1202" s="129">
        <v>72</v>
      </c>
      <c r="J1202" s="129">
        <v>72</v>
      </c>
    </row>
    <row r="1203" spans="1:10" x14ac:dyDescent="0.3">
      <c r="A1203" s="129">
        <v>1202</v>
      </c>
      <c r="B1203" s="131" t="s">
        <v>2229</v>
      </c>
      <c r="C1203" s="131" t="s">
        <v>31</v>
      </c>
      <c r="D1203" s="131" t="s">
        <v>109</v>
      </c>
      <c r="E1203" s="131" t="s">
        <v>2861</v>
      </c>
      <c r="F1203" s="129">
        <v>100.39</v>
      </c>
      <c r="G1203" s="129">
        <v>74</v>
      </c>
      <c r="H1203" s="129">
        <v>55</v>
      </c>
      <c r="I1203" s="129">
        <v>24</v>
      </c>
      <c r="J1203" s="129">
        <v>38</v>
      </c>
    </row>
    <row r="1204" spans="1:10" x14ac:dyDescent="0.3">
      <c r="A1204" s="129">
        <v>1203</v>
      </c>
      <c r="B1204" s="131" t="s">
        <v>654</v>
      </c>
      <c r="C1204" s="131" t="s">
        <v>115</v>
      </c>
      <c r="D1204" s="131" t="s">
        <v>200</v>
      </c>
      <c r="E1204" s="131" t="s">
        <v>2870</v>
      </c>
      <c r="F1204" s="129">
        <v>100.37</v>
      </c>
      <c r="G1204" s="129">
        <v>74</v>
      </c>
      <c r="H1204" s="129">
        <v>73</v>
      </c>
      <c r="I1204" s="129">
        <v>82</v>
      </c>
      <c r="J1204" s="129">
        <v>64</v>
      </c>
    </row>
    <row r="1205" spans="1:10" x14ac:dyDescent="0.3">
      <c r="A1205" s="129">
        <v>1204</v>
      </c>
      <c r="B1205" s="131" t="s">
        <v>2806</v>
      </c>
      <c r="C1205" s="131" t="s">
        <v>31</v>
      </c>
      <c r="D1205" s="131" t="s">
        <v>2833</v>
      </c>
      <c r="E1205" s="131" t="s">
        <v>2870</v>
      </c>
      <c r="F1205" s="129">
        <v>100.37</v>
      </c>
      <c r="G1205" s="129">
        <v>74</v>
      </c>
      <c r="H1205" s="129">
        <v>53</v>
      </c>
      <c r="I1205" s="129">
        <v>28</v>
      </c>
      <c r="J1205" s="129">
        <v>15</v>
      </c>
    </row>
    <row r="1206" spans="1:10" x14ac:dyDescent="0.3">
      <c r="A1206" s="129">
        <v>1205</v>
      </c>
      <c r="B1206" s="131" t="s">
        <v>1893</v>
      </c>
      <c r="C1206" s="131" t="s">
        <v>115</v>
      </c>
      <c r="D1206" s="131" t="s">
        <v>1345</v>
      </c>
      <c r="E1206" s="131" t="s">
        <v>2870</v>
      </c>
      <c r="F1206" s="129">
        <v>100.34</v>
      </c>
      <c r="G1206" s="129">
        <v>74</v>
      </c>
      <c r="H1206" s="129">
        <v>63</v>
      </c>
      <c r="I1206" s="129">
        <v>74</v>
      </c>
      <c r="J1206" s="129">
        <v>74</v>
      </c>
    </row>
    <row r="1207" spans="1:10" x14ac:dyDescent="0.3">
      <c r="A1207" s="129">
        <v>1206</v>
      </c>
      <c r="B1207" s="131" t="s">
        <v>2198</v>
      </c>
      <c r="C1207" s="131" t="s">
        <v>48</v>
      </c>
      <c r="D1207" s="131" t="s">
        <v>1221</v>
      </c>
      <c r="E1207" s="131" t="s">
        <v>2870</v>
      </c>
      <c r="F1207" s="129">
        <v>100.33</v>
      </c>
      <c r="G1207" s="129">
        <v>74</v>
      </c>
      <c r="H1207" s="129">
        <v>89</v>
      </c>
      <c r="I1207" s="129">
        <v>26</v>
      </c>
      <c r="J1207" s="129">
        <v>38</v>
      </c>
    </row>
    <row r="1208" spans="1:10" x14ac:dyDescent="0.3">
      <c r="A1208" s="129">
        <v>1207</v>
      </c>
      <c r="B1208" s="131" t="s">
        <v>7922</v>
      </c>
      <c r="C1208" s="131" t="s">
        <v>28</v>
      </c>
      <c r="D1208" s="131" t="s">
        <v>137</v>
      </c>
      <c r="E1208" s="131" t="s">
        <v>2861</v>
      </c>
      <c r="F1208" s="129">
        <v>100.32</v>
      </c>
      <c r="G1208" s="129">
        <v>74</v>
      </c>
      <c r="H1208" s="129">
        <v>66</v>
      </c>
      <c r="I1208" s="129">
        <v>52</v>
      </c>
      <c r="J1208" s="129">
        <v>61</v>
      </c>
    </row>
    <row r="1209" spans="1:10" x14ac:dyDescent="0.3">
      <c r="A1209" s="129">
        <v>1208</v>
      </c>
      <c r="B1209" s="131" t="s">
        <v>2442</v>
      </c>
      <c r="C1209" s="131" t="s">
        <v>245</v>
      </c>
      <c r="D1209" s="131" t="s">
        <v>2850</v>
      </c>
      <c r="E1209" s="131" t="s">
        <v>2861</v>
      </c>
      <c r="F1209" s="129">
        <v>100.32</v>
      </c>
      <c r="G1209" s="129">
        <v>74</v>
      </c>
      <c r="H1209" s="129">
        <v>70</v>
      </c>
      <c r="I1209" s="129">
        <v>17</v>
      </c>
      <c r="J1209" s="129">
        <v>26</v>
      </c>
    </row>
    <row r="1210" spans="1:10" x14ac:dyDescent="0.3">
      <c r="A1210" s="129">
        <v>1209</v>
      </c>
      <c r="B1210" s="131" t="s">
        <v>1398</v>
      </c>
      <c r="C1210" s="131" t="s">
        <v>36</v>
      </c>
      <c r="D1210" s="131" t="s">
        <v>35</v>
      </c>
      <c r="E1210" s="131" t="s">
        <v>2870</v>
      </c>
      <c r="F1210" s="129">
        <v>100.3</v>
      </c>
      <c r="G1210" s="129">
        <v>74</v>
      </c>
      <c r="H1210" s="129">
        <v>80</v>
      </c>
      <c r="I1210" s="129">
        <v>68</v>
      </c>
      <c r="J1210" s="129">
        <v>93</v>
      </c>
    </row>
    <row r="1211" spans="1:10" x14ac:dyDescent="0.3">
      <c r="A1211" s="129">
        <v>1210</v>
      </c>
      <c r="B1211" s="131" t="s">
        <v>1679</v>
      </c>
      <c r="C1211" s="131" t="s">
        <v>28</v>
      </c>
      <c r="D1211" s="131" t="s">
        <v>137</v>
      </c>
      <c r="E1211" s="131" t="s">
        <v>2861</v>
      </c>
      <c r="F1211" s="129">
        <v>100.29</v>
      </c>
      <c r="G1211" s="129">
        <v>74</v>
      </c>
      <c r="H1211" s="129">
        <v>68</v>
      </c>
      <c r="I1211" s="129">
        <v>73</v>
      </c>
      <c r="J1211" s="129">
        <v>57</v>
      </c>
    </row>
    <row r="1212" spans="1:10" x14ac:dyDescent="0.3">
      <c r="A1212" s="129">
        <v>1211</v>
      </c>
      <c r="B1212" s="131" t="s">
        <v>8705</v>
      </c>
      <c r="C1212" s="131" t="s">
        <v>28</v>
      </c>
      <c r="D1212" s="131" t="s">
        <v>137</v>
      </c>
      <c r="E1212" s="131" t="s">
        <v>2870</v>
      </c>
      <c r="F1212" s="129">
        <v>100.27</v>
      </c>
      <c r="G1212" s="129">
        <v>74</v>
      </c>
      <c r="H1212" s="129">
        <v>66</v>
      </c>
      <c r="I1212" s="129">
        <v>71</v>
      </c>
      <c r="J1212" s="129">
        <v>68</v>
      </c>
    </row>
    <row r="1213" spans="1:10" x14ac:dyDescent="0.3">
      <c r="A1213" s="129">
        <v>1212</v>
      </c>
      <c r="B1213" s="131" t="s">
        <v>7002</v>
      </c>
      <c r="C1213" s="131" t="s">
        <v>102</v>
      </c>
      <c r="D1213" s="131" t="s">
        <v>326</v>
      </c>
      <c r="E1213" s="131" t="s">
        <v>2861</v>
      </c>
      <c r="F1213" s="129">
        <v>100.24</v>
      </c>
      <c r="G1213" s="129">
        <v>74</v>
      </c>
      <c r="H1213" s="129">
        <v>76</v>
      </c>
      <c r="I1213" s="129">
        <v>46</v>
      </c>
      <c r="J1213" s="129">
        <v>39</v>
      </c>
    </row>
    <row r="1214" spans="1:10" x14ac:dyDescent="0.3">
      <c r="A1214" s="129">
        <v>1213</v>
      </c>
      <c r="B1214" s="131" t="s">
        <v>2015</v>
      </c>
      <c r="C1214" s="131" t="s">
        <v>36</v>
      </c>
      <c r="D1214" s="131" t="s">
        <v>202</v>
      </c>
      <c r="E1214" s="131" t="s">
        <v>2861</v>
      </c>
      <c r="F1214" s="129">
        <v>100.22</v>
      </c>
      <c r="G1214" s="129">
        <v>74</v>
      </c>
      <c r="H1214" s="129">
        <v>66</v>
      </c>
      <c r="I1214" s="129">
        <v>62</v>
      </c>
      <c r="J1214" s="129">
        <v>57</v>
      </c>
    </row>
    <row r="1215" spans="1:10" x14ac:dyDescent="0.3">
      <c r="A1215" s="129">
        <v>1214</v>
      </c>
      <c r="B1215" s="131" t="s">
        <v>9432</v>
      </c>
      <c r="C1215" s="131" t="s">
        <v>24</v>
      </c>
      <c r="D1215" s="131" t="s">
        <v>404</v>
      </c>
      <c r="E1215" s="131" t="s">
        <v>2861</v>
      </c>
      <c r="F1215" s="129">
        <v>100.2</v>
      </c>
      <c r="G1215" s="129">
        <v>74</v>
      </c>
      <c r="H1215" s="129">
        <v>17</v>
      </c>
      <c r="I1215" s="129">
        <v>14</v>
      </c>
      <c r="J1215" s="129">
        <v>8</v>
      </c>
    </row>
    <row r="1216" spans="1:10" x14ac:dyDescent="0.3">
      <c r="A1216" s="129">
        <v>1215</v>
      </c>
      <c r="B1216" s="131" t="s">
        <v>8537</v>
      </c>
      <c r="C1216" s="131" t="s">
        <v>28</v>
      </c>
      <c r="D1216" s="131" t="s">
        <v>137</v>
      </c>
      <c r="E1216" s="131" t="s">
        <v>2870</v>
      </c>
      <c r="F1216" s="129">
        <v>100.19</v>
      </c>
      <c r="G1216" s="129">
        <v>74</v>
      </c>
      <c r="H1216" s="129">
        <v>68</v>
      </c>
      <c r="I1216" s="129">
        <v>63</v>
      </c>
      <c r="J1216" s="129">
        <v>37</v>
      </c>
    </row>
    <row r="1217" spans="1:10" x14ac:dyDescent="0.3">
      <c r="A1217" s="129">
        <v>1216</v>
      </c>
      <c r="B1217" s="131" t="s">
        <v>655</v>
      </c>
      <c r="C1217" s="131" t="s">
        <v>24</v>
      </c>
      <c r="D1217" s="131" t="s">
        <v>39</v>
      </c>
      <c r="E1217" s="131" t="s">
        <v>2870</v>
      </c>
      <c r="F1217" s="129">
        <v>100.19</v>
      </c>
      <c r="G1217" s="129">
        <v>74</v>
      </c>
      <c r="H1217" s="129">
        <v>79</v>
      </c>
      <c r="I1217" s="129">
        <v>80</v>
      </c>
      <c r="J1217" s="129">
        <v>81</v>
      </c>
    </row>
    <row r="1218" spans="1:10" x14ac:dyDescent="0.3">
      <c r="A1218" s="129">
        <v>1217</v>
      </c>
      <c r="B1218" s="131" t="s">
        <v>1060</v>
      </c>
      <c r="C1218" s="131" t="s">
        <v>48</v>
      </c>
      <c r="D1218" s="131" t="s">
        <v>153</v>
      </c>
      <c r="E1218" s="131" t="s">
        <v>2870</v>
      </c>
      <c r="F1218" s="129">
        <v>100.18</v>
      </c>
      <c r="G1218" s="129">
        <v>74</v>
      </c>
      <c r="H1218" s="129">
        <v>74</v>
      </c>
      <c r="I1218" s="129">
        <v>58</v>
      </c>
      <c r="J1218" s="129">
        <v>78</v>
      </c>
    </row>
    <row r="1219" spans="1:10" x14ac:dyDescent="0.3">
      <c r="A1219" s="129">
        <v>1218</v>
      </c>
      <c r="B1219" s="131" t="s">
        <v>1621</v>
      </c>
      <c r="C1219" s="131" t="s">
        <v>28</v>
      </c>
      <c r="D1219" s="131" t="s">
        <v>2828</v>
      </c>
      <c r="E1219" s="131" t="s">
        <v>2870</v>
      </c>
      <c r="F1219" s="129">
        <v>100.18</v>
      </c>
      <c r="G1219" s="129">
        <v>74</v>
      </c>
      <c r="H1219" s="129">
        <v>82</v>
      </c>
      <c r="I1219" s="129">
        <v>69</v>
      </c>
      <c r="J1219" s="129">
        <v>92</v>
      </c>
    </row>
    <row r="1220" spans="1:10" x14ac:dyDescent="0.3">
      <c r="A1220" s="129">
        <v>1219</v>
      </c>
      <c r="B1220" s="131" t="s">
        <v>6768</v>
      </c>
      <c r="C1220" s="131" t="s">
        <v>44</v>
      </c>
      <c r="D1220" s="131" t="s">
        <v>2853</v>
      </c>
      <c r="E1220" s="131" t="s">
        <v>2861</v>
      </c>
      <c r="F1220" s="129">
        <v>100.17</v>
      </c>
      <c r="G1220" s="129">
        <v>74</v>
      </c>
      <c r="H1220" s="129">
        <v>95</v>
      </c>
      <c r="I1220" s="129">
        <v>7</v>
      </c>
      <c r="J1220" s="129">
        <v>5</v>
      </c>
    </row>
    <row r="1221" spans="1:10" x14ac:dyDescent="0.3">
      <c r="A1221" s="129">
        <v>1220</v>
      </c>
      <c r="B1221" s="131" t="s">
        <v>9433</v>
      </c>
      <c r="C1221" s="131" t="s">
        <v>66</v>
      </c>
      <c r="D1221" s="131" t="s">
        <v>806</v>
      </c>
      <c r="E1221" s="131" t="s">
        <v>2861</v>
      </c>
      <c r="F1221" s="129">
        <v>100.16</v>
      </c>
      <c r="G1221" s="129">
        <v>74</v>
      </c>
      <c r="H1221" s="129">
        <v>69</v>
      </c>
      <c r="I1221" s="129">
        <v>33</v>
      </c>
      <c r="J1221" s="129">
        <v>10</v>
      </c>
    </row>
    <row r="1222" spans="1:10" x14ac:dyDescent="0.3">
      <c r="A1222" s="129">
        <v>1221</v>
      </c>
      <c r="B1222" s="131" t="s">
        <v>9434</v>
      </c>
      <c r="C1222" s="131" t="s">
        <v>44</v>
      </c>
      <c r="D1222" s="131" t="s">
        <v>43</v>
      </c>
      <c r="E1222" s="131" t="s">
        <v>2861</v>
      </c>
      <c r="F1222" s="129">
        <v>100.15</v>
      </c>
      <c r="G1222" s="129">
        <v>74</v>
      </c>
      <c r="H1222" s="129">
        <v>25</v>
      </c>
      <c r="I1222" s="129">
        <v>28</v>
      </c>
      <c r="J1222" s="129">
        <v>20</v>
      </c>
    </row>
    <row r="1223" spans="1:10" x14ac:dyDescent="0.3">
      <c r="A1223" s="129">
        <v>1222</v>
      </c>
      <c r="B1223" s="131" t="s">
        <v>9435</v>
      </c>
      <c r="C1223" s="131" t="s">
        <v>31</v>
      </c>
      <c r="D1223" s="131" t="s">
        <v>2833</v>
      </c>
      <c r="E1223" s="131" t="s">
        <v>2861</v>
      </c>
      <c r="F1223" s="129">
        <v>100.12</v>
      </c>
      <c r="G1223" s="129">
        <v>74</v>
      </c>
      <c r="H1223" s="129">
        <v>88</v>
      </c>
      <c r="I1223" s="129">
        <v>95</v>
      </c>
      <c r="J1223" s="129">
        <v>7</v>
      </c>
    </row>
    <row r="1224" spans="1:10" x14ac:dyDescent="0.3">
      <c r="A1224" s="129">
        <v>1223</v>
      </c>
      <c r="B1224" s="131" t="s">
        <v>1450</v>
      </c>
      <c r="C1224" s="131" t="s">
        <v>31</v>
      </c>
      <c r="D1224" s="131" t="s">
        <v>2825</v>
      </c>
      <c r="E1224" s="131" t="s">
        <v>2861</v>
      </c>
      <c r="F1224" s="129">
        <v>100.11</v>
      </c>
      <c r="G1224" s="129">
        <v>74</v>
      </c>
      <c r="H1224" s="129">
        <v>82</v>
      </c>
      <c r="I1224" s="129">
        <v>92</v>
      </c>
      <c r="J1224" s="129">
        <v>96</v>
      </c>
    </row>
    <row r="1225" spans="1:10" x14ac:dyDescent="0.3">
      <c r="A1225" s="129">
        <v>1224</v>
      </c>
      <c r="B1225" s="131" t="s">
        <v>1650</v>
      </c>
      <c r="C1225" s="131" t="s">
        <v>115</v>
      </c>
      <c r="D1225" s="131" t="s">
        <v>221</v>
      </c>
      <c r="E1225" s="131" t="s">
        <v>2870</v>
      </c>
      <c r="F1225" s="129">
        <v>100.11</v>
      </c>
      <c r="G1225" s="129">
        <v>74</v>
      </c>
      <c r="H1225" s="129">
        <v>85</v>
      </c>
      <c r="I1225" s="129">
        <v>87</v>
      </c>
      <c r="J1225" s="129">
        <v>39</v>
      </c>
    </row>
    <row r="1226" spans="1:10" x14ac:dyDescent="0.3">
      <c r="A1226" s="129">
        <v>1225</v>
      </c>
      <c r="B1226" s="131" t="s">
        <v>333</v>
      </c>
      <c r="C1226" s="131" t="s">
        <v>28</v>
      </c>
      <c r="D1226" s="131" t="s">
        <v>705</v>
      </c>
      <c r="E1226" s="131" t="s">
        <v>2870</v>
      </c>
      <c r="F1226" s="129">
        <v>100.09</v>
      </c>
      <c r="G1226" s="129">
        <v>74</v>
      </c>
      <c r="H1226" s="129">
        <v>67</v>
      </c>
      <c r="I1226" s="129">
        <v>68</v>
      </c>
      <c r="J1226" s="129">
        <v>70</v>
      </c>
    </row>
    <row r="1227" spans="1:10" x14ac:dyDescent="0.3">
      <c r="A1227" s="129">
        <v>1226</v>
      </c>
      <c r="B1227" s="131" t="s">
        <v>2787</v>
      </c>
      <c r="C1227" s="131" t="s">
        <v>28</v>
      </c>
      <c r="D1227" s="131" t="s">
        <v>137</v>
      </c>
      <c r="E1227" s="131" t="s">
        <v>2870</v>
      </c>
      <c r="F1227" s="129">
        <v>100.03</v>
      </c>
      <c r="G1227" s="129">
        <v>74</v>
      </c>
      <c r="H1227" s="129">
        <v>67</v>
      </c>
      <c r="I1227" s="129">
        <v>73</v>
      </c>
      <c r="J1227" s="129">
        <v>64</v>
      </c>
    </row>
    <row r="1228" spans="1:10" x14ac:dyDescent="0.3">
      <c r="A1228" s="129">
        <v>1227</v>
      </c>
      <c r="B1228" s="131" t="s">
        <v>9114</v>
      </c>
      <c r="C1228" s="131" t="s">
        <v>24</v>
      </c>
      <c r="D1228" s="131" t="s">
        <v>504</v>
      </c>
      <c r="E1228" s="131" t="s">
        <v>2861</v>
      </c>
      <c r="F1228" s="129">
        <v>100.02</v>
      </c>
      <c r="G1228" s="129">
        <v>74</v>
      </c>
      <c r="H1228" s="129">
        <v>55</v>
      </c>
      <c r="I1228" s="129">
        <v>55</v>
      </c>
      <c r="J1228" s="129">
        <v>92</v>
      </c>
    </row>
    <row r="1229" spans="1:10" x14ac:dyDescent="0.3">
      <c r="A1229" s="129">
        <v>1228</v>
      </c>
      <c r="B1229" s="131" t="s">
        <v>488</v>
      </c>
      <c r="C1229" s="131" t="s">
        <v>9436</v>
      </c>
      <c r="D1229" s="131" t="s">
        <v>9436</v>
      </c>
      <c r="E1229" s="131" t="s">
        <v>9436</v>
      </c>
      <c r="F1229" s="129">
        <v>100</v>
      </c>
      <c r="G1229" s="129">
        <v>74</v>
      </c>
      <c r="H1229" s="129">
        <v>67</v>
      </c>
      <c r="I1229" s="129">
        <v>73</v>
      </c>
      <c r="J1229" s="129">
        <v>66</v>
      </c>
    </row>
    <row r="1230" spans="1:10" x14ac:dyDescent="0.3">
      <c r="A1230" s="129">
        <v>1229</v>
      </c>
      <c r="B1230" s="131" t="s">
        <v>902</v>
      </c>
      <c r="C1230" s="131" t="s">
        <v>28</v>
      </c>
      <c r="D1230" s="131" t="s">
        <v>2828</v>
      </c>
      <c r="E1230" s="131" t="s">
        <v>2870</v>
      </c>
      <c r="F1230" s="129">
        <v>99.99</v>
      </c>
      <c r="G1230" s="129">
        <v>74</v>
      </c>
      <c r="H1230" s="129">
        <v>67</v>
      </c>
      <c r="I1230" s="129">
        <v>64</v>
      </c>
      <c r="J1230" s="129">
        <v>75</v>
      </c>
    </row>
    <row r="1231" spans="1:10" x14ac:dyDescent="0.3">
      <c r="A1231" s="129">
        <v>1230</v>
      </c>
      <c r="B1231" s="131" t="s">
        <v>8652</v>
      </c>
      <c r="C1231" s="131" t="s">
        <v>28</v>
      </c>
      <c r="D1231" s="131" t="s">
        <v>137</v>
      </c>
      <c r="E1231" s="131" t="s">
        <v>2870</v>
      </c>
      <c r="F1231" s="129">
        <v>99.98</v>
      </c>
      <c r="G1231" s="129">
        <v>74</v>
      </c>
      <c r="H1231" s="129">
        <v>66</v>
      </c>
      <c r="I1231" s="129">
        <v>67</v>
      </c>
      <c r="J1231" s="129">
        <v>63</v>
      </c>
    </row>
    <row r="1232" spans="1:10" x14ac:dyDescent="0.3">
      <c r="A1232" s="129">
        <v>1231</v>
      </c>
      <c r="B1232" s="131" t="s">
        <v>9437</v>
      </c>
      <c r="C1232" s="131" t="s">
        <v>28</v>
      </c>
      <c r="D1232" s="131" t="s">
        <v>137</v>
      </c>
      <c r="E1232" s="131" t="s">
        <v>2870</v>
      </c>
      <c r="F1232" s="129">
        <v>99.98</v>
      </c>
      <c r="G1232" s="129">
        <v>74</v>
      </c>
      <c r="H1232" s="129">
        <v>66</v>
      </c>
      <c r="I1232" s="129">
        <v>74</v>
      </c>
      <c r="J1232" s="129">
        <v>78</v>
      </c>
    </row>
    <row r="1233" spans="1:10" x14ac:dyDescent="0.3">
      <c r="A1233" s="129">
        <v>1232</v>
      </c>
      <c r="B1233" s="131" t="s">
        <v>5818</v>
      </c>
      <c r="C1233" s="131" t="s">
        <v>28</v>
      </c>
      <c r="D1233" s="131" t="s">
        <v>137</v>
      </c>
      <c r="E1233" s="131" t="s">
        <v>2870</v>
      </c>
      <c r="F1233" s="129">
        <v>99.97</v>
      </c>
      <c r="G1233" s="129">
        <v>74</v>
      </c>
      <c r="H1233" s="129">
        <v>64</v>
      </c>
      <c r="I1233" s="129">
        <v>67</v>
      </c>
      <c r="J1233" s="129">
        <v>58</v>
      </c>
    </row>
    <row r="1234" spans="1:10" x14ac:dyDescent="0.3">
      <c r="A1234" s="129">
        <v>1233</v>
      </c>
      <c r="B1234" s="131" t="s">
        <v>7011</v>
      </c>
      <c r="C1234" s="131" t="s">
        <v>28</v>
      </c>
      <c r="D1234" s="131" t="s">
        <v>137</v>
      </c>
      <c r="E1234" s="131" t="s">
        <v>2870</v>
      </c>
      <c r="F1234" s="129">
        <v>99.97</v>
      </c>
      <c r="G1234" s="129">
        <v>74</v>
      </c>
      <c r="H1234" s="129">
        <v>70</v>
      </c>
      <c r="I1234" s="129">
        <v>72</v>
      </c>
      <c r="J1234" s="129">
        <v>65</v>
      </c>
    </row>
    <row r="1235" spans="1:10" x14ac:dyDescent="0.3">
      <c r="A1235" s="129">
        <v>1234</v>
      </c>
      <c r="B1235" s="131" t="s">
        <v>2812</v>
      </c>
      <c r="C1235" s="131" t="s">
        <v>44</v>
      </c>
      <c r="D1235" s="131" t="s">
        <v>111</v>
      </c>
      <c r="E1235" s="131" t="s">
        <v>2861</v>
      </c>
      <c r="F1235" s="129">
        <v>99.96</v>
      </c>
      <c r="G1235" s="129">
        <v>74</v>
      </c>
      <c r="H1235" s="129">
        <v>41</v>
      </c>
      <c r="I1235" s="129">
        <v>75</v>
      </c>
      <c r="J1235" s="129">
        <v>30</v>
      </c>
    </row>
    <row r="1236" spans="1:10" x14ac:dyDescent="0.3">
      <c r="A1236" s="129">
        <v>1235</v>
      </c>
      <c r="B1236" s="131" t="s">
        <v>7230</v>
      </c>
      <c r="C1236" s="131" t="s">
        <v>115</v>
      </c>
      <c r="D1236" s="131" t="s">
        <v>121</v>
      </c>
      <c r="E1236" s="131" t="s">
        <v>2870</v>
      </c>
      <c r="F1236" s="129">
        <v>99.95</v>
      </c>
      <c r="G1236" s="129">
        <v>74</v>
      </c>
      <c r="H1236" s="129">
        <v>46</v>
      </c>
      <c r="I1236" s="129">
        <v>43</v>
      </c>
      <c r="J1236" s="129">
        <v>18</v>
      </c>
    </row>
    <row r="1237" spans="1:10" x14ac:dyDescent="0.3">
      <c r="A1237" s="129">
        <v>1236</v>
      </c>
      <c r="B1237" s="131" t="s">
        <v>6042</v>
      </c>
      <c r="C1237" s="131" t="s">
        <v>44</v>
      </c>
      <c r="D1237" s="131" t="s">
        <v>111</v>
      </c>
      <c r="E1237" s="131" t="s">
        <v>2861</v>
      </c>
      <c r="F1237" s="129">
        <v>99.94</v>
      </c>
      <c r="G1237" s="129">
        <v>74</v>
      </c>
      <c r="H1237" s="129">
        <v>89</v>
      </c>
      <c r="I1237" s="129">
        <v>93</v>
      </c>
      <c r="J1237" s="129">
        <v>43</v>
      </c>
    </row>
    <row r="1238" spans="1:10" x14ac:dyDescent="0.3">
      <c r="A1238" s="129">
        <v>1237</v>
      </c>
      <c r="B1238" s="131" t="s">
        <v>1106</v>
      </c>
      <c r="C1238" s="131" t="s">
        <v>66</v>
      </c>
      <c r="D1238" s="131" t="s">
        <v>160</v>
      </c>
      <c r="E1238" s="131" t="s">
        <v>2870</v>
      </c>
      <c r="F1238" s="129">
        <v>99.94</v>
      </c>
      <c r="G1238" s="129">
        <v>74</v>
      </c>
      <c r="H1238" s="129">
        <v>56</v>
      </c>
      <c r="I1238" s="129">
        <v>64</v>
      </c>
      <c r="J1238" s="129">
        <v>53</v>
      </c>
    </row>
    <row r="1239" spans="1:10" x14ac:dyDescent="0.3">
      <c r="A1239" s="129">
        <v>1238</v>
      </c>
      <c r="B1239" s="131" t="s">
        <v>1368</v>
      </c>
      <c r="C1239" s="131" t="s">
        <v>245</v>
      </c>
      <c r="D1239" s="131" t="s">
        <v>2842</v>
      </c>
      <c r="E1239" s="131" t="s">
        <v>2870</v>
      </c>
      <c r="F1239" s="129">
        <v>99.93</v>
      </c>
      <c r="G1239" s="129">
        <v>73</v>
      </c>
      <c r="H1239" s="129">
        <v>69</v>
      </c>
      <c r="I1239" s="129">
        <v>40</v>
      </c>
      <c r="J1239" s="129">
        <v>92</v>
      </c>
    </row>
    <row r="1240" spans="1:10" x14ac:dyDescent="0.3">
      <c r="A1240" s="129">
        <v>1239</v>
      </c>
      <c r="B1240" s="131" t="s">
        <v>615</v>
      </c>
      <c r="C1240" s="131" t="s">
        <v>36</v>
      </c>
      <c r="D1240" s="131" t="s">
        <v>105</v>
      </c>
      <c r="E1240" s="131" t="s">
        <v>2870</v>
      </c>
      <c r="F1240" s="129">
        <v>99.93</v>
      </c>
      <c r="G1240" s="129">
        <v>73</v>
      </c>
      <c r="H1240" s="129">
        <v>63</v>
      </c>
      <c r="I1240" s="129">
        <v>60</v>
      </c>
      <c r="J1240" s="129">
        <v>54</v>
      </c>
    </row>
    <row r="1241" spans="1:10" x14ac:dyDescent="0.3">
      <c r="A1241" s="129">
        <v>1240</v>
      </c>
      <c r="B1241" s="131" t="s">
        <v>7506</v>
      </c>
      <c r="C1241" s="131" t="s">
        <v>44</v>
      </c>
      <c r="D1241" s="131" t="s">
        <v>288</v>
      </c>
      <c r="E1241" s="131" t="s">
        <v>2861</v>
      </c>
      <c r="F1241" s="129">
        <v>99.92</v>
      </c>
      <c r="G1241" s="129">
        <v>73</v>
      </c>
      <c r="H1241" s="129">
        <v>53</v>
      </c>
      <c r="I1241" s="129">
        <v>49</v>
      </c>
      <c r="J1241" s="129">
        <v>61</v>
      </c>
    </row>
    <row r="1242" spans="1:10" x14ac:dyDescent="0.3">
      <c r="A1242" s="129">
        <v>1241</v>
      </c>
      <c r="B1242" s="131" t="s">
        <v>1657</v>
      </c>
      <c r="C1242" s="131" t="s">
        <v>28</v>
      </c>
      <c r="D1242" s="131" t="s">
        <v>2829</v>
      </c>
      <c r="E1242" s="131" t="s">
        <v>2870</v>
      </c>
      <c r="F1242" s="129">
        <v>99.91</v>
      </c>
      <c r="G1242" s="129">
        <v>73</v>
      </c>
      <c r="H1242" s="129">
        <v>82</v>
      </c>
      <c r="I1242" s="129">
        <v>37</v>
      </c>
      <c r="J1242" s="129">
        <v>67</v>
      </c>
    </row>
    <row r="1243" spans="1:10" x14ac:dyDescent="0.3">
      <c r="A1243" s="129">
        <v>1242</v>
      </c>
      <c r="B1243" s="131" t="s">
        <v>7856</v>
      </c>
      <c r="C1243" s="131" t="s">
        <v>28</v>
      </c>
      <c r="D1243" s="131" t="s">
        <v>137</v>
      </c>
      <c r="E1243" s="131" t="s">
        <v>2870</v>
      </c>
      <c r="F1243" s="129">
        <v>99.91</v>
      </c>
      <c r="G1243" s="129">
        <v>73</v>
      </c>
      <c r="H1243" s="129">
        <v>68</v>
      </c>
      <c r="I1243" s="129">
        <v>67</v>
      </c>
      <c r="J1243" s="129">
        <v>58</v>
      </c>
    </row>
    <row r="1244" spans="1:10" x14ac:dyDescent="0.3">
      <c r="A1244" s="129">
        <v>1243</v>
      </c>
      <c r="B1244" s="131" t="s">
        <v>945</v>
      </c>
      <c r="C1244" s="131" t="s">
        <v>102</v>
      </c>
      <c r="D1244" s="131" t="s">
        <v>2831</v>
      </c>
      <c r="E1244" s="131" t="s">
        <v>2861</v>
      </c>
      <c r="F1244" s="129">
        <v>99.9</v>
      </c>
      <c r="G1244" s="129">
        <v>73</v>
      </c>
      <c r="H1244" s="129">
        <v>69</v>
      </c>
      <c r="I1244" s="129">
        <v>71</v>
      </c>
      <c r="J1244" s="129">
        <v>62</v>
      </c>
    </row>
    <row r="1245" spans="1:10" x14ac:dyDescent="0.3">
      <c r="A1245" s="129">
        <v>1244</v>
      </c>
      <c r="B1245" s="131" t="s">
        <v>7365</v>
      </c>
      <c r="C1245" s="131" t="s">
        <v>44</v>
      </c>
      <c r="D1245" s="131" t="s">
        <v>111</v>
      </c>
      <c r="E1245" s="131" t="s">
        <v>2861</v>
      </c>
      <c r="F1245" s="129">
        <v>99.88</v>
      </c>
      <c r="G1245" s="129">
        <v>73</v>
      </c>
      <c r="H1245" s="129">
        <v>73</v>
      </c>
      <c r="I1245" s="129">
        <v>77</v>
      </c>
      <c r="J1245" s="129">
        <v>27</v>
      </c>
    </row>
    <row r="1246" spans="1:10" x14ac:dyDescent="0.3">
      <c r="A1246" s="129">
        <v>1245</v>
      </c>
      <c r="B1246" s="131" t="s">
        <v>1475</v>
      </c>
      <c r="C1246" s="131" t="s">
        <v>24</v>
      </c>
      <c r="D1246" s="131" t="s">
        <v>23</v>
      </c>
      <c r="E1246" s="131" t="s">
        <v>2870</v>
      </c>
      <c r="F1246" s="129">
        <v>99.87</v>
      </c>
      <c r="G1246" s="129">
        <v>73</v>
      </c>
      <c r="H1246" s="129">
        <v>68</v>
      </c>
      <c r="I1246" s="129">
        <v>90</v>
      </c>
      <c r="J1246" s="129">
        <v>73</v>
      </c>
    </row>
    <row r="1247" spans="1:10" x14ac:dyDescent="0.3">
      <c r="A1247" s="129">
        <v>1246</v>
      </c>
      <c r="B1247" s="131" t="s">
        <v>296</v>
      </c>
      <c r="C1247" s="131" t="s">
        <v>31</v>
      </c>
      <c r="D1247" s="131" t="s">
        <v>130</v>
      </c>
      <c r="E1247" s="131" t="s">
        <v>2861</v>
      </c>
      <c r="F1247" s="129">
        <v>99.85</v>
      </c>
      <c r="G1247" s="129">
        <v>73</v>
      </c>
      <c r="H1247" s="129">
        <v>80</v>
      </c>
      <c r="I1247" s="129">
        <v>88</v>
      </c>
      <c r="J1247" s="129">
        <v>90</v>
      </c>
    </row>
    <row r="1248" spans="1:10" x14ac:dyDescent="0.3">
      <c r="A1248" s="129">
        <v>1247</v>
      </c>
      <c r="B1248" s="131" t="s">
        <v>2291</v>
      </c>
      <c r="C1248" s="131" t="s">
        <v>44</v>
      </c>
      <c r="D1248" s="131" t="s">
        <v>111</v>
      </c>
      <c r="E1248" s="131" t="s">
        <v>2861</v>
      </c>
      <c r="F1248" s="129">
        <v>99.79</v>
      </c>
      <c r="G1248" s="129">
        <v>73</v>
      </c>
      <c r="H1248" s="129">
        <v>90</v>
      </c>
      <c r="I1248" s="129">
        <v>98</v>
      </c>
      <c r="J1248" s="129">
        <v>28</v>
      </c>
    </row>
    <row r="1249" spans="1:10" x14ac:dyDescent="0.3">
      <c r="A1249" s="129">
        <v>1248</v>
      </c>
      <c r="B1249" s="131" t="s">
        <v>1267</v>
      </c>
      <c r="C1249" s="131" t="s">
        <v>24</v>
      </c>
      <c r="D1249" s="131" t="s">
        <v>512</v>
      </c>
      <c r="E1249" s="131" t="s">
        <v>2870</v>
      </c>
      <c r="F1249" s="129">
        <v>99.76</v>
      </c>
      <c r="G1249" s="129">
        <v>73</v>
      </c>
      <c r="H1249" s="129">
        <v>56</v>
      </c>
      <c r="I1249" s="129">
        <v>21</v>
      </c>
      <c r="J1249" s="129">
        <v>16</v>
      </c>
    </row>
    <row r="1250" spans="1:10" x14ac:dyDescent="0.3">
      <c r="A1250" s="129">
        <v>1249</v>
      </c>
      <c r="B1250" s="131" t="s">
        <v>2071</v>
      </c>
      <c r="C1250" s="131" t="s">
        <v>48</v>
      </c>
      <c r="D1250" s="131" t="s">
        <v>153</v>
      </c>
      <c r="E1250" s="131" t="s">
        <v>2870</v>
      </c>
      <c r="F1250" s="129">
        <v>99.72</v>
      </c>
      <c r="G1250" s="129">
        <v>73</v>
      </c>
      <c r="H1250" s="129">
        <v>79</v>
      </c>
      <c r="I1250" s="129">
        <v>56</v>
      </c>
      <c r="J1250" s="129">
        <v>57</v>
      </c>
    </row>
    <row r="1251" spans="1:10" x14ac:dyDescent="0.3">
      <c r="A1251" s="129">
        <v>1250</v>
      </c>
      <c r="B1251" s="131" t="s">
        <v>1421</v>
      </c>
      <c r="C1251" s="131" t="s">
        <v>115</v>
      </c>
      <c r="D1251" s="131" t="s">
        <v>200</v>
      </c>
      <c r="E1251" s="131" t="s">
        <v>2861</v>
      </c>
      <c r="F1251" s="129">
        <v>99.7</v>
      </c>
      <c r="G1251" s="129">
        <v>73</v>
      </c>
      <c r="H1251" s="129">
        <v>74</v>
      </c>
      <c r="I1251" s="129">
        <v>75</v>
      </c>
      <c r="J1251" s="129">
        <v>60</v>
      </c>
    </row>
    <row r="1252" spans="1:10" x14ac:dyDescent="0.3">
      <c r="A1252" s="129">
        <v>1251</v>
      </c>
      <c r="B1252" s="131" t="s">
        <v>856</v>
      </c>
      <c r="C1252" s="131" t="s">
        <v>115</v>
      </c>
      <c r="D1252" s="131" t="s">
        <v>121</v>
      </c>
      <c r="E1252" s="131" t="s">
        <v>2870</v>
      </c>
      <c r="F1252" s="129">
        <v>99.7</v>
      </c>
      <c r="G1252" s="129">
        <v>73</v>
      </c>
      <c r="H1252" s="129">
        <v>61</v>
      </c>
      <c r="I1252" s="129">
        <v>62</v>
      </c>
      <c r="J1252" s="129">
        <v>34</v>
      </c>
    </row>
    <row r="1253" spans="1:10" x14ac:dyDescent="0.3">
      <c r="A1253" s="129">
        <v>1252</v>
      </c>
      <c r="B1253" s="131" t="s">
        <v>5631</v>
      </c>
      <c r="C1253" s="131" t="s">
        <v>115</v>
      </c>
      <c r="D1253" s="131" t="s">
        <v>221</v>
      </c>
      <c r="E1253" s="131" t="s">
        <v>2870</v>
      </c>
      <c r="F1253" s="129">
        <v>99.62</v>
      </c>
      <c r="G1253" s="129">
        <v>73</v>
      </c>
      <c r="H1253" s="129">
        <v>63</v>
      </c>
      <c r="I1253" s="129">
        <v>25</v>
      </c>
      <c r="J1253" s="129">
        <v>31</v>
      </c>
    </row>
    <row r="1254" spans="1:10" x14ac:dyDescent="0.3">
      <c r="A1254" s="129">
        <v>1253</v>
      </c>
      <c r="B1254" s="131" t="s">
        <v>1468</v>
      </c>
      <c r="C1254" s="131" t="s">
        <v>28</v>
      </c>
      <c r="D1254" s="131" t="s">
        <v>2827</v>
      </c>
      <c r="E1254" s="131" t="s">
        <v>2861</v>
      </c>
      <c r="F1254" s="129">
        <v>99.62</v>
      </c>
      <c r="G1254" s="129">
        <v>73</v>
      </c>
      <c r="H1254" s="129">
        <v>75</v>
      </c>
      <c r="I1254" s="129">
        <v>67</v>
      </c>
      <c r="J1254" s="129">
        <v>75</v>
      </c>
    </row>
    <row r="1255" spans="1:10" x14ac:dyDescent="0.3">
      <c r="A1255" s="129">
        <v>1254</v>
      </c>
      <c r="B1255" s="131" t="s">
        <v>8324</v>
      </c>
      <c r="C1255" s="131" t="s">
        <v>31</v>
      </c>
      <c r="D1255" s="131" t="s">
        <v>436</v>
      </c>
      <c r="E1255" s="131" t="s">
        <v>2861</v>
      </c>
      <c r="F1255" s="129">
        <v>99.58</v>
      </c>
      <c r="G1255" s="129">
        <v>73</v>
      </c>
      <c r="H1255" s="129">
        <v>64</v>
      </c>
      <c r="I1255" s="129">
        <v>10</v>
      </c>
      <c r="J1255" s="129">
        <v>23</v>
      </c>
    </row>
    <row r="1256" spans="1:10" x14ac:dyDescent="0.3">
      <c r="A1256" s="129">
        <v>1255</v>
      </c>
      <c r="B1256" s="131" t="s">
        <v>8551</v>
      </c>
      <c r="C1256" s="131" t="s">
        <v>28</v>
      </c>
      <c r="D1256" s="131" t="s">
        <v>137</v>
      </c>
      <c r="E1256" s="131" t="s">
        <v>2870</v>
      </c>
      <c r="F1256" s="129">
        <v>99.57</v>
      </c>
      <c r="G1256" s="129">
        <v>73</v>
      </c>
      <c r="H1256" s="129">
        <v>67</v>
      </c>
      <c r="I1256" s="129">
        <v>45</v>
      </c>
      <c r="J1256" s="129">
        <v>31</v>
      </c>
    </row>
    <row r="1257" spans="1:10" x14ac:dyDescent="0.3">
      <c r="A1257" s="129">
        <v>1256</v>
      </c>
      <c r="B1257" s="131" t="s">
        <v>397</v>
      </c>
      <c r="C1257" s="131" t="s">
        <v>36</v>
      </c>
      <c r="D1257" s="131" t="s">
        <v>276</v>
      </c>
      <c r="E1257" s="131" t="s">
        <v>2861</v>
      </c>
      <c r="F1257" s="129">
        <v>99.53</v>
      </c>
      <c r="G1257" s="129">
        <v>73</v>
      </c>
      <c r="H1257" s="129">
        <v>54</v>
      </c>
      <c r="I1257" s="129">
        <v>79</v>
      </c>
      <c r="J1257" s="129">
        <v>78</v>
      </c>
    </row>
    <row r="1258" spans="1:10" x14ac:dyDescent="0.3">
      <c r="A1258" s="129">
        <v>1257</v>
      </c>
      <c r="B1258" s="131" t="s">
        <v>1631</v>
      </c>
      <c r="C1258" s="131" t="s">
        <v>36</v>
      </c>
      <c r="D1258" s="131" t="s">
        <v>167</v>
      </c>
      <c r="E1258" s="131" t="s">
        <v>2870</v>
      </c>
      <c r="F1258" s="129">
        <v>99.5</v>
      </c>
      <c r="G1258" s="129">
        <v>73</v>
      </c>
      <c r="H1258" s="129">
        <v>62</v>
      </c>
      <c r="I1258" s="129">
        <v>67</v>
      </c>
      <c r="J1258" s="129">
        <v>79</v>
      </c>
    </row>
    <row r="1259" spans="1:10" x14ac:dyDescent="0.3">
      <c r="A1259" s="129">
        <v>1258</v>
      </c>
      <c r="B1259" s="131" t="s">
        <v>946</v>
      </c>
      <c r="C1259" s="131" t="s">
        <v>115</v>
      </c>
      <c r="D1259" s="131" t="s">
        <v>278</v>
      </c>
      <c r="E1259" s="131" t="s">
        <v>2859</v>
      </c>
      <c r="F1259" s="129">
        <v>99.48</v>
      </c>
      <c r="G1259" s="129">
        <v>73</v>
      </c>
      <c r="H1259" s="129">
        <v>83</v>
      </c>
      <c r="I1259" s="129">
        <v>85</v>
      </c>
      <c r="J1259" s="129">
        <v>59</v>
      </c>
    </row>
    <row r="1260" spans="1:10" x14ac:dyDescent="0.3">
      <c r="A1260" s="129">
        <v>1259</v>
      </c>
      <c r="B1260" s="131" t="s">
        <v>9056</v>
      </c>
      <c r="C1260" s="131" t="s">
        <v>31</v>
      </c>
      <c r="D1260" s="131" t="s">
        <v>2833</v>
      </c>
      <c r="E1260" s="131" t="s">
        <v>2870</v>
      </c>
      <c r="F1260" s="129">
        <v>99.47</v>
      </c>
      <c r="G1260" s="129">
        <v>73</v>
      </c>
      <c r="H1260" s="129">
        <v>65</v>
      </c>
      <c r="I1260" s="129">
        <v>33</v>
      </c>
      <c r="J1260" s="129">
        <v>98</v>
      </c>
    </row>
    <row r="1261" spans="1:10" x14ac:dyDescent="0.3">
      <c r="A1261" s="129">
        <v>1260</v>
      </c>
      <c r="B1261" s="131" t="s">
        <v>2240</v>
      </c>
      <c r="C1261" s="131" t="s">
        <v>150</v>
      </c>
      <c r="D1261" s="131" t="s">
        <v>2826</v>
      </c>
      <c r="E1261" s="131" t="s">
        <v>2870</v>
      </c>
      <c r="F1261" s="129">
        <v>99.46</v>
      </c>
      <c r="G1261" s="129">
        <v>73</v>
      </c>
      <c r="H1261" s="129">
        <v>67</v>
      </c>
      <c r="I1261" s="129">
        <v>51</v>
      </c>
      <c r="J1261" s="129">
        <v>63</v>
      </c>
    </row>
    <row r="1262" spans="1:10" x14ac:dyDescent="0.3">
      <c r="A1262" s="129">
        <v>1261</v>
      </c>
      <c r="B1262" s="131" t="s">
        <v>6428</v>
      </c>
      <c r="C1262" s="131" t="s">
        <v>28</v>
      </c>
      <c r="D1262" s="131" t="s">
        <v>2828</v>
      </c>
      <c r="E1262" s="131" t="s">
        <v>2861</v>
      </c>
      <c r="F1262" s="129">
        <v>99.46</v>
      </c>
      <c r="G1262" s="129">
        <v>73</v>
      </c>
      <c r="H1262" s="129">
        <v>75</v>
      </c>
      <c r="I1262" s="129">
        <v>73</v>
      </c>
      <c r="J1262" s="129">
        <v>65</v>
      </c>
    </row>
    <row r="1263" spans="1:10" x14ac:dyDescent="0.3">
      <c r="A1263" s="129">
        <v>1262</v>
      </c>
      <c r="B1263" s="131" t="s">
        <v>1065</v>
      </c>
      <c r="C1263" s="131" t="s">
        <v>31</v>
      </c>
      <c r="D1263" s="131" t="s">
        <v>436</v>
      </c>
      <c r="E1263" s="131" t="s">
        <v>2861</v>
      </c>
      <c r="F1263" s="129">
        <v>99.44</v>
      </c>
      <c r="G1263" s="129">
        <v>73</v>
      </c>
      <c r="H1263" s="129">
        <v>82</v>
      </c>
      <c r="I1263" s="129">
        <v>57</v>
      </c>
      <c r="J1263" s="129">
        <v>44</v>
      </c>
    </row>
    <row r="1264" spans="1:10" x14ac:dyDescent="0.3">
      <c r="A1264" s="129">
        <v>1263</v>
      </c>
      <c r="B1264" s="131" t="s">
        <v>2269</v>
      </c>
      <c r="C1264" s="131" t="s">
        <v>36</v>
      </c>
      <c r="D1264" s="131" t="s">
        <v>247</v>
      </c>
      <c r="E1264" s="131" t="s">
        <v>2870</v>
      </c>
      <c r="F1264" s="129">
        <v>99.41</v>
      </c>
      <c r="G1264" s="129">
        <v>73</v>
      </c>
      <c r="H1264" s="129">
        <v>67</v>
      </c>
      <c r="I1264" s="129">
        <v>32</v>
      </c>
      <c r="J1264" s="129">
        <v>71</v>
      </c>
    </row>
    <row r="1265" spans="1:10" x14ac:dyDescent="0.3">
      <c r="A1265" s="129">
        <v>1264</v>
      </c>
      <c r="B1265" s="131" t="s">
        <v>9438</v>
      </c>
      <c r="C1265" s="131" t="s">
        <v>28</v>
      </c>
      <c r="D1265" s="131" t="s">
        <v>137</v>
      </c>
      <c r="E1265" s="131" t="s">
        <v>2859</v>
      </c>
      <c r="F1265" s="129">
        <v>99.4</v>
      </c>
      <c r="G1265" s="129">
        <v>73</v>
      </c>
      <c r="H1265" s="129">
        <v>70</v>
      </c>
      <c r="I1265" s="129">
        <v>72</v>
      </c>
      <c r="J1265" s="129">
        <v>70</v>
      </c>
    </row>
    <row r="1266" spans="1:10" x14ac:dyDescent="0.3">
      <c r="A1266" s="129">
        <v>1265</v>
      </c>
      <c r="B1266" s="131" t="s">
        <v>196</v>
      </c>
      <c r="C1266" s="131" t="s">
        <v>36</v>
      </c>
      <c r="D1266" s="131" t="s">
        <v>35</v>
      </c>
      <c r="E1266" s="131" t="s">
        <v>2870</v>
      </c>
      <c r="F1266" s="129">
        <v>99.4</v>
      </c>
      <c r="G1266" s="129">
        <v>73</v>
      </c>
      <c r="H1266" s="129">
        <v>79</v>
      </c>
      <c r="I1266" s="129">
        <v>82</v>
      </c>
      <c r="J1266" s="129">
        <v>90</v>
      </c>
    </row>
    <row r="1267" spans="1:10" x14ac:dyDescent="0.3">
      <c r="A1267" s="129">
        <v>1266</v>
      </c>
      <c r="B1267" s="131" t="s">
        <v>9439</v>
      </c>
      <c r="C1267" s="131" t="s">
        <v>31</v>
      </c>
      <c r="D1267" s="131" t="s">
        <v>2833</v>
      </c>
      <c r="E1267" s="131" t="s">
        <v>2861</v>
      </c>
      <c r="F1267" s="129">
        <v>99.39</v>
      </c>
      <c r="G1267" s="129">
        <v>73</v>
      </c>
      <c r="H1267" s="129">
        <v>61</v>
      </c>
      <c r="I1267" s="129">
        <v>87</v>
      </c>
      <c r="J1267" s="129">
        <v>19</v>
      </c>
    </row>
    <row r="1268" spans="1:10" x14ac:dyDescent="0.3">
      <c r="A1268" s="129">
        <v>1267</v>
      </c>
      <c r="B1268" s="131" t="s">
        <v>9440</v>
      </c>
      <c r="C1268" s="131" t="s">
        <v>44</v>
      </c>
      <c r="D1268" s="131" t="s">
        <v>111</v>
      </c>
      <c r="E1268" s="131" t="s">
        <v>2861</v>
      </c>
      <c r="F1268" s="129">
        <v>99.39</v>
      </c>
      <c r="G1268" s="129">
        <v>73</v>
      </c>
      <c r="H1268" s="129">
        <v>36</v>
      </c>
      <c r="I1268" s="129">
        <v>11</v>
      </c>
      <c r="J1268" s="129">
        <v>24</v>
      </c>
    </row>
    <row r="1269" spans="1:10" x14ac:dyDescent="0.3">
      <c r="A1269" s="129">
        <v>1268</v>
      </c>
      <c r="B1269" s="131" t="s">
        <v>640</v>
      </c>
      <c r="C1269" s="131" t="s">
        <v>28</v>
      </c>
      <c r="D1269" s="131" t="s">
        <v>2828</v>
      </c>
      <c r="E1269" s="131" t="s">
        <v>2870</v>
      </c>
      <c r="F1269" s="129">
        <v>99.39</v>
      </c>
      <c r="G1269" s="129">
        <v>73</v>
      </c>
      <c r="H1269" s="129">
        <v>89</v>
      </c>
      <c r="I1269" s="129">
        <v>81</v>
      </c>
      <c r="J1269" s="129">
        <v>94</v>
      </c>
    </row>
    <row r="1270" spans="1:10" x14ac:dyDescent="0.3">
      <c r="A1270" s="129">
        <v>1269</v>
      </c>
      <c r="B1270" s="131" t="s">
        <v>9441</v>
      </c>
      <c r="C1270" s="131" t="s">
        <v>28</v>
      </c>
      <c r="D1270" s="131" t="s">
        <v>137</v>
      </c>
      <c r="E1270" s="131" t="s">
        <v>2870</v>
      </c>
      <c r="F1270" s="129">
        <v>99.39</v>
      </c>
      <c r="G1270" s="129">
        <v>73</v>
      </c>
      <c r="H1270" s="129">
        <v>70</v>
      </c>
      <c r="I1270" s="129">
        <v>71</v>
      </c>
      <c r="J1270" s="129">
        <v>54</v>
      </c>
    </row>
    <row r="1271" spans="1:10" x14ac:dyDescent="0.3">
      <c r="A1271" s="129">
        <v>1270</v>
      </c>
      <c r="B1271" s="131" t="s">
        <v>2961</v>
      </c>
      <c r="C1271" s="131" t="s">
        <v>48</v>
      </c>
      <c r="D1271" s="131" t="s">
        <v>1168</v>
      </c>
      <c r="E1271" s="131" t="s">
        <v>2859</v>
      </c>
      <c r="F1271" s="129">
        <v>99.34</v>
      </c>
      <c r="G1271" s="129">
        <v>73</v>
      </c>
      <c r="H1271" s="129">
        <v>90</v>
      </c>
      <c r="I1271" s="129">
        <v>93</v>
      </c>
      <c r="J1271" s="129">
        <v>80</v>
      </c>
    </row>
    <row r="1272" spans="1:10" x14ac:dyDescent="0.3">
      <c r="A1272" s="129">
        <v>1271</v>
      </c>
      <c r="B1272" s="131" t="s">
        <v>1135</v>
      </c>
      <c r="C1272" s="131" t="s">
        <v>24</v>
      </c>
      <c r="D1272" s="131" t="s">
        <v>56</v>
      </c>
      <c r="E1272" s="131" t="s">
        <v>2870</v>
      </c>
      <c r="F1272" s="129">
        <v>99.34</v>
      </c>
      <c r="G1272" s="129">
        <v>73</v>
      </c>
      <c r="H1272" s="129">
        <v>72</v>
      </c>
      <c r="I1272" s="129">
        <v>72</v>
      </c>
      <c r="J1272" s="129">
        <v>58</v>
      </c>
    </row>
    <row r="1273" spans="1:10" x14ac:dyDescent="0.3">
      <c r="A1273" s="129">
        <v>1272</v>
      </c>
      <c r="B1273" s="131" t="s">
        <v>9442</v>
      </c>
      <c r="C1273" s="131" t="s">
        <v>28</v>
      </c>
      <c r="D1273" s="131" t="s">
        <v>137</v>
      </c>
      <c r="E1273" s="131" t="s">
        <v>2859</v>
      </c>
      <c r="F1273" s="129">
        <v>99.34</v>
      </c>
      <c r="G1273" s="129">
        <v>73</v>
      </c>
      <c r="H1273" s="129">
        <v>62</v>
      </c>
      <c r="I1273" s="129">
        <v>65</v>
      </c>
      <c r="J1273" s="129">
        <v>45</v>
      </c>
    </row>
    <row r="1274" spans="1:10" x14ac:dyDescent="0.3">
      <c r="A1274" s="129">
        <v>1273</v>
      </c>
      <c r="B1274" s="131" t="s">
        <v>9443</v>
      </c>
      <c r="C1274" s="131" t="s">
        <v>36</v>
      </c>
      <c r="D1274" s="131" t="s">
        <v>79</v>
      </c>
      <c r="E1274" s="131" t="s">
        <v>2870</v>
      </c>
      <c r="F1274" s="129">
        <v>99.33</v>
      </c>
      <c r="G1274" s="129">
        <v>73</v>
      </c>
      <c r="H1274" s="129">
        <v>20</v>
      </c>
      <c r="I1274" s="129">
        <v>21</v>
      </c>
      <c r="J1274" s="129">
        <v>27</v>
      </c>
    </row>
    <row r="1275" spans="1:10" x14ac:dyDescent="0.3">
      <c r="A1275" s="129">
        <v>1274</v>
      </c>
      <c r="B1275" s="131" t="s">
        <v>2964</v>
      </c>
      <c r="C1275" s="131" t="s">
        <v>28</v>
      </c>
      <c r="D1275" s="131" t="s">
        <v>2828</v>
      </c>
      <c r="E1275" s="131" t="s">
        <v>2861</v>
      </c>
      <c r="F1275" s="129">
        <v>99.28</v>
      </c>
      <c r="G1275" s="129">
        <v>73</v>
      </c>
      <c r="H1275" s="129">
        <v>82</v>
      </c>
      <c r="I1275" s="129">
        <v>72</v>
      </c>
      <c r="J1275" s="129">
        <v>88</v>
      </c>
    </row>
    <row r="1276" spans="1:10" x14ac:dyDescent="0.3">
      <c r="A1276" s="129">
        <v>1275</v>
      </c>
      <c r="B1276" s="131" t="s">
        <v>7691</v>
      </c>
      <c r="C1276" s="131" t="s">
        <v>28</v>
      </c>
      <c r="D1276" s="131" t="s">
        <v>2828</v>
      </c>
      <c r="E1276" s="131" t="s">
        <v>2861</v>
      </c>
      <c r="F1276" s="129">
        <v>99.28</v>
      </c>
      <c r="G1276" s="129">
        <v>73</v>
      </c>
      <c r="H1276" s="129">
        <v>76</v>
      </c>
      <c r="I1276" s="129">
        <v>47</v>
      </c>
      <c r="J1276" s="129">
        <v>72</v>
      </c>
    </row>
    <row r="1277" spans="1:10" x14ac:dyDescent="0.3">
      <c r="A1277" s="129">
        <v>1276</v>
      </c>
      <c r="B1277" s="131" t="s">
        <v>1887</v>
      </c>
      <c r="C1277" s="131" t="s">
        <v>28</v>
      </c>
      <c r="D1277" s="131" t="s">
        <v>27</v>
      </c>
      <c r="E1277" s="131" t="s">
        <v>2861</v>
      </c>
      <c r="F1277" s="129">
        <v>99.27</v>
      </c>
      <c r="G1277" s="129">
        <v>73</v>
      </c>
      <c r="H1277" s="129">
        <v>76</v>
      </c>
      <c r="I1277" s="129">
        <v>51</v>
      </c>
      <c r="J1277" s="129">
        <v>59</v>
      </c>
    </row>
    <row r="1278" spans="1:10" x14ac:dyDescent="0.3">
      <c r="A1278" s="129">
        <v>1277</v>
      </c>
      <c r="B1278" s="131" t="s">
        <v>9444</v>
      </c>
      <c r="C1278" s="131" t="s">
        <v>28</v>
      </c>
      <c r="D1278" s="131" t="s">
        <v>2828</v>
      </c>
      <c r="E1278" s="131" t="s">
        <v>2861</v>
      </c>
      <c r="F1278" s="129">
        <v>99.27</v>
      </c>
      <c r="G1278" s="129">
        <v>73</v>
      </c>
      <c r="H1278" s="129">
        <v>59</v>
      </c>
      <c r="I1278" s="129">
        <v>68</v>
      </c>
      <c r="J1278" s="129">
        <v>65</v>
      </c>
    </row>
    <row r="1279" spans="1:10" x14ac:dyDescent="0.3">
      <c r="A1279" s="129">
        <v>1278</v>
      </c>
      <c r="B1279" s="131" t="s">
        <v>2795</v>
      </c>
      <c r="C1279" s="131" t="s">
        <v>48</v>
      </c>
      <c r="D1279" s="131" t="s">
        <v>1520</v>
      </c>
      <c r="E1279" s="131" t="s">
        <v>2861</v>
      </c>
      <c r="F1279" s="129">
        <v>99.27</v>
      </c>
      <c r="G1279" s="129">
        <v>73</v>
      </c>
      <c r="H1279" s="129">
        <v>53</v>
      </c>
      <c r="I1279" s="129">
        <v>95</v>
      </c>
      <c r="J1279" s="129">
        <v>97</v>
      </c>
    </row>
    <row r="1280" spans="1:10" x14ac:dyDescent="0.3">
      <c r="A1280" s="129">
        <v>1279</v>
      </c>
      <c r="B1280" s="131" t="s">
        <v>2911</v>
      </c>
      <c r="C1280" s="131" t="s">
        <v>36</v>
      </c>
      <c r="D1280" s="131" t="s">
        <v>225</v>
      </c>
      <c r="E1280" s="131" t="s">
        <v>2861</v>
      </c>
      <c r="F1280" s="129">
        <v>99.24</v>
      </c>
      <c r="G1280" s="129">
        <v>73</v>
      </c>
      <c r="H1280" s="129">
        <v>93</v>
      </c>
      <c r="I1280" s="129">
        <v>98</v>
      </c>
      <c r="J1280" s="129">
        <v>97</v>
      </c>
    </row>
    <row r="1281" spans="1:10" x14ac:dyDescent="0.3">
      <c r="A1281" s="129">
        <v>1280</v>
      </c>
      <c r="B1281" s="131" t="s">
        <v>8844</v>
      </c>
      <c r="C1281" s="131" t="s">
        <v>28</v>
      </c>
      <c r="D1281" s="131" t="s">
        <v>137</v>
      </c>
      <c r="E1281" s="131" t="s">
        <v>2870</v>
      </c>
      <c r="F1281" s="129">
        <v>99.24</v>
      </c>
      <c r="G1281" s="129">
        <v>73</v>
      </c>
      <c r="H1281" s="129">
        <v>58</v>
      </c>
      <c r="I1281" s="129">
        <v>63</v>
      </c>
      <c r="J1281" s="129">
        <v>65</v>
      </c>
    </row>
    <row r="1282" spans="1:10" x14ac:dyDescent="0.3">
      <c r="A1282" s="129">
        <v>1281</v>
      </c>
      <c r="B1282" s="131" t="s">
        <v>2786</v>
      </c>
      <c r="C1282" s="131" t="s">
        <v>44</v>
      </c>
      <c r="D1282" s="131" t="s">
        <v>111</v>
      </c>
      <c r="E1282" s="131" t="s">
        <v>2861</v>
      </c>
      <c r="F1282" s="129">
        <v>99.22</v>
      </c>
      <c r="G1282" s="129">
        <v>73</v>
      </c>
      <c r="H1282" s="129">
        <v>60</v>
      </c>
      <c r="I1282" s="129">
        <v>58</v>
      </c>
      <c r="J1282" s="129">
        <v>82</v>
      </c>
    </row>
    <row r="1283" spans="1:10" x14ac:dyDescent="0.3">
      <c r="A1283" s="129">
        <v>1282</v>
      </c>
      <c r="B1283" s="131" t="s">
        <v>1572</v>
      </c>
      <c r="C1283" s="131" t="s">
        <v>36</v>
      </c>
      <c r="D1283" s="131" t="s">
        <v>105</v>
      </c>
      <c r="E1283" s="131" t="s">
        <v>2870</v>
      </c>
      <c r="F1283" s="129">
        <v>99.21</v>
      </c>
      <c r="G1283" s="129">
        <v>73</v>
      </c>
      <c r="H1283" s="129">
        <v>65</v>
      </c>
      <c r="I1283" s="129">
        <v>42</v>
      </c>
      <c r="J1283" s="129">
        <v>60</v>
      </c>
    </row>
    <row r="1284" spans="1:10" x14ac:dyDescent="0.3">
      <c r="A1284" s="129">
        <v>1283</v>
      </c>
      <c r="B1284" s="131" t="s">
        <v>2053</v>
      </c>
      <c r="C1284" s="131" t="s">
        <v>28</v>
      </c>
      <c r="D1284" s="131" t="s">
        <v>2828</v>
      </c>
      <c r="E1284" s="131" t="s">
        <v>2859</v>
      </c>
      <c r="F1284" s="129">
        <v>99.2</v>
      </c>
      <c r="G1284" s="129">
        <v>73</v>
      </c>
      <c r="H1284" s="129">
        <v>77</v>
      </c>
      <c r="I1284" s="129">
        <v>59</v>
      </c>
      <c r="J1284" s="129">
        <v>77</v>
      </c>
    </row>
    <row r="1285" spans="1:10" x14ac:dyDescent="0.3">
      <c r="A1285" s="129">
        <v>1284</v>
      </c>
      <c r="B1285" s="131" t="s">
        <v>1648</v>
      </c>
      <c r="C1285" s="131" t="s">
        <v>150</v>
      </c>
      <c r="D1285" s="131" t="s">
        <v>2840</v>
      </c>
      <c r="E1285" s="131" t="s">
        <v>2870</v>
      </c>
      <c r="F1285" s="129">
        <v>99.19</v>
      </c>
      <c r="G1285" s="129">
        <v>73</v>
      </c>
      <c r="H1285" s="129">
        <v>80</v>
      </c>
      <c r="I1285" s="129">
        <v>87</v>
      </c>
      <c r="J1285" s="129">
        <v>94</v>
      </c>
    </row>
    <row r="1286" spans="1:10" x14ac:dyDescent="0.3">
      <c r="A1286" s="129">
        <v>1285</v>
      </c>
      <c r="B1286" s="131" t="s">
        <v>7423</v>
      </c>
      <c r="C1286" s="131" t="s">
        <v>28</v>
      </c>
      <c r="D1286" s="131" t="s">
        <v>27</v>
      </c>
      <c r="E1286" s="131" t="s">
        <v>2861</v>
      </c>
      <c r="F1286" s="129">
        <v>99.17</v>
      </c>
      <c r="G1286" s="129">
        <v>73</v>
      </c>
      <c r="H1286" s="129">
        <v>15</v>
      </c>
      <c r="I1286" s="129">
        <v>14</v>
      </c>
      <c r="J1286" s="129">
        <v>80</v>
      </c>
    </row>
    <row r="1287" spans="1:10" x14ac:dyDescent="0.3">
      <c r="A1287" s="129">
        <v>1286</v>
      </c>
      <c r="B1287" s="131" t="s">
        <v>7313</v>
      </c>
      <c r="C1287" s="131" t="s">
        <v>150</v>
      </c>
      <c r="D1287" s="131" t="s">
        <v>2826</v>
      </c>
      <c r="E1287" s="131" t="s">
        <v>2861</v>
      </c>
      <c r="F1287" s="129">
        <v>99.15</v>
      </c>
      <c r="G1287" s="129">
        <v>72</v>
      </c>
      <c r="H1287" s="129">
        <v>79</v>
      </c>
      <c r="I1287" s="129">
        <v>52</v>
      </c>
      <c r="J1287" s="129">
        <v>51</v>
      </c>
    </row>
    <row r="1288" spans="1:10" x14ac:dyDescent="0.3">
      <c r="A1288" s="129">
        <v>1287</v>
      </c>
      <c r="B1288" s="131" t="s">
        <v>7037</v>
      </c>
      <c r="C1288" s="131" t="s">
        <v>66</v>
      </c>
      <c r="D1288" s="131" t="s">
        <v>259</v>
      </c>
      <c r="E1288" s="131" t="s">
        <v>2861</v>
      </c>
      <c r="F1288" s="129">
        <v>99.11</v>
      </c>
      <c r="G1288" s="129">
        <v>72</v>
      </c>
      <c r="H1288" s="129">
        <v>72</v>
      </c>
      <c r="I1288" s="129">
        <v>42</v>
      </c>
      <c r="J1288" s="129">
        <v>24</v>
      </c>
    </row>
    <row r="1289" spans="1:10" x14ac:dyDescent="0.3">
      <c r="A1289" s="129">
        <v>1288</v>
      </c>
      <c r="B1289" s="131" t="s">
        <v>1436</v>
      </c>
      <c r="C1289" s="131" t="s">
        <v>150</v>
      </c>
      <c r="D1289" s="131" t="s">
        <v>2826</v>
      </c>
      <c r="E1289" s="131" t="s">
        <v>2947</v>
      </c>
      <c r="F1289" s="129">
        <v>99.11</v>
      </c>
      <c r="G1289" s="129">
        <v>72</v>
      </c>
      <c r="H1289" s="129">
        <v>74</v>
      </c>
      <c r="I1289" s="129">
        <v>90</v>
      </c>
      <c r="J1289" s="129">
        <v>63</v>
      </c>
    </row>
    <row r="1290" spans="1:10" x14ac:dyDescent="0.3">
      <c r="A1290" s="129">
        <v>1289</v>
      </c>
      <c r="B1290" s="131" t="s">
        <v>313</v>
      </c>
      <c r="C1290" s="131" t="s">
        <v>28</v>
      </c>
      <c r="D1290" s="131" t="s">
        <v>137</v>
      </c>
      <c r="E1290" s="131" t="s">
        <v>2861</v>
      </c>
      <c r="F1290" s="129">
        <v>99.06</v>
      </c>
      <c r="G1290" s="129">
        <v>72</v>
      </c>
      <c r="H1290" s="129">
        <v>65</v>
      </c>
      <c r="I1290" s="129">
        <v>64</v>
      </c>
      <c r="J1290" s="129">
        <v>63</v>
      </c>
    </row>
    <row r="1291" spans="1:10" x14ac:dyDescent="0.3">
      <c r="A1291" s="129">
        <v>1290</v>
      </c>
      <c r="B1291" s="131" t="s">
        <v>1641</v>
      </c>
      <c r="C1291" s="131" t="s">
        <v>24</v>
      </c>
      <c r="D1291" s="131" t="s">
        <v>404</v>
      </c>
      <c r="E1291" s="131" t="s">
        <v>2870</v>
      </c>
      <c r="F1291" s="129">
        <v>99.06</v>
      </c>
      <c r="G1291" s="129">
        <v>72</v>
      </c>
      <c r="H1291" s="129">
        <v>77</v>
      </c>
      <c r="I1291" s="129">
        <v>78</v>
      </c>
      <c r="J1291" s="129">
        <v>74</v>
      </c>
    </row>
    <row r="1292" spans="1:10" x14ac:dyDescent="0.3">
      <c r="A1292" s="129">
        <v>1291</v>
      </c>
      <c r="B1292" s="131" t="s">
        <v>777</v>
      </c>
      <c r="C1292" s="131" t="s">
        <v>24</v>
      </c>
      <c r="D1292" s="131" t="s">
        <v>56</v>
      </c>
      <c r="E1292" s="131" t="s">
        <v>2870</v>
      </c>
      <c r="F1292" s="129">
        <v>99.03</v>
      </c>
      <c r="G1292" s="129">
        <v>72</v>
      </c>
      <c r="H1292" s="129">
        <v>82</v>
      </c>
      <c r="I1292" s="129">
        <v>66</v>
      </c>
      <c r="J1292" s="129">
        <v>51</v>
      </c>
    </row>
    <row r="1293" spans="1:10" x14ac:dyDescent="0.3">
      <c r="A1293" s="129">
        <v>1292</v>
      </c>
      <c r="B1293" s="131" t="s">
        <v>1525</v>
      </c>
      <c r="C1293" s="131" t="s">
        <v>102</v>
      </c>
      <c r="D1293" s="131" t="s">
        <v>326</v>
      </c>
      <c r="E1293" s="131" t="s">
        <v>2861</v>
      </c>
      <c r="F1293" s="129">
        <v>99.02</v>
      </c>
      <c r="G1293" s="129">
        <v>72</v>
      </c>
      <c r="H1293" s="129">
        <v>82</v>
      </c>
      <c r="I1293" s="129">
        <v>81</v>
      </c>
      <c r="J1293" s="129">
        <v>72</v>
      </c>
    </row>
    <row r="1294" spans="1:10" x14ac:dyDescent="0.3">
      <c r="A1294" s="129">
        <v>1293</v>
      </c>
      <c r="B1294" s="131" t="s">
        <v>912</v>
      </c>
      <c r="C1294" s="131" t="s">
        <v>36</v>
      </c>
      <c r="D1294" s="131" t="s">
        <v>256</v>
      </c>
      <c r="E1294" s="131" t="s">
        <v>2870</v>
      </c>
      <c r="F1294" s="129">
        <v>99.02</v>
      </c>
      <c r="G1294" s="129">
        <v>72</v>
      </c>
      <c r="H1294" s="129">
        <v>82</v>
      </c>
      <c r="I1294" s="129">
        <v>87</v>
      </c>
      <c r="J1294" s="129">
        <v>81</v>
      </c>
    </row>
    <row r="1295" spans="1:10" x14ac:dyDescent="0.3">
      <c r="A1295" s="129">
        <v>1294</v>
      </c>
      <c r="B1295" s="131" t="s">
        <v>5745</v>
      </c>
      <c r="C1295" s="131" t="s">
        <v>28</v>
      </c>
      <c r="D1295" s="131" t="s">
        <v>2827</v>
      </c>
      <c r="E1295" s="131" t="s">
        <v>2870</v>
      </c>
      <c r="F1295" s="129">
        <v>99.02</v>
      </c>
      <c r="G1295" s="129">
        <v>72</v>
      </c>
      <c r="H1295" s="129">
        <v>83</v>
      </c>
      <c r="I1295" s="129">
        <v>78</v>
      </c>
      <c r="J1295" s="129">
        <v>74</v>
      </c>
    </row>
    <row r="1296" spans="1:10" x14ac:dyDescent="0.3">
      <c r="A1296" s="129">
        <v>1295</v>
      </c>
      <c r="B1296" s="131" t="s">
        <v>1826</v>
      </c>
      <c r="C1296" s="131" t="s">
        <v>150</v>
      </c>
      <c r="D1296" s="131" t="s">
        <v>2824</v>
      </c>
      <c r="E1296" s="131" t="s">
        <v>2870</v>
      </c>
      <c r="F1296" s="129">
        <v>99.01</v>
      </c>
      <c r="G1296" s="129">
        <v>72</v>
      </c>
      <c r="H1296" s="129">
        <v>81</v>
      </c>
      <c r="I1296" s="129">
        <v>68</v>
      </c>
      <c r="J1296" s="129">
        <v>55</v>
      </c>
    </row>
    <row r="1297" spans="1:10" x14ac:dyDescent="0.3">
      <c r="A1297" s="129">
        <v>1296</v>
      </c>
      <c r="B1297" s="131" t="s">
        <v>7886</v>
      </c>
      <c r="C1297" s="131" t="s">
        <v>66</v>
      </c>
      <c r="D1297" s="131" t="s">
        <v>98</v>
      </c>
      <c r="E1297" s="131" t="s">
        <v>2861</v>
      </c>
      <c r="F1297" s="129">
        <v>98.97</v>
      </c>
      <c r="G1297" s="129">
        <v>72</v>
      </c>
      <c r="H1297" s="129">
        <v>58</v>
      </c>
      <c r="I1297" s="129">
        <v>16</v>
      </c>
      <c r="J1297" s="129">
        <v>12</v>
      </c>
    </row>
    <row r="1298" spans="1:10" x14ac:dyDescent="0.3">
      <c r="A1298" s="129">
        <v>1297</v>
      </c>
      <c r="B1298" s="131" t="s">
        <v>8929</v>
      </c>
      <c r="C1298" s="131" t="s">
        <v>28</v>
      </c>
      <c r="D1298" s="131" t="s">
        <v>137</v>
      </c>
      <c r="E1298" s="131" t="s">
        <v>2870</v>
      </c>
      <c r="F1298" s="129">
        <v>98.97</v>
      </c>
      <c r="G1298" s="129">
        <v>72</v>
      </c>
      <c r="H1298" s="129">
        <v>58</v>
      </c>
      <c r="I1298" s="129">
        <v>56</v>
      </c>
      <c r="J1298" s="129">
        <v>60</v>
      </c>
    </row>
    <row r="1299" spans="1:10" x14ac:dyDescent="0.3">
      <c r="A1299" s="129">
        <v>1298</v>
      </c>
      <c r="B1299" s="131" t="s">
        <v>1528</v>
      </c>
      <c r="C1299" s="131" t="s">
        <v>102</v>
      </c>
      <c r="D1299" s="131" t="s">
        <v>151</v>
      </c>
      <c r="E1299" s="131" t="s">
        <v>2870</v>
      </c>
      <c r="F1299" s="129">
        <v>98.97</v>
      </c>
      <c r="G1299" s="129">
        <v>72</v>
      </c>
      <c r="H1299" s="129">
        <v>73</v>
      </c>
      <c r="I1299" s="129">
        <v>67</v>
      </c>
      <c r="J1299" s="129">
        <v>70</v>
      </c>
    </row>
    <row r="1300" spans="1:10" x14ac:dyDescent="0.3">
      <c r="A1300" s="129">
        <v>1299</v>
      </c>
      <c r="B1300" s="131" t="s">
        <v>252</v>
      </c>
      <c r="C1300" s="131" t="s">
        <v>115</v>
      </c>
      <c r="D1300" s="131" t="s">
        <v>200</v>
      </c>
      <c r="E1300" s="131" t="s">
        <v>2861</v>
      </c>
      <c r="F1300" s="129">
        <v>98.96</v>
      </c>
      <c r="G1300" s="129">
        <v>72</v>
      </c>
      <c r="H1300" s="129">
        <v>73</v>
      </c>
      <c r="I1300" s="129">
        <v>75</v>
      </c>
      <c r="J1300" s="129">
        <v>64</v>
      </c>
    </row>
    <row r="1301" spans="1:10" x14ac:dyDescent="0.3">
      <c r="A1301" s="129">
        <v>1300</v>
      </c>
      <c r="B1301" s="131" t="s">
        <v>7891</v>
      </c>
      <c r="C1301" s="131" t="s">
        <v>28</v>
      </c>
      <c r="D1301" s="131" t="s">
        <v>137</v>
      </c>
      <c r="E1301" s="131" t="s">
        <v>2870</v>
      </c>
      <c r="F1301" s="129">
        <v>98.96</v>
      </c>
      <c r="G1301" s="129">
        <v>72</v>
      </c>
      <c r="H1301" s="129">
        <v>63</v>
      </c>
      <c r="I1301" s="129">
        <v>67</v>
      </c>
      <c r="J1301" s="129">
        <v>52</v>
      </c>
    </row>
    <row r="1302" spans="1:10" x14ac:dyDescent="0.3">
      <c r="A1302" s="129">
        <v>1301</v>
      </c>
      <c r="B1302" s="131" t="s">
        <v>1361</v>
      </c>
      <c r="C1302" s="131" t="s">
        <v>44</v>
      </c>
      <c r="D1302" s="131" t="s">
        <v>111</v>
      </c>
      <c r="E1302" s="131" t="s">
        <v>2861</v>
      </c>
      <c r="F1302" s="129">
        <v>98.95</v>
      </c>
      <c r="G1302" s="129">
        <v>72</v>
      </c>
      <c r="H1302" s="129">
        <v>77</v>
      </c>
      <c r="I1302" s="129">
        <v>90</v>
      </c>
      <c r="J1302" s="129">
        <v>74</v>
      </c>
    </row>
    <row r="1303" spans="1:10" x14ac:dyDescent="0.3">
      <c r="A1303" s="129">
        <v>1302</v>
      </c>
      <c r="B1303" s="131" t="s">
        <v>9445</v>
      </c>
      <c r="C1303" s="131" t="s">
        <v>150</v>
      </c>
      <c r="D1303" s="131" t="s">
        <v>2826</v>
      </c>
      <c r="E1303" s="131" t="s">
        <v>2861</v>
      </c>
      <c r="F1303" s="129">
        <v>98.92</v>
      </c>
      <c r="G1303" s="129">
        <v>72</v>
      </c>
      <c r="H1303" s="129">
        <v>67</v>
      </c>
      <c r="I1303" s="129">
        <v>69</v>
      </c>
      <c r="J1303" s="129">
        <v>58</v>
      </c>
    </row>
    <row r="1304" spans="1:10" x14ac:dyDescent="0.3">
      <c r="A1304" s="129">
        <v>1303</v>
      </c>
      <c r="B1304" s="131" t="s">
        <v>9446</v>
      </c>
      <c r="C1304" s="131" t="s">
        <v>150</v>
      </c>
      <c r="D1304" s="131" t="s">
        <v>2841</v>
      </c>
      <c r="E1304" s="131" t="s">
        <v>2859</v>
      </c>
      <c r="F1304" s="129">
        <v>98.9</v>
      </c>
      <c r="G1304" s="129">
        <v>72</v>
      </c>
      <c r="H1304" s="129">
        <v>15</v>
      </c>
      <c r="I1304" s="129">
        <v>8</v>
      </c>
      <c r="J1304" s="129">
        <v>1</v>
      </c>
    </row>
    <row r="1305" spans="1:10" x14ac:dyDescent="0.3">
      <c r="A1305" s="129">
        <v>1304</v>
      </c>
      <c r="B1305" s="131" t="s">
        <v>942</v>
      </c>
      <c r="C1305" s="131" t="s">
        <v>28</v>
      </c>
      <c r="D1305" s="131" t="s">
        <v>27</v>
      </c>
      <c r="E1305" s="131" t="s">
        <v>2870</v>
      </c>
      <c r="F1305" s="129">
        <v>98.86</v>
      </c>
      <c r="G1305" s="129">
        <v>72</v>
      </c>
      <c r="H1305" s="129">
        <v>71</v>
      </c>
      <c r="I1305" s="129">
        <v>46</v>
      </c>
      <c r="J1305" s="129">
        <v>50</v>
      </c>
    </row>
    <row r="1306" spans="1:10" x14ac:dyDescent="0.3">
      <c r="A1306" s="129">
        <v>1305</v>
      </c>
      <c r="B1306" s="131" t="s">
        <v>888</v>
      </c>
      <c r="C1306" s="131" t="s">
        <v>28</v>
      </c>
      <c r="D1306" s="131" t="s">
        <v>2827</v>
      </c>
      <c r="E1306" s="131" t="s">
        <v>2870</v>
      </c>
      <c r="F1306" s="129">
        <v>98.86</v>
      </c>
      <c r="G1306" s="129">
        <v>72</v>
      </c>
      <c r="H1306" s="129">
        <v>67</v>
      </c>
      <c r="I1306" s="129">
        <v>85</v>
      </c>
      <c r="J1306" s="129">
        <v>59</v>
      </c>
    </row>
    <row r="1307" spans="1:10" x14ac:dyDescent="0.3">
      <c r="A1307" s="129">
        <v>1306</v>
      </c>
      <c r="B1307" s="131" t="s">
        <v>3098</v>
      </c>
      <c r="C1307" s="131" t="s">
        <v>44</v>
      </c>
      <c r="D1307" s="131" t="s">
        <v>111</v>
      </c>
      <c r="E1307" s="131" t="s">
        <v>2861</v>
      </c>
      <c r="F1307" s="129">
        <v>98.86</v>
      </c>
      <c r="G1307" s="129">
        <v>72</v>
      </c>
      <c r="H1307" s="129">
        <v>76</v>
      </c>
      <c r="I1307" s="129">
        <v>97</v>
      </c>
      <c r="J1307" s="129">
        <v>4</v>
      </c>
    </row>
    <row r="1308" spans="1:10" x14ac:dyDescent="0.3">
      <c r="A1308" s="129">
        <v>1307</v>
      </c>
      <c r="B1308" s="131" t="s">
        <v>5093</v>
      </c>
      <c r="C1308" s="131" t="s">
        <v>28</v>
      </c>
      <c r="D1308" s="131" t="s">
        <v>137</v>
      </c>
      <c r="E1308" s="131" t="s">
        <v>2861</v>
      </c>
      <c r="F1308" s="129">
        <v>98.85</v>
      </c>
      <c r="G1308" s="129">
        <v>72</v>
      </c>
      <c r="H1308" s="129">
        <v>58</v>
      </c>
      <c r="I1308" s="129">
        <v>66</v>
      </c>
      <c r="J1308" s="129">
        <v>38</v>
      </c>
    </row>
    <row r="1309" spans="1:10" x14ac:dyDescent="0.3">
      <c r="A1309" s="129">
        <v>1308</v>
      </c>
      <c r="B1309" s="131" t="s">
        <v>279</v>
      </c>
      <c r="C1309" s="131" t="s">
        <v>24</v>
      </c>
      <c r="D1309" s="131" t="s">
        <v>280</v>
      </c>
      <c r="E1309" s="131" t="s">
        <v>2861</v>
      </c>
      <c r="F1309" s="129">
        <v>98.84</v>
      </c>
      <c r="G1309" s="129">
        <v>72</v>
      </c>
      <c r="H1309" s="129">
        <v>77</v>
      </c>
      <c r="I1309" s="129">
        <v>87</v>
      </c>
      <c r="J1309" s="129">
        <v>83</v>
      </c>
    </row>
    <row r="1310" spans="1:10" x14ac:dyDescent="0.3">
      <c r="A1310" s="129">
        <v>1309</v>
      </c>
      <c r="B1310" s="131" t="s">
        <v>9447</v>
      </c>
      <c r="C1310" s="131" t="s">
        <v>44</v>
      </c>
      <c r="D1310" s="131" t="s">
        <v>111</v>
      </c>
      <c r="E1310" s="131" t="s">
        <v>2861</v>
      </c>
      <c r="F1310" s="129">
        <v>98.84</v>
      </c>
      <c r="G1310" s="129">
        <v>72</v>
      </c>
      <c r="H1310" s="129">
        <v>13</v>
      </c>
      <c r="I1310" s="129">
        <v>40</v>
      </c>
      <c r="J1310" s="129">
        <v>44</v>
      </c>
    </row>
    <row r="1311" spans="1:10" x14ac:dyDescent="0.3">
      <c r="A1311" s="129">
        <v>1310</v>
      </c>
      <c r="B1311" s="131" t="s">
        <v>2088</v>
      </c>
      <c r="C1311" s="131" t="s">
        <v>102</v>
      </c>
      <c r="D1311" s="131" t="s">
        <v>462</v>
      </c>
      <c r="E1311" s="131" t="s">
        <v>2861</v>
      </c>
      <c r="F1311" s="129">
        <v>98.82</v>
      </c>
      <c r="G1311" s="129">
        <v>72</v>
      </c>
      <c r="H1311" s="129">
        <v>76</v>
      </c>
      <c r="I1311" s="129">
        <v>62</v>
      </c>
      <c r="J1311" s="129">
        <v>82</v>
      </c>
    </row>
    <row r="1312" spans="1:10" x14ac:dyDescent="0.3">
      <c r="A1312" s="129">
        <v>1311</v>
      </c>
      <c r="B1312" s="131" t="s">
        <v>1397</v>
      </c>
      <c r="C1312" s="131" t="s">
        <v>28</v>
      </c>
      <c r="D1312" s="131" t="s">
        <v>2832</v>
      </c>
      <c r="E1312" s="131" t="s">
        <v>2870</v>
      </c>
      <c r="F1312" s="129">
        <v>98.81</v>
      </c>
      <c r="G1312" s="129">
        <v>72</v>
      </c>
      <c r="H1312" s="129">
        <v>75</v>
      </c>
      <c r="I1312" s="129">
        <v>85</v>
      </c>
      <c r="J1312" s="129">
        <v>84</v>
      </c>
    </row>
    <row r="1313" spans="1:10" x14ac:dyDescent="0.3">
      <c r="A1313" s="129">
        <v>1312</v>
      </c>
      <c r="B1313" s="131" t="s">
        <v>2481</v>
      </c>
      <c r="C1313" s="131" t="s">
        <v>28</v>
      </c>
      <c r="D1313" s="131" t="s">
        <v>137</v>
      </c>
      <c r="E1313" s="131" t="s">
        <v>2870</v>
      </c>
      <c r="F1313" s="129">
        <v>98.78</v>
      </c>
      <c r="G1313" s="129">
        <v>72</v>
      </c>
      <c r="H1313" s="129">
        <v>63</v>
      </c>
      <c r="I1313" s="129">
        <v>71</v>
      </c>
      <c r="J1313" s="129">
        <v>59</v>
      </c>
    </row>
    <row r="1314" spans="1:10" x14ac:dyDescent="0.3">
      <c r="A1314" s="129">
        <v>1313</v>
      </c>
      <c r="B1314" s="131" t="s">
        <v>1864</v>
      </c>
      <c r="C1314" s="131" t="s">
        <v>28</v>
      </c>
      <c r="D1314" s="131" t="s">
        <v>2828</v>
      </c>
      <c r="E1314" s="131" t="s">
        <v>2861</v>
      </c>
      <c r="F1314" s="129">
        <v>98.76</v>
      </c>
      <c r="G1314" s="129">
        <v>72</v>
      </c>
      <c r="H1314" s="129">
        <v>82</v>
      </c>
      <c r="I1314" s="129">
        <v>47</v>
      </c>
      <c r="J1314" s="129">
        <v>70</v>
      </c>
    </row>
    <row r="1315" spans="1:10" x14ac:dyDescent="0.3">
      <c r="A1315" s="129">
        <v>1314</v>
      </c>
      <c r="B1315" s="131" t="s">
        <v>1002</v>
      </c>
      <c r="C1315" s="131" t="s">
        <v>28</v>
      </c>
      <c r="D1315" s="131" t="s">
        <v>2829</v>
      </c>
      <c r="E1315" s="131" t="s">
        <v>2870</v>
      </c>
      <c r="F1315" s="129">
        <v>98.75</v>
      </c>
      <c r="G1315" s="129">
        <v>72</v>
      </c>
      <c r="H1315" s="129">
        <v>75</v>
      </c>
      <c r="I1315" s="129">
        <v>74</v>
      </c>
      <c r="J1315" s="129">
        <v>68</v>
      </c>
    </row>
    <row r="1316" spans="1:10" x14ac:dyDescent="0.3">
      <c r="A1316" s="129">
        <v>1315</v>
      </c>
      <c r="B1316" s="131" t="s">
        <v>7431</v>
      </c>
      <c r="C1316" s="131" t="s">
        <v>28</v>
      </c>
      <c r="D1316" s="131" t="s">
        <v>137</v>
      </c>
      <c r="E1316" s="131" t="s">
        <v>2861</v>
      </c>
      <c r="F1316" s="129">
        <v>98.75</v>
      </c>
      <c r="G1316" s="129">
        <v>72</v>
      </c>
      <c r="H1316" s="129">
        <v>65</v>
      </c>
      <c r="I1316" s="129">
        <v>64</v>
      </c>
      <c r="J1316" s="129">
        <v>83</v>
      </c>
    </row>
    <row r="1317" spans="1:10" x14ac:dyDescent="0.3">
      <c r="A1317" s="129">
        <v>1316</v>
      </c>
      <c r="B1317" s="131" t="s">
        <v>3001</v>
      </c>
      <c r="C1317" s="131" t="s">
        <v>28</v>
      </c>
      <c r="D1317" s="131" t="s">
        <v>2828</v>
      </c>
      <c r="E1317" s="131" t="s">
        <v>2861</v>
      </c>
      <c r="F1317" s="129">
        <v>98.75</v>
      </c>
      <c r="G1317" s="129">
        <v>72</v>
      </c>
      <c r="H1317" s="129">
        <v>80</v>
      </c>
      <c r="I1317" s="129">
        <v>70</v>
      </c>
      <c r="J1317" s="129">
        <v>90</v>
      </c>
    </row>
    <row r="1318" spans="1:10" x14ac:dyDescent="0.3">
      <c r="A1318" s="129">
        <v>1317</v>
      </c>
      <c r="B1318" s="131" t="s">
        <v>6843</v>
      </c>
      <c r="C1318" s="131" t="s">
        <v>28</v>
      </c>
      <c r="D1318" s="131" t="s">
        <v>2828</v>
      </c>
      <c r="E1318" s="131" t="s">
        <v>2861</v>
      </c>
      <c r="F1318" s="129">
        <v>98.74</v>
      </c>
      <c r="G1318" s="129">
        <v>72</v>
      </c>
      <c r="H1318" s="129">
        <v>86</v>
      </c>
      <c r="I1318" s="129">
        <v>60</v>
      </c>
      <c r="J1318" s="129">
        <v>85</v>
      </c>
    </row>
    <row r="1319" spans="1:10" x14ac:dyDescent="0.3">
      <c r="A1319" s="129">
        <v>1318</v>
      </c>
      <c r="B1319" s="131" t="s">
        <v>9448</v>
      </c>
      <c r="C1319" s="131" t="s">
        <v>28</v>
      </c>
      <c r="D1319" s="131" t="s">
        <v>137</v>
      </c>
      <c r="E1319" s="131" t="s">
        <v>2870</v>
      </c>
      <c r="F1319" s="129">
        <v>98.74</v>
      </c>
      <c r="G1319" s="129">
        <v>72</v>
      </c>
      <c r="H1319" s="129">
        <v>63</v>
      </c>
      <c r="I1319" s="129">
        <v>52</v>
      </c>
      <c r="J1319" s="129">
        <v>51</v>
      </c>
    </row>
    <row r="1320" spans="1:10" x14ac:dyDescent="0.3">
      <c r="A1320" s="129">
        <v>1319</v>
      </c>
      <c r="B1320" s="131" t="s">
        <v>1217</v>
      </c>
      <c r="C1320" s="131" t="s">
        <v>245</v>
      </c>
      <c r="D1320" s="131" t="s">
        <v>2842</v>
      </c>
      <c r="E1320" s="131" t="s">
        <v>2870</v>
      </c>
      <c r="F1320" s="129">
        <v>98.7</v>
      </c>
      <c r="G1320" s="129">
        <v>72</v>
      </c>
      <c r="H1320" s="129">
        <v>62</v>
      </c>
      <c r="I1320" s="129">
        <v>37</v>
      </c>
      <c r="J1320" s="129">
        <v>41</v>
      </c>
    </row>
    <row r="1321" spans="1:10" x14ac:dyDescent="0.3">
      <c r="A1321" s="129">
        <v>1320</v>
      </c>
      <c r="B1321" s="131" t="s">
        <v>616</v>
      </c>
      <c r="C1321" s="131" t="s">
        <v>28</v>
      </c>
      <c r="D1321" s="131" t="s">
        <v>137</v>
      </c>
      <c r="E1321" s="131" t="s">
        <v>2870</v>
      </c>
      <c r="F1321" s="129">
        <v>98.68</v>
      </c>
      <c r="G1321" s="129">
        <v>72</v>
      </c>
      <c r="H1321" s="129">
        <v>56</v>
      </c>
      <c r="I1321" s="129">
        <v>50</v>
      </c>
      <c r="J1321" s="129">
        <v>69</v>
      </c>
    </row>
    <row r="1322" spans="1:10" x14ac:dyDescent="0.3">
      <c r="A1322" s="129">
        <v>1321</v>
      </c>
      <c r="B1322" s="131" t="s">
        <v>1606</v>
      </c>
      <c r="C1322" s="131" t="s">
        <v>245</v>
      </c>
      <c r="D1322" s="131" t="s">
        <v>2851</v>
      </c>
      <c r="E1322" s="131" t="s">
        <v>2870</v>
      </c>
      <c r="F1322" s="129">
        <v>98.68</v>
      </c>
      <c r="G1322" s="129">
        <v>72</v>
      </c>
      <c r="H1322" s="129">
        <v>81</v>
      </c>
      <c r="I1322" s="129">
        <v>65</v>
      </c>
      <c r="J1322" s="129">
        <v>39</v>
      </c>
    </row>
    <row r="1323" spans="1:10" x14ac:dyDescent="0.3">
      <c r="A1323" s="129">
        <v>1322</v>
      </c>
      <c r="B1323" s="131" t="s">
        <v>1693</v>
      </c>
      <c r="C1323" s="131" t="s">
        <v>102</v>
      </c>
      <c r="D1323" s="131" t="s">
        <v>462</v>
      </c>
      <c r="E1323" s="131" t="s">
        <v>2861</v>
      </c>
      <c r="F1323" s="129">
        <v>98.65</v>
      </c>
      <c r="G1323" s="129">
        <v>72</v>
      </c>
      <c r="H1323" s="129">
        <v>79</v>
      </c>
      <c r="I1323" s="129">
        <v>60</v>
      </c>
      <c r="J1323" s="129">
        <v>74</v>
      </c>
    </row>
    <row r="1324" spans="1:10" x14ac:dyDescent="0.3">
      <c r="A1324" s="129">
        <v>1323</v>
      </c>
      <c r="B1324" s="131" t="s">
        <v>330</v>
      </c>
      <c r="C1324" s="131" t="s">
        <v>28</v>
      </c>
      <c r="D1324" s="131" t="s">
        <v>2828</v>
      </c>
      <c r="E1324" s="131" t="s">
        <v>2870</v>
      </c>
      <c r="F1324" s="129">
        <v>98.62</v>
      </c>
      <c r="G1324" s="129">
        <v>72</v>
      </c>
      <c r="H1324" s="129">
        <v>75</v>
      </c>
      <c r="I1324" s="129">
        <v>77</v>
      </c>
      <c r="J1324" s="129">
        <v>65</v>
      </c>
    </row>
    <row r="1325" spans="1:10" x14ac:dyDescent="0.3">
      <c r="A1325" s="129">
        <v>1324</v>
      </c>
      <c r="B1325" s="131" t="s">
        <v>646</v>
      </c>
      <c r="C1325" s="131" t="s">
        <v>24</v>
      </c>
      <c r="D1325" s="131" t="s">
        <v>39</v>
      </c>
      <c r="E1325" s="131" t="s">
        <v>2870</v>
      </c>
      <c r="F1325" s="129">
        <v>98.62</v>
      </c>
      <c r="G1325" s="129">
        <v>72</v>
      </c>
      <c r="H1325" s="129">
        <v>62</v>
      </c>
      <c r="I1325" s="129">
        <v>40</v>
      </c>
      <c r="J1325" s="129">
        <v>76</v>
      </c>
    </row>
    <row r="1326" spans="1:10" x14ac:dyDescent="0.3">
      <c r="A1326" s="129">
        <v>1325</v>
      </c>
      <c r="B1326" s="131" t="s">
        <v>9449</v>
      </c>
      <c r="C1326" s="131" t="s">
        <v>44</v>
      </c>
      <c r="D1326" s="131" t="s">
        <v>143</v>
      </c>
      <c r="E1326" s="131" t="s">
        <v>2861</v>
      </c>
      <c r="F1326" s="129">
        <v>98.62</v>
      </c>
      <c r="G1326" s="129">
        <v>72</v>
      </c>
      <c r="H1326" s="129">
        <v>54</v>
      </c>
      <c r="I1326" s="129">
        <v>44</v>
      </c>
      <c r="J1326" s="129">
        <v>32</v>
      </c>
    </row>
    <row r="1327" spans="1:10" x14ac:dyDescent="0.3">
      <c r="A1327" s="129">
        <v>1326</v>
      </c>
      <c r="B1327" s="131" t="s">
        <v>2343</v>
      </c>
      <c r="C1327" s="131" t="s">
        <v>36</v>
      </c>
      <c r="D1327" s="131" t="s">
        <v>167</v>
      </c>
      <c r="E1327" s="131" t="s">
        <v>2870</v>
      </c>
      <c r="F1327" s="129">
        <v>98.61</v>
      </c>
      <c r="G1327" s="129">
        <v>72</v>
      </c>
      <c r="H1327" s="129">
        <v>30</v>
      </c>
      <c r="I1327" s="129">
        <v>23</v>
      </c>
      <c r="J1327" s="129">
        <v>29</v>
      </c>
    </row>
    <row r="1328" spans="1:10" x14ac:dyDescent="0.3">
      <c r="A1328" s="129">
        <v>1327</v>
      </c>
      <c r="B1328" s="131" t="s">
        <v>723</v>
      </c>
      <c r="C1328" s="131" t="s">
        <v>28</v>
      </c>
      <c r="D1328" s="131" t="s">
        <v>2829</v>
      </c>
      <c r="E1328" s="131" t="s">
        <v>2861</v>
      </c>
      <c r="F1328" s="129">
        <v>98.61</v>
      </c>
      <c r="G1328" s="129">
        <v>72</v>
      </c>
      <c r="H1328" s="129">
        <v>86</v>
      </c>
      <c r="I1328" s="129">
        <v>82</v>
      </c>
      <c r="J1328" s="129">
        <v>86</v>
      </c>
    </row>
    <row r="1329" spans="1:10" x14ac:dyDescent="0.3">
      <c r="A1329" s="129">
        <v>1328</v>
      </c>
      <c r="B1329" s="131" t="s">
        <v>989</v>
      </c>
      <c r="C1329" s="131" t="s">
        <v>36</v>
      </c>
      <c r="D1329" s="131" t="s">
        <v>247</v>
      </c>
      <c r="E1329" s="131" t="s">
        <v>2870</v>
      </c>
      <c r="F1329" s="129">
        <v>98.59</v>
      </c>
      <c r="G1329" s="129">
        <v>72</v>
      </c>
      <c r="H1329" s="129">
        <v>70</v>
      </c>
      <c r="I1329" s="129">
        <v>72</v>
      </c>
      <c r="J1329" s="129">
        <v>58</v>
      </c>
    </row>
    <row r="1330" spans="1:10" x14ac:dyDescent="0.3">
      <c r="A1330" s="129">
        <v>1329</v>
      </c>
      <c r="B1330" s="131" t="s">
        <v>1061</v>
      </c>
      <c r="C1330" s="131" t="s">
        <v>24</v>
      </c>
      <c r="D1330" s="131" t="s">
        <v>169</v>
      </c>
      <c r="E1330" s="131" t="s">
        <v>2870</v>
      </c>
      <c r="F1330" s="129">
        <v>98.59</v>
      </c>
      <c r="G1330" s="129">
        <v>72</v>
      </c>
      <c r="H1330" s="129">
        <v>69</v>
      </c>
      <c r="I1330" s="129">
        <v>74</v>
      </c>
      <c r="J1330" s="129">
        <v>51</v>
      </c>
    </row>
    <row r="1331" spans="1:10" x14ac:dyDescent="0.3">
      <c r="A1331" s="129">
        <v>1330</v>
      </c>
      <c r="B1331" s="131" t="s">
        <v>1253</v>
      </c>
      <c r="C1331" s="131" t="s">
        <v>28</v>
      </c>
      <c r="D1331" s="131" t="s">
        <v>2827</v>
      </c>
      <c r="E1331" s="131" t="s">
        <v>2870</v>
      </c>
      <c r="F1331" s="129">
        <v>98.58</v>
      </c>
      <c r="G1331" s="129">
        <v>72</v>
      </c>
      <c r="H1331" s="129">
        <v>69</v>
      </c>
      <c r="I1331" s="129">
        <v>82</v>
      </c>
      <c r="J1331" s="129">
        <v>53</v>
      </c>
    </row>
    <row r="1332" spans="1:10" x14ac:dyDescent="0.3">
      <c r="A1332" s="129">
        <v>1331</v>
      </c>
      <c r="B1332" s="131" t="s">
        <v>5686</v>
      </c>
      <c r="C1332" s="131" t="s">
        <v>66</v>
      </c>
      <c r="D1332" s="131" t="s">
        <v>98</v>
      </c>
      <c r="E1332" s="131" t="s">
        <v>2870</v>
      </c>
      <c r="F1332" s="129">
        <v>98.57</v>
      </c>
      <c r="G1332" s="129">
        <v>72</v>
      </c>
      <c r="H1332" s="129">
        <v>68</v>
      </c>
      <c r="I1332" s="129">
        <v>94</v>
      </c>
      <c r="J1332" s="129">
        <v>23</v>
      </c>
    </row>
    <row r="1333" spans="1:10" x14ac:dyDescent="0.3">
      <c r="A1333" s="129">
        <v>1332</v>
      </c>
      <c r="B1333" s="131" t="s">
        <v>9450</v>
      </c>
      <c r="C1333" s="131" t="s">
        <v>36</v>
      </c>
      <c r="D1333" s="131" t="s">
        <v>1064</v>
      </c>
      <c r="E1333" s="131" t="s">
        <v>2861</v>
      </c>
      <c r="F1333" s="129">
        <v>98.56</v>
      </c>
      <c r="G1333" s="129">
        <v>72</v>
      </c>
      <c r="H1333" s="129">
        <v>9</v>
      </c>
      <c r="I1333" s="129">
        <v>3</v>
      </c>
      <c r="J1333" s="129">
        <v>5</v>
      </c>
    </row>
    <row r="1334" spans="1:10" x14ac:dyDescent="0.3">
      <c r="A1334" s="129">
        <v>1333</v>
      </c>
      <c r="B1334" s="131" t="s">
        <v>231</v>
      </c>
      <c r="C1334" s="131" t="s">
        <v>31</v>
      </c>
      <c r="D1334" s="131" t="s">
        <v>88</v>
      </c>
      <c r="E1334" s="131" t="s">
        <v>2861</v>
      </c>
      <c r="F1334" s="129">
        <v>98.56</v>
      </c>
      <c r="G1334" s="129">
        <v>72</v>
      </c>
      <c r="H1334" s="129">
        <v>78</v>
      </c>
      <c r="I1334" s="129">
        <v>82</v>
      </c>
      <c r="J1334" s="129">
        <v>80</v>
      </c>
    </row>
    <row r="1335" spans="1:10" x14ac:dyDescent="0.3">
      <c r="A1335" s="129">
        <v>1334</v>
      </c>
      <c r="B1335" s="131" t="s">
        <v>1344</v>
      </c>
      <c r="C1335" s="131" t="s">
        <v>48</v>
      </c>
      <c r="D1335" s="131" t="s">
        <v>1168</v>
      </c>
      <c r="E1335" s="131" t="s">
        <v>2870</v>
      </c>
      <c r="F1335" s="129">
        <v>98.55</v>
      </c>
      <c r="G1335" s="129">
        <v>71</v>
      </c>
      <c r="H1335" s="129">
        <v>84</v>
      </c>
      <c r="I1335" s="129">
        <v>73</v>
      </c>
      <c r="J1335" s="129">
        <v>27</v>
      </c>
    </row>
    <row r="1336" spans="1:10" x14ac:dyDescent="0.3">
      <c r="A1336" s="129">
        <v>1335</v>
      </c>
      <c r="B1336" s="131" t="s">
        <v>7013</v>
      </c>
      <c r="C1336" s="131" t="s">
        <v>28</v>
      </c>
      <c r="D1336" s="131" t="s">
        <v>137</v>
      </c>
      <c r="E1336" s="131" t="s">
        <v>2861</v>
      </c>
      <c r="F1336" s="129">
        <v>98.54</v>
      </c>
      <c r="G1336" s="129">
        <v>71</v>
      </c>
      <c r="H1336" s="129">
        <v>70</v>
      </c>
      <c r="I1336" s="129">
        <v>68</v>
      </c>
      <c r="J1336" s="129">
        <v>39</v>
      </c>
    </row>
    <row r="1337" spans="1:10" x14ac:dyDescent="0.3">
      <c r="A1337" s="129">
        <v>1336</v>
      </c>
      <c r="B1337" s="131" t="s">
        <v>1434</v>
      </c>
      <c r="C1337" s="131" t="s">
        <v>44</v>
      </c>
      <c r="D1337" s="131" t="s">
        <v>697</v>
      </c>
      <c r="E1337" s="131" t="s">
        <v>2861</v>
      </c>
      <c r="F1337" s="129">
        <v>98.53</v>
      </c>
      <c r="G1337" s="129">
        <v>71</v>
      </c>
      <c r="H1337" s="129">
        <v>80</v>
      </c>
      <c r="I1337" s="129">
        <v>85</v>
      </c>
      <c r="J1337" s="129">
        <v>58</v>
      </c>
    </row>
    <row r="1338" spans="1:10" x14ac:dyDescent="0.3">
      <c r="A1338" s="129">
        <v>1337</v>
      </c>
      <c r="B1338" s="131" t="s">
        <v>414</v>
      </c>
      <c r="C1338" s="131" t="s">
        <v>28</v>
      </c>
      <c r="D1338" s="131" t="s">
        <v>2832</v>
      </c>
      <c r="E1338" s="131" t="s">
        <v>2870</v>
      </c>
      <c r="F1338" s="129">
        <v>98.5</v>
      </c>
      <c r="G1338" s="129">
        <v>71</v>
      </c>
      <c r="H1338" s="129">
        <v>75</v>
      </c>
      <c r="I1338" s="129">
        <v>83</v>
      </c>
      <c r="J1338" s="129">
        <v>87</v>
      </c>
    </row>
    <row r="1339" spans="1:10" x14ac:dyDescent="0.3">
      <c r="A1339" s="129">
        <v>1338</v>
      </c>
      <c r="B1339" s="131" t="s">
        <v>307</v>
      </c>
      <c r="C1339" s="131" t="s">
        <v>31</v>
      </c>
      <c r="D1339" s="131" t="s">
        <v>2825</v>
      </c>
      <c r="E1339" s="131" t="s">
        <v>2861</v>
      </c>
      <c r="F1339" s="129">
        <v>98.44</v>
      </c>
      <c r="G1339" s="129">
        <v>71</v>
      </c>
      <c r="H1339" s="129">
        <v>70</v>
      </c>
      <c r="I1339" s="129">
        <v>74</v>
      </c>
      <c r="J1339" s="129">
        <v>90</v>
      </c>
    </row>
    <row r="1340" spans="1:10" x14ac:dyDescent="0.3">
      <c r="A1340" s="129">
        <v>1339</v>
      </c>
      <c r="B1340" s="131" t="s">
        <v>7192</v>
      </c>
      <c r="C1340" s="131" t="s">
        <v>28</v>
      </c>
      <c r="D1340" s="131" t="s">
        <v>137</v>
      </c>
      <c r="E1340" s="131" t="s">
        <v>2870</v>
      </c>
      <c r="F1340" s="129">
        <v>98.43</v>
      </c>
      <c r="G1340" s="129">
        <v>71</v>
      </c>
      <c r="H1340" s="129">
        <v>64</v>
      </c>
      <c r="I1340" s="129">
        <v>69</v>
      </c>
      <c r="J1340" s="129">
        <v>64</v>
      </c>
    </row>
    <row r="1341" spans="1:10" x14ac:dyDescent="0.3">
      <c r="A1341" s="129">
        <v>1340</v>
      </c>
      <c r="B1341" s="131" t="s">
        <v>6464</v>
      </c>
      <c r="C1341" s="131" t="s">
        <v>36</v>
      </c>
      <c r="D1341" s="131" t="s">
        <v>225</v>
      </c>
      <c r="E1341" s="131" t="s">
        <v>2870</v>
      </c>
      <c r="F1341" s="129">
        <v>98.43</v>
      </c>
      <c r="G1341" s="129">
        <v>71</v>
      </c>
      <c r="H1341" s="129">
        <v>77</v>
      </c>
      <c r="I1341" s="129">
        <v>78</v>
      </c>
      <c r="J1341" s="129">
        <v>38</v>
      </c>
    </row>
    <row r="1342" spans="1:10" x14ac:dyDescent="0.3">
      <c r="A1342" s="129">
        <v>1341</v>
      </c>
      <c r="B1342" s="131" t="s">
        <v>5703</v>
      </c>
      <c r="C1342" s="131" t="s">
        <v>36</v>
      </c>
      <c r="D1342" s="131" t="s">
        <v>365</v>
      </c>
      <c r="E1342" s="131" t="s">
        <v>2870</v>
      </c>
      <c r="F1342" s="129">
        <v>98.42</v>
      </c>
      <c r="G1342" s="129">
        <v>71</v>
      </c>
      <c r="H1342" s="129">
        <v>88</v>
      </c>
      <c r="I1342" s="129">
        <v>94</v>
      </c>
      <c r="J1342" s="129">
        <v>2</v>
      </c>
    </row>
    <row r="1343" spans="1:10" x14ac:dyDescent="0.3">
      <c r="A1343" s="129">
        <v>1342</v>
      </c>
      <c r="B1343" s="131" t="s">
        <v>161</v>
      </c>
      <c r="C1343" s="131" t="s">
        <v>28</v>
      </c>
      <c r="D1343" s="131" t="s">
        <v>162</v>
      </c>
      <c r="E1343" s="131" t="s">
        <v>2870</v>
      </c>
      <c r="F1343" s="129">
        <v>98.41</v>
      </c>
      <c r="G1343" s="129">
        <v>71</v>
      </c>
      <c r="H1343" s="129">
        <v>69</v>
      </c>
      <c r="I1343" s="129">
        <v>71</v>
      </c>
      <c r="J1343" s="129">
        <v>47</v>
      </c>
    </row>
    <row r="1344" spans="1:10" x14ac:dyDescent="0.3">
      <c r="A1344" s="129">
        <v>1343</v>
      </c>
      <c r="B1344" s="131" t="s">
        <v>6779</v>
      </c>
      <c r="C1344" s="131" t="s">
        <v>44</v>
      </c>
      <c r="D1344" s="131" t="s">
        <v>111</v>
      </c>
      <c r="E1344" s="131" t="s">
        <v>2861</v>
      </c>
      <c r="F1344" s="129">
        <v>98.41</v>
      </c>
      <c r="G1344" s="129">
        <v>71</v>
      </c>
      <c r="H1344" s="129">
        <v>84</v>
      </c>
      <c r="I1344" s="129">
        <v>72</v>
      </c>
      <c r="J1344" s="129">
        <v>97</v>
      </c>
    </row>
    <row r="1345" spans="1:10" x14ac:dyDescent="0.3">
      <c r="A1345" s="129">
        <v>1344</v>
      </c>
      <c r="B1345" s="131" t="s">
        <v>1182</v>
      </c>
      <c r="C1345" s="131" t="s">
        <v>31</v>
      </c>
      <c r="D1345" s="131" t="s">
        <v>436</v>
      </c>
      <c r="E1345" s="131" t="s">
        <v>2870</v>
      </c>
      <c r="F1345" s="129">
        <v>98.4</v>
      </c>
      <c r="G1345" s="129">
        <v>71</v>
      </c>
      <c r="H1345" s="129">
        <v>65</v>
      </c>
      <c r="I1345" s="129">
        <v>80</v>
      </c>
      <c r="J1345" s="129">
        <v>35</v>
      </c>
    </row>
    <row r="1346" spans="1:10" x14ac:dyDescent="0.3">
      <c r="A1346" s="129">
        <v>1345</v>
      </c>
      <c r="B1346" s="131" t="s">
        <v>905</v>
      </c>
      <c r="C1346" s="131" t="s">
        <v>48</v>
      </c>
      <c r="D1346" s="131" t="s">
        <v>351</v>
      </c>
      <c r="E1346" s="131" t="s">
        <v>2870</v>
      </c>
      <c r="F1346" s="129">
        <v>98.4</v>
      </c>
      <c r="G1346" s="129">
        <v>71</v>
      </c>
      <c r="H1346" s="129">
        <v>79</v>
      </c>
      <c r="I1346" s="129">
        <v>83</v>
      </c>
      <c r="J1346" s="129">
        <v>94</v>
      </c>
    </row>
    <row r="1347" spans="1:10" x14ac:dyDescent="0.3">
      <c r="A1347" s="129">
        <v>1346</v>
      </c>
      <c r="B1347" s="131" t="s">
        <v>7030</v>
      </c>
      <c r="C1347" s="131" t="s">
        <v>28</v>
      </c>
      <c r="D1347" s="131" t="s">
        <v>137</v>
      </c>
      <c r="E1347" s="131" t="s">
        <v>2859</v>
      </c>
      <c r="F1347" s="129">
        <v>98.39</v>
      </c>
      <c r="G1347" s="129">
        <v>71</v>
      </c>
      <c r="H1347" s="129">
        <v>67</v>
      </c>
      <c r="I1347" s="129">
        <v>58</v>
      </c>
      <c r="J1347" s="129">
        <v>55</v>
      </c>
    </row>
    <row r="1348" spans="1:10" x14ac:dyDescent="0.3">
      <c r="A1348" s="129">
        <v>1347</v>
      </c>
      <c r="B1348" s="131" t="s">
        <v>744</v>
      </c>
      <c r="C1348" s="131" t="s">
        <v>31</v>
      </c>
      <c r="D1348" s="131" t="s">
        <v>88</v>
      </c>
      <c r="E1348" s="131" t="s">
        <v>2861</v>
      </c>
      <c r="F1348" s="129">
        <v>98.39</v>
      </c>
      <c r="G1348" s="129">
        <v>71</v>
      </c>
      <c r="H1348" s="129">
        <v>76</v>
      </c>
      <c r="I1348" s="129">
        <v>94</v>
      </c>
      <c r="J1348" s="129">
        <v>94</v>
      </c>
    </row>
    <row r="1349" spans="1:10" x14ac:dyDescent="0.3">
      <c r="A1349" s="129">
        <v>1348</v>
      </c>
      <c r="B1349" s="131" t="s">
        <v>2411</v>
      </c>
      <c r="C1349" s="131" t="s">
        <v>44</v>
      </c>
      <c r="D1349" s="131" t="s">
        <v>143</v>
      </c>
      <c r="E1349" s="131" t="s">
        <v>2861</v>
      </c>
      <c r="F1349" s="129">
        <v>98.39</v>
      </c>
      <c r="G1349" s="129">
        <v>71</v>
      </c>
      <c r="H1349" s="129">
        <v>50</v>
      </c>
      <c r="I1349" s="129">
        <v>40</v>
      </c>
      <c r="J1349" s="129">
        <v>37</v>
      </c>
    </row>
    <row r="1350" spans="1:10" x14ac:dyDescent="0.3">
      <c r="A1350" s="129">
        <v>1349</v>
      </c>
      <c r="B1350" s="131" t="s">
        <v>9451</v>
      </c>
      <c r="C1350" s="131" t="s">
        <v>28</v>
      </c>
      <c r="D1350" s="131" t="s">
        <v>137</v>
      </c>
      <c r="E1350" s="131" t="s">
        <v>2870</v>
      </c>
      <c r="F1350" s="129">
        <v>98.37</v>
      </c>
      <c r="G1350" s="129">
        <v>71</v>
      </c>
      <c r="H1350" s="129">
        <v>66</v>
      </c>
      <c r="I1350" s="129">
        <v>66</v>
      </c>
      <c r="J1350" s="129">
        <v>34</v>
      </c>
    </row>
    <row r="1351" spans="1:10" x14ac:dyDescent="0.3">
      <c r="A1351" s="129">
        <v>1350</v>
      </c>
      <c r="B1351" s="131" t="s">
        <v>2099</v>
      </c>
      <c r="C1351" s="131" t="s">
        <v>28</v>
      </c>
      <c r="D1351" s="131" t="s">
        <v>137</v>
      </c>
      <c r="E1351" s="131" t="s">
        <v>2870</v>
      </c>
      <c r="F1351" s="129">
        <v>98.36</v>
      </c>
      <c r="G1351" s="129">
        <v>71</v>
      </c>
      <c r="H1351" s="129">
        <v>71</v>
      </c>
      <c r="I1351" s="129">
        <v>84</v>
      </c>
      <c r="J1351" s="129">
        <v>36</v>
      </c>
    </row>
    <row r="1352" spans="1:10" x14ac:dyDescent="0.3">
      <c r="A1352" s="129">
        <v>1351</v>
      </c>
      <c r="B1352" s="131" t="s">
        <v>2196</v>
      </c>
      <c r="C1352" s="131" t="s">
        <v>150</v>
      </c>
      <c r="D1352" s="131" t="s">
        <v>2847</v>
      </c>
      <c r="E1352" s="131" t="s">
        <v>2870</v>
      </c>
      <c r="F1352" s="129">
        <v>98.35</v>
      </c>
      <c r="G1352" s="129">
        <v>71</v>
      </c>
      <c r="H1352" s="129">
        <v>65</v>
      </c>
      <c r="I1352" s="129">
        <v>38</v>
      </c>
      <c r="J1352" s="129">
        <v>34</v>
      </c>
    </row>
    <row r="1353" spans="1:10" x14ac:dyDescent="0.3">
      <c r="A1353" s="129">
        <v>1352</v>
      </c>
      <c r="B1353" s="131" t="s">
        <v>9452</v>
      </c>
      <c r="C1353" s="131" t="s">
        <v>150</v>
      </c>
      <c r="D1353" s="131" t="s">
        <v>711</v>
      </c>
      <c r="E1353" s="131" t="s">
        <v>2861</v>
      </c>
      <c r="F1353" s="129">
        <v>98.35</v>
      </c>
      <c r="G1353" s="129">
        <v>71</v>
      </c>
      <c r="H1353" s="129">
        <v>67</v>
      </c>
      <c r="I1353" s="129">
        <v>73</v>
      </c>
      <c r="J1353" s="129">
        <v>61</v>
      </c>
    </row>
    <row r="1354" spans="1:10" x14ac:dyDescent="0.3">
      <c r="A1354" s="129">
        <v>1353</v>
      </c>
      <c r="B1354" s="131" t="s">
        <v>9453</v>
      </c>
      <c r="C1354" s="131" t="s">
        <v>28</v>
      </c>
      <c r="D1354" s="131" t="s">
        <v>2828</v>
      </c>
      <c r="E1354" s="131" t="s">
        <v>2861</v>
      </c>
      <c r="F1354" s="129">
        <v>98.35</v>
      </c>
      <c r="G1354" s="129">
        <v>71</v>
      </c>
      <c r="H1354" s="129">
        <v>71</v>
      </c>
      <c r="I1354" s="129">
        <v>70</v>
      </c>
      <c r="J1354" s="129">
        <v>72</v>
      </c>
    </row>
    <row r="1355" spans="1:10" x14ac:dyDescent="0.3">
      <c r="A1355" s="129">
        <v>1354</v>
      </c>
      <c r="B1355" s="131" t="s">
        <v>8326</v>
      </c>
      <c r="C1355" s="131" t="s">
        <v>24</v>
      </c>
      <c r="D1355" s="131" t="s">
        <v>117</v>
      </c>
      <c r="E1355" s="131" t="s">
        <v>2861</v>
      </c>
      <c r="F1355" s="129">
        <v>98.28</v>
      </c>
      <c r="G1355" s="129">
        <v>71</v>
      </c>
      <c r="H1355" s="129">
        <v>31</v>
      </c>
      <c r="I1355" s="129">
        <v>36</v>
      </c>
      <c r="J1355" s="129">
        <v>6</v>
      </c>
    </row>
    <row r="1356" spans="1:10" x14ac:dyDescent="0.3">
      <c r="A1356" s="129">
        <v>1355</v>
      </c>
      <c r="B1356" s="131" t="s">
        <v>9454</v>
      </c>
      <c r="C1356" s="131" t="s">
        <v>28</v>
      </c>
      <c r="D1356" s="131" t="s">
        <v>137</v>
      </c>
      <c r="E1356" s="131" t="s">
        <v>2870</v>
      </c>
      <c r="F1356" s="129">
        <v>98.27</v>
      </c>
      <c r="G1356" s="129">
        <v>71</v>
      </c>
      <c r="H1356" s="129">
        <v>65</v>
      </c>
      <c r="I1356" s="129">
        <v>70</v>
      </c>
      <c r="J1356" s="129">
        <v>72</v>
      </c>
    </row>
    <row r="1357" spans="1:10" x14ac:dyDescent="0.3">
      <c r="A1357" s="129">
        <v>1356</v>
      </c>
      <c r="B1357" s="131" t="s">
        <v>1849</v>
      </c>
      <c r="C1357" s="131" t="s">
        <v>28</v>
      </c>
      <c r="D1357" s="131" t="s">
        <v>137</v>
      </c>
      <c r="E1357" s="131" t="s">
        <v>2870</v>
      </c>
      <c r="F1357" s="129">
        <v>98.25</v>
      </c>
      <c r="G1357" s="129">
        <v>71</v>
      </c>
      <c r="H1357" s="129">
        <v>64</v>
      </c>
      <c r="I1357" s="129">
        <v>69</v>
      </c>
      <c r="J1357" s="129">
        <v>63</v>
      </c>
    </row>
    <row r="1358" spans="1:10" x14ac:dyDescent="0.3">
      <c r="A1358" s="129">
        <v>1357</v>
      </c>
      <c r="B1358" s="131" t="s">
        <v>5246</v>
      </c>
      <c r="C1358" s="131" t="s">
        <v>44</v>
      </c>
      <c r="D1358" s="131" t="s">
        <v>127</v>
      </c>
      <c r="E1358" s="131" t="s">
        <v>2861</v>
      </c>
      <c r="F1358" s="129">
        <v>98.25</v>
      </c>
      <c r="G1358" s="129">
        <v>71</v>
      </c>
      <c r="H1358" s="129">
        <v>90</v>
      </c>
      <c r="I1358" s="129">
        <v>82</v>
      </c>
      <c r="J1358" s="129">
        <v>3</v>
      </c>
    </row>
    <row r="1359" spans="1:10" x14ac:dyDescent="0.3">
      <c r="A1359" s="129">
        <v>1358</v>
      </c>
      <c r="B1359" s="131" t="s">
        <v>439</v>
      </c>
      <c r="C1359" s="131" t="s">
        <v>24</v>
      </c>
      <c r="D1359" s="131" t="s">
        <v>56</v>
      </c>
      <c r="E1359" s="131" t="s">
        <v>2870</v>
      </c>
      <c r="F1359" s="129">
        <v>98.24</v>
      </c>
      <c r="G1359" s="129">
        <v>71</v>
      </c>
      <c r="H1359" s="129">
        <v>79</v>
      </c>
      <c r="I1359" s="129">
        <v>81</v>
      </c>
      <c r="J1359" s="129">
        <v>52</v>
      </c>
    </row>
    <row r="1360" spans="1:10" x14ac:dyDescent="0.3">
      <c r="A1360" s="129">
        <v>1359</v>
      </c>
      <c r="B1360" s="131" t="s">
        <v>9455</v>
      </c>
      <c r="C1360" s="131" t="s">
        <v>28</v>
      </c>
      <c r="D1360" s="131" t="s">
        <v>137</v>
      </c>
      <c r="E1360" s="131" t="s">
        <v>2870</v>
      </c>
      <c r="F1360" s="129">
        <v>98.24</v>
      </c>
      <c r="G1360" s="129">
        <v>71</v>
      </c>
      <c r="H1360" s="129">
        <v>75</v>
      </c>
      <c r="I1360" s="129">
        <v>68</v>
      </c>
      <c r="J1360" s="129">
        <v>28</v>
      </c>
    </row>
    <row r="1361" spans="1:10" x14ac:dyDescent="0.3">
      <c r="A1361" s="129">
        <v>1360</v>
      </c>
      <c r="B1361" s="131" t="s">
        <v>7630</v>
      </c>
      <c r="C1361" s="131" t="s">
        <v>28</v>
      </c>
      <c r="D1361" s="131" t="s">
        <v>137</v>
      </c>
      <c r="E1361" s="131" t="s">
        <v>2859</v>
      </c>
      <c r="F1361" s="129">
        <v>98.24</v>
      </c>
      <c r="G1361" s="129">
        <v>71</v>
      </c>
      <c r="H1361" s="129">
        <v>70</v>
      </c>
      <c r="I1361" s="129">
        <v>55</v>
      </c>
      <c r="J1361" s="129">
        <v>40</v>
      </c>
    </row>
    <row r="1362" spans="1:10" x14ac:dyDescent="0.3">
      <c r="A1362" s="129">
        <v>1361</v>
      </c>
      <c r="B1362" s="131" t="s">
        <v>1166</v>
      </c>
      <c r="C1362" s="131" t="s">
        <v>102</v>
      </c>
      <c r="D1362" s="131" t="s">
        <v>151</v>
      </c>
      <c r="E1362" s="131" t="s">
        <v>2870</v>
      </c>
      <c r="F1362" s="129">
        <v>98.23</v>
      </c>
      <c r="G1362" s="129">
        <v>71</v>
      </c>
      <c r="H1362" s="129">
        <v>46</v>
      </c>
      <c r="I1362" s="129">
        <v>41</v>
      </c>
      <c r="J1362" s="129">
        <v>29</v>
      </c>
    </row>
    <row r="1363" spans="1:10" x14ac:dyDescent="0.3">
      <c r="A1363" s="129">
        <v>1362</v>
      </c>
      <c r="B1363" s="131" t="s">
        <v>118</v>
      </c>
      <c r="C1363" s="131" t="s">
        <v>24</v>
      </c>
      <c r="D1363" s="131" t="s">
        <v>33</v>
      </c>
      <c r="E1363" s="131" t="s">
        <v>2861</v>
      </c>
      <c r="F1363" s="129">
        <v>98.21</v>
      </c>
      <c r="G1363" s="129">
        <v>71</v>
      </c>
      <c r="H1363" s="129">
        <v>48</v>
      </c>
      <c r="I1363" s="129">
        <v>48</v>
      </c>
      <c r="J1363" s="129">
        <v>63</v>
      </c>
    </row>
    <row r="1364" spans="1:10" x14ac:dyDescent="0.3">
      <c r="A1364" s="129">
        <v>1363</v>
      </c>
      <c r="B1364" s="131" t="s">
        <v>1585</v>
      </c>
      <c r="C1364" s="131" t="s">
        <v>48</v>
      </c>
      <c r="D1364" s="131" t="s">
        <v>153</v>
      </c>
      <c r="E1364" s="131" t="s">
        <v>2870</v>
      </c>
      <c r="F1364" s="129">
        <v>98.19</v>
      </c>
      <c r="G1364" s="129">
        <v>71</v>
      </c>
      <c r="H1364" s="129">
        <v>71</v>
      </c>
      <c r="I1364" s="129">
        <v>77</v>
      </c>
      <c r="J1364" s="129">
        <v>75</v>
      </c>
    </row>
    <row r="1365" spans="1:10" x14ac:dyDescent="0.3">
      <c r="A1365" s="129">
        <v>1364</v>
      </c>
      <c r="B1365" s="131" t="s">
        <v>142</v>
      </c>
      <c r="C1365" s="131" t="s">
        <v>44</v>
      </c>
      <c r="D1365" s="131" t="s">
        <v>143</v>
      </c>
      <c r="E1365" s="131" t="s">
        <v>2870</v>
      </c>
      <c r="F1365" s="129">
        <v>98.18</v>
      </c>
      <c r="G1365" s="129">
        <v>71</v>
      </c>
      <c r="H1365" s="129">
        <v>48</v>
      </c>
      <c r="I1365" s="129">
        <v>68</v>
      </c>
      <c r="J1365" s="129">
        <v>42</v>
      </c>
    </row>
    <row r="1366" spans="1:10" x14ac:dyDescent="0.3">
      <c r="A1366" s="129">
        <v>1365</v>
      </c>
      <c r="B1366" s="131" t="s">
        <v>1763</v>
      </c>
      <c r="C1366" s="131" t="s">
        <v>31</v>
      </c>
      <c r="D1366" s="131" t="s">
        <v>2833</v>
      </c>
      <c r="E1366" s="131" t="s">
        <v>2861</v>
      </c>
      <c r="F1366" s="129">
        <v>98.18</v>
      </c>
      <c r="G1366" s="129">
        <v>71</v>
      </c>
      <c r="H1366" s="129">
        <v>94</v>
      </c>
      <c r="I1366" s="129">
        <v>93</v>
      </c>
      <c r="J1366" s="129">
        <v>93</v>
      </c>
    </row>
    <row r="1367" spans="1:10" x14ac:dyDescent="0.3">
      <c r="A1367" s="129">
        <v>1366</v>
      </c>
      <c r="B1367" s="131" t="s">
        <v>3015</v>
      </c>
      <c r="C1367" s="131" t="s">
        <v>28</v>
      </c>
      <c r="D1367" s="131" t="s">
        <v>2828</v>
      </c>
      <c r="E1367" s="131" t="s">
        <v>2861</v>
      </c>
      <c r="F1367" s="129">
        <v>98.17</v>
      </c>
      <c r="G1367" s="129">
        <v>71</v>
      </c>
      <c r="H1367" s="129">
        <v>83</v>
      </c>
      <c r="I1367" s="129">
        <v>66</v>
      </c>
      <c r="J1367" s="129">
        <v>78</v>
      </c>
    </row>
    <row r="1368" spans="1:10" x14ac:dyDescent="0.3">
      <c r="A1368" s="129">
        <v>1367</v>
      </c>
      <c r="B1368" s="131" t="s">
        <v>966</v>
      </c>
      <c r="C1368" s="131" t="s">
        <v>28</v>
      </c>
      <c r="D1368" s="131" t="s">
        <v>2827</v>
      </c>
      <c r="E1368" s="131" t="s">
        <v>2870</v>
      </c>
      <c r="F1368" s="129">
        <v>98.17</v>
      </c>
      <c r="G1368" s="129">
        <v>71</v>
      </c>
      <c r="H1368" s="129">
        <v>63</v>
      </c>
      <c r="I1368" s="129">
        <v>74</v>
      </c>
      <c r="J1368" s="129">
        <v>55</v>
      </c>
    </row>
    <row r="1369" spans="1:10" x14ac:dyDescent="0.3">
      <c r="A1369" s="129">
        <v>1368</v>
      </c>
      <c r="B1369" s="131" t="s">
        <v>9456</v>
      </c>
      <c r="C1369" s="131" t="s">
        <v>36</v>
      </c>
      <c r="D1369" s="131" t="s">
        <v>365</v>
      </c>
      <c r="E1369" s="131" t="s">
        <v>2861</v>
      </c>
      <c r="F1369" s="129">
        <v>98.16</v>
      </c>
      <c r="G1369" s="129">
        <v>71</v>
      </c>
      <c r="H1369" s="129">
        <v>43</v>
      </c>
      <c r="I1369" s="129">
        <v>0</v>
      </c>
      <c r="J1369" s="129">
        <v>2</v>
      </c>
    </row>
    <row r="1370" spans="1:10" x14ac:dyDescent="0.3">
      <c r="A1370" s="129">
        <v>1369</v>
      </c>
      <c r="B1370" s="131" t="s">
        <v>1230</v>
      </c>
      <c r="C1370" s="131" t="s">
        <v>48</v>
      </c>
      <c r="D1370" s="131" t="s">
        <v>1168</v>
      </c>
      <c r="E1370" s="131" t="s">
        <v>2870</v>
      </c>
      <c r="F1370" s="129">
        <v>98.13</v>
      </c>
      <c r="G1370" s="129">
        <v>71</v>
      </c>
      <c r="H1370" s="129">
        <v>79</v>
      </c>
      <c r="I1370" s="129">
        <v>66</v>
      </c>
      <c r="J1370" s="129">
        <v>89</v>
      </c>
    </row>
    <row r="1371" spans="1:10" x14ac:dyDescent="0.3">
      <c r="A1371" s="129">
        <v>1370</v>
      </c>
      <c r="B1371" s="131" t="s">
        <v>1063</v>
      </c>
      <c r="C1371" s="131" t="s">
        <v>36</v>
      </c>
      <c r="D1371" s="131" t="s">
        <v>1064</v>
      </c>
      <c r="E1371" s="131" t="s">
        <v>2870</v>
      </c>
      <c r="F1371" s="129">
        <v>98.13</v>
      </c>
      <c r="G1371" s="129">
        <v>71</v>
      </c>
      <c r="H1371" s="129">
        <v>54</v>
      </c>
      <c r="I1371" s="129">
        <v>85</v>
      </c>
      <c r="J1371" s="129">
        <v>42</v>
      </c>
    </row>
    <row r="1372" spans="1:10" x14ac:dyDescent="0.3">
      <c r="A1372" s="129">
        <v>1371</v>
      </c>
      <c r="B1372" s="131" t="s">
        <v>1681</v>
      </c>
      <c r="C1372" s="131" t="s">
        <v>48</v>
      </c>
      <c r="D1372" s="131" t="s">
        <v>153</v>
      </c>
      <c r="E1372" s="131" t="s">
        <v>2861</v>
      </c>
      <c r="F1372" s="129">
        <v>98.13</v>
      </c>
      <c r="G1372" s="129">
        <v>71</v>
      </c>
      <c r="H1372" s="129">
        <v>76</v>
      </c>
      <c r="I1372" s="129">
        <v>70</v>
      </c>
      <c r="J1372" s="129">
        <v>75</v>
      </c>
    </row>
    <row r="1373" spans="1:10" x14ac:dyDescent="0.3">
      <c r="A1373" s="129">
        <v>1372</v>
      </c>
      <c r="B1373" s="131" t="s">
        <v>872</v>
      </c>
      <c r="C1373" s="131" t="s">
        <v>36</v>
      </c>
      <c r="D1373" s="131" t="s">
        <v>390</v>
      </c>
      <c r="E1373" s="131" t="s">
        <v>2870</v>
      </c>
      <c r="F1373" s="129">
        <v>98.11</v>
      </c>
      <c r="G1373" s="129">
        <v>71</v>
      </c>
      <c r="H1373" s="129">
        <v>62</v>
      </c>
      <c r="I1373" s="129">
        <v>69</v>
      </c>
      <c r="J1373" s="129">
        <v>62</v>
      </c>
    </row>
    <row r="1374" spans="1:10" x14ac:dyDescent="0.3">
      <c r="A1374" s="129">
        <v>1373</v>
      </c>
      <c r="B1374" s="131" t="s">
        <v>9457</v>
      </c>
      <c r="C1374" s="131" t="s">
        <v>24</v>
      </c>
      <c r="D1374" s="131" t="s">
        <v>1367</v>
      </c>
      <c r="E1374" s="131" t="s">
        <v>2861</v>
      </c>
      <c r="F1374" s="129">
        <v>98.11</v>
      </c>
      <c r="G1374" s="129">
        <v>71</v>
      </c>
      <c r="H1374" s="129">
        <v>23</v>
      </c>
      <c r="I1374" s="129">
        <v>26</v>
      </c>
      <c r="J1374" s="129">
        <v>87</v>
      </c>
    </row>
    <row r="1375" spans="1:10" x14ac:dyDescent="0.3">
      <c r="A1375" s="129">
        <v>1374</v>
      </c>
      <c r="B1375" s="131" t="s">
        <v>2456</v>
      </c>
      <c r="C1375" s="131" t="s">
        <v>48</v>
      </c>
      <c r="D1375" s="131" t="s">
        <v>153</v>
      </c>
      <c r="E1375" s="131" t="s">
        <v>2870</v>
      </c>
      <c r="F1375" s="129">
        <v>98.1</v>
      </c>
      <c r="G1375" s="129">
        <v>71</v>
      </c>
      <c r="H1375" s="129">
        <v>77</v>
      </c>
      <c r="I1375" s="129">
        <v>44</v>
      </c>
      <c r="J1375" s="129">
        <v>34</v>
      </c>
    </row>
    <row r="1376" spans="1:10" x14ac:dyDescent="0.3">
      <c r="A1376" s="129">
        <v>1375</v>
      </c>
      <c r="B1376" s="131" t="s">
        <v>1215</v>
      </c>
      <c r="C1376" s="131" t="s">
        <v>245</v>
      </c>
      <c r="D1376" s="131" t="s">
        <v>2842</v>
      </c>
      <c r="E1376" s="131" t="s">
        <v>2870</v>
      </c>
      <c r="F1376" s="129">
        <v>98.09</v>
      </c>
      <c r="G1376" s="129">
        <v>71</v>
      </c>
      <c r="H1376" s="129">
        <v>64</v>
      </c>
      <c r="I1376" s="129">
        <v>44</v>
      </c>
      <c r="J1376" s="129">
        <v>47</v>
      </c>
    </row>
    <row r="1377" spans="1:10" x14ac:dyDescent="0.3">
      <c r="A1377" s="129">
        <v>1376</v>
      </c>
      <c r="B1377" s="131" t="s">
        <v>1091</v>
      </c>
      <c r="C1377" s="131" t="s">
        <v>24</v>
      </c>
      <c r="D1377" s="131" t="s">
        <v>169</v>
      </c>
      <c r="E1377" s="131" t="s">
        <v>2870</v>
      </c>
      <c r="F1377" s="129">
        <v>98.07</v>
      </c>
      <c r="G1377" s="129">
        <v>71</v>
      </c>
      <c r="H1377" s="129">
        <v>75</v>
      </c>
      <c r="I1377" s="129">
        <v>82</v>
      </c>
      <c r="J1377" s="129">
        <v>58</v>
      </c>
    </row>
    <row r="1378" spans="1:10" x14ac:dyDescent="0.3">
      <c r="A1378" s="129">
        <v>1377</v>
      </c>
      <c r="B1378" s="131" t="s">
        <v>9458</v>
      </c>
      <c r="C1378" s="131" t="s">
        <v>31</v>
      </c>
      <c r="D1378" s="131" t="s">
        <v>60</v>
      </c>
      <c r="E1378" s="131" t="s">
        <v>2861</v>
      </c>
      <c r="F1378" s="129">
        <v>98.07</v>
      </c>
      <c r="G1378" s="129">
        <v>71</v>
      </c>
      <c r="H1378" s="129">
        <v>67</v>
      </c>
      <c r="I1378" s="129">
        <v>75</v>
      </c>
      <c r="J1378" s="129">
        <v>78</v>
      </c>
    </row>
    <row r="1379" spans="1:10" x14ac:dyDescent="0.3">
      <c r="A1379" s="129">
        <v>1378</v>
      </c>
      <c r="B1379" s="131" t="s">
        <v>9459</v>
      </c>
      <c r="C1379" s="131" t="s">
        <v>28</v>
      </c>
      <c r="D1379" s="131" t="s">
        <v>137</v>
      </c>
      <c r="E1379" s="131" t="s">
        <v>2870</v>
      </c>
      <c r="F1379" s="129">
        <v>98.06</v>
      </c>
      <c r="G1379" s="129">
        <v>71</v>
      </c>
      <c r="H1379" s="129">
        <v>60</v>
      </c>
      <c r="I1379" s="129">
        <v>61</v>
      </c>
      <c r="J1379" s="129">
        <v>56</v>
      </c>
    </row>
    <row r="1380" spans="1:10" x14ac:dyDescent="0.3">
      <c r="A1380" s="129">
        <v>1379</v>
      </c>
      <c r="B1380" s="131" t="s">
        <v>476</v>
      </c>
      <c r="C1380" s="131" t="s">
        <v>48</v>
      </c>
      <c r="D1380" s="131" t="s">
        <v>153</v>
      </c>
      <c r="E1380" s="131" t="s">
        <v>2870</v>
      </c>
      <c r="F1380" s="129">
        <v>98.04</v>
      </c>
      <c r="G1380" s="129">
        <v>71</v>
      </c>
      <c r="H1380" s="129">
        <v>68</v>
      </c>
      <c r="I1380" s="129">
        <v>51</v>
      </c>
      <c r="J1380" s="129">
        <v>50</v>
      </c>
    </row>
    <row r="1381" spans="1:10" x14ac:dyDescent="0.3">
      <c r="A1381" s="129">
        <v>1380</v>
      </c>
      <c r="B1381" s="131" t="s">
        <v>3091</v>
      </c>
      <c r="C1381" s="131" t="s">
        <v>24</v>
      </c>
      <c r="D1381" s="131" t="s">
        <v>512</v>
      </c>
      <c r="E1381" s="131" t="s">
        <v>2861</v>
      </c>
      <c r="F1381" s="129">
        <v>98.03</v>
      </c>
      <c r="G1381" s="129">
        <v>71</v>
      </c>
      <c r="H1381" s="129">
        <v>71</v>
      </c>
      <c r="I1381" s="129">
        <v>77</v>
      </c>
      <c r="J1381" s="129">
        <v>65</v>
      </c>
    </row>
    <row r="1382" spans="1:10" x14ac:dyDescent="0.3">
      <c r="A1382" s="129">
        <v>1381</v>
      </c>
      <c r="B1382" s="131" t="s">
        <v>9460</v>
      </c>
      <c r="C1382" s="131" t="s">
        <v>24</v>
      </c>
      <c r="D1382" s="131" t="s">
        <v>70</v>
      </c>
      <c r="E1382" s="131" t="s">
        <v>2861</v>
      </c>
      <c r="F1382" s="129">
        <v>98.02</v>
      </c>
      <c r="G1382" s="129">
        <v>70</v>
      </c>
      <c r="H1382" s="129">
        <v>32</v>
      </c>
      <c r="I1382" s="129">
        <v>30</v>
      </c>
      <c r="J1382" s="129">
        <v>23</v>
      </c>
    </row>
    <row r="1383" spans="1:10" x14ac:dyDescent="0.3">
      <c r="A1383" s="129">
        <v>1382</v>
      </c>
      <c r="B1383" s="131" t="s">
        <v>1023</v>
      </c>
      <c r="C1383" s="131" t="s">
        <v>28</v>
      </c>
      <c r="D1383" s="131" t="s">
        <v>2828</v>
      </c>
      <c r="E1383" s="131" t="s">
        <v>2870</v>
      </c>
      <c r="F1383" s="129">
        <v>98.02</v>
      </c>
      <c r="G1383" s="129">
        <v>70</v>
      </c>
      <c r="H1383" s="129">
        <v>76</v>
      </c>
      <c r="I1383" s="129">
        <v>87</v>
      </c>
      <c r="J1383" s="129">
        <v>53</v>
      </c>
    </row>
    <row r="1384" spans="1:10" x14ac:dyDescent="0.3">
      <c r="A1384" s="129">
        <v>1383</v>
      </c>
      <c r="B1384" s="131" t="s">
        <v>2400</v>
      </c>
      <c r="C1384" s="131" t="s">
        <v>44</v>
      </c>
      <c r="D1384" s="131" t="s">
        <v>111</v>
      </c>
      <c r="E1384" s="131" t="s">
        <v>2861</v>
      </c>
      <c r="F1384" s="129">
        <v>98</v>
      </c>
      <c r="G1384" s="129">
        <v>70</v>
      </c>
      <c r="H1384" s="129">
        <v>60</v>
      </c>
      <c r="I1384" s="129">
        <v>18</v>
      </c>
      <c r="J1384" s="129">
        <v>18</v>
      </c>
    </row>
    <row r="1385" spans="1:10" x14ac:dyDescent="0.3">
      <c r="A1385" s="129">
        <v>1384</v>
      </c>
      <c r="B1385" s="131" t="s">
        <v>1974</v>
      </c>
      <c r="C1385" s="131" t="s">
        <v>48</v>
      </c>
      <c r="D1385" s="131" t="s">
        <v>47</v>
      </c>
      <c r="E1385" s="131" t="s">
        <v>2870</v>
      </c>
      <c r="F1385" s="129">
        <v>98</v>
      </c>
      <c r="G1385" s="129">
        <v>70</v>
      </c>
      <c r="H1385" s="129">
        <v>80</v>
      </c>
      <c r="I1385" s="129">
        <v>63</v>
      </c>
      <c r="J1385" s="129">
        <v>64</v>
      </c>
    </row>
    <row r="1386" spans="1:10" x14ac:dyDescent="0.3">
      <c r="A1386" s="129">
        <v>1385</v>
      </c>
      <c r="B1386" s="131" t="s">
        <v>911</v>
      </c>
      <c r="C1386" s="131" t="s">
        <v>36</v>
      </c>
      <c r="D1386" s="131" t="s">
        <v>225</v>
      </c>
      <c r="E1386" s="131" t="s">
        <v>2870</v>
      </c>
      <c r="F1386" s="129">
        <v>97.99</v>
      </c>
      <c r="G1386" s="129">
        <v>70</v>
      </c>
      <c r="H1386" s="129">
        <v>83</v>
      </c>
      <c r="I1386" s="129">
        <v>77</v>
      </c>
      <c r="J1386" s="129">
        <v>66</v>
      </c>
    </row>
    <row r="1387" spans="1:10" x14ac:dyDescent="0.3">
      <c r="A1387" s="129">
        <v>1386</v>
      </c>
      <c r="B1387" s="131" t="s">
        <v>2059</v>
      </c>
      <c r="C1387" s="131" t="s">
        <v>115</v>
      </c>
      <c r="D1387" s="131" t="s">
        <v>121</v>
      </c>
      <c r="E1387" s="131" t="s">
        <v>2861</v>
      </c>
      <c r="F1387" s="129">
        <v>97.98</v>
      </c>
      <c r="G1387" s="129">
        <v>70</v>
      </c>
      <c r="H1387" s="129">
        <v>70</v>
      </c>
      <c r="I1387" s="129">
        <v>73</v>
      </c>
      <c r="J1387" s="129">
        <v>72</v>
      </c>
    </row>
    <row r="1388" spans="1:10" x14ac:dyDescent="0.3">
      <c r="A1388" s="129">
        <v>1387</v>
      </c>
      <c r="B1388" s="131" t="s">
        <v>9461</v>
      </c>
      <c r="C1388" s="131" t="s">
        <v>28</v>
      </c>
      <c r="D1388" s="131" t="s">
        <v>137</v>
      </c>
      <c r="E1388" s="131" t="s">
        <v>2861</v>
      </c>
      <c r="F1388" s="129">
        <v>97.98</v>
      </c>
      <c r="G1388" s="129">
        <v>70</v>
      </c>
      <c r="H1388" s="129">
        <v>66</v>
      </c>
      <c r="I1388" s="129">
        <v>73</v>
      </c>
      <c r="J1388" s="129">
        <v>60</v>
      </c>
    </row>
    <row r="1389" spans="1:10" x14ac:dyDescent="0.3">
      <c r="A1389" s="129">
        <v>1388</v>
      </c>
      <c r="B1389" s="131" t="s">
        <v>1101</v>
      </c>
      <c r="C1389" s="131" t="s">
        <v>28</v>
      </c>
      <c r="D1389" s="131" t="s">
        <v>2829</v>
      </c>
      <c r="E1389" s="131" t="s">
        <v>2870</v>
      </c>
      <c r="F1389" s="129">
        <v>97.97</v>
      </c>
      <c r="G1389" s="129">
        <v>70</v>
      </c>
      <c r="H1389" s="129">
        <v>58</v>
      </c>
      <c r="I1389" s="129">
        <v>53</v>
      </c>
      <c r="J1389" s="129">
        <v>52</v>
      </c>
    </row>
    <row r="1390" spans="1:10" x14ac:dyDescent="0.3">
      <c r="A1390" s="129">
        <v>1389</v>
      </c>
      <c r="B1390" s="131" t="s">
        <v>8871</v>
      </c>
      <c r="C1390" s="131" t="s">
        <v>28</v>
      </c>
      <c r="D1390" s="131" t="s">
        <v>2828</v>
      </c>
      <c r="E1390" s="131" t="s">
        <v>2861</v>
      </c>
      <c r="F1390" s="129">
        <v>97.97</v>
      </c>
      <c r="G1390" s="129">
        <v>70</v>
      </c>
      <c r="H1390" s="129">
        <v>66</v>
      </c>
      <c r="I1390" s="129">
        <v>28</v>
      </c>
      <c r="J1390" s="129">
        <v>69</v>
      </c>
    </row>
    <row r="1391" spans="1:10" x14ac:dyDescent="0.3">
      <c r="A1391" s="129">
        <v>1390</v>
      </c>
      <c r="B1391" s="131" t="s">
        <v>7795</v>
      </c>
      <c r="C1391" s="131" t="s">
        <v>28</v>
      </c>
      <c r="D1391" s="131" t="s">
        <v>137</v>
      </c>
      <c r="E1391" s="131" t="s">
        <v>2870</v>
      </c>
      <c r="F1391" s="129">
        <v>97.96</v>
      </c>
      <c r="G1391" s="129">
        <v>70</v>
      </c>
      <c r="H1391" s="129">
        <v>66</v>
      </c>
      <c r="I1391" s="129">
        <v>67</v>
      </c>
      <c r="J1391" s="129">
        <v>64</v>
      </c>
    </row>
    <row r="1392" spans="1:10" x14ac:dyDescent="0.3">
      <c r="A1392" s="129">
        <v>1391</v>
      </c>
      <c r="B1392" s="131" t="s">
        <v>9462</v>
      </c>
      <c r="C1392" s="131" t="s">
        <v>31</v>
      </c>
      <c r="D1392" s="131" t="s">
        <v>2833</v>
      </c>
      <c r="E1392" s="131" t="s">
        <v>2861</v>
      </c>
      <c r="F1392" s="129">
        <v>97.96</v>
      </c>
      <c r="G1392" s="129">
        <v>70</v>
      </c>
      <c r="H1392" s="129">
        <v>74</v>
      </c>
      <c r="I1392" s="129">
        <v>43</v>
      </c>
      <c r="J1392" s="129">
        <v>27</v>
      </c>
    </row>
    <row r="1393" spans="1:10" x14ac:dyDescent="0.3">
      <c r="A1393" s="129">
        <v>1392</v>
      </c>
      <c r="B1393" s="131" t="s">
        <v>984</v>
      </c>
      <c r="C1393" s="131" t="s">
        <v>150</v>
      </c>
      <c r="D1393" s="131" t="s">
        <v>2835</v>
      </c>
      <c r="E1393" s="131" t="s">
        <v>2870</v>
      </c>
      <c r="F1393" s="129">
        <v>97.96</v>
      </c>
      <c r="G1393" s="129">
        <v>70</v>
      </c>
      <c r="H1393" s="129">
        <v>52</v>
      </c>
      <c r="I1393" s="129">
        <v>27</v>
      </c>
      <c r="J1393" s="129">
        <v>62</v>
      </c>
    </row>
    <row r="1394" spans="1:10" x14ac:dyDescent="0.3">
      <c r="A1394" s="129">
        <v>1393</v>
      </c>
      <c r="B1394" s="131" t="s">
        <v>1920</v>
      </c>
      <c r="C1394" s="131" t="s">
        <v>31</v>
      </c>
      <c r="D1394" s="131" t="s">
        <v>2825</v>
      </c>
      <c r="E1394" s="131" t="s">
        <v>2861</v>
      </c>
      <c r="F1394" s="129">
        <v>97.94</v>
      </c>
      <c r="G1394" s="129">
        <v>70</v>
      </c>
      <c r="H1394" s="129">
        <v>75</v>
      </c>
      <c r="I1394" s="129">
        <v>82</v>
      </c>
      <c r="J1394" s="129">
        <v>40</v>
      </c>
    </row>
    <row r="1395" spans="1:10" x14ac:dyDescent="0.3">
      <c r="A1395" s="129">
        <v>1394</v>
      </c>
      <c r="B1395" s="131" t="s">
        <v>1371</v>
      </c>
      <c r="C1395" s="131" t="s">
        <v>28</v>
      </c>
      <c r="D1395" s="131" t="s">
        <v>2828</v>
      </c>
      <c r="E1395" s="131" t="s">
        <v>2861</v>
      </c>
      <c r="F1395" s="129">
        <v>97.93</v>
      </c>
      <c r="G1395" s="129">
        <v>70</v>
      </c>
      <c r="H1395" s="129">
        <v>85</v>
      </c>
      <c r="I1395" s="129">
        <v>67</v>
      </c>
      <c r="J1395" s="129">
        <v>84</v>
      </c>
    </row>
    <row r="1396" spans="1:10" x14ac:dyDescent="0.3">
      <c r="A1396" s="129">
        <v>1395</v>
      </c>
      <c r="B1396" s="131" t="s">
        <v>7699</v>
      </c>
      <c r="C1396" s="131" t="s">
        <v>28</v>
      </c>
      <c r="D1396" s="131" t="s">
        <v>137</v>
      </c>
      <c r="E1396" s="131" t="s">
        <v>2870</v>
      </c>
      <c r="F1396" s="129">
        <v>97.93</v>
      </c>
      <c r="G1396" s="129">
        <v>70</v>
      </c>
      <c r="H1396" s="129">
        <v>72</v>
      </c>
      <c r="I1396" s="129">
        <v>76</v>
      </c>
      <c r="J1396" s="129">
        <v>66</v>
      </c>
    </row>
    <row r="1397" spans="1:10" x14ac:dyDescent="0.3">
      <c r="A1397" s="129">
        <v>1396</v>
      </c>
      <c r="B1397" s="131" t="s">
        <v>7400</v>
      </c>
      <c r="C1397" s="131" t="s">
        <v>24</v>
      </c>
      <c r="D1397" s="131" t="s">
        <v>228</v>
      </c>
      <c r="E1397" s="131" t="s">
        <v>2861</v>
      </c>
      <c r="F1397" s="129">
        <v>97.92</v>
      </c>
      <c r="G1397" s="129">
        <v>70</v>
      </c>
      <c r="H1397" s="129">
        <v>37</v>
      </c>
      <c r="I1397" s="129">
        <v>59</v>
      </c>
      <c r="J1397" s="129">
        <v>64</v>
      </c>
    </row>
    <row r="1398" spans="1:10" x14ac:dyDescent="0.3">
      <c r="A1398" s="129">
        <v>1397</v>
      </c>
      <c r="B1398" s="131" t="s">
        <v>2871</v>
      </c>
      <c r="C1398" s="131" t="s">
        <v>24</v>
      </c>
      <c r="D1398" s="131" t="s">
        <v>441</v>
      </c>
      <c r="E1398" s="131" t="s">
        <v>2861</v>
      </c>
      <c r="F1398" s="129">
        <v>97.88</v>
      </c>
      <c r="G1398" s="129">
        <v>70</v>
      </c>
      <c r="H1398" s="129">
        <v>88</v>
      </c>
      <c r="I1398" s="129">
        <v>98</v>
      </c>
      <c r="J1398" s="129">
        <v>97</v>
      </c>
    </row>
    <row r="1399" spans="1:10" x14ac:dyDescent="0.3">
      <c r="A1399" s="129">
        <v>1398</v>
      </c>
      <c r="B1399" s="131" t="s">
        <v>2137</v>
      </c>
      <c r="C1399" s="131" t="s">
        <v>44</v>
      </c>
      <c r="D1399" s="131" t="s">
        <v>111</v>
      </c>
      <c r="E1399" s="131" t="s">
        <v>2861</v>
      </c>
      <c r="F1399" s="129">
        <v>97.88</v>
      </c>
      <c r="G1399" s="129">
        <v>70</v>
      </c>
      <c r="H1399" s="129">
        <v>69</v>
      </c>
      <c r="I1399" s="129">
        <v>77</v>
      </c>
      <c r="J1399" s="129">
        <v>45</v>
      </c>
    </row>
    <row r="1400" spans="1:10" x14ac:dyDescent="0.3">
      <c r="A1400" s="129">
        <v>1399</v>
      </c>
      <c r="B1400" s="131" t="s">
        <v>8904</v>
      </c>
      <c r="C1400" s="131" t="s">
        <v>36</v>
      </c>
      <c r="D1400" s="131" t="s">
        <v>276</v>
      </c>
      <c r="E1400" s="131" t="s">
        <v>2861</v>
      </c>
      <c r="F1400" s="129">
        <v>97.88</v>
      </c>
      <c r="G1400" s="129">
        <v>70</v>
      </c>
      <c r="H1400" s="129">
        <v>41</v>
      </c>
      <c r="I1400" s="129">
        <v>18</v>
      </c>
      <c r="J1400" s="129">
        <v>62</v>
      </c>
    </row>
    <row r="1401" spans="1:10" x14ac:dyDescent="0.3">
      <c r="A1401" s="129">
        <v>1400</v>
      </c>
      <c r="B1401" s="131" t="s">
        <v>9463</v>
      </c>
      <c r="C1401" s="131" t="s">
        <v>28</v>
      </c>
      <c r="D1401" s="131" t="s">
        <v>137</v>
      </c>
      <c r="E1401" s="131" t="s">
        <v>2861</v>
      </c>
      <c r="F1401" s="129">
        <v>97.86</v>
      </c>
      <c r="G1401" s="129">
        <v>70</v>
      </c>
      <c r="H1401" s="129">
        <v>69</v>
      </c>
      <c r="I1401" s="129">
        <v>74</v>
      </c>
      <c r="J1401" s="129">
        <v>85</v>
      </c>
    </row>
    <row r="1402" spans="1:10" x14ac:dyDescent="0.3">
      <c r="A1402" s="129">
        <v>1401</v>
      </c>
      <c r="B1402" s="131" t="s">
        <v>2479</v>
      </c>
      <c r="C1402" s="131" t="s">
        <v>44</v>
      </c>
      <c r="D1402" s="131" t="s">
        <v>111</v>
      </c>
      <c r="E1402" s="131" t="s">
        <v>2870</v>
      </c>
      <c r="F1402" s="129">
        <v>97.83</v>
      </c>
      <c r="G1402" s="129">
        <v>70</v>
      </c>
      <c r="H1402" s="129">
        <v>89</v>
      </c>
      <c r="I1402" s="129">
        <v>98</v>
      </c>
      <c r="J1402" s="129">
        <v>99</v>
      </c>
    </row>
    <row r="1403" spans="1:10" x14ac:dyDescent="0.3">
      <c r="A1403" s="129">
        <v>1402</v>
      </c>
      <c r="B1403" s="131" t="s">
        <v>745</v>
      </c>
      <c r="C1403" s="131" t="s">
        <v>24</v>
      </c>
      <c r="D1403" s="131" t="s">
        <v>228</v>
      </c>
      <c r="E1403" s="131" t="s">
        <v>2870</v>
      </c>
      <c r="F1403" s="129">
        <v>97.82</v>
      </c>
      <c r="G1403" s="129">
        <v>70</v>
      </c>
      <c r="H1403" s="129">
        <v>58</v>
      </c>
      <c r="I1403" s="129">
        <v>85</v>
      </c>
      <c r="J1403" s="129">
        <v>42</v>
      </c>
    </row>
    <row r="1404" spans="1:10" x14ac:dyDescent="0.3">
      <c r="A1404" s="129">
        <v>1403</v>
      </c>
      <c r="B1404" s="131" t="s">
        <v>9464</v>
      </c>
      <c r="C1404" s="131" t="s">
        <v>28</v>
      </c>
      <c r="D1404" s="131" t="s">
        <v>182</v>
      </c>
      <c r="E1404" s="131" t="s">
        <v>2861</v>
      </c>
      <c r="F1404" s="129">
        <v>97.8</v>
      </c>
      <c r="G1404" s="129">
        <v>70</v>
      </c>
      <c r="H1404" s="129">
        <v>15</v>
      </c>
      <c r="I1404" s="129">
        <v>8</v>
      </c>
      <c r="J1404" s="129">
        <v>11</v>
      </c>
    </row>
    <row r="1405" spans="1:10" x14ac:dyDescent="0.3">
      <c r="A1405" s="129">
        <v>1404</v>
      </c>
      <c r="B1405" s="131" t="s">
        <v>1798</v>
      </c>
      <c r="C1405" s="131" t="s">
        <v>28</v>
      </c>
      <c r="D1405" s="131" t="s">
        <v>2828</v>
      </c>
      <c r="E1405" s="131" t="s">
        <v>2861</v>
      </c>
      <c r="F1405" s="129">
        <v>97.78</v>
      </c>
      <c r="G1405" s="129">
        <v>70</v>
      </c>
      <c r="H1405" s="129">
        <v>73</v>
      </c>
      <c r="I1405" s="129">
        <v>66</v>
      </c>
      <c r="J1405" s="129">
        <v>86</v>
      </c>
    </row>
    <row r="1406" spans="1:10" x14ac:dyDescent="0.3">
      <c r="A1406" s="129">
        <v>1405</v>
      </c>
      <c r="B1406" s="131" t="s">
        <v>2366</v>
      </c>
      <c r="C1406" s="131" t="s">
        <v>31</v>
      </c>
      <c r="D1406" s="131" t="s">
        <v>2825</v>
      </c>
      <c r="E1406" s="131" t="s">
        <v>2861</v>
      </c>
      <c r="F1406" s="129">
        <v>97.75</v>
      </c>
      <c r="G1406" s="129">
        <v>70</v>
      </c>
      <c r="H1406" s="129">
        <v>72</v>
      </c>
      <c r="I1406" s="129">
        <v>66</v>
      </c>
      <c r="J1406" s="129">
        <v>42</v>
      </c>
    </row>
    <row r="1407" spans="1:10" x14ac:dyDescent="0.3">
      <c r="A1407" s="129">
        <v>1406</v>
      </c>
      <c r="B1407" s="131" t="s">
        <v>5066</v>
      </c>
      <c r="C1407" s="131" t="s">
        <v>31</v>
      </c>
      <c r="D1407" s="131" t="s">
        <v>88</v>
      </c>
      <c r="E1407" s="131" t="s">
        <v>2861</v>
      </c>
      <c r="F1407" s="129">
        <v>97.74</v>
      </c>
      <c r="G1407" s="129">
        <v>70</v>
      </c>
      <c r="H1407" s="129">
        <v>36</v>
      </c>
      <c r="I1407" s="129">
        <v>28</v>
      </c>
      <c r="J1407" s="129">
        <v>37</v>
      </c>
    </row>
    <row r="1408" spans="1:10" x14ac:dyDescent="0.3">
      <c r="A1408" s="129">
        <v>1407</v>
      </c>
      <c r="B1408" s="131" t="s">
        <v>1190</v>
      </c>
      <c r="C1408" s="131" t="s">
        <v>36</v>
      </c>
      <c r="D1408" s="131" t="s">
        <v>76</v>
      </c>
      <c r="E1408" s="131" t="s">
        <v>2861</v>
      </c>
      <c r="F1408" s="129">
        <v>97.73</v>
      </c>
      <c r="G1408" s="129">
        <v>70</v>
      </c>
      <c r="H1408" s="129">
        <v>59</v>
      </c>
      <c r="I1408" s="129">
        <v>28</v>
      </c>
      <c r="J1408" s="129">
        <v>54</v>
      </c>
    </row>
    <row r="1409" spans="1:10" x14ac:dyDescent="0.3">
      <c r="A1409" s="129">
        <v>1408</v>
      </c>
      <c r="B1409" s="131" t="s">
        <v>1258</v>
      </c>
      <c r="C1409" s="131" t="s">
        <v>115</v>
      </c>
      <c r="D1409" s="131" t="s">
        <v>200</v>
      </c>
      <c r="E1409" s="131" t="s">
        <v>2870</v>
      </c>
      <c r="F1409" s="129">
        <v>97.72</v>
      </c>
      <c r="G1409" s="129">
        <v>70</v>
      </c>
      <c r="H1409" s="129">
        <v>63</v>
      </c>
      <c r="I1409" s="129">
        <v>60</v>
      </c>
      <c r="J1409" s="129">
        <v>52</v>
      </c>
    </row>
    <row r="1410" spans="1:10" x14ac:dyDescent="0.3">
      <c r="A1410" s="129">
        <v>1409</v>
      </c>
      <c r="B1410" s="131" t="s">
        <v>662</v>
      </c>
      <c r="C1410" s="131" t="s">
        <v>115</v>
      </c>
      <c r="D1410" s="131" t="s">
        <v>200</v>
      </c>
      <c r="E1410" s="131" t="s">
        <v>2870</v>
      </c>
      <c r="F1410" s="129">
        <v>97.72</v>
      </c>
      <c r="G1410" s="129">
        <v>70</v>
      </c>
      <c r="H1410" s="129">
        <v>77</v>
      </c>
      <c r="I1410" s="129">
        <v>66</v>
      </c>
      <c r="J1410" s="129">
        <v>60</v>
      </c>
    </row>
    <row r="1411" spans="1:10" x14ac:dyDescent="0.3">
      <c r="A1411" s="129">
        <v>1410</v>
      </c>
      <c r="B1411" s="131" t="s">
        <v>6049</v>
      </c>
      <c r="C1411" s="131" t="s">
        <v>24</v>
      </c>
      <c r="D1411" s="131" t="s">
        <v>146</v>
      </c>
      <c r="E1411" s="131" t="s">
        <v>2870</v>
      </c>
      <c r="F1411" s="129">
        <v>97.72</v>
      </c>
      <c r="G1411" s="129">
        <v>70</v>
      </c>
      <c r="H1411" s="129">
        <v>75</v>
      </c>
      <c r="I1411" s="129">
        <v>78</v>
      </c>
      <c r="J1411" s="129">
        <v>56</v>
      </c>
    </row>
    <row r="1412" spans="1:10" x14ac:dyDescent="0.3">
      <c r="A1412" s="129">
        <v>1411</v>
      </c>
      <c r="B1412" s="131" t="s">
        <v>1083</v>
      </c>
      <c r="C1412" s="131" t="s">
        <v>44</v>
      </c>
      <c r="D1412" s="131" t="s">
        <v>209</v>
      </c>
      <c r="E1412" s="131" t="s">
        <v>2861</v>
      </c>
      <c r="F1412" s="129">
        <v>97.72</v>
      </c>
      <c r="G1412" s="129">
        <v>70</v>
      </c>
      <c r="H1412" s="129">
        <v>62</v>
      </c>
      <c r="I1412" s="129">
        <v>80</v>
      </c>
      <c r="J1412" s="129">
        <v>76</v>
      </c>
    </row>
    <row r="1413" spans="1:10" x14ac:dyDescent="0.3">
      <c r="A1413" s="129">
        <v>1412</v>
      </c>
      <c r="B1413" s="131" t="s">
        <v>9465</v>
      </c>
      <c r="C1413" s="131" t="s">
        <v>31</v>
      </c>
      <c r="D1413" s="131" t="s">
        <v>130</v>
      </c>
      <c r="E1413" s="131" t="s">
        <v>2859</v>
      </c>
      <c r="F1413" s="129">
        <v>97.72</v>
      </c>
      <c r="G1413" s="129">
        <v>70</v>
      </c>
      <c r="H1413" s="129">
        <v>77</v>
      </c>
      <c r="I1413" s="129">
        <v>79</v>
      </c>
      <c r="J1413" s="129">
        <v>28</v>
      </c>
    </row>
    <row r="1414" spans="1:10" x14ac:dyDescent="0.3">
      <c r="A1414" s="129">
        <v>1413</v>
      </c>
      <c r="B1414" s="131" t="s">
        <v>292</v>
      </c>
      <c r="C1414" s="131" t="s">
        <v>36</v>
      </c>
      <c r="D1414" s="131" t="s">
        <v>35</v>
      </c>
      <c r="E1414" s="131" t="s">
        <v>2870</v>
      </c>
      <c r="F1414" s="129">
        <v>97.7</v>
      </c>
      <c r="G1414" s="129">
        <v>70</v>
      </c>
      <c r="H1414" s="129">
        <v>71</v>
      </c>
      <c r="I1414" s="129">
        <v>79</v>
      </c>
      <c r="J1414" s="129">
        <v>78</v>
      </c>
    </row>
    <row r="1415" spans="1:10" x14ac:dyDescent="0.3">
      <c r="A1415" s="129">
        <v>1414</v>
      </c>
      <c r="B1415" s="131" t="s">
        <v>1551</v>
      </c>
      <c r="C1415" s="131" t="s">
        <v>115</v>
      </c>
      <c r="D1415" s="131" t="s">
        <v>121</v>
      </c>
      <c r="E1415" s="131" t="s">
        <v>2870</v>
      </c>
      <c r="F1415" s="129">
        <v>97.68</v>
      </c>
      <c r="G1415" s="129">
        <v>70</v>
      </c>
      <c r="H1415" s="129">
        <v>80</v>
      </c>
      <c r="I1415" s="129">
        <v>71</v>
      </c>
      <c r="J1415" s="129">
        <v>38</v>
      </c>
    </row>
    <row r="1416" spans="1:10" x14ac:dyDescent="0.3">
      <c r="A1416" s="129">
        <v>1415</v>
      </c>
      <c r="B1416" s="131" t="s">
        <v>1929</v>
      </c>
      <c r="C1416" s="131" t="s">
        <v>44</v>
      </c>
      <c r="D1416" s="131" t="s">
        <v>127</v>
      </c>
      <c r="E1416" s="131" t="s">
        <v>2861</v>
      </c>
      <c r="F1416" s="129">
        <v>97.64</v>
      </c>
      <c r="G1416" s="129">
        <v>70</v>
      </c>
      <c r="H1416" s="129">
        <v>64</v>
      </c>
      <c r="I1416" s="129">
        <v>77</v>
      </c>
      <c r="J1416" s="129">
        <v>43</v>
      </c>
    </row>
    <row r="1417" spans="1:10" x14ac:dyDescent="0.3">
      <c r="A1417" s="129">
        <v>1416</v>
      </c>
      <c r="B1417" s="131" t="s">
        <v>9466</v>
      </c>
      <c r="C1417" s="131" t="s">
        <v>28</v>
      </c>
      <c r="D1417" s="131" t="s">
        <v>137</v>
      </c>
      <c r="E1417" s="131" t="s">
        <v>2870</v>
      </c>
      <c r="F1417" s="129">
        <v>97.63</v>
      </c>
      <c r="G1417" s="129">
        <v>70</v>
      </c>
      <c r="H1417" s="129">
        <v>62</v>
      </c>
      <c r="I1417" s="129">
        <v>55</v>
      </c>
      <c r="J1417" s="129">
        <v>54</v>
      </c>
    </row>
    <row r="1418" spans="1:10" x14ac:dyDescent="0.3">
      <c r="A1418" s="129">
        <v>1417</v>
      </c>
      <c r="B1418" s="131" t="s">
        <v>950</v>
      </c>
      <c r="C1418" s="131" t="s">
        <v>115</v>
      </c>
      <c r="D1418" s="131" t="s">
        <v>200</v>
      </c>
      <c r="E1418" s="131" t="s">
        <v>2870</v>
      </c>
      <c r="F1418" s="129">
        <v>97.63</v>
      </c>
      <c r="G1418" s="129">
        <v>70</v>
      </c>
      <c r="H1418" s="129">
        <v>67</v>
      </c>
      <c r="I1418" s="129">
        <v>70</v>
      </c>
      <c r="J1418" s="129">
        <v>54</v>
      </c>
    </row>
    <row r="1419" spans="1:10" x14ac:dyDescent="0.3">
      <c r="A1419" s="129">
        <v>1418</v>
      </c>
      <c r="B1419" s="131" t="s">
        <v>357</v>
      </c>
      <c r="C1419" s="131" t="s">
        <v>31</v>
      </c>
      <c r="D1419" s="131" t="s">
        <v>223</v>
      </c>
      <c r="E1419" s="131" t="s">
        <v>2870</v>
      </c>
      <c r="F1419" s="129">
        <v>97.63</v>
      </c>
      <c r="G1419" s="129">
        <v>70</v>
      </c>
      <c r="H1419" s="129">
        <v>59</v>
      </c>
      <c r="I1419" s="129">
        <v>53</v>
      </c>
      <c r="J1419" s="129">
        <v>65</v>
      </c>
    </row>
    <row r="1420" spans="1:10" x14ac:dyDescent="0.3">
      <c r="A1420" s="129">
        <v>1419</v>
      </c>
      <c r="B1420" s="131" t="s">
        <v>1108</v>
      </c>
      <c r="C1420" s="131" t="s">
        <v>102</v>
      </c>
      <c r="D1420" s="131" t="s">
        <v>2831</v>
      </c>
      <c r="E1420" s="131" t="s">
        <v>2861</v>
      </c>
      <c r="F1420" s="129">
        <v>97.63</v>
      </c>
      <c r="G1420" s="129">
        <v>70</v>
      </c>
      <c r="H1420" s="129">
        <v>54</v>
      </c>
      <c r="I1420" s="129">
        <v>24</v>
      </c>
      <c r="J1420" s="129">
        <v>31</v>
      </c>
    </row>
    <row r="1421" spans="1:10" x14ac:dyDescent="0.3">
      <c r="A1421" s="129">
        <v>1420</v>
      </c>
      <c r="B1421" s="131" t="s">
        <v>6989</v>
      </c>
      <c r="C1421" s="131" t="s">
        <v>31</v>
      </c>
      <c r="D1421" s="131" t="s">
        <v>2833</v>
      </c>
      <c r="E1421" s="131" t="s">
        <v>2861</v>
      </c>
      <c r="F1421" s="129">
        <v>97.62</v>
      </c>
      <c r="G1421" s="129">
        <v>70</v>
      </c>
      <c r="H1421" s="129">
        <v>90</v>
      </c>
      <c r="I1421" s="129">
        <v>49</v>
      </c>
      <c r="J1421" s="129">
        <v>6</v>
      </c>
    </row>
    <row r="1422" spans="1:10" x14ac:dyDescent="0.3">
      <c r="A1422" s="129">
        <v>1421</v>
      </c>
      <c r="B1422" s="131" t="s">
        <v>7616</v>
      </c>
      <c r="C1422" s="131" t="s">
        <v>28</v>
      </c>
      <c r="D1422" s="131" t="s">
        <v>2828</v>
      </c>
      <c r="E1422" s="131" t="s">
        <v>2861</v>
      </c>
      <c r="F1422" s="129">
        <v>97.61</v>
      </c>
      <c r="G1422" s="129">
        <v>70</v>
      </c>
      <c r="H1422" s="129">
        <v>78</v>
      </c>
      <c r="I1422" s="129">
        <v>49</v>
      </c>
      <c r="J1422" s="129">
        <v>38</v>
      </c>
    </row>
    <row r="1423" spans="1:10" x14ac:dyDescent="0.3">
      <c r="A1423" s="129">
        <v>1422</v>
      </c>
      <c r="B1423" s="131" t="s">
        <v>758</v>
      </c>
      <c r="C1423" s="131" t="s">
        <v>28</v>
      </c>
      <c r="D1423" s="131" t="s">
        <v>2828</v>
      </c>
      <c r="E1423" s="131" t="s">
        <v>2870</v>
      </c>
      <c r="F1423" s="129">
        <v>97.6</v>
      </c>
      <c r="G1423" s="129">
        <v>70</v>
      </c>
      <c r="H1423" s="129">
        <v>75</v>
      </c>
      <c r="I1423" s="129">
        <v>63</v>
      </c>
      <c r="J1423" s="129">
        <v>73</v>
      </c>
    </row>
    <row r="1424" spans="1:10" x14ac:dyDescent="0.3">
      <c r="A1424" s="129">
        <v>1423</v>
      </c>
      <c r="B1424" s="131" t="s">
        <v>8689</v>
      </c>
      <c r="C1424" s="131" t="s">
        <v>28</v>
      </c>
      <c r="D1424" s="131" t="s">
        <v>137</v>
      </c>
      <c r="E1424" s="131" t="s">
        <v>2870</v>
      </c>
      <c r="F1424" s="129">
        <v>97.59</v>
      </c>
      <c r="G1424" s="129">
        <v>70</v>
      </c>
      <c r="H1424" s="129">
        <v>62</v>
      </c>
      <c r="I1424" s="129">
        <v>70</v>
      </c>
      <c r="J1424" s="129">
        <v>62</v>
      </c>
    </row>
    <row r="1425" spans="1:10" x14ac:dyDescent="0.3">
      <c r="A1425" s="129">
        <v>1424</v>
      </c>
      <c r="B1425" s="131" t="s">
        <v>1535</v>
      </c>
      <c r="C1425" s="131" t="s">
        <v>28</v>
      </c>
      <c r="D1425" s="131" t="s">
        <v>696</v>
      </c>
      <c r="E1425" s="131" t="s">
        <v>2861</v>
      </c>
      <c r="F1425" s="129">
        <v>97.57</v>
      </c>
      <c r="G1425" s="129">
        <v>70</v>
      </c>
      <c r="H1425" s="129">
        <v>78</v>
      </c>
      <c r="I1425" s="129">
        <v>62</v>
      </c>
      <c r="J1425" s="129">
        <v>89</v>
      </c>
    </row>
    <row r="1426" spans="1:10" x14ac:dyDescent="0.3">
      <c r="A1426" s="129">
        <v>1425</v>
      </c>
      <c r="B1426" s="131" t="s">
        <v>248</v>
      </c>
      <c r="C1426" s="131" t="s">
        <v>150</v>
      </c>
      <c r="D1426" s="131" t="s">
        <v>2847</v>
      </c>
      <c r="E1426" s="131" t="s">
        <v>2870</v>
      </c>
      <c r="F1426" s="129">
        <v>97.57</v>
      </c>
      <c r="G1426" s="129">
        <v>70</v>
      </c>
      <c r="H1426" s="129">
        <v>65</v>
      </c>
      <c r="I1426" s="129">
        <v>45</v>
      </c>
      <c r="J1426" s="129">
        <v>59</v>
      </c>
    </row>
    <row r="1427" spans="1:10" x14ac:dyDescent="0.3">
      <c r="A1427" s="129">
        <v>1426</v>
      </c>
      <c r="B1427" s="131" t="s">
        <v>7268</v>
      </c>
      <c r="C1427" s="131" t="s">
        <v>36</v>
      </c>
      <c r="D1427" s="131" t="s">
        <v>79</v>
      </c>
      <c r="E1427" s="131" t="s">
        <v>2861</v>
      </c>
      <c r="F1427" s="129">
        <v>97.56</v>
      </c>
      <c r="G1427" s="129">
        <v>70</v>
      </c>
      <c r="H1427" s="129">
        <v>58</v>
      </c>
      <c r="I1427" s="129">
        <v>58</v>
      </c>
      <c r="J1427" s="129">
        <v>69</v>
      </c>
    </row>
    <row r="1428" spans="1:10" x14ac:dyDescent="0.3">
      <c r="A1428" s="129">
        <v>1427</v>
      </c>
      <c r="B1428" s="131" t="s">
        <v>1580</v>
      </c>
      <c r="C1428" s="131" t="s">
        <v>48</v>
      </c>
      <c r="D1428" s="131" t="s">
        <v>1269</v>
      </c>
      <c r="E1428" s="131" t="s">
        <v>2870</v>
      </c>
      <c r="F1428" s="129">
        <v>97.54</v>
      </c>
      <c r="G1428" s="129">
        <v>70</v>
      </c>
      <c r="H1428" s="129">
        <v>68</v>
      </c>
      <c r="I1428" s="129">
        <v>73</v>
      </c>
      <c r="J1428" s="129">
        <v>83</v>
      </c>
    </row>
    <row r="1429" spans="1:10" x14ac:dyDescent="0.3">
      <c r="A1429" s="132">
        <v>1428</v>
      </c>
      <c r="B1429" s="131" t="s">
        <v>9467</v>
      </c>
      <c r="C1429" s="131" t="s">
        <v>28</v>
      </c>
      <c r="D1429" s="131" t="s">
        <v>2828</v>
      </c>
      <c r="E1429" s="131" t="s">
        <v>2861</v>
      </c>
      <c r="F1429" s="132">
        <v>97.53</v>
      </c>
      <c r="G1429" s="132">
        <v>70</v>
      </c>
      <c r="H1429" s="132">
        <v>60</v>
      </c>
      <c r="I1429" s="132">
        <v>63</v>
      </c>
      <c r="J1429" s="132">
        <v>45</v>
      </c>
    </row>
  </sheetData>
  <conditionalFormatting sqref="G1:J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052C2-0B64-4E45-970E-F56EEB717B60}">
  <sheetPr codeName="Tabelle14"/>
  <dimension ref="A1:I164"/>
  <sheetViews>
    <sheetView workbookViewId="0">
      <selection activeCell="D11" sqref="D11"/>
    </sheetView>
  </sheetViews>
  <sheetFormatPr baseColWidth="10" defaultRowHeight="14.4" x14ac:dyDescent="0.3"/>
  <cols>
    <col min="1" max="1" width="7.44140625" bestFit="1" customWidth="1"/>
    <col min="2" max="2" width="38" bestFit="1" customWidth="1"/>
    <col min="3" max="3" width="22.33203125" bestFit="1" customWidth="1"/>
    <col min="4" max="4" width="18.21875" bestFit="1" customWidth="1"/>
    <col min="5" max="5" width="12.109375" bestFit="1" customWidth="1"/>
    <col min="6" max="6" width="14.21875" bestFit="1" customWidth="1"/>
    <col min="7" max="8" width="15" bestFit="1" customWidth="1"/>
    <col min="9" max="9" width="80.88671875" bestFit="1" customWidth="1"/>
  </cols>
  <sheetData>
    <row r="1" spans="1:9" x14ac:dyDescent="0.3">
      <c r="A1" t="s">
        <v>17</v>
      </c>
      <c r="B1" t="s">
        <v>5</v>
      </c>
      <c r="C1" t="s">
        <v>6</v>
      </c>
      <c r="D1" t="s">
        <v>2816</v>
      </c>
      <c r="E1" t="s">
        <v>2817</v>
      </c>
      <c r="F1" t="s">
        <v>2818</v>
      </c>
      <c r="G1" t="s">
        <v>2819</v>
      </c>
      <c r="H1" t="s">
        <v>2820</v>
      </c>
      <c r="I1" t="s">
        <v>2821</v>
      </c>
    </row>
    <row r="2" spans="1:9" x14ac:dyDescent="0.3">
      <c r="A2" s="129">
        <v>1</v>
      </c>
      <c r="B2" s="131" t="s">
        <v>2839</v>
      </c>
      <c r="C2" s="131" t="s">
        <v>245</v>
      </c>
      <c r="D2" s="129">
        <v>153.21</v>
      </c>
      <c r="E2" s="129">
        <v>99</v>
      </c>
      <c r="F2" s="129">
        <v>99</v>
      </c>
      <c r="G2" s="129">
        <v>93</v>
      </c>
      <c r="H2" s="129">
        <v>37</v>
      </c>
      <c r="I2" s="131" t="s">
        <v>9234</v>
      </c>
    </row>
    <row r="3" spans="1:9" x14ac:dyDescent="0.3">
      <c r="A3" s="129">
        <v>2</v>
      </c>
      <c r="B3" s="131" t="s">
        <v>1269</v>
      </c>
      <c r="C3" s="131" t="s">
        <v>48</v>
      </c>
      <c r="D3" s="129">
        <v>122.85</v>
      </c>
      <c r="E3" s="129">
        <v>99</v>
      </c>
      <c r="F3" s="129">
        <v>98</v>
      </c>
      <c r="G3" s="129">
        <v>82</v>
      </c>
      <c r="H3" s="129">
        <v>68</v>
      </c>
      <c r="I3" s="131" t="s">
        <v>9235</v>
      </c>
    </row>
    <row r="4" spans="1:9" x14ac:dyDescent="0.3">
      <c r="A4" s="129">
        <v>3</v>
      </c>
      <c r="B4" s="131" t="s">
        <v>507</v>
      </c>
      <c r="C4" s="131" t="s">
        <v>48</v>
      </c>
      <c r="D4" s="129">
        <v>122.84</v>
      </c>
      <c r="E4" s="129">
        <v>98</v>
      </c>
      <c r="F4" s="129">
        <v>99</v>
      </c>
      <c r="G4" s="129">
        <v>88</v>
      </c>
      <c r="H4" s="129">
        <v>56</v>
      </c>
      <c r="I4" s="131" t="s">
        <v>9236</v>
      </c>
    </row>
    <row r="5" spans="1:9" x14ac:dyDescent="0.3">
      <c r="A5" s="129">
        <v>4</v>
      </c>
      <c r="B5" s="131" t="s">
        <v>504</v>
      </c>
      <c r="C5" s="131" t="s">
        <v>24</v>
      </c>
      <c r="D5" s="129">
        <v>122.07</v>
      </c>
      <c r="E5" s="129">
        <v>98</v>
      </c>
      <c r="F5" s="129">
        <v>95</v>
      </c>
      <c r="G5" s="129">
        <v>93</v>
      </c>
      <c r="H5" s="129">
        <v>90</v>
      </c>
      <c r="I5" s="131" t="s">
        <v>9237</v>
      </c>
    </row>
    <row r="6" spans="1:9" x14ac:dyDescent="0.3">
      <c r="A6" s="129">
        <v>5</v>
      </c>
      <c r="B6" s="131" t="s">
        <v>1221</v>
      </c>
      <c r="C6" s="131" t="s">
        <v>48</v>
      </c>
      <c r="D6" s="129">
        <v>118.7</v>
      </c>
      <c r="E6" s="129">
        <v>97</v>
      </c>
      <c r="F6" s="129">
        <v>97</v>
      </c>
      <c r="G6" s="129">
        <v>11</v>
      </c>
      <c r="H6" s="129">
        <v>18</v>
      </c>
      <c r="I6" s="131" t="s">
        <v>9238</v>
      </c>
    </row>
    <row r="7" spans="1:9" x14ac:dyDescent="0.3">
      <c r="A7" s="129">
        <v>6</v>
      </c>
      <c r="B7" s="131" t="s">
        <v>1603</v>
      </c>
      <c r="C7" s="131" t="s">
        <v>48</v>
      </c>
      <c r="D7" s="129">
        <v>117.02</v>
      </c>
      <c r="E7" s="129">
        <v>96</v>
      </c>
      <c r="F7" s="129">
        <v>95</v>
      </c>
      <c r="G7" s="129">
        <v>48</v>
      </c>
      <c r="H7" s="129">
        <v>23</v>
      </c>
      <c r="I7" s="131" t="s">
        <v>9239</v>
      </c>
    </row>
    <row r="8" spans="1:9" x14ac:dyDescent="0.3">
      <c r="A8" s="129">
        <v>7</v>
      </c>
      <c r="B8" s="131" t="s">
        <v>54</v>
      </c>
      <c r="C8" s="131" t="s">
        <v>24</v>
      </c>
      <c r="D8" s="129">
        <v>114.14</v>
      </c>
      <c r="E8" s="129">
        <v>96</v>
      </c>
      <c r="F8" s="129">
        <v>96</v>
      </c>
      <c r="G8" s="129">
        <v>96</v>
      </c>
      <c r="H8" s="129">
        <v>91</v>
      </c>
      <c r="I8" s="131" t="s">
        <v>9240</v>
      </c>
    </row>
    <row r="9" spans="1:9" x14ac:dyDescent="0.3">
      <c r="A9" s="129">
        <v>8</v>
      </c>
      <c r="B9" s="131" t="s">
        <v>30</v>
      </c>
      <c r="C9" s="131" t="s">
        <v>31</v>
      </c>
      <c r="D9" s="129">
        <v>113.56</v>
      </c>
      <c r="E9" s="129">
        <v>95</v>
      </c>
      <c r="F9" s="129">
        <v>94</v>
      </c>
      <c r="G9" s="129">
        <v>13</v>
      </c>
      <c r="H9" s="129">
        <v>30</v>
      </c>
      <c r="I9" s="131" t="s">
        <v>9241</v>
      </c>
    </row>
    <row r="10" spans="1:9" x14ac:dyDescent="0.3">
      <c r="A10" s="129">
        <v>9</v>
      </c>
      <c r="B10" s="131" t="s">
        <v>2846</v>
      </c>
      <c r="C10" s="131" t="s">
        <v>28</v>
      </c>
      <c r="D10" s="129">
        <v>112.82</v>
      </c>
      <c r="E10" s="129">
        <v>95</v>
      </c>
      <c r="F10" s="129">
        <v>80</v>
      </c>
      <c r="G10" s="129">
        <v>52</v>
      </c>
      <c r="H10" s="129">
        <v>77</v>
      </c>
      <c r="I10" s="131" t="s">
        <v>9242</v>
      </c>
    </row>
    <row r="11" spans="1:9" x14ac:dyDescent="0.3">
      <c r="A11" s="129">
        <v>10</v>
      </c>
      <c r="B11" s="131" t="s">
        <v>169</v>
      </c>
      <c r="C11" s="131" t="s">
        <v>24</v>
      </c>
      <c r="D11" s="129">
        <v>109.32</v>
      </c>
      <c r="E11" s="129">
        <v>94</v>
      </c>
      <c r="F11" s="129">
        <v>98</v>
      </c>
      <c r="G11" s="129">
        <v>97</v>
      </c>
      <c r="H11" s="129">
        <v>39</v>
      </c>
      <c r="I11" s="131" t="s">
        <v>9243</v>
      </c>
    </row>
    <row r="12" spans="1:9" x14ac:dyDescent="0.3">
      <c r="A12" s="129">
        <v>11</v>
      </c>
      <c r="B12" s="131" t="s">
        <v>200</v>
      </c>
      <c r="C12" s="131" t="s">
        <v>115</v>
      </c>
      <c r="D12" s="129">
        <v>106.73</v>
      </c>
      <c r="E12" s="129">
        <v>93</v>
      </c>
      <c r="F12" s="129">
        <v>88</v>
      </c>
      <c r="G12" s="129">
        <v>77</v>
      </c>
      <c r="H12" s="129">
        <v>74</v>
      </c>
      <c r="I12" s="131" t="s">
        <v>9244</v>
      </c>
    </row>
    <row r="13" spans="1:9" x14ac:dyDescent="0.3">
      <c r="A13" s="129">
        <v>12</v>
      </c>
      <c r="B13" s="131" t="s">
        <v>2827</v>
      </c>
      <c r="C13" s="131" t="s">
        <v>28</v>
      </c>
      <c r="D13" s="129">
        <v>105.91</v>
      </c>
      <c r="E13" s="129">
        <v>93</v>
      </c>
      <c r="F13" s="129">
        <v>96</v>
      </c>
      <c r="G13" s="129">
        <v>98</v>
      </c>
      <c r="H13" s="129">
        <v>77</v>
      </c>
      <c r="I13" s="131" t="s">
        <v>9245</v>
      </c>
    </row>
    <row r="14" spans="1:9" x14ac:dyDescent="0.3">
      <c r="A14" s="129">
        <v>13</v>
      </c>
      <c r="B14" s="131" t="s">
        <v>243</v>
      </c>
      <c r="C14" s="131" t="s">
        <v>36</v>
      </c>
      <c r="D14" s="129">
        <v>105.43</v>
      </c>
      <c r="E14" s="129">
        <v>92</v>
      </c>
      <c r="F14" s="129">
        <v>72</v>
      </c>
      <c r="G14" s="129">
        <v>68</v>
      </c>
      <c r="H14" s="129">
        <v>88</v>
      </c>
      <c r="I14" s="131" t="s">
        <v>9246</v>
      </c>
    </row>
    <row r="15" spans="1:9" x14ac:dyDescent="0.3">
      <c r="A15" s="129">
        <v>14</v>
      </c>
      <c r="B15" s="131" t="s">
        <v>1168</v>
      </c>
      <c r="C15" s="131" t="s">
        <v>48</v>
      </c>
      <c r="D15" s="129">
        <v>104.09</v>
      </c>
      <c r="E15" s="129">
        <v>91</v>
      </c>
      <c r="F15" s="129">
        <v>91</v>
      </c>
      <c r="G15" s="129">
        <v>50</v>
      </c>
      <c r="H15" s="129">
        <v>41</v>
      </c>
      <c r="I15" s="131" t="s">
        <v>9247</v>
      </c>
    </row>
    <row r="16" spans="1:9" x14ac:dyDescent="0.3">
      <c r="A16" s="129">
        <v>15</v>
      </c>
      <c r="B16" s="131" t="s">
        <v>79</v>
      </c>
      <c r="C16" s="131" t="s">
        <v>36</v>
      </c>
      <c r="D16" s="129">
        <v>104.02</v>
      </c>
      <c r="E16" s="129">
        <v>91</v>
      </c>
      <c r="F16" s="129">
        <v>87</v>
      </c>
      <c r="G16" s="129">
        <v>66</v>
      </c>
      <c r="H16" s="129">
        <v>67</v>
      </c>
      <c r="I16" s="131" t="s">
        <v>9248</v>
      </c>
    </row>
    <row r="17" spans="1:9" x14ac:dyDescent="0.3">
      <c r="A17" s="129">
        <v>16</v>
      </c>
      <c r="B17" s="131" t="s">
        <v>23</v>
      </c>
      <c r="C17" s="131" t="s">
        <v>24</v>
      </c>
      <c r="D17" s="129">
        <v>103.98</v>
      </c>
      <c r="E17" s="129">
        <v>90</v>
      </c>
      <c r="F17" s="129">
        <v>93</v>
      </c>
      <c r="G17" s="129">
        <v>95</v>
      </c>
      <c r="H17" s="129">
        <v>96</v>
      </c>
      <c r="I17" s="131" t="s">
        <v>9249</v>
      </c>
    </row>
    <row r="18" spans="1:9" x14ac:dyDescent="0.3">
      <c r="A18" s="129">
        <v>17</v>
      </c>
      <c r="B18" s="131" t="s">
        <v>806</v>
      </c>
      <c r="C18" s="131" t="s">
        <v>66</v>
      </c>
      <c r="D18" s="129">
        <v>103.94</v>
      </c>
      <c r="E18" s="129">
        <v>90</v>
      </c>
      <c r="F18" s="129">
        <v>82</v>
      </c>
      <c r="G18" s="129">
        <v>72</v>
      </c>
      <c r="H18" s="129">
        <v>31</v>
      </c>
      <c r="I18" s="131" t="s">
        <v>9250</v>
      </c>
    </row>
    <row r="19" spans="1:9" x14ac:dyDescent="0.3">
      <c r="A19" s="129">
        <v>18</v>
      </c>
      <c r="B19" s="131" t="s">
        <v>2829</v>
      </c>
      <c r="C19" s="131" t="s">
        <v>28</v>
      </c>
      <c r="D19" s="129">
        <v>103.82</v>
      </c>
      <c r="E19" s="129">
        <v>89</v>
      </c>
      <c r="F19" s="129">
        <v>92</v>
      </c>
      <c r="G19" s="129">
        <v>84</v>
      </c>
      <c r="H19" s="129">
        <v>84</v>
      </c>
      <c r="I19" s="131" t="s">
        <v>9251</v>
      </c>
    </row>
    <row r="20" spans="1:9" x14ac:dyDescent="0.3">
      <c r="A20" s="129">
        <v>19</v>
      </c>
      <c r="B20" s="131" t="s">
        <v>883</v>
      </c>
      <c r="C20" s="131" t="s">
        <v>24</v>
      </c>
      <c r="D20" s="129">
        <v>103.44</v>
      </c>
      <c r="E20" s="129">
        <v>88</v>
      </c>
      <c r="F20" s="129">
        <v>83</v>
      </c>
      <c r="G20" s="129">
        <v>79</v>
      </c>
      <c r="H20" s="129">
        <v>95</v>
      </c>
      <c r="I20" s="131" t="s">
        <v>9252</v>
      </c>
    </row>
    <row r="21" spans="1:9" x14ac:dyDescent="0.3">
      <c r="A21" s="129">
        <v>20</v>
      </c>
      <c r="B21" s="131" t="s">
        <v>712</v>
      </c>
      <c r="C21" s="131" t="s">
        <v>28</v>
      </c>
      <c r="D21" s="129">
        <v>103.12</v>
      </c>
      <c r="E21" s="129">
        <v>88</v>
      </c>
      <c r="F21" s="129">
        <v>91</v>
      </c>
      <c r="G21" s="129">
        <v>91</v>
      </c>
      <c r="H21" s="129">
        <v>78</v>
      </c>
      <c r="I21" s="131" t="s">
        <v>2823</v>
      </c>
    </row>
    <row r="22" spans="1:9" x14ac:dyDescent="0.3">
      <c r="A22" s="129">
        <v>21</v>
      </c>
      <c r="B22" s="131" t="s">
        <v>697</v>
      </c>
      <c r="C22" s="131" t="s">
        <v>44</v>
      </c>
      <c r="D22" s="129">
        <v>102.44</v>
      </c>
      <c r="E22" s="129">
        <v>87</v>
      </c>
      <c r="F22" s="129">
        <v>93</v>
      </c>
      <c r="G22" s="129">
        <v>99</v>
      </c>
      <c r="H22" s="129">
        <v>98</v>
      </c>
      <c r="I22" s="131" t="s">
        <v>9253</v>
      </c>
    </row>
    <row r="23" spans="1:9" x14ac:dyDescent="0.3">
      <c r="A23" s="129">
        <v>22</v>
      </c>
      <c r="B23" s="131" t="s">
        <v>701</v>
      </c>
      <c r="C23" s="131" t="s">
        <v>31</v>
      </c>
      <c r="D23" s="129">
        <v>102.17</v>
      </c>
      <c r="E23" s="129">
        <v>87</v>
      </c>
      <c r="F23" s="129">
        <v>82</v>
      </c>
      <c r="G23" s="129">
        <v>79</v>
      </c>
      <c r="H23" s="129">
        <v>62</v>
      </c>
      <c r="I23" s="131" t="s">
        <v>9254</v>
      </c>
    </row>
    <row r="24" spans="1:9" x14ac:dyDescent="0.3">
      <c r="A24" s="129">
        <v>23</v>
      </c>
      <c r="B24" s="131" t="s">
        <v>2843</v>
      </c>
      <c r="C24" s="131" t="s">
        <v>28</v>
      </c>
      <c r="D24" s="129">
        <v>101.92</v>
      </c>
      <c r="E24" s="129">
        <v>86</v>
      </c>
      <c r="F24" s="129">
        <v>72</v>
      </c>
      <c r="G24" s="129">
        <v>34</v>
      </c>
      <c r="H24" s="129">
        <v>24</v>
      </c>
      <c r="I24" s="131" t="s">
        <v>9255</v>
      </c>
    </row>
    <row r="25" spans="1:9" x14ac:dyDescent="0.3">
      <c r="A25" s="129">
        <v>24</v>
      </c>
      <c r="B25" s="131" t="s">
        <v>276</v>
      </c>
      <c r="C25" s="131" t="s">
        <v>36</v>
      </c>
      <c r="D25" s="129">
        <v>101.69</v>
      </c>
      <c r="E25" s="129">
        <v>85</v>
      </c>
      <c r="F25" s="129">
        <v>58</v>
      </c>
      <c r="G25" s="129">
        <v>80</v>
      </c>
      <c r="H25" s="129">
        <v>93</v>
      </c>
      <c r="I25" s="131" t="s">
        <v>9256</v>
      </c>
    </row>
    <row r="26" spans="1:9" x14ac:dyDescent="0.3">
      <c r="A26" s="129">
        <v>25</v>
      </c>
      <c r="B26" s="131" t="s">
        <v>52</v>
      </c>
      <c r="C26" s="131" t="s">
        <v>36</v>
      </c>
      <c r="D26" s="129">
        <v>101.27</v>
      </c>
      <c r="E26" s="129">
        <v>85</v>
      </c>
      <c r="F26" s="129">
        <v>81</v>
      </c>
      <c r="G26" s="129">
        <v>86</v>
      </c>
      <c r="H26" s="129">
        <v>94</v>
      </c>
      <c r="I26" s="131" t="s">
        <v>9257</v>
      </c>
    </row>
    <row r="27" spans="1:9" x14ac:dyDescent="0.3">
      <c r="A27" s="129">
        <v>26</v>
      </c>
      <c r="B27" s="131" t="s">
        <v>27</v>
      </c>
      <c r="C27" s="131" t="s">
        <v>28</v>
      </c>
      <c r="D27" s="129">
        <v>100.95</v>
      </c>
      <c r="E27" s="129">
        <v>84</v>
      </c>
      <c r="F27" s="129">
        <v>72</v>
      </c>
      <c r="G27" s="129">
        <v>77</v>
      </c>
      <c r="H27" s="129">
        <v>91</v>
      </c>
      <c r="I27" s="131" t="s">
        <v>9258</v>
      </c>
    </row>
    <row r="28" spans="1:9" x14ac:dyDescent="0.3">
      <c r="A28" s="129">
        <v>27</v>
      </c>
      <c r="B28" s="131" t="s">
        <v>568</v>
      </c>
      <c r="C28" s="131" t="s">
        <v>36</v>
      </c>
      <c r="D28" s="129">
        <v>100.72</v>
      </c>
      <c r="E28" s="129">
        <v>83</v>
      </c>
      <c r="F28" s="129">
        <v>84</v>
      </c>
      <c r="G28" s="129">
        <v>85</v>
      </c>
      <c r="H28" s="129">
        <v>96</v>
      </c>
      <c r="I28" s="131" t="s">
        <v>9259</v>
      </c>
    </row>
    <row r="29" spans="1:9" x14ac:dyDescent="0.3">
      <c r="A29" s="129">
        <v>28</v>
      </c>
      <c r="B29" s="131" t="s">
        <v>694</v>
      </c>
      <c r="C29" s="131" t="s">
        <v>44</v>
      </c>
      <c r="D29" s="129">
        <v>100.66</v>
      </c>
      <c r="E29" s="129">
        <v>83</v>
      </c>
      <c r="F29" s="129">
        <v>65</v>
      </c>
      <c r="G29" s="129">
        <v>80</v>
      </c>
      <c r="H29" s="129">
        <v>59</v>
      </c>
      <c r="I29" s="131" t="s">
        <v>7634</v>
      </c>
    </row>
    <row r="30" spans="1:9" x14ac:dyDescent="0.3">
      <c r="A30" s="129">
        <v>29</v>
      </c>
      <c r="B30" s="131" t="s">
        <v>698</v>
      </c>
      <c r="C30" s="131" t="s">
        <v>245</v>
      </c>
      <c r="D30" s="129">
        <v>100.46</v>
      </c>
      <c r="E30" s="129">
        <v>82</v>
      </c>
      <c r="F30" s="129">
        <v>67</v>
      </c>
      <c r="G30" s="129">
        <v>6</v>
      </c>
      <c r="H30" s="129">
        <v>30</v>
      </c>
      <c r="I30" s="131" t="s">
        <v>7674</v>
      </c>
    </row>
    <row r="31" spans="1:9" x14ac:dyDescent="0.3">
      <c r="A31" s="129">
        <v>30</v>
      </c>
      <c r="B31" s="131" t="s">
        <v>177</v>
      </c>
      <c r="C31" s="131" t="s">
        <v>24</v>
      </c>
      <c r="D31" s="129">
        <v>100.38</v>
      </c>
      <c r="E31" s="129">
        <v>82</v>
      </c>
      <c r="F31" s="129">
        <v>90</v>
      </c>
      <c r="G31" s="129">
        <v>87</v>
      </c>
      <c r="H31" s="129">
        <v>75</v>
      </c>
      <c r="I31" s="131" t="s">
        <v>9260</v>
      </c>
    </row>
    <row r="32" spans="1:9" x14ac:dyDescent="0.3">
      <c r="A32" s="129">
        <v>31</v>
      </c>
      <c r="B32" s="131" t="s">
        <v>114</v>
      </c>
      <c r="C32" s="131" t="s">
        <v>115</v>
      </c>
      <c r="D32" s="129">
        <v>99.65</v>
      </c>
      <c r="E32" s="129">
        <v>81</v>
      </c>
      <c r="F32" s="129">
        <v>89</v>
      </c>
      <c r="G32" s="129">
        <v>76</v>
      </c>
      <c r="H32" s="129">
        <v>98</v>
      </c>
      <c r="I32" s="131" t="s">
        <v>9261</v>
      </c>
    </row>
    <row r="33" spans="1:9" x14ac:dyDescent="0.3">
      <c r="A33" s="129">
        <v>32</v>
      </c>
      <c r="B33" s="131" t="s">
        <v>130</v>
      </c>
      <c r="C33" s="131" t="s">
        <v>31</v>
      </c>
      <c r="D33" s="129">
        <v>99.36</v>
      </c>
      <c r="E33" s="129">
        <v>80</v>
      </c>
      <c r="F33" s="129">
        <v>74</v>
      </c>
      <c r="G33" s="129">
        <v>81</v>
      </c>
      <c r="H33" s="129">
        <v>76</v>
      </c>
      <c r="I33" s="131" t="s">
        <v>9262</v>
      </c>
    </row>
    <row r="34" spans="1:9" x14ac:dyDescent="0.3">
      <c r="A34" s="129">
        <v>33</v>
      </c>
      <c r="B34" s="131" t="s">
        <v>1345</v>
      </c>
      <c r="C34" s="131" t="s">
        <v>115</v>
      </c>
      <c r="D34" s="129">
        <v>99.05</v>
      </c>
      <c r="E34" s="129">
        <v>80</v>
      </c>
      <c r="F34" s="129">
        <v>32</v>
      </c>
      <c r="G34" s="129">
        <v>62</v>
      </c>
      <c r="H34" s="129">
        <v>80</v>
      </c>
      <c r="I34" s="131" t="s">
        <v>9263</v>
      </c>
    </row>
    <row r="35" spans="1:9" x14ac:dyDescent="0.3">
      <c r="A35" s="129">
        <v>34</v>
      </c>
      <c r="B35" s="131" t="s">
        <v>146</v>
      </c>
      <c r="C35" s="131" t="s">
        <v>24</v>
      </c>
      <c r="D35" s="129">
        <v>98.72</v>
      </c>
      <c r="E35" s="129">
        <v>79</v>
      </c>
      <c r="F35" s="129">
        <v>56</v>
      </c>
      <c r="G35" s="129">
        <v>43</v>
      </c>
      <c r="H35" s="129">
        <v>69</v>
      </c>
      <c r="I35" s="131" t="s">
        <v>9264</v>
      </c>
    </row>
    <row r="36" spans="1:9" x14ac:dyDescent="0.3">
      <c r="A36" s="129">
        <v>35</v>
      </c>
      <c r="B36" s="131" t="s">
        <v>56</v>
      </c>
      <c r="C36" s="131" t="s">
        <v>24</v>
      </c>
      <c r="D36" s="129">
        <v>98.2</v>
      </c>
      <c r="E36" s="129">
        <v>79</v>
      </c>
      <c r="F36" s="129">
        <v>83</v>
      </c>
      <c r="G36" s="129">
        <v>83</v>
      </c>
      <c r="H36" s="129">
        <v>75</v>
      </c>
      <c r="I36" s="131" t="s">
        <v>9265</v>
      </c>
    </row>
    <row r="37" spans="1:9" x14ac:dyDescent="0.3">
      <c r="A37" s="129">
        <v>36</v>
      </c>
      <c r="B37" s="131" t="s">
        <v>223</v>
      </c>
      <c r="C37" s="131" t="s">
        <v>31</v>
      </c>
      <c r="D37" s="129">
        <v>98.1</v>
      </c>
      <c r="E37" s="129">
        <v>78</v>
      </c>
      <c r="F37" s="129">
        <v>75</v>
      </c>
      <c r="G37" s="129">
        <v>38</v>
      </c>
      <c r="H37" s="129">
        <v>51</v>
      </c>
      <c r="I37" s="131" t="s">
        <v>9266</v>
      </c>
    </row>
    <row r="38" spans="1:9" x14ac:dyDescent="0.3">
      <c r="A38" s="129">
        <v>37</v>
      </c>
      <c r="B38" s="131" t="s">
        <v>731</v>
      </c>
      <c r="C38" s="131" t="s">
        <v>28</v>
      </c>
      <c r="D38" s="129">
        <v>98.08</v>
      </c>
      <c r="E38" s="129">
        <v>77</v>
      </c>
      <c r="F38" s="129">
        <v>85</v>
      </c>
      <c r="G38" s="129">
        <v>78</v>
      </c>
      <c r="H38" s="129">
        <v>90</v>
      </c>
      <c r="I38" s="131" t="s">
        <v>9267</v>
      </c>
    </row>
    <row r="39" spans="1:9" x14ac:dyDescent="0.3">
      <c r="A39" s="129">
        <v>38</v>
      </c>
      <c r="B39" s="131" t="s">
        <v>693</v>
      </c>
      <c r="C39" s="131" t="s">
        <v>28</v>
      </c>
      <c r="D39" s="129">
        <v>97.89</v>
      </c>
      <c r="E39" s="129">
        <v>77</v>
      </c>
      <c r="F39" s="129">
        <v>80</v>
      </c>
      <c r="G39" s="129">
        <v>85</v>
      </c>
      <c r="H39" s="129">
        <v>74</v>
      </c>
      <c r="I39" s="131" t="s">
        <v>9268</v>
      </c>
    </row>
    <row r="40" spans="1:9" x14ac:dyDescent="0.3">
      <c r="A40" s="129">
        <v>39</v>
      </c>
      <c r="B40" s="131" t="s">
        <v>1520</v>
      </c>
      <c r="C40" s="131" t="s">
        <v>48</v>
      </c>
      <c r="D40" s="129">
        <v>97.86</v>
      </c>
      <c r="E40" s="129">
        <v>76</v>
      </c>
      <c r="F40" s="129">
        <v>70</v>
      </c>
      <c r="G40" s="129">
        <v>98</v>
      </c>
      <c r="H40" s="129">
        <v>99</v>
      </c>
      <c r="I40" s="131" t="s">
        <v>9269</v>
      </c>
    </row>
    <row r="41" spans="1:9" x14ac:dyDescent="0.3">
      <c r="A41" s="129">
        <v>40</v>
      </c>
      <c r="B41" s="131" t="s">
        <v>2834</v>
      </c>
      <c r="C41" s="131" t="s">
        <v>36</v>
      </c>
      <c r="D41" s="129">
        <v>97.3</v>
      </c>
      <c r="E41" s="129">
        <v>75</v>
      </c>
      <c r="F41" s="129">
        <v>87</v>
      </c>
      <c r="G41" s="129">
        <v>83</v>
      </c>
      <c r="H41" s="129">
        <v>70</v>
      </c>
      <c r="I41" s="131" t="s">
        <v>9270</v>
      </c>
    </row>
    <row r="42" spans="1:9" x14ac:dyDescent="0.3">
      <c r="A42" s="129">
        <v>41</v>
      </c>
      <c r="B42" s="131" t="s">
        <v>326</v>
      </c>
      <c r="C42" s="131" t="s">
        <v>102</v>
      </c>
      <c r="D42" s="129">
        <v>96.89</v>
      </c>
      <c r="E42" s="129">
        <v>74</v>
      </c>
      <c r="F42" s="129">
        <v>74</v>
      </c>
      <c r="G42" s="129">
        <v>58</v>
      </c>
      <c r="H42" s="129">
        <v>22</v>
      </c>
      <c r="I42" s="131" t="s">
        <v>9271</v>
      </c>
    </row>
    <row r="43" spans="1:9" x14ac:dyDescent="0.3">
      <c r="A43" s="129">
        <v>42</v>
      </c>
      <c r="B43" s="131" t="s">
        <v>696</v>
      </c>
      <c r="C43" s="131" t="s">
        <v>28</v>
      </c>
      <c r="D43" s="129">
        <v>96.89</v>
      </c>
      <c r="E43" s="129">
        <v>74</v>
      </c>
      <c r="F43" s="129">
        <v>78</v>
      </c>
      <c r="G43" s="129">
        <v>60</v>
      </c>
      <c r="H43" s="129">
        <v>95</v>
      </c>
      <c r="I43" s="131" t="s">
        <v>9272</v>
      </c>
    </row>
    <row r="44" spans="1:9" x14ac:dyDescent="0.3">
      <c r="A44" s="129">
        <v>43</v>
      </c>
      <c r="B44" s="131" t="s">
        <v>336</v>
      </c>
      <c r="C44" s="131" t="s">
        <v>48</v>
      </c>
      <c r="D44" s="129">
        <v>96.8</v>
      </c>
      <c r="E44" s="129">
        <v>74</v>
      </c>
      <c r="F44" s="129">
        <v>64</v>
      </c>
      <c r="G44" s="129">
        <v>40</v>
      </c>
      <c r="H44" s="129">
        <v>27</v>
      </c>
      <c r="I44" s="131" t="s">
        <v>9273</v>
      </c>
    </row>
    <row r="45" spans="1:9" x14ac:dyDescent="0.3">
      <c r="A45" s="129">
        <v>44</v>
      </c>
      <c r="B45" s="131" t="s">
        <v>47</v>
      </c>
      <c r="C45" s="131" t="s">
        <v>48</v>
      </c>
      <c r="D45" s="129">
        <v>96.54</v>
      </c>
      <c r="E45" s="129">
        <v>73</v>
      </c>
      <c r="F45" s="129">
        <v>86</v>
      </c>
      <c r="G45" s="129">
        <v>95</v>
      </c>
      <c r="H45" s="129">
        <v>92</v>
      </c>
      <c r="I45" s="131" t="s">
        <v>9274</v>
      </c>
    </row>
    <row r="46" spans="1:9" x14ac:dyDescent="0.3">
      <c r="A46" s="129">
        <v>45</v>
      </c>
      <c r="B46" s="131" t="s">
        <v>710</v>
      </c>
      <c r="C46" s="131" t="s">
        <v>150</v>
      </c>
      <c r="D46" s="129">
        <v>95.25</v>
      </c>
      <c r="E46" s="129">
        <v>72</v>
      </c>
      <c r="F46" s="129">
        <v>62</v>
      </c>
      <c r="G46" s="129">
        <v>30</v>
      </c>
      <c r="H46" s="129">
        <v>42</v>
      </c>
      <c r="I46" s="131" t="s">
        <v>6907</v>
      </c>
    </row>
    <row r="47" spans="1:9" x14ac:dyDescent="0.3">
      <c r="A47" s="129">
        <v>46</v>
      </c>
      <c r="B47" s="131" t="s">
        <v>35</v>
      </c>
      <c r="C47" s="131" t="s">
        <v>36</v>
      </c>
      <c r="D47" s="129">
        <v>95.04</v>
      </c>
      <c r="E47" s="129">
        <v>72</v>
      </c>
      <c r="F47" s="129">
        <v>88</v>
      </c>
      <c r="G47" s="129">
        <v>94</v>
      </c>
      <c r="H47" s="129">
        <v>99</v>
      </c>
      <c r="I47" s="131" t="s">
        <v>9275</v>
      </c>
    </row>
    <row r="48" spans="1:9" x14ac:dyDescent="0.3">
      <c r="A48" s="129">
        <v>47</v>
      </c>
      <c r="B48" s="131" t="s">
        <v>260</v>
      </c>
      <c r="C48" s="131" t="s">
        <v>31</v>
      </c>
      <c r="D48" s="129">
        <v>94.96</v>
      </c>
      <c r="E48" s="129">
        <v>71</v>
      </c>
      <c r="F48" s="129">
        <v>75</v>
      </c>
      <c r="G48" s="129">
        <v>63</v>
      </c>
      <c r="H48" s="129">
        <v>83</v>
      </c>
      <c r="I48" s="131" t="s">
        <v>9276</v>
      </c>
    </row>
    <row r="49" spans="1:9" x14ac:dyDescent="0.3">
      <c r="A49" s="129">
        <v>48</v>
      </c>
      <c r="B49" s="131" t="s">
        <v>278</v>
      </c>
      <c r="C49" s="131" t="s">
        <v>115</v>
      </c>
      <c r="D49" s="129">
        <v>94.9</v>
      </c>
      <c r="E49" s="129">
        <v>70</v>
      </c>
      <c r="F49" s="129">
        <v>79</v>
      </c>
      <c r="G49" s="129">
        <v>49</v>
      </c>
      <c r="H49" s="129">
        <v>53</v>
      </c>
      <c r="I49" s="131" t="s">
        <v>9277</v>
      </c>
    </row>
    <row r="50" spans="1:9" x14ac:dyDescent="0.3">
      <c r="A50" s="129">
        <v>49</v>
      </c>
      <c r="B50" s="131" t="s">
        <v>2831</v>
      </c>
      <c r="C50" s="131" t="s">
        <v>102</v>
      </c>
      <c r="D50" s="129">
        <v>94.9</v>
      </c>
      <c r="E50" s="129">
        <v>70</v>
      </c>
      <c r="F50" s="129">
        <v>77</v>
      </c>
      <c r="G50" s="129">
        <v>74</v>
      </c>
      <c r="H50" s="129">
        <v>61</v>
      </c>
      <c r="I50" s="131" t="s">
        <v>9278</v>
      </c>
    </row>
    <row r="51" spans="1:9" x14ac:dyDescent="0.3">
      <c r="A51" s="129">
        <v>50</v>
      </c>
      <c r="B51" s="131" t="s">
        <v>81</v>
      </c>
      <c r="C51" s="131" t="s">
        <v>24</v>
      </c>
      <c r="D51" s="129">
        <v>94.74</v>
      </c>
      <c r="E51" s="129">
        <v>69</v>
      </c>
      <c r="F51" s="129">
        <v>71</v>
      </c>
      <c r="G51" s="129">
        <v>56</v>
      </c>
      <c r="H51" s="129">
        <v>66</v>
      </c>
      <c r="I51" s="131" t="s">
        <v>9279</v>
      </c>
    </row>
    <row r="52" spans="1:9" x14ac:dyDescent="0.3">
      <c r="A52" s="129">
        <v>51</v>
      </c>
      <c r="B52" s="131" t="s">
        <v>247</v>
      </c>
      <c r="C52" s="131" t="s">
        <v>36</v>
      </c>
      <c r="D52" s="129">
        <v>94.59</v>
      </c>
      <c r="E52" s="129">
        <v>69</v>
      </c>
      <c r="F52" s="129">
        <v>70</v>
      </c>
      <c r="G52" s="129">
        <v>70</v>
      </c>
      <c r="H52" s="129">
        <v>65</v>
      </c>
      <c r="I52" s="131" t="s">
        <v>9280</v>
      </c>
    </row>
    <row r="53" spans="1:9" x14ac:dyDescent="0.3">
      <c r="A53" s="129">
        <v>52</v>
      </c>
      <c r="B53" s="131" t="s">
        <v>713</v>
      </c>
      <c r="C53" s="131" t="s">
        <v>150</v>
      </c>
      <c r="D53" s="129">
        <v>94.56</v>
      </c>
      <c r="E53" s="129">
        <v>67</v>
      </c>
      <c r="F53" s="129">
        <v>66</v>
      </c>
      <c r="G53" s="129">
        <v>46</v>
      </c>
      <c r="H53" s="129">
        <v>58</v>
      </c>
      <c r="I53" s="131" t="s">
        <v>8311</v>
      </c>
    </row>
    <row r="54" spans="1:9" x14ac:dyDescent="0.3">
      <c r="A54" s="129">
        <v>53</v>
      </c>
      <c r="B54" s="131" t="s">
        <v>2837</v>
      </c>
      <c r="C54" s="131" t="s">
        <v>28</v>
      </c>
      <c r="D54" s="129">
        <v>94.56</v>
      </c>
      <c r="E54" s="129">
        <v>67</v>
      </c>
      <c r="F54" s="129">
        <v>67</v>
      </c>
      <c r="G54" s="129">
        <v>74</v>
      </c>
      <c r="H54" s="129">
        <v>57</v>
      </c>
      <c r="I54" s="131" t="s">
        <v>9281</v>
      </c>
    </row>
    <row r="55" spans="1:9" x14ac:dyDescent="0.3">
      <c r="A55" s="129">
        <v>54</v>
      </c>
      <c r="B55" s="131" t="s">
        <v>92</v>
      </c>
      <c r="C55" s="131" t="s">
        <v>24</v>
      </c>
      <c r="D55" s="129">
        <v>94.21</v>
      </c>
      <c r="E55" s="129">
        <v>67</v>
      </c>
      <c r="F55" s="129">
        <v>69</v>
      </c>
      <c r="G55" s="129">
        <v>70</v>
      </c>
      <c r="H55" s="129">
        <v>87</v>
      </c>
      <c r="I55" s="131" t="s">
        <v>9282</v>
      </c>
    </row>
    <row r="56" spans="1:9" x14ac:dyDescent="0.3">
      <c r="A56" s="129">
        <v>55</v>
      </c>
      <c r="B56" s="131" t="s">
        <v>2835</v>
      </c>
      <c r="C56" s="131" t="s">
        <v>150</v>
      </c>
      <c r="D56" s="129">
        <v>94.19</v>
      </c>
      <c r="E56" s="129">
        <v>66</v>
      </c>
      <c r="F56" s="129">
        <v>49</v>
      </c>
      <c r="G56" s="129">
        <v>29</v>
      </c>
      <c r="H56" s="129">
        <v>67</v>
      </c>
      <c r="I56" s="131" t="s">
        <v>9283</v>
      </c>
    </row>
    <row r="57" spans="1:9" x14ac:dyDescent="0.3">
      <c r="A57" s="129">
        <v>56</v>
      </c>
      <c r="B57" s="131" t="s">
        <v>1048</v>
      </c>
      <c r="C57" s="131" t="s">
        <v>28</v>
      </c>
      <c r="D57" s="129">
        <v>94.17</v>
      </c>
      <c r="E57" s="129">
        <v>66</v>
      </c>
      <c r="F57" s="129">
        <v>66</v>
      </c>
      <c r="G57" s="129">
        <v>9</v>
      </c>
      <c r="H57" s="129">
        <v>8</v>
      </c>
      <c r="I57" s="131" t="s">
        <v>9284</v>
      </c>
    </row>
    <row r="58" spans="1:9" x14ac:dyDescent="0.3">
      <c r="A58" s="129">
        <v>57</v>
      </c>
      <c r="B58" s="131" t="s">
        <v>2830</v>
      </c>
      <c r="C58" s="131" t="s">
        <v>28</v>
      </c>
      <c r="D58" s="129">
        <v>93.91</v>
      </c>
      <c r="E58" s="129">
        <v>65</v>
      </c>
      <c r="F58" s="129">
        <v>57</v>
      </c>
      <c r="G58" s="129">
        <v>75</v>
      </c>
      <c r="H58" s="129">
        <v>83</v>
      </c>
      <c r="I58" s="131" t="s">
        <v>9285</v>
      </c>
    </row>
    <row r="59" spans="1:9" x14ac:dyDescent="0.3">
      <c r="A59" s="129">
        <v>58</v>
      </c>
      <c r="B59" s="131" t="s">
        <v>360</v>
      </c>
      <c r="C59" s="131" t="s">
        <v>44</v>
      </c>
      <c r="D59" s="129">
        <v>93.49</v>
      </c>
      <c r="E59" s="129">
        <v>64</v>
      </c>
      <c r="F59" s="129">
        <v>40</v>
      </c>
      <c r="G59" s="129">
        <v>56</v>
      </c>
      <c r="H59" s="129">
        <v>79</v>
      </c>
      <c r="I59" s="131" t="s">
        <v>9286</v>
      </c>
    </row>
    <row r="60" spans="1:9" x14ac:dyDescent="0.3">
      <c r="A60" s="129">
        <v>59</v>
      </c>
      <c r="B60" s="131" t="s">
        <v>2832</v>
      </c>
      <c r="C60" s="131" t="s">
        <v>28</v>
      </c>
      <c r="D60" s="129">
        <v>93.46</v>
      </c>
      <c r="E60" s="129">
        <v>64</v>
      </c>
      <c r="F60" s="129">
        <v>55</v>
      </c>
      <c r="G60" s="129">
        <v>65</v>
      </c>
      <c r="H60" s="129">
        <v>70</v>
      </c>
      <c r="I60" s="131" t="s">
        <v>9287</v>
      </c>
    </row>
    <row r="61" spans="1:9" x14ac:dyDescent="0.3">
      <c r="A61" s="129">
        <v>60</v>
      </c>
      <c r="B61" s="131" t="s">
        <v>441</v>
      </c>
      <c r="C61" s="131" t="s">
        <v>24</v>
      </c>
      <c r="D61" s="129">
        <v>93.44</v>
      </c>
      <c r="E61" s="129">
        <v>63</v>
      </c>
      <c r="F61" s="129">
        <v>79</v>
      </c>
      <c r="G61" s="129">
        <v>66</v>
      </c>
      <c r="H61" s="129">
        <v>62</v>
      </c>
      <c r="I61" s="131" t="s">
        <v>9288</v>
      </c>
    </row>
    <row r="62" spans="1:9" x14ac:dyDescent="0.3">
      <c r="A62" s="129">
        <v>61</v>
      </c>
      <c r="B62" s="131" t="s">
        <v>117</v>
      </c>
      <c r="C62" s="131" t="s">
        <v>24</v>
      </c>
      <c r="D62" s="129">
        <v>93.22</v>
      </c>
      <c r="E62" s="129">
        <v>62</v>
      </c>
      <c r="F62" s="129">
        <v>51</v>
      </c>
      <c r="G62" s="129">
        <v>53</v>
      </c>
      <c r="H62" s="129">
        <v>33</v>
      </c>
      <c r="I62" s="131" t="s">
        <v>9289</v>
      </c>
    </row>
    <row r="63" spans="1:9" x14ac:dyDescent="0.3">
      <c r="A63" s="129">
        <v>62</v>
      </c>
      <c r="B63" s="131" t="s">
        <v>137</v>
      </c>
      <c r="C63" s="131" t="s">
        <v>28</v>
      </c>
      <c r="D63" s="129">
        <v>93.2</v>
      </c>
      <c r="E63" s="129">
        <v>62</v>
      </c>
      <c r="F63" s="129">
        <v>49</v>
      </c>
      <c r="G63" s="129">
        <v>59</v>
      </c>
      <c r="H63" s="129">
        <v>49</v>
      </c>
      <c r="I63" s="131" t="s">
        <v>9290</v>
      </c>
    </row>
    <row r="64" spans="1:9" x14ac:dyDescent="0.3">
      <c r="A64" s="129">
        <v>63</v>
      </c>
      <c r="B64" s="131" t="s">
        <v>502</v>
      </c>
      <c r="C64" s="131" t="s">
        <v>24</v>
      </c>
      <c r="D64" s="129">
        <v>93.15</v>
      </c>
      <c r="E64" s="129">
        <v>61</v>
      </c>
      <c r="F64" s="129">
        <v>77</v>
      </c>
      <c r="G64" s="129">
        <v>23</v>
      </c>
      <c r="H64" s="129">
        <v>72</v>
      </c>
      <c r="I64" s="131" t="s">
        <v>9291</v>
      </c>
    </row>
    <row r="65" spans="1:9" x14ac:dyDescent="0.3">
      <c r="A65" s="129">
        <v>64</v>
      </c>
      <c r="B65" s="131" t="s">
        <v>711</v>
      </c>
      <c r="C65" s="131" t="s">
        <v>150</v>
      </c>
      <c r="D65" s="129">
        <v>92.99</v>
      </c>
      <c r="E65" s="129">
        <v>61</v>
      </c>
      <c r="F65" s="129">
        <v>56</v>
      </c>
      <c r="G65" s="129">
        <v>51</v>
      </c>
      <c r="H65" s="129">
        <v>71</v>
      </c>
      <c r="I65" s="131" t="s">
        <v>9292</v>
      </c>
    </row>
    <row r="66" spans="1:9" x14ac:dyDescent="0.3">
      <c r="A66" s="129">
        <v>65</v>
      </c>
      <c r="B66" s="131" t="s">
        <v>408</v>
      </c>
      <c r="C66" s="131" t="s">
        <v>36</v>
      </c>
      <c r="D66" s="129">
        <v>92.34</v>
      </c>
      <c r="E66" s="129">
        <v>60</v>
      </c>
      <c r="F66" s="129">
        <v>24</v>
      </c>
      <c r="G66" s="129">
        <v>61</v>
      </c>
      <c r="H66" s="129">
        <v>61</v>
      </c>
      <c r="I66" s="131" t="s">
        <v>9293</v>
      </c>
    </row>
    <row r="67" spans="1:9" x14ac:dyDescent="0.3">
      <c r="A67" s="129">
        <v>66</v>
      </c>
      <c r="B67" s="131" t="s">
        <v>88</v>
      </c>
      <c r="C67" s="131" t="s">
        <v>31</v>
      </c>
      <c r="D67" s="129">
        <v>92.13</v>
      </c>
      <c r="E67" s="129">
        <v>59</v>
      </c>
      <c r="F67" s="129">
        <v>53</v>
      </c>
      <c r="G67" s="129">
        <v>67</v>
      </c>
      <c r="H67" s="129">
        <v>85</v>
      </c>
      <c r="I67" s="131" t="s">
        <v>9294</v>
      </c>
    </row>
    <row r="68" spans="1:9" x14ac:dyDescent="0.3">
      <c r="A68" s="129">
        <v>67</v>
      </c>
      <c r="B68" s="131" t="s">
        <v>221</v>
      </c>
      <c r="C68" s="131" t="s">
        <v>115</v>
      </c>
      <c r="D68" s="129">
        <v>92.11</v>
      </c>
      <c r="E68" s="129">
        <v>59</v>
      </c>
      <c r="F68" s="129">
        <v>61</v>
      </c>
      <c r="G68" s="129">
        <v>57</v>
      </c>
      <c r="H68" s="129">
        <v>29</v>
      </c>
      <c r="I68" s="131" t="s">
        <v>9295</v>
      </c>
    </row>
    <row r="69" spans="1:9" x14ac:dyDescent="0.3">
      <c r="A69" s="129">
        <v>68</v>
      </c>
      <c r="B69" s="131" t="s">
        <v>98</v>
      </c>
      <c r="C69" s="131" t="s">
        <v>66</v>
      </c>
      <c r="D69" s="129">
        <v>92.02</v>
      </c>
      <c r="E69" s="129">
        <v>58</v>
      </c>
      <c r="F69" s="129">
        <v>54</v>
      </c>
      <c r="G69" s="129">
        <v>58</v>
      </c>
      <c r="H69" s="129">
        <v>47</v>
      </c>
      <c r="I69" s="131" t="s">
        <v>9296</v>
      </c>
    </row>
    <row r="70" spans="1:9" x14ac:dyDescent="0.3">
      <c r="A70" s="129">
        <v>69</v>
      </c>
      <c r="B70" s="131" t="s">
        <v>453</v>
      </c>
      <c r="C70" s="131" t="s">
        <v>102</v>
      </c>
      <c r="D70" s="129">
        <v>91.99</v>
      </c>
      <c r="E70" s="129">
        <v>57</v>
      </c>
      <c r="F70" s="129">
        <v>62</v>
      </c>
      <c r="G70" s="129">
        <v>27</v>
      </c>
      <c r="H70" s="129">
        <v>16</v>
      </c>
      <c r="I70" s="131" t="s">
        <v>9297</v>
      </c>
    </row>
    <row r="71" spans="1:9" x14ac:dyDescent="0.3">
      <c r="A71" s="129">
        <v>70</v>
      </c>
      <c r="B71" s="131" t="s">
        <v>209</v>
      </c>
      <c r="C71" s="131" t="s">
        <v>44</v>
      </c>
      <c r="D71" s="129">
        <v>91.99</v>
      </c>
      <c r="E71" s="129">
        <v>57</v>
      </c>
      <c r="F71" s="129">
        <v>51</v>
      </c>
      <c r="G71" s="129">
        <v>45</v>
      </c>
      <c r="H71" s="129">
        <v>35</v>
      </c>
      <c r="I71" s="131" t="s">
        <v>9298</v>
      </c>
    </row>
    <row r="72" spans="1:9" x14ac:dyDescent="0.3">
      <c r="A72" s="129">
        <v>71</v>
      </c>
      <c r="B72" s="131" t="s">
        <v>412</v>
      </c>
      <c r="C72" s="131" t="s">
        <v>102</v>
      </c>
      <c r="D72" s="129">
        <v>91.98</v>
      </c>
      <c r="E72" s="129">
        <v>56</v>
      </c>
      <c r="F72" s="129">
        <v>60</v>
      </c>
      <c r="G72" s="129">
        <v>43</v>
      </c>
      <c r="H72" s="129">
        <v>46</v>
      </c>
      <c r="I72" s="131" t="s">
        <v>9299</v>
      </c>
    </row>
    <row r="73" spans="1:9" x14ac:dyDescent="0.3">
      <c r="A73" s="129">
        <v>72</v>
      </c>
      <c r="B73" s="131" t="s">
        <v>162</v>
      </c>
      <c r="C73" s="131" t="s">
        <v>28</v>
      </c>
      <c r="D73" s="129">
        <v>91.92</v>
      </c>
      <c r="E73" s="129">
        <v>56</v>
      </c>
      <c r="F73" s="129">
        <v>69</v>
      </c>
      <c r="G73" s="129">
        <v>69</v>
      </c>
      <c r="H73" s="129">
        <v>60</v>
      </c>
      <c r="I73" s="131" t="s">
        <v>9300</v>
      </c>
    </row>
    <row r="74" spans="1:9" x14ac:dyDescent="0.3">
      <c r="A74" s="129">
        <v>73</v>
      </c>
      <c r="B74" s="131" t="s">
        <v>2847</v>
      </c>
      <c r="C74" s="131" t="s">
        <v>150</v>
      </c>
      <c r="D74" s="129">
        <v>91.87</v>
      </c>
      <c r="E74" s="129">
        <v>55</v>
      </c>
      <c r="F74" s="129">
        <v>48</v>
      </c>
      <c r="G74" s="129">
        <v>24</v>
      </c>
      <c r="H74" s="129">
        <v>33</v>
      </c>
      <c r="I74" s="131" t="s">
        <v>9301</v>
      </c>
    </row>
    <row r="75" spans="1:9" x14ac:dyDescent="0.3">
      <c r="A75" s="129">
        <v>74</v>
      </c>
      <c r="B75" s="131" t="s">
        <v>509</v>
      </c>
      <c r="C75" s="131" t="s">
        <v>66</v>
      </c>
      <c r="D75" s="129">
        <v>91.83</v>
      </c>
      <c r="E75" s="129">
        <v>54</v>
      </c>
      <c r="F75" s="129">
        <v>90</v>
      </c>
      <c r="G75" s="129">
        <v>96</v>
      </c>
      <c r="H75" s="129">
        <v>89</v>
      </c>
      <c r="I75" s="131" t="s">
        <v>9302</v>
      </c>
    </row>
    <row r="76" spans="1:9" x14ac:dyDescent="0.3">
      <c r="A76" s="129">
        <v>75</v>
      </c>
      <c r="B76" s="131" t="s">
        <v>39</v>
      </c>
      <c r="C76" s="131" t="s">
        <v>24</v>
      </c>
      <c r="D76" s="129">
        <v>91.81</v>
      </c>
      <c r="E76" s="129">
        <v>54</v>
      </c>
      <c r="F76" s="129">
        <v>85</v>
      </c>
      <c r="G76" s="129">
        <v>90</v>
      </c>
      <c r="H76" s="129">
        <v>93</v>
      </c>
      <c r="I76" s="131" t="s">
        <v>9303</v>
      </c>
    </row>
    <row r="77" spans="1:9" x14ac:dyDescent="0.3">
      <c r="A77" s="129">
        <v>76</v>
      </c>
      <c r="B77" s="131" t="s">
        <v>2842</v>
      </c>
      <c r="C77" s="131" t="s">
        <v>245</v>
      </c>
      <c r="D77" s="129">
        <v>91.68</v>
      </c>
      <c r="E77" s="129">
        <v>53</v>
      </c>
      <c r="F77" s="129">
        <v>59</v>
      </c>
      <c r="G77" s="129">
        <v>30</v>
      </c>
      <c r="H77" s="129">
        <v>63</v>
      </c>
      <c r="I77" s="131" t="s">
        <v>9304</v>
      </c>
    </row>
    <row r="78" spans="1:9" x14ac:dyDescent="0.3">
      <c r="A78" s="129">
        <v>77</v>
      </c>
      <c r="B78" s="131" t="s">
        <v>151</v>
      </c>
      <c r="C78" s="131" t="s">
        <v>102</v>
      </c>
      <c r="D78" s="129">
        <v>91.66</v>
      </c>
      <c r="E78" s="129">
        <v>53</v>
      </c>
      <c r="F78" s="129">
        <v>19</v>
      </c>
      <c r="G78" s="129">
        <v>48</v>
      </c>
      <c r="H78" s="129">
        <v>19</v>
      </c>
      <c r="I78" s="131" t="s">
        <v>9305</v>
      </c>
    </row>
    <row r="79" spans="1:9" x14ac:dyDescent="0.3">
      <c r="A79" s="129">
        <v>78</v>
      </c>
      <c r="B79" s="131" t="s">
        <v>76</v>
      </c>
      <c r="C79" s="131" t="s">
        <v>36</v>
      </c>
      <c r="D79" s="129">
        <v>91.57</v>
      </c>
      <c r="E79" s="129">
        <v>52</v>
      </c>
      <c r="F79" s="129">
        <v>40</v>
      </c>
      <c r="G79" s="129">
        <v>37</v>
      </c>
      <c r="H79" s="129">
        <v>40</v>
      </c>
      <c r="I79" s="131" t="s">
        <v>9306</v>
      </c>
    </row>
    <row r="80" spans="1:9" x14ac:dyDescent="0.3">
      <c r="A80" s="129">
        <v>79</v>
      </c>
      <c r="B80" s="131" t="s">
        <v>218</v>
      </c>
      <c r="C80" s="131" t="s">
        <v>102</v>
      </c>
      <c r="D80" s="129">
        <v>91.14</v>
      </c>
      <c r="E80" s="129">
        <v>51</v>
      </c>
      <c r="F80" s="129">
        <v>41</v>
      </c>
      <c r="G80" s="129">
        <v>53</v>
      </c>
      <c r="H80" s="129">
        <v>38</v>
      </c>
      <c r="I80" s="131" t="s">
        <v>9307</v>
      </c>
    </row>
    <row r="81" spans="1:9" x14ac:dyDescent="0.3">
      <c r="A81" s="129">
        <v>80</v>
      </c>
      <c r="B81" s="131" t="s">
        <v>111</v>
      </c>
      <c r="C81" s="131" t="s">
        <v>44</v>
      </c>
      <c r="D81" s="129">
        <v>90.68</v>
      </c>
      <c r="E81" s="129">
        <v>51</v>
      </c>
      <c r="F81" s="129">
        <v>64</v>
      </c>
      <c r="G81" s="129">
        <v>88</v>
      </c>
      <c r="H81" s="129">
        <v>41</v>
      </c>
      <c r="I81" s="131" t="s">
        <v>9308</v>
      </c>
    </row>
    <row r="82" spans="1:9" x14ac:dyDescent="0.3">
      <c r="A82" s="129">
        <v>81</v>
      </c>
      <c r="B82" s="131" t="s">
        <v>2854</v>
      </c>
      <c r="C82" s="131" t="s">
        <v>150</v>
      </c>
      <c r="D82" s="129">
        <v>90.59</v>
      </c>
      <c r="E82" s="129">
        <v>50</v>
      </c>
      <c r="F82" s="129">
        <v>17</v>
      </c>
      <c r="G82" s="129">
        <v>2</v>
      </c>
      <c r="H82" s="129">
        <v>2</v>
      </c>
      <c r="I82" s="131" t="s">
        <v>9309</v>
      </c>
    </row>
    <row r="83" spans="1:9" x14ac:dyDescent="0.3">
      <c r="A83" s="129">
        <v>82</v>
      </c>
      <c r="B83" s="131" t="s">
        <v>2849</v>
      </c>
      <c r="C83" s="131" t="s">
        <v>44</v>
      </c>
      <c r="D83" s="129">
        <v>90.54</v>
      </c>
      <c r="E83" s="129">
        <v>49</v>
      </c>
      <c r="F83" s="129">
        <v>29</v>
      </c>
      <c r="G83" s="129">
        <v>39</v>
      </c>
      <c r="H83" s="129">
        <v>16</v>
      </c>
      <c r="I83" s="131" t="s">
        <v>9310</v>
      </c>
    </row>
    <row r="84" spans="1:9" x14ac:dyDescent="0.3">
      <c r="A84" s="129">
        <v>83</v>
      </c>
      <c r="B84" s="131" t="s">
        <v>748</v>
      </c>
      <c r="C84" s="131" t="s">
        <v>245</v>
      </c>
      <c r="D84" s="129">
        <v>90.25</v>
      </c>
      <c r="E84" s="129">
        <v>49</v>
      </c>
      <c r="F84" s="129">
        <v>58</v>
      </c>
      <c r="G84" s="129">
        <v>22</v>
      </c>
      <c r="H84" s="129">
        <v>12</v>
      </c>
      <c r="I84" s="131" t="s">
        <v>8315</v>
      </c>
    </row>
    <row r="85" spans="1:9" x14ac:dyDescent="0.3">
      <c r="A85" s="129">
        <v>84</v>
      </c>
      <c r="B85" s="131" t="s">
        <v>1064</v>
      </c>
      <c r="C85" s="131" t="s">
        <v>36</v>
      </c>
      <c r="D85" s="129">
        <v>90.16</v>
      </c>
      <c r="E85" s="129">
        <v>48</v>
      </c>
      <c r="F85" s="129">
        <v>6</v>
      </c>
      <c r="G85" s="129">
        <v>8</v>
      </c>
      <c r="H85" s="129">
        <v>4</v>
      </c>
      <c r="I85" s="131" t="s">
        <v>9311</v>
      </c>
    </row>
    <row r="86" spans="1:9" x14ac:dyDescent="0.3">
      <c r="A86" s="129">
        <v>85</v>
      </c>
      <c r="B86" s="131" t="s">
        <v>708</v>
      </c>
      <c r="C86" s="131" t="s">
        <v>150</v>
      </c>
      <c r="D86" s="129">
        <v>90.15</v>
      </c>
      <c r="E86" s="129">
        <v>48</v>
      </c>
      <c r="F86" s="129">
        <v>50</v>
      </c>
      <c r="G86" s="129">
        <v>49</v>
      </c>
      <c r="H86" s="129">
        <v>52</v>
      </c>
      <c r="I86" s="131" t="s">
        <v>6416</v>
      </c>
    </row>
    <row r="87" spans="1:9" x14ac:dyDescent="0.3">
      <c r="A87" s="129">
        <v>86</v>
      </c>
      <c r="B87" s="131" t="s">
        <v>259</v>
      </c>
      <c r="C87" s="131" t="s">
        <v>66</v>
      </c>
      <c r="D87" s="129">
        <v>90.07</v>
      </c>
      <c r="E87" s="129">
        <v>47</v>
      </c>
      <c r="F87" s="129">
        <v>25</v>
      </c>
      <c r="G87" s="129">
        <v>41</v>
      </c>
      <c r="H87" s="129">
        <v>56</v>
      </c>
      <c r="I87" s="131" t="s">
        <v>9312</v>
      </c>
    </row>
    <row r="88" spans="1:9" x14ac:dyDescent="0.3">
      <c r="A88" s="129">
        <v>87</v>
      </c>
      <c r="B88" s="131" t="s">
        <v>109</v>
      </c>
      <c r="C88" s="131" t="s">
        <v>31</v>
      </c>
      <c r="D88" s="129">
        <v>89.95</v>
      </c>
      <c r="E88" s="129">
        <v>46</v>
      </c>
      <c r="F88" s="129">
        <v>28</v>
      </c>
      <c r="G88" s="129">
        <v>61</v>
      </c>
      <c r="H88" s="129">
        <v>79</v>
      </c>
      <c r="I88" s="131" t="s">
        <v>9313</v>
      </c>
    </row>
    <row r="89" spans="1:9" x14ac:dyDescent="0.3">
      <c r="A89" s="129">
        <v>88</v>
      </c>
      <c r="B89" s="131" t="s">
        <v>121</v>
      </c>
      <c r="C89" s="131" t="s">
        <v>115</v>
      </c>
      <c r="D89" s="129">
        <v>89.95</v>
      </c>
      <c r="E89" s="129">
        <v>46</v>
      </c>
      <c r="F89" s="129">
        <v>46</v>
      </c>
      <c r="G89" s="129">
        <v>42</v>
      </c>
      <c r="H89" s="129">
        <v>15</v>
      </c>
      <c r="I89" s="131" t="s">
        <v>9314</v>
      </c>
    </row>
    <row r="90" spans="1:9" x14ac:dyDescent="0.3">
      <c r="A90" s="129">
        <v>89</v>
      </c>
      <c r="B90" s="131" t="s">
        <v>462</v>
      </c>
      <c r="C90" s="131" t="s">
        <v>102</v>
      </c>
      <c r="D90" s="129">
        <v>89.8</v>
      </c>
      <c r="E90" s="129">
        <v>45</v>
      </c>
      <c r="F90" s="129">
        <v>48</v>
      </c>
      <c r="G90" s="129">
        <v>89</v>
      </c>
      <c r="H90" s="129">
        <v>87</v>
      </c>
      <c r="I90" s="131" t="s">
        <v>9315</v>
      </c>
    </row>
    <row r="91" spans="1:9" x14ac:dyDescent="0.3">
      <c r="A91" s="129">
        <v>90</v>
      </c>
      <c r="B91" s="131" t="s">
        <v>60</v>
      </c>
      <c r="C91" s="131" t="s">
        <v>31</v>
      </c>
      <c r="D91" s="129">
        <v>89.52</v>
      </c>
      <c r="E91" s="129">
        <v>45</v>
      </c>
      <c r="F91" s="129">
        <v>53</v>
      </c>
      <c r="G91" s="129">
        <v>92</v>
      </c>
      <c r="H91" s="129">
        <v>66</v>
      </c>
      <c r="I91" s="131" t="s">
        <v>9316</v>
      </c>
    </row>
    <row r="92" spans="1:9" x14ac:dyDescent="0.3">
      <c r="A92" s="129">
        <v>91</v>
      </c>
      <c r="B92" s="131" t="s">
        <v>1198</v>
      </c>
      <c r="C92" s="131" t="s">
        <v>150</v>
      </c>
      <c r="D92" s="129">
        <v>89.33</v>
      </c>
      <c r="E92" s="129">
        <v>44</v>
      </c>
      <c r="F92" s="129">
        <v>36</v>
      </c>
      <c r="G92" s="129">
        <v>18</v>
      </c>
      <c r="H92" s="129">
        <v>73</v>
      </c>
      <c r="I92" s="131" t="s">
        <v>6605</v>
      </c>
    </row>
    <row r="93" spans="1:9" x14ac:dyDescent="0.3">
      <c r="A93" s="129">
        <v>92</v>
      </c>
      <c r="B93" s="131" t="s">
        <v>70</v>
      </c>
      <c r="C93" s="131" t="s">
        <v>24</v>
      </c>
      <c r="D93" s="129">
        <v>89.16</v>
      </c>
      <c r="E93" s="129">
        <v>43</v>
      </c>
      <c r="F93" s="129">
        <v>42</v>
      </c>
      <c r="G93" s="129">
        <v>55</v>
      </c>
      <c r="H93" s="129">
        <v>28</v>
      </c>
      <c r="I93" s="131" t="s">
        <v>9317</v>
      </c>
    </row>
    <row r="94" spans="1:9" x14ac:dyDescent="0.3">
      <c r="A94" s="129">
        <v>93</v>
      </c>
      <c r="B94" s="131" t="s">
        <v>2828</v>
      </c>
      <c r="C94" s="131" t="s">
        <v>28</v>
      </c>
      <c r="D94" s="129">
        <v>88.87</v>
      </c>
      <c r="E94" s="129">
        <v>43</v>
      </c>
      <c r="F94" s="129">
        <v>59</v>
      </c>
      <c r="G94" s="129">
        <v>38</v>
      </c>
      <c r="H94" s="129">
        <v>81</v>
      </c>
      <c r="I94" s="131" t="s">
        <v>9318</v>
      </c>
    </row>
    <row r="95" spans="1:9" x14ac:dyDescent="0.3">
      <c r="A95" s="129">
        <v>94</v>
      </c>
      <c r="B95" s="131" t="s">
        <v>321</v>
      </c>
      <c r="C95" s="131" t="s">
        <v>48</v>
      </c>
      <c r="D95" s="129">
        <v>88.83</v>
      </c>
      <c r="E95" s="129">
        <v>42</v>
      </c>
      <c r="F95" s="129">
        <v>61</v>
      </c>
      <c r="G95" s="129">
        <v>64</v>
      </c>
      <c r="H95" s="129">
        <v>9</v>
      </c>
      <c r="I95" s="131" t="s">
        <v>7633</v>
      </c>
    </row>
    <row r="96" spans="1:9" x14ac:dyDescent="0.3">
      <c r="A96" s="129">
        <v>95</v>
      </c>
      <c r="B96" s="131" t="s">
        <v>33</v>
      </c>
      <c r="C96" s="131" t="s">
        <v>24</v>
      </c>
      <c r="D96" s="129">
        <v>88.65</v>
      </c>
      <c r="E96" s="129">
        <v>41</v>
      </c>
      <c r="F96" s="129">
        <v>52</v>
      </c>
      <c r="G96" s="129">
        <v>67</v>
      </c>
      <c r="H96" s="129">
        <v>45</v>
      </c>
      <c r="I96" s="131" t="s">
        <v>9319</v>
      </c>
    </row>
    <row r="97" spans="1:9" x14ac:dyDescent="0.3">
      <c r="A97" s="129">
        <v>96</v>
      </c>
      <c r="B97" s="131" t="s">
        <v>95</v>
      </c>
      <c r="C97" s="131" t="s">
        <v>28</v>
      </c>
      <c r="D97" s="129">
        <v>88.64</v>
      </c>
      <c r="E97" s="129">
        <v>41</v>
      </c>
      <c r="F97" s="129">
        <v>46</v>
      </c>
      <c r="G97" s="129">
        <v>71</v>
      </c>
      <c r="H97" s="129">
        <v>82</v>
      </c>
      <c r="I97" s="131" t="s">
        <v>9320</v>
      </c>
    </row>
    <row r="98" spans="1:9" x14ac:dyDescent="0.3">
      <c r="A98" s="129">
        <v>97</v>
      </c>
      <c r="B98" s="131" t="s">
        <v>2826</v>
      </c>
      <c r="C98" s="131" t="s">
        <v>150</v>
      </c>
      <c r="D98" s="129">
        <v>88.61</v>
      </c>
      <c r="E98" s="129">
        <v>40</v>
      </c>
      <c r="F98" s="129">
        <v>43</v>
      </c>
      <c r="G98" s="129">
        <v>51</v>
      </c>
      <c r="H98" s="129">
        <v>64</v>
      </c>
      <c r="I98" s="131" t="s">
        <v>9321</v>
      </c>
    </row>
    <row r="99" spans="1:9" x14ac:dyDescent="0.3">
      <c r="A99" s="129">
        <v>98</v>
      </c>
      <c r="B99" s="131" t="s">
        <v>2841</v>
      </c>
      <c r="C99" s="131" t="s">
        <v>150</v>
      </c>
      <c r="D99" s="129">
        <v>88.38</v>
      </c>
      <c r="E99" s="129">
        <v>40</v>
      </c>
      <c r="F99" s="129">
        <v>38</v>
      </c>
      <c r="G99" s="129">
        <v>54</v>
      </c>
      <c r="H99" s="129">
        <v>54</v>
      </c>
      <c r="I99" s="131" t="s">
        <v>9322</v>
      </c>
    </row>
    <row r="100" spans="1:9" x14ac:dyDescent="0.3">
      <c r="A100" s="129">
        <v>99</v>
      </c>
      <c r="B100" s="131" t="s">
        <v>2838</v>
      </c>
      <c r="C100" s="131" t="s">
        <v>150</v>
      </c>
      <c r="D100" s="129">
        <v>88.25</v>
      </c>
      <c r="E100" s="129">
        <v>39</v>
      </c>
      <c r="F100" s="129">
        <v>30</v>
      </c>
      <c r="G100" s="129">
        <v>36</v>
      </c>
      <c r="H100" s="129">
        <v>53</v>
      </c>
      <c r="I100" s="131" t="s">
        <v>9323</v>
      </c>
    </row>
    <row r="101" spans="1:9" x14ac:dyDescent="0.3">
      <c r="A101" s="129">
        <v>100</v>
      </c>
      <c r="B101" s="131" t="s">
        <v>706</v>
      </c>
      <c r="C101" s="131" t="s">
        <v>28</v>
      </c>
      <c r="D101" s="129">
        <v>88.24</v>
      </c>
      <c r="E101" s="129">
        <v>38</v>
      </c>
      <c r="F101" s="129">
        <v>75</v>
      </c>
      <c r="G101" s="129">
        <v>87</v>
      </c>
      <c r="H101" s="129">
        <v>85</v>
      </c>
      <c r="I101" s="131" t="s">
        <v>9324</v>
      </c>
    </row>
    <row r="102" spans="1:9" x14ac:dyDescent="0.3">
      <c r="A102" s="129">
        <v>101</v>
      </c>
      <c r="B102" s="131" t="s">
        <v>65</v>
      </c>
      <c r="C102" s="131" t="s">
        <v>66</v>
      </c>
      <c r="D102" s="129">
        <v>87.98</v>
      </c>
      <c r="E102" s="129">
        <v>37</v>
      </c>
      <c r="F102" s="129">
        <v>8</v>
      </c>
      <c r="G102" s="129">
        <v>5</v>
      </c>
      <c r="H102" s="129">
        <v>9</v>
      </c>
      <c r="I102" s="131" t="s">
        <v>9325</v>
      </c>
    </row>
    <row r="103" spans="1:9" x14ac:dyDescent="0.3">
      <c r="A103" s="129">
        <v>102</v>
      </c>
      <c r="B103" s="131" t="s">
        <v>160</v>
      </c>
      <c r="C103" s="131" t="s">
        <v>66</v>
      </c>
      <c r="D103" s="129">
        <v>87.98</v>
      </c>
      <c r="E103" s="129">
        <v>37</v>
      </c>
      <c r="F103" s="129">
        <v>27</v>
      </c>
      <c r="G103" s="129">
        <v>54</v>
      </c>
      <c r="H103" s="129">
        <v>22</v>
      </c>
      <c r="I103" s="131" t="s">
        <v>9326</v>
      </c>
    </row>
    <row r="104" spans="1:9" x14ac:dyDescent="0.3">
      <c r="A104" s="129">
        <v>103</v>
      </c>
      <c r="B104" s="131" t="s">
        <v>2822</v>
      </c>
      <c r="C104" s="131" t="s">
        <v>150</v>
      </c>
      <c r="D104" s="129">
        <v>87.63</v>
      </c>
      <c r="E104" s="129">
        <v>37</v>
      </c>
      <c r="F104" s="129">
        <v>39</v>
      </c>
      <c r="G104" s="129">
        <v>90</v>
      </c>
      <c r="H104" s="129">
        <v>97</v>
      </c>
      <c r="I104" s="131" t="s">
        <v>9327</v>
      </c>
    </row>
    <row r="105" spans="1:9" x14ac:dyDescent="0.3">
      <c r="A105" s="129">
        <v>104</v>
      </c>
      <c r="B105" s="131" t="s">
        <v>510</v>
      </c>
      <c r="C105" s="131" t="s">
        <v>48</v>
      </c>
      <c r="D105" s="129">
        <v>87.33</v>
      </c>
      <c r="E105" s="129">
        <v>35</v>
      </c>
      <c r="F105" s="129">
        <v>34</v>
      </c>
      <c r="G105" s="129">
        <v>17</v>
      </c>
      <c r="H105" s="129">
        <v>3</v>
      </c>
      <c r="I105" s="131" t="s">
        <v>9328</v>
      </c>
    </row>
    <row r="106" spans="1:9" x14ac:dyDescent="0.3">
      <c r="A106" s="129">
        <v>105</v>
      </c>
      <c r="B106" s="131" t="s">
        <v>2825</v>
      </c>
      <c r="C106" s="131" t="s">
        <v>31</v>
      </c>
      <c r="D106" s="129">
        <v>87.33</v>
      </c>
      <c r="E106" s="129">
        <v>35</v>
      </c>
      <c r="F106" s="129">
        <v>54</v>
      </c>
      <c r="G106" s="129">
        <v>75</v>
      </c>
      <c r="H106" s="129">
        <v>80</v>
      </c>
      <c r="I106" s="131" t="s">
        <v>9329</v>
      </c>
    </row>
    <row r="107" spans="1:9" x14ac:dyDescent="0.3">
      <c r="A107" s="129">
        <v>106</v>
      </c>
      <c r="B107" s="131" t="s">
        <v>2850</v>
      </c>
      <c r="C107" s="131" t="s">
        <v>245</v>
      </c>
      <c r="D107" s="129">
        <v>87.16</v>
      </c>
      <c r="E107" s="129">
        <v>34</v>
      </c>
      <c r="F107" s="129">
        <v>35</v>
      </c>
      <c r="G107" s="129">
        <v>12</v>
      </c>
      <c r="H107" s="129">
        <v>10</v>
      </c>
      <c r="I107" s="131" t="s">
        <v>9330</v>
      </c>
    </row>
    <row r="108" spans="1:9" x14ac:dyDescent="0.3">
      <c r="A108" s="129">
        <v>107</v>
      </c>
      <c r="B108" s="131" t="s">
        <v>2824</v>
      </c>
      <c r="C108" s="131" t="s">
        <v>150</v>
      </c>
      <c r="D108" s="129">
        <v>87.16</v>
      </c>
      <c r="E108" s="129">
        <v>34</v>
      </c>
      <c r="F108" s="129">
        <v>38</v>
      </c>
      <c r="G108" s="129">
        <v>25</v>
      </c>
      <c r="H108" s="129">
        <v>86</v>
      </c>
      <c r="I108" s="131" t="s">
        <v>9331</v>
      </c>
    </row>
    <row r="109" spans="1:9" x14ac:dyDescent="0.3">
      <c r="A109" s="129">
        <v>108</v>
      </c>
      <c r="B109" s="131" t="s">
        <v>351</v>
      </c>
      <c r="C109" s="131" t="s">
        <v>48</v>
      </c>
      <c r="D109" s="129">
        <v>87.07</v>
      </c>
      <c r="E109" s="129">
        <v>33</v>
      </c>
      <c r="F109" s="129">
        <v>63</v>
      </c>
      <c r="G109" s="129">
        <v>72</v>
      </c>
      <c r="H109" s="129">
        <v>88</v>
      </c>
      <c r="I109" s="131" t="s">
        <v>9332</v>
      </c>
    </row>
    <row r="110" spans="1:9" x14ac:dyDescent="0.3">
      <c r="A110" s="129">
        <v>109</v>
      </c>
      <c r="B110" s="131" t="s">
        <v>2833</v>
      </c>
      <c r="C110" s="131" t="s">
        <v>31</v>
      </c>
      <c r="D110" s="129">
        <v>87.05</v>
      </c>
      <c r="E110" s="129">
        <v>33</v>
      </c>
      <c r="F110" s="129">
        <v>33</v>
      </c>
      <c r="G110" s="129">
        <v>64</v>
      </c>
      <c r="H110" s="129">
        <v>72</v>
      </c>
      <c r="I110" s="131" t="s">
        <v>9333</v>
      </c>
    </row>
    <row r="111" spans="1:9" x14ac:dyDescent="0.3">
      <c r="A111" s="129">
        <v>110</v>
      </c>
      <c r="B111" s="131" t="s">
        <v>512</v>
      </c>
      <c r="C111" s="131" t="s">
        <v>24</v>
      </c>
      <c r="D111" s="129">
        <v>87.03</v>
      </c>
      <c r="E111" s="129">
        <v>32</v>
      </c>
      <c r="F111" s="129">
        <v>68</v>
      </c>
      <c r="G111" s="129">
        <v>40</v>
      </c>
      <c r="H111" s="129">
        <v>64</v>
      </c>
      <c r="I111" s="131" t="s">
        <v>9334</v>
      </c>
    </row>
    <row r="112" spans="1:9" x14ac:dyDescent="0.3">
      <c r="A112" s="129">
        <v>111</v>
      </c>
      <c r="B112" s="131" t="s">
        <v>2848</v>
      </c>
      <c r="C112" s="131" t="s">
        <v>245</v>
      </c>
      <c r="D112" s="129">
        <v>86.94</v>
      </c>
      <c r="E112" s="129">
        <v>32</v>
      </c>
      <c r="F112" s="129">
        <v>43</v>
      </c>
      <c r="G112" s="129">
        <v>25</v>
      </c>
      <c r="H112" s="129">
        <v>45</v>
      </c>
      <c r="I112" s="131" t="s">
        <v>9335</v>
      </c>
    </row>
    <row r="113" spans="1:9" x14ac:dyDescent="0.3">
      <c r="A113" s="129">
        <v>112</v>
      </c>
      <c r="B113" s="131" t="s">
        <v>225</v>
      </c>
      <c r="C113" s="131" t="s">
        <v>36</v>
      </c>
      <c r="D113" s="129">
        <v>86.87</v>
      </c>
      <c r="E113" s="129">
        <v>31</v>
      </c>
      <c r="F113" s="129">
        <v>25</v>
      </c>
      <c r="G113" s="129">
        <v>35</v>
      </c>
      <c r="H113" s="129">
        <v>32</v>
      </c>
      <c r="I113" s="131" t="s">
        <v>9336</v>
      </c>
    </row>
    <row r="114" spans="1:9" x14ac:dyDescent="0.3">
      <c r="A114" s="129">
        <v>113</v>
      </c>
      <c r="B114" s="131" t="s">
        <v>167</v>
      </c>
      <c r="C114" s="131" t="s">
        <v>36</v>
      </c>
      <c r="D114" s="129">
        <v>86.68</v>
      </c>
      <c r="E114" s="129">
        <v>30</v>
      </c>
      <c r="F114" s="129">
        <v>11</v>
      </c>
      <c r="G114" s="129">
        <v>16</v>
      </c>
      <c r="H114" s="129">
        <v>50</v>
      </c>
      <c r="I114" s="131" t="s">
        <v>9337</v>
      </c>
    </row>
    <row r="115" spans="1:9" x14ac:dyDescent="0.3">
      <c r="A115" s="129">
        <v>114</v>
      </c>
      <c r="B115" s="131" t="s">
        <v>140</v>
      </c>
      <c r="C115" s="131" t="s">
        <v>24</v>
      </c>
      <c r="D115" s="129">
        <v>86.56</v>
      </c>
      <c r="E115" s="129">
        <v>30</v>
      </c>
      <c r="F115" s="129">
        <v>41</v>
      </c>
      <c r="G115" s="129">
        <v>47</v>
      </c>
      <c r="H115" s="129">
        <v>51</v>
      </c>
      <c r="I115" s="131" t="s">
        <v>9338</v>
      </c>
    </row>
    <row r="116" spans="1:9" x14ac:dyDescent="0.3">
      <c r="A116" s="129">
        <v>115</v>
      </c>
      <c r="B116" s="131" t="s">
        <v>2840</v>
      </c>
      <c r="C116" s="131" t="s">
        <v>150</v>
      </c>
      <c r="D116" s="129">
        <v>86.45</v>
      </c>
      <c r="E116" s="129">
        <v>29</v>
      </c>
      <c r="F116" s="129">
        <v>37</v>
      </c>
      <c r="G116" s="129">
        <v>33</v>
      </c>
      <c r="H116" s="129">
        <v>54</v>
      </c>
      <c r="I116" s="131" t="s">
        <v>9339</v>
      </c>
    </row>
    <row r="117" spans="1:9" x14ac:dyDescent="0.3">
      <c r="A117" s="129">
        <v>116</v>
      </c>
      <c r="B117" s="131" t="s">
        <v>1871</v>
      </c>
      <c r="C117" s="131" t="s">
        <v>36</v>
      </c>
      <c r="D117" s="129">
        <v>86.24</v>
      </c>
      <c r="E117" s="129">
        <v>29</v>
      </c>
      <c r="F117" s="129">
        <v>18</v>
      </c>
      <c r="G117" s="129">
        <v>8</v>
      </c>
      <c r="H117" s="129">
        <v>27</v>
      </c>
      <c r="I117" s="131" t="s">
        <v>8312</v>
      </c>
    </row>
    <row r="118" spans="1:9" x14ac:dyDescent="0.3">
      <c r="A118" s="129">
        <v>117</v>
      </c>
      <c r="B118" s="131" t="s">
        <v>565</v>
      </c>
      <c r="C118" s="131" t="s">
        <v>48</v>
      </c>
      <c r="D118" s="129">
        <v>86.11</v>
      </c>
      <c r="E118" s="129">
        <v>28</v>
      </c>
      <c r="F118" s="129">
        <v>27</v>
      </c>
      <c r="G118" s="129">
        <v>35</v>
      </c>
      <c r="H118" s="129">
        <v>37</v>
      </c>
      <c r="I118" s="131" t="s">
        <v>7155</v>
      </c>
    </row>
    <row r="119" spans="1:9" x14ac:dyDescent="0.3">
      <c r="A119" s="129">
        <v>118</v>
      </c>
      <c r="B119" s="131" t="s">
        <v>705</v>
      </c>
      <c r="C119" s="131" t="s">
        <v>28</v>
      </c>
      <c r="D119" s="129">
        <v>85.95</v>
      </c>
      <c r="E119" s="129">
        <v>27</v>
      </c>
      <c r="F119" s="129">
        <v>29</v>
      </c>
      <c r="G119" s="129">
        <v>91</v>
      </c>
      <c r="H119" s="129">
        <v>46</v>
      </c>
      <c r="I119" s="131" t="s">
        <v>7635</v>
      </c>
    </row>
    <row r="120" spans="1:9" x14ac:dyDescent="0.3">
      <c r="A120" s="129">
        <v>119</v>
      </c>
      <c r="B120" s="131" t="s">
        <v>256</v>
      </c>
      <c r="C120" s="131" t="s">
        <v>36</v>
      </c>
      <c r="D120" s="129">
        <v>85.89</v>
      </c>
      <c r="E120" s="129">
        <v>27</v>
      </c>
      <c r="F120" s="129">
        <v>45</v>
      </c>
      <c r="G120" s="129">
        <v>73</v>
      </c>
      <c r="H120" s="129">
        <v>43</v>
      </c>
      <c r="I120" s="131" t="s">
        <v>9340</v>
      </c>
    </row>
    <row r="121" spans="1:9" x14ac:dyDescent="0.3">
      <c r="A121" s="129">
        <v>120</v>
      </c>
      <c r="B121" s="131" t="s">
        <v>2836</v>
      </c>
      <c r="C121" s="131" t="s">
        <v>150</v>
      </c>
      <c r="D121" s="129">
        <v>85.83</v>
      </c>
      <c r="E121" s="129">
        <v>26</v>
      </c>
      <c r="F121" s="129">
        <v>45</v>
      </c>
      <c r="G121" s="129">
        <v>32</v>
      </c>
      <c r="H121" s="129">
        <v>49</v>
      </c>
      <c r="I121" s="131" t="s">
        <v>9341</v>
      </c>
    </row>
    <row r="122" spans="1:9" x14ac:dyDescent="0.3">
      <c r="A122" s="129">
        <v>121</v>
      </c>
      <c r="B122" s="131" t="s">
        <v>2852</v>
      </c>
      <c r="C122" s="131" t="s">
        <v>245</v>
      </c>
      <c r="D122" s="129">
        <v>85.73</v>
      </c>
      <c r="E122" s="129">
        <v>25</v>
      </c>
      <c r="F122" s="129">
        <v>22</v>
      </c>
      <c r="G122" s="129">
        <v>14</v>
      </c>
      <c r="H122" s="129">
        <v>24</v>
      </c>
      <c r="I122" s="131" t="s">
        <v>9342</v>
      </c>
    </row>
    <row r="123" spans="1:9" x14ac:dyDescent="0.3">
      <c r="A123" s="129">
        <v>122</v>
      </c>
      <c r="B123" s="131" t="s">
        <v>2851</v>
      </c>
      <c r="C123" s="131" t="s">
        <v>245</v>
      </c>
      <c r="D123" s="129">
        <v>85.64</v>
      </c>
      <c r="E123" s="129">
        <v>25</v>
      </c>
      <c r="F123" s="129">
        <v>35</v>
      </c>
      <c r="G123" s="129">
        <v>22</v>
      </c>
      <c r="H123" s="129">
        <v>19</v>
      </c>
      <c r="I123" s="131" t="s">
        <v>9343</v>
      </c>
    </row>
    <row r="124" spans="1:9" x14ac:dyDescent="0.3">
      <c r="A124" s="129">
        <v>123</v>
      </c>
      <c r="B124" s="131" t="s">
        <v>1026</v>
      </c>
      <c r="C124" s="131" t="s">
        <v>102</v>
      </c>
      <c r="D124" s="129">
        <v>85.41</v>
      </c>
      <c r="E124" s="129">
        <v>24</v>
      </c>
      <c r="F124" s="129">
        <v>47</v>
      </c>
      <c r="G124" s="129">
        <v>12</v>
      </c>
      <c r="H124" s="129">
        <v>14</v>
      </c>
      <c r="I124" s="131" t="s">
        <v>9344</v>
      </c>
    </row>
    <row r="125" spans="1:9" x14ac:dyDescent="0.3">
      <c r="A125" s="129">
        <v>124</v>
      </c>
      <c r="B125" s="131" t="s">
        <v>101</v>
      </c>
      <c r="C125" s="131" t="s">
        <v>102</v>
      </c>
      <c r="D125" s="129">
        <v>85.34</v>
      </c>
      <c r="E125" s="129">
        <v>24</v>
      </c>
      <c r="F125" s="129">
        <v>14</v>
      </c>
      <c r="G125" s="129">
        <v>41</v>
      </c>
      <c r="H125" s="129">
        <v>43</v>
      </c>
      <c r="I125" s="131" t="s">
        <v>9345</v>
      </c>
    </row>
    <row r="126" spans="1:9" x14ac:dyDescent="0.3">
      <c r="A126" s="129">
        <v>125</v>
      </c>
      <c r="B126" s="131" t="s">
        <v>827</v>
      </c>
      <c r="C126" s="131" t="s">
        <v>48</v>
      </c>
      <c r="D126" s="129">
        <v>84.63</v>
      </c>
      <c r="E126" s="129">
        <v>23</v>
      </c>
      <c r="F126" s="129">
        <v>19</v>
      </c>
      <c r="G126" s="129">
        <v>6</v>
      </c>
      <c r="H126" s="129">
        <v>8</v>
      </c>
      <c r="I126" s="131" t="s">
        <v>9346</v>
      </c>
    </row>
    <row r="127" spans="1:9" x14ac:dyDescent="0.3">
      <c r="A127" s="129">
        <v>126</v>
      </c>
      <c r="B127" s="131" t="s">
        <v>228</v>
      </c>
      <c r="C127" s="131" t="s">
        <v>24</v>
      </c>
      <c r="D127" s="129">
        <v>84.53</v>
      </c>
      <c r="E127" s="129">
        <v>22</v>
      </c>
      <c r="F127" s="129">
        <v>13</v>
      </c>
      <c r="G127" s="129">
        <v>45</v>
      </c>
      <c r="H127" s="129">
        <v>32</v>
      </c>
      <c r="I127" s="131" t="s">
        <v>9347</v>
      </c>
    </row>
    <row r="128" spans="1:9" x14ac:dyDescent="0.3">
      <c r="A128" s="129">
        <v>127</v>
      </c>
      <c r="B128" s="131" t="s">
        <v>143</v>
      </c>
      <c r="C128" s="131" t="s">
        <v>44</v>
      </c>
      <c r="D128" s="129">
        <v>84.48</v>
      </c>
      <c r="E128" s="129">
        <v>22</v>
      </c>
      <c r="F128" s="129">
        <v>16</v>
      </c>
      <c r="G128" s="129">
        <v>62</v>
      </c>
      <c r="H128" s="129">
        <v>29</v>
      </c>
      <c r="I128" s="131" t="s">
        <v>9348</v>
      </c>
    </row>
    <row r="129" spans="1:9" x14ac:dyDescent="0.3">
      <c r="A129" s="129">
        <v>128</v>
      </c>
      <c r="B129" s="131" t="s">
        <v>186</v>
      </c>
      <c r="C129" s="131" t="s">
        <v>150</v>
      </c>
      <c r="D129" s="129">
        <v>84.37</v>
      </c>
      <c r="E129" s="129">
        <v>21</v>
      </c>
      <c r="F129" s="129">
        <v>26</v>
      </c>
      <c r="G129" s="129">
        <v>32</v>
      </c>
      <c r="H129" s="129">
        <v>48</v>
      </c>
      <c r="I129" s="131" t="s">
        <v>9349</v>
      </c>
    </row>
    <row r="130" spans="1:9" x14ac:dyDescent="0.3">
      <c r="A130" s="129">
        <v>129</v>
      </c>
      <c r="B130" s="131" t="s">
        <v>42</v>
      </c>
      <c r="C130" s="131" t="s">
        <v>24</v>
      </c>
      <c r="D130" s="129">
        <v>84.25</v>
      </c>
      <c r="E130" s="129">
        <v>20</v>
      </c>
      <c r="F130" s="129">
        <v>14</v>
      </c>
      <c r="G130" s="129">
        <v>28</v>
      </c>
      <c r="H130" s="129">
        <v>36</v>
      </c>
      <c r="I130" s="131" t="s">
        <v>9350</v>
      </c>
    </row>
    <row r="131" spans="1:9" x14ac:dyDescent="0.3">
      <c r="A131" s="129">
        <v>130</v>
      </c>
      <c r="B131" s="131" t="s">
        <v>153</v>
      </c>
      <c r="C131" s="131" t="s">
        <v>48</v>
      </c>
      <c r="D131" s="129">
        <v>84.1</v>
      </c>
      <c r="E131" s="129">
        <v>20</v>
      </c>
      <c r="F131" s="129">
        <v>32</v>
      </c>
      <c r="G131" s="129">
        <v>31</v>
      </c>
      <c r="H131" s="129">
        <v>34</v>
      </c>
      <c r="I131" s="131" t="s">
        <v>9351</v>
      </c>
    </row>
    <row r="132" spans="1:9" x14ac:dyDescent="0.3">
      <c r="A132" s="129">
        <v>131</v>
      </c>
      <c r="B132" s="131" t="s">
        <v>99</v>
      </c>
      <c r="C132" s="131" t="s">
        <v>44</v>
      </c>
      <c r="D132" s="129">
        <v>83.94</v>
      </c>
      <c r="E132" s="129">
        <v>19</v>
      </c>
      <c r="F132" s="129">
        <v>30</v>
      </c>
      <c r="G132" s="129">
        <v>82</v>
      </c>
      <c r="H132" s="129">
        <v>58</v>
      </c>
      <c r="I132" s="131" t="s">
        <v>9352</v>
      </c>
    </row>
    <row r="133" spans="1:9" x14ac:dyDescent="0.3">
      <c r="A133" s="129">
        <v>132</v>
      </c>
      <c r="B133" s="131" t="s">
        <v>280</v>
      </c>
      <c r="C133" s="131" t="s">
        <v>24</v>
      </c>
      <c r="D133" s="129">
        <v>83.82</v>
      </c>
      <c r="E133" s="129">
        <v>19</v>
      </c>
      <c r="F133" s="129">
        <v>37</v>
      </c>
      <c r="G133" s="129">
        <v>46</v>
      </c>
      <c r="H133" s="129">
        <v>48</v>
      </c>
      <c r="I133" s="131" t="s">
        <v>9353</v>
      </c>
    </row>
    <row r="134" spans="1:9" x14ac:dyDescent="0.3">
      <c r="A134" s="129">
        <v>133</v>
      </c>
      <c r="B134" s="131" t="s">
        <v>2853</v>
      </c>
      <c r="C134" s="131" t="s">
        <v>44</v>
      </c>
      <c r="D134" s="129">
        <v>83.18</v>
      </c>
      <c r="E134" s="129">
        <v>18</v>
      </c>
      <c r="F134" s="129">
        <v>22</v>
      </c>
      <c r="G134" s="129">
        <v>19</v>
      </c>
      <c r="H134" s="129">
        <v>3</v>
      </c>
      <c r="I134" s="131" t="s">
        <v>9354</v>
      </c>
    </row>
    <row r="135" spans="1:9" x14ac:dyDescent="0.3">
      <c r="A135" s="129">
        <v>134</v>
      </c>
      <c r="B135" s="131" t="s">
        <v>133</v>
      </c>
      <c r="C135" s="131" t="s">
        <v>24</v>
      </c>
      <c r="D135" s="129">
        <v>83.15</v>
      </c>
      <c r="E135" s="129">
        <v>17</v>
      </c>
      <c r="F135" s="129">
        <v>44</v>
      </c>
      <c r="G135" s="129">
        <v>29</v>
      </c>
      <c r="H135" s="129">
        <v>59</v>
      </c>
      <c r="I135" s="131" t="s">
        <v>9355</v>
      </c>
    </row>
    <row r="136" spans="1:9" x14ac:dyDescent="0.3">
      <c r="A136" s="129">
        <v>135</v>
      </c>
      <c r="B136" s="131" t="s">
        <v>202</v>
      </c>
      <c r="C136" s="131" t="s">
        <v>36</v>
      </c>
      <c r="D136" s="129">
        <v>82.99</v>
      </c>
      <c r="E136" s="129">
        <v>17</v>
      </c>
      <c r="F136" s="129">
        <v>24</v>
      </c>
      <c r="G136" s="129">
        <v>44</v>
      </c>
      <c r="H136" s="129">
        <v>38</v>
      </c>
      <c r="I136" s="131" t="s">
        <v>9356</v>
      </c>
    </row>
    <row r="137" spans="1:9" x14ac:dyDescent="0.3">
      <c r="A137" s="129">
        <v>136</v>
      </c>
      <c r="B137" s="131" t="s">
        <v>365</v>
      </c>
      <c r="C137" s="131" t="s">
        <v>36</v>
      </c>
      <c r="D137" s="129">
        <v>82.56</v>
      </c>
      <c r="E137" s="129">
        <v>16</v>
      </c>
      <c r="F137" s="129">
        <v>17</v>
      </c>
      <c r="G137" s="129">
        <v>20</v>
      </c>
      <c r="H137" s="129">
        <v>20</v>
      </c>
      <c r="I137" s="131" t="s">
        <v>9357</v>
      </c>
    </row>
    <row r="138" spans="1:9" x14ac:dyDescent="0.3">
      <c r="A138" s="129">
        <v>137</v>
      </c>
      <c r="B138" s="131" t="s">
        <v>301</v>
      </c>
      <c r="C138" s="131" t="s">
        <v>31</v>
      </c>
      <c r="D138" s="129">
        <v>82.15</v>
      </c>
      <c r="E138" s="129">
        <v>16</v>
      </c>
      <c r="F138" s="129">
        <v>23</v>
      </c>
      <c r="G138" s="129">
        <v>37</v>
      </c>
      <c r="H138" s="129">
        <v>25</v>
      </c>
      <c r="I138" s="131" t="s">
        <v>9358</v>
      </c>
    </row>
    <row r="139" spans="1:9" x14ac:dyDescent="0.3">
      <c r="A139" s="129">
        <v>138</v>
      </c>
      <c r="B139" s="131" t="s">
        <v>577</v>
      </c>
      <c r="C139" s="131" t="s">
        <v>115</v>
      </c>
      <c r="D139" s="129">
        <v>82.11</v>
      </c>
      <c r="E139" s="129">
        <v>15</v>
      </c>
      <c r="F139" s="129">
        <v>33</v>
      </c>
      <c r="G139" s="129">
        <v>69</v>
      </c>
      <c r="H139" s="129">
        <v>82</v>
      </c>
      <c r="I139" s="131" t="s">
        <v>9359</v>
      </c>
    </row>
    <row r="140" spans="1:9" x14ac:dyDescent="0.3">
      <c r="A140" s="129">
        <v>139</v>
      </c>
      <c r="B140" s="131" t="s">
        <v>182</v>
      </c>
      <c r="C140" s="131" t="s">
        <v>28</v>
      </c>
      <c r="D140" s="129">
        <v>81.99</v>
      </c>
      <c r="E140" s="129">
        <v>14</v>
      </c>
      <c r="F140" s="129">
        <v>9</v>
      </c>
      <c r="G140" s="129">
        <v>14</v>
      </c>
      <c r="H140" s="129">
        <v>13</v>
      </c>
      <c r="I140" s="131" t="s">
        <v>9360</v>
      </c>
    </row>
    <row r="141" spans="1:9" x14ac:dyDescent="0.3">
      <c r="A141" s="129">
        <v>140</v>
      </c>
      <c r="B141" s="131" t="s">
        <v>1367</v>
      </c>
      <c r="C141" s="131" t="s">
        <v>24</v>
      </c>
      <c r="D141" s="129">
        <v>81.97</v>
      </c>
      <c r="E141" s="129">
        <v>14</v>
      </c>
      <c r="F141" s="129">
        <v>7</v>
      </c>
      <c r="G141" s="129">
        <v>9</v>
      </c>
      <c r="H141" s="129">
        <v>44</v>
      </c>
      <c r="I141" s="131" t="s">
        <v>9361</v>
      </c>
    </row>
    <row r="142" spans="1:9" x14ac:dyDescent="0.3">
      <c r="A142" s="129">
        <v>141</v>
      </c>
      <c r="B142" s="131" t="s">
        <v>2845</v>
      </c>
      <c r="C142" s="131" t="s">
        <v>150</v>
      </c>
      <c r="D142" s="129">
        <v>81.739999999999995</v>
      </c>
      <c r="E142" s="129">
        <v>13</v>
      </c>
      <c r="F142" s="129">
        <v>20</v>
      </c>
      <c r="G142" s="129">
        <v>33</v>
      </c>
      <c r="H142" s="129">
        <v>40</v>
      </c>
      <c r="I142" s="131" t="s">
        <v>9362</v>
      </c>
    </row>
    <row r="143" spans="1:9" x14ac:dyDescent="0.3">
      <c r="A143" s="129">
        <v>142</v>
      </c>
      <c r="B143" s="131" t="s">
        <v>436</v>
      </c>
      <c r="C143" s="131" t="s">
        <v>31</v>
      </c>
      <c r="D143" s="129">
        <v>81.599999999999994</v>
      </c>
      <c r="E143" s="129">
        <v>12</v>
      </c>
      <c r="F143" s="129">
        <v>20</v>
      </c>
      <c r="G143" s="129">
        <v>19</v>
      </c>
      <c r="H143" s="129">
        <v>5</v>
      </c>
      <c r="I143" s="131" t="s">
        <v>9363</v>
      </c>
    </row>
    <row r="144" spans="1:9" x14ac:dyDescent="0.3">
      <c r="A144" s="129">
        <v>143</v>
      </c>
      <c r="B144" s="131" t="s">
        <v>841</v>
      </c>
      <c r="C144" s="131" t="s">
        <v>66</v>
      </c>
      <c r="D144" s="129">
        <v>81.56</v>
      </c>
      <c r="E144" s="129">
        <v>12</v>
      </c>
      <c r="F144" s="129">
        <v>11</v>
      </c>
      <c r="G144" s="129">
        <v>1</v>
      </c>
      <c r="H144" s="129">
        <v>17</v>
      </c>
      <c r="I144" s="131" t="s">
        <v>9364</v>
      </c>
    </row>
    <row r="145" spans="1:9" x14ac:dyDescent="0.3">
      <c r="A145" s="129">
        <v>144</v>
      </c>
      <c r="B145" s="131" t="s">
        <v>390</v>
      </c>
      <c r="C145" s="131" t="s">
        <v>36</v>
      </c>
      <c r="D145" s="129">
        <v>81.34</v>
      </c>
      <c r="E145" s="129">
        <v>11</v>
      </c>
      <c r="F145" s="129">
        <v>16</v>
      </c>
      <c r="G145" s="129">
        <v>11</v>
      </c>
      <c r="H145" s="129">
        <v>14</v>
      </c>
      <c r="I145" s="131" t="s">
        <v>9365</v>
      </c>
    </row>
    <row r="146" spans="1:9" x14ac:dyDescent="0.3">
      <c r="A146" s="129">
        <v>145</v>
      </c>
      <c r="B146" s="131" t="s">
        <v>127</v>
      </c>
      <c r="C146" s="131" t="s">
        <v>44</v>
      </c>
      <c r="D146" s="129">
        <v>81.16</v>
      </c>
      <c r="E146" s="129">
        <v>11</v>
      </c>
      <c r="F146" s="129">
        <v>12</v>
      </c>
      <c r="G146" s="129">
        <v>20</v>
      </c>
      <c r="H146" s="129">
        <v>17</v>
      </c>
      <c r="I146" s="131" t="s">
        <v>9366</v>
      </c>
    </row>
    <row r="147" spans="1:9" x14ac:dyDescent="0.3">
      <c r="A147" s="129">
        <v>146</v>
      </c>
      <c r="B147" s="131" t="s">
        <v>1314</v>
      </c>
      <c r="C147" s="131" t="s">
        <v>44</v>
      </c>
      <c r="D147" s="129">
        <v>80.62</v>
      </c>
      <c r="E147" s="129">
        <v>10</v>
      </c>
      <c r="F147" s="129">
        <v>31</v>
      </c>
      <c r="G147" s="129">
        <v>99</v>
      </c>
      <c r="H147" s="129">
        <v>69</v>
      </c>
      <c r="I147" s="131" t="s">
        <v>9367</v>
      </c>
    </row>
    <row r="148" spans="1:9" x14ac:dyDescent="0.3">
      <c r="A148" s="129">
        <v>147</v>
      </c>
      <c r="B148" s="131" t="s">
        <v>703</v>
      </c>
      <c r="C148" s="131" t="s">
        <v>31</v>
      </c>
      <c r="D148" s="129">
        <v>80.17</v>
      </c>
      <c r="E148" s="129">
        <v>9</v>
      </c>
      <c r="F148" s="129">
        <v>12</v>
      </c>
      <c r="G148" s="129">
        <v>59</v>
      </c>
      <c r="H148" s="129">
        <v>26</v>
      </c>
      <c r="I148" s="131" t="s">
        <v>9368</v>
      </c>
    </row>
    <row r="149" spans="1:9" x14ac:dyDescent="0.3">
      <c r="A149" s="129">
        <v>148</v>
      </c>
      <c r="B149" s="131" t="s">
        <v>191</v>
      </c>
      <c r="C149" s="131" t="s">
        <v>36</v>
      </c>
      <c r="D149" s="129">
        <v>80.08</v>
      </c>
      <c r="E149" s="129">
        <v>9</v>
      </c>
      <c r="F149" s="129">
        <v>21</v>
      </c>
      <c r="G149" s="129">
        <v>26</v>
      </c>
      <c r="H149" s="129">
        <v>55</v>
      </c>
      <c r="I149" s="131" t="s">
        <v>9369</v>
      </c>
    </row>
    <row r="150" spans="1:9" x14ac:dyDescent="0.3">
      <c r="A150" s="129">
        <v>149</v>
      </c>
      <c r="B150" s="131" t="s">
        <v>43</v>
      </c>
      <c r="C150" s="131" t="s">
        <v>44</v>
      </c>
      <c r="D150" s="129">
        <v>79.8</v>
      </c>
      <c r="E150" s="129">
        <v>8</v>
      </c>
      <c r="F150" s="129">
        <v>15</v>
      </c>
      <c r="G150" s="129">
        <v>27</v>
      </c>
      <c r="H150" s="129">
        <v>21</v>
      </c>
      <c r="I150" s="131" t="s">
        <v>9370</v>
      </c>
    </row>
    <row r="151" spans="1:9" x14ac:dyDescent="0.3">
      <c r="A151" s="129">
        <v>150</v>
      </c>
      <c r="B151" s="131" t="s">
        <v>623</v>
      </c>
      <c r="C151" s="131" t="s">
        <v>115</v>
      </c>
      <c r="D151" s="129">
        <v>79.8</v>
      </c>
      <c r="E151" s="129">
        <v>8</v>
      </c>
      <c r="F151" s="129">
        <v>9</v>
      </c>
      <c r="G151" s="129">
        <v>24</v>
      </c>
      <c r="H151" s="129">
        <v>6</v>
      </c>
      <c r="I151" s="131" t="s">
        <v>9371</v>
      </c>
    </row>
    <row r="152" spans="1:9" x14ac:dyDescent="0.3">
      <c r="A152" s="129">
        <v>151</v>
      </c>
      <c r="B152" s="131" t="s">
        <v>383</v>
      </c>
      <c r="C152" s="131" t="s">
        <v>36</v>
      </c>
      <c r="D152" s="129">
        <v>78.260000000000005</v>
      </c>
      <c r="E152" s="129">
        <v>7</v>
      </c>
      <c r="F152" s="129">
        <v>8</v>
      </c>
      <c r="G152" s="129">
        <v>16</v>
      </c>
      <c r="H152" s="129">
        <v>12</v>
      </c>
      <c r="I152" s="131" t="s">
        <v>9372</v>
      </c>
    </row>
    <row r="153" spans="1:9" x14ac:dyDescent="0.3">
      <c r="A153" s="129">
        <v>152</v>
      </c>
      <c r="B153" s="131" t="s">
        <v>404</v>
      </c>
      <c r="C153" s="131" t="s">
        <v>24</v>
      </c>
      <c r="D153" s="129">
        <v>77.489999999999995</v>
      </c>
      <c r="E153" s="129">
        <v>6</v>
      </c>
      <c r="F153" s="129">
        <v>10</v>
      </c>
      <c r="G153" s="129">
        <v>17</v>
      </c>
      <c r="H153" s="129">
        <v>25</v>
      </c>
      <c r="I153" s="131" t="s">
        <v>9373</v>
      </c>
    </row>
    <row r="154" spans="1:9" x14ac:dyDescent="0.3">
      <c r="A154" s="129">
        <v>153</v>
      </c>
      <c r="B154" s="131" t="s">
        <v>1403</v>
      </c>
      <c r="C154" s="131" t="s">
        <v>150</v>
      </c>
      <c r="D154" s="129">
        <v>77.28</v>
      </c>
      <c r="E154" s="129">
        <v>6</v>
      </c>
      <c r="F154" s="129">
        <v>0</v>
      </c>
      <c r="G154" s="129">
        <v>7</v>
      </c>
      <c r="H154" s="129">
        <v>0</v>
      </c>
      <c r="I154" s="131" t="s">
        <v>9374</v>
      </c>
    </row>
    <row r="155" spans="1:9" x14ac:dyDescent="0.3">
      <c r="A155" s="129">
        <v>154</v>
      </c>
      <c r="B155" s="131" t="s">
        <v>105</v>
      </c>
      <c r="C155" s="131" t="s">
        <v>36</v>
      </c>
      <c r="D155" s="129">
        <v>74.849999999999994</v>
      </c>
      <c r="E155" s="129">
        <v>5</v>
      </c>
      <c r="F155" s="129">
        <v>4</v>
      </c>
      <c r="G155" s="129">
        <v>21</v>
      </c>
      <c r="H155" s="129">
        <v>20</v>
      </c>
      <c r="I155" s="131" t="s">
        <v>9375</v>
      </c>
    </row>
    <row r="156" spans="1:9" x14ac:dyDescent="0.3">
      <c r="A156" s="129">
        <v>155</v>
      </c>
      <c r="B156" s="131" t="s">
        <v>1082</v>
      </c>
      <c r="C156" s="131" t="s">
        <v>102</v>
      </c>
      <c r="D156" s="129">
        <v>74.48</v>
      </c>
      <c r="E156" s="129">
        <v>4</v>
      </c>
      <c r="F156" s="129">
        <v>6</v>
      </c>
      <c r="G156" s="129">
        <v>10</v>
      </c>
      <c r="H156" s="129">
        <v>7</v>
      </c>
      <c r="I156" s="131" t="s">
        <v>9376</v>
      </c>
    </row>
    <row r="157" spans="1:9" x14ac:dyDescent="0.3">
      <c r="A157" s="129">
        <v>156</v>
      </c>
      <c r="B157" s="131" t="s">
        <v>2844</v>
      </c>
      <c r="C157" s="131" t="s">
        <v>102</v>
      </c>
      <c r="D157" s="129">
        <v>72.45</v>
      </c>
      <c r="E157" s="129">
        <v>4</v>
      </c>
      <c r="F157" s="129">
        <v>5</v>
      </c>
      <c r="G157" s="129">
        <v>15</v>
      </c>
      <c r="H157" s="129">
        <v>35</v>
      </c>
      <c r="I157" s="131" t="s">
        <v>9377</v>
      </c>
    </row>
    <row r="158" spans="1:9" x14ac:dyDescent="0.3">
      <c r="A158" s="129">
        <v>157</v>
      </c>
      <c r="B158" s="131" t="s">
        <v>84</v>
      </c>
      <c r="C158" s="131" t="s">
        <v>36</v>
      </c>
      <c r="D158" s="129">
        <v>71.739999999999995</v>
      </c>
      <c r="E158" s="129">
        <v>3</v>
      </c>
      <c r="F158" s="129">
        <v>4</v>
      </c>
      <c r="G158" s="129">
        <v>3</v>
      </c>
      <c r="H158" s="129">
        <v>11</v>
      </c>
      <c r="I158" s="131" t="s">
        <v>9378</v>
      </c>
    </row>
    <row r="159" spans="1:9" x14ac:dyDescent="0.3">
      <c r="A159" s="129">
        <v>158</v>
      </c>
      <c r="B159" s="131" t="s">
        <v>573</v>
      </c>
      <c r="C159" s="131" t="s">
        <v>36</v>
      </c>
      <c r="D159" s="129">
        <v>70.83</v>
      </c>
      <c r="E159" s="129">
        <v>3</v>
      </c>
      <c r="F159" s="129">
        <v>3</v>
      </c>
      <c r="G159" s="129">
        <v>4</v>
      </c>
      <c r="H159" s="129">
        <v>11</v>
      </c>
      <c r="I159" s="131" t="s">
        <v>9379</v>
      </c>
    </row>
    <row r="160" spans="1:9" x14ac:dyDescent="0.3">
      <c r="A160" s="129">
        <v>159</v>
      </c>
      <c r="B160" s="131" t="s">
        <v>288</v>
      </c>
      <c r="C160" s="131" t="s">
        <v>44</v>
      </c>
      <c r="D160" s="129">
        <v>70.17</v>
      </c>
      <c r="E160" s="129">
        <v>2</v>
      </c>
      <c r="F160" s="129">
        <v>2</v>
      </c>
      <c r="G160" s="129">
        <v>4</v>
      </c>
      <c r="H160" s="129">
        <v>4</v>
      </c>
      <c r="I160" s="131" t="s">
        <v>9380</v>
      </c>
    </row>
    <row r="161" spans="1:9" x14ac:dyDescent="0.3">
      <c r="A161" s="129">
        <v>160</v>
      </c>
      <c r="B161" s="131" t="s">
        <v>508</v>
      </c>
      <c r="C161" s="131" t="s">
        <v>31</v>
      </c>
      <c r="D161" s="129">
        <v>68.7</v>
      </c>
      <c r="E161" s="129">
        <v>1</v>
      </c>
      <c r="F161" s="129">
        <v>1</v>
      </c>
      <c r="G161" s="129">
        <v>0</v>
      </c>
      <c r="H161" s="129">
        <v>1</v>
      </c>
      <c r="I161" s="131" t="s">
        <v>9381</v>
      </c>
    </row>
    <row r="162" spans="1:9" x14ac:dyDescent="0.3">
      <c r="A162" s="129">
        <v>161</v>
      </c>
      <c r="B162" s="131" t="s">
        <v>2856</v>
      </c>
      <c r="C162" s="131" t="s">
        <v>102</v>
      </c>
      <c r="D162" s="129">
        <v>64.59</v>
      </c>
      <c r="E162" s="129">
        <v>1</v>
      </c>
      <c r="F162" s="129">
        <v>3</v>
      </c>
      <c r="G162" s="129">
        <v>3</v>
      </c>
      <c r="H162" s="129">
        <v>1</v>
      </c>
      <c r="I162" s="131" t="s">
        <v>8313</v>
      </c>
    </row>
    <row r="163" spans="1:9" x14ac:dyDescent="0.3">
      <c r="A163" s="129">
        <v>162</v>
      </c>
      <c r="B163" s="131" t="s">
        <v>922</v>
      </c>
      <c r="C163" s="131" t="s">
        <v>150</v>
      </c>
      <c r="D163" s="129">
        <v>63.24</v>
      </c>
      <c r="E163" s="129">
        <v>0</v>
      </c>
      <c r="F163" s="129">
        <v>1</v>
      </c>
      <c r="G163" s="129">
        <v>1</v>
      </c>
      <c r="H163" s="129">
        <v>6</v>
      </c>
      <c r="I163" s="131" t="s">
        <v>2855</v>
      </c>
    </row>
    <row r="164" spans="1:9" x14ac:dyDescent="0.3">
      <c r="A164" s="129">
        <v>163</v>
      </c>
      <c r="B164" s="131" t="s">
        <v>699</v>
      </c>
      <c r="C164" s="131" t="s">
        <v>245</v>
      </c>
      <c r="D164" s="129">
        <v>55.93</v>
      </c>
      <c r="E164" s="129">
        <v>0</v>
      </c>
      <c r="F164" s="129">
        <v>0</v>
      </c>
      <c r="G164" s="129">
        <v>0</v>
      </c>
      <c r="H164" s="129">
        <v>0</v>
      </c>
      <c r="I164" s="131" t="s">
        <v>2857</v>
      </c>
    </row>
  </sheetData>
  <conditionalFormatting sqref="C1:C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1:G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8">
    <tabColor theme="9"/>
  </sheetPr>
  <dimension ref="A1:AT39"/>
  <sheetViews>
    <sheetView zoomScale="80" zoomScaleNormal="80" workbookViewId="0">
      <selection activeCell="H2" sqref="H2"/>
    </sheetView>
  </sheetViews>
  <sheetFormatPr baseColWidth="10" defaultRowHeight="15.6" x14ac:dyDescent="0.3"/>
  <cols>
    <col min="1" max="1" width="15.44140625" bestFit="1" customWidth="1"/>
    <col min="2" max="2" width="9" style="132" bestFit="1" customWidth="1"/>
    <col min="3" max="4" width="10" style="132" bestFit="1" customWidth="1"/>
    <col min="5" max="5" width="11.109375" style="132" bestFit="1" customWidth="1"/>
    <col min="6" max="6" width="10" style="132" bestFit="1" customWidth="1"/>
    <col min="7" max="7" width="8.88671875" bestFit="1" customWidth="1"/>
    <col min="8" max="8" width="56.33203125" customWidth="1"/>
    <col min="9" max="10" width="11.33203125" bestFit="1" customWidth="1"/>
    <col min="11" max="11" width="17.44140625" bestFit="1" customWidth="1"/>
    <col min="12" max="12" width="7.6640625" bestFit="1" customWidth="1"/>
    <col min="13" max="13" width="9" bestFit="1" customWidth="1"/>
    <col min="14" max="14" width="9.33203125" bestFit="1" customWidth="1"/>
    <col min="15" max="15" width="8.33203125" bestFit="1" customWidth="1"/>
    <col min="16" max="16" width="13.33203125" bestFit="1" customWidth="1"/>
    <col min="17" max="17" width="13.6640625" bestFit="1" customWidth="1"/>
    <col min="18" max="18" width="12.44140625" style="10" bestFit="1" customWidth="1"/>
    <col min="19" max="19" width="9.6640625" style="6" bestFit="1" customWidth="1"/>
    <col min="20" max="20" width="16.5546875" bestFit="1" customWidth="1"/>
    <col min="21" max="21" width="10.33203125" bestFit="1" customWidth="1"/>
    <col min="22" max="23" width="14.109375" bestFit="1" customWidth="1"/>
    <col min="24" max="24" width="10.44140625" bestFit="1" customWidth="1"/>
    <col min="25" max="25" width="74.109375" bestFit="1" customWidth="1"/>
    <col min="26" max="26" width="10.6640625" bestFit="1" customWidth="1"/>
    <col min="27" max="27" width="16.5546875" bestFit="1" customWidth="1"/>
    <col min="28" max="28" width="10.33203125" bestFit="1" customWidth="1"/>
    <col min="29" max="29" width="13.33203125" bestFit="1" customWidth="1"/>
    <col min="30" max="30" width="6.33203125" bestFit="1" customWidth="1"/>
  </cols>
  <sheetData>
    <row r="1" spans="1:46" ht="14.4" x14ac:dyDescent="0.3">
      <c r="A1" s="439">
        <v>45454.395960648151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29" t="s">
        <v>5</v>
      </c>
      <c r="H1" s="129" t="s">
        <v>4</v>
      </c>
      <c r="I1" s="129" t="s">
        <v>7</v>
      </c>
      <c r="J1" s="129" t="s">
        <v>8</v>
      </c>
      <c r="K1" s="129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7701</v>
      </c>
      <c r="Q1" s="129" t="s">
        <v>7702</v>
      </c>
      <c r="R1" s="129" t="s">
        <v>7703</v>
      </c>
      <c r="S1" s="129" t="s">
        <v>6415</v>
      </c>
      <c r="T1" s="129" t="s">
        <v>6429</v>
      </c>
      <c r="U1" s="129" t="s">
        <v>492</v>
      </c>
      <c r="V1" s="129" t="s">
        <v>5690</v>
      </c>
      <c r="W1" s="129" t="s">
        <v>5708</v>
      </c>
      <c r="X1" s="129" t="s">
        <v>16</v>
      </c>
      <c r="Y1" s="129" t="s">
        <v>4</v>
      </c>
      <c r="Z1" s="129" t="s">
        <v>691</v>
      </c>
      <c r="AA1" s="129" t="s">
        <v>692</v>
      </c>
      <c r="AB1" t="s">
        <v>2477</v>
      </c>
      <c r="AC1" t="s">
        <v>2794</v>
      </c>
      <c r="AD1" t="s">
        <v>17</v>
      </c>
      <c r="AE1" t="s">
        <v>6623</v>
      </c>
      <c r="AF1" t="s">
        <v>6618</v>
      </c>
      <c r="AG1" t="s">
        <v>6629</v>
      </c>
      <c r="AH1" t="s">
        <v>6620</v>
      </c>
      <c r="AI1" t="s">
        <v>6616</v>
      </c>
      <c r="AJ1" t="s">
        <v>3085</v>
      </c>
      <c r="AK1" t="s">
        <v>6625</v>
      </c>
      <c r="AL1" t="s">
        <v>6621</v>
      </c>
      <c r="AM1" t="s">
        <v>6627</v>
      </c>
      <c r="AN1" t="s">
        <v>3053</v>
      </c>
      <c r="AO1" t="s">
        <v>6628</v>
      </c>
      <c r="AP1" t="s">
        <v>491</v>
      </c>
      <c r="AQ1" t="b">
        <v>0</v>
      </c>
      <c r="AR1" t="b">
        <v>0</v>
      </c>
      <c r="AS1" t="b">
        <v>0</v>
      </c>
      <c r="AT1" t="b">
        <v>0</v>
      </c>
    </row>
    <row r="2" spans="1:46" ht="14.4" x14ac:dyDescent="0.3">
      <c r="A2" s="439" t="s">
        <v>3063</v>
      </c>
      <c r="B2" s="132">
        <v>0.45</v>
      </c>
      <c r="C2" s="132">
        <v>-0.19</v>
      </c>
      <c r="D2" s="132">
        <v>1.48</v>
      </c>
      <c r="E2" s="132">
        <v>14.59</v>
      </c>
      <c r="F2" s="132">
        <v>9.02</v>
      </c>
      <c r="G2" s="129" t="s">
        <v>486</v>
      </c>
      <c r="H2" s="129" t="s">
        <v>6609</v>
      </c>
      <c r="I2" s="129">
        <v>9</v>
      </c>
      <c r="J2" s="129">
        <v>-17</v>
      </c>
      <c r="K2" s="129">
        <v>-1</v>
      </c>
      <c r="L2" s="129" t="b">
        <v>1</v>
      </c>
      <c r="M2" s="129">
        <v>23.734999999999999</v>
      </c>
      <c r="N2" s="129">
        <v>1.4219999999999999</v>
      </c>
      <c r="O2" s="129">
        <v>16.693999999999999</v>
      </c>
      <c r="P2" s="129">
        <v>25.428999999999998</v>
      </c>
      <c r="Q2" s="129">
        <v>0.79</v>
      </c>
      <c r="R2" s="129">
        <v>20.082000000000001</v>
      </c>
      <c r="S2" s="129">
        <v>0.78</v>
      </c>
      <c r="T2" s="129">
        <v>42.89</v>
      </c>
      <c r="U2" s="129">
        <v>268.2</v>
      </c>
      <c r="V2" s="129">
        <v>64</v>
      </c>
      <c r="W2" s="129">
        <v>137</v>
      </c>
      <c r="X2" s="129">
        <v>95</v>
      </c>
      <c r="Y2" s="129" t="s">
        <v>6609</v>
      </c>
      <c r="Z2" s="129" t="b">
        <v>1</v>
      </c>
      <c r="AA2" s="129">
        <v>0</v>
      </c>
      <c r="AB2" t="b">
        <v>1</v>
      </c>
      <c r="AC2">
        <v>48</v>
      </c>
      <c r="AD2">
        <v>1</v>
      </c>
    </row>
    <row r="3" spans="1:46" ht="14.4" x14ac:dyDescent="0.3">
      <c r="A3" s="129" t="s">
        <v>3062</v>
      </c>
      <c r="B3" s="132">
        <v>1.9</v>
      </c>
      <c r="C3" s="132">
        <v>1.68</v>
      </c>
      <c r="D3" s="132">
        <v>2.4900000000000002</v>
      </c>
      <c r="E3" s="132">
        <v>12.82</v>
      </c>
      <c r="F3" s="132">
        <v>9.27</v>
      </c>
      <c r="G3" s="129" t="s">
        <v>486</v>
      </c>
      <c r="H3" s="129" t="s">
        <v>6608</v>
      </c>
      <c r="I3" s="129">
        <v>9</v>
      </c>
      <c r="J3" s="129">
        <v>-18</v>
      </c>
      <c r="K3" s="129">
        <v>0</v>
      </c>
      <c r="L3" s="129" t="b">
        <v>1</v>
      </c>
      <c r="M3" s="129">
        <v>16.163</v>
      </c>
      <c r="N3" s="129">
        <v>1.167</v>
      </c>
      <c r="O3" s="129">
        <v>13.853</v>
      </c>
      <c r="P3" s="129">
        <v>16.744</v>
      </c>
      <c r="Q3" s="129">
        <v>0.72599999999999998</v>
      </c>
      <c r="R3" s="129">
        <v>12.157999999999999</v>
      </c>
      <c r="S3" s="129">
        <v>0.75</v>
      </c>
      <c r="T3" s="129">
        <v>69.852999999999994</v>
      </c>
      <c r="U3" s="129">
        <v>36.26</v>
      </c>
      <c r="V3" s="129">
        <v>125</v>
      </c>
      <c r="W3" s="129">
        <v>105</v>
      </c>
      <c r="X3" s="129">
        <v>735</v>
      </c>
      <c r="Y3" s="129" t="s">
        <v>6608</v>
      </c>
      <c r="Z3" s="129" t="b">
        <v>1</v>
      </c>
      <c r="AA3" s="129">
        <v>0</v>
      </c>
      <c r="AB3" t="b">
        <v>1</v>
      </c>
      <c r="AC3">
        <v>54</v>
      </c>
      <c r="AD3">
        <v>0.97099999999999997</v>
      </c>
    </row>
    <row r="4" spans="1:46" ht="14.4" x14ac:dyDescent="0.3">
      <c r="A4" s="129" t="s">
        <v>3075</v>
      </c>
      <c r="B4" s="132">
        <v>-7.0000000000000007E-2</v>
      </c>
      <c r="C4" s="132">
        <v>0.51</v>
      </c>
      <c r="D4" s="132">
        <v>-0.15</v>
      </c>
      <c r="E4" s="132">
        <v>8.7899999999999991</v>
      </c>
      <c r="F4" s="132">
        <v>5.89</v>
      </c>
      <c r="G4" s="129" t="s">
        <v>486</v>
      </c>
      <c r="H4" s="129" t="s">
        <v>6612</v>
      </c>
      <c r="I4" s="129">
        <v>9</v>
      </c>
      <c r="J4" s="129">
        <v>-14</v>
      </c>
      <c r="K4" s="129">
        <v>-1</v>
      </c>
      <c r="L4" s="129" t="b">
        <v>1</v>
      </c>
      <c r="M4" s="129">
        <v>15.695</v>
      </c>
      <c r="N4" s="129">
        <v>1.2090000000000001</v>
      </c>
      <c r="O4" s="129">
        <v>12.987</v>
      </c>
      <c r="P4" s="129">
        <v>16.443999999999999</v>
      </c>
      <c r="Q4" s="129">
        <v>0.69699999999999995</v>
      </c>
      <c r="R4" s="129">
        <v>11.461</v>
      </c>
      <c r="S4" s="129">
        <v>0.65</v>
      </c>
      <c r="T4" s="129">
        <v>15.042999999999999</v>
      </c>
      <c r="U4" s="129">
        <v>41.085000000000001</v>
      </c>
      <c r="V4" s="129">
        <v>2</v>
      </c>
      <c r="W4" s="129">
        <v>-4</v>
      </c>
      <c r="X4" s="129">
        <v>752</v>
      </c>
      <c r="Y4" s="129" t="s">
        <v>6612</v>
      </c>
      <c r="Z4" s="129" t="b">
        <v>1</v>
      </c>
      <c r="AA4" s="129">
        <v>0</v>
      </c>
      <c r="AB4" t="b">
        <v>1</v>
      </c>
      <c r="AC4">
        <v>57</v>
      </c>
      <c r="AD4">
        <v>0.94099999999999995</v>
      </c>
    </row>
    <row r="5" spans="1:46" ht="14.4" x14ac:dyDescent="0.3">
      <c r="A5" s="129" t="s">
        <v>3077</v>
      </c>
      <c r="B5" s="132">
        <v>-0.06</v>
      </c>
      <c r="C5" s="132">
        <v>0.54</v>
      </c>
      <c r="D5" s="132">
        <v>-0.28000000000000003</v>
      </c>
      <c r="E5" s="132">
        <v>8.76</v>
      </c>
      <c r="F5" s="132">
        <v>5.84</v>
      </c>
      <c r="G5" s="129" t="s">
        <v>486</v>
      </c>
      <c r="H5" s="129" t="s">
        <v>3078</v>
      </c>
      <c r="I5" s="129">
        <v>9</v>
      </c>
      <c r="J5" s="129">
        <v>-14</v>
      </c>
      <c r="K5" s="129">
        <v>-1</v>
      </c>
      <c r="L5" s="129" t="b">
        <v>1</v>
      </c>
      <c r="M5" s="129">
        <v>15.361000000000001</v>
      </c>
      <c r="N5" s="129">
        <v>1.216</v>
      </c>
      <c r="O5" s="129">
        <v>12.631</v>
      </c>
      <c r="P5" s="129">
        <v>16.064</v>
      </c>
      <c r="Q5" s="129">
        <v>0.68500000000000005</v>
      </c>
      <c r="R5" s="129">
        <v>11.007</v>
      </c>
      <c r="S5" s="129">
        <v>0.71</v>
      </c>
      <c r="T5" s="129">
        <v>26.521000000000001</v>
      </c>
      <c r="U5" s="129">
        <v>39.869999999999997</v>
      </c>
      <c r="V5" s="129">
        <v>-34</v>
      </c>
      <c r="W5" s="129">
        <v>-46</v>
      </c>
      <c r="X5" s="129">
        <v>707</v>
      </c>
      <c r="Y5" s="129" t="s">
        <v>3078</v>
      </c>
      <c r="Z5" s="129" t="b">
        <v>1</v>
      </c>
      <c r="AA5" s="129">
        <v>0</v>
      </c>
      <c r="AB5" t="b">
        <v>1</v>
      </c>
      <c r="AC5">
        <v>54</v>
      </c>
      <c r="AD5">
        <v>0.91200000000000003</v>
      </c>
    </row>
    <row r="6" spans="1:46" ht="14.4" x14ac:dyDescent="0.3">
      <c r="A6" s="129" t="s">
        <v>3057</v>
      </c>
      <c r="B6" s="132">
        <v>2.46</v>
      </c>
      <c r="C6" s="132">
        <v>3.17</v>
      </c>
      <c r="D6" s="132">
        <v>3.75</v>
      </c>
      <c r="E6" s="132">
        <v>15.58</v>
      </c>
      <c r="F6" s="132">
        <v>11.71</v>
      </c>
      <c r="G6" s="129" t="s">
        <v>486</v>
      </c>
      <c r="H6" s="129" t="s">
        <v>6610</v>
      </c>
      <c r="I6" s="129">
        <v>9</v>
      </c>
      <c r="J6" s="129">
        <v>-19</v>
      </c>
      <c r="K6" s="129">
        <v>0</v>
      </c>
      <c r="L6" s="129" t="b">
        <v>1</v>
      </c>
      <c r="M6" s="129">
        <v>16.975000000000001</v>
      </c>
      <c r="N6" s="129">
        <v>1.3540000000000001</v>
      </c>
      <c r="O6" s="129">
        <v>12.537000000000001</v>
      </c>
      <c r="P6" s="129">
        <v>17.47</v>
      </c>
      <c r="Q6" s="129">
        <v>0.68500000000000005</v>
      </c>
      <c r="R6" s="129">
        <v>11.973000000000001</v>
      </c>
      <c r="S6" s="129">
        <v>0.8</v>
      </c>
      <c r="T6" s="129">
        <v>78.864000000000004</v>
      </c>
      <c r="U6" s="129">
        <v>63.43</v>
      </c>
      <c r="V6" s="129">
        <v>8</v>
      </c>
      <c r="W6" s="129">
        <v>10</v>
      </c>
      <c r="X6" s="129">
        <v>394</v>
      </c>
      <c r="Y6" s="129" t="s">
        <v>6610</v>
      </c>
      <c r="Z6" s="129" t="b">
        <v>1</v>
      </c>
      <c r="AA6" s="129">
        <v>0</v>
      </c>
      <c r="AB6" t="b">
        <v>1</v>
      </c>
      <c r="AC6">
        <v>53</v>
      </c>
      <c r="AD6">
        <v>0.88200000000000001</v>
      </c>
    </row>
    <row r="7" spans="1:46" ht="14.4" x14ac:dyDescent="0.3">
      <c r="A7" s="129" t="s">
        <v>3051</v>
      </c>
      <c r="B7" s="132">
        <v>2.25</v>
      </c>
      <c r="C7" s="132">
        <v>3.74</v>
      </c>
      <c r="D7" s="132">
        <v>3.43</v>
      </c>
      <c r="E7" s="132">
        <v>22.92</v>
      </c>
      <c r="F7" s="132">
        <v>17.75</v>
      </c>
      <c r="G7" s="129" t="s">
        <v>486</v>
      </c>
      <c r="H7" s="129" t="s">
        <v>6614</v>
      </c>
      <c r="I7" s="129">
        <v>9</v>
      </c>
      <c r="J7" s="129">
        <v>-22</v>
      </c>
      <c r="K7" s="129">
        <v>0</v>
      </c>
      <c r="L7" s="129" t="b">
        <v>1</v>
      </c>
      <c r="M7" s="129">
        <v>26.611999999999998</v>
      </c>
      <c r="N7" s="129">
        <v>2.1240000000000001</v>
      </c>
      <c r="O7" s="129">
        <v>12.531000000000001</v>
      </c>
      <c r="P7" s="129">
        <v>27.631</v>
      </c>
      <c r="Q7" s="129">
        <v>0.68100000000000005</v>
      </c>
      <c r="R7" s="129">
        <v>18.809000000000001</v>
      </c>
      <c r="S7" s="129">
        <v>1.02</v>
      </c>
      <c r="T7" s="129">
        <v>51.036999999999999</v>
      </c>
      <c r="U7" s="129">
        <v>59.43</v>
      </c>
      <c r="V7" s="129">
        <v>-32</v>
      </c>
      <c r="W7" s="129">
        <v>-45</v>
      </c>
      <c r="X7" s="129">
        <v>329</v>
      </c>
      <c r="Y7" s="129" t="s">
        <v>6614</v>
      </c>
      <c r="Z7" s="129" t="b">
        <v>1</v>
      </c>
      <c r="AA7" s="129">
        <v>0</v>
      </c>
      <c r="AB7" t="b">
        <v>1</v>
      </c>
      <c r="AC7">
        <v>55</v>
      </c>
      <c r="AD7">
        <v>0.85299999999999998</v>
      </c>
    </row>
    <row r="8" spans="1:46" ht="14.4" x14ac:dyDescent="0.3">
      <c r="A8" s="129" t="s">
        <v>3054</v>
      </c>
      <c r="B8" s="132">
        <v>2.29</v>
      </c>
      <c r="C8" s="132">
        <v>3.75</v>
      </c>
      <c r="D8" s="132">
        <v>3.49</v>
      </c>
      <c r="E8" s="132">
        <v>22.8</v>
      </c>
      <c r="F8" s="132">
        <v>17.62</v>
      </c>
      <c r="G8" s="129" t="s">
        <v>486</v>
      </c>
      <c r="H8" s="129" t="s">
        <v>6613</v>
      </c>
      <c r="I8" s="129">
        <v>9</v>
      </c>
      <c r="J8" s="129">
        <v>-22</v>
      </c>
      <c r="K8" s="129">
        <v>0</v>
      </c>
      <c r="L8" s="129" t="b">
        <v>1</v>
      </c>
      <c r="M8" s="129">
        <v>26.364999999999998</v>
      </c>
      <c r="N8" s="129">
        <v>2.109</v>
      </c>
      <c r="O8" s="129">
        <v>12.503</v>
      </c>
      <c r="P8" s="129">
        <v>27.361000000000001</v>
      </c>
      <c r="Q8" s="129">
        <v>0.68</v>
      </c>
      <c r="R8" s="129">
        <v>18.603999999999999</v>
      </c>
      <c r="S8" s="129">
        <v>1.04</v>
      </c>
      <c r="T8" s="129">
        <v>54.637</v>
      </c>
      <c r="U8" s="129">
        <v>70.61</v>
      </c>
      <c r="V8" s="129">
        <v>-50</v>
      </c>
      <c r="W8" s="129">
        <v>-50</v>
      </c>
      <c r="X8" s="129">
        <v>273</v>
      </c>
      <c r="Y8" s="129" t="s">
        <v>6613</v>
      </c>
      <c r="Z8" s="129" t="b">
        <v>1</v>
      </c>
      <c r="AA8" s="129">
        <v>0</v>
      </c>
      <c r="AB8" t="b">
        <v>1</v>
      </c>
      <c r="AC8">
        <v>56</v>
      </c>
      <c r="AD8">
        <v>0.82399999999999995</v>
      </c>
    </row>
    <row r="9" spans="1:46" ht="14.4" x14ac:dyDescent="0.3">
      <c r="A9" s="129" t="s">
        <v>3055</v>
      </c>
      <c r="B9" s="132">
        <v>2.41</v>
      </c>
      <c r="C9" s="132">
        <v>3.14</v>
      </c>
      <c r="D9" s="132">
        <v>3.66</v>
      </c>
      <c r="E9" s="132">
        <v>15.55</v>
      </c>
      <c r="F9" s="132">
        <v>11.68</v>
      </c>
      <c r="G9" s="129" t="s">
        <v>486</v>
      </c>
      <c r="H9" s="129" t="s">
        <v>3056</v>
      </c>
      <c r="I9" s="129">
        <v>9</v>
      </c>
      <c r="J9" s="129">
        <v>-19</v>
      </c>
      <c r="K9" s="129">
        <v>0</v>
      </c>
      <c r="L9" s="129" t="b">
        <v>1</v>
      </c>
      <c r="M9" s="129">
        <v>16.811</v>
      </c>
      <c r="N9" s="129">
        <v>1.3620000000000001</v>
      </c>
      <c r="O9" s="129">
        <v>12.345000000000001</v>
      </c>
      <c r="P9" s="129">
        <v>17.285</v>
      </c>
      <c r="Q9" s="129">
        <v>0.67900000000000005</v>
      </c>
      <c r="R9" s="129">
        <v>11.728999999999999</v>
      </c>
      <c r="S9" s="129">
        <v>0.85</v>
      </c>
      <c r="T9" s="129">
        <v>75.075000000000003</v>
      </c>
      <c r="U9" s="129">
        <v>62.35</v>
      </c>
      <c r="V9" s="129">
        <v>79</v>
      </c>
      <c r="W9" s="129">
        <v>83</v>
      </c>
      <c r="X9" s="129">
        <v>375</v>
      </c>
      <c r="Y9" s="129" t="s">
        <v>3056</v>
      </c>
      <c r="Z9" s="129" t="b">
        <v>1</v>
      </c>
      <c r="AA9" s="129">
        <v>0</v>
      </c>
      <c r="AB9" t="b">
        <v>1</v>
      </c>
      <c r="AC9">
        <v>52</v>
      </c>
      <c r="AD9">
        <v>0.79400000000000004</v>
      </c>
    </row>
    <row r="10" spans="1:46" ht="14.4" x14ac:dyDescent="0.3">
      <c r="A10" s="129" t="s">
        <v>3067</v>
      </c>
      <c r="B10" s="132">
        <v>0.28000000000000003</v>
      </c>
      <c r="C10" s="132">
        <v>0.06</v>
      </c>
      <c r="D10" s="132">
        <v>0.98</v>
      </c>
      <c r="E10" s="132">
        <v>8.6</v>
      </c>
      <c r="F10" s="132">
        <v>5.14</v>
      </c>
      <c r="G10" s="129" t="s">
        <v>486</v>
      </c>
      <c r="H10" s="129" t="s">
        <v>3068</v>
      </c>
      <c r="I10" s="129">
        <v>9</v>
      </c>
      <c r="J10" s="129">
        <v>-16</v>
      </c>
      <c r="K10" s="129">
        <v>-1</v>
      </c>
      <c r="L10" s="129" t="b">
        <v>1</v>
      </c>
      <c r="M10" s="129">
        <v>12.275</v>
      </c>
      <c r="N10" s="129">
        <v>1</v>
      </c>
      <c r="O10" s="129">
        <v>12.27</v>
      </c>
      <c r="P10" s="129">
        <v>12.712</v>
      </c>
      <c r="Q10" s="129">
        <v>0.67700000000000005</v>
      </c>
      <c r="R10" s="129">
        <v>8.6</v>
      </c>
      <c r="S10" s="129">
        <v>0.82</v>
      </c>
      <c r="T10" s="129">
        <v>8.5180000000000007</v>
      </c>
      <c r="U10" s="129">
        <v>14.266</v>
      </c>
      <c r="V10" s="129">
        <v>-42</v>
      </c>
      <c r="W10" s="129">
        <v>34</v>
      </c>
      <c r="X10" s="129">
        <v>1703</v>
      </c>
      <c r="Y10" s="129" t="s">
        <v>3068</v>
      </c>
      <c r="Z10" s="129" t="b">
        <v>1</v>
      </c>
      <c r="AA10" s="129">
        <v>0</v>
      </c>
      <c r="AB10" t="b">
        <v>1</v>
      </c>
      <c r="AC10">
        <v>47</v>
      </c>
      <c r="AD10">
        <v>0.76500000000000001</v>
      </c>
    </row>
    <row r="11" spans="1:46" ht="14.4" x14ac:dyDescent="0.3">
      <c r="A11" s="129" t="s">
        <v>3059</v>
      </c>
      <c r="B11" s="132">
        <v>1.24</v>
      </c>
      <c r="C11" s="132">
        <v>2.0299999999999998</v>
      </c>
      <c r="D11" s="132">
        <v>2.2999999999999998</v>
      </c>
      <c r="E11" s="132">
        <v>12.64</v>
      </c>
      <c r="F11" s="132">
        <v>9.36</v>
      </c>
      <c r="G11" s="129" t="s">
        <v>486</v>
      </c>
      <c r="H11" s="129" t="s">
        <v>6607</v>
      </c>
      <c r="I11" s="129">
        <v>9</v>
      </c>
      <c r="J11" s="129">
        <v>-24</v>
      </c>
      <c r="K11" s="129">
        <v>0</v>
      </c>
      <c r="L11" s="129" t="b">
        <v>1</v>
      </c>
      <c r="M11" s="129">
        <v>16.88</v>
      </c>
      <c r="N11" s="129">
        <v>1.425</v>
      </c>
      <c r="O11" s="129">
        <v>11.845000000000001</v>
      </c>
      <c r="P11" s="129">
        <v>17.559000000000001</v>
      </c>
      <c r="Q11" s="129">
        <v>0.66</v>
      </c>
      <c r="R11" s="129">
        <v>11.596</v>
      </c>
      <c r="S11" s="129">
        <v>0.65</v>
      </c>
      <c r="T11" s="129">
        <v>2.8290000000000002</v>
      </c>
      <c r="U11" s="129">
        <v>38.146000000000001</v>
      </c>
      <c r="V11" s="129">
        <v>-40</v>
      </c>
      <c r="W11" s="129">
        <v>-57</v>
      </c>
      <c r="X11" s="129">
        <v>808</v>
      </c>
      <c r="Y11" s="129" t="s">
        <v>6607</v>
      </c>
      <c r="Z11" s="129" t="b">
        <v>1</v>
      </c>
      <c r="AA11" s="129">
        <v>0</v>
      </c>
      <c r="AB11" t="b">
        <v>1</v>
      </c>
      <c r="AC11">
        <v>46</v>
      </c>
      <c r="AD11">
        <v>0.73499999999999999</v>
      </c>
    </row>
    <row r="12" spans="1:46" ht="14.4" x14ac:dyDescent="0.3">
      <c r="A12" s="129" t="s">
        <v>3071</v>
      </c>
      <c r="B12" s="132">
        <v>0.01</v>
      </c>
      <c r="C12" s="132">
        <v>-0.97</v>
      </c>
      <c r="D12" s="132">
        <v>-1.05</v>
      </c>
      <c r="E12" s="132">
        <v>6.94</v>
      </c>
      <c r="F12" s="132">
        <v>4.13</v>
      </c>
      <c r="G12" s="129" t="s">
        <v>486</v>
      </c>
      <c r="H12" s="129" t="s">
        <v>3072</v>
      </c>
      <c r="I12" s="129">
        <v>9</v>
      </c>
      <c r="J12" s="129">
        <v>-18</v>
      </c>
      <c r="K12" s="129">
        <v>-2</v>
      </c>
      <c r="L12" s="129" t="b">
        <v>1</v>
      </c>
      <c r="M12" s="129">
        <v>11.442</v>
      </c>
      <c r="N12" s="129">
        <v>1.1619999999999999</v>
      </c>
      <c r="O12" s="129">
        <v>9.85</v>
      </c>
      <c r="P12" s="129">
        <v>11.804</v>
      </c>
      <c r="Q12" s="129">
        <v>0.57199999999999995</v>
      </c>
      <c r="R12" s="129">
        <v>6.7489999999999997</v>
      </c>
      <c r="S12" s="129">
        <v>0.59</v>
      </c>
      <c r="T12" s="129">
        <v>-2.1080000000000001</v>
      </c>
      <c r="U12" s="129">
        <v>40.454999999999998</v>
      </c>
      <c r="V12" s="129">
        <v>-68</v>
      </c>
      <c r="W12" s="129">
        <v>-70</v>
      </c>
      <c r="X12" s="129">
        <v>843</v>
      </c>
      <c r="Y12" s="129" t="s">
        <v>3072</v>
      </c>
      <c r="Z12" s="129" t="b">
        <v>1</v>
      </c>
      <c r="AA12" s="129">
        <v>0</v>
      </c>
      <c r="AB12" t="b">
        <v>1</v>
      </c>
      <c r="AC12">
        <v>49</v>
      </c>
      <c r="AD12">
        <v>0.70599999999999996</v>
      </c>
    </row>
    <row r="13" spans="1:46" ht="14.4" x14ac:dyDescent="0.3">
      <c r="A13" s="129" t="s">
        <v>3058</v>
      </c>
      <c r="B13" s="132">
        <v>1.45</v>
      </c>
      <c r="C13" s="132">
        <v>3.06</v>
      </c>
      <c r="D13" s="132">
        <v>2.59</v>
      </c>
      <c r="E13" s="132">
        <v>13.46</v>
      </c>
      <c r="F13" s="132">
        <v>10.199999999999999</v>
      </c>
      <c r="G13" s="129" t="s">
        <v>486</v>
      </c>
      <c r="H13" s="129" t="s">
        <v>6606</v>
      </c>
      <c r="I13" s="129">
        <v>9</v>
      </c>
      <c r="J13" s="129">
        <v>-27</v>
      </c>
      <c r="K13" s="129">
        <v>0</v>
      </c>
      <c r="L13" s="129" t="b">
        <v>1</v>
      </c>
      <c r="M13" s="129">
        <v>16.625</v>
      </c>
      <c r="N13" s="129">
        <v>1.69</v>
      </c>
      <c r="O13" s="129">
        <v>9.8390000000000004</v>
      </c>
      <c r="P13" s="129">
        <v>17.28</v>
      </c>
      <c r="Q13" s="129">
        <v>0.57399999999999995</v>
      </c>
      <c r="R13" s="129">
        <v>9.9139999999999997</v>
      </c>
      <c r="S13" s="129">
        <v>0.74</v>
      </c>
      <c r="T13" s="129">
        <v>1.998</v>
      </c>
      <c r="U13" s="129">
        <v>67.28</v>
      </c>
      <c r="V13" s="129">
        <v>91</v>
      </c>
      <c r="W13" s="129">
        <v>25</v>
      </c>
      <c r="X13" s="129">
        <v>399</v>
      </c>
      <c r="Y13" s="129" t="s">
        <v>6606</v>
      </c>
      <c r="Z13" s="129" t="b">
        <v>1</v>
      </c>
      <c r="AA13" s="129">
        <v>0</v>
      </c>
      <c r="AB13" t="b">
        <v>1</v>
      </c>
      <c r="AC13">
        <v>48</v>
      </c>
      <c r="AD13">
        <v>0.67600000000000005</v>
      </c>
    </row>
    <row r="14" spans="1:46" ht="14.4" x14ac:dyDescent="0.3">
      <c r="A14" s="129" t="s">
        <v>3073</v>
      </c>
      <c r="B14" s="132">
        <v>-0.83</v>
      </c>
      <c r="C14" s="132">
        <v>-1.29</v>
      </c>
      <c r="D14" s="132">
        <v>-1.49</v>
      </c>
      <c r="E14" s="132">
        <v>7.53</v>
      </c>
      <c r="F14" s="132">
        <v>4.38</v>
      </c>
      <c r="G14" s="129" t="s">
        <v>486</v>
      </c>
      <c r="H14" s="129" t="s">
        <v>6626</v>
      </c>
      <c r="I14" s="129">
        <v>9</v>
      </c>
      <c r="J14" s="129">
        <v>-21</v>
      </c>
      <c r="K14" s="129">
        <v>-3</v>
      </c>
      <c r="L14" s="129" t="b">
        <v>1</v>
      </c>
      <c r="M14" s="129">
        <v>12.391</v>
      </c>
      <c r="N14" s="129">
        <v>1.3169999999999999</v>
      </c>
      <c r="O14" s="129">
        <v>9.4090000000000007</v>
      </c>
      <c r="P14" s="129">
        <v>12.837</v>
      </c>
      <c r="Q14" s="129">
        <v>0.55000000000000004</v>
      </c>
      <c r="R14" s="129">
        <v>7.056</v>
      </c>
      <c r="S14" s="129">
        <v>0.92</v>
      </c>
      <c r="T14" s="129">
        <v>-23.026</v>
      </c>
      <c r="U14" s="129">
        <v>6.5949999999999998</v>
      </c>
      <c r="V14" s="129">
        <v>-3</v>
      </c>
      <c r="W14" s="129">
        <v>19</v>
      </c>
      <c r="X14" s="129">
        <v>3289</v>
      </c>
      <c r="Y14" s="129" t="s">
        <v>6626</v>
      </c>
      <c r="Z14" s="129" t="b">
        <v>1</v>
      </c>
      <c r="AA14" s="129">
        <v>0</v>
      </c>
      <c r="AB14" t="b">
        <v>1</v>
      </c>
      <c r="AC14">
        <v>51</v>
      </c>
      <c r="AD14">
        <v>0.64700000000000002</v>
      </c>
    </row>
    <row r="15" spans="1:46" ht="14.4" x14ac:dyDescent="0.3">
      <c r="A15" s="129" t="s">
        <v>488</v>
      </c>
      <c r="B15" s="132">
        <v>1.18</v>
      </c>
      <c r="C15" s="132">
        <v>2.66</v>
      </c>
      <c r="D15" s="132">
        <v>2.09</v>
      </c>
      <c r="E15" s="132">
        <v>13.07</v>
      </c>
      <c r="F15" s="132">
        <v>10.59</v>
      </c>
      <c r="G15" s="129" t="s">
        <v>486</v>
      </c>
      <c r="H15" s="129" t="s">
        <v>490</v>
      </c>
      <c r="I15" s="129">
        <v>9</v>
      </c>
      <c r="J15" s="129">
        <v>-25</v>
      </c>
      <c r="K15" s="129">
        <v>0</v>
      </c>
      <c r="L15" s="129" t="b">
        <v>1</v>
      </c>
      <c r="M15" s="129">
        <v>14.776</v>
      </c>
      <c r="N15" s="129">
        <v>1.64</v>
      </c>
      <c r="O15" s="129">
        <v>9.0079999999999991</v>
      </c>
      <c r="P15" s="129">
        <v>15.189</v>
      </c>
      <c r="Q15" s="129">
        <v>0.53100000000000003</v>
      </c>
      <c r="R15" s="129">
        <v>8.06</v>
      </c>
      <c r="S15" s="129">
        <v>0.91</v>
      </c>
      <c r="T15" s="129">
        <v>-13.425000000000001</v>
      </c>
      <c r="U15" s="129">
        <v>534.01</v>
      </c>
      <c r="V15" s="129">
        <v>-19</v>
      </c>
      <c r="W15" s="129">
        <v>-28</v>
      </c>
      <c r="X15" s="129">
        <v>41</v>
      </c>
      <c r="Y15" s="129" t="s">
        <v>490</v>
      </c>
      <c r="Z15" s="129" t="b">
        <v>1</v>
      </c>
      <c r="AA15" s="129">
        <v>0</v>
      </c>
      <c r="AB15" t="b">
        <v>1</v>
      </c>
      <c r="AC15">
        <v>50</v>
      </c>
      <c r="AD15">
        <v>0.61799999999999999</v>
      </c>
    </row>
    <row r="16" spans="1:46" ht="14.4" x14ac:dyDescent="0.3">
      <c r="A16" s="129" t="s">
        <v>3070</v>
      </c>
      <c r="B16" s="132">
        <v>1.44</v>
      </c>
      <c r="C16" s="132">
        <v>0.08</v>
      </c>
      <c r="D16" s="132">
        <v>0.16</v>
      </c>
      <c r="E16" s="132">
        <v>5.08</v>
      </c>
      <c r="F16" s="132">
        <v>3.33</v>
      </c>
      <c r="G16" s="129" t="s">
        <v>486</v>
      </c>
      <c r="H16" s="129" t="s">
        <v>6611</v>
      </c>
      <c r="I16" s="129">
        <v>9</v>
      </c>
      <c r="J16" s="129">
        <v>-12</v>
      </c>
      <c r="K16" s="129">
        <v>0</v>
      </c>
      <c r="L16" s="129" t="b">
        <v>1</v>
      </c>
      <c r="M16" s="129">
        <v>6.375</v>
      </c>
      <c r="N16" s="129">
        <v>0.78200000000000003</v>
      </c>
      <c r="O16" s="129">
        <v>8.15</v>
      </c>
      <c r="P16" s="129">
        <v>6.47</v>
      </c>
      <c r="Q16" s="129">
        <v>0.48</v>
      </c>
      <c r="R16" s="129">
        <v>3.1030000000000002</v>
      </c>
      <c r="S16" s="129">
        <v>0.54</v>
      </c>
      <c r="T16" s="129">
        <v>94.828000000000003</v>
      </c>
      <c r="U16" s="129">
        <v>6.3929999999999998</v>
      </c>
      <c r="V16" s="129">
        <v>3</v>
      </c>
      <c r="W16" s="129">
        <v>20</v>
      </c>
      <c r="X16" s="129">
        <v>5747</v>
      </c>
      <c r="Y16" s="129" t="s">
        <v>6611</v>
      </c>
      <c r="Z16" s="129" t="b">
        <v>1</v>
      </c>
      <c r="AA16" s="129">
        <v>0</v>
      </c>
      <c r="AB16" t="b">
        <v>1</v>
      </c>
      <c r="AC16">
        <v>48</v>
      </c>
      <c r="AD16">
        <v>0.58799999999999997</v>
      </c>
    </row>
    <row r="17" spans="1:30" ht="14.4" x14ac:dyDescent="0.3">
      <c r="A17" s="129" t="s">
        <v>3084</v>
      </c>
      <c r="B17" s="132">
        <v>-1.66</v>
      </c>
      <c r="C17" s="132">
        <v>-3.06</v>
      </c>
      <c r="D17" s="132">
        <v>-1.06</v>
      </c>
      <c r="E17" s="132">
        <v>2.65</v>
      </c>
      <c r="F17" s="132">
        <v>4.34</v>
      </c>
      <c r="G17" s="129" t="s">
        <v>486</v>
      </c>
      <c r="H17" s="129" t="s">
        <v>3085</v>
      </c>
      <c r="I17" s="129">
        <v>9</v>
      </c>
      <c r="J17" s="129">
        <v>-44</v>
      </c>
      <c r="K17" s="129">
        <v>-40</v>
      </c>
      <c r="L17" s="129" t="b">
        <v>0</v>
      </c>
      <c r="M17" s="129">
        <v>13.634</v>
      </c>
      <c r="N17" s="129">
        <v>1.905</v>
      </c>
      <c r="O17" s="129">
        <v>7.1580000000000004</v>
      </c>
      <c r="P17" s="129">
        <v>14.103999999999999</v>
      </c>
      <c r="Q17" s="129">
        <v>0.41299999999999998</v>
      </c>
      <c r="R17" s="129">
        <v>5.8280000000000003</v>
      </c>
      <c r="S17" s="129">
        <v>1.1499999999999999</v>
      </c>
      <c r="T17" s="129">
        <v>-49.698999999999998</v>
      </c>
      <c r="U17" s="129">
        <v>28.82</v>
      </c>
      <c r="V17" s="129">
        <v>-45</v>
      </c>
      <c r="W17" s="129">
        <v>-53</v>
      </c>
      <c r="X17" s="129">
        <v>602</v>
      </c>
      <c r="Y17" s="129" t="s">
        <v>3085</v>
      </c>
      <c r="Z17" s="129" t="b">
        <v>0</v>
      </c>
      <c r="AA17" s="129">
        <v>0</v>
      </c>
      <c r="AB17" t="b">
        <v>0</v>
      </c>
      <c r="AC17">
        <v>45</v>
      </c>
      <c r="AD17">
        <v>0.55900000000000005</v>
      </c>
    </row>
    <row r="18" spans="1:30" ht="14.4" x14ac:dyDescent="0.3">
      <c r="A18" s="129" t="s">
        <v>3083</v>
      </c>
      <c r="B18" s="132">
        <v>-1.17</v>
      </c>
      <c r="C18" s="132">
        <v>-3.61</v>
      </c>
      <c r="D18" s="132">
        <v>-2.42</v>
      </c>
      <c r="E18" s="132">
        <v>2.78</v>
      </c>
      <c r="F18" s="132">
        <v>-0.13</v>
      </c>
      <c r="G18" s="129" t="s">
        <v>486</v>
      </c>
      <c r="H18" s="129" t="s">
        <v>6630</v>
      </c>
      <c r="I18" s="129">
        <v>9</v>
      </c>
      <c r="J18" s="129">
        <v>-34</v>
      </c>
      <c r="K18" s="129">
        <v>-15</v>
      </c>
      <c r="L18" s="129" t="b">
        <v>0</v>
      </c>
      <c r="M18" s="129">
        <v>12.74</v>
      </c>
      <c r="N18" s="129">
        <v>1.7969999999999999</v>
      </c>
      <c r="O18" s="129">
        <v>7.0910000000000002</v>
      </c>
      <c r="P18" s="129">
        <v>13.551</v>
      </c>
      <c r="Q18" s="129">
        <v>0.40899999999999997</v>
      </c>
      <c r="R18" s="129">
        <v>5.5359999999999996</v>
      </c>
      <c r="S18" s="129">
        <v>0.78</v>
      </c>
      <c r="T18" s="129">
        <v>-21.984999999999999</v>
      </c>
      <c r="U18" s="129">
        <v>377.3</v>
      </c>
      <c r="V18" s="129">
        <v>12</v>
      </c>
      <c r="W18" s="129">
        <v>-4</v>
      </c>
      <c r="X18" s="129">
        <v>67</v>
      </c>
      <c r="Y18" s="129" t="s">
        <v>6630</v>
      </c>
      <c r="Z18" s="129" t="b">
        <v>0</v>
      </c>
      <c r="AA18" s="129">
        <v>0</v>
      </c>
      <c r="AB18" t="b">
        <v>0</v>
      </c>
      <c r="AC18">
        <v>46</v>
      </c>
      <c r="AD18">
        <v>0.52900000000000003</v>
      </c>
    </row>
    <row r="19" spans="1:30" ht="14.4" x14ac:dyDescent="0.3">
      <c r="A19" s="129" t="s">
        <v>3050</v>
      </c>
      <c r="B19" s="132">
        <v>3.75</v>
      </c>
      <c r="C19" s="132">
        <v>7.4</v>
      </c>
      <c r="D19" s="132">
        <v>6.39</v>
      </c>
      <c r="E19" s="132">
        <v>19.7</v>
      </c>
      <c r="F19" s="132">
        <v>14.23</v>
      </c>
      <c r="G19" s="129" t="s">
        <v>486</v>
      </c>
      <c r="H19" s="129" t="s">
        <v>6622</v>
      </c>
      <c r="I19" s="129">
        <v>9</v>
      </c>
      <c r="J19" s="129">
        <v>-29</v>
      </c>
      <c r="K19" s="129">
        <v>0</v>
      </c>
      <c r="L19" s="129" t="b">
        <v>1</v>
      </c>
      <c r="M19" s="129">
        <v>16.398</v>
      </c>
      <c r="N19" s="129">
        <v>2.3809999999999998</v>
      </c>
      <c r="O19" s="129">
        <v>6.8860000000000001</v>
      </c>
      <c r="P19" s="129">
        <v>16.815000000000001</v>
      </c>
      <c r="Q19" s="129">
        <v>0.4</v>
      </c>
      <c r="R19" s="129">
        <v>6.7240000000000002</v>
      </c>
      <c r="S19" s="129">
        <v>1.39</v>
      </c>
      <c r="T19" s="129">
        <v>43.701000000000001</v>
      </c>
      <c r="U19" s="129">
        <v>757.6</v>
      </c>
      <c r="V19" s="129">
        <v>-5</v>
      </c>
      <c r="W19" s="129">
        <v>13</v>
      </c>
      <c r="X19" s="129">
        <v>19</v>
      </c>
      <c r="Y19" s="129" t="s">
        <v>6622</v>
      </c>
      <c r="Z19" s="129" t="b">
        <v>0</v>
      </c>
      <c r="AA19" s="129">
        <v>0</v>
      </c>
      <c r="AB19" t="b">
        <v>1</v>
      </c>
      <c r="AC19">
        <v>50</v>
      </c>
      <c r="AD19">
        <v>0.5</v>
      </c>
    </row>
    <row r="20" spans="1:30" ht="14.4" x14ac:dyDescent="0.3">
      <c r="A20" s="129" t="s">
        <v>3076</v>
      </c>
      <c r="B20" s="132">
        <v>-0.01</v>
      </c>
      <c r="C20" s="132">
        <v>0.27</v>
      </c>
      <c r="D20" s="132">
        <v>-0.19</v>
      </c>
      <c r="E20" s="132">
        <v>6.72</v>
      </c>
      <c r="F20" s="132">
        <v>4.33</v>
      </c>
      <c r="G20" s="129" t="s">
        <v>486</v>
      </c>
      <c r="H20" s="129" t="s">
        <v>6623</v>
      </c>
      <c r="I20" s="129">
        <v>9</v>
      </c>
      <c r="J20" s="129">
        <v>-19</v>
      </c>
      <c r="K20" s="129">
        <v>-2</v>
      </c>
      <c r="L20" s="129" t="b">
        <v>1</v>
      </c>
      <c r="M20" s="129">
        <v>7.9489999999999998</v>
      </c>
      <c r="N20" s="129">
        <v>1.3260000000000001</v>
      </c>
      <c r="O20" s="129">
        <v>5.9960000000000004</v>
      </c>
      <c r="P20" s="129">
        <v>8.0470000000000006</v>
      </c>
      <c r="Q20" s="129">
        <v>0.33400000000000002</v>
      </c>
      <c r="R20" s="129">
        <v>2.6859999999999999</v>
      </c>
      <c r="S20" s="129">
        <v>0.85</v>
      </c>
      <c r="T20" s="129">
        <v>0</v>
      </c>
      <c r="U20" s="129">
        <v>6.6719999999999997</v>
      </c>
      <c r="V20" s="129">
        <v>-56</v>
      </c>
      <c r="W20" s="129">
        <v>-54</v>
      </c>
      <c r="X20" s="129">
        <v>3508</v>
      </c>
      <c r="Y20" s="129" t="s">
        <v>6623</v>
      </c>
      <c r="Z20" s="129" t="b">
        <v>1</v>
      </c>
      <c r="AA20" s="129">
        <v>0</v>
      </c>
      <c r="AB20" t="b">
        <v>1</v>
      </c>
      <c r="AC20">
        <v>45</v>
      </c>
      <c r="AD20">
        <v>0.47099999999999997</v>
      </c>
    </row>
    <row r="21" spans="1:30" ht="14.4" x14ac:dyDescent="0.3">
      <c r="A21" s="129" t="s">
        <v>3074</v>
      </c>
      <c r="B21" s="132">
        <v>1.37</v>
      </c>
      <c r="C21" s="132">
        <v>0.19</v>
      </c>
      <c r="D21" s="132">
        <v>-0.12</v>
      </c>
      <c r="E21" s="132">
        <v>4.41</v>
      </c>
      <c r="F21" s="132">
        <v>2.68</v>
      </c>
      <c r="G21" s="129" t="s">
        <v>486</v>
      </c>
      <c r="H21" s="129" t="s">
        <v>6617</v>
      </c>
      <c r="I21" s="129">
        <v>9</v>
      </c>
      <c r="J21" s="129">
        <v>-12</v>
      </c>
      <c r="K21" s="129">
        <v>-1</v>
      </c>
      <c r="L21" s="129" t="b">
        <v>1</v>
      </c>
      <c r="M21" s="129">
        <v>4.32</v>
      </c>
      <c r="N21" s="129">
        <v>0.75700000000000001</v>
      </c>
      <c r="O21" s="129">
        <v>5.7030000000000003</v>
      </c>
      <c r="P21" s="129">
        <v>4.3579999999999997</v>
      </c>
      <c r="Q21" s="129">
        <v>0.311</v>
      </c>
      <c r="R21" s="129">
        <v>1.3560000000000001</v>
      </c>
      <c r="S21" s="129">
        <v>0.55000000000000004</v>
      </c>
      <c r="T21" s="129">
        <v>114.00700000000001</v>
      </c>
      <c r="U21" s="129">
        <v>38.844999999999999</v>
      </c>
      <c r="V21" s="129">
        <v>-70</v>
      </c>
      <c r="W21" s="129">
        <v>-88</v>
      </c>
      <c r="X21" s="129">
        <v>930</v>
      </c>
      <c r="Y21" s="129" t="s">
        <v>6617</v>
      </c>
      <c r="Z21" s="129" t="b">
        <v>1</v>
      </c>
      <c r="AA21" s="129">
        <v>0</v>
      </c>
      <c r="AB21" t="b">
        <v>1</v>
      </c>
      <c r="AC21">
        <v>46</v>
      </c>
      <c r="AD21">
        <v>0.441</v>
      </c>
    </row>
    <row r="22" spans="1:30" ht="14.4" x14ac:dyDescent="0.3">
      <c r="A22" s="129" t="s">
        <v>3065</v>
      </c>
      <c r="B22" s="132">
        <v>1.83</v>
      </c>
      <c r="C22" s="132">
        <v>0.82</v>
      </c>
      <c r="D22" s="132">
        <v>0</v>
      </c>
      <c r="E22" s="132">
        <v>7.7</v>
      </c>
      <c r="F22" s="132">
        <v>4.53</v>
      </c>
      <c r="G22" s="129" t="s">
        <v>486</v>
      </c>
      <c r="H22" s="129" t="s">
        <v>6615</v>
      </c>
      <c r="I22" s="129">
        <v>9</v>
      </c>
      <c r="J22" s="129">
        <v>-20</v>
      </c>
      <c r="K22" s="129">
        <v>-1</v>
      </c>
      <c r="L22" s="129" t="b">
        <v>1</v>
      </c>
      <c r="M22" s="129">
        <v>4.95</v>
      </c>
      <c r="N22" s="129">
        <v>1.109</v>
      </c>
      <c r="O22" s="129">
        <v>4.4649999999999999</v>
      </c>
      <c r="P22" s="129">
        <v>4.9539999999999997</v>
      </c>
      <c r="Q22" s="129">
        <v>0.217</v>
      </c>
      <c r="R22" s="129">
        <v>1.075</v>
      </c>
      <c r="S22" s="129">
        <v>0.8</v>
      </c>
      <c r="T22" s="129">
        <v>58.005000000000003</v>
      </c>
      <c r="U22" s="129">
        <v>10.792</v>
      </c>
      <c r="V22" s="129">
        <v>-49</v>
      </c>
      <c r="W22" s="129">
        <v>-37</v>
      </c>
      <c r="X22" s="129">
        <v>2320</v>
      </c>
      <c r="Y22" s="129" t="s">
        <v>6615</v>
      </c>
      <c r="Z22" s="129" t="b">
        <v>1</v>
      </c>
      <c r="AA22" s="129">
        <v>0</v>
      </c>
      <c r="AB22" t="b">
        <v>1</v>
      </c>
      <c r="AC22">
        <v>49</v>
      </c>
      <c r="AD22">
        <v>0.41199999999999998</v>
      </c>
    </row>
    <row r="23" spans="1:30" ht="14.4" x14ac:dyDescent="0.3">
      <c r="A23" s="129" t="s">
        <v>3049</v>
      </c>
      <c r="B23" s="132">
        <v>4.07</v>
      </c>
      <c r="C23" s="132">
        <v>7.03</v>
      </c>
      <c r="D23" s="132">
        <v>3.17</v>
      </c>
      <c r="E23" s="132">
        <v>19.489999999999998</v>
      </c>
      <c r="F23" s="132">
        <v>13.23</v>
      </c>
      <c r="G23" s="129" t="s">
        <v>486</v>
      </c>
      <c r="H23" s="129" t="s">
        <v>6618</v>
      </c>
      <c r="I23" s="129">
        <v>9</v>
      </c>
      <c r="J23" s="129">
        <v>-31</v>
      </c>
      <c r="K23" s="129">
        <v>0</v>
      </c>
      <c r="L23" s="129" t="b">
        <v>1</v>
      </c>
      <c r="M23" s="129">
        <v>10.119999999999999</v>
      </c>
      <c r="N23" s="129">
        <v>2.621</v>
      </c>
      <c r="O23" s="129">
        <v>3.8610000000000002</v>
      </c>
      <c r="P23" s="129">
        <v>10.117000000000001</v>
      </c>
      <c r="Q23" s="129">
        <v>0.17199999999999999</v>
      </c>
      <c r="R23" s="129">
        <v>1.7350000000000001</v>
      </c>
      <c r="S23" s="129">
        <v>1.5</v>
      </c>
      <c r="T23" s="129">
        <v>34.103000000000002</v>
      </c>
      <c r="U23" s="129">
        <v>12.116</v>
      </c>
      <c r="V23" s="129">
        <v>-14</v>
      </c>
      <c r="W23" s="129">
        <v>20</v>
      </c>
      <c r="X23" s="129">
        <v>1100</v>
      </c>
      <c r="Y23" s="129" t="s">
        <v>6618</v>
      </c>
      <c r="Z23" s="129" t="b">
        <v>1</v>
      </c>
      <c r="AA23" s="129">
        <v>0</v>
      </c>
      <c r="AB23" t="b">
        <v>1</v>
      </c>
      <c r="AC23">
        <v>51</v>
      </c>
      <c r="AD23">
        <v>0.38200000000000001</v>
      </c>
    </row>
    <row r="24" spans="1:30" ht="14.4" x14ac:dyDescent="0.3">
      <c r="A24" s="129" t="s">
        <v>3066</v>
      </c>
      <c r="B24" s="132">
        <v>1.81</v>
      </c>
      <c r="C24" s="132">
        <v>0.83</v>
      </c>
      <c r="D24" s="132">
        <v>0</v>
      </c>
      <c r="E24" s="132">
        <v>7.48</v>
      </c>
      <c r="F24" s="132">
        <v>4.29</v>
      </c>
      <c r="G24" s="129" t="s">
        <v>486</v>
      </c>
      <c r="H24" s="129" t="s">
        <v>6615</v>
      </c>
      <c r="I24" s="129">
        <v>9</v>
      </c>
      <c r="J24" s="129">
        <v>-21</v>
      </c>
      <c r="K24" s="129">
        <v>-1</v>
      </c>
      <c r="L24" s="129" t="b">
        <v>1</v>
      </c>
      <c r="M24" s="129">
        <v>4.1539999999999999</v>
      </c>
      <c r="N24" s="129">
        <v>1.1020000000000001</v>
      </c>
      <c r="O24" s="129">
        <v>3.7709999999999999</v>
      </c>
      <c r="P24" s="129">
        <v>4.1449999999999996</v>
      </c>
      <c r="Q24" s="129">
        <v>0.16500000000000001</v>
      </c>
      <c r="R24" s="129">
        <v>0.68500000000000005</v>
      </c>
      <c r="S24" s="129">
        <v>0.7</v>
      </c>
      <c r="T24" s="129">
        <v>62.718000000000004</v>
      </c>
      <c r="U24" s="129">
        <v>8.2149999999999999</v>
      </c>
      <c r="V24" s="129">
        <v>-3</v>
      </c>
      <c r="W24" s="129">
        <v>48</v>
      </c>
      <c r="X24" s="129">
        <v>3484</v>
      </c>
      <c r="Y24" s="129" t="s">
        <v>6615</v>
      </c>
      <c r="Z24" s="129" t="b">
        <v>1</v>
      </c>
      <c r="AA24" s="129">
        <v>0</v>
      </c>
      <c r="AB24" t="b">
        <v>1</v>
      </c>
      <c r="AC24">
        <v>48</v>
      </c>
      <c r="AD24">
        <v>0.35299999999999998</v>
      </c>
    </row>
    <row r="25" spans="1:30" ht="14.4" x14ac:dyDescent="0.3">
      <c r="A25" s="129" t="s">
        <v>6619</v>
      </c>
      <c r="B25" s="132">
        <v>0.94</v>
      </c>
      <c r="C25" s="132">
        <v>0.43</v>
      </c>
      <c r="D25" s="132">
        <v>-0.7</v>
      </c>
      <c r="E25" s="132">
        <v>6.87</v>
      </c>
      <c r="F25" s="132">
        <v>3.89</v>
      </c>
      <c r="G25" s="129" t="s">
        <v>486</v>
      </c>
      <c r="H25" s="129" t="s">
        <v>6620</v>
      </c>
      <c r="I25" s="129">
        <v>9</v>
      </c>
      <c r="J25" s="129">
        <v>-27</v>
      </c>
      <c r="K25" s="129">
        <v>-1</v>
      </c>
      <c r="L25" s="129" t="b">
        <v>1</v>
      </c>
      <c r="M25" s="129">
        <v>3.7360000000000002</v>
      </c>
      <c r="N25" s="129">
        <v>1.516</v>
      </c>
      <c r="O25" s="129">
        <v>2.4649999999999999</v>
      </c>
      <c r="P25" s="129">
        <v>3.714</v>
      </c>
      <c r="Q25" s="129">
        <v>7.8E-2</v>
      </c>
      <c r="R25" s="129">
        <v>0.28899999999999998</v>
      </c>
      <c r="S25" s="129">
        <v>0.96</v>
      </c>
      <c r="T25" s="129">
        <v>7.9470000000000001</v>
      </c>
      <c r="U25" s="129">
        <v>65.37</v>
      </c>
      <c r="V25" s="129">
        <v>42</v>
      </c>
      <c r="W25" s="129">
        <v>37</v>
      </c>
      <c r="X25" s="129">
        <v>317</v>
      </c>
      <c r="Y25" s="129" t="s">
        <v>6620</v>
      </c>
      <c r="Z25" s="129" t="b">
        <v>1</v>
      </c>
      <c r="AA25" s="129">
        <v>0</v>
      </c>
      <c r="AB25" t="b">
        <v>1</v>
      </c>
      <c r="AC25">
        <v>48</v>
      </c>
      <c r="AD25">
        <v>0.32400000000000001</v>
      </c>
    </row>
    <row r="26" spans="1:30" ht="14.4" x14ac:dyDescent="0.3">
      <c r="A26" s="129" t="s">
        <v>3086</v>
      </c>
      <c r="B26" s="132">
        <v>2.09</v>
      </c>
      <c r="C26" s="132">
        <v>3.41</v>
      </c>
      <c r="D26" s="132">
        <v>-0.24</v>
      </c>
      <c r="E26" s="132">
        <v>10.37</v>
      </c>
      <c r="F26" s="132">
        <v>8.68</v>
      </c>
      <c r="G26" s="129" t="s">
        <v>486</v>
      </c>
      <c r="H26" s="129" t="s">
        <v>6629</v>
      </c>
      <c r="I26" s="129">
        <v>9</v>
      </c>
      <c r="J26" s="129">
        <v>-40</v>
      </c>
      <c r="K26" s="129">
        <v>-30</v>
      </c>
      <c r="L26" s="129" t="b">
        <v>1</v>
      </c>
      <c r="M26" s="129">
        <v>4.8819999999999997</v>
      </c>
      <c r="N26" s="129">
        <v>2.242</v>
      </c>
      <c r="O26" s="129">
        <v>2.177</v>
      </c>
      <c r="P26" s="129">
        <v>4.8639999999999999</v>
      </c>
      <c r="Q26" s="129">
        <v>6.0999999999999999E-2</v>
      </c>
      <c r="R26" s="129">
        <v>0.29899999999999999</v>
      </c>
      <c r="S26" s="129">
        <v>1.04</v>
      </c>
      <c r="T26" s="129">
        <v>72.641999999999996</v>
      </c>
      <c r="U26" s="129">
        <v>16.48</v>
      </c>
      <c r="V26" s="129">
        <v>1</v>
      </c>
      <c r="W26" s="129">
        <v>30</v>
      </c>
      <c r="X26" s="129">
        <v>1171</v>
      </c>
      <c r="Y26" s="129" t="s">
        <v>6629</v>
      </c>
      <c r="Z26" s="129" t="b">
        <v>0</v>
      </c>
      <c r="AA26" s="129">
        <v>0</v>
      </c>
      <c r="AB26" t="b">
        <v>0</v>
      </c>
      <c r="AC26">
        <v>47</v>
      </c>
      <c r="AD26">
        <v>0.29399999999999998</v>
      </c>
    </row>
    <row r="27" spans="1:30" ht="14.4" x14ac:dyDescent="0.3">
      <c r="A27" s="129" t="s">
        <v>3082</v>
      </c>
      <c r="B27" s="132">
        <v>2.4900000000000002</v>
      </c>
      <c r="C27" s="132">
        <v>2.34</v>
      </c>
      <c r="D27" s="132">
        <v>1.33</v>
      </c>
      <c r="E27" s="132">
        <v>6.83</v>
      </c>
      <c r="F27" s="132">
        <v>5.61</v>
      </c>
      <c r="G27" s="129" t="s">
        <v>486</v>
      </c>
      <c r="H27" s="129" t="s">
        <v>6616</v>
      </c>
      <c r="I27" s="129">
        <v>9</v>
      </c>
      <c r="J27" s="129">
        <v>-14</v>
      </c>
      <c r="K27" s="129">
        <v>0</v>
      </c>
      <c r="L27" s="129" t="b">
        <v>1</v>
      </c>
      <c r="M27" s="129">
        <v>2.6150000000000002</v>
      </c>
      <c r="N27" s="129">
        <v>1.224</v>
      </c>
      <c r="O27" s="129">
        <v>2.137</v>
      </c>
      <c r="P27" s="129">
        <v>2.5539999999999998</v>
      </c>
      <c r="Q27" s="129">
        <v>0.06</v>
      </c>
      <c r="R27" s="129">
        <v>0.153</v>
      </c>
      <c r="S27" s="129">
        <v>0.78</v>
      </c>
      <c r="T27" s="129">
        <v>116.291</v>
      </c>
      <c r="U27" s="129">
        <v>489.6</v>
      </c>
      <c r="V27" s="129">
        <v>1</v>
      </c>
      <c r="W27" s="129">
        <v>22</v>
      </c>
      <c r="X27" s="129">
        <v>52</v>
      </c>
      <c r="Y27" s="129" t="s">
        <v>6616</v>
      </c>
      <c r="Z27" s="129" t="b">
        <v>1</v>
      </c>
      <c r="AA27" s="129">
        <v>0</v>
      </c>
      <c r="AB27" t="b">
        <v>1</v>
      </c>
      <c r="AC27">
        <v>51</v>
      </c>
      <c r="AD27">
        <v>0.26500000000000001</v>
      </c>
    </row>
    <row r="28" spans="1:30" ht="14.4" x14ac:dyDescent="0.3">
      <c r="A28" s="129" t="s">
        <v>489</v>
      </c>
      <c r="B28" s="132">
        <v>-2.31</v>
      </c>
      <c r="C28" s="132">
        <v>5.09</v>
      </c>
      <c r="D28" s="132">
        <v>5.81</v>
      </c>
      <c r="E28" s="132">
        <v>7.49</v>
      </c>
      <c r="F28" s="132">
        <v>4.29</v>
      </c>
      <c r="G28" s="129" t="s">
        <v>486</v>
      </c>
      <c r="H28" s="129" t="s">
        <v>491</v>
      </c>
      <c r="I28" s="129">
        <v>9</v>
      </c>
      <c r="J28" s="129">
        <v>-56</v>
      </c>
      <c r="K28" s="129">
        <v>-50</v>
      </c>
      <c r="L28" s="129" t="b">
        <v>1</v>
      </c>
      <c r="M28" s="129">
        <v>6.4790000000000001</v>
      </c>
      <c r="N28" s="129">
        <v>3.3679999999999999</v>
      </c>
      <c r="O28" s="129">
        <v>1.9239999999999999</v>
      </c>
      <c r="P28" s="129">
        <v>6.3259999999999996</v>
      </c>
      <c r="Q28" s="129">
        <v>0.05</v>
      </c>
      <c r="R28" s="129">
        <v>0.315</v>
      </c>
      <c r="S28" s="129">
        <v>1.82</v>
      </c>
      <c r="T28" s="129">
        <v>-41.607999999999997</v>
      </c>
      <c r="U28" s="129">
        <v>7.8070000000000004</v>
      </c>
      <c r="V28" s="129">
        <v>29</v>
      </c>
      <c r="W28" s="129">
        <v>18</v>
      </c>
      <c r="X28" s="129">
        <v>1410</v>
      </c>
      <c r="Y28" s="129" t="s">
        <v>491</v>
      </c>
      <c r="Z28" s="129" t="b">
        <v>0</v>
      </c>
      <c r="AA28" s="129">
        <v>0</v>
      </c>
      <c r="AB28" t="b">
        <v>0</v>
      </c>
      <c r="AC28">
        <v>43</v>
      </c>
      <c r="AD28">
        <v>0.23499999999999999</v>
      </c>
    </row>
    <row r="29" spans="1:30" ht="14.4" x14ac:dyDescent="0.3">
      <c r="A29" s="129" t="s">
        <v>3080</v>
      </c>
      <c r="B29" s="132">
        <v>1.36</v>
      </c>
      <c r="C29" s="132">
        <v>0.27</v>
      </c>
      <c r="D29" s="132">
        <v>-0.92</v>
      </c>
      <c r="E29" s="132">
        <v>3.55</v>
      </c>
      <c r="F29" s="132">
        <v>1.87</v>
      </c>
      <c r="G29" s="129" t="s">
        <v>486</v>
      </c>
      <c r="H29" s="129" t="s">
        <v>3081</v>
      </c>
      <c r="I29" s="129">
        <v>9</v>
      </c>
      <c r="J29" s="129">
        <v>-13</v>
      </c>
      <c r="K29" s="129">
        <v>-2</v>
      </c>
      <c r="L29" s="129" t="b">
        <v>1</v>
      </c>
      <c r="M29" s="129">
        <v>1.3959999999999999</v>
      </c>
      <c r="N29" s="129">
        <v>0.85299999999999998</v>
      </c>
      <c r="O29" s="129">
        <v>1.637</v>
      </c>
      <c r="P29" s="129">
        <v>1.3939999999999999</v>
      </c>
      <c r="Q29" s="129">
        <v>3.5999999999999997E-2</v>
      </c>
      <c r="R29" s="129">
        <v>0.05</v>
      </c>
      <c r="S29" s="129">
        <v>0.56999999999999995</v>
      </c>
      <c r="T29" s="129">
        <v>110.738</v>
      </c>
      <c r="U29" s="129">
        <v>5.274</v>
      </c>
      <c r="V29" s="129">
        <v>-8</v>
      </c>
      <c r="W29" s="129">
        <v>-36</v>
      </c>
      <c r="X29" s="129">
        <v>6711</v>
      </c>
      <c r="Y29" s="129" t="s">
        <v>3081</v>
      </c>
      <c r="Z29" s="129" t="b">
        <v>1</v>
      </c>
      <c r="AA29" s="129">
        <v>0</v>
      </c>
      <c r="AB29" t="b">
        <v>1</v>
      </c>
      <c r="AC29">
        <v>47</v>
      </c>
      <c r="AD29">
        <v>0.20599999999999999</v>
      </c>
    </row>
    <row r="30" spans="1:30" ht="14.4" x14ac:dyDescent="0.3">
      <c r="A30" s="129" t="s">
        <v>3061</v>
      </c>
      <c r="B30" s="132">
        <v>2.0299999999999998</v>
      </c>
      <c r="C30" s="132">
        <v>0.05</v>
      </c>
      <c r="D30" s="132">
        <v>-1.31</v>
      </c>
      <c r="E30" s="132">
        <v>6.91</v>
      </c>
      <c r="F30" s="132">
        <v>3.2</v>
      </c>
      <c r="G30" s="129" t="s">
        <v>486</v>
      </c>
      <c r="H30" s="129" t="s">
        <v>6624</v>
      </c>
      <c r="I30" s="129">
        <v>9</v>
      </c>
      <c r="J30" s="129">
        <v>-38</v>
      </c>
      <c r="K30" s="129">
        <v>-16</v>
      </c>
      <c r="L30" s="129" t="b">
        <v>1</v>
      </c>
      <c r="M30" s="129">
        <v>2.1219999999999999</v>
      </c>
      <c r="N30" s="129">
        <v>1.329</v>
      </c>
      <c r="O30" s="129">
        <v>1.597</v>
      </c>
      <c r="P30" s="129">
        <v>2.125</v>
      </c>
      <c r="Q30" s="129">
        <v>3.4000000000000002E-2</v>
      </c>
      <c r="R30" s="129">
        <v>7.2999999999999995E-2</v>
      </c>
      <c r="S30" s="129">
        <v>1.01</v>
      </c>
      <c r="T30" s="129">
        <v>41.262</v>
      </c>
      <c r="U30" s="129">
        <v>8.1989999999999998</v>
      </c>
      <c r="V30" s="129">
        <v>40</v>
      </c>
      <c r="W30" s="129">
        <v>47</v>
      </c>
      <c r="X30" s="129">
        <v>2427</v>
      </c>
      <c r="Y30" s="129" t="s">
        <v>6624</v>
      </c>
      <c r="Z30" s="129" t="b">
        <v>1</v>
      </c>
      <c r="AA30" s="129">
        <v>0</v>
      </c>
      <c r="AB30" t="b">
        <v>1</v>
      </c>
      <c r="AC30">
        <v>48</v>
      </c>
      <c r="AD30">
        <v>0.17599999999999999</v>
      </c>
    </row>
    <row r="31" spans="1:30" ht="14.4" x14ac:dyDescent="0.3">
      <c r="A31" s="129" t="s">
        <v>3079</v>
      </c>
      <c r="B31" s="132">
        <v>1.3</v>
      </c>
      <c r="C31" s="132">
        <v>0.17</v>
      </c>
      <c r="D31" s="132">
        <v>-2.11</v>
      </c>
      <c r="E31" s="132">
        <v>4.49</v>
      </c>
      <c r="F31" s="132">
        <v>2.23</v>
      </c>
      <c r="G31" s="129" t="s">
        <v>486</v>
      </c>
      <c r="H31" s="129" t="s">
        <v>6625</v>
      </c>
      <c r="I31" s="129">
        <v>9</v>
      </c>
      <c r="J31" s="129">
        <v>-39</v>
      </c>
      <c r="K31" s="129">
        <v>-25</v>
      </c>
      <c r="L31" s="129" t="b">
        <v>1</v>
      </c>
      <c r="M31" s="129">
        <v>-1.9179999999999999</v>
      </c>
      <c r="N31" s="129">
        <v>1.6819999999999999</v>
      </c>
      <c r="O31" s="129">
        <v>-1.1399999999999999</v>
      </c>
      <c r="P31" s="129">
        <v>-1.8680000000000001</v>
      </c>
      <c r="Q31" s="129">
        <v>1.7999999999999999E-2</v>
      </c>
      <c r="R31" s="129">
        <v>-3.3000000000000002E-2</v>
      </c>
      <c r="S31" s="129">
        <v>0.92</v>
      </c>
      <c r="T31" s="129">
        <v>10.989000000000001</v>
      </c>
      <c r="U31" s="129">
        <v>6.9530000000000003</v>
      </c>
      <c r="V31" s="129">
        <v>-20</v>
      </c>
      <c r="W31" s="129">
        <v>-1</v>
      </c>
      <c r="X31" s="129">
        <v>3139</v>
      </c>
      <c r="Y31" s="129" t="s">
        <v>6625</v>
      </c>
      <c r="Z31" s="129" t="b">
        <v>1</v>
      </c>
      <c r="AA31" s="129">
        <v>0</v>
      </c>
      <c r="AB31" t="b">
        <v>1</v>
      </c>
      <c r="AC31">
        <v>43</v>
      </c>
      <c r="AD31">
        <v>0.14699999999999999</v>
      </c>
    </row>
    <row r="32" spans="1:30" ht="14.4" x14ac:dyDescent="0.3">
      <c r="A32" s="129" t="s">
        <v>3060</v>
      </c>
      <c r="B32" s="132">
        <v>1.44</v>
      </c>
      <c r="C32" s="132">
        <v>-0.48</v>
      </c>
      <c r="D32" s="132">
        <v>-5.27</v>
      </c>
      <c r="E32" s="132">
        <v>3.54</v>
      </c>
      <c r="F32" s="132">
        <v>0.13</v>
      </c>
      <c r="G32" s="129" t="s">
        <v>486</v>
      </c>
      <c r="H32" s="129" t="s">
        <v>6621</v>
      </c>
      <c r="I32" s="129">
        <v>9</v>
      </c>
      <c r="J32" s="129">
        <v>-36</v>
      </c>
      <c r="K32" s="129">
        <v>-8</v>
      </c>
      <c r="L32" s="129" t="b">
        <v>0</v>
      </c>
      <c r="M32" s="129">
        <v>-9.5259999999999998</v>
      </c>
      <c r="N32" s="129">
        <v>2.1280000000000001</v>
      </c>
      <c r="O32" s="129">
        <v>-4.476</v>
      </c>
      <c r="P32" s="129">
        <v>-9.0289999999999999</v>
      </c>
      <c r="Q32" s="129">
        <v>0.217</v>
      </c>
      <c r="R32" s="129">
        <v>-1.958</v>
      </c>
      <c r="S32" s="129">
        <v>1.18</v>
      </c>
      <c r="T32" s="129">
        <v>11.298999999999999</v>
      </c>
      <c r="U32" s="129">
        <v>11.996</v>
      </c>
      <c r="V32" s="129">
        <v>-7</v>
      </c>
      <c r="W32" s="129">
        <v>-19</v>
      </c>
      <c r="X32" s="129">
        <v>1412</v>
      </c>
      <c r="Y32" s="129" t="s">
        <v>6621</v>
      </c>
      <c r="Z32" s="129" t="b">
        <v>1</v>
      </c>
      <c r="AA32" s="129">
        <v>0</v>
      </c>
      <c r="AB32" t="b">
        <v>0</v>
      </c>
      <c r="AC32">
        <v>46</v>
      </c>
      <c r="AD32">
        <v>0.11799999999999999</v>
      </c>
    </row>
    <row r="33" spans="1:30" ht="14.4" x14ac:dyDescent="0.3">
      <c r="A33" s="129" t="s">
        <v>3064</v>
      </c>
      <c r="B33" s="132">
        <v>1.34</v>
      </c>
      <c r="C33" s="132">
        <v>-2.59</v>
      </c>
      <c r="D33" s="132">
        <v>-4.62</v>
      </c>
      <c r="E33" s="132">
        <v>-0.26</v>
      </c>
      <c r="F33" s="132">
        <v>-3.56</v>
      </c>
      <c r="G33" s="129" t="s">
        <v>486</v>
      </c>
      <c r="H33" s="129" t="s">
        <v>6627</v>
      </c>
      <c r="I33" s="129">
        <v>9</v>
      </c>
      <c r="J33" s="129">
        <v>-29</v>
      </c>
      <c r="K33" s="129">
        <v>-9</v>
      </c>
      <c r="L33" s="129" t="b">
        <v>0</v>
      </c>
      <c r="M33" s="129">
        <v>-15.775</v>
      </c>
      <c r="N33" s="129">
        <v>1.61</v>
      </c>
      <c r="O33" s="129">
        <v>-9.7970000000000006</v>
      </c>
      <c r="P33" s="129">
        <v>-14.717000000000001</v>
      </c>
      <c r="Q33" s="129">
        <v>0.57199999999999995</v>
      </c>
      <c r="R33" s="129">
        <v>-8.4179999999999993</v>
      </c>
      <c r="S33" s="129">
        <v>1.1599999999999999</v>
      </c>
      <c r="T33" s="129">
        <v>1.23</v>
      </c>
      <c r="U33" s="129">
        <v>7.0229999999999997</v>
      </c>
      <c r="V33" s="129">
        <v>-35</v>
      </c>
      <c r="W33" s="129">
        <v>-28</v>
      </c>
      <c r="X33" s="129">
        <v>2460</v>
      </c>
      <c r="Y33" s="129" t="s">
        <v>6627</v>
      </c>
      <c r="Z33" s="129" t="b">
        <v>1</v>
      </c>
      <c r="AA33" s="129">
        <v>0</v>
      </c>
      <c r="AB33" t="b">
        <v>0</v>
      </c>
      <c r="AC33">
        <v>43</v>
      </c>
      <c r="AD33">
        <v>8.7999999999999995E-2</v>
      </c>
    </row>
    <row r="34" spans="1:30" ht="14.4" x14ac:dyDescent="0.3">
      <c r="A34" s="129" t="s">
        <v>3069</v>
      </c>
      <c r="B34" s="132">
        <v>2.0699999999999998</v>
      </c>
      <c r="C34" s="132">
        <v>-4.54</v>
      </c>
      <c r="D34" s="132">
        <v>-11.63</v>
      </c>
      <c r="E34" s="132">
        <v>-8.24</v>
      </c>
      <c r="F34" s="132">
        <v>-12.08</v>
      </c>
      <c r="G34" s="129" t="s">
        <v>486</v>
      </c>
      <c r="H34" s="129" t="s">
        <v>6628</v>
      </c>
      <c r="I34" s="129">
        <v>9</v>
      </c>
      <c r="J34" s="129">
        <v>-60</v>
      </c>
      <c r="K34" s="129">
        <v>-50</v>
      </c>
      <c r="L34" s="129" t="b">
        <v>0</v>
      </c>
      <c r="M34" s="129">
        <v>-34.607999999999997</v>
      </c>
      <c r="N34" s="129">
        <v>2.0459999999999998</v>
      </c>
      <c r="O34" s="129">
        <v>-16.914000000000001</v>
      </c>
      <c r="P34" s="129">
        <v>-30.853000000000002</v>
      </c>
      <c r="Q34" s="129">
        <v>0.79500000000000004</v>
      </c>
      <c r="R34" s="129">
        <v>-24.542999999999999</v>
      </c>
      <c r="S34" s="129">
        <v>1.73</v>
      </c>
      <c r="T34" s="129">
        <v>0</v>
      </c>
      <c r="U34" s="129">
        <v>27.85</v>
      </c>
      <c r="V34" s="129">
        <v>220</v>
      </c>
      <c r="W34" s="129">
        <v>272</v>
      </c>
      <c r="X34" s="129">
        <v>414</v>
      </c>
      <c r="Y34" s="129" t="s">
        <v>6628</v>
      </c>
      <c r="Z34" s="129" t="b">
        <v>1</v>
      </c>
      <c r="AA34" s="129">
        <v>0</v>
      </c>
      <c r="AB34" t="b">
        <v>0</v>
      </c>
      <c r="AC34">
        <v>45</v>
      </c>
      <c r="AD34">
        <v>5.8999999999999997E-2</v>
      </c>
    </row>
    <row r="35" spans="1:30" ht="14.4" x14ac:dyDescent="0.3">
      <c r="A35" s="129" t="s">
        <v>3052</v>
      </c>
      <c r="B35" s="132">
        <v>3.07</v>
      </c>
      <c r="C35" s="132">
        <v>-2.62</v>
      </c>
      <c r="D35" s="132">
        <v>-7.04</v>
      </c>
      <c r="E35" s="132">
        <v>-6.25</v>
      </c>
      <c r="F35" s="132">
        <v>-9.73</v>
      </c>
      <c r="G35" s="129" t="s">
        <v>486</v>
      </c>
      <c r="H35" s="129" t="s">
        <v>3053</v>
      </c>
      <c r="I35" s="129">
        <v>9</v>
      </c>
      <c r="J35" s="129">
        <v>-48</v>
      </c>
      <c r="K35" s="129">
        <v>-18</v>
      </c>
      <c r="L35" s="129" t="b">
        <v>0</v>
      </c>
      <c r="M35" s="129">
        <v>-36.158999999999999</v>
      </c>
      <c r="N35" s="129">
        <v>2.1360000000000001</v>
      </c>
      <c r="O35" s="129">
        <v>-16.93</v>
      </c>
      <c r="P35" s="129">
        <v>-31.616</v>
      </c>
      <c r="Q35" s="129">
        <v>0.79900000000000004</v>
      </c>
      <c r="R35" s="129">
        <v>-25.265000000000001</v>
      </c>
      <c r="S35" s="129">
        <v>1.47</v>
      </c>
      <c r="T35" s="129">
        <v>42.802999999999997</v>
      </c>
      <c r="U35" s="129">
        <v>21.52</v>
      </c>
      <c r="V35" s="129">
        <v>-38</v>
      </c>
      <c r="W35" s="129">
        <v>-20</v>
      </c>
      <c r="X35" s="129">
        <v>634</v>
      </c>
      <c r="Y35" s="129" t="s">
        <v>3053</v>
      </c>
      <c r="Z35" s="129" t="b">
        <v>1</v>
      </c>
      <c r="AA35" s="129">
        <v>0</v>
      </c>
      <c r="AB35" t="b">
        <v>0</v>
      </c>
      <c r="AC35">
        <v>44</v>
      </c>
      <c r="AD35">
        <v>2.9000000000000001E-2</v>
      </c>
    </row>
    <row r="36" spans="1:30" ht="14.4" x14ac:dyDescent="0.3">
      <c r="A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</row>
    <row r="37" spans="1:30" ht="14.4" x14ac:dyDescent="0.3">
      <c r="A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29"/>
      <c r="V37" s="129"/>
      <c r="W37" s="129"/>
      <c r="X37" s="129"/>
      <c r="Y37" s="129"/>
      <c r="Z37" s="129"/>
    </row>
    <row r="38" spans="1:30" ht="14.4" x14ac:dyDescent="0.3">
      <c r="A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29"/>
      <c r="V38" s="129"/>
      <c r="W38" s="129"/>
      <c r="X38" s="129"/>
      <c r="Y38" s="129"/>
      <c r="Z38" s="129"/>
    </row>
    <row r="39" spans="1:30" ht="14.4" x14ac:dyDescent="0.3">
      <c r="A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</row>
  </sheetData>
  <conditionalFormatting sqref="J1:J104857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{457FBC35-0A7F-49A6-9BD4-2082E3090AAD}</x14:id>
        </ext>
      </extLst>
    </cfRule>
  </conditionalFormatting>
  <conditionalFormatting sqref="L1:L1048576">
    <cfRule type="containsText" dxfId="35" priority="14" operator="containsText" text="False">
      <formula>NOT(ISERROR(SEARCH("False",L1)))</formula>
    </cfRule>
  </conditionalFormatting>
  <conditionalFormatting sqref="B1:B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{9CE41470-9CDE-4922-A7CD-ADCBBFB78055}</x14:id>
        </ext>
      </extLst>
    </cfRule>
  </conditionalFormatting>
  <conditionalFormatting sqref="C1:C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{EE612E42-191F-4415-B7BA-2C730186B5E1}</x14:id>
        </ext>
      </extLst>
    </cfRule>
  </conditionalFormatting>
  <conditionalFormatting sqref="D1:D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{80B301E2-37AA-4448-9B16-391C1F742507}</x14:id>
        </ext>
      </extLst>
    </cfRule>
  </conditionalFormatting>
  <conditionalFormatting sqref="E1:E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{DDE09020-55B5-4D61-A7F1-379C3A76400A}</x14:id>
        </ext>
      </extLst>
    </cfRule>
  </conditionalFormatting>
  <conditionalFormatting sqref="F1:F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{F01DA900-FB98-424F-84B8-052FC2585784}</x14:id>
        </ext>
      </extLst>
    </cfRule>
  </conditionalFormatting>
  <conditionalFormatting sqref="M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57FBC35-0A7F-49A6-9BD4-2082E3090A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9CE41470-9CDE-4922-A7CD-ADCBBFB780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EE612E42-191F-4415-B7BA-2C730186B5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80B301E2-37AA-4448-9B16-391C1F7425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DDE09020-55B5-4D61-A7F1-379C3A7640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F01DA900-FB98-424F-84B8-052FC25857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7CCE-D881-4F27-816C-D4647099D55A}">
  <sheetPr codeName="Tabelle10">
    <tabColor theme="9"/>
  </sheetPr>
  <dimension ref="A1:AT39"/>
  <sheetViews>
    <sheetView zoomScale="80" zoomScaleNormal="80" workbookViewId="0">
      <selection activeCell="A16" sqref="A16"/>
    </sheetView>
  </sheetViews>
  <sheetFormatPr baseColWidth="10" defaultColWidth="11.5546875" defaultRowHeight="15.6" x14ac:dyDescent="0.3"/>
  <cols>
    <col min="1" max="1" width="15.44140625" style="132" bestFit="1" customWidth="1"/>
    <col min="2" max="7" width="11.5546875" style="132"/>
    <col min="8" max="8" width="52.33203125" style="132" bestFit="1" customWidth="1"/>
    <col min="9" max="20" width="11.5546875" style="132"/>
    <col min="21" max="21" width="11.5546875" style="10"/>
    <col min="22" max="22" width="18" style="6" customWidth="1"/>
    <col min="23" max="24" width="11.5546875" style="132"/>
    <col min="25" max="25" width="65.5546875" style="132" bestFit="1" customWidth="1"/>
    <col min="26" max="16384" width="11.5546875" style="132"/>
  </cols>
  <sheetData>
    <row r="1" spans="1:46" ht="14.4" x14ac:dyDescent="0.3">
      <c r="A1" s="439">
        <v>45454.39607638889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7701</v>
      </c>
      <c r="Q1" s="132" t="s">
        <v>7702</v>
      </c>
      <c r="R1" s="132" t="s">
        <v>7703</v>
      </c>
      <c r="S1" s="132" t="s">
        <v>6415</v>
      </c>
      <c r="T1" s="132" t="s">
        <v>6429</v>
      </c>
      <c r="U1" s="132" t="s">
        <v>492</v>
      </c>
      <c r="V1" s="132" t="s">
        <v>5690</v>
      </c>
      <c r="W1" s="132" t="s">
        <v>5708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2477</v>
      </c>
      <c r="AC1" s="132" t="s">
        <v>2794</v>
      </c>
      <c r="AD1" s="132" t="s">
        <v>17</v>
      </c>
      <c r="AE1" s="132" t="s">
        <v>6583</v>
      </c>
      <c r="AF1" s="132" t="s">
        <v>6531</v>
      </c>
      <c r="AG1" s="132" t="s">
        <v>6577</v>
      </c>
      <c r="AH1" s="132" t="s">
        <v>6585</v>
      </c>
      <c r="AI1" s="132" t="s">
        <v>6563</v>
      </c>
      <c r="AJ1" s="132" t="s">
        <v>6571</v>
      </c>
      <c r="AK1" s="132" t="s">
        <v>6581</v>
      </c>
      <c r="AL1" s="132" t="s">
        <v>6587</v>
      </c>
      <c r="AM1" s="132" t="s">
        <v>6573</v>
      </c>
      <c r="AN1" s="132" t="s">
        <v>6589</v>
      </c>
      <c r="AO1" s="132" t="s">
        <v>6575</v>
      </c>
      <c r="AP1" s="132" t="s">
        <v>6595</v>
      </c>
      <c r="AQ1" s="132" t="s">
        <v>6579</v>
      </c>
      <c r="AR1" s="132" t="s">
        <v>6593</v>
      </c>
      <c r="AS1" s="132" t="s">
        <v>6597</v>
      </c>
      <c r="AT1" s="132" t="s">
        <v>2780</v>
      </c>
    </row>
    <row r="2" spans="1:46" ht="14.4" x14ac:dyDescent="0.3">
      <c r="A2" s="439" t="s">
        <v>6590</v>
      </c>
      <c r="B2" s="132">
        <v>-0.49</v>
      </c>
      <c r="C2" s="132">
        <v>-0.04</v>
      </c>
      <c r="D2" s="132">
        <v>0.7</v>
      </c>
      <c r="E2" s="132">
        <v>6.68</v>
      </c>
      <c r="F2" s="132">
        <v>6.81</v>
      </c>
      <c r="G2" s="132" t="s">
        <v>486</v>
      </c>
      <c r="H2" s="132" t="s">
        <v>6591</v>
      </c>
      <c r="I2" s="132">
        <v>9</v>
      </c>
      <c r="J2" s="132">
        <v>-24</v>
      </c>
      <c r="K2" s="132">
        <v>-9</v>
      </c>
      <c r="L2" s="132" t="b">
        <v>1</v>
      </c>
      <c r="M2" s="132">
        <v>19.045000000000002</v>
      </c>
      <c r="N2" s="132">
        <v>1.409</v>
      </c>
      <c r="O2" s="132">
        <v>13.52</v>
      </c>
      <c r="P2" s="132">
        <v>20.405000000000001</v>
      </c>
      <c r="Q2" s="132">
        <v>0.71699999999999997</v>
      </c>
      <c r="R2" s="132">
        <v>14.622999999999999</v>
      </c>
      <c r="S2" s="132">
        <v>1.02</v>
      </c>
      <c r="T2" s="132">
        <v>-19.776</v>
      </c>
      <c r="U2" s="132">
        <v>44.71</v>
      </c>
      <c r="V2" s="132">
        <v>-34</v>
      </c>
      <c r="W2" s="132">
        <v>-39</v>
      </c>
      <c r="X2" s="132">
        <v>439</v>
      </c>
      <c r="Y2" s="132" t="s">
        <v>6591</v>
      </c>
      <c r="Z2" s="132" t="b">
        <v>0</v>
      </c>
      <c r="AA2" s="132">
        <v>0</v>
      </c>
      <c r="AB2" s="132" t="b">
        <v>1</v>
      </c>
      <c r="AC2" s="132">
        <v>52</v>
      </c>
      <c r="AD2" s="132">
        <v>1</v>
      </c>
    </row>
    <row r="3" spans="1:46" ht="14.4" x14ac:dyDescent="0.3">
      <c r="A3" s="132" t="s">
        <v>6560</v>
      </c>
      <c r="B3" s="132">
        <v>-0.62</v>
      </c>
      <c r="C3" s="132">
        <v>1.3</v>
      </c>
      <c r="D3" s="132">
        <v>1.98</v>
      </c>
      <c r="E3" s="132">
        <v>11.18</v>
      </c>
      <c r="F3" s="132">
        <v>7.98</v>
      </c>
      <c r="G3" s="132" t="s">
        <v>486</v>
      </c>
      <c r="H3" s="132" t="s">
        <v>6561</v>
      </c>
      <c r="I3" s="132">
        <v>9</v>
      </c>
      <c r="J3" s="132">
        <v>-34</v>
      </c>
      <c r="K3" s="132">
        <v>-4</v>
      </c>
      <c r="L3" s="132" t="b">
        <v>1</v>
      </c>
      <c r="M3" s="132">
        <v>18.189</v>
      </c>
      <c r="N3" s="132">
        <v>1.5329999999999999</v>
      </c>
      <c r="O3" s="132">
        <v>11.868</v>
      </c>
      <c r="P3" s="132">
        <v>19.132000000000001</v>
      </c>
      <c r="Q3" s="132">
        <v>0.66200000000000003</v>
      </c>
      <c r="R3" s="132">
        <v>12.67</v>
      </c>
      <c r="S3" s="132">
        <v>0.92</v>
      </c>
      <c r="T3" s="132">
        <v>-121.29900000000001</v>
      </c>
      <c r="U3" s="132">
        <v>30.43</v>
      </c>
      <c r="V3" s="132">
        <v>-23</v>
      </c>
      <c r="W3" s="132">
        <v>5</v>
      </c>
      <c r="X3" s="132">
        <v>713</v>
      </c>
      <c r="Y3" s="132" t="s">
        <v>6561</v>
      </c>
      <c r="Z3" s="132" t="b">
        <v>0</v>
      </c>
      <c r="AA3" s="132">
        <v>0</v>
      </c>
      <c r="AB3" s="132" t="b">
        <v>1</v>
      </c>
      <c r="AC3" s="132">
        <v>48</v>
      </c>
      <c r="AD3" s="132">
        <v>0.97299999999999998</v>
      </c>
    </row>
    <row r="4" spans="1:46" ht="14.4" x14ac:dyDescent="0.3">
      <c r="A4" s="132" t="s">
        <v>6534</v>
      </c>
      <c r="B4" s="132">
        <v>1.29</v>
      </c>
      <c r="C4" s="132">
        <v>2.95</v>
      </c>
      <c r="D4" s="132">
        <v>2.81</v>
      </c>
      <c r="E4" s="132">
        <v>12.19</v>
      </c>
      <c r="F4" s="132">
        <v>8.91</v>
      </c>
      <c r="G4" s="132" t="s">
        <v>486</v>
      </c>
      <c r="H4" s="132" t="s">
        <v>6535</v>
      </c>
      <c r="I4" s="132">
        <v>9</v>
      </c>
      <c r="J4" s="132">
        <v>-26</v>
      </c>
      <c r="K4" s="132">
        <v>0</v>
      </c>
      <c r="L4" s="132" t="b">
        <v>1</v>
      </c>
      <c r="M4" s="132">
        <v>17.062999999999999</v>
      </c>
      <c r="N4" s="132">
        <v>1.5489999999999999</v>
      </c>
      <c r="O4" s="132">
        <v>11.019</v>
      </c>
      <c r="P4" s="132">
        <v>17.753</v>
      </c>
      <c r="Q4" s="132">
        <v>0.628</v>
      </c>
      <c r="R4" s="132">
        <v>11.153</v>
      </c>
      <c r="S4" s="132">
        <v>0.74</v>
      </c>
      <c r="T4" s="132">
        <v>54.238</v>
      </c>
      <c r="U4" s="132">
        <v>42.4</v>
      </c>
      <c r="V4" s="132">
        <v>36</v>
      </c>
      <c r="W4" s="132">
        <v>121</v>
      </c>
      <c r="X4" s="132">
        <v>637</v>
      </c>
      <c r="Y4" s="132" t="s">
        <v>6535</v>
      </c>
      <c r="Z4" s="132" t="b">
        <v>0</v>
      </c>
      <c r="AA4" s="132">
        <v>0</v>
      </c>
      <c r="AB4" s="132" t="b">
        <v>1</v>
      </c>
      <c r="AC4" s="132">
        <v>51</v>
      </c>
      <c r="AD4" s="132">
        <v>0.94599999999999995</v>
      </c>
    </row>
    <row r="5" spans="1:46" ht="14.4" x14ac:dyDescent="0.3">
      <c r="A5" s="132" t="s">
        <v>6528</v>
      </c>
      <c r="B5" s="132">
        <v>1.66</v>
      </c>
      <c r="C5" s="132">
        <v>4.07</v>
      </c>
      <c r="D5" s="132">
        <v>4.0999999999999996</v>
      </c>
      <c r="E5" s="132">
        <v>15.29</v>
      </c>
      <c r="F5" s="132">
        <v>12.65</v>
      </c>
      <c r="G5" s="132" t="s">
        <v>486</v>
      </c>
      <c r="H5" s="132" t="s">
        <v>6529</v>
      </c>
      <c r="I5" s="132">
        <v>9</v>
      </c>
      <c r="J5" s="132">
        <v>-27</v>
      </c>
      <c r="K5" s="132">
        <v>0</v>
      </c>
      <c r="L5" s="132" t="b">
        <v>1</v>
      </c>
      <c r="M5" s="132">
        <v>17.382999999999999</v>
      </c>
      <c r="N5" s="132">
        <v>1.7350000000000001</v>
      </c>
      <c r="O5" s="132">
        <v>10.019</v>
      </c>
      <c r="P5" s="132">
        <v>17.965</v>
      </c>
      <c r="Q5" s="132">
        <v>0.58499999999999996</v>
      </c>
      <c r="R5" s="132">
        <v>10.500999999999999</v>
      </c>
      <c r="S5" s="132">
        <v>0.94</v>
      </c>
      <c r="T5" s="132">
        <v>-1.236</v>
      </c>
      <c r="U5" s="132">
        <v>257.56</v>
      </c>
      <c r="V5" s="132">
        <v>-38</v>
      </c>
      <c r="W5" s="132">
        <v>-35</v>
      </c>
      <c r="X5" s="132">
        <v>82</v>
      </c>
      <c r="Y5" s="132" t="s">
        <v>6529</v>
      </c>
      <c r="Z5" s="132" t="b">
        <v>0</v>
      </c>
      <c r="AA5" s="132">
        <v>0</v>
      </c>
      <c r="AB5" s="132" t="b">
        <v>1</v>
      </c>
      <c r="AC5" s="132">
        <v>48</v>
      </c>
      <c r="AD5" s="132">
        <v>0.91900000000000004</v>
      </c>
    </row>
    <row r="6" spans="1:46" ht="14.4" x14ac:dyDescent="0.3">
      <c r="A6" s="132" t="s">
        <v>6526</v>
      </c>
      <c r="B6" s="132">
        <v>0.63</v>
      </c>
      <c r="C6" s="132">
        <v>2.09</v>
      </c>
      <c r="D6" s="132">
        <v>1.47</v>
      </c>
      <c r="E6" s="132">
        <v>13.68</v>
      </c>
      <c r="F6" s="132">
        <v>11.07</v>
      </c>
      <c r="G6" s="132" t="s">
        <v>486</v>
      </c>
      <c r="H6" s="132" t="s">
        <v>6527</v>
      </c>
      <c r="I6" s="132">
        <v>9</v>
      </c>
      <c r="J6" s="132">
        <v>-23</v>
      </c>
      <c r="K6" s="132">
        <v>0</v>
      </c>
      <c r="L6" s="132" t="b">
        <v>1</v>
      </c>
      <c r="M6" s="132">
        <v>17.617000000000001</v>
      </c>
      <c r="N6" s="132">
        <v>1.8440000000000001</v>
      </c>
      <c r="O6" s="132">
        <v>9.5519999999999996</v>
      </c>
      <c r="P6" s="132">
        <v>18.257999999999999</v>
      </c>
      <c r="Q6" s="132">
        <v>0.55900000000000005</v>
      </c>
      <c r="R6" s="132">
        <v>10.199</v>
      </c>
      <c r="S6" s="132">
        <v>0.9</v>
      </c>
      <c r="T6" s="132">
        <v>-24.326000000000001</v>
      </c>
      <c r="U6" s="132">
        <v>54.6</v>
      </c>
      <c r="V6" s="132">
        <v>6</v>
      </c>
      <c r="W6" s="132">
        <v>57</v>
      </c>
      <c r="X6" s="132">
        <v>405</v>
      </c>
      <c r="Y6" s="132" t="s">
        <v>6527</v>
      </c>
      <c r="Z6" s="132" t="b">
        <v>1</v>
      </c>
      <c r="AA6" s="132">
        <v>0</v>
      </c>
      <c r="AB6" s="132" t="b">
        <v>1</v>
      </c>
      <c r="AC6" s="132">
        <v>47</v>
      </c>
      <c r="AD6" s="132">
        <v>0.89200000000000002</v>
      </c>
    </row>
    <row r="7" spans="1:46" ht="14.4" x14ac:dyDescent="0.3">
      <c r="A7" s="132" t="s">
        <v>6542</v>
      </c>
      <c r="B7" s="132">
        <v>2.19</v>
      </c>
      <c r="C7" s="132">
        <v>5.05</v>
      </c>
      <c r="D7" s="132">
        <v>5.36</v>
      </c>
      <c r="E7" s="132">
        <v>18.22</v>
      </c>
      <c r="F7" s="132">
        <v>15.19</v>
      </c>
      <c r="G7" s="132" t="s">
        <v>486</v>
      </c>
      <c r="H7" s="132" t="s">
        <v>6543</v>
      </c>
      <c r="I7" s="132">
        <v>9</v>
      </c>
      <c r="J7" s="132">
        <v>-33</v>
      </c>
      <c r="K7" s="132">
        <v>0</v>
      </c>
      <c r="L7" s="132" t="b">
        <v>1</v>
      </c>
      <c r="M7" s="132">
        <v>19.146000000000001</v>
      </c>
      <c r="N7" s="132">
        <v>2.1179999999999999</v>
      </c>
      <c r="O7" s="132">
        <v>9.0410000000000004</v>
      </c>
      <c r="P7" s="132">
        <v>19.707000000000001</v>
      </c>
      <c r="Q7" s="132">
        <v>0.53400000000000003</v>
      </c>
      <c r="R7" s="132">
        <v>10.529</v>
      </c>
      <c r="S7" s="132">
        <v>1.19</v>
      </c>
      <c r="T7" s="132">
        <v>-3.7879999999999998</v>
      </c>
      <c r="U7" s="132">
        <v>88.97</v>
      </c>
      <c r="V7" s="132">
        <v>-31</v>
      </c>
      <c r="W7" s="132">
        <v>34</v>
      </c>
      <c r="X7" s="132">
        <v>189</v>
      </c>
      <c r="Y7" s="132" t="s">
        <v>6543</v>
      </c>
      <c r="Z7" s="132" t="b">
        <v>0</v>
      </c>
      <c r="AA7" s="132">
        <v>0</v>
      </c>
      <c r="AB7" s="132" t="b">
        <v>1</v>
      </c>
      <c r="AC7" s="132">
        <v>50</v>
      </c>
      <c r="AD7" s="132">
        <v>0.86499999999999999</v>
      </c>
    </row>
    <row r="8" spans="1:46" ht="14.4" x14ac:dyDescent="0.3">
      <c r="A8" s="132" t="s">
        <v>488</v>
      </c>
      <c r="B8" s="132">
        <v>1.18</v>
      </c>
      <c r="C8" s="132">
        <v>2.66</v>
      </c>
      <c r="D8" s="132">
        <v>2.09</v>
      </c>
      <c r="E8" s="132">
        <v>13.07</v>
      </c>
      <c r="F8" s="132">
        <v>10.59</v>
      </c>
      <c r="G8" s="132" t="s">
        <v>486</v>
      </c>
      <c r="H8" s="132" t="s">
        <v>490</v>
      </c>
      <c r="I8" s="132">
        <v>9</v>
      </c>
      <c r="J8" s="132">
        <v>-25</v>
      </c>
      <c r="K8" s="132">
        <v>0</v>
      </c>
      <c r="L8" s="132" t="b">
        <v>1</v>
      </c>
      <c r="M8" s="132">
        <v>14.776</v>
      </c>
      <c r="N8" s="132">
        <v>1.64</v>
      </c>
      <c r="O8" s="132">
        <v>9.0079999999999991</v>
      </c>
      <c r="P8" s="132">
        <v>15.189</v>
      </c>
      <c r="Q8" s="132">
        <v>0.53100000000000003</v>
      </c>
      <c r="R8" s="132">
        <v>8.06</v>
      </c>
      <c r="S8" s="132">
        <v>0.91</v>
      </c>
      <c r="T8" s="132">
        <v>-13.425000000000001</v>
      </c>
      <c r="U8" s="132">
        <v>534.01</v>
      </c>
      <c r="V8" s="132">
        <v>-19</v>
      </c>
      <c r="W8" s="132">
        <v>-28</v>
      </c>
      <c r="X8" s="132">
        <v>41</v>
      </c>
      <c r="Y8" s="132" t="s">
        <v>490</v>
      </c>
      <c r="Z8" s="132" t="b">
        <v>1</v>
      </c>
      <c r="AA8" s="132">
        <v>0</v>
      </c>
      <c r="AB8" s="132" t="b">
        <v>1</v>
      </c>
      <c r="AC8" s="132">
        <v>50</v>
      </c>
      <c r="AD8" s="132">
        <v>0.83799999999999997</v>
      </c>
    </row>
    <row r="9" spans="1:46" ht="14.4" x14ac:dyDescent="0.3">
      <c r="A9" s="132" t="s">
        <v>6550</v>
      </c>
      <c r="B9" s="132">
        <v>-0.17</v>
      </c>
      <c r="C9" s="132">
        <v>-0.47</v>
      </c>
      <c r="D9" s="132">
        <v>-1.71</v>
      </c>
      <c r="E9" s="132">
        <v>8.1300000000000008</v>
      </c>
      <c r="F9" s="132">
        <v>5.73</v>
      </c>
      <c r="G9" s="132" t="s">
        <v>486</v>
      </c>
      <c r="H9" s="132" t="s">
        <v>6551</v>
      </c>
      <c r="I9" s="132">
        <v>9</v>
      </c>
      <c r="J9" s="132">
        <v>-18</v>
      </c>
      <c r="K9" s="132">
        <v>-2</v>
      </c>
      <c r="L9" s="132" t="b">
        <v>1</v>
      </c>
      <c r="M9" s="132">
        <v>13.27</v>
      </c>
      <c r="N9" s="132">
        <v>1.4990000000000001</v>
      </c>
      <c r="O9" s="132">
        <v>8.8510000000000009</v>
      </c>
      <c r="P9" s="132">
        <v>13.829000000000001</v>
      </c>
      <c r="Q9" s="132">
        <v>0.51900000000000002</v>
      </c>
      <c r="R9" s="132">
        <v>7.1760000000000002</v>
      </c>
      <c r="S9" s="132">
        <v>0.89</v>
      </c>
      <c r="T9" s="132">
        <v>-15.047000000000001</v>
      </c>
      <c r="U9" s="132">
        <v>118.92</v>
      </c>
      <c r="V9" s="132">
        <v>-9</v>
      </c>
      <c r="W9" s="132">
        <v>-14</v>
      </c>
      <c r="X9" s="132">
        <v>188</v>
      </c>
      <c r="Y9" s="132" t="s">
        <v>6551</v>
      </c>
      <c r="Z9" s="132" t="b">
        <v>1</v>
      </c>
      <c r="AA9" s="132">
        <v>0</v>
      </c>
      <c r="AB9" s="132" t="b">
        <v>1</v>
      </c>
      <c r="AC9" s="132">
        <v>51</v>
      </c>
      <c r="AD9" s="132">
        <v>0.81100000000000005</v>
      </c>
    </row>
    <row r="10" spans="1:46" ht="14.4" x14ac:dyDescent="0.3">
      <c r="A10" s="132" t="s">
        <v>6540</v>
      </c>
      <c r="B10" s="132">
        <v>-0.03</v>
      </c>
      <c r="C10" s="132">
        <v>0.08</v>
      </c>
      <c r="D10" s="132">
        <v>-1.27</v>
      </c>
      <c r="E10" s="132">
        <v>8.82</v>
      </c>
      <c r="F10" s="132">
        <v>6.19</v>
      </c>
      <c r="G10" s="132" t="s">
        <v>486</v>
      </c>
      <c r="H10" s="132" t="s">
        <v>6541</v>
      </c>
      <c r="I10" s="132">
        <v>9</v>
      </c>
      <c r="J10" s="132">
        <v>-19</v>
      </c>
      <c r="K10" s="132">
        <v>-2</v>
      </c>
      <c r="L10" s="132" t="b">
        <v>1</v>
      </c>
      <c r="M10" s="132">
        <v>12.662000000000001</v>
      </c>
      <c r="N10" s="132">
        <v>1.4590000000000001</v>
      </c>
      <c r="O10" s="132">
        <v>8.6760000000000002</v>
      </c>
      <c r="P10" s="132">
        <v>13.113</v>
      </c>
      <c r="Q10" s="132">
        <v>0.50900000000000001</v>
      </c>
      <c r="R10" s="132">
        <v>6.6740000000000004</v>
      </c>
      <c r="S10" s="132">
        <v>0.78</v>
      </c>
      <c r="T10" s="132">
        <v>-13.526999999999999</v>
      </c>
      <c r="U10" s="132">
        <v>75.349999999999994</v>
      </c>
      <c r="V10" s="132">
        <v>-23</v>
      </c>
      <c r="W10" s="132">
        <v>-45</v>
      </c>
      <c r="X10" s="132">
        <v>338</v>
      </c>
      <c r="Y10" s="132" t="s">
        <v>6541</v>
      </c>
      <c r="Z10" s="132" t="b">
        <v>1</v>
      </c>
      <c r="AA10" s="132">
        <v>0</v>
      </c>
      <c r="AB10" s="132" t="b">
        <v>1</v>
      </c>
      <c r="AC10" s="132">
        <v>53</v>
      </c>
      <c r="AD10" s="132">
        <v>0.78400000000000003</v>
      </c>
    </row>
    <row r="11" spans="1:46" ht="14.4" x14ac:dyDescent="0.3">
      <c r="A11" s="132" t="s">
        <v>6548</v>
      </c>
      <c r="B11" s="132">
        <v>0.62</v>
      </c>
      <c r="C11" s="132">
        <v>0.28000000000000003</v>
      </c>
      <c r="D11" s="132">
        <v>-0.63</v>
      </c>
      <c r="E11" s="132">
        <v>8.7200000000000006</v>
      </c>
      <c r="F11" s="132">
        <v>6.72</v>
      </c>
      <c r="G11" s="132" t="s">
        <v>486</v>
      </c>
      <c r="H11" s="132" t="s">
        <v>6549</v>
      </c>
      <c r="I11" s="132">
        <v>9</v>
      </c>
      <c r="J11" s="132">
        <v>-24</v>
      </c>
      <c r="K11" s="132">
        <v>-1</v>
      </c>
      <c r="L11" s="132" t="b">
        <v>1</v>
      </c>
      <c r="M11" s="132">
        <v>11.577999999999999</v>
      </c>
      <c r="N11" s="132">
        <v>1.343</v>
      </c>
      <c r="O11" s="132">
        <v>8.6210000000000004</v>
      </c>
      <c r="P11" s="132">
        <v>11.962999999999999</v>
      </c>
      <c r="Q11" s="132">
        <v>0.50700000000000001</v>
      </c>
      <c r="R11" s="132">
        <v>6.0629999999999997</v>
      </c>
      <c r="S11" s="132">
        <v>0.79</v>
      </c>
      <c r="T11" s="132">
        <v>-11.43</v>
      </c>
      <c r="U11" s="132">
        <v>56.689</v>
      </c>
      <c r="V11" s="132">
        <v>-32</v>
      </c>
      <c r="W11" s="132">
        <v>-51</v>
      </c>
      <c r="X11" s="132">
        <v>448</v>
      </c>
      <c r="Y11" s="132" t="s">
        <v>6549</v>
      </c>
      <c r="Z11" s="132" t="b">
        <v>1</v>
      </c>
      <c r="AA11" s="132">
        <v>0</v>
      </c>
      <c r="AB11" s="132" t="b">
        <v>1</v>
      </c>
      <c r="AC11" s="132">
        <v>55</v>
      </c>
      <c r="AD11" s="132">
        <v>0.75700000000000001</v>
      </c>
    </row>
    <row r="12" spans="1:46" ht="14.4" x14ac:dyDescent="0.3">
      <c r="A12" s="132" t="s">
        <v>6556</v>
      </c>
      <c r="B12" s="132">
        <v>-0.31</v>
      </c>
      <c r="C12" s="132">
        <v>-0.66</v>
      </c>
      <c r="D12" s="132">
        <v>-2.0299999999999998</v>
      </c>
      <c r="E12" s="132">
        <v>8.42</v>
      </c>
      <c r="F12" s="132">
        <v>6.12</v>
      </c>
      <c r="G12" s="132" t="s">
        <v>486</v>
      </c>
      <c r="H12" s="132" t="s">
        <v>6557</v>
      </c>
      <c r="I12" s="132">
        <v>9</v>
      </c>
      <c r="J12" s="132">
        <v>-20</v>
      </c>
      <c r="K12" s="132">
        <v>-2</v>
      </c>
      <c r="L12" s="132" t="b">
        <v>1</v>
      </c>
      <c r="M12" s="132">
        <v>12.762</v>
      </c>
      <c r="N12" s="132">
        <v>1.621</v>
      </c>
      <c r="O12" s="132">
        <v>7.8710000000000004</v>
      </c>
      <c r="P12" s="132">
        <v>13.202999999999999</v>
      </c>
      <c r="Q12" s="132">
        <v>0.46</v>
      </c>
      <c r="R12" s="132">
        <v>6.077</v>
      </c>
      <c r="S12" s="132">
        <v>0.91</v>
      </c>
      <c r="T12" s="132">
        <v>-21.998999999999999</v>
      </c>
      <c r="U12" s="132">
        <v>175.47</v>
      </c>
      <c r="V12" s="132">
        <v>-32</v>
      </c>
      <c r="W12" s="132">
        <v>-32</v>
      </c>
      <c r="X12" s="132">
        <v>125</v>
      </c>
      <c r="Y12" s="132" t="s">
        <v>6557</v>
      </c>
      <c r="Z12" s="132" t="b">
        <v>1</v>
      </c>
      <c r="AA12" s="132">
        <v>0</v>
      </c>
      <c r="AB12" s="132" t="b">
        <v>1</v>
      </c>
      <c r="AC12" s="132">
        <v>52</v>
      </c>
      <c r="AD12" s="132">
        <v>0.73</v>
      </c>
    </row>
    <row r="13" spans="1:46" ht="14.4" x14ac:dyDescent="0.3">
      <c r="A13" s="132" t="s">
        <v>6536</v>
      </c>
      <c r="B13" s="132">
        <v>1.06</v>
      </c>
      <c r="C13" s="132">
        <v>2.91</v>
      </c>
      <c r="D13" s="132">
        <v>1.49</v>
      </c>
      <c r="E13" s="132">
        <v>11.25</v>
      </c>
      <c r="F13" s="132">
        <v>9.2799999999999994</v>
      </c>
      <c r="G13" s="132" t="s">
        <v>486</v>
      </c>
      <c r="H13" s="132" t="s">
        <v>6537</v>
      </c>
      <c r="I13" s="132">
        <v>9</v>
      </c>
      <c r="J13" s="132">
        <v>-26</v>
      </c>
      <c r="K13" s="132">
        <v>0</v>
      </c>
      <c r="L13" s="132" t="b">
        <v>1</v>
      </c>
      <c r="M13" s="132">
        <v>13.048</v>
      </c>
      <c r="N13" s="132">
        <v>1.7050000000000001</v>
      </c>
      <c r="O13" s="132">
        <v>7.6539999999999999</v>
      </c>
      <c r="P13" s="132">
        <v>13.429</v>
      </c>
      <c r="Q13" s="132">
        <v>0.45</v>
      </c>
      <c r="R13" s="132">
        <v>6.0369999999999999</v>
      </c>
      <c r="S13" s="132">
        <v>0.84</v>
      </c>
      <c r="T13" s="132">
        <v>-41.674999999999997</v>
      </c>
      <c r="U13" s="132">
        <v>59.82</v>
      </c>
      <c r="V13" s="132">
        <v>-25</v>
      </c>
      <c r="W13" s="132">
        <v>-39</v>
      </c>
      <c r="X13" s="132">
        <v>396</v>
      </c>
      <c r="Y13" s="132" t="s">
        <v>6537</v>
      </c>
      <c r="Z13" s="132" t="b">
        <v>0</v>
      </c>
      <c r="AA13" s="132">
        <v>0</v>
      </c>
      <c r="AB13" s="132" t="b">
        <v>1</v>
      </c>
      <c r="AC13" s="132">
        <v>46</v>
      </c>
      <c r="AD13" s="132">
        <v>0.70299999999999996</v>
      </c>
    </row>
    <row r="14" spans="1:46" ht="14.4" x14ac:dyDescent="0.3">
      <c r="A14" s="132" t="s">
        <v>6538</v>
      </c>
      <c r="B14" s="132">
        <v>2.09</v>
      </c>
      <c r="C14" s="132">
        <v>4.4800000000000004</v>
      </c>
      <c r="D14" s="132">
        <v>4.22</v>
      </c>
      <c r="E14" s="132">
        <v>15.65</v>
      </c>
      <c r="F14" s="132">
        <v>13.11</v>
      </c>
      <c r="G14" s="132" t="s">
        <v>486</v>
      </c>
      <c r="H14" s="132" t="s">
        <v>6539</v>
      </c>
      <c r="I14" s="132">
        <v>9</v>
      </c>
      <c r="J14" s="132">
        <v>-33</v>
      </c>
      <c r="K14" s="132">
        <v>0</v>
      </c>
      <c r="L14" s="132" t="b">
        <v>1</v>
      </c>
      <c r="M14" s="132">
        <v>14.654999999999999</v>
      </c>
      <c r="N14" s="132">
        <v>2.0289999999999999</v>
      </c>
      <c r="O14" s="132">
        <v>7.2229999999999999</v>
      </c>
      <c r="P14" s="132">
        <v>14.901</v>
      </c>
      <c r="Q14" s="132">
        <v>0.42199999999999999</v>
      </c>
      <c r="R14" s="132">
        <v>6.2939999999999996</v>
      </c>
      <c r="S14" s="132">
        <v>1.1000000000000001</v>
      </c>
      <c r="T14" s="132">
        <v>-11.930999999999999</v>
      </c>
      <c r="U14" s="132">
        <v>351.27</v>
      </c>
      <c r="V14" s="132">
        <v>19</v>
      </c>
      <c r="W14" s="132">
        <v>50</v>
      </c>
      <c r="X14" s="132">
        <v>51</v>
      </c>
      <c r="Y14" s="132" t="s">
        <v>6539</v>
      </c>
      <c r="Z14" s="132" t="b">
        <v>1</v>
      </c>
      <c r="AA14" s="132">
        <v>0</v>
      </c>
      <c r="AB14" s="132" t="b">
        <v>1</v>
      </c>
      <c r="AC14" s="132">
        <v>48</v>
      </c>
      <c r="AD14" s="132">
        <v>0.67600000000000005</v>
      </c>
    </row>
    <row r="15" spans="1:46" ht="14.4" x14ac:dyDescent="0.3">
      <c r="A15" s="132" t="s">
        <v>6552</v>
      </c>
      <c r="B15" s="132">
        <v>-1.1399999999999999</v>
      </c>
      <c r="C15" s="132">
        <v>-2.93</v>
      </c>
      <c r="D15" s="132">
        <v>-4.2699999999999996</v>
      </c>
      <c r="E15" s="132">
        <v>12.9</v>
      </c>
      <c r="F15" s="132">
        <v>10.81</v>
      </c>
      <c r="G15" s="132" t="s">
        <v>486</v>
      </c>
      <c r="H15" s="132" t="s">
        <v>6553</v>
      </c>
      <c r="I15" s="132">
        <v>9</v>
      </c>
      <c r="J15" s="132">
        <v>-29</v>
      </c>
      <c r="K15" s="132">
        <v>-4</v>
      </c>
      <c r="L15" s="132" t="b">
        <v>1</v>
      </c>
      <c r="M15" s="132">
        <v>20.34</v>
      </c>
      <c r="N15" s="132">
        <v>2.899</v>
      </c>
      <c r="O15" s="132">
        <v>7.016</v>
      </c>
      <c r="P15" s="132">
        <v>21.064</v>
      </c>
      <c r="Q15" s="132">
        <v>0.4</v>
      </c>
      <c r="R15" s="132">
        <v>8.4290000000000003</v>
      </c>
      <c r="S15" s="132">
        <v>1.28</v>
      </c>
      <c r="T15" s="132">
        <v>-52.185000000000002</v>
      </c>
      <c r="U15" s="132">
        <v>83.56</v>
      </c>
      <c r="V15" s="132">
        <v>-90</v>
      </c>
      <c r="W15" s="132">
        <v>-78</v>
      </c>
      <c r="X15" s="132">
        <v>186</v>
      </c>
      <c r="Y15" s="132" t="s">
        <v>6553</v>
      </c>
      <c r="Z15" s="132" t="b">
        <v>1</v>
      </c>
      <c r="AA15" s="132">
        <v>0</v>
      </c>
      <c r="AB15" s="132" t="b">
        <v>0</v>
      </c>
      <c r="AC15" s="132">
        <v>48</v>
      </c>
      <c r="AD15" s="132">
        <v>0.64900000000000002</v>
      </c>
    </row>
    <row r="16" spans="1:46" ht="14.4" x14ac:dyDescent="0.3">
      <c r="A16" s="132" t="s">
        <v>6554</v>
      </c>
      <c r="B16" s="132">
        <v>-1.01</v>
      </c>
      <c r="C16" s="132">
        <v>-2.84</v>
      </c>
      <c r="D16" s="132">
        <v>-4.0999999999999996</v>
      </c>
      <c r="E16" s="132">
        <v>13.03</v>
      </c>
      <c r="F16" s="132">
        <v>10.91</v>
      </c>
      <c r="G16" s="132" t="s">
        <v>486</v>
      </c>
      <c r="H16" s="132" t="s">
        <v>6555</v>
      </c>
      <c r="I16" s="132">
        <v>9</v>
      </c>
      <c r="J16" s="132">
        <v>-30</v>
      </c>
      <c r="K16" s="132">
        <v>-4</v>
      </c>
      <c r="L16" s="132" t="b">
        <v>1</v>
      </c>
      <c r="M16" s="132">
        <v>20.315999999999999</v>
      </c>
      <c r="N16" s="132">
        <v>2.9119999999999999</v>
      </c>
      <c r="O16" s="132">
        <v>6.9770000000000003</v>
      </c>
      <c r="P16" s="132">
        <v>21.035</v>
      </c>
      <c r="Q16" s="132">
        <v>0.39700000000000002</v>
      </c>
      <c r="R16" s="132">
        <v>8.3610000000000007</v>
      </c>
      <c r="S16" s="132">
        <v>1.3</v>
      </c>
      <c r="T16" s="132">
        <v>-39.515000000000001</v>
      </c>
      <c r="U16" s="132">
        <v>87.51</v>
      </c>
      <c r="V16" s="132">
        <v>-48</v>
      </c>
      <c r="W16" s="132">
        <v>-23</v>
      </c>
      <c r="X16" s="132">
        <v>175</v>
      </c>
      <c r="Y16" s="132" t="s">
        <v>6555</v>
      </c>
      <c r="Z16" s="132" t="b">
        <v>1</v>
      </c>
      <c r="AA16" s="132">
        <v>0</v>
      </c>
      <c r="AB16" s="132" t="b">
        <v>0</v>
      </c>
      <c r="AC16" s="132">
        <v>48</v>
      </c>
      <c r="AD16" s="132">
        <v>0.622</v>
      </c>
    </row>
    <row r="17" spans="1:30" ht="14.4" x14ac:dyDescent="0.3">
      <c r="A17" s="132" t="s">
        <v>6532</v>
      </c>
      <c r="B17" s="132">
        <v>1.36</v>
      </c>
      <c r="C17" s="132">
        <v>3.55</v>
      </c>
      <c r="D17" s="132">
        <v>2.31</v>
      </c>
      <c r="E17" s="132">
        <v>14.27</v>
      </c>
      <c r="F17" s="132">
        <v>11.73</v>
      </c>
      <c r="G17" s="132" t="s">
        <v>486</v>
      </c>
      <c r="H17" s="132" t="s">
        <v>6533</v>
      </c>
      <c r="I17" s="132">
        <v>9</v>
      </c>
      <c r="J17" s="132">
        <v>-29</v>
      </c>
      <c r="K17" s="132">
        <v>0</v>
      </c>
      <c r="L17" s="132" t="b">
        <v>1</v>
      </c>
      <c r="M17" s="132">
        <v>13.492000000000001</v>
      </c>
      <c r="N17" s="132">
        <v>2.0070000000000001</v>
      </c>
      <c r="O17" s="132">
        <v>6.7210000000000001</v>
      </c>
      <c r="P17" s="132">
        <v>13.657999999999999</v>
      </c>
      <c r="Q17" s="132">
        <v>0.38600000000000001</v>
      </c>
      <c r="R17" s="132">
        <v>5.2750000000000004</v>
      </c>
      <c r="S17" s="132">
        <v>0.94</v>
      </c>
      <c r="T17" s="132">
        <v>-11.427</v>
      </c>
      <c r="U17" s="132">
        <v>168.15</v>
      </c>
      <c r="V17" s="132">
        <v>-9</v>
      </c>
      <c r="W17" s="132">
        <v>-16</v>
      </c>
      <c r="X17" s="132">
        <v>126</v>
      </c>
      <c r="Y17" s="132" t="s">
        <v>6533</v>
      </c>
      <c r="Z17" s="132" t="b">
        <v>1</v>
      </c>
      <c r="AA17" s="132">
        <v>0</v>
      </c>
      <c r="AB17" s="132" t="b">
        <v>1</v>
      </c>
      <c r="AC17" s="132">
        <v>46</v>
      </c>
      <c r="AD17" s="132">
        <v>0.59499999999999997</v>
      </c>
    </row>
    <row r="18" spans="1:30" ht="14.4" x14ac:dyDescent="0.3">
      <c r="A18" s="132" t="s">
        <v>6568</v>
      </c>
      <c r="B18" s="132">
        <v>-1.25</v>
      </c>
      <c r="C18" s="132">
        <v>-2.34</v>
      </c>
      <c r="D18" s="132">
        <v>-3.77</v>
      </c>
      <c r="E18" s="132">
        <v>8.91</v>
      </c>
      <c r="F18" s="132">
        <v>7.31</v>
      </c>
      <c r="G18" s="132" t="s">
        <v>486</v>
      </c>
      <c r="H18" s="132" t="s">
        <v>6569</v>
      </c>
      <c r="I18" s="132">
        <v>9</v>
      </c>
      <c r="J18" s="132">
        <v>-25</v>
      </c>
      <c r="K18" s="132">
        <v>-4</v>
      </c>
      <c r="L18" s="132" t="b">
        <v>1</v>
      </c>
      <c r="M18" s="132">
        <v>14.872</v>
      </c>
      <c r="N18" s="132">
        <v>2.262</v>
      </c>
      <c r="O18" s="132">
        <v>6.5750000000000002</v>
      </c>
      <c r="P18" s="132">
        <v>15.428000000000001</v>
      </c>
      <c r="Q18" s="132">
        <v>0.372</v>
      </c>
      <c r="R18" s="132">
        <v>5.7430000000000003</v>
      </c>
      <c r="S18" s="132">
        <v>1.23</v>
      </c>
      <c r="T18" s="132">
        <v>-58.235999999999997</v>
      </c>
      <c r="U18" s="132">
        <v>58.45</v>
      </c>
      <c r="V18" s="132">
        <v>2</v>
      </c>
      <c r="W18" s="132">
        <v>18</v>
      </c>
      <c r="X18" s="132">
        <v>277</v>
      </c>
      <c r="Y18" s="132" t="s">
        <v>6569</v>
      </c>
      <c r="Z18" s="132" t="b">
        <v>1</v>
      </c>
      <c r="AA18" s="132">
        <v>0</v>
      </c>
      <c r="AB18" s="132" t="b">
        <v>0</v>
      </c>
      <c r="AC18" s="132">
        <v>51</v>
      </c>
      <c r="AD18" s="132">
        <v>0.56799999999999995</v>
      </c>
    </row>
    <row r="19" spans="1:30" ht="14.4" x14ac:dyDescent="0.3">
      <c r="A19" s="132" t="s">
        <v>6576</v>
      </c>
      <c r="B19" s="132">
        <v>-1.91</v>
      </c>
      <c r="C19" s="132">
        <v>-1.81</v>
      </c>
      <c r="D19" s="132">
        <v>-1.89</v>
      </c>
      <c r="E19" s="132">
        <v>6.85</v>
      </c>
      <c r="F19" s="132">
        <v>5.0199999999999996</v>
      </c>
      <c r="G19" s="132" t="s">
        <v>486</v>
      </c>
      <c r="H19" s="132" t="s">
        <v>6577</v>
      </c>
      <c r="I19" s="132">
        <v>9</v>
      </c>
      <c r="J19" s="132">
        <v>-30</v>
      </c>
      <c r="K19" s="132">
        <v>-11</v>
      </c>
      <c r="L19" s="132" t="b">
        <v>1</v>
      </c>
      <c r="M19" s="132">
        <v>11.326000000000001</v>
      </c>
      <c r="N19" s="132">
        <v>1.7390000000000001</v>
      </c>
      <c r="O19" s="132">
        <v>6.5119999999999996</v>
      </c>
      <c r="P19" s="132">
        <v>11.744</v>
      </c>
      <c r="Q19" s="132">
        <v>0.372</v>
      </c>
      <c r="R19" s="132">
        <v>4.367</v>
      </c>
      <c r="S19" s="132">
        <v>1.29</v>
      </c>
      <c r="T19" s="132">
        <v>-94.424999999999997</v>
      </c>
      <c r="U19" s="132">
        <v>85.58</v>
      </c>
      <c r="V19" s="132">
        <v>-64</v>
      </c>
      <c r="W19" s="132">
        <v>-54</v>
      </c>
      <c r="X19" s="132">
        <v>181</v>
      </c>
      <c r="Y19" s="132" t="s">
        <v>6577</v>
      </c>
      <c r="Z19" s="132" t="b">
        <v>1</v>
      </c>
      <c r="AA19" s="132">
        <v>0</v>
      </c>
      <c r="AB19" s="132" t="b">
        <v>0</v>
      </c>
      <c r="AC19" s="132">
        <v>49</v>
      </c>
      <c r="AD19" s="132">
        <v>0.54100000000000004</v>
      </c>
    </row>
    <row r="20" spans="1:30" ht="14.4" x14ac:dyDescent="0.3">
      <c r="A20" s="132" t="s">
        <v>6578</v>
      </c>
      <c r="B20" s="132">
        <v>-0.38</v>
      </c>
      <c r="C20" s="132">
        <v>0.49</v>
      </c>
      <c r="D20" s="132">
        <v>1.04</v>
      </c>
      <c r="E20" s="132">
        <v>4.22</v>
      </c>
      <c r="F20" s="132">
        <v>3.96</v>
      </c>
      <c r="G20" s="132" t="s">
        <v>486</v>
      </c>
      <c r="H20" s="132" t="s">
        <v>6579</v>
      </c>
      <c r="I20" s="132">
        <v>9</v>
      </c>
      <c r="J20" s="132">
        <v>-29</v>
      </c>
      <c r="K20" s="132">
        <v>-10</v>
      </c>
      <c r="L20" s="132" t="b">
        <v>1</v>
      </c>
      <c r="M20" s="132">
        <v>8.9819999999999993</v>
      </c>
      <c r="N20" s="132">
        <v>1.3819999999999999</v>
      </c>
      <c r="O20" s="132">
        <v>6.4980000000000002</v>
      </c>
      <c r="P20" s="132">
        <v>9.2379999999999995</v>
      </c>
      <c r="Q20" s="132">
        <v>0.371</v>
      </c>
      <c r="R20" s="132">
        <v>3.4279999999999999</v>
      </c>
      <c r="S20" s="132">
        <v>0.74</v>
      </c>
      <c r="T20" s="132">
        <v>-140.01900000000001</v>
      </c>
      <c r="U20" s="132">
        <v>71.62</v>
      </c>
      <c r="V20" s="132">
        <v>-21</v>
      </c>
      <c r="W20" s="132">
        <v>-25</v>
      </c>
      <c r="X20" s="132">
        <v>378</v>
      </c>
      <c r="Y20" s="132" t="s">
        <v>6579</v>
      </c>
      <c r="Z20" s="132" t="b">
        <v>0</v>
      </c>
      <c r="AA20" s="132">
        <v>0</v>
      </c>
      <c r="AB20" s="132" t="b">
        <v>1</v>
      </c>
      <c r="AC20" s="132">
        <v>49</v>
      </c>
      <c r="AD20" s="132">
        <v>0.51400000000000001</v>
      </c>
    </row>
    <row r="21" spans="1:30" ht="14.4" x14ac:dyDescent="0.3">
      <c r="A21" s="132" t="s">
        <v>6558</v>
      </c>
      <c r="B21" s="132">
        <v>-0.04</v>
      </c>
      <c r="C21" s="132">
        <v>-0.24</v>
      </c>
      <c r="D21" s="132">
        <v>-1.88</v>
      </c>
      <c r="E21" s="132">
        <v>7.14</v>
      </c>
      <c r="F21" s="132">
        <v>5.19</v>
      </c>
      <c r="G21" s="132" t="s">
        <v>486</v>
      </c>
      <c r="H21" s="132" t="s">
        <v>6559</v>
      </c>
      <c r="I21" s="132">
        <v>9</v>
      </c>
      <c r="J21" s="132">
        <v>-19</v>
      </c>
      <c r="K21" s="132">
        <v>-2</v>
      </c>
      <c r="L21" s="132" t="b">
        <v>1</v>
      </c>
      <c r="M21" s="132">
        <v>9.6170000000000009</v>
      </c>
      <c r="N21" s="132">
        <v>1.492</v>
      </c>
      <c r="O21" s="132">
        <v>6.4459999999999997</v>
      </c>
      <c r="P21" s="132">
        <v>9.8550000000000004</v>
      </c>
      <c r="Q21" s="132">
        <v>0.36499999999999999</v>
      </c>
      <c r="R21" s="132">
        <v>3.5960000000000001</v>
      </c>
      <c r="S21" s="132">
        <v>0.85</v>
      </c>
      <c r="T21" s="132">
        <v>-17.324000000000002</v>
      </c>
      <c r="U21" s="132">
        <v>183.3</v>
      </c>
      <c r="V21" s="132">
        <v>-36</v>
      </c>
      <c r="W21" s="132">
        <v>-33</v>
      </c>
      <c r="X21" s="132">
        <v>128</v>
      </c>
      <c r="Y21" s="132" t="s">
        <v>6559</v>
      </c>
      <c r="Z21" s="132" t="b">
        <v>1</v>
      </c>
      <c r="AA21" s="132">
        <v>0</v>
      </c>
      <c r="AB21" s="132" t="b">
        <v>1</v>
      </c>
      <c r="AC21" s="132">
        <v>53</v>
      </c>
      <c r="AD21" s="132">
        <v>0.48599999999999999</v>
      </c>
    </row>
    <row r="22" spans="1:30" ht="14.4" x14ac:dyDescent="0.3">
      <c r="A22" s="132" t="s">
        <v>6544</v>
      </c>
      <c r="B22" s="132">
        <v>1.62</v>
      </c>
      <c r="C22" s="132">
        <v>2.71</v>
      </c>
      <c r="D22" s="132">
        <v>1.04</v>
      </c>
      <c r="E22" s="132">
        <v>19.03</v>
      </c>
      <c r="F22" s="132">
        <v>14.27</v>
      </c>
      <c r="G22" s="132" t="s">
        <v>486</v>
      </c>
      <c r="H22" s="132" t="s">
        <v>6545</v>
      </c>
      <c r="I22" s="132">
        <v>9</v>
      </c>
      <c r="J22" s="132">
        <v>-33</v>
      </c>
      <c r="K22" s="132">
        <v>-2</v>
      </c>
      <c r="L22" s="132" t="b">
        <v>1</v>
      </c>
      <c r="M22" s="132">
        <v>15.041</v>
      </c>
      <c r="N22" s="132">
        <v>2.718</v>
      </c>
      <c r="O22" s="132">
        <v>5.5339999999999998</v>
      </c>
      <c r="P22" s="132">
        <v>15.063000000000001</v>
      </c>
      <c r="Q22" s="132">
        <v>0.29699999999999999</v>
      </c>
      <c r="R22" s="132">
        <v>4.4779999999999998</v>
      </c>
      <c r="S22" s="132">
        <v>1.47</v>
      </c>
      <c r="T22" s="132">
        <v>5.4039999999999999</v>
      </c>
      <c r="U22" s="132">
        <v>189.29</v>
      </c>
      <c r="V22" s="132">
        <v>7</v>
      </c>
      <c r="W22" s="132">
        <v>-3</v>
      </c>
      <c r="X22" s="132">
        <v>72</v>
      </c>
      <c r="Y22" s="132" t="s">
        <v>6545</v>
      </c>
      <c r="Z22" s="132" t="b">
        <v>1</v>
      </c>
      <c r="AA22" s="132">
        <v>0</v>
      </c>
      <c r="AB22" s="132" t="b">
        <v>1</v>
      </c>
      <c r="AC22" s="132">
        <v>44</v>
      </c>
      <c r="AD22" s="132">
        <v>0.45900000000000002</v>
      </c>
    </row>
    <row r="23" spans="1:30" ht="14.4" x14ac:dyDescent="0.3">
      <c r="A23" s="132" t="s">
        <v>6562</v>
      </c>
      <c r="B23" s="132">
        <v>0.37</v>
      </c>
      <c r="C23" s="132">
        <v>0.12</v>
      </c>
      <c r="D23" s="132">
        <v>-0.85</v>
      </c>
      <c r="E23" s="132">
        <v>4.13</v>
      </c>
      <c r="F23" s="132">
        <v>3.47</v>
      </c>
      <c r="G23" s="132" t="s">
        <v>486</v>
      </c>
      <c r="H23" s="132" t="s">
        <v>6563</v>
      </c>
      <c r="I23" s="132">
        <v>9</v>
      </c>
      <c r="J23" s="132">
        <v>-18</v>
      </c>
      <c r="K23" s="132">
        <v>-6</v>
      </c>
      <c r="L23" s="132" t="b">
        <v>1</v>
      </c>
      <c r="M23" s="132">
        <v>6.2750000000000004</v>
      </c>
      <c r="N23" s="132">
        <v>1.1819999999999999</v>
      </c>
      <c r="O23" s="132">
        <v>5.3090000000000002</v>
      </c>
      <c r="P23" s="132">
        <v>6.3929999999999998</v>
      </c>
      <c r="Q23" s="132">
        <v>0.28199999999999997</v>
      </c>
      <c r="R23" s="132">
        <v>1.8009999999999999</v>
      </c>
      <c r="S23" s="132">
        <v>0.83</v>
      </c>
      <c r="T23" s="132">
        <v>-7.3710000000000004</v>
      </c>
      <c r="U23" s="132">
        <v>65.31</v>
      </c>
      <c r="V23" s="132">
        <v>-63</v>
      </c>
      <c r="W23" s="132">
        <v>-62</v>
      </c>
      <c r="X23" s="132">
        <v>368</v>
      </c>
      <c r="Y23" s="132" t="s">
        <v>6563</v>
      </c>
      <c r="Z23" s="132" t="b">
        <v>0</v>
      </c>
      <c r="AA23" s="132">
        <v>0</v>
      </c>
      <c r="AB23" s="132" t="b">
        <v>1</v>
      </c>
      <c r="AC23" s="132">
        <v>50</v>
      </c>
      <c r="AD23" s="132">
        <v>0.432</v>
      </c>
    </row>
    <row r="24" spans="1:30" ht="14.4" x14ac:dyDescent="0.3">
      <c r="A24" s="132" t="s">
        <v>6530</v>
      </c>
      <c r="B24" s="132">
        <v>0.62</v>
      </c>
      <c r="C24" s="132">
        <v>0.56999999999999995</v>
      </c>
      <c r="D24" s="132">
        <v>-0.59</v>
      </c>
      <c r="E24" s="132">
        <v>5.97</v>
      </c>
      <c r="F24" s="132">
        <v>4.2300000000000004</v>
      </c>
      <c r="G24" s="132" t="s">
        <v>486</v>
      </c>
      <c r="H24" s="132" t="s">
        <v>6531</v>
      </c>
      <c r="I24" s="132">
        <v>9</v>
      </c>
      <c r="J24" s="132">
        <v>-19</v>
      </c>
      <c r="K24" s="132">
        <v>-1</v>
      </c>
      <c r="L24" s="132" t="b">
        <v>1</v>
      </c>
      <c r="M24" s="132">
        <v>6.46</v>
      </c>
      <c r="N24" s="132">
        <v>1.252</v>
      </c>
      <c r="O24" s="132">
        <v>5.1609999999999996</v>
      </c>
      <c r="P24" s="132">
        <v>6.5609999999999999</v>
      </c>
      <c r="Q24" s="132">
        <v>0.27</v>
      </c>
      <c r="R24" s="132">
        <v>1.7749999999999999</v>
      </c>
      <c r="S24" s="132">
        <v>0.75</v>
      </c>
      <c r="T24" s="132">
        <v>-24.108000000000001</v>
      </c>
      <c r="U24" s="132">
        <v>83.09</v>
      </c>
      <c r="V24" s="132">
        <v>-43</v>
      </c>
      <c r="W24" s="132">
        <v>-37</v>
      </c>
      <c r="X24" s="132">
        <v>321</v>
      </c>
      <c r="Y24" s="132" t="s">
        <v>6531</v>
      </c>
      <c r="Z24" s="132" t="b">
        <v>1</v>
      </c>
      <c r="AA24" s="132">
        <v>0</v>
      </c>
      <c r="AB24" s="132" t="b">
        <v>1</v>
      </c>
      <c r="AC24" s="132">
        <v>48</v>
      </c>
      <c r="AD24" s="132">
        <v>0.40500000000000003</v>
      </c>
    </row>
    <row r="25" spans="1:30" ht="14.4" x14ac:dyDescent="0.3">
      <c r="A25" s="132" t="s">
        <v>6564</v>
      </c>
      <c r="B25" s="132">
        <v>-0.21</v>
      </c>
      <c r="C25" s="132">
        <v>-0.77</v>
      </c>
      <c r="D25" s="132">
        <v>-2.84</v>
      </c>
      <c r="E25" s="132">
        <v>6.97</v>
      </c>
      <c r="F25" s="132">
        <v>5.18</v>
      </c>
      <c r="G25" s="132" t="s">
        <v>486</v>
      </c>
      <c r="H25" s="132" t="s">
        <v>6565</v>
      </c>
      <c r="I25" s="132">
        <v>9</v>
      </c>
      <c r="J25" s="132">
        <v>-22</v>
      </c>
      <c r="K25" s="132">
        <v>-3</v>
      </c>
      <c r="L25" s="132" t="b">
        <v>1</v>
      </c>
      <c r="M25" s="132">
        <v>8.6780000000000008</v>
      </c>
      <c r="N25" s="132">
        <v>1.708</v>
      </c>
      <c r="O25" s="132">
        <v>5.0789999999999997</v>
      </c>
      <c r="P25" s="132">
        <v>8.8529999999999998</v>
      </c>
      <c r="Q25" s="132">
        <v>0.26300000000000001</v>
      </c>
      <c r="R25" s="132">
        <v>2.3260000000000001</v>
      </c>
      <c r="S25" s="132">
        <v>0.92</v>
      </c>
      <c r="T25" s="132">
        <v>-34.267000000000003</v>
      </c>
      <c r="U25" s="132">
        <v>164.56</v>
      </c>
      <c r="V25" s="132">
        <v>-43</v>
      </c>
      <c r="W25" s="132">
        <v>-42</v>
      </c>
      <c r="X25" s="132">
        <v>131</v>
      </c>
      <c r="Y25" s="132" t="s">
        <v>6565</v>
      </c>
      <c r="Z25" s="132" t="b">
        <v>1</v>
      </c>
      <c r="AA25" s="132">
        <v>0</v>
      </c>
      <c r="AB25" s="132" t="b">
        <v>1</v>
      </c>
      <c r="AC25" s="132">
        <v>50</v>
      </c>
      <c r="AD25" s="132">
        <v>0.378</v>
      </c>
    </row>
    <row r="26" spans="1:30" ht="14.4" x14ac:dyDescent="0.3">
      <c r="A26" s="132" t="s">
        <v>6588</v>
      </c>
      <c r="B26" s="132">
        <v>-1.61</v>
      </c>
      <c r="C26" s="132">
        <v>-1.95</v>
      </c>
      <c r="D26" s="132">
        <v>-3.54</v>
      </c>
      <c r="E26" s="132">
        <v>4.3</v>
      </c>
      <c r="F26" s="132">
        <v>3.11</v>
      </c>
      <c r="G26" s="132" t="s">
        <v>486</v>
      </c>
      <c r="H26" s="132" t="s">
        <v>6589</v>
      </c>
      <c r="I26" s="132">
        <v>9</v>
      </c>
      <c r="J26" s="132">
        <v>-21</v>
      </c>
      <c r="K26" s="132">
        <v>-4</v>
      </c>
      <c r="L26" s="132" t="b">
        <v>1</v>
      </c>
      <c r="M26" s="132">
        <v>8.8870000000000005</v>
      </c>
      <c r="N26" s="132">
        <v>1.774</v>
      </c>
      <c r="O26" s="132">
        <v>5.008</v>
      </c>
      <c r="P26" s="132">
        <v>9.2249999999999996</v>
      </c>
      <c r="Q26" s="132">
        <v>0.25800000000000001</v>
      </c>
      <c r="R26" s="132">
        <v>2.383</v>
      </c>
      <c r="S26" s="132">
        <v>1.1599999999999999</v>
      </c>
      <c r="T26" s="132">
        <v>-82.585999999999999</v>
      </c>
      <c r="U26" s="132">
        <v>73.31</v>
      </c>
      <c r="V26" s="132">
        <v>-41</v>
      </c>
      <c r="W26" s="132">
        <v>-27</v>
      </c>
      <c r="X26" s="132">
        <v>235</v>
      </c>
      <c r="Y26" s="132" t="s">
        <v>6589</v>
      </c>
      <c r="Z26" s="132" t="b">
        <v>1</v>
      </c>
      <c r="AA26" s="132">
        <v>0</v>
      </c>
      <c r="AB26" s="132" t="b">
        <v>0</v>
      </c>
      <c r="AC26" s="132">
        <v>53</v>
      </c>
      <c r="AD26" s="132">
        <v>0.35099999999999998</v>
      </c>
    </row>
    <row r="27" spans="1:30" ht="14.4" x14ac:dyDescent="0.3">
      <c r="A27" s="132" t="s">
        <v>6582</v>
      </c>
      <c r="B27" s="132">
        <v>0.42</v>
      </c>
      <c r="C27" s="132">
        <v>-0.04</v>
      </c>
      <c r="D27" s="132">
        <v>0.76</v>
      </c>
      <c r="E27" s="132">
        <v>6.64</v>
      </c>
      <c r="F27" s="132">
        <v>5.01</v>
      </c>
      <c r="G27" s="132" t="s">
        <v>486</v>
      </c>
      <c r="H27" s="132" t="s">
        <v>6583</v>
      </c>
      <c r="I27" s="132">
        <v>9</v>
      </c>
      <c r="J27" s="132">
        <v>-24</v>
      </c>
      <c r="K27" s="132">
        <v>-13</v>
      </c>
      <c r="L27" s="132" t="b">
        <v>1</v>
      </c>
      <c r="M27" s="132">
        <v>6.34</v>
      </c>
      <c r="N27" s="132">
        <v>1.276</v>
      </c>
      <c r="O27" s="132">
        <v>4.968</v>
      </c>
      <c r="P27" s="132">
        <v>6.3369999999999997</v>
      </c>
      <c r="Q27" s="132">
        <v>0.25600000000000001</v>
      </c>
      <c r="R27" s="132">
        <v>1.619</v>
      </c>
      <c r="S27" s="132">
        <v>0.69</v>
      </c>
      <c r="T27" s="132">
        <v>-25.265000000000001</v>
      </c>
      <c r="U27" s="132">
        <v>57.02</v>
      </c>
      <c r="V27" s="132">
        <v>-1</v>
      </c>
      <c r="W27" s="132">
        <v>10</v>
      </c>
      <c r="X27" s="132">
        <v>505</v>
      </c>
      <c r="Y27" s="132" t="s">
        <v>6583</v>
      </c>
      <c r="Z27" s="132" t="b">
        <v>0</v>
      </c>
      <c r="AA27" s="132">
        <v>0</v>
      </c>
      <c r="AB27" s="132" t="b">
        <v>1</v>
      </c>
      <c r="AC27" s="132">
        <v>51</v>
      </c>
      <c r="AD27" s="132">
        <v>0.32400000000000001</v>
      </c>
    </row>
    <row r="28" spans="1:30" ht="14.4" x14ac:dyDescent="0.3">
      <c r="A28" s="132" t="s">
        <v>6586</v>
      </c>
      <c r="B28" s="132">
        <v>-1.63</v>
      </c>
      <c r="C28" s="132">
        <v>-2.0299999999999998</v>
      </c>
      <c r="D28" s="132">
        <v>-3.66</v>
      </c>
      <c r="E28" s="132">
        <v>4.29</v>
      </c>
      <c r="F28" s="132">
        <v>3.23</v>
      </c>
      <c r="G28" s="132" t="s">
        <v>486</v>
      </c>
      <c r="H28" s="132" t="s">
        <v>6587</v>
      </c>
      <c r="I28" s="132">
        <v>9</v>
      </c>
      <c r="J28" s="132">
        <v>-21</v>
      </c>
      <c r="K28" s="132">
        <v>-4</v>
      </c>
      <c r="L28" s="132" t="b">
        <v>1</v>
      </c>
      <c r="M28" s="132">
        <v>8.9169999999999998</v>
      </c>
      <c r="N28" s="132">
        <v>1.8</v>
      </c>
      <c r="O28" s="132">
        <v>4.9550000000000001</v>
      </c>
      <c r="P28" s="132">
        <v>9.2520000000000007</v>
      </c>
      <c r="Q28" s="132">
        <v>0.254</v>
      </c>
      <c r="R28" s="132">
        <v>2.351</v>
      </c>
      <c r="S28" s="132">
        <v>1.18</v>
      </c>
      <c r="T28" s="132">
        <v>-84.98</v>
      </c>
      <c r="U28" s="132">
        <v>113.96</v>
      </c>
      <c r="V28" s="132">
        <v>-49</v>
      </c>
      <c r="W28" s="132">
        <v>-58</v>
      </c>
      <c r="X28" s="132">
        <v>149</v>
      </c>
      <c r="Y28" s="132" t="s">
        <v>6587</v>
      </c>
      <c r="Z28" s="132" t="b">
        <v>1</v>
      </c>
      <c r="AA28" s="132">
        <v>0</v>
      </c>
      <c r="AB28" s="132" t="b">
        <v>0</v>
      </c>
      <c r="AC28" s="132">
        <v>53</v>
      </c>
      <c r="AD28" s="132">
        <v>0.29699999999999999</v>
      </c>
    </row>
    <row r="29" spans="1:30" ht="14.4" x14ac:dyDescent="0.3">
      <c r="A29" s="132" t="s">
        <v>6594</v>
      </c>
      <c r="B29" s="132">
        <v>-2.0499999999999998</v>
      </c>
      <c r="C29" s="132">
        <v>-3.39</v>
      </c>
      <c r="D29" s="132">
        <v>-4.4000000000000004</v>
      </c>
      <c r="E29" s="132">
        <v>4.26</v>
      </c>
      <c r="F29" s="132">
        <v>2.48</v>
      </c>
      <c r="G29" s="132" t="s">
        <v>486</v>
      </c>
      <c r="H29" s="132" t="s">
        <v>6595</v>
      </c>
      <c r="I29" s="132">
        <v>9</v>
      </c>
      <c r="J29" s="132">
        <v>-29</v>
      </c>
      <c r="K29" s="132">
        <v>-14</v>
      </c>
      <c r="L29" s="132" t="b">
        <v>0</v>
      </c>
      <c r="M29" s="132">
        <v>8.2810000000000006</v>
      </c>
      <c r="N29" s="132">
        <v>1.889</v>
      </c>
      <c r="O29" s="132">
        <v>4.3840000000000003</v>
      </c>
      <c r="P29" s="132">
        <v>8.6059999999999999</v>
      </c>
      <c r="Q29" s="132">
        <v>0.21099999999999999</v>
      </c>
      <c r="R29" s="132">
        <v>1.8129999999999999</v>
      </c>
      <c r="S29" s="132">
        <v>1.4</v>
      </c>
      <c r="T29" s="132">
        <v>-78.709999999999994</v>
      </c>
      <c r="U29" s="132">
        <v>151.82</v>
      </c>
      <c r="V29" s="132">
        <v>-59</v>
      </c>
      <c r="W29" s="132">
        <v>-66</v>
      </c>
      <c r="X29" s="132">
        <v>94</v>
      </c>
      <c r="Y29" s="132" t="s">
        <v>6595</v>
      </c>
      <c r="Z29" s="132" t="b">
        <v>1</v>
      </c>
      <c r="AA29" s="132">
        <v>0</v>
      </c>
      <c r="AB29" s="132" t="b">
        <v>0</v>
      </c>
      <c r="AC29" s="132">
        <v>48</v>
      </c>
      <c r="AD29" s="132">
        <v>0.27</v>
      </c>
    </row>
    <row r="30" spans="1:30" ht="14.4" x14ac:dyDescent="0.3">
      <c r="A30" s="132" t="s">
        <v>6546</v>
      </c>
      <c r="B30" s="132">
        <v>0.44</v>
      </c>
      <c r="C30" s="132">
        <v>1.55</v>
      </c>
      <c r="D30" s="132">
        <v>-1.24</v>
      </c>
      <c r="E30" s="132">
        <v>7.56</v>
      </c>
      <c r="F30" s="132">
        <v>5.74</v>
      </c>
      <c r="G30" s="132" t="s">
        <v>486</v>
      </c>
      <c r="H30" s="132" t="s">
        <v>6547</v>
      </c>
      <c r="I30" s="132">
        <v>9</v>
      </c>
      <c r="J30" s="132">
        <v>-18</v>
      </c>
      <c r="K30" s="132">
        <v>-2</v>
      </c>
      <c r="L30" s="132" t="b">
        <v>1</v>
      </c>
      <c r="M30" s="132">
        <v>7.6890000000000001</v>
      </c>
      <c r="N30" s="132">
        <v>1.8520000000000001</v>
      </c>
      <c r="O30" s="132">
        <v>4.1509999999999998</v>
      </c>
      <c r="P30" s="132">
        <v>7.7089999999999996</v>
      </c>
      <c r="Q30" s="132">
        <v>0.192</v>
      </c>
      <c r="R30" s="132">
        <v>1.4830000000000001</v>
      </c>
      <c r="S30" s="132">
        <v>0.7</v>
      </c>
      <c r="T30" s="132">
        <v>-52.75</v>
      </c>
      <c r="U30" s="132">
        <v>77.510000000000005</v>
      </c>
      <c r="V30" s="132">
        <v>394</v>
      </c>
      <c r="W30" s="132">
        <v>741</v>
      </c>
      <c r="X30" s="132">
        <v>369</v>
      </c>
      <c r="Y30" s="132" t="s">
        <v>6547</v>
      </c>
      <c r="Z30" s="132" t="b">
        <v>1</v>
      </c>
      <c r="AA30" s="132">
        <v>0</v>
      </c>
      <c r="AB30" s="132" t="b">
        <v>1</v>
      </c>
      <c r="AC30" s="132">
        <v>49</v>
      </c>
      <c r="AD30" s="132">
        <v>0.24299999999999999</v>
      </c>
    </row>
    <row r="31" spans="1:30" ht="14.4" x14ac:dyDescent="0.3">
      <c r="A31" s="132" t="s">
        <v>6566</v>
      </c>
      <c r="B31" s="132">
        <v>-0.01</v>
      </c>
      <c r="C31" s="132">
        <v>-1.2</v>
      </c>
      <c r="D31" s="132">
        <v>-3.56</v>
      </c>
      <c r="E31" s="132">
        <v>6.93</v>
      </c>
      <c r="F31" s="132">
        <v>5</v>
      </c>
      <c r="G31" s="132" t="s">
        <v>486</v>
      </c>
      <c r="H31" s="132" t="s">
        <v>6567</v>
      </c>
      <c r="I31" s="132">
        <v>9</v>
      </c>
      <c r="J31" s="132">
        <v>-25</v>
      </c>
      <c r="K31" s="132">
        <v>-4</v>
      </c>
      <c r="L31" s="132" t="b">
        <v>1</v>
      </c>
      <c r="M31" s="132">
        <v>7.6859999999999999</v>
      </c>
      <c r="N31" s="132">
        <v>1.901</v>
      </c>
      <c r="O31" s="132">
        <v>4.0419999999999998</v>
      </c>
      <c r="P31" s="132">
        <v>7.8150000000000004</v>
      </c>
      <c r="Q31" s="132">
        <v>0.184</v>
      </c>
      <c r="R31" s="132">
        <v>1.4379999999999999</v>
      </c>
      <c r="S31" s="132">
        <v>0.72</v>
      </c>
      <c r="T31" s="132">
        <v>-47.759</v>
      </c>
      <c r="U31" s="132">
        <v>137.22</v>
      </c>
      <c r="V31" s="132">
        <v>9</v>
      </c>
      <c r="W31" s="132">
        <v>49</v>
      </c>
      <c r="X31" s="132">
        <v>203</v>
      </c>
      <c r="Y31" s="132" t="s">
        <v>6567</v>
      </c>
      <c r="Z31" s="132" t="b">
        <v>1</v>
      </c>
      <c r="AA31" s="132">
        <v>0</v>
      </c>
      <c r="AB31" s="132" t="b">
        <v>0</v>
      </c>
      <c r="AC31" s="132">
        <v>49</v>
      </c>
      <c r="AD31" s="132">
        <v>0.216</v>
      </c>
    </row>
    <row r="32" spans="1:30" ht="14.4" x14ac:dyDescent="0.3">
      <c r="A32" s="132" t="s">
        <v>6592</v>
      </c>
      <c r="B32" s="132">
        <v>-2.13</v>
      </c>
      <c r="C32" s="132">
        <v>-2.4</v>
      </c>
      <c r="D32" s="132">
        <v>-3.25</v>
      </c>
      <c r="E32" s="132">
        <v>4.47</v>
      </c>
      <c r="F32" s="132">
        <v>2.82</v>
      </c>
      <c r="G32" s="132" t="s">
        <v>486</v>
      </c>
      <c r="H32" s="132" t="s">
        <v>6593</v>
      </c>
      <c r="I32" s="132">
        <v>9</v>
      </c>
      <c r="J32" s="132">
        <v>-28</v>
      </c>
      <c r="K32" s="132">
        <v>-11</v>
      </c>
      <c r="L32" s="132" t="b">
        <v>1</v>
      </c>
      <c r="M32" s="132">
        <v>6.6790000000000003</v>
      </c>
      <c r="N32" s="132">
        <v>1.756</v>
      </c>
      <c r="O32" s="132">
        <v>3.8039999999999998</v>
      </c>
      <c r="P32" s="132">
        <v>6.8639999999999999</v>
      </c>
      <c r="Q32" s="132">
        <v>0.16800000000000001</v>
      </c>
      <c r="R32" s="132">
        <v>1.1519999999999999</v>
      </c>
      <c r="S32" s="132">
        <v>1.32</v>
      </c>
      <c r="T32" s="132">
        <v>-79.545000000000002</v>
      </c>
      <c r="U32" s="132">
        <v>106.93</v>
      </c>
      <c r="V32" s="132">
        <v>-1</v>
      </c>
      <c r="W32" s="132">
        <v>-7</v>
      </c>
      <c r="X32" s="132">
        <v>142</v>
      </c>
      <c r="Y32" s="132" t="s">
        <v>6593</v>
      </c>
      <c r="Z32" s="132" t="b">
        <v>1</v>
      </c>
      <c r="AA32" s="132">
        <v>0</v>
      </c>
      <c r="AB32" s="132" t="b">
        <v>0</v>
      </c>
      <c r="AC32" s="132">
        <v>46</v>
      </c>
      <c r="AD32" s="132">
        <v>0.189</v>
      </c>
    </row>
    <row r="33" spans="1:30" ht="14.4" x14ac:dyDescent="0.3">
      <c r="A33" s="132" t="s">
        <v>6584</v>
      </c>
      <c r="B33" s="132">
        <v>0.15</v>
      </c>
      <c r="C33" s="132">
        <v>2.23</v>
      </c>
      <c r="D33" s="132">
        <v>-5.03</v>
      </c>
      <c r="E33" s="132">
        <v>14.86</v>
      </c>
      <c r="F33" s="132">
        <v>15.8</v>
      </c>
      <c r="G33" s="132" t="s">
        <v>486</v>
      </c>
      <c r="H33" s="132" t="s">
        <v>6585</v>
      </c>
      <c r="I33" s="132">
        <v>9</v>
      </c>
      <c r="J33" s="132">
        <v>-69</v>
      </c>
      <c r="K33" s="132">
        <v>-48</v>
      </c>
      <c r="L33" s="132" t="b">
        <v>1</v>
      </c>
      <c r="M33" s="132">
        <v>14.925000000000001</v>
      </c>
      <c r="N33" s="132">
        <v>4.7249999999999996</v>
      </c>
      <c r="O33" s="132">
        <v>3.1589999999999998</v>
      </c>
      <c r="P33" s="132">
        <v>15.054</v>
      </c>
      <c r="Q33" s="132">
        <v>0.11899999999999999</v>
      </c>
      <c r="R33" s="132">
        <v>1.7909999999999999</v>
      </c>
      <c r="S33" s="132">
        <v>1.88</v>
      </c>
      <c r="T33" s="132">
        <v>-79.676000000000002</v>
      </c>
      <c r="U33" s="132">
        <v>39.43</v>
      </c>
      <c r="V33" s="132">
        <v>-37</v>
      </c>
      <c r="W33" s="132">
        <v>-38</v>
      </c>
      <c r="X33" s="132">
        <v>270</v>
      </c>
      <c r="Y33" s="132" t="s">
        <v>6585</v>
      </c>
      <c r="Z33" s="132" t="b">
        <v>1</v>
      </c>
      <c r="AA33" s="132">
        <v>0</v>
      </c>
      <c r="AB33" s="132" t="b">
        <v>1</v>
      </c>
      <c r="AC33" s="132">
        <v>49</v>
      </c>
      <c r="AD33" s="132">
        <v>0.16200000000000001</v>
      </c>
    </row>
    <row r="34" spans="1:30" ht="14.4" x14ac:dyDescent="0.3">
      <c r="A34" s="132" t="s">
        <v>6580</v>
      </c>
      <c r="B34" s="132">
        <v>-1.67</v>
      </c>
      <c r="C34" s="132">
        <v>-2.2599999999999998</v>
      </c>
      <c r="D34" s="132">
        <v>-4.33</v>
      </c>
      <c r="E34" s="132">
        <v>6.19</v>
      </c>
      <c r="F34" s="132">
        <v>4.3099999999999996</v>
      </c>
      <c r="G34" s="132" t="s">
        <v>486</v>
      </c>
      <c r="H34" s="132" t="s">
        <v>6581</v>
      </c>
      <c r="I34" s="132">
        <v>9</v>
      </c>
      <c r="J34" s="132">
        <v>-33</v>
      </c>
      <c r="K34" s="132">
        <v>-17</v>
      </c>
      <c r="L34" s="132" t="b">
        <v>1</v>
      </c>
      <c r="M34" s="132">
        <v>6.4980000000000002</v>
      </c>
      <c r="N34" s="132">
        <v>2.2090000000000001</v>
      </c>
      <c r="O34" s="132">
        <v>2.9409999999999998</v>
      </c>
      <c r="P34" s="132">
        <v>6.6180000000000003</v>
      </c>
      <c r="Q34" s="132">
        <v>0.107</v>
      </c>
      <c r="R34" s="132">
        <v>0.70899999999999996</v>
      </c>
      <c r="S34" s="132">
        <v>1.46</v>
      </c>
      <c r="T34" s="132">
        <v>-81.119</v>
      </c>
      <c r="U34" s="132">
        <v>201.2</v>
      </c>
      <c r="V34" s="132">
        <v>15</v>
      </c>
      <c r="W34" s="132">
        <v>6</v>
      </c>
      <c r="X34" s="132">
        <v>67</v>
      </c>
      <c r="Y34" s="132" t="s">
        <v>6581</v>
      </c>
      <c r="Z34" s="132" t="b">
        <v>1</v>
      </c>
      <c r="AA34" s="132">
        <v>0</v>
      </c>
      <c r="AB34" s="132" t="b">
        <v>0</v>
      </c>
      <c r="AC34" s="132">
        <v>48</v>
      </c>
      <c r="AD34" s="132">
        <v>0.13500000000000001</v>
      </c>
    </row>
    <row r="35" spans="1:30" ht="14.4" x14ac:dyDescent="0.3">
      <c r="A35" s="132" t="s">
        <v>6572</v>
      </c>
      <c r="B35" s="132">
        <v>-1.28</v>
      </c>
      <c r="C35" s="132">
        <v>-0.96</v>
      </c>
      <c r="D35" s="132">
        <v>-4.21</v>
      </c>
      <c r="E35" s="132">
        <v>8.31</v>
      </c>
      <c r="F35" s="132">
        <v>6.15</v>
      </c>
      <c r="G35" s="132" t="s">
        <v>486</v>
      </c>
      <c r="H35" s="132" t="s">
        <v>6573</v>
      </c>
      <c r="I35" s="132">
        <v>9</v>
      </c>
      <c r="J35" s="132">
        <v>-42</v>
      </c>
      <c r="K35" s="132">
        <v>-23</v>
      </c>
      <c r="L35" s="132" t="b">
        <v>1</v>
      </c>
      <c r="M35" s="132">
        <v>4.4329999999999998</v>
      </c>
      <c r="N35" s="132">
        <v>2.6859999999999999</v>
      </c>
      <c r="O35" s="132">
        <v>1.651</v>
      </c>
      <c r="P35" s="132">
        <v>4.4539999999999997</v>
      </c>
      <c r="Q35" s="132">
        <v>3.5999999999999997E-2</v>
      </c>
      <c r="R35" s="132">
        <v>0.161</v>
      </c>
      <c r="S35" s="132">
        <v>1.56</v>
      </c>
      <c r="T35" s="132">
        <v>-74.691000000000003</v>
      </c>
      <c r="U35" s="132">
        <v>259.39999999999998</v>
      </c>
      <c r="V35" s="132">
        <v>-51</v>
      </c>
      <c r="W35" s="132">
        <v>-52</v>
      </c>
      <c r="X35" s="132">
        <v>49</v>
      </c>
      <c r="Y35" s="132" t="s">
        <v>6573</v>
      </c>
      <c r="Z35" s="132" t="b">
        <v>1</v>
      </c>
      <c r="AA35" s="132">
        <v>0</v>
      </c>
      <c r="AB35" s="132" t="b">
        <v>0</v>
      </c>
      <c r="AC35" s="132">
        <v>48</v>
      </c>
      <c r="AD35" s="132">
        <v>0.108</v>
      </c>
    </row>
    <row r="36" spans="1:30" ht="14.4" x14ac:dyDescent="0.3">
      <c r="A36" s="132" t="s">
        <v>6570</v>
      </c>
      <c r="B36" s="132">
        <v>-0.2</v>
      </c>
      <c r="C36" s="132">
        <v>0.18</v>
      </c>
      <c r="D36" s="132">
        <v>-4.68</v>
      </c>
      <c r="E36" s="132">
        <v>5.16</v>
      </c>
      <c r="F36" s="132">
        <v>2.93</v>
      </c>
      <c r="G36" s="132" t="s">
        <v>486</v>
      </c>
      <c r="H36" s="132" t="s">
        <v>6571</v>
      </c>
      <c r="I36" s="132">
        <v>9</v>
      </c>
      <c r="J36" s="132">
        <v>-29</v>
      </c>
      <c r="K36" s="132">
        <v>-10</v>
      </c>
      <c r="L36" s="132" t="b">
        <v>1</v>
      </c>
      <c r="M36" s="132">
        <v>2.6230000000000002</v>
      </c>
      <c r="N36" s="132">
        <v>1.98</v>
      </c>
      <c r="O36" s="132">
        <v>1.3240000000000001</v>
      </c>
      <c r="P36" s="132">
        <v>2.6720000000000002</v>
      </c>
      <c r="Q36" s="132">
        <v>2.4E-2</v>
      </c>
      <c r="R36" s="132">
        <v>6.3E-2</v>
      </c>
      <c r="S36" s="132">
        <v>1</v>
      </c>
      <c r="T36" s="132">
        <v>-21.222999999999999</v>
      </c>
      <c r="U36" s="132">
        <v>103.24</v>
      </c>
      <c r="V36" s="132">
        <v>-9</v>
      </c>
      <c r="W36" s="132">
        <v>-30</v>
      </c>
      <c r="X36" s="132">
        <v>192</v>
      </c>
      <c r="Y36" s="132" t="s">
        <v>6571</v>
      </c>
      <c r="Z36" s="132" t="b">
        <v>1</v>
      </c>
      <c r="AA36" s="132">
        <v>0</v>
      </c>
      <c r="AB36" s="132" t="b">
        <v>1</v>
      </c>
      <c r="AC36" s="132">
        <v>50</v>
      </c>
      <c r="AD36" s="132">
        <v>8.1000000000000003E-2</v>
      </c>
    </row>
    <row r="37" spans="1:30" ht="14.4" x14ac:dyDescent="0.3">
      <c r="A37" s="132" t="s">
        <v>6596</v>
      </c>
      <c r="B37" s="132">
        <v>-2.2999999999999998</v>
      </c>
      <c r="C37" s="132">
        <v>-3.04</v>
      </c>
      <c r="D37" s="132">
        <v>-4.68</v>
      </c>
      <c r="E37" s="132">
        <v>2.14</v>
      </c>
      <c r="F37" s="132">
        <v>0.41</v>
      </c>
      <c r="G37" s="132" t="s">
        <v>486</v>
      </c>
      <c r="H37" s="132" t="s">
        <v>6597</v>
      </c>
      <c r="I37" s="132">
        <v>9</v>
      </c>
      <c r="J37" s="132">
        <v>-26</v>
      </c>
      <c r="K37" s="132">
        <v>-12</v>
      </c>
      <c r="L37" s="132" t="b">
        <v>0</v>
      </c>
      <c r="M37" s="132">
        <v>1.861</v>
      </c>
      <c r="N37" s="132">
        <v>1.8140000000000001</v>
      </c>
      <c r="O37" s="132">
        <v>1.026</v>
      </c>
      <c r="P37" s="132">
        <v>1.8779999999999999</v>
      </c>
      <c r="Q37" s="132">
        <v>1.4E-2</v>
      </c>
      <c r="R37" s="132">
        <v>2.7E-2</v>
      </c>
      <c r="S37" s="132">
        <v>1.35</v>
      </c>
      <c r="T37" s="132">
        <v>-81.331000000000003</v>
      </c>
      <c r="U37" s="132">
        <v>79.09</v>
      </c>
      <c r="V37" s="132">
        <v>5</v>
      </c>
      <c r="W37" s="132">
        <v>9</v>
      </c>
      <c r="X37" s="132">
        <v>186</v>
      </c>
      <c r="Y37" s="132" t="s">
        <v>6597</v>
      </c>
      <c r="Z37" s="132" t="b">
        <v>1</v>
      </c>
      <c r="AA37" s="132">
        <v>0</v>
      </c>
      <c r="AB37" s="132" t="b">
        <v>0</v>
      </c>
      <c r="AC37" s="132">
        <v>44</v>
      </c>
      <c r="AD37" s="132">
        <v>5.3999999999999999E-2</v>
      </c>
    </row>
    <row r="38" spans="1:30" ht="14.4" x14ac:dyDescent="0.3">
      <c r="A38" s="132" t="s">
        <v>6574</v>
      </c>
      <c r="B38" s="132">
        <v>0.36</v>
      </c>
      <c r="C38" s="132">
        <v>-0.11</v>
      </c>
      <c r="D38" s="132">
        <v>-5.15</v>
      </c>
      <c r="E38" s="132">
        <v>6.39</v>
      </c>
      <c r="F38" s="132">
        <v>3.53</v>
      </c>
      <c r="G38" s="132" t="s">
        <v>486</v>
      </c>
      <c r="H38" s="132" t="s">
        <v>6575</v>
      </c>
      <c r="I38" s="132">
        <v>9</v>
      </c>
      <c r="J38" s="132">
        <v>-32</v>
      </c>
      <c r="K38" s="132">
        <v>-5</v>
      </c>
      <c r="L38" s="132" t="b">
        <v>1</v>
      </c>
      <c r="M38" s="132">
        <v>1</v>
      </c>
      <c r="N38" s="132">
        <v>2.0910000000000002</v>
      </c>
      <c r="O38" s="132">
        <v>0.47799999999999998</v>
      </c>
      <c r="P38" s="132">
        <v>1.016</v>
      </c>
      <c r="Q38" s="132">
        <v>3.0000000000000001E-3</v>
      </c>
      <c r="R38" s="132">
        <v>3.0000000000000001E-3</v>
      </c>
      <c r="S38" s="132">
        <v>1.42</v>
      </c>
      <c r="T38" s="132">
        <v>-49.24</v>
      </c>
      <c r="U38" s="132">
        <v>83.22</v>
      </c>
      <c r="V38" s="132">
        <v>-38</v>
      </c>
      <c r="W38" s="132">
        <v>-55</v>
      </c>
      <c r="X38" s="132">
        <v>169</v>
      </c>
      <c r="Y38" s="132" t="s">
        <v>6575</v>
      </c>
      <c r="Z38" s="132" t="b">
        <v>1</v>
      </c>
      <c r="AA38" s="132">
        <v>0</v>
      </c>
      <c r="AB38" s="132" t="b">
        <v>0</v>
      </c>
      <c r="AC38" s="132">
        <v>44</v>
      </c>
      <c r="AD38" s="132">
        <v>2.7E-2</v>
      </c>
    </row>
    <row r="39" spans="1:30" ht="14.4" x14ac:dyDescent="0.3">
      <c r="H39" s="132" t="s">
        <v>2780</v>
      </c>
      <c r="U39" s="132"/>
      <c r="V39" s="132"/>
      <c r="X39" s="132">
        <v>804</v>
      </c>
      <c r="Y39" s="132" t="s">
        <v>2780</v>
      </c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J1:J104857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{3ABFC7E2-80D6-457B-AFF2-6F0F59761541}</x14:id>
        </ext>
      </extLst>
    </cfRule>
  </conditionalFormatting>
  <conditionalFormatting sqref="T1:T104857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{B78BAE3D-C1CF-4CE8-82BD-A5EDAEA25BD3}</x14:id>
        </ext>
      </extLst>
    </cfRule>
  </conditionalFormatting>
  <conditionalFormatting sqref="L1:L1048576">
    <cfRule type="containsText" dxfId="34" priority="14" operator="containsText" text="False">
      <formula>NOT(ISERROR(SEARCH("False",L1)))</formula>
    </cfRule>
  </conditionalFormatting>
  <conditionalFormatting sqref="S1:S1048576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{1A7C3561-2935-459A-9A90-75866BF71E60}</x14:id>
        </ext>
      </extLst>
    </cfRule>
  </conditionalFormatting>
  <conditionalFormatting sqref="B1:B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{FF53FEE8-CC3C-488A-BF95-E4E48761808D}</x14:id>
        </ext>
      </extLst>
    </cfRule>
  </conditionalFormatting>
  <conditionalFormatting sqref="C1:C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{A2D63668-DFAD-413E-985E-E0579BC56CF6}</x14:id>
        </ext>
      </extLst>
    </cfRule>
  </conditionalFormatting>
  <conditionalFormatting sqref="D1:D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{919B07E9-9499-4868-A80A-8652C0A8A960}</x14:id>
        </ext>
      </extLst>
    </cfRule>
  </conditionalFormatting>
  <conditionalFormatting sqref="E1:E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{D614FCED-7BFC-48AD-99CE-9311AA5AFE90}</x14:id>
        </ext>
      </extLst>
    </cfRule>
  </conditionalFormatting>
  <conditionalFormatting sqref="F1:F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{BB3BFB75-44B4-4FB3-8709-0D4F57247FC5}</x14:id>
        </ext>
      </extLst>
    </cfRule>
  </conditionalFormatting>
  <conditionalFormatting sqref="M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BFC7E2-80D6-457B-AFF2-6F0F59761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B78BAE3D-C1CF-4CE8-82BD-A5EDAEA25BD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1A7C3561-2935-459A-9A90-75866BF71E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FF53FEE8-CC3C-488A-BF95-E4E4876180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A2D63668-DFAD-413E-985E-E0579BC56CF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919B07E9-9499-4868-A80A-8652C0A8A9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D614FCED-7BFC-48AD-99CE-9311AA5AFE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BB3BFB75-44B4-4FB3-8709-0D4F57247F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E358E-028A-4C3B-B703-E58C599DEF8D}">
  <sheetPr codeName="Tabelle27">
    <tabColor theme="9"/>
    <pageSetUpPr fitToPage="1"/>
  </sheetPr>
  <dimension ref="A1:HI407"/>
  <sheetViews>
    <sheetView zoomScale="70" zoomScaleNormal="70" workbookViewId="0">
      <pane ySplit="1" topLeftCell="A2" activePane="bottomLeft" state="frozen"/>
      <selection pane="bottomLeft" activeCell="A5" sqref="A5"/>
    </sheetView>
  </sheetViews>
  <sheetFormatPr baseColWidth="10" defaultColWidth="11.44140625" defaultRowHeight="14.4" x14ac:dyDescent="0.3"/>
  <cols>
    <col min="1" max="1" width="15.6640625" style="132" bestFit="1" customWidth="1"/>
    <col min="2" max="2" width="9.33203125" style="132" bestFit="1" customWidth="1"/>
    <col min="3" max="3" width="10.109375" style="132" bestFit="1" customWidth="1"/>
    <col min="4" max="4" width="10.5546875" style="132" bestFit="1" customWidth="1"/>
    <col min="5" max="5" width="11.44140625" style="132"/>
    <col min="6" max="6" width="10.5546875" style="132" bestFit="1" customWidth="1"/>
    <col min="7" max="7" width="42" style="132" bestFit="1" customWidth="1"/>
    <col min="8" max="8" width="24.88671875" style="132" bestFit="1" customWidth="1"/>
    <col min="9" max="9" width="11.5546875" style="132" bestFit="1" customWidth="1"/>
    <col min="10" max="10" width="11.44140625" style="132"/>
    <col min="11" max="11" width="17.44140625" style="132" bestFit="1" customWidth="1"/>
    <col min="12" max="12" width="9.5546875" style="132" bestFit="1" customWidth="1"/>
    <col min="13" max="13" width="11" style="132" bestFit="1" customWidth="1"/>
    <col min="14" max="14" width="9.5546875" style="132" bestFit="1" customWidth="1"/>
    <col min="15" max="15" width="9.6640625" style="132" bestFit="1" customWidth="1"/>
    <col min="16" max="18" width="9.6640625" style="132" customWidth="1"/>
    <col min="19" max="19" width="11" style="132" bestFit="1" customWidth="1"/>
    <col min="20" max="20" width="17.6640625" style="69" bestFit="1" customWidth="1"/>
    <col min="21" max="21" width="10.6640625" style="132" bestFit="1" customWidth="1"/>
    <col min="22" max="22" width="14.33203125" style="132" bestFit="1" customWidth="1"/>
    <col min="23" max="23" width="14.5546875" style="132" bestFit="1" customWidth="1"/>
    <col min="24" max="24" width="11.109375" style="132" bestFit="1" customWidth="1"/>
    <col min="25" max="25" width="10.6640625" style="132" bestFit="1" customWidth="1"/>
    <col min="26" max="26" width="11.6640625" style="132" bestFit="1" customWidth="1"/>
    <col min="27" max="27" width="17.6640625" style="132" bestFit="1" customWidth="1"/>
    <col min="28" max="28" width="9.5546875" style="132" bestFit="1" customWidth="1"/>
    <col min="29" max="29" width="14" style="132" bestFit="1" customWidth="1"/>
    <col min="30" max="30" width="7.44140625" style="132" bestFit="1" customWidth="1"/>
    <col min="31" max="31" width="24.88671875" style="132" bestFit="1" customWidth="1"/>
    <col min="32" max="32" width="41" style="132" bestFit="1" customWidth="1"/>
    <col min="33" max="33" width="74.5546875" style="132" bestFit="1" customWidth="1"/>
    <col min="34" max="16384" width="11.44140625" style="132"/>
  </cols>
  <sheetData>
    <row r="1" spans="1:217" x14ac:dyDescent="0.3">
      <c r="A1" s="439">
        <v>45454.396157407406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7701</v>
      </c>
      <c r="Q1" s="132" t="s">
        <v>7702</v>
      </c>
      <c r="R1" s="132" t="s">
        <v>7703</v>
      </c>
      <c r="S1" s="132" t="s">
        <v>6415</v>
      </c>
      <c r="T1" s="132" t="s">
        <v>6429</v>
      </c>
      <c r="U1" s="132" t="s">
        <v>492</v>
      </c>
      <c r="V1" s="132" t="s">
        <v>5690</v>
      </c>
      <c r="W1" s="132" t="s">
        <v>5708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2477</v>
      </c>
      <c r="AC1" s="132" t="s">
        <v>2794</v>
      </c>
      <c r="AD1" s="132" t="s">
        <v>17</v>
      </c>
      <c r="AE1" s="132" t="s">
        <v>18</v>
      </c>
      <c r="AF1" s="132" t="s">
        <v>19</v>
      </c>
      <c r="AG1" s="132" t="s">
        <v>514</v>
      </c>
      <c r="AP1" s="132" t="s">
        <v>2624</v>
      </c>
      <c r="AQ1" s="132" t="s">
        <v>515</v>
      </c>
      <c r="AR1" s="132" t="s">
        <v>2612</v>
      </c>
      <c r="AS1" s="132" t="s">
        <v>6033</v>
      </c>
      <c r="AT1" s="132" t="s">
        <v>2575</v>
      </c>
      <c r="AU1" s="132" t="s">
        <v>2582</v>
      </c>
      <c r="AV1" s="132" t="s">
        <v>2670</v>
      </c>
      <c r="AW1" s="132" t="s">
        <v>2541</v>
      </c>
      <c r="AX1" s="132" t="s">
        <v>488</v>
      </c>
      <c r="AY1" s="132" t="s">
        <v>7733</v>
      </c>
      <c r="AZ1" s="132" t="s">
        <v>6869</v>
      </c>
      <c r="BA1" s="132" t="s">
        <v>2625</v>
      </c>
      <c r="BB1" s="132" t="s">
        <v>7735</v>
      </c>
      <c r="BC1" s="132" t="s">
        <v>2631</v>
      </c>
      <c r="BD1" s="132" t="s">
        <v>2671</v>
      </c>
      <c r="BE1" s="132" t="s">
        <v>2722</v>
      </c>
      <c r="BF1" s="132" t="s">
        <v>2496</v>
      </c>
      <c r="BG1" s="132" t="s">
        <v>2689</v>
      </c>
      <c r="BH1" s="132" t="s">
        <v>2666</v>
      </c>
      <c r="BI1" s="132" t="s">
        <v>2691</v>
      </c>
      <c r="BJ1" s="132" t="s">
        <v>2737</v>
      </c>
      <c r="BK1" s="132" t="s">
        <v>2518</v>
      </c>
      <c r="BL1" s="132" t="s">
        <v>519</v>
      </c>
      <c r="BM1" s="132" t="s">
        <v>2684</v>
      </c>
      <c r="BN1" s="132" t="s">
        <v>2662</v>
      </c>
      <c r="BO1" s="132" t="s">
        <v>2710</v>
      </c>
      <c r="BP1" s="132" t="s">
        <v>516</v>
      </c>
      <c r="BQ1" s="132" t="s">
        <v>2686</v>
      </c>
      <c r="BR1" s="132" t="s">
        <v>2570</v>
      </c>
      <c r="BS1" s="132" t="s">
        <v>7737</v>
      </c>
      <c r="BT1" s="132" t="s">
        <v>2655</v>
      </c>
      <c r="BU1" s="132" t="s">
        <v>5765</v>
      </c>
      <c r="BV1" s="132" t="s">
        <v>2695</v>
      </c>
      <c r="BW1" s="132" t="s">
        <v>6023</v>
      </c>
      <c r="BX1" s="132" t="s">
        <v>6450</v>
      </c>
      <c r="BY1" s="132" t="s">
        <v>6035</v>
      </c>
      <c r="BZ1" s="132" t="s">
        <v>2535</v>
      </c>
      <c r="CA1" s="132" t="s">
        <v>2693</v>
      </c>
      <c r="CB1" s="132" t="s">
        <v>6031</v>
      </c>
      <c r="CC1" s="132" t="s">
        <v>2523</v>
      </c>
      <c r="CD1" s="132" t="s">
        <v>2721</v>
      </c>
      <c r="CE1" s="132" t="s">
        <v>2587</v>
      </c>
      <c r="CF1" s="132" t="s">
        <v>2714</v>
      </c>
      <c r="CG1" s="132" t="s">
        <v>7739</v>
      </c>
      <c r="CH1" s="132" t="s">
        <v>2553</v>
      </c>
      <c r="CI1" s="132" t="s">
        <v>2619</v>
      </c>
      <c r="CJ1" s="132" t="s">
        <v>2648</v>
      </c>
      <c r="CK1" s="132" t="s">
        <v>2675</v>
      </c>
      <c r="CL1" s="132" t="s">
        <v>5769</v>
      </c>
      <c r="CM1" s="132" t="s">
        <v>7741</v>
      </c>
      <c r="CN1" s="132" t="s">
        <v>2699</v>
      </c>
      <c r="CO1" s="132" t="s">
        <v>2601</v>
      </c>
      <c r="CP1" s="132" t="s">
        <v>2550</v>
      </c>
      <c r="CQ1" s="132" t="s">
        <v>2707</v>
      </c>
      <c r="CR1" s="132" t="s">
        <v>6970</v>
      </c>
      <c r="CS1" s="132" t="s">
        <v>2538</v>
      </c>
      <c r="CT1" s="132" t="s">
        <v>2507</v>
      </c>
      <c r="CU1" s="132" t="s">
        <v>2705</v>
      </c>
      <c r="CV1" s="132" t="s">
        <v>7585</v>
      </c>
      <c r="CW1" s="132" t="s">
        <v>2595</v>
      </c>
      <c r="CX1" s="132" t="s">
        <v>7743</v>
      </c>
      <c r="CY1" s="132" t="s">
        <v>2524</v>
      </c>
      <c r="CZ1" s="132" t="s">
        <v>2559</v>
      </c>
      <c r="DA1" s="132" t="s">
        <v>5719</v>
      </c>
      <c r="DB1" s="132" t="s">
        <v>517</v>
      </c>
      <c r="DC1" s="132" t="s">
        <v>2510</v>
      </c>
      <c r="DD1" s="132" t="s">
        <v>5713</v>
      </c>
      <c r="DE1" s="132" t="s">
        <v>7672</v>
      </c>
      <c r="DF1" s="132" t="s">
        <v>2592</v>
      </c>
      <c r="DG1" s="132" t="s">
        <v>6052</v>
      </c>
      <c r="DH1" s="132" t="s">
        <v>2527</v>
      </c>
      <c r="DI1" s="132" t="s">
        <v>2738</v>
      </c>
      <c r="DJ1" s="132" t="s">
        <v>5767</v>
      </c>
      <c r="DK1" s="132" t="s">
        <v>2673</v>
      </c>
      <c r="DL1" s="132" t="s">
        <v>2668</v>
      </c>
      <c r="DM1" s="132" t="s">
        <v>6037</v>
      </c>
      <c r="DN1" s="132" t="s">
        <v>7745</v>
      </c>
      <c r="DO1" s="132" t="s">
        <v>2561</v>
      </c>
      <c r="DP1" s="132" t="s">
        <v>2744</v>
      </c>
      <c r="DQ1" s="132" t="s">
        <v>2732</v>
      </c>
      <c r="DR1" s="132" t="s">
        <v>7747</v>
      </c>
      <c r="DS1" s="132" t="s">
        <v>2603</v>
      </c>
      <c r="DT1" s="132" t="s">
        <v>552</v>
      </c>
      <c r="DU1" s="132" t="s">
        <v>2638</v>
      </c>
      <c r="DV1" s="132" t="s">
        <v>2658</v>
      </c>
      <c r="DW1" s="132" t="s">
        <v>2621</v>
      </c>
      <c r="DX1" s="132" t="s">
        <v>554</v>
      </c>
      <c r="DY1" s="132" t="s">
        <v>7163</v>
      </c>
      <c r="DZ1" s="132" t="s">
        <v>2703</v>
      </c>
      <c r="EA1" s="132" t="s">
        <v>2734</v>
      </c>
      <c r="EB1" s="132" t="s">
        <v>2647</v>
      </c>
      <c r="EC1" s="132" t="s">
        <v>7749</v>
      </c>
      <c r="ED1" s="132" t="s">
        <v>7751</v>
      </c>
      <c r="EE1" s="132" t="s">
        <v>7753</v>
      </c>
      <c r="EF1" s="132" t="s">
        <v>7586</v>
      </c>
      <c r="EG1" s="132" t="s">
        <v>5711</v>
      </c>
      <c r="EH1" s="132" t="s">
        <v>2529</v>
      </c>
      <c r="EI1" s="132" t="s">
        <v>5764</v>
      </c>
      <c r="EJ1" s="132" t="s">
        <v>6872</v>
      </c>
      <c r="EK1" s="132" t="s">
        <v>2661</v>
      </c>
      <c r="EL1" s="132" t="s">
        <v>2516</v>
      </c>
      <c r="EM1" s="132" t="s">
        <v>7755</v>
      </c>
      <c r="EN1" s="132" t="s">
        <v>2717</v>
      </c>
      <c r="EO1" s="132" t="s">
        <v>7757</v>
      </c>
      <c r="EP1" s="132" t="s">
        <v>6026</v>
      </c>
      <c r="EQ1" s="132" t="s">
        <v>6455</v>
      </c>
      <c r="ER1" s="132" t="s">
        <v>2723</v>
      </c>
      <c r="ES1" s="132" t="s">
        <v>7023</v>
      </c>
      <c r="ET1" s="132" t="s">
        <v>5723</v>
      </c>
      <c r="EU1" s="132" t="s">
        <v>2692</v>
      </c>
      <c r="EV1" s="132" t="s">
        <v>2520</v>
      </c>
      <c r="EW1" s="132" t="s">
        <v>2629</v>
      </c>
      <c r="EX1" s="132" t="s">
        <v>2505</v>
      </c>
      <c r="EY1" s="132" t="s">
        <v>2679</v>
      </c>
      <c r="EZ1" s="132" t="s">
        <v>7759</v>
      </c>
      <c r="FA1" s="132" t="s">
        <v>6972</v>
      </c>
      <c r="FB1" s="132" t="s">
        <v>5721</v>
      </c>
      <c r="FC1" s="132" t="s">
        <v>5717</v>
      </c>
      <c r="FD1" s="132" t="s">
        <v>6003</v>
      </c>
      <c r="FE1" s="132" t="s">
        <v>2584</v>
      </c>
      <c r="FF1" s="132" t="s">
        <v>2640</v>
      </c>
      <c r="FG1" s="132" t="s">
        <v>6453</v>
      </c>
      <c r="FH1" s="132" t="s">
        <v>2645</v>
      </c>
      <c r="FI1" s="132" t="s">
        <v>2568</v>
      </c>
      <c r="FJ1" s="132" t="s">
        <v>2556</v>
      </c>
      <c r="FK1" s="132" t="s">
        <v>2504</v>
      </c>
      <c r="FL1" s="132" t="s">
        <v>2650</v>
      </c>
      <c r="FM1" s="132" t="s">
        <v>2745</v>
      </c>
      <c r="FN1" s="132" t="s">
        <v>7760</v>
      </c>
      <c r="FO1" s="132" t="s">
        <v>2698</v>
      </c>
      <c r="FP1" s="132" t="s">
        <v>6912</v>
      </c>
      <c r="FQ1" s="132" t="s">
        <v>2727</v>
      </c>
      <c r="FR1" s="132" t="s">
        <v>2634</v>
      </c>
      <c r="FS1" s="132" t="s">
        <v>2736</v>
      </c>
      <c r="FT1" s="132" t="s">
        <v>2729</v>
      </c>
      <c r="FU1" s="132" t="s">
        <v>6914</v>
      </c>
      <c r="FV1" s="132" t="s">
        <v>6055</v>
      </c>
      <c r="FW1" s="132" t="s">
        <v>2513</v>
      </c>
      <c r="FX1" s="132" t="s">
        <v>2681</v>
      </c>
      <c r="FY1" s="132" t="s">
        <v>5746</v>
      </c>
      <c r="FZ1" s="132" t="s">
        <v>2502</v>
      </c>
      <c r="GA1" s="132" t="s">
        <v>2580</v>
      </c>
      <c r="GB1" s="132" t="s">
        <v>2664</v>
      </c>
      <c r="GC1" s="132" t="s">
        <v>2614</v>
      </c>
      <c r="GD1" s="132" t="s">
        <v>2642</v>
      </c>
      <c r="GE1" s="132" t="s">
        <v>2532</v>
      </c>
      <c r="GF1" s="132" t="s">
        <v>2597</v>
      </c>
      <c r="GG1" s="132" t="s">
        <v>2609</v>
      </c>
      <c r="GH1" s="132" t="s">
        <v>2677</v>
      </c>
      <c r="GI1" s="132" t="s">
        <v>2660</v>
      </c>
      <c r="GJ1" s="132" t="s">
        <v>553</v>
      </c>
      <c r="GK1" s="132" t="s">
        <v>2617</v>
      </c>
      <c r="GL1" s="132" t="s">
        <v>2650</v>
      </c>
      <c r="GM1" s="132" t="s">
        <v>2645</v>
      </c>
      <c r="GN1" s="132" t="s">
        <v>2634</v>
      </c>
      <c r="GO1" s="132" t="s">
        <v>2640</v>
      </c>
      <c r="GP1" s="132" t="s">
        <v>2729</v>
      </c>
      <c r="GQ1" s="132" t="s">
        <v>2745</v>
      </c>
      <c r="GR1" s="132" t="s">
        <v>5746</v>
      </c>
      <c r="GS1" s="132" t="s">
        <v>6914</v>
      </c>
      <c r="GT1" s="132" t="s">
        <v>2736</v>
      </c>
      <c r="GU1" s="132" t="s">
        <v>6057</v>
      </c>
      <c r="GV1" s="132" t="s">
        <v>6912</v>
      </c>
      <c r="GW1" s="132" t="s">
        <v>2614</v>
      </c>
      <c r="GX1" s="132" t="s">
        <v>2681</v>
      </c>
      <c r="GY1" s="132" t="s">
        <v>2609</v>
      </c>
      <c r="GZ1" s="132" t="s">
        <v>2580</v>
      </c>
      <c r="HA1" s="132" t="s">
        <v>2642</v>
      </c>
      <c r="HB1" s="132" t="s">
        <v>2629</v>
      </c>
      <c r="HC1" s="132" t="s">
        <v>2660</v>
      </c>
      <c r="HD1" s="132" t="s">
        <v>7025</v>
      </c>
      <c r="HE1" s="132" t="s">
        <v>2597</v>
      </c>
      <c r="HF1" s="132" t="s">
        <v>2664</v>
      </c>
      <c r="HG1" s="132" t="s">
        <v>553</v>
      </c>
      <c r="HH1" s="132" t="s">
        <v>2677</v>
      </c>
      <c r="HI1" s="132" t="s">
        <v>2617</v>
      </c>
    </row>
    <row r="2" spans="1:217" x14ac:dyDescent="0.3">
      <c r="A2" s="439" t="s">
        <v>8337</v>
      </c>
      <c r="B2" s="132">
        <v>-0.64</v>
      </c>
      <c r="C2" s="132">
        <v>-1.07</v>
      </c>
      <c r="D2" s="132">
        <v>48.12</v>
      </c>
      <c r="E2" s="132">
        <v>269.72000000000003</v>
      </c>
      <c r="F2" s="132">
        <v>241.8</v>
      </c>
      <c r="G2" s="413" t="s">
        <v>577</v>
      </c>
      <c r="H2" s="348" t="s">
        <v>8337</v>
      </c>
      <c r="I2" s="132">
        <v>2.4620000000000002</v>
      </c>
      <c r="J2" s="132">
        <v>-54</v>
      </c>
      <c r="K2" s="132">
        <v>-7</v>
      </c>
      <c r="L2" s="132" t="b">
        <v>1</v>
      </c>
      <c r="M2" s="132">
        <v>758.22</v>
      </c>
      <c r="N2" s="132">
        <v>19.675999999999998</v>
      </c>
      <c r="O2" s="132">
        <v>38.533999999999999</v>
      </c>
      <c r="P2" s="132">
        <v>3215.4</v>
      </c>
      <c r="Q2" s="132">
        <v>0.88200000000000001</v>
      </c>
      <c r="R2" s="132">
        <v>2835.8150000000001</v>
      </c>
      <c r="S2" s="132">
        <v>5.19</v>
      </c>
      <c r="T2" s="132">
        <v>-60.186</v>
      </c>
      <c r="U2" s="132">
        <v>185.6</v>
      </c>
      <c r="V2" s="132">
        <v>-41</v>
      </c>
      <c r="W2" s="132">
        <v>-41</v>
      </c>
      <c r="X2" s="132">
        <v>20</v>
      </c>
      <c r="Y2" s="132" t="s">
        <v>8337</v>
      </c>
      <c r="Z2" s="132" t="b">
        <v>0</v>
      </c>
      <c r="AA2" s="132">
        <v>0</v>
      </c>
      <c r="AB2" s="132" t="b">
        <v>1</v>
      </c>
      <c r="AC2" s="132">
        <v>63</v>
      </c>
      <c r="AD2" s="132">
        <v>1</v>
      </c>
      <c r="AE2" s="132" t="s">
        <v>24</v>
      </c>
      <c r="AF2" s="132" t="s">
        <v>81</v>
      </c>
      <c r="AG2" s="132" t="s">
        <v>2548</v>
      </c>
    </row>
    <row r="3" spans="1:217" x14ac:dyDescent="0.3">
      <c r="A3" s="132" t="s">
        <v>9200</v>
      </c>
      <c r="B3" s="132">
        <v>1.79</v>
      </c>
      <c r="C3" s="132">
        <v>9.6199999999999992</v>
      </c>
      <c r="D3" s="132">
        <v>14</v>
      </c>
      <c r="E3" s="132">
        <v>27.37</v>
      </c>
      <c r="F3" s="132">
        <v>25.97</v>
      </c>
      <c r="G3" s="366" t="s">
        <v>8361</v>
      </c>
      <c r="H3" s="411" t="s">
        <v>9200</v>
      </c>
      <c r="I3" s="132">
        <v>0.34399999999999997</v>
      </c>
      <c r="J3" s="132">
        <v>-24</v>
      </c>
      <c r="K3" s="132">
        <v>0</v>
      </c>
      <c r="L3" s="132" t="b">
        <v>1</v>
      </c>
      <c r="M3" s="132">
        <v>60.997</v>
      </c>
      <c r="N3" s="132">
        <v>2.0699999999999998</v>
      </c>
      <c r="O3" s="132">
        <v>29.462</v>
      </c>
      <c r="P3" s="132">
        <v>74.180999999999997</v>
      </c>
      <c r="Q3" s="132">
        <v>0.92100000000000004</v>
      </c>
      <c r="R3" s="132">
        <v>68.355999999999995</v>
      </c>
      <c r="S3" s="132">
        <v>1.61</v>
      </c>
      <c r="T3" s="132">
        <v>0</v>
      </c>
      <c r="U3" s="132">
        <v>22.8</v>
      </c>
      <c r="V3" s="132">
        <v>-55</v>
      </c>
      <c r="W3" s="132">
        <v>-44</v>
      </c>
      <c r="X3" s="132">
        <v>544</v>
      </c>
      <c r="Y3" s="132" t="s">
        <v>9200</v>
      </c>
      <c r="Z3" s="132" t="b">
        <v>0</v>
      </c>
      <c r="AA3" s="132">
        <v>0</v>
      </c>
      <c r="AB3" s="132" t="b">
        <v>1</v>
      </c>
      <c r="AC3" s="132">
        <v>41</v>
      </c>
      <c r="AD3" s="132">
        <v>0.995</v>
      </c>
      <c r="AE3" s="132" t="s">
        <v>66</v>
      </c>
      <c r="AF3" s="132" t="s">
        <v>160</v>
      </c>
      <c r="AG3" s="132" t="s">
        <v>2607</v>
      </c>
    </row>
    <row r="4" spans="1:217" x14ac:dyDescent="0.3">
      <c r="A4" s="36" t="s">
        <v>8350</v>
      </c>
      <c r="B4" s="132">
        <v>2.23</v>
      </c>
      <c r="C4" s="132">
        <v>-1.75</v>
      </c>
      <c r="D4" s="132">
        <v>25.16</v>
      </c>
      <c r="E4" s="132">
        <v>56.3</v>
      </c>
      <c r="F4" s="132">
        <v>49.49</v>
      </c>
      <c r="G4" s="357" t="s">
        <v>177</v>
      </c>
      <c r="H4" s="348" t="s">
        <v>8350</v>
      </c>
      <c r="I4" s="132">
        <v>7.2060000000000004</v>
      </c>
      <c r="J4" s="132">
        <v>-78</v>
      </c>
      <c r="K4" s="132">
        <v>-64</v>
      </c>
      <c r="L4" s="132" t="b">
        <v>1</v>
      </c>
      <c r="M4" s="132">
        <v>167.38</v>
      </c>
      <c r="N4" s="132">
        <v>5.6929999999999996</v>
      </c>
      <c r="O4" s="132">
        <v>29.4</v>
      </c>
      <c r="P4" s="132">
        <v>289.892</v>
      </c>
      <c r="Q4" s="132">
        <v>0.93500000000000005</v>
      </c>
      <c r="R4" s="132">
        <v>271.16000000000003</v>
      </c>
      <c r="S4" s="132">
        <v>3.95</v>
      </c>
      <c r="T4" s="132">
        <v>-2.1469999999999998</v>
      </c>
      <c r="U4" s="132">
        <v>17.684999999999999</v>
      </c>
      <c r="V4" s="132">
        <v>-27</v>
      </c>
      <c r="W4" s="132">
        <v>-10</v>
      </c>
      <c r="X4" s="132">
        <v>286</v>
      </c>
      <c r="Y4" s="132" t="s">
        <v>8350</v>
      </c>
      <c r="Z4" s="132" t="b">
        <v>0</v>
      </c>
      <c r="AA4" s="132">
        <v>0</v>
      </c>
      <c r="AB4" s="132" t="b">
        <v>0</v>
      </c>
      <c r="AC4" s="132">
        <v>50</v>
      </c>
      <c r="AD4" s="132">
        <v>0.99</v>
      </c>
      <c r="AE4" s="132" t="s">
        <v>36</v>
      </c>
      <c r="AF4" s="132" t="s">
        <v>243</v>
      </c>
      <c r="AG4" s="132" t="s">
        <v>402</v>
      </c>
    </row>
    <row r="5" spans="1:217" x14ac:dyDescent="0.3">
      <c r="A5" s="132" t="s">
        <v>6504</v>
      </c>
      <c r="B5" s="132">
        <v>-0.14000000000000001</v>
      </c>
      <c r="C5" s="132">
        <v>7.88</v>
      </c>
      <c r="D5" s="132">
        <v>20.260000000000002</v>
      </c>
      <c r="E5" s="132">
        <v>31.6</v>
      </c>
      <c r="F5" s="132">
        <v>43.62</v>
      </c>
      <c r="G5" s="356" t="s">
        <v>225</v>
      </c>
      <c r="H5" s="348" t="s">
        <v>6504</v>
      </c>
      <c r="I5" s="132">
        <v>0.94599999999999995</v>
      </c>
      <c r="J5" s="132">
        <v>-67</v>
      </c>
      <c r="K5" s="132">
        <v>-42</v>
      </c>
      <c r="L5" s="132" t="b">
        <v>1</v>
      </c>
      <c r="M5" s="132">
        <v>110.929</v>
      </c>
      <c r="N5" s="132">
        <v>3.8029999999999999</v>
      </c>
      <c r="O5" s="132">
        <v>29.166</v>
      </c>
      <c r="P5" s="132">
        <v>159.64400000000001</v>
      </c>
      <c r="Q5" s="132">
        <v>0.90900000000000003</v>
      </c>
      <c r="R5" s="132">
        <v>145.142</v>
      </c>
      <c r="S5" s="132">
        <v>2.91</v>
      </c>
      <c r="T5" s="132">
        <v>-39.378</v>
      </c>
      <c r="U5" s="132">
        <v>34.9</v>
      </c>
      <c r="V5" s="132">
        <v>27</v>
      </c>
      <c r="W5" s="132">
        <v>64</v>
      </c>
      <c r="X5" s="132">
        <v>196</v>
      </c>
      <c r="Y5" s="132" t="s">
        <v>6504</v>
      </c>
      <c r="Z5" s="132" t="b">
        <v>0</v>
      </c>
      <c r="AA5" s="132">
        <v>0</v>
      </c>
      <c r="AB5" s="132" t="b">
        <v>1</v>
      </c>
      <c r="AC5" s="132">
        <v>48</v>
      </c>
      <c r="AD5" s="132">
        <v>0.98499999999999999</v>
      </c>
      <c r="AE5" s="132" t="s">
        <v>24</v>
      </c>
      <c r="AF5" s="132" t="s">
        <v>441</v>
      </c>
      <c r="AG5" s="132" t="s">
        <v>6911</v>
      </c>
    </row>
    <row r="6" spans="1:217" x14ac:dyDescent="0.3">
      <c r="A6" s="132" t="s">
        <v>6786</v>
      </c>
      <c r="B6" s="132">
        <v>1.62</v>
      </c>
      <c r="C6" s="132">
        <v>2.29</v>
      </c>
      <c r="D6" s="132">
        <v>7.31</v>
      </c>
      <c r="E6" s="132">
        <v>24.29</v>
      </c>
      <c r="F6" s="132">
        <v>25.49</v>
      </c>
      <c r="G6" s="388" t="s">
        <v>81</v>
      </c>
      <c r="H6" s="346" t="s">
        <v>6786</v>
      </c>
      <c r="I6" s="132">
        <v>34.847000000000001</v>
      </c>
      <c r="J6" s="132">
        <v>-26</v>
      </c>
      <c r="K6" s="132">
        <v>-2</v>
      </c>
      <c r="L6" s="132" t="b">
        <v>1</v>
      </c>
      <c r="M6" s="132">
        <v>71.989999999999995</v>
      </c>
      <c r="N6" s="132">
        <v>2.9350000000000001</v>
      </c>
      <c r="O6" s="132">
        <v>24.530999999999999</v>
      </c>
      <c r="P6" s="132">
        <v>90.462999999999994</v>
      </c>
      <c r="Q6" s="132">
        <v>0.88300000000000001</v>
      </c>
      <c r="R6" s="132">
        <v>79.891999999999996</v>
      </c>
      <c r="S6" s="132">
        <v>1.84</v>
      </c>
      <c r="T6" s="132">
        <v>-103.98699999999999</v>
      </c>
      <c r="U6" s="132">
        <v>169.6</v>
      </c>
      <c r="V6" s="132">
        <v>15</v>
      </c>
      <c r="W6" s="132">
        <v>38</v>
      </c>
      <c r="X6" s="132">
        <v>63</v>
      </c>
      <c r="Y6" s="132" t="s">
        <v>6786</v>
      </c>
      <c r="Z6" s="132" t="b">
        <v>0</v>
      </c>
      <c r="AA6" s="132">
        <v>0</v>
      </c>
      <c r="AB6" s="132" t="b">
        <v>1</v>
      </c>
      <c r="AC6" s="132">
        <v>51</v>
      </c>
      <c r="AD6" s="132">
        <v>0.98</v>
      </c>
      <c r="AE6" s="132" t="s">
        <v>28</v>
      </c>
      <c r="AF6" s="132" t="s">
        <v>162</v>
      </c>
      <c r="AG6" s="132" t="s">
        <v>5710</v>
      </c>
    </row>
    <row r="7" spans="1:217" x14ac:dyDescent="0.3">
      <c r="A7" s="132" t="s">
        <v>6502</v>
      </c>
      <c r="B7" s="132">
        <v>1.44</v>
      </c>
      <c r="C7" s="132">
        <v>-1.85</v>
      </c>
      <c r="D7" s="132">
        <v>20.45</v>
      </c>
      <c r="E7" s="132">
        <v>25.59</v>
      </c>
      <c r="F7" s="132">
        <v>26.49</v>
      </c>
      <c r="G7" s="367" t="s">
        <v>27</v>
      </c>
      <c r="H7" s="410" t="s">
        <v>6502</v>
      </c>
      <c r="I7" s="132">
        <v>0.67200000000000004</v>
      </c>
      <c r="J7" s="132">
        <v>-16</v>
      </c>
      <c r="K7" s="132">
        <v>-2</v>
      </c>
      <c r="L7" s="132" t="b">
        <v>1</v>
      </c>
      <c r="M7" s="132">
        <v>101.398</v>
      </c>
      <c r="N7" s="132">
        <v>4.3040000000000003</v>
      </c>
      <c r="O7" s="132">
        <v>23.561</v>
      </c>
      <c r="P7" s="132">
        <v>144.91999999999999</v>
      </c>
      <c r="Q7" s="132">
        <v>0.88400000000000001</v>
      </c>
      <c r="R7" s="132">
        <v>128.04900000000001</v>
      </c>
      <c r="S7" s="132">
        <v>1.73</v>
      </c>
      <c r="T7" s="132">
        <v>54.466000000000001</v>
      </c>
      <c r="U7" s="132">
        <v>10.6</v>
      </c>
      <c r="V7" s="132">
        <v>-38</v>
      </c>
      <c r="W7" s="132">
        <v>-29</v>
      </c>
      <c r="X7" s="132">
        <v>1089</v>
      </c>
      <c r="Y7" s="132" t="s">
        <v>6502</v>
      </c>
      <c r="Z7" s="132" t="b">
        <v>0</v>
      </c>
      <c r="AA7" s="132">
        <v>0</v>
      </c>
      <c r="AB7" s="132" t="b">
        <v>1</v>
      </c>
      <c r="AC7" s="132">
        <v>41</v>
      </c>
      <c r="AD7" s="132">
        <v>0.97599999999999998</v>
      </c>
      <c r="AE7" s="132" t="s">
        <v>24</v>
      </c>
      <c r="AF7" s="132" t="s">
        <v>56</v>
      </c>
      <c r="AG7" s="132" t="s">
        <v>2683</v>
      </c>
    </row>
    <row r="8" spans="1:217" x14ac:dyDescent="0.3">
      <c r="A8" s="132" t="s">
        <v>6516</v>
      </c>
      <c r="B8" s="132">
        <v>12.75</v>
      </c>
      <c r="C8" s="132">
        <v>11.75</v>
      </c>
      <c r="D8" s="132">
        <v>61.96</v>
      </c>
      <c r="E8" s="132">
        <v>81.400000000000006</v>
      </c>
      <c r="F8" s="132">
        <v>80.25</v>
      </c>
      <c r="G8" s="357" t="s">
        <v>827</v>
      </c>
      <c r="H8" s="348" t="s">
        <v>6516</v>
      </c>
      <c r="I8" s="132">
        <v>3.27</v>
      </c>
      <c r="J8" s="132">
        <v>-63</v>
      </c>
      <c r="K8" s="132">
        <v>-29</v>
      </c>
      <c r="L8" s="132" t="b">
        <v>1</v>
      </c>
      <c r="M8" s="132">
        <v>202.72499999999999</v>
      </c>
      <c r="N8" s="132">
        <v>8.6890000000000001</v>
      </c>
      <c r="O8" s="132">
        <v>23.332000000000001</v>
      </c>
      <c r="P8" s="132">
        <v>398.11099999999999</v>
      </c>
      <c r="Q8" s="132">
        <v>0.91400000000000003</v>
      </c>
      <c r="R8" s="132">
        <v>363.95600000000002</v>
      </c>
      <c r="S8" s="132">
        <v>3.55</v>
      </c>
      <c r="T8" s="132">
        <v>103.578</v>
      </c>
      <c r="U8" s="132">
        <v>114.1</v>
      </c>
      <c r="V8" s="132">
        <v>89</v>
      </c>
      <c r="W8" s="132">
        <v>60</v>
      </c>
      <c r="X8" s="132">
        <v>49</v>
      </c>
      <c r="Y8" s="132" t="s">
        <v>6516</v>
      </c>
      <c r="Z8" s="132" t="b">
        <v>0</v>
      </c>
      <c r="AA8" s="132">
        <v>0</v>
      </c>
      <c r="AB8" s="132" t="b">
        <v>1</v>
      </c>
      <c r="AC8" s="132">
        <v>58</v>
      </c>
      <c r="AD8" s="132">
        <v>0.97099999999999997</v>
      </c>
      <c r="AE8" s="132" t="s">
        <v>31</v>
      </c>
      <c r="AF8" s="132" t="s">
        <v>130</v>
      </c>
      <c r="AG8" s="132" t="s">
        <v>6022</v>
      </c>
    </row>
    <row r="9" spans="1:217" x14ac:dyDescent="0.3">
      <c r="A9" s="132" t="s">
        <v>8342</v>
      </c>
      <c r="B9" s="132">
        <v>-0.18</v>
      </c>
      <c r="C9" s="132">
        <v>1.03</v>
      </c>
      <c r="D9" s="132">
        <v>11.66</v>
      </c>
      <c r="E9" s="132">
        <v>29.12</v>
      </c>
      <c r="F9" s="132">
        <v>29.43</v>
      </c>
      <c r="G9" s="359" t="s">
        <v>70</v>
      </c>
      <c r="H9" s="409" t="s">
        <v>8342</v>
      </c>
      <c r="I9" s="132">
        <v>4.734</v>
      </c>
      <c r="J9" s="132">
        <v>-37</v>
      </c>
      <c r="K9" s="132">
        <v>-5</v>
      </c>
      <c r="L9" s="132" t="b">
        <v>1</v>
      </c>
      <c r="M9" s="132">
        <v>73.78</v>
      </c>
      <c r="N9" s="132">
        <v>3.2789999999999999</v>
      </c>
      <c r="O9" s="132">
        <v>22.504000000000001</v>
      </c>
      <c r="P9" s="132">
        <v>88.328999999999994</v>
      </c>
      <c r="Q9" s="132">
        <v>0.879</v>
      </c>
      <c r="R9" s="132">
        <v>77.626000000000005</v>
      </c>
      <c r="S9" s="132">
        <v>2.38</v>
      </c>
      <c r="T9" s="132">
        <v>-27.193000000000001</v>
      </c>
      <c r="U9" s="132">
        <v>108.2</v>
      </c>
      <c r="V9" s="132">
        <v>-15</v>
      </c>
      <c r="W9" s="132">
        <v>-4</v>
      </c>
      <c r="X9" s="132">
        <v>77</v>
      </c>
      <c r="Y9" s="132" t="s">
        <v>8342</v>
      </c>
      <c r="Z9" s="132" t="b">
        <v>0</v>
      </c>
      <c r="AA9" s="132">
        <v>0</v>
      </c>
      <c r="AB9" s="132" t="b">
        <v>1</v>
      </c>
      <c r="AC9" s="132">
        <v>48</v>
      </c>
      <c r="AD9" s="132">
        <v>0.96599999999999997</v>
      </c>
      <c r="AE9" s="132" t="s">
        <v>28</v>
      </c>
      <c r="AF9" s="132" t="s">
        <v>2828</v>
      </c>
      <c r="AG9" s="132" t="s">
        <v>497</v>
      </c>
    </row>
    <row r="10" spans="1:217" x14ac:dyDescent="0.3">
      <c r="A10" s="132" t="s">
        <v>8341</v>
      </c>
      <c r="B10" s="132">
        <v>-1.6</v>
      </c>
      <c r="C10" s="132">
        <v>4.6399999999999997</v>
      </c>
      <c r="D10" s="132">
        <v>10.35</v>
      </c>
      <c r="E10" s="132">
        <v>50.03</v>
      </c>
      <c r="F10" s="132">
        <v>49.27</v>
      </c>
      <c r="G10" s="363" t="s">
        <v>84</v>
      </c>
      <c r="H10" s="410" t="s">
        <v>8341</v>
      </c>
      <c r="I10" s="132">
        <v>14.993</v>
      </c>
      <c r="J10" s="132">
        <v>-48</v>
      </c>
      <c r="K10" s="132">
        <v>-4</v>
      </c>
      <c r="L10" s="132" t="b">
        <v>1</v>
      </c>
      <c r="M10" s="132">
        <v>125.355</v>
      </c>
      <c r="N10" s="132">
        <v>5.883</v>
      </c>
      <c r="O10" s="132">
        <v>21.306999999999999</v>
      </c>
      <c r="P10" s="132">
        <v>172.572</v>
      </c>
      <c r="Q10" s="132">
        <v>0.84099999999999997</v>
      </c>
      <c r="R10" s="132">
        <v>145.06800000000001</v>
      </c>
      <c r="S10" s="132">
        <v>2.84</v>
      </c>
      <c r="T10" s="132">
        <v>28.684999999999999</v>
      </c>
      <c r="U10" s="132">
        <v>51.64</v>
      </c>
      <c r="V10" s="132">
        <v>14</v>
      </c>
      <c r="W10" s="132">
        <v>35</v>
      </c>
      <c r="X10" s="132">
        <v>136</v>
      </c>
      <c r="Y10" s="132" t="s">
        <v>8341</v>
      </c>
      <c r="Z10" s="132" t="b">
        <v>0</v>
      </c>
      <c r="AA10" s="132">
        <v>0</v>
      </c>
      <c r="AB10" s="132" t="b">
        <v>1</v>
      </c>
      <c r="AC10" s="132">
        <v>60</v>
      </c>
      <c r="AD10" s="132">
        <v>0.96099999999999997</v>
      </c>
      <c r="AE10" s="132" t="s">
        <v>36</v>
      </c>
      <c r="AF10" s="132" t="s">
        <v>365</v>
      </c>
      <c r="AG10" s="132" t="s">
        <v>2731</v>
      </c>
    </row>
    <row r="11" spans="1:217" x14ac:dyDescent="0.3">
      <c r="A11" s="132" t="s">
        <v>8344</v>
      </c>
      <c r="B11" s="132">
        <v>-2.16</v>
      </c>
      <c r="C11" s="132">
        <v>0.87</v>
      </c>
      <c r="D11" s="132">
        <v>6.49</v>
      </c>
      <c r="E11" s="132">
        <v>25.87</v>
      </c>
      <c r="F11" s="132">
        <v>20.23</v>
      </c>
      <c r="G11" s="252" t="s">
        <v>54</v>
      </c>
      <c r="H11" s="411" t="s">
        <v>8344</v>
      </c>
      <c r="I11" s="132">
        <v>6.1890000000000001</v>
      </c>
      <c r="J11" s="132">
        <v>-21</v>
      </c>
      <c r="K11" s="132">
        <v>-3</v>
      </c>
      <c r="L11" s="132" t="b">
        <v>1</v>
      </c>
      <c r="M11" s="132">
        <v>61.89</v>
      </c>
      <c r="N11" s="132">
        <v>3.0529999999999999</v>
      </c>
      <c r="O11" s="132">
        <v>20.27</v>
      </c>
      <c r="P11" s="132">
        <v>75.191999999999993</v>
      </c>
      <c r="Q11" s="132">
        <v>0.85</v>
      </c>
      <c r="R11" s="132">
        <v>63.896999999999998</v>
      </c>
      <c r="S11" s="132">
        <v>2.13</v>
      </c>
      <c r="T11" s="132">
        <v>-98.622</v>
      </c>
      <c r="U11" s="132">
        <v>37.08</v>
      </c>
      <c r="V11" s="132">
        <v>62</v>
      </c>
      <c r="W11" s="132">
        <v>109</v>
      </c>
      <c r="X11" s="132">
        <v>252</v>
      </c>
      <c r="Y11" s="132" t="s">
        <v>8344</v>
      </c>
      <c r="Z11" s="132" t="b">
        <v>0</v>
      </c>
      <c r="AA11" s="132">
        <v>0</v>
      </c>
      <c r="AB11" s="132" t="b">
        <v>1</v>
      </c>
      <c r="AC11" s="132">
        <v>49</v>
      </c>
      <c r="AD11" s="132">
        <v>0.95599999999999996</v>
      </c>
      <c r="AE11" s="132" t="s">
        <v>24</v>
      </c>
      <c r="AF11" s="132" t="s">
        <v>56</v>
      </c>
      <c r="AG11" s="132" t="s">
        <v>6969</v>
      </c>
    </row>
    <row r="12" spans="1:217" x14ac:dyDescent="0.3">
      <c r="A12" s="36" t="s">
        <v>8353</v>
      </c>
      <c r="B12" s="132">
        <v>0.85</v>
      </c>
      <c r="C12" s="132">
        <v>3.2</v>
      </c>
      <c r="D12" s="132">
        <v>5.78</v>
      </c>
      <c r="E12" s="132">
        <v>15.26</v>
      </c>
      <c r="F12" s="132">
        <v>17.55</v>
      </c>
      <c r="G12" s="357" t="s">
        <v>121</v>
      </c>
      <c r="H12" s="348" t="s">
        <v>8353</v>
      </c>
      <c r="I12" s="132">
        <v>0.82699999999999996</v>
      </c>
      <c r="J12" s="132">
        <v>-27</v>
      </c>
      <c r="K12" s="132">
        <v>-12</v>
      </c>
      <c r="L12" s="132" t="b">
        <v>1</v>
      </c>
      <c r="M12" s="132">
        <v>39.450000000000003</v>
      </c>
      <c r="N12" s="132">
        <v>1.9670000000000001</v>
      </c>
      <c r="O12" s="132">
        <v>20.056999999999999</v>
      </c>
      <c r="P12" s="132">
        <v>43.96</v>
      </c>
      <c r="Q12" s="132">
        <v>0.84699999999999998</v>
      </c>
      <c r="R12" s="132">
        <v>37.246000000000002</v>
      </c>
      <c r="S12" s="132">
        <v>1.92</v>
      </c>
      <c r="T12" s="132">
        <v>161.035</v>
      </c>
      <c r="U12" s="132">
        <v>177.5</v>
      </c>
      <c r="V12" s="132">
        <v>-11</v>
      </c>
      <c r="W12" s="132">
        <v>34</v>
      </c>
      <c r="X12" s="132">
        <v>58</v>
      </c>
      <c r="Y12" s="132" t="s">
        <v>8353</v>
      </c>
      <c r="Z12" s="132" t="b">
        <v>0</v>
      </c>
      <c r="AA12" s="132">
        <v>0</v>
      </c>
      <c r="AB12" s="132" t="b">
        <v>1</v>
      </c>
      <c r="AC12" s="132">
        <v>47</v>
      </c>
      <c r="AD12" s="132">
        <v>0.95099999999999996</v>
      </c>
      <c r="AE12" s="132" t="s">
        <v>24</v>
      </c>
      <c r="AF12" s="132" t="s">
        <v>280</v>
      </c>
      <c r="AG12" s="132" t="s">
        <v>2637</v>
      </c>
    </row>
    <row r="13" spans="1:217" x14ac:dyDescent="0.3">
      <c r="A13" s="36" t="s">
        <v>8517</v>
      </c>
      <c r="B13" s="132">
        <v>2.46</v>
      </c>
      <c r="C13" s="132">
        <v>7.3</v>
      </c>
      <c r="D13" s="132">
        <v>10.130000000000001</v>
      </c>
      <c r="E13" s="132">
        <v>22.25</v>
      </c>
      <c r="F13" s="132">
        <v>22.85</v>
      </c>
      <c r="G13" s="367" t="s">
        <v>6525</v>
      </c>
      <c r="H13" s="410" t="s">
        <v>8517</v>
      </c>
      <c r="I13" s="132">
        <v>0.33300000000000002</v>
      </c>
      <c r="J13" s="132">
        <v>-29</v>
      </c>
      <c r="K13" s="132">
        <v>-1</v>
      </c>
      <c r="L13" s="132" t="b">
        <v>1</v>
      </c>
      <c r="M13" s="132">
        <v>52.619</v>
      </c>
      <c r="N13" s="132">
        <v>2.641</v>
      </c>
      <c r="O13" s="132">
        <v>19.922000000000001</v>
      </c>
      <c r="P13" s="132">
        <v>62.204999999999998</v>
      </c>
      <c r="Q13" s="132">
        <v>0.84899999999999998</v>
      </c>
      <c r="R13" s="132">
        <v>52.834000000000003</v>
      </c>
      <c r="S13" s="132">
        <v>1.7</v>
      </c>
      <c r="T13" s="132">
        <v>-70.406000000000006</v>
      </c>
      <c r="U13" s="132">
        <v>50</v>
      </c>
      <c r="V13" s="132">
        <v>-44</v>
      </c>
      <c r="W13" s="132">
        <v>-22</v>
      </c>
      <c r="X13" s="132">
        <v>234</v>
      </c>
      <c r="Y13" s="132" t="s">
        <v>8517</v>
      </c>
      <c r="Z13" s="132" t="b">
        <v>0</v>
      </c>
      <c r="AA13" s="132">
        <v>0</v>
      </c>
      <c r="AB13" s="132" t="b">
        <v>1</v>
      </c>
      <c r="AC13" s="132">
        <v>42</v>
      </c>
      <c r="AD13" s="132">
        <v>0.94599999999999995</v>
      </c>
      <c r="AE13" s="132" t="s">
        <v>24</v>
      </c>
      <c r="AF13" s="132" t="s">
        <v>56</v>
      </c>
      <c r="AG13" s="132" t="s">
        <v>2713</v>
      </c>
    </row>
    <row r="14" spans="1:217" x14ac:dyDescent="0.3">
      <c r="A14" s="132" t="s">
        <v>8492</v>
      </c>
      <c r="B14" s="132">
        <v>0.35</v>
      </c>
      <c r="C14" s="132">
        <v>2.14</v>
      </c>
      <c r="D14" s="132">
        <v>12.16</v>
      </c>
      <c r="E14" s="132">
        <v>10.85</v>
      </c>
      <c r="F14" s="132">
        <v>13.04</v>
      </c>
      <c r="G14" s="248" t="s">
        <v>27</v>
      </c>
      <c r="H14" s="351" t="s">
        <v>8492</v>
      </c>
      <c r="I14" s="132">
        <v>0.312</v>
      </c>
      <c r="J14" s="132">
        <v>-37</v>
      </c>
      <c r="K14" s="132">
        <v>-5</v>
      </c>
      <c r="L14" s="132" t="b">
        <v>1</v>
      </c>
      <c r="M14" s="132">
        <v>50.219000000000001</v>
      </c>
      <c r="N14" s="132">
        <v>2.5409999999999999</v>
      </c>
      <c r="O14" s="132">
        <v>19.760000000000002</v>
      </c>
      <c r="P14" s="132">
        <v>62.768999999999998</v>
      </c>
      <c r="Q14" s="132">
        <v>0.85199999999999998</v>
      </c>
      <c r="R14" s="132">
        <v>53.468000000000004</v>
      </c>
      <c r="S14" s="132">
        <v>3.22</v>
      </c>
      <c r="T14" s="132">
        <v>-21.727</v>
      </c>
      <c r="U14" s="132">
        <v>5.72</v>
      </c>
      <c r="V14" s="132">
        <v>-10</v>
      </c>
      <c r="W14" s="132">
        <v>-30</v>
      </c>
      <c r="X14" s="132">
        <v>1086</v>
      </c>
      <c r="Y14" s="132" t="s">
        <v>8492</v>
      </c>
      <c r="Z14" s="132" t="b">
        <v>0</v>
      </c>
      <c r="AA14" s="132">
        <v>0</v>
      </c>
      <c r="AB14" s="132" t="b">
        <v>1</v>
      </c>
      <c r="AC14" s="132">
        <v>41</v>
      </c>
      <c r="AD14" s="132">
        <v>0.94099999999999995</v>
      </c>
      <c r="AE14" s="132" t="s">
        <v>28</v>
      </c>
      <c r="AF14" s="132" t="s">
        <v>137</v>
      </c>
      <c r="AG14" s="132" t="s">
        <v>2654</v>
      </c>
    </row>
    <row r="15" spans="1:217" x14ac:dyDescent="0.3">
      <c r="A15" s="132" t="s">
        <v>9141</v>
      </c>
      <c r="B15" s="132">
        <v>-5.19</v>
      </c>
      <c r="C15" s="132">
        <v>1.74</v>
      </c>
      <c r="D15" s="132">
        <v>7.35</v>
      </c>
      <c r="E15" s="132">
        <v>10.19</v>
      </c>
      <c r="F15" s="132">
        <v>8.9600000000000009</v>
      </c>
      <c r="G15" s="357" t="s">
        <v>326</v>
      </c>
      <c r="H15" s="348" t="s">
        <v>9141</v>
      </c>
      <c r="I15" s="132">
        <v>2.5270000000000001</v>
      </c>
      <c r="J15" s="132">
        <v>-24</v>
      </c>
      <c r="K15" s="132">
        <v>-7</v>
      </c>
      <c r="L15" s="132" t="b">
        <v>1</v>
      </c>
      <c r="M15" s="132">
        <v>44.841999999999999</v>
      </c>
      <c r="N15" s="132">
        <v>2.3180000000000001</v>
      </c>
      <c r="O15" s="132">
        <v>19.343</v>
      </c>
      <c r="P15" s="132">
        <v>52.398000000000003</v>
      </c>
      <c r="Q15" s="132">
        <v>0.84399999999999997</v>
      </c>
      <c r="R15" s="132">
        <v>44.228000000000002</v>
      </c>
      <c r="S15" s="132">
        <v>2.41</v>
      </c>
      <c r="T15" s="132">
        <v>-156.06399999999999</v>
      </c>
      <c r="U15" s="132">
        <v>146</v>
      </c>
      <c r="V15" s="132">
        <v>-9</v>
      </c>
      <c r="W15" s="132">
        <v>52</v>
      </c>
      <c r="X15" s="132">
        <v>56</v>
      </c>
      <c r="Y15" s="132" t="s">
        <v>9141</v>
      </c>
      <c r="Z15" s="132" t="b">
        <v>0</v>
      </c>
      <c r="AA15" s="132">
        <v>0</v>
      </c>
      <c r="AB15" s="132" t="b">
        <v>0</v>
      </c>
      <c r="AC15" s="132">
        <v>45</v>
      </c>
      <c r="AD15" s="132">
        <v>0.93700000000000006</v>
      </c>
      <c r="AE15" s="132" t="s">
        <v>36</v>
      </c>
      <c r="AF15" s="132" t="s">
        <v>191</v>
      </c>
      <c r="AG15" s="132" t="s">
        <v>5763</v>
      </c>
    </row>
    <row r="16" spans="1:217" x14ac:dyDescent="0.3">
      <c r="A16" s="36" t="s">
        <v>8488</v>
      </c>
      <c r="B16" s="132">
        <v>7.39</v>
      </c>
      <c r="C16" s="132">
        <v>2.5299999999999998</v>
      </c>
      <c r="D16" s="132">
        <v>17.2</v>
      </c>
      <c r="E16" s="132">
        <v>98.66</v>
      </c>
      <c r="F16" s="132">
        <v>71.88</v>
      </c>
      <c r="G16" s="357" t="s">
        <v>127</v>
      </c>
      <c r="H16" s="348" t="s">
        <v>8488</v>
      </c>
      <c r="I16" s="132">
        <v>0.48499999999999999</v>
      </c>
      <c r="J16" s="132">
        <v>-65</v>
      </c>
      <c r="K16" s="132">
        <v>-12</v>
      </c>
      <c r="L16" s="132" t="b">
        <v>1</v>
      </c>
      <c r="M16" s="132">
        <v>136.017</v>
      </c>
      <c r="N16" s="132">
        <v>7.2489999999999997</v>
      </c>
      <c r="O16" s="132">
        <v>18.763999999999999</v>
      </c>
      <c r="P16" s="132">
        <v>168.22900000000001</v>
      </c>
      <c r="Q16" s="132">
        <v>0.8</v>
      </c>
      <c r="R16" s="132">
        <v>134.50899999999999</v>
      </c>
      <c r="S16" s="132">
        <v>2.8</v>
      </c>
      <c r="T16" s="132">
        <v>55.673999999999999</v>
      </c>
      <c r="U16" s="132">
        <v>38.5</v>
      </c>
      <c r="V16" s="132">
        <v>-4</v>
      </c>
      <c r="W16" s="132">
        <v>4</v>
      </c>
      <c r="X16" s="132">
        <v>185</v>
      </c>
      <c r="Y16" s="132" t="s">
        <v>8488</v>
      </c>
      <c r="Z16" s="132" t="b">
        <v>0</v>
      </c>
      <c r="AA16" s="132">
        <v>0</v>
      </c>
      <c r="AB16" s="132" t="b">
        <v>1</v>
      </c>
      <c r="AC16" s="132">
        <v>54</v>
      </c>
      <c r="AD16" s="132">
        <v>0.93200000000000005</v>
      </c>
      <c r="AE16" s="132" t="s">
        <v>24</v>
      </c>
      <c r="AF16" s="132" t="s">
        <v>512</v>
      </c>
      <c r="AG16" s="132" t="s">
        <v>2600</v>
      </c>
    </row>
    <row r="17" spans="1:33" x14ac:dyDescent="0.3">
      <c r="A17" s="132" t="s">
        <v>8490</v>
      </c>
      <c r="B17" s="132">
        <v>-6.3</v>
      </c>
      <c r="C17" s="132">
        <v>-0.8</v>
      </c>
      <c r="D17" s="132">
        <v>55.16</v>
      </c>
      <c r="E17" s="132">
        <v>80.150000000000006</v>
      </c>
      <c r="F17" s="132">
        <v>69.09</v>
      </c>
      <c r="G17" s="364" t="s">
        <v>111</v>
      </c>
      <c r="H17" s="410" t="s">
        <v>8490</v>
      </c>
      <c r="I17" s="132">
        <v>0.435</v>
      </c>
      <c r="J17" s="132">
        <v>-70</v>
      </c>
      <c r="K17" s="132">
        <v>-9</v>
      </c>
      <c r="L17" s="132" t="b">
        <v>1</v>
      </c>
      <c r="M17" s="132">
        <v>234.04499999999999</v>
      </c>
      <c r="N17" s="132">
        <v>12.477</v>
      </c>
      <c r="O17" s="132">
        <v>18.757999999999999</v>
      </c>
      <c r="P17" s="132">
        <v>496.85300000000001</v>
      </c>
      <c r="Q17" s="132">
        <v>0.86199999999999999</v>
      </c>
      <c r="R17" s="132">
        <v>428.42399999999998</v>
      </c>
      <c r="S17" s="132">
        <v>4.82</v>
      </c>
      <c r="T17" s="132">
        <v>-33.468000000000004</v>
      </c>
      <c r="U17" s="132">
        <v>14.88</v>
      </c>
      <c r="V17" s="132">
        <v>32</v>
      </c>
      <c r="W17" s="132">
        <v>5</v>
      </c>
      <c r="X17" s="132">
        <v>278</v>
      </c>
      <c r="Y17" s="132" t="s">
        <v>8490</v>
      </c>
      <c r="Z17" s="132" t="b">
        <v>0</v>
      </c>
      <c r="AA17" s="132">
        <v>0</v>
      </c>
      <c r="AB17" s="132" t="b">
        <v>1</v>
      </c>
      <c r="AC17" s="132">
        <v>49</v>
      </c>
      <c r="AD17" s="132">
        <v>0.92700000000000005</v>
      </c>
      <c r="AE17" s="132" t="s">
        <v>24</v>
      </c>
      <c r="AF17" s="132" t="s">
        <v>56</v>
      </c>
      <c r="AG17" s="132" t="s">
        <v>5761</v>
      </c>
    </row>
    <row r="18" spans="1:33" x14ac:dyDescent="0.3">
      <c r="A18" s="132" t="s">
        <v>6507</v>
      </c>
      <c r="B18" s="132">
        <v>-8.8699999999999992</v>
      </c>
      <c r="C18" s="132">
        <v>-8.3000000000000007</v>
      </c>
      <c r="D18" s="132">
        <v>-2.94</v>
      </c>
      <c r="E18" s="132">
        <v>3.91</v>
      </c>
      <c r="F18" s="132">
        <v>4.7</v>
      </c>
      <c r="G18" s="356" t="s">
        <v>5664</v>
      </c>
      <c r="H18" s="348" t="s">
        <v>6507</v>
      </c>
      <c r="I18" s="132">
        <v>19.22</v>
      </c>
      <c r="J18" s="132">
        <v>-48</v>
      </c>
      <c r="K18" s="132">
        <v>-35</v>
      </c>
      <c r="L18" s="132" t="b">
        <v>0</v>
      </c>
      <c r="M18" s="132">
        <v>56.8</v>
      </c>
      <c r="N18" s="132">
        <v>3.028</v>
      </c>
      <c r="O18" s="132">
        <v>18.756</v>
      </c>
      <c r="P18" s="132">
        <v>74.432000000000002</v>
      </c>
      <c r="Q18" s="132">
        <v>0.82699999999999996</v>
      </c>
      <c r="R18" s="132">
        <v>61.545999999999999</v>
      </c>
      <c r="S18" s="132">
        <v>3.12</v>
      </c>
      <c r="T18" s="132">
        <v>-258.35700000000003</v>
      </c>
      <c r="U18" s="132">
        <v>24.08</v>
      </c>
      <c r="V18" s="132">
        <v>230</v>
      </c>
      <c r="W18" s="132">
        <v>274</v>
      </c>
      <c r="X18" s="132">
        <v>266</v>
      </c>
      <c r="Y18" s="132" t="s">
        <v>6507</v>
      </c>
      <c r="Z18" s="132" t="b">
        <v>0</v>
      </c>
      <c r="AA18" s="132">
        <v>0</v>
      </c>
      <c r="AB18" s="132" t="b">
        <v>0</v>
      </c>
      <c r="AC18" s="132">
        <v>54</v>
      </c>
      <c r="AD18" s="132">
        <v>0.92200000000000004</v>
      </c>
      <c r="AE18" s="132" t="s">
        <v>24</v>
      </c>
      <c r="AF18" s="132" t="s">
        <v>56</v>
      </c>
      <c r="AG18" s="132" t="s">
        <v>2628</v>
      </c>
    </row>
    <row r="19" spans="1:33" x14ac:dyDescent="0.3">
      <c r="A19" s="132" t="s">
        <v>8346</v>
      </c>
      <c r="B19" s="132">
        <v>-4.03</v>
      </c>
      <c r="C19" s="132">
        <v>-4.58</v>
      </c>
      <c r="D19" s="132">
        <v>7.22</v>
      </c>
      <c r="E19" s="132">
        <v>23.33</v>
      </c>
      <c r="F19" s="132">
        <v>18.39</v>
      </c>
      <c r="G19" s="374" t="s">
        <v>23</v>
      </c>
      <c r="H19" s="348" t="s">
        <v>8346</v>
      </c>
      <c r="I19" s="132">
        <v>38.719000000000001</v>
      </c>
      <c r="J19" s="132">
        <v>-47</v>
      </c>
      <c r="K19" s="132">
        <v>-7</v>
      </c>
      <c r="L19" s="132" t="b">
        <v>1</v>
      </c>
      <c r="M19" s="132">
        <v>59.893000000000001</v>
      </c>
      <c r="N19" s="132">
        <v>3.238</v>
      </c>
      <c r="O19" s="132">
        <v>18.498000000000001</v>
      </c>
      <c r="P19" s="132">
        <v>70.325999999999993</v>
      </c>
      <c r="Q19" s="132">
        <v>0.83399999999999996</v>
      </c>
      <c r="R19" s="132">
        <v>58.639000000000003</v>
      </c>
      <c r="S19" s="132">
        <v>2.15</v>
      </c>
      <c r="T19" s="132">
        <v>-154.40299999999999</v>
      </c>
      <c r="U19" s="132">
        <v>77.12</v>
      </c>
      <c r="V19" s="132">
        <v>41</v>
      </c>
      <c r="W19" s="132">
        <v>68</v>
      </c>
      <c r="X19" s="132">
        <v>120</v>
      </c>
      <c r="Y19" s="132" t="s">
        <v>8346</v>
      </c>
      <c r="Z19" s="132" t="b">
        <v>0</v>
      </c>
      <c r="AA19" s="132">
        <v>0</v>
      </c>
      <c r="AB19" s="132" t="b">
        <v>0</v>
      </c>
      <c r="AC19" s="132">
        <v>50</v>
      </c>
      <c r="AD19" s="132">
        <v>0.91700000000000004</v>
      </c>
      <c r="AE19" s="132" t="s">
        <v>36</v>
      </c>
      <c r="AF19" s="132" t="s">
        <v>79</v>
      </c>
      <c r="AG19" s="132" t="s">
        <v>2702</v>
      </c>
    </row>
    <row r="20" spans="1:33" x14ac:dyDescent="0.3">
      <c r="A20" s="132" t="s">
        <v>8349</v>
      </c>
      <c r="B20" s="132">
        <v>1.97</v>
      </c>
      <c r="C20" s="132">
        <v>3.53</v>
      </c>
      <c r="D20" s="132">
        <v>5.48</v>
      </c>
      <c r="E20" s="132">
        <v>24.6</v>
      </c>
      <c r="F20" s="132">
        <v>24.37</v>
      </c>
      <c r="G20" s="368" t="s">
        <v>5662</v>
      </c>
      <c r="H20" s="409" t="s">
        <v>8349</v>
      </c>
      <c r="I20" s="132">
        <v>1.1599999999999999</v>
      </c>
      <c r="J20" s="132">
        <v>-70</v>
      </c>
      <c r="K20" s="132">
        <v>-46</v>
      </c>
      <c r="L20" s="132" t="b">
        <v>1</v>
      </c>
      <c r="M20" s="132">
        <v>69.116</v>
      </c>
      <c r="N20" s="132">
        <v>3.7559999999999998</v>
      </c>
      <c r="O20" s="132">
        <v>18.401</v>
      </c>
      <c r="P20" s="132">
        <v>85.1</v>
      </c>
      <c r="Q20" s="132">
        <v>0.81499999999999995</v>
      </c>
      <c r="R20" s="132">
        <v>69.322999999999993</v>
      </c>
      <c r="S20" s="132">
        <v>2.73</v>
      </c>
      <c r="T20" s="132">
        <v>-98.73</v>
      </c>
      <c r="U20" s="132">
        <v>196.5</v>
      </c>
      <c r="V20" s="132">
        <v>73</v>
      </c>
      <c r="W20" s="132">
        <v>77</v>
      </c>
      <c r="X20" s="132">
        <v>37</v>
      </c>
      <c r="Y20" s="132" t="s">
        <v>8349</v>
      </c>
      <c r="Z20" s="132" t="b">
        <v>0</v>
      </c>
      <c r="AA20" s="132">
        <v>0</v>
      </c>
      <c r="AB20" s="132" t="b">
        <v>1</v>
      </c>
      <c r="AC20" s="132">
        <v>55</v>
      </c>
      <c r="AD20" s="132">
        <v>0.91200000000000003</v>
      </c>
      <c r="AE20" s="132" t="s">
        <v>48</v>
      </c>
      <c r="AF20" s="132" t="s">
        <v>47</v>
      </c>
      <c r="AG20" s="132" t="s">
        <v>2657</v>
      </c>
    </row>
    <row r="21" spans="1:33" x14ac:dyDescent="0.3">
      <c r="A21" s="132" t="s">
        <v>6521</v>
      </c>
      <c r="B21" s="132">
        <v>1.6</v>
      </c>
      <c r="C21" s="132">
        <v>-2.08</v>
      </c>
      <c r="D21" s="132">
        <v>13.32</v>
      </c>
      <c r="E21" s="132">
        <v>18.73</v>
      </c>
      <c r="F21" s="132">
        <v>17.63</v>
      </c>
      <c r="G21" s="369" t="s">
        <v>121</v>
      </c>
      <c r="H21" s="409" t="s">
        <v>6521</v>
      </c>
      <c r="I21" s="132">
        <v>1.2589999999999999</v>
      </c>
      <c r="J21" s="132">
        <v>-42</v>
      </c>
      <c r="K21" s="132">
        <v>-9</v>
      </c>
      <c r="L21" s="132" t="b">
        <v>1</v>
      </c>
      <c r="M21" s="132">
        <v>80.542000000000002</v>
      </c>
      <c r="N21" s="132">
        <v>4.3840000000000003</v>
      </c>
      <c r="O21" s="132">
        <v>18.372</v>
      </c>
      <c r="P21" s="132">
        <v>115.256</v>
      </c>
      <c r="Q21" s="132">
        <v>0.82299999999999995</v>
      </c>
      <c r="R21" s="132">
        <v>94.852000000000004</v>
      </c>
      <c r="S21" s="132">
        <v>2.98</v>
      </c>
      <c r="T21" s="132">
        <v>10.576000000000001</v>
      </c>
      <c r="U21" s="132">
        <v>6.34</v>
      </c>
      <c r="V21" s="132">
        <v>7</v>
      </c>
      <c r="W21" s="132">
        <v>0</v>
      </c>
      <c r="X21" s="132">
        <v>1057</v>
      </c>
      <c r="Y21" s="132" t="s">
        <v>6521</v>
      </c>
      <c r="Z21" s="132" t="b">
        <v>0</v>
      </c>
      <c r="AA21" s="132">
        <v>0</v>
      </c>
      <c r="AB21" s="132" t="b">
        <v>1</v>
      </c>
      <c r="AC21" s="132">
        <v>43</v>
      </c>
      <c r="AD21" s="132">
        <v>0.90700000000000003</v>
      </c>
      <c r="AE21" s="132" t="s">
        <v>66</v>
      </c>
      <c r="AF21" s="132" t="s">
        <v>509</v>
      </c>
      <c r="AG21" s="132" t="s">
        <v>5668</v>
      </c>
    </row>
    <row r="22" spans="1:33" x14ac:dyDescent="0.3">
      <c r="A22" s="132" t="s">
        <v>6496</v>
      </c>
      <c r="B22" s="132">
        <v>-0.72</v>
      </c>
      <c r="C22" s="132">
        <v>0.92</v>
      </c>
      <c r="D22" s="132">
        <v>8.48</v>
      </c>
      <c r="E22" s="132">
        <v>28.81</v>
      </c>
      <c r="F22" s="132">
        <v>35.799999999999997</v>
      </c>
      <c r="G22" s="395" t="s">
        <v>280</v>
      </c>
      <c r="H22" s="345" t="s">
        <v>6496</v>
      </c>
      <c r="I22" s="132">
        <v>1.052</v>
      </c>
      <c r="J22" s="132">
        <v>-51</v>
      </c>
      <c r="K22" s="132">
        <v>-17</v>
      </c>
      <c r="L22" s="132" t="b">
        <v>1</v>
      </c>
      <c r="M22" s="132">
        <v>87.263000000000005</v>
      </c>
      <c r="N22" s="132">
        <v>4.8410000000000002</v>
      </c>
      <c r="O22" s="132">
        <v>18.026</v>
      </c>
      <c r="P22" s="132">
        <v>111.223</v>
      </c>
      <c r="Q22" s="132">
        <v>0.81100000000000005</v>
      </c>
      <c r="R22" s="132">
        <v>90.251000000000005</v>
      </c>
      <c r="S22" s="132">
        <v>2.86</v>
      </c>
      <c r="T22" s="132">
        <v>-133.50299999999999</v>
      </c>
      <c r="U22" s="132">
        <v>27.5</v>
      </c>
      <c r="V22" s="132">
        <v>25</v>
      </c>
      <c r="W22" s="132">
        <v>20</v>
      </c>
      <c r="X22" s="132">
        <v>254</v>
      </c>
      <c r="Y22" s="132" t="s">
        <v>6496</v>
      </c>
      <c r="Z22" s="132" t="b">
        <v>0</v>
      </c>
      <c r="AA22" s="132">
        <v>0</v>
      </c>
      <c r="AB22" s="132" t="b">
        <v>1</v>
      </c>
      <c r="AC22" s="132">
        <v>54</v>
      </c>
      <c r="AD22" s="132">
        <v>0.90200000000000002</v>
      </c>
      <c r="AE22" s="132" t="s">
        <v>28</v>
      </c>
      <c r="AF22" s="132" t="s">
        <v>2828</v>
      </c>
      <c r="AG22" s="132" t="s">
        <v>2578</v>
      </c>
    </row>
    <row r="23" spans="1:33" x14ac:dyDescent="0.3">
      <c r="A23" s="132" t="s">
        <v>6503</v>
      </c>
      <c r="B23" s="132">
        <v>1.24</v>
      </c>
      <c r="C23" s="132">
        <v>3.19</v>
      </c>
      <c r="D23" s="132">
        <v>11.33</v>
      </c>
      <c r="E23" s="132">
        <v>15.74</v>
      </c>
      <c r="F23" s="132">
        <v>16.18</v>
      </c>
      <c r="G23" s="384" t="s">
        <v>5673</v>
      </c>
      <c r="H23" s="410" t="s">
        <v>6503</v>
      </c>
      <c r="I23" s="132">
        <v>10.195</v>
      </c>
      <c r="J23" s="132">
        <v>-32</v>
      </c>
      <c r="K23" s="132">
        <v>-5</v>
      </c>
      <c r="L23" s="132" t="b">
        <v>1</v>
      </c>
      <c r="M23" s="132">
        <v>49.302</v>
      </c>
      <c r="N23" s="132">
        <v>2.7519999999999998</v>
      </c>
      <c r="O23" s="132">
        <v>17.913</v>
      </c>
      <c r="P23" s="132">
        <v>59.906999999999996</v>
      </c>
      <c r="Q23" s="132">
        <v>0.83</v>
      </c>
      <c r="R23" s="132">
        <v>49.695</v>
      </c>
      <c r="S23" s="132">
        <v>1.59</v>
      </c>
      <c r="T23" s="132">
        <v>-5.1180000000000003</v>
      </c>
      <c r="U23" s="132">
        <v>122.8</v>
      </c>
      <c r="V23" s="132">
        <v>-23</v>
      </c>
      <c r="W23" s="132">
        <v>-11</v>
      </c>
      <c r="X23" s="132">
        <v>102</v>
      </c>
      <c r="Y23" s="132" t="s">
        <v>6503</v>
      </c>
      <c r="Z23" s="132" t="b">
        <v>0</v>
      </c>
      <c r="AA23" s="132">
        <v>0</v>
      </c>
      <c r="AB23" s="132" t="b">
        <v>1</v>
      </c>
      <c r="AC23" s="132">
        <v>51</v>
      </c>
      <c r="AD23" s="132">
        <v>0.89800000000000002</v>
      </c>
      <c r="AE23" s="132" t="s">
        <v>24</v>
      </c>
      <c r="AF23" s="132" t="s">
        <v>441</v>
      </c>
      <c r="AG23" s="132" t="s">
        <v>6030</v>
      </c>
    </row>
    <row r="24" spans="1:33" x14ac:dyDescent="0.3">
      <c r="A24" s="132" t="s">
        <v>8375</v>
      </c>
      <c r="B24" s="132">
        <v>-4.1100000000000003</v>
      </c>
      <c r="C24" s="132">
        <v>-9.64</v>
      </c>
      <c r="D24" s="132">
        <v>2.16</v>
      </c>
      <c r="E24" s="132">
        <v>7.83</v>
      </c>
      <c r="F24" s="132">
        <v>9.1</v>
      </c>
      <c r="G24" s="239" t="s">
        <v>5664</v>
      </c>
      <c r="H24" s="348" t="s">
        <v>8375</v>
      </c>
      <c r="I24" s="132">
        <v>42.707999999999998</v>
      </c>
      <c r="J24" s="132">
        <v>-42</v>
      </c>
      <c r="K24" s="132">
        <v>-11</v>
      </c>
      <c r="L24" s="132" t="b">
        <v>1</v>
      </c>
      <c r="M24" s="132">
        <v>65.643000000000001</v>
      </c>
      <c r="N24" s="132">
        <v>3.7109999999999999</v>
      </c>
      <c r="O24" s="132">
        <v>17.689</v>
      </c>
      <c r="P24" s="132">
        <v>87.793000000000006</v>
      </c>
      <c r="Q24" s="132">
        <v>0.81200000000000006</v>
      </c>
      <c r="R24" s="132">
        <v>71.257000000000005</v>
      </c>
      <c r="S24" s="132">
        <v>2.0499999999999998</v>
      </c>
      <c r="T24" s="132">
        <v>-181.535</v>
      </c>
      <c r="U24" s="132">
        <v>14.115</v>
      </c>
      <c r="V24" s="132">
        <v>98</v>
      </c>
      <c r="W24" s="132">
        <v>146</v>
      </c>
      <c r="X24" s="132">
        <v>691</v>
      </c>
      <c r="Y24" s="132" t="s">
        <v>8375</v>
      </c>
      <c r="Z24" s="132" t="b">
        <v>0</v>
      </c>
      <c r="AA24" s="132">
        <v>0</v>
      </c>
      <c r="AB24" s="132" t="b">
        <v>0</v>
      </c>
      <c r="AC24" s="132">
        <v>57</v>
      </c>
      <c r="AD24" s="132">
        <v>0.89300000000000002</v>
      </c>
      <c r="AE24" s="132" t="s">
        <v>66</v>
      </c>
      <c r="AF24" s="132" t="s">
        <v>841</v>
      </c>
      <c r="AG24" s="132" t="s">
        <v>2741</v>
      </c>
    </row>
    <row r="25" spans="1:33" x14ac:dyDescent="0.3">
      <c r="A25" s="132" t="s">
        <v>8358</v>
      </c>
      <c r="B25" s="132">
        <v>-4.57</v>
      </c>
      <c r="C25" s="132">
        <v>-1.88</v>
      </c>
      <c r="D25" s="132">
        <v>10.36</v>
      </c>
      <c r="E25" s="132">
        <v>9.2100000000000009</v>
      </c>
      <c r="F25" s="132">
        <v>17.57</v>
      </c>
      <c r="G25" s="363" t="s">
        <v>81</v>
      </c>
      <c r="H25" s="410" t="s">
        <v>8358</v>
      </c>
      <c r="I25" s="132">
        <v>1.2150000000000001</v>
      </c>
      <c r="J25" s="132">
        <v>-43</v>
      </c>
      <c r="K25" s="132">
        <v>-14</v>
      </c>
      <c r="L25" s="132" t="b">
        <v>1</v>
      </c>
      <c r="M25" s="132">
        <v>60.518000000000001</v>
      </c>
      <c r="N25" s="132">
        <v>3.4529999999999998</v>
      </c>
      <c r="O25" s="132">
        <v>17.526</v>
      </c>
      <c r="P25" s="132">
        <v>69.084000000000003</v>
      </c>
      <c r="Q25" s="132">
        <v>0.81899999999999995</v>
      </c>
      <c r="R25" s="132">
        <v>56.576999999999998</v>
      </c>
      <c r="S25" s="132">
        <v>2.84</v>
      </c>
      <c r="T25" s="132">
        <v>-188.83199999999999</v>
      </c>
      <c r="U25" s="132">
        <v>26.1</v>
      </c>
      <c r="V25" s="132">
        <v>18</v>
      </c>
      <c r="W25" s="132">
        <v>92</v>
      </c>
      <c r="X25" s="132">
        <v>269</v>
      </c>
      <c r="Y25" s="132" t="s">
        <v>8358</v>
      </c>
      <c r="Z25" s="132" t="b">
        <v>0</v>
      </c>
      <c r="AA25" s="132">
        <v>0</v>
      </c>
      <c r="AB25" s="132" t="b">
        <v>0</v>
      </c>
      <c r="AC25" s="132">
        <v>54</v>
      </c>
      <c r="AD25" s="132">
        <v>0.88800000000000001</v>
      </c>
      <c r="AE25" s="132" t="s">
        <v>24</v>
      </c>
      <c r="AF25" s="132" t="s">
        <v>177</v>
      </c>
      <c r="AG25" s="132" t="s">
        <v>6028</v>
      </c>
    </row>
    <row r="26" spans="1:33" x14ac:dyDescent="0.3">
      <c r="A26" s="132" t="s">
        <v>8339</v>
      </c>
      <c r="B26" s="132">
        <v>-0.24</v>
      </c>
      <c r="C26" s="132">
        <v>-4.2</v>
      </c>
      <c r="D26" s="132">
        <v>1.58</v>
      </c>
      <c r="E26" s="132">
        <v>17.309999999999999</v>
      </c>
      <c r="F26" s="132">
        <v>10.64</v>
      </c>
      <c r="G26" s="374" t="s">
        <v>509</v>
      </c>
      <c r="H26" s="348" t="s">
        <v>8339</v>
      </c>
      <c r="I26" s="132">
        <v>25.616</v>
      </c>
      <c r="J26" s="132">
        <v>-38</v>
      </c>
      <c r="K26" s="132">
        <v>-5</v>
      </c>
      <c r="L26" s="132" t="b">
        <v>1</v>
      </c>
      <c r="M26" s="132">
        <v>32.771000000000001</v>
      </c>
      <c r="N26" s="132">
        <v>1.9019999999999999</v>
      </c>
      <c r="O26" s="132">
        <v>17.227</v>
      </c>
      <c r="P26" s="132">
        <v>35.543999999999997</v>
      </c>
      <c r="Q26" s="132">
        <v>0.80100000000000005</v>
      </c>
      <c r="R26" s="132">
        <v>28.46</v>
      </c>
      <c r="S26" s="132">
        <v>1.8</v>
      </c>
      <c r="T26" s="132">
        <v>-37.881</v>
      </c>
      <c r="U26" s="132">
        <v>102.65</v>
      </c>
      <c r="V26" s="132">
        <v>-34</v>
      </c>
      <c r="W26" s="132">
        <v>-12</v>
      </c>
      <c r="X26" s="132">
        <v>108</v>
      </c>
      <c r="Y26" s="132" t="s">
        <v>8339</v>
      </c>
      <c r="Z26" s="132" t="b">
        <v>1</v>
      </c>
      <c r="AA26" s="132">
        <v>0</v>
      </c>
      <c r="AB26" s="132" t="b">
        <v>0</v>
      </c>
      <c r="AC26" s="132">
        <v>45</v>
      </c>
      <c r="AD26" s="132">
        <v>0.88300000000000001</v>
      </c>
      <c r="AE26" s="132" t="s">
        <v>48</v>
      </c>
      <c r="AF26" s="132" t="s">
        <v>153</v>
      </c>
      <c r="AG26" s="132" t="s">
        <v>2626</v>
      </c>
    </row>
    <row r="27" spans="1:33" x14ac:dyDescent="0.3">
      <c r="A27" s="132" t="s">
        <v>8379</v>
      </c>
      <c r="B27" s="132">
        <v>-5.42</v>
      </c>
      <c r="C27" s="132">
        <v>-11.75</v>
      </c>
      <c r="D27" s="132">
        <v>-4.0199999999999996</v>
      </c>
      <c r="E27" s="132">
        <v>4.2</v>
      </c>
      <c r="F27" s="132">
        <v>11.3</v>
      </c>
      <c r="G27" s="360" t="s">
        <v>5664</v>
      </c>
      <c r="H27" s="346" t="s">
        <v>8379</v>
      </c>
      <c r="I27" s="132">
        <v>71.477999999999994</v>
      </c>
      <c r="J27" s="132">
        <v>-39</v>
      </c>
      <c r="K27" s="132">
        <v>-13</v>
      </c>
      <c r="L27" s="132" t="b">
        <v>0</v>
      </c>
      <c r="M27" s="132">
        <v>67.998000000000005</v>
      </c>
      <c r="N27" s="132">
        <v>4.0960000000000001</v>
      </c>
      <c r="O27" s="132">
        <v>16.600999999999999</v>
      </c>
      <c r="P27" s="132">
        <v>98.8</v>
      </c>
      <c r="Q27" s="132">
        <v>0.77300000000000002</v>
      </c>
      <c r="R27" s="132">
        <v>76.370999999999995</v>
      </c>
      <c r="S27" s="132">
        <v>2.62</v>
      </c>
      <c r="T27" s="132">
        <v>-190.637</v>
      </c>
      <c r="U27" s="132">
        <v>63.21</v>
      </c>
      <c r="V27" s="132">
        <v>195</v>
      </c>
      <c r="W27" s="132">
        <v>247</v>
      </c>
      <c r="X27" s="132">
        <v>120</v>
      </c>
      <c r="Y27" s="132" t="s">
        <v>8379</v>
      </c>
      <c r="Z27" s="132" t="b">
        <v>0</v>
      </c>
      <c r="AA27" s="132">
        <v>0</v>
      </c>
      <c r="AB27" s="132" t="b">
        <v>0</v>
      </c>
      <c r="AC27" s="132">
        <v>54</v>
      </c>
      <c r="AD27" s="132">
        <v>0.878</v>
      </c>
      <c r="AE27" s="132" t="s">
        <v>28</v>
      </c>
      <c r="AF27" s="132" t="s">
        <v>2837</v>
      </c>
      <c r="AG27" s="132" t="s">
        <v>2564</v>
      </c>
    </row>
    <row r="28" spans="1:33" x14ac:dyDescent="0.3">
      <c r="A28" s="132" t="s">
        <v>9139</v>
      </c>
      <c r="B28" s="132">
        <v>6.13</v>
      </c>
      <c r="C28" s="132">
        <v>20.64</v>
      </c>
      <c r="D28" s="132">
        <v>29.68</v>
      </c>
      <c r="E28" s="132">
        <v>51.52</v>
      </c>
      <c r="F28" s="132">
        <v>53.06</v>
      </c>
      <c r="G28" s="368" t="s">
        <v>169</v>
      </c>
      <c r="H28" s="409" t="s">
        <v>9139</v>
      </c>
      <c r="I28" s="132">
        <v>0.34799999999999998</v>
      </c>
      <c r="J28" s="132">
        <v>-39</v>
      </c>
      <c r="K28" s="132">
        <v>0</v>
      </c>
      <c r="L28" s="132" t="b">
        <v>1</v>
      </c>
      <c r="M28" s="132">
        <v>99.02</v>
      </c>
      <c r="N28" s="132">
        <v>6</v>
      </c>
      <c r="O28" s="132">
        <v>16.503</v>
      </c>
      <c r="P28" s="132">
        <v>136.239</v>
      </c>
      <c r="Q28" s="132">
        <v>0.79700000000000004</v>
      </c>
      <c r="R28" s="132">
        <v>108.535</v>
      </c>
      <c r="S28" s="132">
        <v>3.76</v>
      </c>
      <c r="T28" s="132">
        <v>130.11199999999999</v>
      </c>
      <c r="U28" s="132">
        <v>90</v>
      </c>
      <c r="V28" s="132">
        <v>92</v>
      </c>
      <c r="W28" s="132">
        <v>192</v>
      </c>
      <c r="X28" s="132">
        <v>59</v>
      </c>
      <c r="Y28" s="132" t="s">
        <v>9139</v>
      </c>
      <c r="Z28" s="132" t="b">
        <v>0</v>
      </c>
      <c r="AA28" s="132">
        <v>0</v>
      </c>
      <c r="AB28" s="132" t="b">
        <v>1</v>
      </c>
      <c r="AC28" s="132">
        <v>47</v>
      </c>
      <c r="AD28" s="132">
        <v>0.873</v>
      </c>
      <c r="AE28" s="132" t="s">
        <v>36</v>
      </c>
      <c r="AF28" s="132" t="s">
        <v>365</v>
      </c>
      <c r="AG28" s="132" t="s">
        <v>2566</v>
      </c>
    </row>
    <row r="29" spans="1:33" x14ac:dyDescent="0.3">
      <c r="A29" s="132" t="s">
        <v>8393</v>
      </c>
      <c r="B29" s="132">
        <v>-1.1100000000000001</v>
      </c>
      <c r="C29" s="132">
        <v>5.27</v>
      </c>
      <c r="D29" s="132">
        <v>11.5</v>
      </c>
      <c r="E29" s="132">
        <v>12.86</v>
      </c>
      <c r="F29" s="132">
        <v>13.01</v>
      </c>
      <c r="G29" s="356" t="s">
        <v>8361</v>
      </c>
      <c r="H29" s="348" t="s">
        <v>8393</v>
      </c>
      <c r="I29" s="132">
        <v>7.7009999999999996</v>
      </c>
      <c r="J29" s="132">
        <v>-46</v>
      </c>
      <c r="K29" s="132">
        <v>-1</v>
      </c>
      <c r="L29" s="132" t="b">
        <v>1</v>
      </c>
      <c r="M29" s="132">
        <v>33.109000000000002</v>
      </c>
      <c r="N29" s="132">
        <v>2.0209999999999999</v>
      </c>
      <c r="O29" s="132">
        <v>16.379000000000001</v>
      </c>
      <c r="P29" s="132">
        <v>37.951999999999998</v>
      </c>
      <c r="Q29" s="132">
        <v>0.79900000000000004</v>
      </c>
      <c r="R29" s="132">
        <v>30.324999999999999</v>
      </c>
      <c r="S29" s="132">
        <v>1.62</v>
      </c>
      <c r="T29" s="132">
        <v>18.510000000000002</v>
      </c>
      <c r="U29" s="132">
        <v>26.76</v>
      </c>
      <c r="V29" s="132">
        <v>-24</v>
      </c>
      <c r="W29" s="132">
        <v>8</v>
      </c>
      <c r="X29" s="132">
        <v>462</v>
      </c>
      <c r="Y29" s="132" t="s">
        <v>8393</v>
      </c>
      <c r="Z29" s="132" t="b">
        <v>0</v>
      </c>
      <c r="AA29" s="132">
        <v>0</v>
      </c>
      <c r="AB29" s="132" t="b">
        <v>1</v>
      </c>
      <c r="AC29" s="132">
        <v>53</v>
      </c>
      <c r="AD29" s="132">
        <v>0.86799999999999999</v>
      </c>
      <c r="AE29" s="132" t="s">
        <v>24</v>
      </c>
      <c r="AF29" s="132" t="s">
        <v>23</v>
      </c>
      <c r="AG29" s="132" t="s">
        <v>7020</v>
      </c>
    </row>
    <row r="30" spans="1:33" x14ac:dyDescent="0.3">
      <c r="A30" s="132" t="s">
        <v>8396</v>
      </c>
      <c r="B30" s="132">
        <v>-1.55</v>
      </c>
      <c r="C30" s="132">
        <v>23.33</v>
      </c>
      <c r="D30" s="132">
        <v>40.619999999999997</v>
      </c>
      <c r="E30" s="132">
        <v>41.92</v>
      </c>
      <c r="F30" s="132">
        <v>38.619999999999997</v>
      </c>
      <c r="G30" s="416" t="s">
        <v>5670</v>
      </c>
      <c r="H30" s="411" t="s">
        <v>8396</v>
      </c>
      <c r="I30" s="132">
        <v>5.609</v>
      </c>
      <c r="J30" s="132">
        <v>-63</v>
      </c>
      <c r="K30" s="132">
        <v>-38</v>
      </c>
      <c r="L30" s="132" t="b">
        <v>0</v>
      </c>
      <c r="M30" s="132">
        <v>107.389</v>
      </c>
      <c r="N30" s="132">
        <v>6.7039999999999997</v>
      </c>
      <c r="O30" s="132">
        <v>16.02</v>
      </c>
      <c r="P30" s="132">
        <v>173.82900000000001</v>
      </c>
      <c r="Q30" s="132">
        <v>0.80600000000000005</v>
      </c>
      <c r="R30" s="132">
        <v>140.18899999999999</v>
      </c>
      <c r="S30" s="132">
        <v>2.62</v>
      </c>
      <c r="T30" s="132">
        <v>-49.622999999999998</v>
      </c>
      <c r="U30" s="132">
        <v>36.9</v>
      </c>
      <c r="V30" s="132">
        <v>-17</v>
      </c>
      <c r="W30" s="132">
        <v>32</v>
      </c>
      <c r="X30" s="132">
        <v>206</v>
      </c>
      <c r="Y30" s="132" t="s">
        <v>8396</v>
      </c>
      <c r="Z30" s="132" t="b">
        <v>0</v>
      </c>
      <c r="AA30" s="132">
        <v>0</v>
      </c>
      <c r="AB30" s="132" t="b">
        <v>1</v>
      </c>
      <c r="AC30" s="132">
        <v>41</v>
      </c>
      <c r="AD30" s="132">
        <v>0.86299999999999999</v>
      </c>
      <c r="AE30" s="132" t="s">
        <v>24</v>
      </c>
      <c r="AF30" s="132" t="s">
        <v>54</v>
      </c>
      <c r="AG30" s="132" t="s">
        <v>5716</v>
      </c>
    </row>
    <row r="31" spans="1:33" x14ac:dyDescent="0.3">
      <c r="A31" s="132" t="s">
        <v>8343</v>
      </c>
      <c r="B31" s="132">
        <v>-1.42</v>
      </c>
      <c r="C31" s="132">
        <v>-0.56999999999999995</v>
      </c>
      <c r="D31" s="132">
        <v>-0.83</v>
      </c>
      <c r="E31" s="132">
        <v>21.78</v>
      </c>
      <c r="F31" s="132">
        <v>20.25</v>
      </c>
      <c r="G31" s="362" t="s">
        <v>81</v>
      </c>
      <c r="H31" s="327" t="s">
        <v>8343</v>
      </c>
      <c r="I31" s="132">
        <v>86.472999999999999</v>
      </c>
      <c r="J31" s="132">
        <v>-30</v>
      </c>
      <c r="K31" s="132">
        <v>-5</v>
      </c>
      <c r="L31" s="132" t="b">
        <v>1</v>
      </c>
      <c r="M31" s="132">
        <v>50.756999999999998</v>
      </c>
      <c r="N31" s="132">
        <v>3.2530000000000001</v>
      </c>
      <c r="O31" s="132">
        <v>15.605</v>
      </c>
      <c r="P31" s="132">
        <v>56.524000000000001</v>
      </c>
      <c r="Q31" s="132">
        <v>0.75600000000000001</v>
      </c>
      <c r="R31" s="132">
        <v>42.713000000000001</v>
      </c>
      <c r="S31" s="132">
        <v>1.78</v>
      </c>
      <c r="T31" s="132">
        <v>-8.0779999999999994</v>
      </c>
      <c r="U31" s="132">
        <v>208.3</v>
      </c>
      <c r="V31" s="132">
        <v>12</v>
      </c>
      <c r="W31" s="132">
        <v>53</v>
      </c>
      <c r="X31" s="132">
        <v>53</v>
      </c>
      <c r="Y31" s="132" t="s">
        <v>8343</v>
      </c>
      <c r="Z31" s="132" t="b">
        <v>1</v>
      </c>
      <c r="AA31" s="132">
        <v>0</v>
      </c>
      <c r="AB31" s="132" t="b">
        <v>1</v>
      </c>
      <c r="AC31" s="132">
        <v>56</v>
      </c>
      <c r="AD31" s="132">
        <v>0.85899999999999999</v>
      </c>
      <c r="AE31" s="132" t="s">
        <v>36</v>
      </c>
      <c r="AF31" s="132" t="s">
        <v>84</v>
      </c>
      <c r="AG31" s="132" t="s">
        <v>2726</v>
      </c>
    </row>
    <row r="32" spans="1:33" x14ac:dyDescent="0.3">
      <c r="A32" s="132" t="s">
        <v>8403</v>
      </c>
      <c r="B32" s="132">
        <v>-2.78</v>
      </c>
      <c r="C32" s="132">
        <v>-0.04</v>
      </c>
      <c r="D32" s="132">
        <v>1.01</v>
      </c>
      <c r="E32" s="132">
        <v>6.22</v>
      </c>
      <c r="F32" s="132">
        <v>10.86</v>
      </c>
      <c r="G32" s="363" t="s">
        <v>8404</v>
      </c>
      <c r="H32" s="410" t="s">
        <v>8403</v>
      </c>
      <c r="I32" s="132">
        <v>5.3330000000000002</v>
      </c>
      <c r="J32" s="132">
        <v>-55</v>
      </c>
      <c r="K32" s="132">
        <v>-41</v>
      </c>
      <c r="L32" s="132" t="b">
        <v>1</v>
      </c>
      <c r="M32" s="132">
        <v>49.052999999999997</v>
      </c>
      <c r="N32" s="132">
        <v>3.1850000000000001</v>
      </c>
      <c r="O32" s="132">
        <v>15.4</v>
      </c>
      <c r="P32" s="132">
        <v>62.86</v>
      </c>
      <c r="Q32" s="132">
        <v>0.76800000000000002</v>
      </c>
      <c r="R32" s="132">
        <v>48.256999999999998</v>
      </c>
      <c r="S32" s="132">
        <v>2.2400000000000002</v>
      </c>
      <c r="T32" s="132">
        <v>-27.739000000000001</v>
      </c>
      <c r="U32" s="132">
        <v>48.18</v>
      </c>
      <c r="V32" s="132">
        <v>-60</v>
      </c>
      <c r="W32" s="132">
        <v>-37</v>
      </c>
      <c r="X32" s="132">
        <v>184</v>
      </c>
      <c r="Y32" s="132" t="s">
        <v>8403</v>
      </c>
      <c r="Z32" s="132" t="b">
        <v>0</v>
      </c>
      <c r="AA32" s="132">
        <v>0</v>
      </c>
      <c r="AB32" s="132" t="b">
        <v>1</v>
      </c>
      <c r="AC32" s="132">
        <v>49</v>
      </c>
      <c r="AD32" s="132">
        <v>0.85399999999999998</v>
      </c>
      <c r="AE32" s="132" t="s">
        <v>31</v>
      </c>
      <c r="AF32" s="132" t="s">
        <v>88</v>
      </c>
      <c r="AG32" s="132" t="s">
        <v>2613</v>
      </c>
    </row>
    <row r="33" spans="1:33" x14ac:dyDescent="0.3">
      <c r="A33" s="132" t="s">
        <v>8351</v>
      </c>
      <c r="B33" s="132">
        <v>1.63</v>
      </c>
      <c r="C33" s="132">
        <v>-2.44</v>
      </c>
      <c r="D33" s="132">
        <v>8.7799999999999994</v>
      </c>
      <c r="E33" s="132">
        <v>27.74</v>
      </c>
      <c r="F33" s="132">
        <v>22.81</v>
      </c>
      <c r="G33" s="432" t="s">
        <v>56</v>
      </c>
      <c r="H33" s="348" t="s">
        <v>8351</v>
      </c>
      <c r="I33" s="132">
        <v>127.874</v>
      </c>
      <c r="J33" s="132">
        <v>-37</v>
      </c>
      <c r="K33" s="132">
        <v>-4</v>
      </c>
      <c r="L33" s="132" t="b">
        <v>1</v>
      </c>
      <c r="M33" s="132">
        <v>50.570999999999998</v>
      </c>
      <c r="N33" s="132">
        <v>3.3180000000000001</v>
      </c>
      <c r="O33" s="132">
        <v>15.241</v>
      </c>
      <c r="P33" s="132">
        <v>54.241999999999997</v>
      </c>
      <c r="Q33" s="132">
        <v>0.76300000000000001</v>
      </c>
      <c r="R33" s="132">
        <v>41.39</v>
      </c>
      <c r="S33" s="132">
        <v>1.93</v>
      </c>
      <c r="T33" s="132">
        <v>27.298999999999999</v>
      </c>
      <c r="U33" s="132">
        <v>228.05</v>
      </c>
      <c r="V33" s="132">
        <v>-6</v>
      </c>
      <c r="W33" s="132">
        <v>11</v>
      </c>
      <c r="X33" s="132">
        <v>45</v>
      </c>
      <c r="Y33" s="132" t="s">
        <v>8351</v>
      </c>
      <c r="Z33" s="132" t="b">
        <v>0</v>
      </c>
      <c r="AA33" s="132">
        <v>0</v>
      </c>
      <c r="AB33" s="132" t="b">
        <v>1</v>
      </c>
      <c r="AC33" s="132">
        <v>54</v>
      </c>
      <c r="AD33" s="132">
        <v>0.84899999999999998</v>
      </c>
      <c r="AE33" s="132" t="s">
        <v>48</v>
      </c>
      <c r="AF33" s="132" t="s">
        <v>336</v>
      </c>
      <c r="AG33" s="132" t="s">
        <v>6034</v>
      </c>
    </row>
    <row r="34" spans="1:33" x14ac:dyDescent="0.3">
      <c r="A34" s="132" t="s">
        <v>8385</v>
      </c>
      <c r="B34" s="132">
        <v>-3.37</v>
      </c>
      <c r="C34" s="132">
        <v>-9.52</v>
      </c>
      <c r="D34" s="132">
        <v>1.49</v>
      </c>
      <c r="E34" s="132">
        <v>4.1900000000000004</v>
      </c>
      <c r="F34" s="132">
        <v>4.3600000000000003</v>
      </c>
      <c r="G34" s="361" t="s">
        <v>137</v>
      </c>
      <c r="H34" s="361" t="s">
        <v>8385</v>
      </c>
      <c r="I34" s="132">
        <v>13.138999999999999</v>
      </c>
      <c r="J34" s="132">
        <v>-50</v>
      </c>
      <c r="K34" s="132">
        <v>-21</v>
      </c>
      <c r="L34" s="132" t="b">
        <v>0</v>
      </c>
      <c r="M34" s="132">
        <v>45.841000000000001</v>
      </c>
      <c r="N34" s="132">
        <v>3.0990000000000002</v>
      </c>
      <c r="O34" s="132">
        <v>14.792999999999999</v>
      </c>
      <c r="P34" s="132">
        <v>55.732999999999997</v>
      </c>
      <c r="Q34" s="132">
        <v>0.75600000000000001</v>
      </c>
      <c r="R34" s="132">
        <v>42.139000000000003</v>
      </c>
      <c r="S34" s="132">
        <v>2.15</v>
      </c>
      <c r="T34" s="132">
        <v>-97.058999999999997</v>
      </c>
      <c r="U34" s="132">
        <v>64.599999999999994</v>
      </c>
      <c r="V34" s="132">
        <v>8</v>
      </c>
      <c r="W34" s="132">
        <v>43</v>
      </c>
      <c r="X34" s="132">
        <v>143</v>
      </c>
      <c r="Y34" s="132" t="s">
        <v>8385</v>
      </c>
      <c r="Z34" s="132" t="b">
        <v>0</v>
      </c>
      <c r="AA34" s="132">
        <v>0</v>
      </c>
      <c r="AB34" s="132" t="b">
        <v>0</v>
      </c>
      <c r="AC34" s="132">
        <v>44</v>
      </c>
      <c r="AD34" s="132">
        <v>0.84399999999999997</v>
      </c>
      <c r="AE34" s="132" t="s">
        <v>28</v>
      </c>
      <c r="AF34" s="132" t="s">
        <v>137</v>
      </c>
      <c r="AG34" s="132" t="s">
        <v>6025</v>
      </c>
    </row>
    <row r="35" spans="1:33" x14ac:dyDescent="0.3">
      <c r="A35" s="132" t="s">
        <v>8347</v>
      </c>
      <c r="B35" s="132">
        <v>-1.58</v>
      </c>
      <c r="C35" s="132">
        <v>1.88</v>
      </c>
      <c r="D35" s="132">
        <v>-0.79</v>
      </c>
      <c r="E35" s="132">
        <v>39.880000000000003</v>
      </c>
      <c r="F35" s="132">
        <v>40</v>
      </c>
      <c r="G35" s="369" t="s">
        <v>577</v>
      </c>
      <c r="H35" s="409" t="s">
        <v>8347</v>
      </c>
      <c r="I35" s="132">
        <v>3.3809999999999998</v>
      </c>
      <c r="J35" s="132">
        <v>-57</v>
      </c>
      <c r="K35" s="132">
        <v>-29</v>
      </c>
      <c r="L35" s="132" t="b">
        <v>1</v>
      </c>
      <c r="M35" s="132">
        <v>122.745</v>
      </c>
      <c r="N35" s="132">
        <v>8.3140000000000001</v>
      </c>
      <c r="O35" s="132">
        <v>14.763999999999999</v>
      </c>
      <c r="P35" s="132">
        <v>178.363</v>
      </c>
      <c r="Q35" s="132">
        <v>0.71599999999999997</v>
      </c>
      <c r="R35" s="132">
        <v>127.68</v>
      </c>
      <c r="S35" s="132">
        <v>1.9</v>
      </c>
      <c r="T35" s="132">
        <v>-68.06</v>
      </c>
      <c r="U35" s="132">
        <v>32.479999999999997</v>
      </c>
      <c r="V35" s="132">
        <v>-16</v>
      </c>
      <c r="W35" s="132">
        <v>11</v>
      </c>
      <c r="X35" s="132">
        <v>324</v>
      </c>
      <c r="Y35" s="132" t="s">
        <v>8347</v>
      </c>
      <c r="Z35" s="132" t="b">
        <v>0</v>
      </c>
      <c r="AA35" s="132">
        <v>0</v>
      </c>
      <c r="AB35" s="132" t="b">
        <v>1</v>
      </c>
      <c r="AC35" s="132">
        <v>48</v>
      </c>
      <c r="AD35" s="132">
        <v>0.83899999999999997</v>
      </c>
      <c r="AE35" s="132" t="s">
        <v>28</v>
      </c>
      <c r="AF35" s="132" t="s">
        <v>2829</v>
      </c>
      <c r="AG35" s="132" t="s">
        <v>6871</v>
      </c>
    </row>
    <row r="36" spans="1:33" x14ac:dyDescent="0.3">
      <c r="A36" s="132" t="s">
        <v>6518</v>
      </c>
      <c r="B36" s="132">
        <v>-6.48</v>
      </c>
      <c r="C36" s="132">
        <v>-3.41</v>
      </c>
      <c r="D36" s="132">
        <v>15</v>
      </c>
      <c r="E36" s="132">
        <v>0.41</v>
      </c>
      <c r="F36" s="132">
        <v>12.2</v>
      </c>
      <c r="G36" s="396" t="s">
        <v>256</v>
      </c>
      <c r="H36" s="410" t="s">
        <v>6518</v>
      </c>
      <c r="I36" s="132">
        <v>0.66900000000000004</v>
      </c>
      <c r="J36" s="132">
        <v>-85</v>
      </c>
      <c r="K36" s="132">
        <v>-70</v>
      </c>
      <c r="L36" s="132" t="b">
        <v>1</v>
      </c>
      <c r="M36" s="132">
        <v>70.744</v>
      </c>
      <c r="N36" s="132">
        <v>4.835</v>
      </c>
      <c r="O36" s="132">
        <v>14.632</v>
      </c>
      <c r="P36" s="132">
        <v>100.03700000000001</v>
      </c>
      <c r="Q36" s="132">
        <v>0.76800000000000002</v>
      </c>
      <c r="R36" s="132">
        <v>76.846999999999994</v>
      </c>
      <c r="S36" s="132">
        <v>4.6100000000000003</v>
      </c>
      <c r="T36" s="132">
        <v>-123.711</v>
      </c>
      <c r="U36" s="132">
        <v>1.472</v>
      </c>
      <c r="V36" s="132">
        <v>-5</v>
      </c>
      <c r="W36" s="132">
        <v>45</v>
      </c>
      <c r="X36" s="132">
        <v>2945</v>
      </c>
      <c r="Y36" s="132" t="s">
        <v>6518</v>
      </c>
      <c r="Z36" s="132" t="b">
        <v>0</v>
      </c>
      <c r="AA36" s="132">
        <v>0</v>
      </c>
      <c r="AB36" s="132" t="b">
        <v>1</v>
      </c>
      <c r="AC36" s="132">
        <v>45</v>
      </c>
      <c r="AD36" s="132">
        <v>0.83399999999999996</v>
      </c>
      <c r="AE36" s="132" t="s">
        <v>24</v>
      </c>
      <c r="AF36" s="132" t="s">
        <v>280</v>
      </c>
      <c r="AG36" s="132" t="s">
        <v>2720</v>
      </c>
    </row>
    <row r="37" spans="1:33" x14ac:dyDescent="0.3">
      <c r="A37" s="132" t="s">
        <v>8363</v>
      </c>
      <c r="B37" s="132">
        <v>0.38</v>
      </c>
      <c r="C37" s="132">
        <v>6.72</v>
      </c>
      <c r="D37" s="132">
        <v>12.31</v>
      </c>
      <c r="E37" s="132">
        <v>28.48</v>
      </c>
      <c r="F37" s="132">
        <v>20.67</v>
      </c>
      <c r="G37" s="363" t="s">
        <v>146</v>
      </c>
      <c r="H37" s="410" t="s">
        <v>8363</v>
      </c>
      <c r="I37" s="132">
        <v>2.452</v>
      </c>
      <c r="J37" s="132">
        <v>-37</v>
      </c>
      <c r="K37" s="132">
        <v>-2</v>
      </c>
      <c r="L37" s="132" t="b">
        <v>1</v>
      </c>
      <c r="M37" s="132">
        <v>55.957999999999998</v>
      </c>
      <c r="N37" s="132">
        <v>3.8250000000000002</v>
      </c>
      <c r="O37" s="132">
        <v>14.63</v>
      </c>
      <c r="P37" s="132">
        <v>67.841999999999999</v>
      </c>
      <c r="Q37" s="132">
        <v>0.76600000000000001</v>
      </c>
      <c r="R37" s="132">
        <v>51.966000000000001</v>
      </c>
      <c r="S37" s="132">
        <v>2.08</v>
      </c>
      <c r="T37" s="132">
        <v>-60.588000000000001</v>
      </c>
      <c r="U37" s="132">
        <v>397</v>
      </c>
      <c r="V37" s="132">
        <v>15</v>
      </c>
      <c r="W37" s="132">
        <v>25</v>
      </c>
      <c r="X37" s="132">
        <v>24</v>
      </c>
      <c r="Y37" s="132" t="s">
        <v>8363</v>
      </c>
      <c r="Z37" s="132" t="b">
        <v>0</v>
      </c>
      <c r="AA37" s="132">
        <v>0</v>
      </c>
      <c r="AB37" s="132" t="b">
        <v>1</v>
      </c>
      <c r="AC37" s="132">
        <v>50</v>
      </c>
      <c r="AD37" s="132">
        <v>0.82899999999999996</v>
      </c>
      <c r="AE37" s="132" t="s">
        <v>36</v>
      </c>
      <c r="AF37" s="132" t="s">
        <v>84</v>
      </c>
      <c r="AG37" s="132" t="s">
        <v>2743</v>
      </c>
    </row>
    <row r="38" spans="1:33" x14ac:dyDescent="0.3">
      <c r="A38" s="132" t="s">
        <v>8376</v>
      </c>
      <c r="B38" s="132">
        <v>-1.25</v>
      </c>
      <c r="C38" s="132">
        <v>4.78</v>
      </c>
      <c r="D38" s="132">
        <v>8.9</v>
      </c>
      <c r="E38" s="132">
        <v>14.61</v>
      </c>
      <c r="F38" s="132">
        <v>16.46</v>
      </c>
      <c r="G38" s="372" t="s">
        <v>146</v>
      </c>
      <c r="H38" s="288" t="s">
        <v>8376</v>
      </c>
      <c r="I38" s="132">
        <v>12.670999999999999</v>
      </c>
      <c r="J38" s="132">
        <v>-25</v>
      </c>
      <c r="K38" s="132">
        <v>-3</v>
      </c>
      <c r="L38" s="132" t="b">
        <v>1</v>
      </c>
      <c r="M38" s="132">
        <v>38.296999999999997</v>
      </c>
      <c r="N38" s="132">
        <v>2.7210000000000001</v>
      </c>
      <c r="O38" s="132">
        <v>14.074999999999999</v>
      </c>
      <c r="P38" s="132">
        <v>43.493000000000002</v>
      </c>
      <c r="Q38" s="132">
        <v>0.745</v>
      </c>
      <c r="R38" s="132">
        <v>32.418999999999997</v>
      </c>
      <c r="S38" s="132">
        <v>1.61</v>
      </c>
      <c r="T38" s="132">
        <v>-86.293999999999997</v>
      </c>
      <c r="U38" s="132">
        <v>86.55</v>
      </c>
      <c r="V38" s="132">
        <v>-16</v>
      </c>
      <c r="W38" s="132">
        <v>-3</v>
      </c>
      <c r="X38" s="132">
        <v>143</v>
      </c>
      <c r="Y38" s="132" t="s">
        <v>8376</v>
      </c>
      <c r="Z38" s="132" t="b">
        <v>0</v>
      </c>
      <c r="AA38" s="132">
        <v>0</v>
      </c>
      <c r="AB38" s="132" t="b">
        <v>1</v>
      </c>
      <c r="AC38" s="132">
        <v>45</v>
      </c>
      <c r="AD38" s="132">
        <v>0.82399999999999995</v>
      </c>
      <c r="AE38" s="132" t="s">
        <v>48</v>
      </c>
      <c r="AF38" s="132" t="s">
        <v>336</v>
      </c>
      <c r="AG38" s="132" t="s">
        <v>495</v>
      </c>
    </row>
    <row r="39" spans="1:33" x14ac:dyDescent="0.3">
      <c r="A39" s="132" t="s">
        <v>8489</v>
      </c>
      <c r="B39" s="132">
        <v>0.31</v>
      </c>
      <c r="C39" s="132">
        <v>4.8499999999999996</v>
      </c>
      <c r="D39" s="132">
        <v>4.8499999999999996</v>
      </c>
      <c r="E39" s="132">
        <v>16.97</v>
      </c>
      <c r="F39" s="132">
        <v>10.199999999999999</v>
      </c>
      <c r="G39" s="336" t="s">
        <v>6525</v>
      </c>
      <c r="H39" s="345" t="s">
        <v>8489</v>
      </c>
      <c r="I39" s="132">
        <v>0.36199999999999999</v>
      </c>
      <c r="J39" s="132">
        <v>-30</v>
      </c>
      <c r="K39" s="132">
        <v>-3</v>
      </c>
      <c r="L39" s="132" t="b">
        <v>1</v>
      </c>
      <c r="M39" s="132">
        <v>28.134</v>
      </c>
      <c r="N39" s="132">
        <v>2.0699999999999998</v>
      </c>
      <c r="O39" s="132">
        <v>13.593999999999999</v>
      </c>
      <c r="P39" s="132">
        <v>31.43</v>
      </c>
      <c r="Q39" s="132">
        <v>0.72</v>
      </c>
      <c r="R39" s="132">
        <v>22.614000000000001</v>
      </c>
      <c r="S39" s="132">
        <v>1.9</v>
      </c>
      <c r="T39" s="132">
        <v>-81.168999999999997</v>
      </c>
      <c r="U39" s="132">
        <v>3.24</v>
      </c>
      <c r="V39" s="132">
        <v>-66</v>
      </c>
      <c r="W39" s="132">
        <v>-57</v>
      </c>
      <c r="X39" s="132">
        <v>3246</v>
      </c>
      <c r="Y39" s="132" t="s">
        <v>8489</v>
      </c>
      <c r="Z39" s="132" t="b">
        <v>0</v>
      </c>
      <c r="AA39" s="132">
        <v>0</v>
      </c>
      <c r="AB39" s="132" t="b">
        <v>1</v>
      </c>
      <c r="AC39" s="132">
        <v>40</v>
      </c>
      <c r="AD39" s="132">
        <v>0.82</v>
      </c>
      <c r="AE39" s="132" t="s">
        <v>44</v>
      </c>
      <c r="AF39" s="132" t="s">
        <v>111</v>
      </c>
      <c r="AG39" s="132" t="s">
        <v>1608</v>
      </c>
    </row>
    <row r="40" spans="1:33" x14ac:dyDescent="0.3">
      <c r="A40" s="132" t="s">
        <v>9144</v>
      </c>
      <c r="B40" s="132">
        <v>-3.36</v>
      </c>
      <c r="C40" s="132">
        <v>-0.92</v>
      </c>
      <c r="D40" s="132">
        <v>16.13</v>
      </c>
      <c r="E40" s="132">
        <v>14.04</v>
      </c>
      <c r="F40" s="132">
        <v>10.07</v>
      </c>
      <c r="G40" s="365" t="s">
        <v>5664</v>
      </c>
      <c r="H40" s="409" t="s">
        <v>9144</v>
      </c>
      <c r="I40" s="132">
        <v>0.51300000000000001</v>
      </c>
      <c r="J40" s="132">
        <v>-46</v>
      </c>
      <c r="K40" s="132">
        <v>-29</v>
      </c>
      <c r="L40" s="132" t="b">
        <v>1</v>
      </c>
      <c r="M40" s="132">
        <v>47.093000000000004</v>
      </c>
      <c r="N40" s="132">
        <v>3.488</v>
      </c>
      <c r="O40" s="132">
        <v>13.503</v>
      </c>
      <c r="P40" s="132">
        <v>58.128</v>
      </c>
      <c r="Q40" s="132">
        <v>0.73199999999999998</v>
      </c>
      <c r="R40" s="132">
        <v>42.555</v>
      </c>
      <c r="S40" s="132">
        <v>2.64</v>
      </c>
      <c r="T40" s="132">
        <v>-42.5</v>
      </c>
      <c r="U40" s="132">
        <v>63.29</v>
      </c>
      <c r="V40" s="132">
        <v>120</v>
      </c>
      <c r="W40" s="132">
        <v>221</v>
      </c>
      <c r="X40" s="132">
        <v>119</v>
      </c>
      <c r="Y40" s="132" t="s">
        <v>9144</v>
      </c>
      <c r="Z40" s="132" t="b">
        <v>0</v>
      </c>
      <c r="AA40" s="132">
        <v>0</v>
      </c>
      <c r="AB40" s="132" t="b">
        <v>1</v>
      </c>
      <c r="AC40" s="132">
        <v>38</v>
      </c>
      <c r="AD40" s="132">
        <v>0.81499999999999995</v>
      </c>
      <c r="AE40" s="132" t="s">
        <v>150</v>
      </c>
      <c r="AF40" s="132" t="s">
        <v>186</v>
      </c>
      <c r="AG40" s="132" t="s">
        <v>2583</v>
      </c>
    </row>
    <row r="41" spans="1:33" x14ac:dyDescent="0.3">
      <c r="A41" s="132" t="s">
        <v>8491</v>
      </c>
      <c r="B41" s="132">
        <v>-2.16</v>
      </c>
      <c r="C41" s="132">
        <v>6.25</v>
      </c>
      <c r="D41" s="132">
        <v>14.29</v>
      </c>
      <c r="E41" s="132">
        <v>22.52</v>
      </c>
      <c r="F41" s="132">
        <v>20.350000000000001</v>
      </c>
      <c r="G41" s="277" t="s">
        <v>573</v>
      </c>
      <c r="H41" s="348" t="s">
        <v>8491</v>
      </c>
      <c r="I41" s="132">
        <v>0.22700000000000001</v>
      </c>
      <c r="J41" s="132">
        <v>-44</v>
      </c>
      <c r="K41" s="132">
        <v>-9</v>
      </c>
      <c r="L41" s="132" t="b">
        <v>1</v>
      </c>
      <c r="M41" s="132">
        <v>54.661000000000001</v>
      </c>
      <c r="N41" s="132">
        <v>4.1820000000000004</v>
      </c>
      <c r="O41" s="132">
        <v>13.07</v>
      </c>
      <c r="P41" s="132">
        <v>63.987000000000002</v>
      </c>
      <c r="Q41" s="132">
        <v>0.71899999999999997</v>
      </c>
      <c r="R41" s="132">
        <v>45.981999999999999</v>
      </c>
      <c r="S41" s="132">
        <v>2.81</v>
      </c>
      <c r="T41" s="132">
        <v>-183.03</v>
      </c>
      <c r="U41" s="132">
        <v>136</v>
      </c>
      <c r="V41" s="132">
        <v>192</v>
      </c>
      <c r="W41" s="132">
        <v>232</v>
      </c>
      <c r="X41" s="132">
        <v>52</v>
      </c>
      <c r="Y41" s="132" t="s">
        <v>8491</v>
      </c>
      <c r="Z41" s="132" t="b">
        <v>0</v>
      </c>
      <c r="AA41" s="132">
        <v>0</v>
      </c>
      <c r="AB41" s="132" t="b">
        <v>1</v>
      </c>
      <c r="AC41" s="132">
        <v>43</v>
      </c>
      <c r="AD41" s="132">
        <v>0.81</v>
      </c>
      <c r="AE41" s="132" t="s">
        <v>24</v>
      </c>
      <c r="AF41" s="132" t="s">
        <v>56</v>
      </c>
      <c r="AG41" s="132" t="s">
        <v>2632</v>
      </c>
    </row>
    <row r="42" spans="1:33" x14ac:dyDescent="0.3">
      <c r="A42" s="132" t="s">
        <v>8367</v>
      </c>
      <c r="B42" s="132">
        <v>-1.83</v>
      </c>
      <c r="C42" s="132">
        <v>-1.42</v>
      </c>
      <c r="D42" s="132">
        <v>4.1100000000000003</v>
      </c>
      <c r="E42" s="132">
        <v>18.96</v>
      </c>
      <c r="F42" s="132">
        <v>16.45</v>
      </c>
      <c r="G42" s="357" t="s">
        <v>247</v>
      </c>
      <c r="H42" s="348" t="s">
        <v>8367</v>
      </c>
      <c r="I42" s="132">
        <v>4.3890000000000002</v>
      </c>
      <c r="J42" s="132">
        <v>-41</v>
      </c>
      <c r="K42" s="132">
        <v>-16</v>
      </c>
      <c r="L42" s="132" t="b">
        <v>1</v>
      </c>
      <c r="M42" s="132">
        <v>34.203000000000003</v>
      </c>
      <c r="N42" s="132">
        <v>2.6230000000000002</v>
      </c>
      <c r="O42" s="132">
        <v>13.038</v>
      </c>
      <c r="P42" s="132">
        <v>37.03</v>
      </c>
      <c r="Q42" s="132">
        <v>0.70699999999999996</v>
      </c>
      <c r="R42" s="132">
        <v>26.17</v>
      </c>
      <c r="S42" s="132">
        <v>1.87</v>
      </c>
      <c r="T42" s="132">
        <v>-51.296999999999997</v>
      </c>
      <c r="U42" s="132">
        <v>37.520000000000003</v>
      </c>
      <c r="V42" s="132">
        <v>-16</v>
      </c>
      <c r="W42" s="132">
        <v>-16</v>
      </c>
      <c r="X42" s="132">
        <v>284</v>
      </c>
      <c r="Y42" s="132" t="s">
        <v>8367</v>
      </c>
      <c r="Z42" s="132" t="b">
        <v>0</v>
      </c>
      <c r="AA42" s="132">
        <v>0</v>
      </c>
      <c r="AB42" s="132" t="b">
        <v>1</v>
      </c>
      <c r="AC42" s="132">
        <v>52</v>
      </c>
      <c r="AD42" s="132">
        <v>0.80500000000000005</v>
      </c>
      <c r="AE42" s="132" t="s">
        <v>150</v>
      </c>
      <c r="AF42" s="132" t="s">
        <v>186</v>
      </c>
      <c r="AG42" s="132" t="s">
        <v>2519</v>
      </c>
    </row>
    <row r="43" spans="1:33" x14ac:dyDescent="0.3">
      <c r="A43" s="132" t="s">
        <v>9143</v>
      </c>
      <c r="B43" s="132">
        <v>-0.96</v>
      </c>
      <c r="C43" s="132">
        <v>0.98</v>
      </c>
      <c r="D43" s="132">
        <v>9.2799999999999994</v>
      </c>
      <c r="E43" s="132">
        <v>24.29</v>
      </c>
      <c r="F43" s="132">
        <v>17.72</v>
      </c>
      <c r="G43" s="359" t="s">
        <v>52</v>
      </c>
      <c r="H43" s="409" t="s">
        <v>9143</v>
      </c>
      <c r="I43" s="132">
        <v>0.62</v>
      </c>
      <c r="J43" s="132">
        <v>-43</v>
      </c>
      <c r="K43" s="132">
        <v>-2</v>
      </c>
      <c r="L43" s="132" t="b">
        <v>1</v>
      </c>
      <c r="M43" s="132">
        <v>41.423999999999999</v>
      </c>
      <c r="N43" s="132">
        <v>3.3130000000000002</v>
      </c>
      <c r="O43" s="132">
        <v>12.502000000000001</v>
      </c>
      <c r="P43" s="132">
        <v>45.042999999999999</v>
      </c>
      <c r="Q43" s="132">
        <v>0.69399999999999995</v>
      </c>
      <c r="R43" s="132">
        <v>31.265000000000001</v>
      </c>
      <c r="S43" s="132">
        <v>1.29</v>
      </c>
      <c r="T43" s="132">
        <v>-117.64100000000001</v>
      </c>
      <c r="U43" s="132">
        <v>144.80000000000001</v>
      </c>
      <c r="V43" s="132">
        <v>26</v>
      </c>
      <c r="W43" s="132">
        <v>48</v>
      </c>
      <c r="X43" s="132">
        <v>106</v>
      </c>
      <c r="Y43" s="132" t="s">
        <v>9143</v>
      </c>
      <c r="Z43" s="132" t="b">
        <v>0</v>
      </c>
      <c r="AA43" s="132">
        <v>0</v>
      </c>
      <c r="AB43" s="132" t="b">
        <v>1</v>
      </c>
      <c r="AC43" s="132">
        <v>44</v>
      </c>
      <c r="AD43" s="132">
        <v>0.8</v>
      </c>
      <c r="AE43" s="132" t="s">
        <v>2652</v>
      </c>
      <c r="AF43" s="132" t="s">
        <v>2748</v>
      </c>
      <c r="AG43" s="132" t="s">
        <v>2749</v>
      </c>
    </row>
    <row r="44" spans="1:33" x14ac:dyDescent="0.3">
      <c r="A44" s="132" t="s">
        <v>8415</v>
      </c>
      <c r="B44" s="132">
        <v>-3.25</v>
      </c>
      <c r="C44" s="132">
        <v>8.83</v>
      </c>
      <c r="D44" s="132">
        <v>36.729999999999997</v>
      </c>
      <c r="E44" s="132">
        <v>30.73</v>
      </c>
      <c r="F44" s="132">
        <v>34.67</v>
      </c>
      <c r="G44" s="360" t="s">
        <v>8416</v>
      </c>
      <c r="H44" s="346" t="s">
        <v>8415</v>
      </c>
      <c r="I44" s="132">
        <v>2.23</v>
      </c>
      <c r="J44" s="132">
        <v>-67</v>
      </c>
      <c r="K44" s="132">
        <v>-47</v>
      </c>
      <c r="L44" s="132" t="b">
        <v>1</v>
      </c>
      <c r="M44" s="132">
        <v>116.72</v>
      </c>
      <c r="N44" s="132">
        <v>9.4659999999999993</v>
      </c>
      <c r="O44" s="132">
        <v>12.33</v>
      </c>
      <c r="P44" s="132">
        <v>191.679</v>
      </c>
      <c r="Q44" s="132">
        <v>0.71799999999999997</v>
      </c>
      <c r="R44" s="132">
        <v>137.63200000000001</v>
      </c>
      <c r="S44" s="132">
        <v>2.77</v>
      </c>
      <c r="T44" s="132">
        <v>-53.884999999999998</v>
      </c>
      <c r="U44" s="132">
        <v>107.2</v>
      </c>
      <c r="V44" s="132">
        <v>-7</v>
      </c>
      <c r="W44" s="132">
        <v>12</v>
      </c>
      <c r="X44" s="132">
        <v>67</v>
      </c>
      <c r="Y44" s="132" t="s">
        <v>8415</v>
      </c>
      <c r="Z44" s="132" t="b">
        <v>0</v>
      </c>
      <c r="AA44" s="132">
        <v>0</v>
      </c>
      <c r="AB44" s="132" t="b">
        <v>1</v>
      </c>
      <c r="AC44" s="132">
        <v>47</v>
      </c>
      <c r="AD44" s="132">
        <v>0.79500000000000004</v>
      </c>
      <c r="AE44" s="132" t="s">
        <v>28</v>
      </c>
      <c r="AF44" s="132" t="s">
        <v>2837</v>
      </c>
      <c r="AG44" s="132" t="s">
        <v>513</v>
      </c>
    </row>
    <row r="45" spans="1:33" x14ac:dyDescent="0.3">
      <c r="A45" s="132" t="s">
        <v>8355</v>
      </c>
      <c r="B45" s="132">
        <v>1.22</v>
      </c>
      <c r="C45" s="132">
        <v>1.02</v>
      </c>
      <c r="D45" s="132">
        <v>1.27</v>
      </c>
      <c r="E45" s="132">
        <v>18.899999999999999</v>
      </c>
      <c r="F45" s="132">
        <v>16.25</v>
      </c>
      <c r="G45" s="402" t="s">
        <v>143</v>
      </c>
      <c r="H45" s="348" t="s">
        <v>8355</v>
      </c>
      <c r="I45" s="132">
        <v>94.665000000000006</v>
      </c>
      <c r="J45" s="132">
        <v>-31</v>
      </c>
      <c r="K45" s="132">
        <v>-1</v>
      </c>
      <c r="L45" s="132" t="b">
        <v>1</v>
      </c>
      <c r="M45" s="132">
        <v>33.466999999999999</v>
      </c>
      <c r="N45" s="132">
        <v>2.8180000000000001</v>
      </c>
      <c r="O45" s="132">
        <v>11.875999999999999</v>
      </c>
      <c r="P45" s="132">
        <v>35.811</v>
      </c>
      <c r="Q45" s="132">
        <v>0.65400000000000003</v>
      </c>
      <c r="R45" s="132">
        <v>23.41</v>
      </c>
      <c r="S45" s="132">
        <v>1.56</v>
      </c>
      <c r="T45" s="132">
        <v>-30.879000000000001</v>
      </c>
      <c r="U45" s="132">
        <v>207.8</v>
      </c>
      <c r="V45" s="132">
        <v>-3</v>
      </c>
      <c r="W45" s="132">
        <v>18</v>
      </c>
      <c r="X45" s="132">
        <v>61</v>
      </c>
      <c r="Y45" s="132" t="s">
        <v>8355</v>
      </c>
      <c r="Z45" s="132" t="b">
        <v>0</v>
      </c>
      <c r="AA45" s="132">
        <v>0</v>
      </c>
      <c r="AB45" s="132" t="b">
        <v>1</v>
      </c>
      <c r="AC45" s="132">
        <v>54</v>
      </c>
      <c r="AD45" s="132">
        <v>0.79</v>
      </c>
      <c r="AE45" s="132" t="s">
        <v>245</v>
      </c>
      <c r="AF45" s="132" t="s">
        <v>2850</v>
      </c>
      <c r="AG45" s="132" t="s">
        <v>2667</v>
      </c>
    </row>
    <row r="46" spans="1:33" x14ac:dyDescent="0.3">
      <c r="A46" s="132" t="s">
        <v>8360</v>
      </c>
      <c r="B46" s="132">
        <v>0.27</v>
      </c>
      <c r="C46" s="132">
        <v>-5.45</v>
      </c>
      <c r="D46" s="132">
        <v>-0.47</v>
      </c>
      <c r="E46" s="132">
        <v>8.5</v>
      </c>
      <c r="F46" s="132">
        <v>7.15</v>
      </c>
      <c r="G46" s="363" t="s">
        <v>70</v>
      </c>
      <c r="H46" s="410" t="s">
        <v>8360</v>
      </c>
      <c r="I46" s="132">
        <v>25.606000000000002</v>
      </c>
      <c r="J46" s="132">
        <v>-37</v>
      </c>
      <c r="K46" s="132">
        <v>-6</v>
      </c>
      <c r="L46" s="132" t="b">
        <v>1</v>
      </c>
      <c r="M46" s="132">
        <v>30.29</v>
      </c>
      <c r="N46" s="132">
        <v>2.5649999999999999</v>
      </c>
      <c r="O46" s="132">
        <v>11.807</v>
      </c>
      <c r="P46" s="132">
        <v>32.837000000000003</v>
      </c>
      <c r="Q46" s="132">
        <v>0.65800000000000003</v>
      </c>
      <c r="R46" s="132">
        <v>21.611999999999998</v>
      </c>
      <c r="S46" s="132">
        <v>1.74</v>
      </c>
      <c r="T46" s="132">
        <v>-43.389000000000003</v>
      </c>
      <c r="U46" s="132">
        <v>97.76</v>
      </c>
      <c r="V46" s="132">
        <v>10</v>
      </c>
      <c r="W46" s="132">
        <v>6</v>
      </c>
      <c r="X46" s="132">
        <v>117</v>
      </c>
      <c r="Y46" s="132" t="s">
        <v>8360</v>
      </c>
      <c r="Z46" s="132" t="b">
        <v>0</v>
      </c>
      <c r="AA46" s="132">
        <v>0</v>
      </c>
      <c r="AB46" s="132" t="b">
        <v>0</v>
      </c>
      <c r="AC46" s="132">
        <v>48</v>
      </c>
      <c r="AD46" s="132">
        <v>0.78500000000000003</v>
      </c>
      <c r="AE46" s="132" t="s">
        <v>28</v>
      </c>
      <c r="AF46" s="132" t="s">
        <v>137</v>
      </c>
      <c r="AG46" s="132" t="s">
        <v>2497</v>
      </c>
    </row>
    <row r="47" spans="1:33" x14ac:dyDescent="0.3">
      <c r="A47" s="132" t="s">
        <v>8384</v>
      </c>
      <c r="B47" s="132">
        <v>-5.91</v>
      </c>
      <c r="C47" s="132">
        <v>-10.6</v>
      </c>
      <c r="D47" s="132">
        <v>1.34</v>
      </c>
      <c r="E47" s="132">
        <v>16.64</v>
      </c>
      <c r="F47" s="132">
        <v>4.12</v>
      </c>
      <c r="G47" s="378" t="s">
        <v>92</v>
      </c>
      <c r="H47" s="351" t="s">
        <v>8384</v>
      </c>
      <c r="I47" s="132">
        <v>5.2629999999999999</v>
      </c>
      <c r="J47" s="132">
        <v>-60</v>
      </c>
      <c r="K47" s="132">
        <v>-51</v>
      </c>
      <c r="L47" s="132" t="b">
        <v>0</v>
      </c>
      <c r="M47" s="132">
        <v>65.81</v>
      </c>
      <c r="N47" s="132">
        <v>5.6059999999999999</v>
      </c>
      <c r="O47" s="132">
        <v>11.74</v>
      </c>
      <c r="P47" s="132">
        <v>87.831999999999994</v>
      </c>
      <c r="Q47" s="132">
        <v>0.66100000000000003</v>
      </c>
      <c r="R47" s="132">
        <v>58.067999999999998</v>
      </c>
      <c r="S47" s="132">
        <v>4.26</v>
      </c>
      <c r="T47" s="132">
        <v>-123.681</v>
      </c>
      <c r="U47" s="132">
        <v>6.45</v>
      </c>
      <c r="V47" s="132">
        <v>2</v>
      </c>
      <c r="W47" s="132">
        <v>21</v>
      </c>
      <c r="X47" s="132">
        <v>727</v>
      </c>
      <c r="Y47" s="132" t="s">
        <v>8384</v>
      </c>
      <c r="Z47" s="132" t="b">
        <v>0</v>
      </c>
      <c r="AA47" s="132">
        <v>0</v>
      </c>
      <c r="AB47" s="132" t="b">
        <v>0</v>
      </c>
      <c r="AC47" s="132">
        <v>43</v>
      </c>
      <c r="AD47" s="132">
        <v>0.78</v>
      </c>
      <c r="AE47" s="132" t="s">
        <v>31</v>
      </c>
      <c r="AF47" s="132" t="s">
        <v>2833</v>
      </c>
      <c r="AG47" s="132" t="s">
        <v>438</v>
      </c>
    </row>
    <row r="48" spans="1:33" x14ac:dyDescent="0.3">
      <c r="A48" s="132" t="s">
        <v>8399</v>
      </c>
      <c r="B48" s="132">
        <v>0.13</v>
      </c>
      <c r="C48" s="132">
        <v>-0.94</v>
      </c>
      <c r="D48" s="132">
        <v>17.37</v>
      </c>
      <c r="E48" s="132">
        <v>14.68</v>
      </c>
      <c r="F48" s="132">
        <v>16.07</v>
      </c>
      <c r="G48" s="413" t="s">
        <v>5664</v>
      </c>
      <c r="H48" s="348" t="s">
        <v>8399</v>
      </c>
      <c r="I48" s="132">
        <v>0.70399999999999996</v>
      </c>
      <c r="J48" s="132">
        <v>-48</v>
      </c>
      <c r="K48" s="132">
        <v>-24</v>
      </c>
      <c r="L48" s="132" t="b">
        <v>1</v>
      </c>
      <c r="M48" s="132">
        <v>56.64</v>
      </c>
      <c r="N48" s="132">
        <v>4.8280000000000003</v>
      </c>
      <c r="O48" s="132">
        <v>11.73</v>
      </c>
      <c r="P48" s="132">
        <v>71.418999999999997</v>
      </c>
      <c r="Q48" s="132">
        <v>0.67100000000000004</v>
      </c>
      <c r="R48" s="132">
        <v>47.896000000000001</v>
      </c>
      <c r="S48" s="132">
        <v>1.74</v>
      </c>
      <c r="T48" s="132">
        <v>119.553</v>
      </c>
      <c r="U48" s="132">
        <v>94.6</v>
      </c>
      <c r="V48" s="132">
        <v>0</v>
      </c>
      <c r="W48" s="132">
        <v>4</v>
      </c>
      <c r="X48" s="132">
        <v>121</v>
      </c>
      <c r="Y48" s="132" t="s">
        <v>8399</v>
      </c>
      <c r="Z48" s="132" t="b">
        <v>0</v>
      </c>
      <c r="AA48" s="132">
        <v>0</v>
      </c>
      <c r="AB48" s="132" t="b">
        <v>1</v>
      </c>
      <c r="AC48" s="132">
        <v>53</v>
      </c>
      <c r="AD48" s="132">
        <v>0.77600000000000002</v>
      </c>
      <c r="AE48" s="132" t="s">
        <v>501</v>
      </c>
      <c r="AF48" s="132" t="s">
        <v>501</v>
      </c>
      <c r="AG48" s="132" t="s">
        <v>2576</v>
      </c>
    </row>
    <row r="49" spans="1:33" x14ac:dyDescent="0.3">
      <c r="A49" s="132" t="s">
        <v>9216</v>
      </c>
      <c r="B49" s="132">
        <v>1.39</v>
      </c>
      <c r="C49" s="132">
        <v>-10.1</v>
      </c>
      <c r="D49" s="132">
        <v>6.73</v>
      </c>
      <c r="E49" s="132">
        <v>24.57</v>
      </c>
      <c r="F49" s="132">
        <v>26.3</v>
      </c>
      <c r="G49" s="357" t="s">
        <v>5662</v>
      </c>
      <c r="H49" s="348" t="s">
        <v>9216</v>
      </c>
      <c r="I49" s="132">
        <v>0.36199999999999999</v>
      </c>
      <c r="J49" s="132">
        <v>-23</v>
      </c>
      <c r="K49" s="132">
        <v>-10</v>
      </c>
      <c r="L49" s="132" t="b">
        <v>1</v>
      </c>
      <c r="M49" s="132">
        <v>59.936</v>
      </c>
      <c r="N49" s="132">
        <v>5.1159999999999997</v>
      </c>
      <c r="O49" s="132">
        <v>11.715</v>
      </c>
      <c r="P49" s="132">
        <v>65.688000000000002</v>
      </c>
      <c r="Q49" s="132">
        <v>0.64500000000000002</v>
      </c>
      <c r="R49" s="132">
        <v>42.392000000000003</v>
      </c>
      <c r="S49" s="132">
        <v>4.16</v>
      </c>
      <c r="T49" s="132">
        <v>-26.321000000000002</v>
      </c>
      <c r="U49" s="132">
        <v>73</v>
      </c>
      <c r="V49" s="132">
        <v>-20</v>
      </c>
      <c r="W49" s="132">
        <v>60</v>
      </c>
      <c r="X49" s="132">
        <v>65</v>
      </c>
      <c r="Y49" s="132" t="s">
        <v>9216</v>
      </c>
      <c r="Z49" s="132" t="b">
        <v>1</v>
      </c>
      <c r="AA49" s="132">
        <v>72</v>
      </c>
      <c r="AB49" s="132" t="b">
        <v>0</v>
      </c>
      <c r="AC49" s="132">
        <v>48</v>
      </c>
      <c r="AD49" s="132">
        <v>0.77100000000000002</v>
      </c>
      <c r="AE49" s="132" t="s">
        <v>24</v>
      </c>
      <c r="AF49" s="132" t="s">
        <v>56</v>
      </c>
      <c r="AG49" s="132" t="s">
        <v>2690</v>
      </c>
    </row>
    <row r="50" spans="1:33" x14ac:dyDescent="0.3">
      <c r="A50" s="132" t="s">
        <v>9142</v>
      </c>
      <c r="B50" s="132">
        <v>-2.63</v>
      </c>
      <c r="C50" s="132">
        <v>-0.73</v>
      </c>
      <c r="D50" s="132">
        <v>9.1199999999999992</v>
      </c>
      <c r="E50" s="132">
        <v>16.45</v>
      </c>
      <c r="F50" s="132">
        <v>16.29</v>
      </c>
      <c r="G50" s="413" t="s">
        <v>243</v>
      </c>
      <c r="H50" s="348" t="s">
        <v>9142</v>
      </c>
      <c r="I50" s="132">
        <v>0.58299999999999996</v>
      </c>
      <c r="J50" s="132">
        <v>-49</v>
      </c>
      <c r="K50" s="132">
        <v>-20</v>
      </c>
      <c r="L50" s="132" t="b">
        <v>1</v>
      </c>
      <c r="M50" s="132">
        <v>54.494</v>
      </c>
      <c r="N50" s="132">
        <v>4.7969999999999997</v>
      </c>
      <c r="O50" s="132">
        <v>11.361000000000001</v>
      </c>
      <c r="P50" s="132">
        <v>64.591999999999999</v>
      </c>
      <c r="Q50" s="132">
        <v>0.63300000000000001</v>
      </c>
      <c r="R50" s="132">
        <v>40.895000000000003</v>
      </c>
      <c r="S50" s="132">
        <v>2.2200000000000002</v>
      </c>
      <c r="T50" s="132">
        <v>-143.654</v>
      </c>
      <c r="U50" s="132">
        <v>81.400000000000006</v>
      </c>
      <c r="V50" s="132">
        <v>-75</v>
      </c>
      <c r="W50" s="132">
        <v>-64</v>
      </c>
      <c r="X50" s="132">
        <v>110</v>
      </c>
      <c r="Y50" s="132" t="s">
        <v>9142</v>
      </c>
      <c r="Z50" s="132" t="b">
        <v>0</v>
      </c>
      <c r="AA50" s="132">
        <v>0</v>
      </c>
      <c r="AB50" s="132" t="b">
        <v>1</v>
      </c>
      <c r="AC50" s="132">
        <v>44</v>
      </c>
      <c r="AD50" s="132">
        <v>0.76600000000000001</v>
      </c>
      <c r="AE50" s="132" t="s">
        <v>24</v>
      </c>
      <c r="AF50" s="132" t="s">
        <v>56</v>
      </c>
      <c r="AG50" s="132" t="s">
        <v>5674</v>
      </c>
    </row>
    <row r="51" spans="1:33" x14ac:dyDescent="0.3">
      <c r="A51" s="132" t="s">
        <v>8521</v>
      </c>
      <c r="B51" s="132">
        <v>0.01</v>
      </c>
      <c r="C51" s="132">
        <v>2.06</v>
      </c>
      <c r="D51" s="132">
        <v>16.989999999999998</v>
      </c>
      <c r="E51" s="132">
        <v>12.27</v>
      </c>
      <c r="F51" s="132">
        <v>11.52</v>
      </c>
      <c r="G51" s="420" t="s">
        <v>5664</v>
      </c>
      <c r="H51" s="409" t="s">
        <v>8521</v>
      </c>
      <c r="I51" s="132">
        <v>0.29399999999999998</v>
      </c>
      <c r="J51" s="132">
        <v>-47</v>
      </c>
      <c r="K51" s="132">
        <v>-31</v>
      </c>
      <c r="L51" s="132" t="b">
        <v>1</v>
      </c>
      <c r="M51" s="132">
        <v>43.441000000000003</v>
      </c>
      <c r="N51" s="132">
        <v>3.8559999999999999</v>
      </c>
      <c r="O51" s="132">
        <v>11.266999999999999</v>
      </c>
      <c r="P51" s="132">
        <v>51.445999999999998</v>
      </c>
      <c r="Q51" s="132">
        <v>0.65300000000000002</v>
      </c>
      <c r="R51" s="132">
        <v>33.595999999999997</v>
      </c>
      <c r="S51" s="132">
        <v>1.61</v>
      </c>
      <c r="T51" s="132">
        <v>-29.57</v>
      </c>
      <c r="U51" s="132">
        <v>84.2</v>
      </c>
      <c r="V51" s="132">
        <v>17</v>
      </c>
      <c r="W51" s="132">
        <v>25</v>
      </c>
      <c r="X51" s="132">
        <v>147</v>
      </c>
      <c r="Y51" s="132" t="s">
        <v>8521</v>
      </c>
      <c r="Z51" s="132" t="b">
        <v>0</v>
      </c>
      <c r="AA51" s="132">
        <v>0</v>
      </c>
      <c r="AB51" s="132" t="b">
        <v>1</v>
      </c>
      <c r="AC51" s="132">
        <v>44</v>
      </c>
      <c r="AD51" s="132">
        <v>0.76100000000000001</v>
      </c>
      <c r="AE51" s="132" t="s">
        <v>36</v>
      </c>
      <c r="AF51" s="132" t="s">
        <v>79</v>
      </c>
      <c r="AG51" s="132" t="s">
        <v>2685</v>
      </c>
    </row>
    <row r="52" spans="1:33" x14ac:dyDescent="0.3">
      <c r="A52" s="132" t="s">
        <v>8352</v>
      </c>
      <c r="B52" s="132">
        <v>1.37</v>
      </c>
      <c r="C52" s="132">
        <v>-5.15</v>
      </c>
      <c r="D52" s="132">
        <v>2.74</v>
      </c>
      <c r="E52" s="132">
        <v>11.45</v>
      </c>
      <c r="F52" s="132">
        <v>7.64</v>
      </c>
      <c r="G52" s="363" t="s">
        <v>278</v>
      </c>
      <c r="H52" s="410" t="s">
        <v>8352</v>
      </c>
      <c r="I52" s="132">
        <v>150.21199999999999</v>
      </c>
      <c r="J52" s="132">
        <v>-31</v>
      </c>
      <c r="K52" s="132">
        <v>-6</v>
      </c>
      <c r="L52" s="132" t="b">
        <v>1</v>
      </c>
      <c r="M52" s="132">
        <v>39.293999999999997</v>
      </c>
      <c r="N52" s="132">
        <v>3.512</v>
      </c>
      <c r="O52" s="132">
        <v>11.189</v>
      </c>
      <c r="P52" s="132">
        <v>45.298999999999999</v>
      </c>
      <c r="Q52" s="132">
        <v>0.624</v>
      </c>
      <c r="R52" s="132">
        <v>28.244</v>
      </c>
      <c r="S52" s="132">
        <v>1.79</v>
      </c>
      <c r="T52" s="132">
        <v>23.173999999999999</v>
      </c>
      <c r="U52" s="132">
        <v>65.209999999999994</v>
      </c>
      <c r="V52" s="132">
        <v>-3</v>
      </c>
      <c r="W52" s="132">
        <v>23</v>
      </c>
      <c r="X52" s="132">
        <v>171</v>
      </c>
      <c r="Y52" s="132" t="s">
        <v>8352</v>
      </c>
      <c r="Z52" s="132" t="b">
        <v>1</v>
      </c>
      <c r="AA52" s="132">
        <v>63.88</v>
      </c>
      <c r="AB52" s="132" t="b">
        <v>0</v>
      </c>
      <c r="AC52" s="132">
        <v>49</v>
      </c>
      <c r="AD52" s="132">
        <v>0.75600000000000001</v>
      </c>
      <c r="AE52" s="132" t="s">
        <v>36</v>
      </c>
      <c r="AF52" s="132" t="s">
        <v>84</v>
      </c>
      <c r="AG52" s="132" t="s">
        <v>2694</v>
      </c>
    </row>
    <row r="53" spans="1:33" x14ac:dyDescent="0.3">
      <c r="A53" s="132" t="s">
        <v>9140</v>
      </c>
      <c r="B53" s="132">
        <v>0</v>
      </c>
      <c r="C53" s="132">
        <v>0.37</v>
      </c>
      <c r="D53" s="132">
        <v>0</v>
      </c>
      <c r="E53" s="132">
        <v>9.27</v>
      </c>
      <c r="F53" s="132">
        <v>4.63</v>
      </c>
      <c r="G53" s="358" t="s">
        <v>42</v>
      </c>
      <c r="H53" s="345" t="s">
        <v>9140</v>
      </c>
      <c r="I53" s="132">
        <v>0.314</v>
      </c>
      <c r="J53" s="132">
        <v>-40</v>
      </c>
      <c r="K53" s="132">
        <v>-1</v>
      </c>
      <c r="L53" s="132" t="b">
        <v>1</v>
      </c>
      <c r="M53" s="132">
        <v>24.420999999999999</v>
      </c>
      <c r="N53" s="132">
        <v>2.2010000000000001</v>
      </c>
      <c r="O53" s="132">
        <v>11.097</v>
      </c>
      <c r="P53" s="132">
        <v>27.385999999999999</v>
      </c>
      <c r="Q53" s="132">
        <v>0.628</v>
      </c>
      <c r="R53" s="132">
        <v>17.187999999999999</v>
      </c>
      <c r="S53" s="132">
        <v>0.91</v>
      </c>
      <c r="T53" s="132">
        <v>0</v>
      </c>
      <c r="U53" s="132">
        <v>135.5</v>
      </c>
      <c r="V53" s="132">
        <v>510</v>
      </c>
      <c r="W53" s="132">
        <v>237</v>
      </c>
      <c r="X53" s="132">
        <v>162</v>
      </c>
      <c r="Y53" s="132" t="s">
        <v>9140</v>
      </c>
      <c r="Z53" s="132" t="b">
        <v>1</v>
      </c>
      <c r="AA53" s="132">
        <v>0</v>
      </c>
      <c r="AB53" s="132" t="b">
        <v>1</v>
      </c>
      <c r="AC53" s="132">
        <v>29</v>
      </c>
      <c r="AD53" s="132">
        <v>0.751</v>
      </c>
      <c r="AE53" s="132" t="s">
        <v>24</v>
      </c>
      <c r="AF53" s="132" t="s">
        <v>280</v>
      </c>
      <c r="AG53" s="132" t="s">
        <v>2672</v>
      </c>
    </row>
    <row r="54" spans="1:33" x14ac:dyDescent="0.3">
      <c r="A54" s="132" t="s">
        <v>8373</v>
      </c>
      <c r="B54" s="132">
        <v>-2.64</v>
      </c>
      <c r="C54" s="132">
        <v>-5.57</v>
      </c>
      <c r="D54" s="132">
        <v>6.14</v>
      </c>
      <c r="E54" s="132">
        <v>10</v>
      </c>
      <c r="F54" s="132">
        <v>2.29</v>
      </c>
      <c r="G54" s="285" t="s">
        <v>336</v>
      </c>
      <c r="H54" s="351" t="s">
        <v>8373</v>
      </c>
      <c r="I54" s="132">
        <v>1.782</v>
      </c>
      <c r="J54" s="132">
        <v>-28</v>
      </c>
      <c r="K54" s="132">
        <v>-19</v>
      </c>
      <c r="L54" s="132" t="b">
        <v>1</v>
      </c>
      <c r="M54" s="132">
        <v>32.503999999999998</v>
      </c>
      <c r="N54" s="132">
        <v>2.948</v>
      </c>
      <c r="O54" s="132">
        <v>11.026</v>
      </c>
      <c r="P54" s="132">
        <v>37.384999999999998</v>
      </c>
      <c r="Q54" s="132">
        <v>0.63200000000000001</v>
      </c>
      <c r="R54" s="132">
        <v>23.619</v>
      </c>
      <c r="S54" s="132">
        <v>1.34</v>
      </c>
      <c r="T54" s="132">
        <v>-53.042999999999999</v>
      </c>
      <c r="U54" s="132">
        <v>847</v>
      </c>
      <c r="V54" s="132">
        <v>-28</v>
      </c>
      <c r="W54" s="132">
        <v>-43</v>
      </c>
      <c r="X54" s="132">
        <v>17</v>
      </c>
      <c r="Y54" s="132" t="s">
        <v>8373</v>
      </c>
      <c r="Z54" s="132" t="b">
        <v>0</v>
      </c>
      <c r="AA54" s="132">
        <v>0</v>
      </c>
      <c r="AB54" s="132" t="b">
        <v>0</v>
      </c>
      <c r="AC54" s="132">
        <v>40</v>
      </c>
      <c r="AD54" s="132">
        <v>0.746</v>
      </c>
      <c r="AE54" s="132" t="s">
        <v>28</v>
      </c>
      <c r="AF54" s="132" t="s">
        <v>2846</v>
      </c>
      <c r="AG54" s="132" t="s">
        <v>5671</v>
      </c>
    </row>
    <row r="55" spans="1:33" x14ac:dyDescent="0.3">
      <c r="A55" s="132" t="s">
        <v>8368</v>
      </c>
      <c r="B55" s="132">
        <v>3.34</v>
      </c>
      <c r="C55" s="132">
        <v>7.34</v>
      </c>
      <c r="D55" s="132">
        <v>5.27</v>
      </c>
      <c r="E55" s="132">
        <v>19.34</v>
      </c>
      <c r="F55" s="132">
        <v>14.35</v>
      </c>
      <c r="G55" s="396" t="s">
        <v>95</v>
      </c>
      <c r="H55" s="410" t="s">
        <v>8368</v>
      </c>
      <c r="I55" s="132">
        <v>9.6129999999999995</v>
      </c>
      <c r="J55" s="132">
        <v>-42</v>
      </c>
      <c r="K55" s="132">
        <v>-12</v>
      </c>
      <c r="L55" s="132" t="b">
        <v>1</v>
      </c>
      <c r="M55" s="132">
        <v>25.718</v>
      </c>
      <c r="N55" s="132">
        <v>2.399</v>
      </c>
      <c r="O55" s="132">
        <v>10.72</v>
      </c>
      <c r="P55" s="132">
        <v>27.734999999999999</v>
      </c>
      <c r="Q55" s="132">
        <v>0.61399999999999999</v>
      </c>
      <c r="R55" s="132">
        <v>17.035</v>
      </c>
      <c r="S55" s="132">
        <v>1.96</v>
      </c>
      <c r="T55" s="132">
        <v>-57.661000000000001</v>
      </c>
      <c r="U55" s="132">
        <v>92.85</v>
      </c>
      <c r="V55" s="132">
        <v>-33</v>
      </c>
      <c r="W55" s="132">
        <v>-26</v>
      </c>
      <c r="X55" s="132">
        <v>109</v>
      </c>
      <c r="Y55" s="132" t="s">
        <v>8368</v>
      </c>
      <c r="Z55" s="132" t="b">
        <v>0</v>
      </c>
      <c r="AA55" s="132">
        <v>0</v>
      </c>
      <c r="AB55" s="132" t="b">
        <v>1</v>
      </c>
      <c r="AC55" s="132">
        <v>47</v>
      </c>
      <c r="AD55" s="132">
        <v>0.74099999999999999</v>
      </c>
      <c r="AE55" s="132" t="s">
        <v>36</v>
      </c>
      <c r="AF55" s="132" t="s">
        <v>84</v>
      </c>
      <c r="AG55" s="132" t="s">
        <v>2687</v>
      </c>
    </row>
    <row r="56" spans="1:33" x14ac:dyDescent="0.3">
      <c r="A56" s="132" t="s">
        <v>8397</v>
      </c>
      <c r="B56" s="132">
        <v>-1.81</v>
      </c>
      <c r="C56" s="132">
        <v>-4.76</v>
      </c>
      <c r="D56" s="132">
        <v>6.43</v>
      </c>
      <c r="E56" s="132">
        <v>8.82</v>
      </c>
      <c r="F56" s="132">
        <v>7.94</v>
      </c>
      <c r="G56" s="378" t="s">
        <v>260</v>
      </c>
      <c r="H56" s="351" t="s">
        <v>8397</v>
      </c>
      <c r="I56" s="132">
        <v>7.9240000000000004</v>
      </c>
      <c r="J56" s="132">
        <v>-35</v>
      </c>
      <c r="K56" s="132">
        <v>-7</v>
      </c>
      <c r="L56" s="132" t="b">
        <v>1</v>
      </c>
      <c r="M56" s="132">
        <v>43.067</v>
      </c>
      <c r="N56" s="132">
        <v>4.0209999999999999</v>
      </c>
      <c r="O56" s="132">
        <v>10.711</v>
      </c>
      <c r="P56" s="132">
        <v>51.045000000000002</v>
      </c>
      <c r="Q56" s="132">
        <v>0.627</v>
      </c>
      <c r="R56" s="132">
        <v>31.991</v>
      </c>
      <c r="S56" s="132">
        <v>2.72</v>
      </c>
      <c r="T56" s="132">
        <v>-56.552</v>
      </c>
      <c r="U56" s="132">
        <v>26.64</v>
      </c>
      <c r="V56" s="132">
        <v>-13</v>
      </c>
      <c r="W56" s="132">
        <v>5</v>
      </c>
      <c r="X56" s="132">
        <v>275</v>
      </c>
      <c r="Y56" s="132" t="s">
        <v>8397</v>
      </c>
      <c r="Z56" s="132" t="b">
        <v>0</v>
      </c>
      <c r="AA56" s="132">
        <v>0</v>
      </c>
      <c r="AB56" s="132" t="b">
        <v>1</v>
      </c>
      <c r="AC56" s="132">
        <v>47</v>
      </c>
      <c r="AD56" s="132">
        <v>0.73699999999999999</v>
      </c>
      <c r="AE56" s="132" t="s">
        <v>102</v>
      </c>
      <c r="AF56" s="132" t="s">
        <v>151</v>
      </c>
      <c r="AG56" s="132" t="s">
        <v>2620</v>
      </c>
    </row>
    <row r="57" spans="1:33" x14ac:dyDescent="0.3">
      <c r="A57" s="132" t="s">
        <v>8495</v>
      </c>
      <c r="B57" s="132">
        <v>-0.92</v>
      </c>
      <c r="C57" s="132">
        <v>4.21</v>
      </c>
      <c r="D57" s="132">
        <v>15.41</v>
      </c>
      <c r="E57" s="132">
        <v>13.78</v>
      </c>
      <c r="F57" s="132">
        <v>9.15</v>
      </c>
      <c r="G57" s="365" t="s">
        <v>81</v>
      </c>
      <c r="H57" s="409" t="s">
        <v>8495</v>
      </c>
      <c r="I57" s="132">
        <v>0.26400000000000001</v>
      </c>
      <c r="J57" s="132">
        <v>-46</v>
      </c>
      <c r="K57" s="132">
        <v>-7</v>
      </c>
      <c r="L57" s="132" t="b">
        <v>1</v>
      </c>
      <c r="M57" s="132">
        <v>48.618000000000002</v>
      </c>
      <c r="N57" s="132">
        <v>4.6020000000000003</v>
      </c>
      <c r="O57" s="132">
        <v>10.565</v>
      </c>
      <c r="P57" s="132">
        <v>59.805</v>
      </c>
      <c r="Q57" s="132">
        <v>0.627</v>
      </c>
      <c r="R57" s="132">
        <v>37.515000000000001</v>
      </c>
      <c r="S57" s="132">
        <v>2.5</v>
      </c>
      <c r="T57" s="132">
        <v>-124.146</v>
      </c>
      <c r="U57" s="132">
        <v>6.44</v>
      </c>
      <c r="V57" s="132">
        <v>135</v>
      </c>
      <c r="W57" s="132">
        <v>114</v>
      </c>
      <c r="X57" s="132">
        <v>1241</v>
      </c>
      <c r="Y57" s="132" t="s">
        <v>8495</v>
      </c>
      <c r="Z57" s="132" t="b">
        <v>0</v>
      </c>
      <c r="AA57" s="132">
        <v>0</v>
      </c>
      <c r="AB57" s="132" t="b">
        <v>1</v>
      </c>
      <c r="AC57" s="132">
        <v>40</v>
      </c>
      <c r="AD57" s="132">
        <v>0.73199999999999998</v>
      </c>
      <c r="AE57" s="132" t="s">
        <v>24</v>
      </c>
      <c r="AF57" s="132" t="s">
        <v>81</v>
      </c>
      <c r="AG57" s="132" t="s">
        <v>2663</v>
      </c>
    </row>
    <row r="58" spans="1:33" x14ac:dyDescent="0.3">
      <c r="A58" s="132" t="s">
        <v>8420</v>
      </c>
      <c r="B58" s="132">
        <v>-4.13</v>
      </c>
      <c r="C58" s="132">
        <v>4.25</v>
      </c>
      <c r="D58" s="132">
        <v>6.45</v>
      </c>
      <c r="E58" s="132">
        <v>5.67</v>
      </c>
      <c r="F58" s="132">
        <v>5.67</v>
      </c>
      <c r="G58" s="377" t="s">
        <v>8361</v>
      </c>
      <c r="H58" s="348" t="s">
        <v>8420</v>
      </c>
      <c r="I58" s="132">
        <v>2.4420000000000002</v>
      </c>
      <c r="J58" s="132">
        <v>-48</v>
      </c>
      <c r="K58" s="132">
        <v>-4</v>
      </c>
      <c r="L58" s="132" t="b">
        <v>1</v>
      </c>
      <c r="M58" s="132">
        <v>27.779</v>
      </c>
      <c r="N58" s="132">
        <v>2.661</v>
      </c>
      <c r="O58" s="132">
        <v>10.436999999999999</v>
      </c>
      <c r="P58" s="132">
        <v>32.509</v>
      </c>
      <c r="Q58" s="132">
        <v>0.61</v>
      </c>
      <c r="R58" s="132">
        <v>19.837</v>
      </c>
      <c r="S58" s="132">
        <v>2.06</v>
      </c>
      <c r="T58" s="132">
        <v>-67.796999999999997</v>
      </c>
      <c r="U58" s="132">
        <v>17.16</v>
      </c>
      <c r="V58" s="132">
        <v>-68</v>
      </c>
      <c r="W58" s="132">
        <v>-61</v>
      </c>
      <c r="X58" s="132">
        <v>564</v>
      </c>
      <c r="Y58" s="132" t="s">
        <v>8420</v>
      </c>
      <c r="Z58" s="132" t="b">
        <v>0</v>
      </c>
      <c r="AA58" s="132">
        <v>0</v>
      </c>
      <c r="AB58" s="132" t="b">
        <v>1</v>
      </c>
      <c r="AC58" s="132">
        <v>49</v>
      </c>
      <c r="AD58" s="132">
        <v>0.72699999999999998</v>
      </c>
      <c r="AE58" s="132" t="s">
        <v>48</v>
      </c>
      <c r="AF58" s="132" t="s">
        <v>153</v>
      </c>
      <c r="AG58" s="132" t="s">
        <v>2571</v>
      </c>
    </row>
    <row r="59" spans="1:33" x14ac:dyDescent="0.3">
      <c r="A59" s="132" t="s">
        <v>8380</v>
      </c>
      <c r="B59" s="132">
        <v>-3.04</v>
      </c>
      <c r="C59" s="132">
        <v>-0.27</v>
      </c>
      <c r="D59" s="132">
        <v>6.17</v>
      </c>
      <c r="E59" s="132">
        <v>14.61</v>
      </c>
      <c r="F59" s="132">
        <v>9.7200000000000006</v>
      </c>
      <c r="G59" s="396" t="s">
        <v>146</v>
      </c>
      <c r="H59" s="410" t="s">
        <v>8380</v>
      </c>
      <c r="I59" s="132">
        <v>5.266</v>
      </c>
      <c r="J59" s="132">
        <v>-39</v>
      </c>
      <c r="K59" s="132">
        <v>-4</v>
      </c>
      <c r="L59" s="132" t="b">
        <v>1</v>
      </c>
      <c r="M59" s="132">
        <v>32.640999999999998</v>
      </c>
      <c r="N59" s="132">
        <v>3.1619999999999999</v>
      </c>
      <c r="O59" s="132">
        <v>10.321</v>
      </c>
      <c r="P59" s="132">
        <v>35.941000000000003</v>
      </c>
      <c r="Q59" s="132">
        <v>0.60799999999999998</v>
      </c>
      <c r="R59" s="132">
        <v>21.846</v>
      </c>
      <c r="S59" s="132">
        <v>2.0699999999999998</v>
      </c>
      <c r="T59" s="132">
        <v>-103.82899999999999</v>
      </c>
      <c r="U59" s="132">
        <v>22.36</v>
      </c>
      <c r="V59" s="132">
        <v>-7</v>
      </c>
      <c r="W59" s="132">
        <v>0</v>
      </c>
      <c r="X59" s="132">
        <v>432</v>
      </c>
      <c r="Y59" s="132" t="s">
        <v>8380</v>
      </c>
      <c r="Z59" s="132" t="b">
        <v>0</v>
      </c>
      <c r="AA59" s="132">
        <v>0</v>
      </c>
      <c r="AB59" s="132" t="b">
        <v>1</v>
      </c>
      <c r="AC59" s="132">
        <v>50</v>
      </c>
      <c r="AD59" s="132">
        <v>0.72199999999999998</v>
      </c>
      <c r="AE59" s="132" t="s">
        <v>48</v>
      </c>
      <c r="AF59" s="132" t="s">
        <v>510</v>
      </c>
      <c r="AG59" s="132" t="s">
        <v>511</v>
      </c>
    </row>
    <row r="60" spans="1:33" x14ac:dyDescent="0.3">
      <c r="A60" s="132" t="s">
        <v>8345</v>
      </c>
      <c r="B60" s="132">
        <v>2.23</v>
      </c>
      <c r="C60" s="132">
        <v>-2.91</v>
      </c>
      <c r="D60" s="132">
        <v>-1.34</v>
      </c>
      <c r="E60" s="132">
        <v>10.210000000000001</v>
      </c>
      <c r="F60" s="132">
        <v>10.210000000000001</v>
      </c>
      <c r="G60" s="357" t="s">
        <v>137</v>
      </c>
      <c r="H60" s="348" t="s">
        <v>8345</v>
      </c>
      <c r="I60" s="132">
        <v>0.52500000000000002</v>
      </c>
      <c r="J60" s="132">
        <v>-24</v>
      </c>
      <c r="K60" s="132">
        <v>-4</v>
      </c>
      <c r="L60" s="132" t="b">
        <v>1</v>
      </c>
      <c r="M60" s="132">
        <v>34.606999999999999</v>
      </c>
      <c r="N60" s="132">
        <v>3.3679999999999999</v>
      </c>
      <c r="O60" s="132">
        <v>10.273999999999999</v>
      </c>
      <c r="P60" s="132">
        <v>38.89</v>
      </c>
      <c r="Q60" s="132">
        <v>0.58199999999999996</v>
      </c>
      <c r="R60" s="132">
        <v>22.652999999999999</v>
      </c>
      <c r="S60" s="132">
        <v>1.58</v>
      </c>
      <c r="T60" s="132">
        <v>-51.661999999999999</v>
      </c>
      <c r="U60" s="132">
        <v>73.400000000000006</v>
      </c>
      <c r="V60" s="132">
        <v>-91</v>
      </c>
      <c r="W60" s="132">
        <v>-82</v>
      </c>
      <c r="X60" s="132">
        <v>172</v>
      </c>
      <c r="Y60" s="132" t="s">
        <v>8345</v>
      </c>
      <c r="Z60" s="132" t="b">
        <v>1</v>
      </c>
      <c r="AA60" s="132">
        <v>0</v>
      </c>
      <c r="AB60" s="132" t="b">
        <v>1</v>
      </c>
      <c r="AC60" s="132">
        <v>39</v>
      </c>
      <c r="AD60" s="132">
        <v>0.71699999999999997</v>
      </c>
      <c r="AE60" s="132" t="s">
        <v>36</v>
      </c>
      <c r="AF60" s="132" t="s">
        <v>84</v>
      </c>
      <c r="AG60" s="132" t="s">
        <v>2687</v>
      </c>
    </row>
    <row r="61" spans="1:33" x14ac:dyDescent="0.3">
      <c r="A61" s="132" t="s">
        <v>8369</v>
      </c>
      <c r="B61" s="132">
        <v>-0.8</v>
      </c>
      <c r="C61" s="132">
        <v>0.12</v>
      </c>
      <c r="D61" s="132">
        <v>2.77</v>
      </c>
      <c r="E61" s="132">
        <v>18.600000000000001</v>
      </c>
      <c r="F61" s="132">
        <v>8</v>
      </c>
      <c r="G61" s="359" t="s">
        <v>841</v>
      </c>
      <c r="H61" s="409" t="s">
        <v>8369</v>
      </c>
      <c r="I61" s="132">
        <v>1.85</v>
      </c>
      <c r="J61" s="132">
        <v>-40</v>
      </c>
      <c r="K61" s="132">
        <v>-7</v>
      </c>
      <c r="L61" s="132" t="b">
        <v>1</v>
      </c>
      <c r="M61" s="132">
        <v>23.616</v>
      </c>
      <c r="N61" s="132">
        <v>2.3079999999999998</v>
      </c>
      <c r="O61" s="132">
        <v>10.231</v>
      </c>
      <c r="P61" s="132">
        <v>25.57</v>
      </c>
      <c r="Q61" s="132">
        <v>0.58899999999999997</v>
      </c>
      <c r="R61" s="132">
        <v>15.061999999999999</v>
      </c>
      <c r="S61" s="132">
        <v>1.96</v>
      </c>
      <c r="T61" s="132">
        <v>-158.54400000000001</v>
      </c>
      <c r="U61" s="132">
        <v>8.7050000000000001</v>
      </c>
      <c r="V61" s="132">
        <v>20</v>
      </c>
      <c r="W61" s="132">
        <v>13</v>
      </c>
      <c r="X61" s="132">
        <v>1174</v>
      </c>
      <c r="Y61" s="132" t="s">
        <v>8369</v>
      </c>
      <c r="Z61" s="132" t="b">
        <v>1</v>
      </c>
      <c r="AA61" s="132">
        <v>0</v>
      </c>
      <c r="AB61" s="132" t="b">
        <v>0</v>
      </c>
      <c r="AC61" s="132">
        <v>41</v>
      </c>
      <c r="AD61" s="132">
        <v>0.71199999999999997</v>
      </c>
      <c r="AE61" s="132" t="s">
        <v>44</v>
      </c>
      <c r="AF61" s="132" t="s">
        <v>143</v>
      </c>
      <c r="AG61" s="132" t="s">
        <v>503</v>
      </c>
    </row>
    <row r="62" spans="1:33" x14ac:dyDescent="0.3">
      <c r="A62" s="132" t="s">
        <v>8417</v>
      </c>
      <c r="B62" s="132">
        <v>-0.26</v>
      </c>
      <c r="C62" s="132">
        <v>9.9499999999999993</v>
      </c>
      <c r="D62" s="132">
        <v>7.51</v>
      </c>
      <c r="E62" s="132">
        <v>11</v>
      </c>
      <c r="F62" s="132">
        <v>12.29</v>
      </c>
      <c r="G62" s="227" t="s">
        <v>8361</v>
      </c>
      <c r="H62" s="346" t="s">
        <v>8417</v>
      </c>
      <c r="I62" s="132">
        <v>1.0860000000000001</v>
      </c>
      <c r="J62" s="132">
        <v>-50</v>
      </c>
      <c r="K62" s="132">
        <v>-2</v>
      </c>
      <c r="L62" s="132" t="b">
        <v>1</v>
      </c>
      <c r="M62" s="132">
        <v>28.579000000000001</v>
      </c>
      <c r="N62" s="132">
        <v>2.87</v>
      </c>
      <c r="O62" s="132">
        <v>9.9570000000000007</v>
      </c>
      <c r="P62" s="132">
        <v>32.055</v>
      </c>
      <c r="Q62" s="132">
        <v>0.58899999999999997</v>
      </c>
      <c r="R62" s="132">
        <v>18.885000000000002</v>
      </c>
      <c r="S62" s="132">
        <v>1.85</v>
      </c>
      <c r="T62" s="132">
        <v>14.012</v>
      </c>
      <c r="U62" s="132">
        <v>11.6</v>
      </c>
      <c r="V62" s="132">
        <v>-23</v>
      </c>
      <c r="W62" s="132">
        <v>-29</v>
      </c>
      <c r="X62" s="132">
        <v>934</v>
      </c>
      <c r="Y62" s="132" t="s">
        <v>8417</v>
      </c>
      <c r="Z62" s="132" t="b">
        <v>0</v>
      </c>
      <c r="AA62" s="132">
        <v>0</v>
      </c>
      <c r="AB62" s="132" t="b">
        <v>1</v>
      </c>
      <c r="AC62" s="132">
        <v>54</v>
      </c>
      <c r="AD62" s="132">
        <v>0.70699999999999996</v>
      </c>
      <c r="AE62" s="132" t="s">
        <v>150</v>
      </c>
      <c r="AF62" s="132" t="s">
        <v>186</v>
      </c>
      <c r="AG62" s="132" t="s">
        <v>2588</v>
      </c>
    </row>
    <row r="63" spans="1:33" x14ac:dyDescent="0.3">
      <c r="A63" s="132" t="s">
        <v>9217</v>
      </c>
      <c r="B63" s="132">
        <v>-2.73</v>
      </c>
      <c r="C63" s="132">
        <v>-1.66</v>
      </c>
      <c r="D63" s="132">
        <v>11.6</v>
      </c>
      <c r="E63" s="132">
        <v>4.8600000000000003</v>
      </c>
      <c r="F63" s="132">
        <v>8.3699999999999992</v>
      </c>
      <c r="G63" s="357" t="s">
        <v>404</v>
      </c>
      <c r="H63" s="348" t="s">
        <v>9217</v>
      </c>
      <c r="I63" s="132">
        <v>0.83699999999999997</v>
      </c>
      <c r="J63" s="132">
        <v>-46</v>
      </c>
      <c r="K63" s="132">
        <v>-13</v>
      </c>
      <c r="L63" s="132" t="b">
        <v>1</v>
      </c>
      <c r="M63" s="132">
        <v>40.404000000000003</v>
      </c>
      <c r="N63" s="132">
        <v>4.1349999999999998</v>
      </c>
      <c r="O63" s="132">
        <v>9.7720000000000002</v>
      </c>
      <c r="P63" s="132">
        <v>46.018999999999998</v>
      </c>
      <c r="Q63" s="132">
        <v>0.57999999999999996</v>
      </c>
      <c r="R63" s="132">
        <v>26.693000000000001</v>
      </c>
      <c r="S63" s="132">
        <v>1.57</v>
      </c>
      <c r="T63" s="132">
        <v>-143.369</v>
      </c>
      <c r="U63" s="132">
        <v>35.6</v>
      </c>
      <c r="V63" s="132">
        <v>127</v>
      </c>
      <c r="W63" s="132">
        <v>75</v>
      </c>
      <c r="X63" s="132">
        <v>358</v>
      </c>
      <c r="Y63" s="132" t="s">
        <v>9217</v>
      </c>
      <c r="Z63" s="132" t="b">
        <v>0</v>
      </c>
      <c r="AA63" s="132">
        <v>0</v>
      </c>
      <c r="AB63" s="132" t="b">
        <v>1</v>
      </c>
      <c r="AC63" s="132">
        <v>43</v>
      </c>
      <c r="AD63" s="132">
        <v>0.70199999999999996</v>
      </c>
      <c r="AE63" s="132" t="s">
        <v>36</v>
      </c>
      <c r="AF63" s="132" t="s">
        <v>79</v>
      </c>
      <c r="AG63" s="132" t="s">
        <v>2711</v>
      </c>
    </row>
    <row r="64" spans="1:33" x14ac:dyDescent="0.3">
      <c r="A64" s="132" t="s">
        <v>8523</v>
      </c>
      <c r="B64" s="132">
        <v>-0.94</v>
      </c>
      <c r="C64" s="132">
        <v>3</v>
      </c>
      <c r="D64" s="132">
        <v>22.65</v>
      </c>
      <c r="E64" s="132">
        <v>10.66</v>
      </c>
      <c r="F64" s="132">
        <v>12.73</v>
      </c>
      <c r="G64" s="357" t="s">
        <v>5664</v>
      </c>
      <c r="H64" s="348" t="s">
        <v>8523</v>
      </c>
      <c r="I64" s="132">
        <v>0.33500000000000002</v>
      </c>
      <c r="J64" s="132">
        <v>-50</v>
      </c>
      <c r="K64" s="132">
        <v>-38</v>
      </c>
      <c r="L64" s="132" t="b">
        <v>1</v>
      </c>
      <c r="M64" s="132">
        <v>43.427999999999997</v>
      </c>
      <c r="N64" s="132">
        <v>4.4450000000000003</v>
      </c>
      <c r="O64" s="132">
        <v>9.7690000000000001</v>
      </c>
      <c r="P64" s="132">
        <v>51.146000000000001</v>
      </c>
      <c r="Q64" s="132">
        <v>0.58799999999999997</v>
      </c>
      <c r="R64" s="132">
        <v>30.059000000000001</v>
      </c>
      <c r="S64" s="132">
        <v>2.02</v>
      </c>
      <c r="T64" s="132">
        <v>-41.08</v>
      </c>
      <c r="U64" s="132">
        <v>73.59</v>
      </c>
      <c r="V64" s="132">
        <v>65</v>
      </c>
      <c r="W64" s="132">
        <v>198</v>
      </c>
      <c r="X64" s="132">
        <v>134</v>
      </c>
      <c r="Y64" s="132" t="s">
        <v>8523</v>
      </c>
      <c r="Z64" s="132" t="b">
        <v>0</v>
      </c>
      <c r="AA64" s="132">
        <v>0</v>
      </c>
      <c r="AB64" s="132" t="b">
        <v>1</v>
      </c>
      <c r="AC64" s="132">
        <v>49</v>
      </c>
      <c r="AD64" s="132">
        <v>0.69799999999999995</v>
      </c>
      <c r="AE64" s="132" t="s">
        <v>150</v>
      </c>
      <c r="AF64" s="132" t="s">
        <v>186</v>
      </c>
      <c r="AG64" s="132" t="s">
        <v>6036</v>
      </c>
    </row>
    <row r="65" spans="1:33" x14ac:dyDescent="0.3">
      <c r="A65" s="132" t="s">
        <v>8366</v>
      </c>
      <c r="B65" s="132">
        <v>-0.23</v>
      </c>
      <c r="C65" s="132">
        <v>0.93</v>
      </c>
      <c r="D65" s="132">
        <v>2.84</v>
      </c>
      <c r="E65" s="132">
        <v>20.57</v>
      </c>
      <c r="F65" s="132">
        <v>17.059999999999999</v>
      </c>
      <c r="G65" s="367" t="s">
        <v>52</v>
      </c>
      <c r="H65" s="410" t="s">
        <v>8366</v>
      </c>
      <c r="I65" s="132">
        <v>3.0619999999999998</v>
      </c>
      <c r="J65" s="132">
        <v>-49</v>
      </c>
      <c r="K65" s="132">
        <v>-23</v>
      </c>
      <c r="L65" s="132" t="b">
        <v>1</v>
      </c>
      <c r="M65" s="132">
        <v>25.216999999999999</v>
      </c>
      <c r="N65" s="132">
        <v>2.5830000000000002</v>
      </c>
      <c r="O65" s="132">
        <v>9.7639999999999993</v>
      </c>
      <c r="P65" s="132">
        <v>25.47</v>
      </c>
      <c r="Q65" s="132">
        <v>0.56799999999999995</v>
      </c>
      <c r="R65" s="132">
        <v>14.459</v>
      </c>
      <c r="S65" s="132">
        <v>2.0099999999999998</v>
      </c>
      <c r="T65" s="132">
        <v>-79.872</v>
      </c>
      <c r="U65" s="132">
        <v>21.75</v>
      </c>
      <c r="V65" s="132">
        <v>-3</v>
      </c>
      <c r="W65" s="132">
        <v>-15</v>
      </c>
      <c r="X65" s="132">
        <v>456</v>
      </c>
      <c r="Y65" s="132" t="s">
        <v>8366</v>
      </c>
      <c r="Z65" s="132" t="b">
        <v>0</v>
      </c>
      <c r="AA65" s="132">
        <v>0</v>
      </c>
      <c r="AB65" s="132" t="b">
        <v>1</v>
      </c>
      <c r="AC65" s="132">
        <v>45</v>
      </c>
      <c r="AD65" s="132">
        <v>0.69299999999999995</v>
      </c>
      <c r="AE65" s="132" t="s">
        <v>24</v>
      </c>
      <c r="AF65" s="132" t="s">
        <v>56</v>
      </c>
      <c r="AG65" s="132" t="s">
        <v>2696</v>
      </c>
    </row>
    <row r="66" spans="1:33" x14ac:dyDescent="0.3">
      <c r="A66" s="132" t="s">
        <v>8356</v>
      </c>
      <c r="B66" s="132">
        <v>1.1499999999999999</v>
      </c>
      <c r="C66" s="132">
        <v>0.86</v>
      </c>
      <c r="D66" s="132">
        <v>-0.78</v>
      </c>
      <c r="E66" s="132">
        <v>18.850000000000001</v>
      </c>
      <c r="F66" s="132">
        <v>13.42</v>
      </c>
      <c r="G66" s="385" t="s">
        <v>33</v>
      </c>
      <c r="H66" s="352" t="s">
        <v>8356</v>
      </c>
      <c r="I66" s="132">
        <v>12.672000000000001</v>
      </c>
      <c r="J66" s="132">
        <v>-29</v>
      </c>
      <c r="K66" s="132">
        <v>-6</v>
      </c>
      <c r="L66" s="132" t="b">
        <v>1</v>
      </c>
      <c r="M66" s="132">
        <v>27.109000000000002</v>
      </c>
      <c r="N66" s="132">
        <v>2.82</v>
      </c>
      <c r="O66" s="132">
        <v>9.6129999999999995</v>
      </c>
      <c r="P66" s="132">
        <v>28.774000000000001</v>
      </c>
      <c r="Q66" s="132">
        <v>0.55500000000000005</v>
      </c>
      <c r="R66" s="132">
        <v>15.961</v>
      </c>
      <c r="S66" s="132">
        <v>1.48</v>
      </c>
      <c r="T66" s="132">
        <v>-33.604999999999997</v>
      </c>
      <c r="U66" s="132">
        <v>28.06</v>
      </c>
      <c r="V66" s="132">
        <v>4</v>
      </c>
      <c r="W66" s="132">
        <v>31</v>
      </c>
      <c r="X66" s="132">
        <v>480</v>
      </c>
      <c r="Y66" s="132" t="s">
        <v>8356</v>
      </c>
      <c r="Z66" s="132" t="b">
        <v>0</v>
      </c>
      <c r="AA66" s="132">
        <v>0</v>
      </c>
      <c r="AB66" s="132" t="b">
        <v>1</v>
      </c>
      <c r="AC66" s="132">
        <v>45</v>
      </c>
      <c r="AD66" s="132">
        <v>0.68799999999999994</v>
      </c>
      <c r="AE66" s="132" t="s">
        <v>28</v>
      </c>
      <c r="AF66" s="132" t="s">
        <v>27</v>
      </c>
      <c r="AG66" s="132" t="s">
        <v>2554</v>
      </c>
    </row>
    <row r="67" spans="1:33" x14ac:dyDescent="0.3">
      <c r="A67" s="132" t="s">
        <v>8357</v>
      </c>
      <c r="B67" s="132">
        <v>-0.52</v>
      </c>
      <c r="C67" s="132">
        <v>-7.17</v>
      </c>
      <c r="D67" s="132">
        <v>-5.44</v>
      </c>
      <c r="E67" s="132">
        <v>10.48</v>
      </c>
      <c r="F67" s="132">
        <v>9.7899999999999991</v>
      </c>
      <c r="G67" s="357" t="s">
        <v>81</v>
      </c>
      <c r="H67" s="348" t="s">
        <v>8357</v>
      </c>
      <c r="I67" s="132">
        <v>15.153</v>
      </c>
      <c r="J67" s="132">
        <v>-29</v>
      </c>
      <c r="K67" s="132">
        <v>-9</v>
      </c>
      <c r="L67" s="132" t="b">
        <v>0</v>
      </c>
      <c r="M67" s="132">
        <v>43.832999999999998</v>
      </c>
      <c r="N67" s="132">
        <v>4.5819999999999999</v>
      </c>
      <c r="O67" s="132">
        <v>9.5660000000000007</v>
      </c>
      <c r="P67" s="132">
        <v>49.890999999999998</v>
      </c>
      <c r="Q67" s="132">
        <v>0.54600000000000004</v>
      </c>
      <c r="R67" s="132">
        <v>27.224</v>
      </c>
      <c r="S67" s="132">
        <v>1.96</v>
      </c>
      <c r="T67" s="132">
        <v>-5.3</v>
      </c>
      <c r="U67" s="132">
        <v>192.9</v>
      </c>
      <c r="V67" s="132">
        <v>-11</v>
      </c>
      <c r="W67" s="132">
        <v>17</v>
      </c>
      <c r="X67" s="132">
        <v>52</v>
      </c>
      <c r="Y67" s="132" t="s">
        <v>8357</v>
      </c>
      <c r="Z67" s="132" t="b">
        <v>1</v>
      </c>
      <c r="AA67" s="132">
        <v>0</v>
      </c>
      <c r="AB67" s="132" t="b">
        <v>0</v>
      </c>
      <c r="AC67" s="132">
        <v>41</v>
      </c>
      <c r="AD67" s="132">
        <v>0.68300000000000005</v>
      </c>
      <c r="AE67" s="132" t="s">
        <v>36</v>
      </c>
      <c r="AF67" s="132" t="s">
        <v>105</v>
      </c>
      <c r="AG67" s="132" t="s">
        <v>2708</v>
      </c>
    </row>
    <row r="68" spans="1:33" x14ac:dyDescent="0.3">
      <c r="A68" s="132" t="s">
        <v>8382</v>
      </c>
      <c r="B68" s="132">
        <v>-1.9</v>
      </c>
      <c r="C68" s="132">
        <v>-0.11</v>
      </c>
      <c r="D68" s="132">
        <v>1.42</v>
      </c>
      <c r="E68" s="132">
        <v>6.66</v>
      </c>
      <c r="F68" s="132">
        <v>2.77</v>
      </c>
      <c r="G68" s="390" t="s">
        <v>109</v>
      </c>
      <c r="H68" s="345" t="s">
        <v>8382</v>
      </c>
      <c r="I68" s="132">
        <v>1.127</v>
      </c>
      <c r="J68" s="132">
        <v>-23</v>
      </c>
      <c r="K68" s="132">
        <v>-2</v>
      </c>
      <c r="L68" s="132" t="b">
        <v>1</v>
      </c>
      <c r="M68" s="132">
        <v>14.702999999999999</v>
      </c>
      <c r="N68" s="132">
        <v>1.58</v>
      </c>
      <c r="O68" s="132">
        <v>9.3089999999999993</v>
      </c>
      <c r="P68" s="132">
        <v>15.712999999999999</v>
      </c>
      <c r="Q68" s="132">
        <v>0.54700000000000004</v>
      </c>
      <c r="R68" s="132">
        <v>8.5939999999999994</v>
      </c>
      <c r="S68" s="132">
        <v>1.38</v>
      </c>
      <c r="T68" s="132">
        <v>0</v>
      </c>
      <c r="U68" s="132">
        <v>46.45</v>
      </c>
      <c r="V68" s="132">
        <v>-24</v>
      </c>
      <c r="W68" s="132">
        <v>-45</v>
      </c>
      <c r="X68" s="132">
        <v>312</v>
      </c>
      <c r="Y68" s="132" t="s">
        <v>8382</v>
      </c>
      <c r="Z68" s="132" t="b">
        <v>1</v>
      </c>
      <c r="AA68" s="132">
        <v>0</v>
      </c>
      <c r="AB68" s="132" t="b">
        <v>1</v>
      </c>
      <c r="AC68" s="132">
        <v>42</v>
      </c>
      <c r="AD68" s="132">
        <v>0.67800000000000005</v>
      </c>
      <c r="AE68" s="132" t="s">
        <v>102</v>
      </c>
      <c r="AF68" s="132" t="s">
        <v>151</v>
      </c>
      <c r="AG68" s="132" t="s">
        <v>2620</v>
      </c>
    </row>
    <row r="69" spans="1:33" x14ac:dyDescent="0.3">
      <c r="A69" s="132" t="s">
        <v>8500</v>
      </c>
      <c r="B69" s="132">
        <v>-5.1100000000000003</v>
      </c>
      <c r="C69" s="132">
        <v>25.14</v>
      </c>
      <c r="D69" s="132">
        <v>51.98</v>
      </c>
      <c r="E69" s="132">
        <v>29.21</v>
      </c>
      <c r="F69" s="132">
        <v>31.09</v>
      </c>
      <c r="G69" s="285" t="s">
        <v>221</v>
      </c>
      <c r="H69" s="351" t="s">
        <v>8500</v>
      </c>
      <c r="I69" s="132">
        <v>0.41899999999999998</v>
      </c>
      <c r="J69" s="132">
        <v>-71</v>
      </c>
      <c r="K69" s="132">
        <v>-55</v>
      </c>
      <c r="L69" s="132" t="b">
        <v>1</v>
      </c>
      <c r="M69" s="132">
        <v>99.826999999999998</v>
      </c>
      <c r="N69" s="132">
        <v>10.738</v>
      </c>
      <c r="O69" s="132">
        <v>9.2959999999999994</v>
      </c>
      <c r="P69" s="132">
        <v>148.774</v>
      </c>
      <c r="Q69" s="132">
        <v>0.57499999999999996</v>
      </c>
      <c r="R69" s="132">
        <v>85.567999999999998</v>
      </c>
      <c r="S69" s="132">
        <v>5.31</v>
      </c>
      <c r="T69" s="132">
        <v>-38.462000000000003</v>
      </c>
      <c r="U69" s="132">
        <v>0.58699999999999997</v>
      </c>
      <c r="V69" s="132">
        <v>-37</v>
      </c>
      <c r="W69" s="132">
        <v>-37</v>
      </c>
      <c r="X69" s="132">
        <v>6410</v>
      </c>
      <c r="Y69" s="132" t="s">
        <v>8500</v>
      </c>
      <c r="Z69" s="132" t="b">
        <v>0</v>
      </c>
      <c r="AA69" s="132">
        <v>0</v>
      </c>
      <c r="AB69" s="132" t="b">
        <v>0</v>
      </c>
      <c r="AC69" s="132">
        <v>51</v>
      </c>
      <c r="AD69" s="132">
        <v>0.67300000000000004</v>
      </c>
      <c r="AE69" s="132" t="s">
        <v>36</v>
      </c>
      <c r="AF69" s="132" t="s">
        <v>365</v>
      </c>
      <c r="AG69" s="132" t="s">
        <v>2536</v>
      </c>
    </row>
    <row r="70" spans="1:33" x14ac:dyDescent="0.3">
      <c r="A70" s="132" t="s">
        <v>6497</v>
      </c>
      <c r="B70" s="132">
        <v>0.71</v>
      </c>
      <c r="C70" s="132">
        <v>5.78</v>
      </c>
      <c r="D70" s="132">
        <v>10.83</v>
      </c>
      <c r="E70" s="132">
        <v>14.33</v>
      </c>
      <c r="F70" s="132">
        <v>8.44</v>
      </c>
      <c r="G70" s="360" t="s">
        <v>5664</v>
      </c>
      <c r="H70" s="346" t="s">
        <v>6497</v>
      </c>
      <c r="I70" s="132">
        <v>1.0629999999999999</v>
      </c>
      <c r="J70" s="132">
        <v>-35</v>
      </c>
      <c r="K70" s="132">
        <v>-21</v>
      </c>
      <c r="L70" s="132" t="b">
        <v>1</v>
      </c>
      <c r="M70" s="132">
        <v>27.358000000000001</v>
      </c>
      <c r="N70" s="132">
        <v>3.0230000000000001</v>
      </c>
      <c r="O70" s="132">
        <v>9.0489999999999995</v>
      </c>
      <c r="P70" s="132">
        <v>30.741</v>
      </c>
      <c r="Q70" s="132">
        <v>0.54500000000000004</v>
      </c>
      <c r="R70" s="132">
        <v>16.747</v>
      </c>
      <c r="S70" s="132">
        <v>1.34</v>
      </c>
      <c r="T70" s="132">
        <v>-37.537999999999997</v>
      </c>
      <c r="U70" s="132">
        <v>19.95</v>
      </c>
      <c r="V70" s="132">
        <v>93</v>
      </c>
      <c r="W70" s="132">
        <v>153</v>
      </c>
      <c r="X70" s="132">
        <v>750</v>
      </c>
      <c r="Y70" s="132" t="s">
        <v>6497</v>
      </c>
      <c r="Z70" s="132" t="b">
        <v>0</v>
      </c>
      <c r="AA70" s="132">
        <v>0</v>
      </c>
      <c r="AB70" s="132" t="b">
        <v>1</v>
      </c>
      <c r="AC70" s="132">
        <v>56</v>
      </c>
      <c r="AD70" s="132">
        <v>0.66800000000000004</v>
      </c>
      <c r="AE70" s="132" t="s">
        <v>31</v>
      </c>
      <c r="AF70" s="132" t="s">
        <v>130</v>
      </c>
      <c r="AG70" s="132" t="s">
        <v>7742</v>
      </c>
    </row>
    <row r="71" spans="1:33" x14ac:dyDescent="0.3">
      <c r="A71" s="132" t="s">
        <v>8407</v>
      </c>
      <c r="B71" s="132">
        <v>-0.3</v>
      </c>
      <c r="C71" s="132">
        <v>1.75</v>
      </c>
      <c r="D71" s="132">
        <v>9.27</v>
      </c>
      <c r="E71" s="132">
        <v>13.69</v>
      </c>
      <c r="F71" s="132">
        <v>8.14</v>
      </c>
      <c r="G71" s="373" t="s">
        <v>436</v>
      </c>
      <c r="H71" s="346" t="s">
        <v>8407</v>
      </c>
      <c r="I71" s="132">
        <v>19.884</v>
      </c>
      <c r="J71" s="132">
        <v>-50</v>
      </c>
      <c r="K71" s="132">
        <v>-36</v>
      </c>
      <c r="L71" s="132" t="b">
        <v>1</v>
      </c>
      <c r="M71" s="132">
        <v>25.652999999999999</v>
      </c>
      <c r="N71" s="132">
        <v>2.8620000000000001</v>
      </c>
      <c r="O71" s="132">
        <v>8.9619999999999997</v>
      </c>
      <c r="P71" s="132">
        <v>27.991</v>
      </c>
      <c r="Q71" s="132">
        <v>0.53700000000000003</v>
      </c>
      <c r="R71" s="132">
        <v>15.036</v>
      </c>
      <c r="S71" s="132">
        <v>2.0099999999999998</v>
      </c>
      <c r="T71" s="132">
        <v>-24.827999999999999</v>
      </c>
      <c r="U71" s="132">
        <v>3.601</v>
      </c>
      <c r="V71" s="132">
        <v>-43</v>
      </c>
      <c r="W71" s="132">
        <v>-34</v>
      </c>
      <c r="X71" s="132">
        <v>2758</v>
      </c>
      <c r="Y71" s="132" t="s">
        <v>8407</v>
      </c>
      <c r="Z71" s="132" t="b">
        <v>0</v>
      </c>
      <c r="AA71" s="132">
        <v>0</v>
      </c>
      <c r="AB71" s="132" t="b">
        <v>0</v>
      </c>
      <c r="AC71" s="132">
        <v>50</v>
      </c>
      <c r="AD71" s="132">
        <v>0.66300000000000003</v>
      </c>
      <c r="AE71" s="132" t="s">
        <v>24</v>
      </c>
      <c r="AF71" s="132" t="s">
        <v>56</v>
      </c>
      <c r="AG71" s="132" t="s">
        <v>6451</v>
      </c>
    </row>
    <row r="72" spans="1:33" x14ac:dyDescent="0.3">
      <c r="A72" s="132" t="s">
        <v>8389</v>
      </c>
      <c r="B72" s="132">
        <v>-0.79</v>
      </c>
      <c r="C72" s="132">
        <v>8.1300000000000008</v>
      </c>
      <c r="D72" s="132">
        <v>19.57</v>
      </c>
      <c r="E72" s="132">
        <v>47.62</v>
      </c>
      <c r="F72" s="132">
        <v>23.72</v>
      </c>
      <c r="G72" s="367" t="s">
        <v>47</v>
      </c>
      <c r="H72" s="410" t="s">
        <v>8389</v>
      </c>
      <c r="I72" s="132">
        <v>3.2</v>
      </c>
      <c r="J72" s="132">
        <v>-48</v>
      </c>
      <c r="K72" s="132">
        <v>-18</v>
      </c>
      <c r="L72" s="132" t="b">
        <v>1</v>
      </c>
      <c r="M72" s="132">
        <v>50.747</v>
      </c>
      <c r="N72" s="132">
        <v>5.6820000000000004</v>
      </c>
      <c r="O72" s="132">
        <v>8.9320000000000004</v>
      </c>
      <c r="P72" s="132">
        <v>59.787999999999997</v>
      </c>
      <c r="Q72" s="132">
        <v>0.54300000000000004</v>
      </c>
      <c r="R72" s="132">
        <v>32.484999999999999</v>
      </c>
      <c r="S72" s="132">
        <v>2.14</v>
      </c>
      <c r="T72" s="132">
        <v>-29.742999999999999</v>
      </c>
      <c r="U72" s="132">
        <v>37.76</v>
      </c>
      <c r="V72" s="132">
        <v>-19</v>
      </c>
      <c r="W72" s="132">
        <v>-9</v>
      </c>
      <c r="X72" s="132">
        <v>247</v>
      </c>
      <c r="Y72" s="132" t="s">
        <v>8389</v>
      </c>
      <c r="Z72" s="132" t="b">
        <v>0</v>
      </c>
      <c r="AA72" s="132">
        <v>0</v>
      </c>
      <c r="AB72" s="132" t="b">
        <v>1</v>
      </c>
      <c r="AC72" s="132">
        <v>50</v>
      </c>
      <c r="AD72" s="132">
        <v>0.65900000000000003</v>
      </c>
      <c r="AE72" s="132" t="s">
        <v>48</v>
      </c>
      <c r="AF72" s="132" t="s">
        <v>153</v>
      </c>
      <c r="AG72" s="132" t="s">
        <v>2715</v>
      </c>
    </row>
    <row r="73" spans="1:33" x14ac:dyDescent="0.3">
      <c r="A73" s="132" t="s">
        <v>8394</v>
      </c>
      <c r="B73" s="132">
        <v>3</v>
      </c>
      <c r="C73" s="132">
        <v>0.56000000000000005</v>
      </c>
      <c r="D73" s="132">
        <v>4.34</v>
      </c>
      <c r="E73" s="132">
        <v>7.76</v>
      </c>
      <c r="F73" s="132">
        <v>9.06</v>
      </c>
      <c r="G73" s="372" t="s">
        <v>5678</v>
      </c>
      <c r="H73" s="288" t="s">
        <v>8394</v>
      </c>
      <c r="I73" s="132">
        <v>3.0230000000000001</v>
      </c>
      <c r="J73" s="132">
        <v>-50</v>
      </c>
      <c r="K73" s="132">
        <v>-19</v>
      </c>
      <c r="L73" s="132" t="b">
        <v>1</v>
      </c>
      <c r="M73" s="132">
        <v>20.597999999999999</v>
      </c>
      <c r="N73" s="132">
        <v>2.3090000000000002</v>
      </c>
      <c r="O73" s="132">
        <v>8.9220000000000006</v>
      </c>
      <c r="P73" s="132">
        <v>21.852</v>
      </c>
      <c r="Q73" s="132">
        <v>0.52400000000000002</v>
      </c>
      <c r="R73" s="132">
        <v>11.458</v>
      </c>
      <c r="S73" s="132">
        <v>2.17</v>
      </c>
      <c r="T73" s="132">
        <v>-25.587</v>
      </c>
      <c r="U73" s="132">
        <v>361</v>
      </c>
      <c r="V73" s="132">
        <v>-62</v>
      </c>
      <c r="W73" s="132">
        <v>-56</v>
      </c>
      <c r="X73" s="132">
        <v>25</v>
      </c>
      <c r="Y73" s="132" t="s">
        <v>8394</v>
      </c>
      <c r="Z73" s="132" t="b">
        <v>1</v>
      </c>
      <c r="AA73" s="132">
        <v>0</v>
      </c>
      <c r="AB73" s="132" t="b">
        <v>1</v>
      </c>
      <c r="AC73" s="132">
        <v>44</v>
      </c>
      <c r="AD73" s="132">
        <v>0.65400000000000003</v>
      </c>
      <c r="AE73" s="132" t="s">
        <v>31</v>
      </c>
      <c r="AF73" s="132" t="s">
        <v>2833</v>
      </c>
      <c r="AG73" s="132" t="s">
        <v>5770</v>
      </c>
    </row>
    <row r="74" spans="1:33" x14ac:dyDescent="0.3">
      <c r="A74" s="132" t="s">
        <v>8338</v>
      </c>
      <c r="B74" s="132">
        <v>0.94</v>
      </c>
      <c r="C74" s="132">
        <v>-9.1300000000000008</v>
      </c>
      <c r="D74" s="132">
        <v>-4.91</v>
      </c>
      <c r="E74" s="132">
        <v>10.73</v>
      </c>
      <c r="F74" s="132">
        <v>12.16</v>
      </c>
      <c r="G74" s="375" t="s">
        <v>5665</v>
      </c>
      <c r="H74" s="412" t="s">
        <v>8338</v>
      </c>
      <c r="I74" s="132">
        <v>2.0819999999999999</v>
      </c>
      <c r="J74" s="132">
        <v>-34</v>
      </c>
      <c r="K74" s="132">
        <v>-13</v>
      </c>
      <c r="L74" s="132" t="b">
        <v>1</v>
      </c>
      <c r="M74" s="132">
        <v>42.978999999999999</v>
      </c>
      <c r="N74" s="132">
        <v>4.8230000000000004</v>
      </c>
      <c r="O74" s="132">
        <v>8.9120000000000008</v>
      </c>
      <c r="P74" s="132">
        <v>47.896999999999998</v>
      </c>
      <c r="Q74" s="132">
        <v>0.50900000000000001</v>
      </c>
      <c r="R74" s="132">
        <v>24.376000000000001</v>
      </c>
      <c r="S74" s="132">
        <v>2.5499999999999998</v>
      </c>
      <c r="T74" s="132">
        <v>-19.728999999999999</v>
      </c>
      <c r="U74" s="132">
        <v>13.93</v>
      </c>
      <c r="V74" s="132">
        <v>46</v>
      </c>
      <c r="W74" s="132">
        <v>14</v>
      </c>
      <c r="X74" s="132">
        <v>563</v>
      </c>
      <c r="Y74" s="132" t="s">
        <v>8338</v>
      </c>
      <c r="Z74" s="132" t="b">
        <v>1</v>
      </c>
      <c r="AA74" s="132">
        <v>0</v>
      </c>
      <c r="AB74" s="132" t="b">
        <v>0</v>
      </c>
      <c r="AC74" s="132">
        <v>52</v>
      </c>
      <c r="AD74" s="132">
        <v>0.64900000000000002</v>
      </c>
      <c r="AE74" s="132" t="s">
        <v>31</v>
      </c>
      <c r="AF74" s="132" t="s">
        <v>2833</v>
      </c>
      <c r="AG74" s="132" t="s">
        <v>5766</v>
      </c>
    </row>
    <row r="75" spans="1:33" x14ac:dyDescent="0.3">
      <c r="A75" s="132" t="s">
        <v>9218</v>
      </c>
      <c r="B75" s="132">
        <v>2.14</v>
      </c>
      <c r="C75" s="132">
        <v>11.08</v>
      </c>
      <c r="D75" s="132">
        <v>19.059999999999999</v>
      </c>
      <c r="E75" s="132">
        <v>13.73</v>
      </c>
      <c r="F75" s="132">
        <v>10.76</v>
      </c>
      <c r="G75" s="380" t="s">
        <v>5662</v>
      </c>
      <c r="H75" s="411" t="s">
        <v>9218</v>
      </c>
      <c r="I75" s="132">
        <v>0.26300000000000001</v>
      </c>
      <c r="J75" s="132">
        <v>-37</v>
      </c>
      <c r="K75" s="132">
        <v>-4</v>
      </c>
      <c r="L75" s="132" t="b">
        <v>1</v>
      </c>
      <c r="M75" s="132">
        <v>37.334000000000003</v>
      </c>
      <c r="N75" s="132">
        <v>4.4290000000000003</v>
      </c>
      <c r="O75" s="132">
        <v>8.43</v>
      </c>
      <c r="P75" s="132">
        <v>45.463999999999999</v>
      </c>
      <c r="Q75" s="132">
        <v>0.51400000000000001</v>
      </c>
      <c r="R75" s="132">
        <v>23.346</v>
      </c>
      <c r="S75" s="132">
        <v>2.39</v>
      </c>
      <c r="T75" s="132">
        <v>-65.927999999999997</v>
      </c>
      <c r="U75" s="132">
        <v>190.5</v>
      </c>
      <c r="V75" s="132">
        <v>-74</v>
      </c>
      <c r="W75" s="132">
        <v>-51</v>
      </c>
      <c r="X75" s="132">
        <v>43</v>
      </c>
      <c r="Y75" s="132" t="s">
        <v>9218</v>
      </c>
      <c r="Z75" s="132" t="b">
        <v>0</v>
      </c>
      <c r="AA75" s="132">
        <v>0</v>
      </c>
      <c r="AB75" s="132" t="b">
        <v>1</v>
      </c>
      <c r="AC75" s="132">
        <v>43</v>
      </c>
      <c r="AD75" s="132">
        <v>0.64400000000000002</v>
      </c>
      <c r="AE75" s="132" t="s">
        <v>48</v>
      </c>
      <c r="AF75" s="132" t="s">
        <v>507</v>
      </c>
      <c r="AG75" s="132" t="s">
        <v>2602</v>
      </c>
    </row>
    <row r="76" spans="1:33" x14ac:dyDescent="0.3">
      <c r="A76" s="132" t="s">
        <v>8400</v>
      </c>
      <c r="B76" s="132">
        <v>-4.93</v>
      </c>
      <c r="C76" s="132">
        <v>-4.32</v>
      </c>
      <c r="D76" s="132">
        <v>15.78</v>
      </c>
      <c r="E76" s="132">
        <v>15.91</v>
      </c>
      <c r="F76" s="132">
        <v>10.029999999999999</v>
      </c>
      <c r="G76" s="372" t="s">
        <v>509</v>
      </c>
      <c r="H76" s="288" t="s">
        <v>8400</v>
      </c>
      <c r="I76" s="132">
        <v>4.4420000000000002</v>
      </c>
      <c r="J76" s="132">
        <v>-56</v>
      </c>
      <c r="K76" s="132">
        <v>-20</v>
      </c>
      <c r="L76" s="132" t="b">
        <v>1</v>
      </c>
      <c r="M76" s="132">
        <v>46.082000000000001</v>
      </c>
      <c r="N76" s="132">
        <v>5.4729999999999999</v>
      </c>
      <c r="O76" s="132">
        <v>8.42</v>
      </c>
      <c r="P76" s="132">
        <v>56.497</v>
      </c>
      <c r="Q76" s="132">
        <v>0.51</v>
      </c>
      <c r="R76" s="132">
        <v>28.838000000000001</v>
      </c>
      <c r="S76" s="132">
        <v>2.14</v>
      </c>
      <c r="T76" s="132">
        <v>-107.407</v>
      </c>
      <c r="U76" s="132">
        <v>20.84</v>
      </c>
      <c r="V76" s="132">
        <v>-15</v>
      </c>
      <c r="W76" s="132">
        <v>-20</v>
      </c>
      <c r="X76" s="132">
        <v>447</v>
      </c>
      <c r="Y76" s="132" t="s">
        <v>8400</v>
      </c>
      <c r="Z76" s="132" t="b">
        <v>0</v>
      </c>
      <c r="AA76" s="132">
        <v>0</v>
      </c>
      <c r="AB76" s="132" t="b">
        <v>1</v>
      </c>
      <c r="AC76" s="132">
        <v>48</v>
      </c>
      <c r="AD76" s="132">
        <v>0.63900000000000001</v>
      </c>
      <c r="AE76" s="132" t="s">
        <v>31</v>
      </c>
      <c r="AF76" s="132" t="s">
        <v>109</v>
      </c>
      <c r="AG76" s="132" t="s">
        <v>6032</v>
      </c>
    </row>
    <row r="77" spans="1:33" x14ac:dyDescent="0.3">
      <c r="A77" s="132" t="s">
        <v>8370</v>
      </c>
      <c r="B77" s="132">
        <v>-0.92</v>
      </c>
      <c r="C77" s="132">
        <v>-8.1</v>
      </c>
      <c r="D77" s="132">
        <v>-5.41</v>
      </c>
      <c r="E77" s="132">
        <v>14.72</v>
      </c>
      <c r="F77" s="132">
        <v>15.74</v>
      </c>
      <c r="G77" s="227" t="s">
        <v>573</v>
      </c>
      <c r="H77" s="410" t="s">
        <v>8370</v>
      </c>
      <c r="I77" s="132">
        <v>1.0449999999999999</v>
      </c>
      <c r="J77" s="132">
        <v>-41</v>
      </c>
      <c r="K77" s="132">
        <v>-25</v>
      </c>
      <c r="L77" s="132" t="b">
        <v>1</v>
      </c>
      <c r="M77" s="132">
        <v>40.99</v>
      </c>
      <c r="N77" s="132">
        <v>4.92</v>
      </c>
      <c r="O77" s="132">
        <v>8.3309999999999995</v>
      </c>
      <c r="P77" s="132">
        <v>44.17</v>
      </c>
      <c r="Q77" s="132">
        <v>0.48199999999999998</v>
      </c>
      <c r="R77" s="132">
        <v>21.279</v>
      </c>
      <c r="S77" s="132">
        <v>2.14</v>
      </c>
      <c r="T77" s="132">
        <v>-93.965000000000003</v>
      </c>
      <c r="U77" s="132">
        <v>12.94</v>
      </c>
      <c r="V77" s="132">
        <v>-9</v>
      </c>
      <c r="W77" s="132">
        <v>-23</v>
      </c>
      <c r="X77" s="132">
        <v>722</v>
      </c>
      <c r="Y77" s="132" t="s">
        <v>8370</v>
      </c>
      <c r="Z77" s="132" t="b">
        <v>0</v>
      </c>
      <c r="AA77" s="132">
        <v>0</v>
      </c>
      <c r="AB77" s="132" t="b">
        <v>0</v>
      </c>
      <c r="AC77" s="132">
        <v>48</v>
      </c>
      <c r="AD77" s="132">
        <v>0.63400000000000001</v>
      </c>
      <c r="AE77" s="132" t="s">
        <v>36</v>
      </c>
      <c r="AF77" s="132" t="s">
        <v>84</v>
      </c>
      <c r="AG77" s="132" t="s">
        <v>2694</v>
      </c>
    </row>
    <row r="78" spans="1:33" x14ac:dyDescent="0.3">
      <c r="A78" s="132" t="s">
        <v>8374</v>
      </c>
      <c r="B78" s="132">
        <v>-2.25</v>
      </c>
      <c r="C78" s="132">
        <v>0.31</v>
      </c>
      <c r="D78" s="132">
        <v>-0.23</v>
      </c>
      <c r="E78" s="132">
        <v>9.67</v>
      </c>
      <c r="F78" s="132">
        <v>7.5</v>
      </c>
      <c r="G78" s="358" t="s">
        <v>33</v>
      </c>
      <c r="H78" s="345" t="s">
        <v>8374</v>
      </c>
      <c r="I78" s="132">
        <v>2.7890000000000001</v>
      </c>
      <c r="J78" s="132">
        <v>-32</v>
      </c>
      <c r="K78" s="132">
        <v>-4</v>
      </c>
      <c r="L78" s="132" t="b">
        <v>1</v>
      </c>
      <c r="M78" s="132">
        <v>17.922999999999998</v>
      </c>
      <c r="N78" s="132">
        <v>2.1819999999999999</v>
      </c>
      <c r="O78" s="132">
        <v>8.2149999999999999</v>
      </c>
      <c r="P78" s="132">
        <v>18.486000000000001</v>
      </c>
      <c r="Q78" s="132">
        <v>0.48299999999999998</v>
      </c>
      <c r="R78" s="132">
        <v>8.9280000000000008</v>
      </c>
      <c r="S78" s="132">
        <v>1.71</v>
      </c>
      <c r="T78" s="132">
        <v>-58.38</v>
      </c>
      <c r="U78" s="132">
        <v>65.2</v>
      </c>
      <c r="V78" s="132">
        <v>-18</v>
      </c>
      <c r="W78" s="132">
        <v>-9</v>
      </c>
      <c r="X78" s="132">
        <v>179</v>
      </c>
      <c r="Y78" s="132" t="s">
        <v>8374</v>
      </c>
      <c r="Z78" s="132" t="b">
        <v>1</v>
      </c>
      <c r="AA78" s="132">
        <v>0</v>
      </c>
      <c r="AB78" s="132" t="b">
        <v>0</v>
      </c>
      <c r="AC78" s="132">
        <v>50</v>
      </c>
      <c r="AD78" s="132">
        <v>0.629</v>
      </c>
      <c r="AE78" s="132" t="s">
        <v>36</v>
      </c>
      <c r="AF78" s="132" t="s">
        <v>52</v>
      </c>
      <c r="AG78" s="132" t="s">
        <v>2676</v>
      </c>
    </row>
    <row r="79" spans="1:33" x14ac:dyDescent="0.3">
      <c r="A79" s="132" t="s">
        <v>8362</v>
      </c>
      <c r="B79" s="132">
        <v>1.64</v>
      </c>
      <c r="C79" s="132">
        <v>-1.25</v>
      </c>
      <c r="D79" s="132">
        <v>-6.1</v>
      </c>
      <c r="E79" s="132">
        <v>19.670000000000002</v>
      </c>
      <c r="F79" s="132">
        <v>17.670000000000002</v>
      </c>
      <c r="G79" s="373" t="s">
        <v>351</v>
      </c>
      <c r="H79" s="346" t="s">
        <v>8362</v>
      </c>
      <c r="I79" s="132">
        <v>3.83</v>
      </c>
      <c r="J79" s="132">
        <v>-74</v>
      </c>
      <c r="K79" s="132">
        <v>-11</v>
      </c>
      <c r="L79" s="132" t="b">
        <v>1</v>
      </c>
      <c r="M79" s="132">
        <v>67.489999999999995</v>
      </c>
      <c r="N79" s="132">
        <v>8.2680000000000007</v>
      </c>
      <c r="O79" s="132">
        <v>8.1620000000000008</v>
      </c>
      <c r="P79" s="132">
        <v>81.849999999999994</v>
      </c>
      <c r="Q79" s="132">
        <v>0.45500000000000002</v>
      </c>
      <c r="R79" s="132">
        <v>37.219000000000001</v>
      </c>
      <c r="S79" s="132">
        <v>2.76</v>
      </c>
      <c r="T79" s="132">
        <v>22.411000000000001</v>
      </c>
      <c r="U79" s="132">
        <v>16.149999999999999</v>
      </c>
      <c r="V79" s="132">
        <v>-24</v>
      </c>
      <c r="W79" s="132">
        <v>-34</v>
      </c>
      <c r="X79" s="132">
        <v>448</v>
      </c>
      <c r="Y79" s="132" t="s">
        <v>8362</v>
      </c>
      <c r="Z79" s="132" t="b">
        <v>1</v>
      </c>
      <c r="AA79" s="132">
        <v>0</v>
      </c>
      <c r="AB79" s="132" t="b">
        <v>0</v>
      </c>
      <c r="AC79" s="132">
        <v>49</v>
      </c>
      <c r="AD79" s="132">
        <v>0.624</v>
      </c>
      <c r="AE79" s="132" t="s">
        <v>24</v>
      </c>
      <c r="AF79" s="132" t="s">
        <v>56</v>
      </c>
      <c r="AG79" s="132" t="s">
        <v>6024</v>
      </c>
    </row>
    <row r="80" spans="1:33" x14ac:dyDescent="0.3">
      <c r="A80" s="132" t="s">
        <v>8412</v>
      </c>
      <c r="B80" s="132">
        <v>-6.26</v>
      </c>
      <c r="C80" s="132">
        <v>-7.55</v>
      </c>
      <c r="D80" s="132">
        <v>-6.38</v>
      </c>
      <c r="E80" s="132">
        <v>-6.7</v>
      </c>
      <c r="F80" s="132">
        <v>-1.1599999999999999</v>
      </c>
      <c r="G80" s="388" t="s">
        <v>5667</v>
      </c>
      <c r="H80" s="346" t="s">
        <v>8412</v>
      </c>
      <c r="I80" s="132">
        <v>35.372999999999998</v>
      </c>
      <c r="J80" s="132">
        <v>-31</v>
      </c>
      <c r="K80" s="132">
        <v>-12</v>
      </c>
      <c r="L80" s="132" t="b">
        <v>0</v>
      </c>
      <c r="M80" s="132">
        <v>20.579000000000001</v>
      </c>
      <c r="N80" s="132">
        <v>2.5430000000000001</v>
      </c>
      <c r="O80" s="132">
        <v>8.0909999999999993</v>
      </c>
      <c r="P80" s="132">
        <v>22.356000000000002</v>
      </c>
      <c r="Q80" s="132">
        <v>0.46899999999999997</v>
      </c>
      <c r="R80" s="132">
        <v>10.478999999999999</v>
      </c>
      <c r="S80" s="132">
        <v>1.88</v>
      </c>
      <c r="T80" s="132">
        <v>-175.56700000000001</v>
      </c>
      <c r="U80" s="132">
        <v>14.52</v>
      </c>
      <c r="V80" s="132">
        <v>122</v>
      </c>
      <c r="W80" s="132">
        <v>142</v>
      </c>
      <c r="X80" s="132">
        <v>731</v>
      </c>
      <c r="Y80" s="132" t="s">
        <v>8412</v>
      </c>
      <c r="Z80" s="132" t="b">
        <v>1</v>
      </c>
      <c r="AA80" s="132">
        <v>0</v>
      </c>
      <c r="AB80" s="132" t="b">
        <v>0</v>
      </c>
      <c r="AC80" s="132">
        <v>47</v>
      </c>
      <c r="AD80" s="132">
        <v>0.62</v>
      </c>
      <c r="AE80" s="132" t="s">
        <v>24</v>
      </c>
      <c r="AF80" s="132" t="s">
        <v>81</v>
      </c>
      <c r="AG80" s="132" t="s">
        <v>6430</v>
      </c>
    </row>
    <row r="81" spans="1:33" x14ac:dyDescent="0.3">
      <c r="A81" s="132" t="s">
        <v>6514</v>
      </c>
      <c r="B81" s="132">
        <v>-1.94</v>
      </c>
      <c r="C81" s="132">
        <v>30.21</v>
      </c>
      <c r="D81" s="132">
        <v>69.510000000000005</v>
      </c>
      <c r="E81" s="132">
        <v>38.479999999999997</v>
      </c>
      <c r="F81" s="132">
        <v>48.27</v>
      </c>
      <c r="G81" s="381" t="s">
        <v>5670</v>
      </c>
      <c r="H81" s="345" t="s">
        <v>6514</v>
      </c>
      <c r="I81" s="132">
        <v>1.4650000000000001</v>
      </c>
      <c r="J81" s="132">
        <v>-76</v>
      </c>
      <c r="K81" s="132">
        <v>-55</v>
      </c>
      <c r="L81" s="132" t="b">
        <v>1</v>
      </c>
      <c r="M81" s="132">
        <v>95.397000000000006</v>
      </c>
      <c r="N81" s="132">
        <v>11.885999999999999</v>
      </c>
      <c r="O81" s="132">
        <v>8.0259999999999998</v>
      </c>
      <c r="P81" s="132">
        <v>142.09800000000001</v>
      </c>
      <c r="Q81" s="132">
        <v>0.505</v>
      </c>
      <c r="R81" s="132">
        <v>71.727000000000004</v>
      </c>
      <c r="S81" s="132">
        <v>4.55</v>
      </c>
      <c r="T81" s="132">
        <v>-118.46</v>
      </c>
      <c r="U81" s="132">
        <v>11.12</v>
      </c>
      <c r="V81" s="132">
        <v>20</v>
      </c>
      <c r="W81" s="132">
        <v>110</v>
      </c>
      <c r="X81" s="132">
        <v>394</v>
      </c>
      <c r="Y81" s="132" t="s">
        <v>6514</v>
      </c>
      <c r="Z81" s="132" t="b">
        <v>0</v>
      </c>
      <c r="AA81" s="132">
        <v>0</v>
      </c>
      <c r="AB81" s="132" t="b">
        <v>0</v>
      </c>
      <c r="AC81" s="132">
        <v>47</v>
      </c>
      <c r="AD81" s="132">
        <v>0.61499999999999999</v>
      </c>
      <c r="AE81" s="132" t="s">
        <v>48</v>
      </c>
      <c r="AF81" s="132" t="s">
        <v>565</v>
      </c>
      <c r="AG81" s="132" t="s">
        <v>6971</v>
      </c>
    </row>
    <row r="82" spans="1:33" x14ac:dyDescent="0.3">
      <c r="A82" s="132" t="s">
        <v>9201</v>
      </c>
      <c r="B82" s="132">
        <v>-1.01</v>
      </c>
      <c r="C82" s="132">
        <v>1.87</v>
      </c>
      <c r="D82" s="132">
        <v>5.6</v>
      </c>
      <c r="E82" s="132">
        <v>-0.81</v>
      </c>
      <c r="F82" s="132">
        <v>2.2999999999999998</v>
      </c>
      <c r="G82" s="285" t="s">
        <v>8404</v>
      </c>
      <c r="H82" s="351" t="s">
        <v>9201</v>
      </c>
      <c r="I82" s="132">
        <v>0.33600000000000002</v>
      </c>
      <c r="J82" s="132">
        <v>-34</v>
      </c>
      <c r="K82" s="132">
        <v>-28</v>
      </c>
      <c r="L82" s="132" t="b">
        <v>1</v>
      </c>
      <c r="M82" s="132">
        <v>20.347999999999999</v>
      </c>
      <c r="N82" s="132">
        <v>2.5470000000000002</v>
      </c>
      <c r="O82" s="132">
        <v>7.9889999999999999</v>
      </c>
      <c r="P82" s="132">
        <v>22.466000000000001</v>
      </c>
      <c r="Q82" s="132">
        <v>0.47899999999999998</v>
      </c>
      <c r="R82" s="132">
        <v>10.750999999999999</v>
      </c>
      <c r="S82" s="132">
        <v>2.21</v>
      </c>
      <c r="T82" s="132">
        <v>-73.774000000000001</v>
      </c>
      <c r="U82" s="132">
        <v>49</v>
      </c>
      <c r="V82" s="132">
        <v>35</v>
      </c>
      <c r="W82" s="132">
        <v>59</v>
      </c>
      <c r="X82" s="132">
        <v>184</v>
      </c>
      <c r="Y82" s="132" t="s">
        <v>9201</v>
      </c>
      <c r="Z82" s="132" t="b">
        <v>0</v>
      </c>
      <c r="AA82" s="132">
        <v>0</v>
      </c>
      <c r="AB82" s="132" t="b">
        <v>0</v>
      </c>
      <c r="AC82" s="132">
        <v>41</v>
      </c>
      <c r="AD82" s="132">
        <v>0.61</v>
      </c>
      <c r="AE82" s="132" t="s">
        <v>28</v>
      </c>
      <c r="AF82" s="132" t="s">
        <v>2846</v>
      </c>
      <c r="AG82" s="132" t="s">
        <v>5666</v>
      </c>
    </row>
    <row r="83" spans="1:33" x14ac:dyDescent="0.3">
      <c r="A83" s="132" t="s">
        <v>6506</v>
      </c>
      <c r="B83" s="132">
        <v>0.06</v>
      </c>
      <c r="C83" s="132">
        <v>24.46</v>
      </c>
      <c r="D83" s="132">
        <v>45.48</v>
      </c>
      <c r="E83" s="132">
        <v>34.299999999999997</v>
      </c>
      <c r="F83" s="132">
        <v>41.7</v>
      </c>
      <c r="G83" s="405" t="s">
        <v>202</v>
      </c>
      <c r="H83" s="351" t="s">
        <v>6506</v>
      </c>
      <c r="I83" s="132">
        <v>0.91300000000000003</v>
      </c>
      <c r="J83" s="132">
        <v>-80</v>
      </c>
      <c r="K83" s="132">
        <v>-53</v>
      </c>
      <c r="L83" s="132" t="b">
        <v>1</v>
      </c>
      <c r="M83" s="132">
        <v>104.575</v>
      </c>
      <c r="N83" s="132">
        <v>13.207000000000001</v>
      </c>
      <c r="O83" s="132">
        <v>7.9180000000000001</v>
      </c>
      <c r="P83" s="132">
        <v>155.55500000000001</v>
      </c>
      <c r="Q83" s="132">
        <v>0.496</v>
      </c>
      <c r="R83" s="132">
        <v>77.125</v>
      </c>
      <c r="S83" s="132">
        <v>3.78</v>
      </c>
      <c r="T83" s="132">
        <v>-22.042999999999999</v>
      </c>
      <c r="U83" s="132">
        <v>3.6019999999999999</v>
      </c>
      <c r="V83" s="132">
        <v>-22</v>
      </c>
      <c r="W83" s="132">
        <v>-55</v>
      </c>
      <c r="X83" s="132">
        <v>1469</v>
      </c>
      <c r="Y83" s="132" t="s">
        <v>6506</v>
      </c>
      <c r="Z83" s="132" t="b">
        <v>0</v>
      </c>
      <c r="AA83" s="132">
        <v>0</v>
      </c>
      <c r="AB83" s="132" t="b">
        <v>1</v>
      </c>
      <c r="AC83" s="132">
        <v>52</v>
      </c>
      <c r="AD83" s="132">
        <v>0.60499999999999998</v>
      </c>
      <c r="AE83" s="132" t="s">
        <v>44</v>
      </c>
      <c r="AF83" s="132" t="s">
        <v>2853</v>
      </c>
      <c r="AG83" s="132" t="s">
        <v>2649</v>
      </c>
    </row>
    <row r="84" spans="1:33" x14ac:dyDescent="0.3">
      <c r="A84" s="132" t="s">
        <v>9145</v>
      </c>
      <c r="B84" s="132">
        <v>0.59</v>
      </c>
      <c r="C84" s="132">
        <v>-1.64</v>
      </c>
      <c r="D84" s="132">
        <v>21.82</v>
      </c>
      <c r="E84" s="132">
        <v>12.34</v>
      </c>
      <c r="F84" s="132">
        <v>7.95</v>
      </c>
      <c r="G84" s="381" t="s">
        <v>5664</v>
      </c>
      <c r="H84" s="345" t="s">
        <v>9145</v>
      </c>
      <c r="I84" s="132">
        <v>0.40100000000000002</v>
      </c>
      <c r="J84" s="132">
        <v>-58</v>
      </c>
      <c r="K84" s="132">
        <v>-41</v>
      </c>
      <c r="L84" s="132" t="b">
        <v>1</v>
      </c>
      <c r="M84" s="132">
        <v>40.338000000000001</v>
      </c>
      <c r="N84" s="132">
        <v>5.1580000000000004</v>
      </c>
      <c r="O84" s="132">
        <v>7.8209999999999997</v>
      </c>
      <c r="P84" s="132">
        <v>49.341999999999999</v>
      </c>
      <c r="Q84" s="132">
        <v>0.47399999999999998</v>
      </c>
      <c r="R84" s="132">
        <v>23.375</v>
      </c>
      <c r="S84" s="132">
        <v>1.7</v>
      </c>
      <c r="T84" s="132">
        <v>16.792000000000002</v>
      </c>
      <c r="U84" s="132">
        <v>66.39</v>
      </c>
      <c r="V84" s="132">
        <v>161</v>
      </c>
      <c r="W84" s="132">
        <v>108</v>
      </c>
      <c r="X84" s="132">
        <v>176</v>
      </c>
      <c r="Y84" s="132" t="s">
        <v>9145</v>
      </c>
      <c r="Z84" s="132" t="b">
        <v>0</v>
      </c>
      <c r="AA84" s="132">
        <v>0</v>
      </c>
      <c r="AB84" s="132" t="b">
        <v>1</v>
      </c>
      <c r="AC84" s="132">
        <v>49</v>
      </c>
      <c r="AD84" s="132">
        <v>0.6</v>
      </c>
      <c r="AE84" s="132" t="s">
        <v>48</v>
      </c>
      <c r="AF84" s="132" t="s">
        <v>153</v>
      </c>
      <c r="AG84" s="132" t="s">
        <v>2706</v>
      </c>
    </row>
    <row r="85" spans="1:33" x14ac:dyDescent="0.3">
      <c r="A85" s="132" t="s">
        <v>8391</v>
      </c>
      <c r="B85" s="132">
        <v>-1.03</v>
      </c>
      <c r="C85" s="132">
        <v>1.35</v>
      </c>
      <c r="D85" s="132">
        <v>-2.46</v>
      </c>
      <c r="E85" s="132">
        <v>5.31</v>
      </c>
      <c r="F85" s="132">
        <v>3.69</v>
      </c>
      <c r="G85" s="375" t="s">
        <v>841</v>
      </c>
      <c r="H85" s="412" t="s">
        <v>8391</v>
      </c>
      <c r="I85" s="132">
        <v>1.6950000000000001</v>
      </c>
      <c r="J85" s="132">
        <v>-48</v>
      </c>
      <c r="K85" s="132">
        <v>-30</v>
      </c>
      <c r="L85" s="132" t="b">
        <v>1</v>
      </c>
      <c r="M85" s="132">
        <v>27.177</v>
      </c>
      <c r="N85" s="132">
        <v>3.5409999999999999</v>
      </c>
      <c r="O85" s="132">
        <v>7.6749999999999998</v>
      </c>
      <c r="P85" s="132">
        <v>31.283000000000001</v>
      </c>
      <c r="Q85" s="132">
        <v>0.443</v>
      </c>
      <c r="R85" s="132">
        <v>13.863</v>
      </c>
      <c r="S85" s="132">
        <v>1.86</v>
      </c>
      <c r="T85" s="132">
        <v>-79.712999999999994</v>
      </c>
      <c r="U85" s="132">
        <v>13.48</v>
      </c>
      <c r="V85" s="132">
        <v>54</v>
      </c>
      <c r="W85" s="132">
        <v>43</v>
      </c>
      <c r="X85" s="132">
        <v>797</v>
      </c>
      <c r="Y85" s="132" t="s">
        <v>8391</v>
      </c>
      <c r="Z85" s="132" t="b">
        <v>0</v>
      </c>
      <c r="AA85" s="132">
        <v>0</v>
      </c>
      <c r="AB85" s="132" t="b">
        <v>0</v>
      </c>
      <c r="AC85" s="132">
        <v>49</v>
      </c>
      <c r="AD85" s="132">
        <v>0.59499999999999997</v>
      </c>
      <c r="AE85" s="132" t="s">
        <v>245</v>
      </c>
      <c r="AF85" s="132" t="s">
        <v>2850</v>
      </c>
      <c r="AG85" s="132" t="s">
        <v>5720</v>
      </c>
    </row>
    <row r="86" spans="1:33" x14ac:dyDescent="0.3">
      <c r="A86" s="132" t="s">
        <v>8494</v>
      </c>
      <c r="B86" s="132">
        <v>-1.94</v>
      </c>
      <c r="C86" s="132">
        <v>-6.75</v>
      </c>
      <c r="D86" s="132">
        <v>11.76</v>
      </c>
      <c r="E86" s="132">
        <v>14.29</v>
      </c>
      <c r="F86" s="132">
        <v>0.66</v>
      </c>
      <c r="G86" s="394" t="s">
        <v>827</v>
      </c>
      <c r="H86" s="348" t="s">
        <v>8494</v>
      </c>
      <c r="I86" s="132">
        <v>0.24399999999999999</v>
      </c>
      <c r="J86" s="132">
        <v>-44</v>
      </c>
      <c r="K86" s="132">
        <v>-15</v>
      </c>
      <c r="L86" s="132" t="b">
        <v>1</v>
      </c>
      <c r="M86" s="132">
        <v>30.943999999999999</v>
      </c>
      <c r="N86" s="132">
        <v>4.17</v>
      </c>
      <c r="O86" s="132">
        <v>7.4210000000000003</v>
      </c>
      <c r="P86" s="132">
        <v>33.521999999999998</v>
      </c>
      <c r="Q86" s="132">
        <v>0.436</v>
      </c>
      <c r="R86" s="132">
        <v>14.631</v>
      </c>
      <c r="S86" s="132">
        <v>4.01</v>
      </c>
      <c r="T86" s="132">
        <v>-262.29500000000002</v>
      </c>
      <c r="U86" s="132">
        <v>1.52</v>
      </c>
      <c r="V86" s="132">
        <v>59</v>
      </c>
      <c r="W86" s="132">
        <v>64</v>
      </c>
      <c r="X86" s="132">
        <v>3278</v>
      </c>
      <c r="Y86" s="132" t="s">
        <v>8494</v>
      </c>
      <c r="Z86" s="132" t="b">
        <v>0</v>
      </c>
      <c r="AA86" s="132">
        <v>0</v>
      </c>
      <c r="AB86" s="132" t="b">
        <v>0</v>
      </c>
      <c r="AC86" s="132">
        <v>30</v>
      </c>
      <c r="AD86" s="132">
        <v>0.59</v>
      </c>
      <c r="AE86" s="132" t="s">
        <v>150</v>
      </c>
      <c r="AF86" s="132" t="s">
        <v>186</v>
      </c>
      <c r="AG86" s="132" t="s">
        <v>2560</v>
      </c>
    </row>
    <row r="87" spans="1:33" x14ac:dyDescent="0.3">
      <c r="A87" s="132" t="s">
        <v>8434</v>
      </c>
      <c r="B87" s="132">
        <v>-15.59</v>
      </c>
      <c r="C87" s="132">
        <v>1.64</v>
      </c>
      <c r="D87" s="132">
        <v>-5.19</v>
      </c>
      <c r="E87" s="132">
        <v>-6.67</v>
      </c>
      <c r="F87" s="132">
        <v>10.17</v>
      </c>
      <c r="G87" s="382" t="s">
        <v>436</v>
      </c>
      <c r="H87" s="352" t="s">
        <v>8434</v>
      </c>
      <c r="I87" s="132">
        <v>1.8680000000000001</v>
      </c>
      <c r="J87" s="132">
        <v>-75</v>
      </c>
      <c r="K87" s="132">
        <v>-71</v>
      </c>
      <c r="L87" s="132" t="b">
        <v>0</v>
      </c>
      <c r="M87" s="132">
        <v>46.905999999999999</v>
      </c>
      <c r="N87" s="132">
        <v>6.3920000000000003</v>
      </c>
      <c r="O87" s="132">
        <v>7.3380000000000001</v>
      </c>
      <c r="P87" s="132">
        <v>48.274999999999999</v>
      </c>
      <c r="Q87" s="132">
        <v>0.437</v>
      </c>
      <c r="R87" s="132">
        <v>21.106999999999999</v>
      </c>
      <c r="S87" s="132">
        <v>4.28</v>
      </c>
      <c r="T87" s="132">
        <v>-152.43899999999999</v>
      </c>
      <c r="U87" s="132">
        <v>3.8340000000000001</v>
      </c>
      <c r="V87" s="132">
        <v>10</v>
      </c>
      <c r="W87" s="132">
        <v>17</v>
      </c>
      <c r="X87" s="132">
        <v>1219</v>
      </c>
      <c r="Y87" s="132" t="s">
        <v>8434</v>
      </c>
      <c r="Z87" s="132" t="b">
        <v>0</v>
      </c>
      <c r="AA87" s="132">
        <v>0</v>
      </c>
      <c r="AB87" s="132" t="b">
        <v>0</v>
      </c>
      <c r="AC87" s="132">
        <v>52</v>
      </c>
      <c r="AD87" s="132">
        <v>0.58499999999999996</v>
      </c>
      <c r="AE87" s="132" t="s">
        <v>245</v>
      </c>
      <c r="AF87" s="132" t="s">
        <v>2852</v>
      </c>
      <c r="AG87" s="132" t="s">
        <v>2596</v>
      </c>
    </row>
    <row r="88" spans="1:33" x14ac:dyDescent="0.3">
      <c r="A88" s="132" t="s">
        <v>8365</v>
      </c>
      <c r="B88" s="132">
        <v>0.28000000000000003</v>
      </c>
      <c r="C88" s="132">
        <v>-6.68</v>
      </c>
      <c r="D88" s="132">
        <v>-6.88</v>
      </c>
      <c r="E88" s="132">
        <v>8.89</v>
      </c>
      <c r="F88" s="132">
        <v>12.34</v>
      </c>
      <c r="G88" s="407" t="s">
        <v>221</v>
      </c>
      <c r="H88" s="351" t="s">
        <v>8365</v>
      </c>
      <c r="I88" s="132">
        <v>3.8359999999999999</v>
      </c>
      <c r="J88" s="132">
        <v>-40</v>
      </c>
      <c r="K88" s="132">
        <v>-10</v>
      </c>
      <c r="L88" s="132" t="b">
        <v>0</v>
      </c>
      <c r="M88" s="132">
        <v>44.847999999999999</v>
      </c>
      <c r="N88" s="132">
        <v>6.17</v>
      </c>
      <c r="O88" s="132">
        <v>7.2679999999999998</v>
      </c>
      <c r="P88" s="132">
        <v>51.445</v>
      </c>
      <c r="Q88" s="132">
        <v>0.40300000000000002</v>
      </c>
      <c r="R88" s="132">
        <v>20.741</v>
      </c>
      <c r="S88" s="132">
        <v>2.67</v>
      </c>
      <c r="T88" s="132">
        <v>-68.787999999999997</v>
      </c>
      <c r="U88" s="132">
        <v>21.8</v>
      </c>
      <c r="V88" s="132">
        <v>-15</v>
      </c>
      <c r="W88" s="132">
        <v>6</v>
      </c>
      <c r="X88" s="132">
        <v>343</v>
      </c>
      <c r="Y88" s="132" t="s">
        <v>8365</v>
      </c>
      <c r="Z88" s="132" t="b">
        <v>1</v>
      </c>
      <c r="AA88" s="132">
        <v>0</v>
      </c>
      <c r="AB88" s="132" t="b">
        <v>0</v>
      </c>
      <c r="AC88" s="132">
        <v>52</v>
      </c>
      <c r="AD88" s="132">
        <v>0.57999999999999996</v>
      </c>
      <c r="AE88" s="132" t="s">
        <v>24</v>
      </c>
      <c r="AF88" s="132" t="s">
        <v>404</v>
      </c>
      <c r="AG88" s="132" t="s">
        <v>2539</v>
      </c>
    </row>
    <row r="89" spans="1:33" x14ac:dyDescent="0.3">
      <c r="A89" s="132" t="s">
        <v>6508</v>
      </c>
      <c r="B89" s="132">
        <v>-5.2</v>
      </c>
      <c r="C89" s="132">
        <v>-1.1200000000000001</v>
      </c>
      <c r="D89" s="132">
        <v>14.81</v>
      </c>
      <c r="E89" s="132">
        <v>8.39</v>
      </c>
      <c r="F89" s="132">
        <v>7.08</v>
      </c>
      <c r="G89" s="372" t="s">
        <v>35</v>
      </c>
      <c r="H89" s="288" t="s">
        <v>6508</v>
      </c>
      <c r="I89" s="132">
        <v>0.60399999999999998</v>
      </c>
      <c r="J89" s="132">
        <v>-58</v>
      </c>
      <c r="K89" s="132">
        <v>-29</v>
      </c>
      <c r="L89" s="132" t="b">
        <v>1</v>
      </c>
      <c r="M89" s="132">
        <v>37.171999999999997</v>
      </c>
      <c r="N89" s="132">
        <v>5.2060000000000004</v>
      </c>
      <c r="O89" s="132">
        <v>7.141</v>
      </c>
      <c r="P89" s="132">
        <v>40.475000000000001</v>
      </c>
      <c r="Q89" s="132">
        <v>0.42799999999999999</v>
      </c>
      <c r="R89" s="132">
        <v>17.312000000000001</v>
      </c>
      <c r="S89" s="132">
        <v>2.56</v>
      </c>
      <c r="T89" s="132">
        <v>-138.52199999999999</v>
      </c>
      <c r="U89" s="132">
        <v>31</v>
      </c>
      <c r="V89" s="132">
        <v>75</v>
      </c>
      <c r="W89" s="132">
        <v>96</v>
      </c>
      <c r="X89" s="132">
        <v>251</v>
      </c>
      <c r="Y89" s="132" t="s">
        <v>6508</v>
      </c>
      <c r="Z89" s="132" t="b">
        <v>0</v>
      </c>
      <c r="AA89" s="132">
        <v>0</v>
      </c>
      <c r="AB89" s="132" t="b">
        <v>1</v>
      </c>
      <c r="AC89" s="132">
        <v>44</v>
      </c>
      <c r="AD89" s="132">
        <v>0.57599999999999996</v>
      </c>
      <c r="AE89" s="132" t="s">
        <v>44</v>
      </c>
      <c r="AF89" s="132" t="s">
        <v>209</v>
      </c>
      <c r="AG89" s="132" t="s">
        <v>376</v>
      </c>
    </row>
    <row r="90" spans="1:33" x14ac:dyDescent="0.3">
      <c r="A90" s="132" t="s">
        <v>8398</v>
      </c>
      <c r="B90" s="132">
        <v>-0.68</v>
      </c>
      <c r="C90" s="132">
        <v>0.55000000000000004</v>
      </c>
      <c r="D90" s="132">
        <v>-0.55000000000000004</v>
      </c>
      <c r="E90" s="132">
        <v>6.44</v>
      </c>
      <c r="F90" s="132">
        <v>2.39</v>
      </c>
      <c r="G90" s="379" t="s">
        <v>47</v>
      </c>
      <c r="H90" s="348" t="s">
        <v>8398</v>
      </c>
      <c r="I90" s="132">
        <v>1.613</v>
      </c>
      <c r="J90" s="132">
        <v>-53</v>
      </c>
      <c r="K90" s="132">
        <v>-18</v>
      </c>
      <c r="L90" s="132" t="b">
        <v>1</v>
      </c>
      <c r="M90" s="132">
        <v>13.976000000000001</v>
      </c>
      <c r="N90" s="132">
        <v>2.0139999999999998</v>
      </c>
      <c r="O90" s="132">
        <v>6.9390000000000001</v>
      </c>
      <c r="P90" s="132">
        <v>15.179</v>
      </c>
      <c r="Q90" s="132">
        <v>0.4</v>
      </c>
      <c r="R90" s="132">
        <v>6.0730000000000004</v>
      </c>
      <c r="S90" s="132">
        <v>1.57</v>
      </c>
      <c r="T90" s="132">
        <v>-105.282</v>
      </c>
      <c r="U90" s="132">
        <v>36.35</v>
      </c>
      <c r="V90" s="132">
        <v>-22</v>
      </c>
      <c r="W90" s="132">
        <v>-26</v>
      </c>
      <c r="X90" s="132">
        <v>350</v>
      </c>
      <c r="Y90" s="132" t="s">
        <v>8398</v>
      </c>
      <c r="Z90" s="132" t="b">
        <v>1</v>
      </c>
      <c r="AA90" s="132">
        <v>0</v>
      </c>
      <c r="AB90" s="132" t="b">
        <v>1</v>
      </c>
      <c r="AC90" s="132">
        <v>40</v>
      </c>
      <c r="AD90" s="132">
        <v>0.57099999999999995</v>
      </c>
      <c r="AE90" s="132" t="s">
        <v>36</v>
      </c>
      <c r="AF90" s="132" t="s">
        <v>365</v>
      </c>
      <c r="AG90" s="132" t="s">
        <v>2700</v>
      </c>
    </row>
    <row r="91" spans="1:33" x14ac:dyDescent="0.3">
      <c r="A91" s="132" t="s">
        <v>8429</v>
      </c>
      <c r="B91" s="132">
        <v>-2.15</v>
      </c>
      <c r="C91" s="132">
        <v>-3.32</v>
      </c>
      <c r="D91" s="132">
        <v>2.31</v>
      </c>
      <c r="E91" s="132">
        <v>0.22</v>
      </c>
      <c r="F91" s="132">
        <v>0.81</v>
      </c>
      <c r="G91" s="239" t="s">
        <v>177</v>
      </c>
      <c r="H91" s="348" t="s">
        <v>8429</v>
      </c>
      <c r="I91" s="132">
        <v>8.7330000000000005</v>
      </c>
      <c r="J91" s="132">
        <v>-28</v>
      </c>
      <c r="K91" s="132">
        <v>-19</v>
      </c>
      <c r="L91" s="132" t="b">
        <v>1</v>
      </c>
      <c r="M91" s="132">
        <v>15.087999999999999</v>
      </c>
      <c r="N91" s="132">
        <v>2.2069999999999999</v>
      </c>
      <c r="O91" s="132">
        <v>6.8380000000000001</v>
      </c>
      <c r="P91" s="132">
        <v>16.253</v>
      </c>
      <c r="Q91" s="132">
        <v>0.39800000000000002</v>
      </c>
      <c r="R91" s="132">
        <v>6.4619999999999997</v>
      </c>
      <c r="S91" s="132">
        <v>2.4500000000000002</v>
      </c>
      <c r="T91" s="132">
        <v>-86.12</v>
      </c>
      <c r="U91" s="132">
        <v>16.145</v>
      </c>
      <c r="V91" s="132">
        <v>-29</v>
      </c>
      <c r="W91" s="132">
        <v>11</v>
      </c>
      <c r="X91" s="132">
        <v>506</v>
      </c>
      <c r="Y91" s="132" t="s">
        <v>8429</v>
      </c>
      <c r="Z91" s="132" t="b">
        <v>0</v>
      </c>
      <c r="AA91" s="132">
        <v>0</v>
      </c>
      <c r="AB91" s="132" t="b">
        <v>0</v>
      </c>
      <c r="AC91" s="132">
        <v>44</v>
      </c>
      <c r="AD91" s="132">
        <v>0.56599999999999995</v>
      </c>
      <c r="AE91" s="132" t="s">
        <v>36</v>
      </c>
      <c r="AF91" s="132" t="s">
        <v>243</v>
      </c>
      <c r="AG91" s="132" t="s">
        <v>2674</v>
      </c>
    </row>
    <row r="92" spans="1:33" x14ac:dyDescent="0.3">
      <c r="A92" s="132" t="s">
        <v>8423</v>
      </c>
      <c r="B92" s="132">
        <v>-0.45</v>
      </c>
      <c r="C92" s="132">
        <v>5.2</v>
      </c>
      <c r="D92" s="132">
        <v>9.34</v>
      </c>
      <c r="E92" s="132">
        <v>12.8</v>
      </c>
      <c r="F92" s="132">
        <v>7.36</v>
      </c>
      <c r="G92" s="371" t="s">
        <v>109</v>
      </c>
      <c r="H92" s="410" t="s">
        <v>8423</v>
      </c>
      <c r="I92" s="132">
        <v>0.58199999999999996</v>
      </c>
      <c r="J92" s="132">
        <v>-52</v>
      </c>
      <c r="K92" s="132">
        <v>-29</v>
      </c>
      <c r="L92" s="132" t="b">
        <v>1</v>
      </c>
      <c r="M92" s="132">
        <v>27.283000000000001</v>
      </c>
      <c r="N92" s="132">
        <v>4.327</v>
      </c>
      <c r="O92" s="132">
        <v>6.3049999999999997</v>
      </c>
      <c r="P92" s="132">
        <v>29.702000000000002</v>
      </c>
      <c r="Q92" s="132">
        <v>0.36399999999999999</v>
      </c>
      <c r="R92" s="132">
        <v>10.824999999999999</v>
      </c>
      <c r="S92" s="132">
        <v>1.78</v>
      </c>
      <c r="T92" s="132">
        <v>-37.884</v>
      </c>
      <c r="U92" s="132">
        <v>44.5</v>
      </c>
      <c r="V92" s="132">
        <v>-35</v>
      </c>
      <c r="W92" s="132">
        <v>-32</v>
      </c>
      <c r="X92" s="132">
        <v>252</v>
      </c>
      <c r="Y92" s="132" t="s">
        <v>8423</v>
      </c>
      <c r="Z92" s="132" t="b">
        <v>0</v>
      </c>
      <c r="AA92" s="132">
        <v>0</v>
      </c>
      <c r="AB92" s="132" t="b">
        <v>1</v>
      </c>
      <c r="AC92" s="132">
        <v>44</v>
      </c>
      <c r="AD92" s="132">
        <v>0.56100000000000005</v>
      </c>
      <c r="AE92" s="132" t="s">
        <v>24</v>
      </c>
      <c r="AF92" s="132" t="s">
        <v>280</v>
      </c>
      <c r="AG92" s="132" t="s">
        <v>2739</v>
      </c>
    </row>
    <row r="93" spans="1:33" x14ac:dyDescent="0.3">
      <c r="A93" s="132" t="s">
        <v>8432</v>
      </c>
      <c r="B93" s="132">
        <v>0</v>
      </c>
      <c r="C93" s="132">
        <v>-2.63</v>
      </c>
      <c r="D93" s="132">
        <v>-0.76</v>
      </c>
      <c r="E93" s="132">
        <v>-4.67</v>
      </c>
      <c r="F93" s="132">
        <v>0.83</v>
      </c>
      <c r="G93" s="358" t="s">
        <v>5678</v>
      </c>
      <c r="H93" s="345" t="s">
        <v>8432</v>
      </c>
      <c r="I93" s="132">
        <v>112.81</v>
      </c>
      <c r="J93" s="132">
        <v>-27</v>
      </c>
      <c r="K93" s="132">
        <v>-15</v>
      </c>
      <c r="L93" s="132" t="b">
        <v>1</v>
      </c>
      <c r="M93" s="132">
        <v>10.76</v>
      </c>
      <c r="N93" s="132">
        <v>1.732</v>
      </c>
      <c r="O93" s="132">
        <v>6.2140000000000004</v>
      </c>
      <c r="P93" s="132">
        <v>11.933999999999999</v>
      </c>
      <c r="Q93" s="132">
        <v>0.35</v>
      </c>
      <c r="R93" s="132">
        <v>4.1749999999999998</v>
      </c>
      <c r="S93" s="132">
        <v>1.75</v>
      </c>
      <c r="T93" s="132">
        <v>-54.481999999999999</v>
      </c>
      <c r="U93" s="132">
        <v>90.27</v>
      </c>
      <c r="V93" s="132">
        <v>4</v>
      </c>
      <c r="W93" s="132">
        <v>15</v>
      </c>
      <c r="X93" s="132">
        <v>126</v>
      </c>
      <c r="Y93" s="132" t="s">
        <v>8432</v>
      </c>
      <c r="Z93" s="132" t="b">
        <v>0</v>
      </c>
      <c r="AA93" s="132">
        <v>0</v>
      </c>
      <c r="AB93" s="132" t="b">
        <v>0</v>
      </c>
      <c r="AC93" s="132">
        <v>45</v>
      </c>
      <c r="AD93" s="132">
        <v>0.55600000000000005</v>
      </c>
      <c r="AE93" s="132" t="s">
        <v>44</v>
      </c>
      <c r="AF93" s="132" t="s">
        <v>127</v>
      </c>
      <c r="AG93" s="132" t="s">
        <v>6005</v>
      </c>
    </row>
    <row r="94" spans="1:33" x14ac:dyDescent="0.3">
      <c r="A94" s="132" t="s">
        <v>8388</v>
      </c>
      <c r="B94" s="132">
        <v>-3.4</v>
      </c>
      <c r="C94" s="132">
        <v>-4.53</v>
      </c>
      <c r="D94" s="132">
        <v>1.23</v>
      </c>
      <c r="E94" s="132">
        <v>19.22</v>
      </c>
      <c r="F94" s="132">
        <v>9.5</v>
      </c>
      <c r="G94" s="391" t="s">
        <v>70</v>
      </c>
      <c r="H94" s="409" t="s">
        <v>8388</v>
      </c>
      <c r="I94" s="132">
        <v>0.89300000000000002</v>
      </c>
      <c r="J94" s="132">
        <v>-31</v>
      </c>
      <c r="K94" s="132">
        <v>-15</v>
      </c>
      <c r="L94" s="132" t="b">
        <v>1</v>
      </c>
      <c r="M94" s="132">
        <v>22.788</v>
      </c>
      <c r="N94" s="132">
        <v>3.7120000000000002</v>
      </c>
      <c r="O94" s="132">
        <v>6.14</v>
      </c>
      <c r="P94" s="132">
        <v>23.027000000000001</v>
      </c>
      <c r="Q94" s="132">
        <v>0.34799999999999998</v>
      </c>
      <c r="R94" s="132">
        <v>8.0250000000000004</v>
      </c>
      <c r="S94" s="132">
        <v>2.54</v>
      </c>
      <c r="T94" s="132">
        <v>-149.142</v>
      </c>
      <c r="U94" s="132">
        <v>36.9</v>
      </c>
      <c r="V94" s="132">
        <v>29</v>
      </c>
      <c r="W94" s="132">
        <v>34</v>
      </c>
      <c r="X94" s="132">
        <v>213</v>
      </c>
      <c r="Y94" s="132" t="s">
        <v>8388</v>
      </c>
      <c r="Z94" s="132" t="b">
        <v>0</v>
      </c>
      <c r="AA94" s="132">
        <v>0</v>
      </c>
      <c r="AB94" s="132" t="b">
        <v>0</v>
      </c>
      <c r="AC94" s="132">
        <v>52</v>
      </c>
      <c r="AD94" s="132">
        <v>0.55100000000000005</v>
      </c>
      <c r="AE94" s="132" t="s">
        <v>31</v>
      </c>
      <c r="AF94" s="132" t="s">
        <v>2833</v>
      </c>
      <c r="AG94" s="132" t="s">
        <v>2551</v>
      </c>
    </row>
    <row r="95" spans="1:33" x14ac:dyDescent="0.3">
      <c r="A95" s="132" t="s">
        <v>9202</v>
      </c>
      <c r="B95" s="132">
        <v>-1.02</v>
      </c>
      <c r="C95" s="132">
        <v>-1.42</v>
      </c>
      <c r="D95" s="132">
        <v>9.23</v>
      </c>
      <c r="E95" s="132">
        <v>10.23</v>
      </c>
      <c r="F95" s="132">
        <v>5.43</v>
      </c>
      <c r="G95" s="400" t="s">
        <v>605</v>
      </c>
      <c r="H95" s="348" t="s">
        <v>9202</v>
      </c>
      <c r="I95" s="132">
        <v>0.48699999999999999</v>
      </c>
      <c r="J95" s="132">
        <v>-27</v>
      </c>
      <c r="K95" s="132">
        <v>-10</v>
      </c>
      <c r="L95" s="132" t="b">
        <v>1</v>
      </c>
      <c r="M95" s="132">
        <v>19.521000000000001</v>
      </c>
      <c r="N95" s="132">
        <v>3.1920000000000002</v>
      </c>
      <c r="O95" s="132">
        <v>6.1159999999999997</v>
      </c>
      <c r="P95" s="132">
        <v>21.259</v>
      </c>
      <c r="Q95" s="132">
        <v>0.34499999999999997</v>
      </c>
      <c r="R95" s="132">
        <v>7.3380000000000001</v>
      </c>
      <c r="S95" s="132">
        <v>1.1000000000000001</v>
      </c>
      <c r="T95" s="132">
        <v>0</v>
      </c>
      <c r="U95" s="132">
        <v>48.5</v>
      </c>
      <c r="V95" s="132">
        <v>-12</v>
      </c>
      <c r="W95" s="132">
        <v>-55</v>
      </c>
      <c r="X95" s="132">
        <v>374</v>
      </c>
      <c r="Y95" s="132" t="s">
        <v>9202</v>
      </c>
      <c r="Z95" s="132" t="b">
        <v>0</v>
      </c>
      <c r="AA95" s="132">
        <v>0</v>
      </c>
      <c r="AB95" s="132" t="b">
        <v>1</v>
      </c>
      <c r="AC95" s="132">
        <v>39</v>
      </c>
      <c r="AD95" s="132">
        <v>0.54600000000000004</v>
      </c>
      <c r="AE95" s="132" t="s">
        <v>102</v>
      </c>
      <c r="AF95" s="132" t="s">
        <v>151</v>
      </c>
      <c r="AG95" s="132" t="s">
        <v>2511</v>
      </c>
    </row>
    <row r="96" spans="1:33" x14ac:dyDescent="0.3">
      <c r="A96" s="132" t="s">
        <v>9219</v>
      </c>
      <c r="B96" s="132">
        <v>3.4</v>
      </c>
      <c r="C96" s="132">
        <v>2.7</v>
      </c>
      <c r="D96" s="132">
        <v>18.649999999999999</v>
      </c>
      <c r="E96" s="132">
        <v>29.91</v>
      </c>
      <c r="F96" s="132">
        <v>24.08</v>
      </c>
      <c r="G96" s="370" t="s">
        <v>56</v>
      </c>
      <c r="H96" s="409" t="s">
        <v>9219</v>
      </c>
      <c r="I96" s="132">
        <v>166.381</v>
      </c>
      <c r="J96" s="132">
        <v>-39</v>
      </c>
      <c r="K96" s="132">
        <v>-7</v>
      </c>
      <c r="L96" s="132" t="b">
        <v>1</v>
      </c>
      <c r="M96" s="132">
        <v>37.561999999999998</v>
      </c>
      <c r="N96" s="132">
        <v>6.3819999999999997</v>
      </c>
      <c r="O96" s="132">
        <v>5.8860000000000001</v>
      </c>
      <c r="P96" s="132">
        <v>38.676000000000002</v>
      </c>
      <c r="Q96" s="132">
        <v>0.31900000000000001</v>
      </c>
      <c r="R96" s="132">
        <v>12.321999999999999</v>
      </c>
      <c r="S96" s="132">
        <v>2.21</v>
      </c>
      <c r="T96" s="132">
        <v>89.397000000000006</v>
      </c>
      <c r="U96" s="132">
        <v>152</v>
      </c>
      <c r="V96" s="132">
        <v>181</v>
      </c>
      <c r="W96" s="132">
        <v>37</v>
      </c>
      <c r="X96" s="132">
        <v>59</v>
      </c>
      <c r="Y96" s="132" t="s">
        <v>9219</v>
      </c>
      <c r="Z96" s="132" t="b">
        <v>1</v>
      </c>
      <c r="AA96" s="132">
        <v>0</v>
      </c>
      <c r="AB96" s="132" t="b">
        <v>1</v>
      </c>
      <c r="AC96" s="132">
        <v>50</v>
      </c>
      <c r="AD96" s="132">
        <v>0.54100000000000004</v>
      </c>
      <c r="AE96" s="132" t="s">
        <v>31</v>
      </c>
      <c r="AF96" s="132" t="s">
        <v>109</v>
      </c>
      <c r="AG96" s="132" t="s">
        <v>5714</v>
      </c>
    </row>
    <row r="97" spans="1:33" x14ac:dyDescent="0.3">
      <c r="A97" s="132" t="s">
        <v>8340</v>
      </c>
      <c r="B97" s="132">
        <v>-2.3199999999999998</v>
      </c>
      <c r="C97" s="132">
        <v>-8.1999999999999993</v>
      </c>
      <c r="D97" s="132">
        <v>-6.5</v>
      </c>
      <c r="E97" s="132">
        <v>12.18</v>
      </c>
      <c r="F97" s="132">
        <v>5.36</v>
      </c>
      <c r="G97" s="379" t="s">
        <v>137</v>
      </c>
      <c r="H97" s="348" t="s">
        <v>8340</v>
      </c>
      <c r="I97" s="132">
        <v>3.8980000000000001</v>
      </c>
      <c r="J97" s="132">
        <v>-46</v>
      </c>
      <c r="K97" s="132">
        <v>-30</v>
      </c>
      <c r="L97" s="132" t="b">
        <v>0</v>
      </c>
      <c r="M97" s="132">
        <v>18.277000000000001</v>
      </c>
      <c r="N97" s="132">
        <v>3.2389999999999999</v>
      </c>
      <c r="O97" s="132">
        <v>5.6440000000000001</v>
      </c>
      <c r="P97" s="132">
        <v>18.670999999999999</v>
      </c>
      <c r="Q97" s="132">
        <v>0.3</v>
      </c>
      <c r="R97" s="132">
        <v>5.6020000000000003</v>
      </c>
      <c r="S97" s="132">
        <v>1.71</v>
      </c>
      <c r="T97" s="132">
        <v>3.3149999999999999</v>
      </c>
      <c r="U97" s="132">
        <v>88.45</v>
      </c>
      <c r="V97" s="132">
        <v>30</v>
      </c>
      <c r="W97" s="132">
        <v>29</v>
      </c>
      <c r="X97" s="132">
        <v>132</v>
      </c>
      <c r="Y97" s="132" t="s">
        <v>8340</v>
      </c>
      <c r="Z97" s="132" t="b">
        <v>1</v>
      </c>
      <c r="AA97" s="132">
        <v>0</v>
      </c>
      <c r="AB97" s="132" t="b">
        <v>0</v>
      </c>
      <c r="AC97" s="132">
        <v>47</v>
      </c>
      <c r="AD97" s="132">
        <v>0.53700000000000003</v>
      </c>
      <c r="AE97" s="132" t="s">
        <v>28</v>
      </c>
      <c r="AF97" s="132" t="s">
        <v>2837</v>
      </c>
      <c r="AG97" s="132" t="s">
        <v>7673</v>
      </c>
    </row>
    <row r="98" spans="1:33" x14ac:dyDescent="0.3">
      <c r="A98" s="132" t="s">
        <v>9147</v>
      </c>
      <c r="B98" s="132">
        <v>-3.92</v>
      </c>
      <c r="C98" s="132">
        <v>44.76</v>
      </c>
      <c r="D98" s="132">
        <v>46.71</v>
      </c>
      <c r="E98" s="132">
        <v>54.33</v>
      </c>
      <c r="F98" s="132">
        <v>38.03</v>
      </c>
      <c r="G98" s="385" t="s">
        <v>111</v>
      </c>
      <c r="H98" s="352" t="s">
        <v>9147</v>
      </c>
      <c r="I98" s="132">
        <v>0.24399999999999999</v>
      </c>
      <c r="J98" s="132">
        <v>-51</v>
      </c>
      <c r="K98" s="132">
        <v>-14</v>
      </c>
      <c r="L98" s="132" t="b">
        <v>1</v>
      </c>
      <c r="M98" s="132">
        <v>66.787999999999997</v>
      </c>
      <c r="N98" s="132">
        <v>11.843999999999999</v>
      </c>
      <c r="O98" s="132">
        <v>5.6390000000000002</v>
      </c>
      <c r="P98" s="132">
        <v>83.259</v>
      </c>
      <c r="Q98" s="132">
        <v>0.32100000000000001</v>
      </c>
      <c r="R98" s="132">
        <v>26.741</v>
      </c>
      <c r="S98" s="132">
        <v>7.76</v>
      </c>
      <c r="T98" s="132">
        <v>13.151</v>
      </c>
      <c r="U98" s="132">
        <v>4.9000000000000004</v>
      </c>
      <c r="V98" s="132">
        <v>-28</v>
      </c>
      <c r="W98" s="132">
        <v>55</v>
      </c>
      <c r="X98" s="132">
        <v>526</v>
      </c>
      <c r="Y98" s="132" t="s">
        <v>9147</v>
      </c>
      <c r="Z98" s="132" t="b">
        <v>0</v>
      </c>
      <c r="AA98" s="132">
        <v>0</v>
      </c>
      <c r="AB98" s="132" t="b">
        <v>1</v>
      </c>
      <c r="AC98" s="132">
        <v>46</v>
      </c>
      <c r="AD98" s="132">
        <v>0.53200000000000003</v>
      </c>
      <c r="AE98" s="132" t="s">
        <v>24</v>
      </c>
      <c r="AF98" s="132" t="s">
        <v>504</v>
      </c>
      <c r="AG98" s="132" t="s">
        <v>2733</v>
      </c>
    </row>
    <row r="99" spans="1:33" x14ac:dyDescent="0.3">
      <c r="A99" s="132" t="s">
        <v>6512</v>
      </c>
      <c r="B99" s="132">
        <v>-2.52</v>
      </c>
      <c r="C99" s="132">
        <v>4.5999999999999996</v>
      </c>
      <c r="D99" s="132">
        <v>14.52</v>
      </c>
      <c r="E99" s="132">
        <v>7.21</v>
      </c>
      <c r="F99" s="132">
        <v>5.6</v>
      </c>
      <c r="G99" s="373" t="s">
        <v>167</v>
      </c>
      <c r="H99" s="346" t="s">
        <v>6512</v>
      </c>
      <c r="I99" s="132">
        <v>0.78100000000000003</v>
      </c>
      <c r="J99" s="132">
        <v>-36</v>
      </c>
      <c r="K99" s="132">
        <v>-16</v>
      </c>
      <c r="L99" s="132" t="b">
        <v>1</v>
      </c>
      <c r="M99" s="132">
        <v>27.184999999999999</v>
      </c>
      <c r="N99" s="132">
        <v>4.8339999999999996</v>
      </c>
      <c r="O99" s="132">
        <v>5.6230000000000002</v>
      </c>
      <c r="P99" s="132">
        <v>32.451000000000001</v>
      </c>
      <c r="Q99" s="132">
        <v>0.317</v>
      </c>
      <c r="R99" s="132">
        <v>10.275</v>
      </c>
      <c r="S99" s="132">
        <v>2.37</v>
      </c>
      <c r="T99" s="132">
        <v>-98.2</v>
      </c>
      <c r="U99" s="132">
        <v>15.46</v>
      </c>
      <c r="V99" s="132">
        <v>-6</v>
      </c>
      <c r="W99" s="132">
        <v>11</v>
      </c>
      <c r="X99" s="132">
        <v>545</v>
      </c>
      <c r="Y99" s="132" t="s">
        <v>6512</v>
      </c>
      <c r="Z99" s="132" t="b">
        <v>0</v>
      </c>
      <c r="AA99" s="132">
        <v>0</v>
      </c>
      <c r="AB99" s="132" t="b">
        <v>1</v>
      </c>
      <c r="AC99" s="132">
        <v>39</v>
      </c>
      <c r="AD99" s="132">
        <v>0.52700000000000002</v>
      </c>
      <c r="AE99" s="132" t="s">
        <v>24</v>
      </c>
      <c r="AF99" s="132" t="s">
        <v>140</v>
      </c>
      <c r="AG99" s="132" t="s">
        <v>7765</v>
      </c>
    </row>
    <row r="100" spans="1:33" x14ac:dyDescent="0.3">
      <c r="A100" s="132" t="s">
        <v>6500</v>
      </c>
      <c r="B100" s="132">
        <v>0.49</v>
      </c>
      <c r="C100" s="132">
        <v>4.25</v>
      </c>
      <c r="D100" s="132">
        <v>-7.5</v>
      </c>
      <c r="E100" s="132">
        <v>6.54</v>
      </c>
      <c r="F100" s="132">
        <v>7.44</v>
      </c>
      <c r="G100" s="360" t="s">
        <v>5663</v>
      </c>
      <c r="H100" s="346" t="s">
        <v>6500</v>
      </c>
      <c r="I100" s="132">
        <v>1.8380000000000001</v>
      </c>
      <c r="J100" s="132">
        <v>-33</v>
      </c>
      <c r="K100" s="132">
        <v>-11</v>
      </c>
      <c r="L100" s="132" t="b">
        <v>1</v>
      </c>
      <c r="M100" s="132">
        <v>33.677999999999997</v>
      </c>
      <c r="N100" s="132">
        <v>6.1109999999999998</v>
      </c>
      <c r="O100" s="132">
        <v>5.5110000000000001</v>
      </c>
      <c r="P100" s="132">
        <v>39.582000000000001</v>
      </c>
      <c r="Q100" s="132">
        <v>0.28899999999999998</v>
      </c>
      <c r="R100" s="132">
        <v>11.449</v>
      </c>
      <c r="S100" s="132">
        <v>2.1</v>
      </c>
      <c r="T100" s="132">
        <v>35.161999999999999</v>
      </c>
      <c r="U100" s="132">
        <v>20.350000000000001</v>
      </c>
      <c r="V100" s="132">
        <v>-28</v>
      </c>
      <c r="W100" s="132">
        <v>-28</v>
      </c>
      <c r="X100" s="132">
        <v>468</v>
      </c>
      <c r="Y100" s="132" t="s">
        <v>6500</v>
      </c>
      <c r="Z100" s="132" t="b">
        <v>1</v>
      </c>
      <c r="AA100" s="132">
        <v>0</v>
      </c>
      <c r="AB100" s="132" t="b">
        <v>1</v>
      </c>
      <c r="AC100" s="132">
        <v>39</v>
      </c>
      <c r="AD100" s="132">
        <v>0.52200000000000002</v>
      </c>
      <c r="AE100" s="132" t="s">
        <v>24</v>
      </c>
      <c r="AF100" s="132" t="s">
        <v>504</v>
      </c>
      <c r="AG100" s="132" t="s">
        <v>5768</v>
      </c>
    </row>
    <row r="101" spans="1:33" x14ac:dyDescent="0.3">
      <c r="A101" s="132" t="s">
        <v>8405</v>
      </c>
      <c r="B101" s="132">
        <v>0.25</v>
      </c>
      <c r="C101" s="132">
        <v>1.8</v>
      </c>
      <c r="D101" s="132">
        <v>0.76</v>
      </c>
      <c r="E101" s="132">
        <v>5.6</v>
      </c>
      <c r="F101" s="132">
        <v>2.06</v>
      </c>
      <c r="G101" s="421" t="s">
        <v>841</v>
      </c>
      <c r="H101" s="351" t="s">
        <v>8405</v>
      </c>
      <c r="I101" s="132">
        <v>0.621</v>
      </c>
      <c r="J101" s="132">
        <v>-18</v>
      </c>
      <c r="K101" s="132">
        <v>-3</v>
      </c>
      <c r="L101" s="132" t="b">
        <v>1</v>
      </c>
      <c r="M101" s="132">
        <v>10.023</v>
      </c>
      <c r="N101" s="132">
        <v>1.8420000000000001</v>
      </c>
      <c r="O101" s="132">
        <v>5.4420000000000002</v>
      </c>
      <c r="P101" s="132">
        <v>10.755000000000001</v>
      </c>
      <c r="Q101" s="132">
        <v>0.29499999999999998</v>
      </c>
      <c r="R101" s="132">
        <v>3.169</v>
      </c>
      <c r="S101" s="132">
        <v>1.55</v>
      </c>
      <c r="T101" s="132">
        <v>-113.821</v>
      </c>
      <c r="U101" s="132">
        <v>7.92</v>
      </c>
      <c r="V101" s="132">
        <v>-18</v>
      </c>
      <c r="W101" s="132">
        <v>-34</v>
      </c>
      <c r="X101" s="132">
        <v>1626</v>
      </c>
      <c r="Y101" s="132" t="s">
        <v>8405</v>
      </c>
      <c r="Z101" s="132" t="b">
        <v>0</v>
      </c>
      <c r="AA101" s="132">
        <v>0</v>
      </c>
      <c r="AB101" s="132" t="b">
        <v>1</v>
      </c>
      <c r="AC101" s="132">
        <v>36</v>
      </c>
      <c r="AD101" s="132">
        <v>0.51700000000000002</v>
      </c>
      <c r="AE101" s="132" t="s">
        <v>66</v>
      </c>
      <c r="AF101" s="132" t="s">
        <v>259</v>
      </c>
      <c r="AG101" s="132" t="s">
        <v>2508</v>
      </c>
    </row>
    <row r="102" spans="1:33" x14ac:dyDescent="0.3">
      <c r="A102" s="132" t="s">
        <v>8418</v>
      </c>
      <c r="B102" s="132">
        <v>-5.83</v>
      </c>
      <c r="C102" s="132">
        <v>-0.3</v>
      </c>
      <c r="D102" s="132">
        <v>0</v>
      </c>
      <c r="E102" s="132">
        <v>3.36</v>
      </c>
      <c r="F102" s="132">
        <v>3.84</v>
      </c>
      <c r="G102" s="375" t="s">
        <v>151</v>
      </c>
      <c r="H102" s="412" t="s">
        <v>8418</v>
      </c>
      <c r="I102" s="132">
        <v>2.7829999999999999</v>
      </c>
      <c r="J102" s="132">
        <v>-31</v>
      </c>
      <c r="K102" s="132">
        <v>-6</v>
      </c>
      <c r="L102" s="132" t="b">
        <v>1</v>
      </c>
      <c r="M102" s="132">
        <v>13.519</v>
      </c>
      <c r="N102" s="132">
        <v>2.548</v>
      </c>
      <c r="O102" s="132">
        <v>5.3070000000000004</v>
      </c>
      <c r="P102" s="132">
        <v>14.08</v>
      </c>
      <c r="Q102" s="132">
        <v>0.28399999999999997</v>
      </c>
      <c r="R102" s="132">
        <v>3.9940000000000002</v>
      </c>
      <c r="S102" s="132">
        <v>2.2799999999999998</v>
      </c>
      <c r="T102" s="132">
        <v>-245.179</v>
      </c>
      <c r="U102" s="132">
        <v>66.2</v>
      </c>
      <c r="V102" s="132">
        <v>24</v>
      </c>
      <c r="W102" s="132">
        <v>67</v>
      </c>
      <c r="X102" s="132">
        <v>132</v>
      </c>
      <c r="Y102" s="132" t="s">
        <v>8418</v>
      </c>
      <c r="Z102" s="132" t="b">
        <v>0</v>
      </c>
      <c r="AA102" s="132">
        <v>0</v>
      </c>
      <c r="AB102" s="132" t="b">
        <v>0</v>
      </c>
      <c r="AC102" s="132">
        <v>49</v>
      </c>
      <c r="AD102" s="132">
        <v>0.51200000000000001</v>
      </c>
      <c r="AE102" s="132" t="s">
        <v>44</v>
      </c>
      <c r="AF102" s="132" t="s">
        <v>209</v>
      </c>
      <c r="AG102" s="132" t="s">
        <v>2659</v>
      </c>
    </row>
    <row r="103" spans="1:33" x14ac:dyDescent="0.3">
      <c r="A103" s="132" t="s">
        <v>8392</v>
      </c>
      <c r="B103" s="132">
        <v>0.52</v>
      </c>
      <c r="C103" s="132">
        <v>1.39</v>
      </c>
      <c r="D103" s="132">
        <v>-0.85</v>
      </c>
      <c r="E103" s="132">
        <v>21.71</v>
      </c>
      <c r="F103" s="132">
        <v>11.69</v>
      </c>
      <c r="G103" s="336" t="s">
        <v>486</v>
      </c>
      <c r="H103" s="345" t="s">
        <v>8392</v>
      </c>
      <c r="I103" s="132">
        <v>0.86599999999999999</v>
      </c>
      <c r="J103" s="132">
        <v>-24</v>
      </c>
      <c r="K103" s="132">
        <v>-3</v>
      </c>
      <c r="L103" s="132" t="b">
        <v>1</v>
      </c>
      <c r="M103" s="132">
        <v>21.239000000000001</v>
      </c>
      <c r="N103" s="132">
        <v>4.008</v>
      </c>
      <c r="O103" s="132">
        <v>5.2990000000000004</v>
      </c>
      <c r="P103" s="132">
        <v>22.206</v>
      </c>
      <c r="Q103" s="132">
        <v>0.28199999999999997</v>
      </c>
      <c r="R103" s="132">
        <v>6.2720000000000002</v>
      </c>
      <c r="S103" s="132">
        <v>1.93</v>
      </c>
      <c r="T103" s="132">
        <v>-106.449</v>
      </c>
      <c r="U103" s="132">
        <v>58.3</v>
      </c>
      <c r="V103" s="132">
        <v>48</v>
      </c>
      <c r="W103" s="132">
        <v>29</v>
      </c>
      <c r="X103" s="132">
        <v>177</v>
      </c>
      <c r="Y103" s="132" t="s">
        <v>8392</v>
      </c>
      <c r="Z103" s="132" t="b">
        <v>0</v>
      </c>
      <c r="AA103" s="132">
        <v>0</v>
      </c>
      <c r="AB103" s="132" t="b">
        <v>1</v>
      </c>
      <c r="AC103" s="132">
        <v>48</v>
      </c>
      <c r="AD103" s="132">
        <v>0.50700000000000001</v>
      </c>
      <c r="AE103" s="132" t="s">
        <v>44</v>
      </c>
      <c r="AF103" s="132" t="s">
        <v>127</v>
      </c>
      <c r="AG103" s="132" t="s">
        <v>6005</v>
      </c>
    </row>
    <row r="104" spans="1:33" x14ac:dyDescent="0.3">
      <c r="A104" s="132" t="s">
        <v>8498</v>
      </c>
      <c r="B104" s="132">
        <v>-5.3</v>
      </c>
      <c r="C104" s="132">
        <v>-6.02</v>
      </c>
      <c r="D104" s="132">
        <v>4.5199999999999996</v>
      </c>
      <c r="E104" s="132">
        <v>5.75</v>
      </c>
      <c r="F104" s="132">
        <v>4.87</v>
      </c>
      <c r="G104" s="399" t="s">
        <v>1871</v>
      </c>
      <c r="H104" s="409" t="s">
        <v>8498</v>
      </c>
      <c r="I104" s="132">
        <v>0.30499999999999999</v>
      </c>
      <c r="J104" s="132">
        <v>-78</v>
      </c>
      <c r="K104" s="132">
        <v>-57</v>
      </c>
      <c r="L104" s="132" t="b">
        <v>1</v>
      </c>
      <c r="M104" s="132">
        <v>26.276</v>
      </c>
      <c r="N104" s="132">
        <v>5.0570000000000004</v>
      </c>
      <c r="O104" s="132">
        <v>5.1959999999999997</v>
      </c>
      <c r="P104" s="132">
        <v>27.96</v>
      </c>
      <c r="Q104" s="132">
        <v>0.27900000000000003</v>
      </c>
      <c r="R104" s="132">
        <v>7.81</v>
      </c>
      <c r="S104" s="132">
        <v>1.69</v>
      </c>
      <c r="T104" s="132">
        <v>-245.863</v>
      </c>
      <c r="U104" s="132">
        <v>12.5</v>
      </c>
      <c r="V104" s="132">
        <v>36</v>
      </c>
      <c r="W104" s="132">
        <v>28</v>
      </c>
      <c r="X104" s="132">
        <v>945</v>
      </c>
      <c r="Y104" s="132" t="s">
        <v>8498</v>
      </c>
      <c r="Z104" s="132" t="b">
        <v>0</v>
      </c>
      <c r="AA104" s="132">
        <v>0</v>
      </c>
      <c r="AB104" s="132" t="b">
        <v>0</v>
      </c>
      <c r="AC104" s="132">
        <v>33</v>
      </c>
      <c r="AD104" s="132">
        <v>0.502</v>
      </c>
      <c r="AE104" s="132" t="s">
        <v>31</v>
      </c>
      <c r="AF104" s="132" t="s">
        <v>2825</v>
      </c>
      <c r="AG104" s="132" t="s">
        <v>2688</v>
      </c>
    </row>
    <row r="105" spans="1:33" x14ac:dyDescent="0.3">
      <c r="A105" s="132" t="s">
        <v>9203</v>
      </c>
      <c r="B105" s="132">
        <v>-1.06</v>
      </c>
      <c r="C105" s="132">
        <v>0.67</v>
      </c>
      <c r="D105" s="132">
        <v>-4.59</v>
      </c>
      <c r="E105" s="132">
        <v>5.8</v>
      </c>
      <c r="F105" s="132">
        <v>0.27</v>
      </c>
      <c r="G105" s="285" t="s">
        <v>441</v>
      </c>
      <c r="H105" s="351" t="s">
        <v>9203</v>
      </c>
      <c r="I105" s="132">
        <v>6.3330000000000002</v>
      </c>
      <c r="J105" s="132">
        <v>-27</v>
      </c>
      <c r="K105" s="132">
        <v>-8</v>
      </c>
      <c r="L105" s="132" t="b">
        <v>1</v>
      </c>
      <c r="M105" s="132">
        <v>12.762</v>
      </c>
      <c r="N105" s="132">
        <v>2.4849999999999999</v>
      </c>
      <c r="O105" s="132">
        <v>5.1349999999999998</v>
      </c>
      <c r="P105" s="132">
        <v>13.891999999999999</v>
      </c>
      <c r="Q105" s="132">
        <v>0.26700000000000002</v>
      </c>
      <c r="R105" s="132">
        <v>3.7109999999999999</v>
      </c>
      <c r="S105" s="132">
        <v>1.38</v>
      </c>
      <c r="T105" s="132">
        <v>-116.384</v>
      </c>
      <c r="U105" s="132">
        <v>1496</v>
      </c>
      <c r="V105" s="132">
        <v>89</v>
      </c>
      <c r="W105" s="132">
        <v>113</v>
      </c>
      <c r="X105" s="132">
        <v>9</v>
      </c>
      <c r="Y105" s="132" t="s">
        <v>9203</v>
      </c>
      <c r="Z105" s="132" t="b">
        <v>0</v>
      </c>
      <c r="AA105" s="132">
        <v>0</v>
      </c>
      <c r="AB105" s="132" t="b">
        <v>0</v>
      </c>
      <c r="AC105" s="132">
        <v>39</v>
      </c>
      <c r="AD105" s="132">
        <v>0.498</v>
      </c>
      <c r="AE105" s="132" t="s">
        <v>501</v>
      </c>
      <c r="AF105" s="132" t="s">
        <v>501</v>
      </c>
      <c r="AG105" s="132" t="s">
        <v>6038</v>
      </c>
    </row>
    <row r="106" spans="1:33" x14ac:dyDescent="0.3">
      <c r="A106" s="132" t="s">
        <v>8442</v>
      </c>
      <c r="B106" s="132">
        <v>-1.39</v>
      </c>
      <c r="C106" s="132">
        <v>-1</v>
      </c>
      <c r="D106" s="132">
        <v>4.91</v>
      </c>
      <c r="E106" s="132">
        <v>-4.1500000000000004</v>
      </c>
      <c r="F106" s="132">
        <v>-0.15</v>
      </c>
      <c r="G106" s="433" t="s">
        <v>8443</v>
      </c>
      <c r="H106" s="346" t="s">
        <v>8442</v>
      </c>
      <c r="I106" s="132">
        <v>7.3390000000000004</v>
      </c>
      <c r="J106" s="132">
        <v>-44</v>
      </c>
      <c r="K106" s="132">
        <v>-27</v>
      </c>
      <c r="L106" s="132" t="b">
        <v>1</v>
      </c>
      <c r="M106" s="132">
        <v>17.010000000000002</v>
      </c>
      <c r="N106" s="132">
        <v>3.3130000000000002</v>
      </c>
      <c r="O106" s="132">
        <v>5.1340000000000003</v>
      </c>
      <c r="P106" s="132">
        <v>19.966999999999999</v>
      </c>
      <c r="Q106" s="132">
        <v>0.27400000000000002</v>
      </c>
      <c r="R106" s="132">
        <v>5.4790000000000001</v>
      </c>
      <c r="S106" s="132">
        <v>1.63</v>
      </c>
      <c r="T106" s="132">
        <v>-24.684999999999999</v>
      </c>
      <c r="U106" s="132">
        <v>99.3</v>
      </c>
      <c r="V106" s="132">
        <v>17</v>
      </c>
      <c r="W106" s="132">
        <v>30</v>
      </c>
      <c r="X106" s="132">
        <v>123</v>
      </c>
      <c r="Y106" s="132" t="s">
        <v>8442</v>
      </c>
      <c r="Z106" s="132" t="b">
        <v>0</v>
      </c>
      <c r="AA106" s="132">
        <v>0</v>
      </c>
      <c r="AB106" s="132" t="b">
        <v>0</v>
      </c>
      <c r="AC106" s="132">
        <v>44</v>
      </c>
      <c r="AD106" s="132">
        <v>0.49299999999999999</v>
      </c>
      <c r="AE106" s="132" t="s">
        <v>48</v>
      </c>
      <c r="AF106" s="132" t="s">
        <v>153</v>
      </c>
      <c r="AG106" s="132" t="s">
        <v>493</v>
      </c>
    </row>
    <row r="107" spans="1:33" x14ac:dyDescent="0.3">
      <c r="A107" s="132" t="s">
        <v>8371</v>
      </c>
      <c r="B107" s="132">
        <v>-1.31</v>
      </c>
      <c r="C107" s="132">
        <v>-4.04</v>
      </c>
      <c r="D107" s="132">
        <v>-7.14</v>
      </c>
      <c r="E107" s="132">
        <v>7.89</v>
      </c>
      <c r="F107" s="132">
        <v>6</v>
      </c>
      <c r="G107" s="285" t="s">
        <v>5661</v>
      </c>
      <c r="H107" s="351" t="s">
        <v>8371</v>
      </c>
      <c r="I107" s="132">
        <v>72.813000000000002</v>
      </c>
      <c r="J107" s="132">
        <v>-29</v>
      </c>
      <c r="K107" s="132">
        <v>-7</v>
      </c>
      <c r="L107" s="132" t="b">
        <v>0</v>
      </c>
      <c r="M107" s="132">
        <v>18.012</v>
      </c>
      <c r="N107" s="132">
        <v>3.613</v>
      </c>
      <c r="O107" s="132">
        <v>4.9850000000000003</v>
      </c>
      <c r="P107" s="132">
        <v>19.207000000000001</v>
      </c>
      <c r="Q107" s="132">
        <v>0.25</v>
      </c>
      <c r="R107" s="132">
        <v>4.8049999999999997</v>
      </c>
      <c r="S107" s="132">
        <v>1.79</v>
      </c>
      <c r="T107" s="132">
        <v>-147.18600000000001</v>
      </c>
      <c r="U107" s="132">
        <v>32.33</v>
      </c>
      <c r="V107" s="132">
        <v>80</v>
      </c>
      <c r="W107" s="132">
        <v>98</v>
      </c>
      <c r="X107" s="132">
        <v>346</v>
      </c>
      <c r="Y107" s="132" t="s">
        <v>8371</v>
      </c>
      <c r="Z107" s="132" t="b">
        <v>1</v>
      </c>
      <c r="AA107" s="132">
        <v>0</v>
      </c>
      <c r="AB107" s="132" t="b">
        <v>0</v>
      </c>
      <c r="AC107" s="132">
        <v>56</v>
      </c>
      <c r="AD107" s="132">
        <v>0.48799999999999999</v>
      </c>
      <c r="AE107" s="132" t="s">
        <v>102</v>
      </c>
      <c r="AF107" s="132" t="s">
        <v>453</v>
      </c>
      <c r="AG107" s="132" t="s">
        <v>2704</v>
      </c>
    </row>
    <row r="108" spans="1:33" x14ac:dyDescent="0.3">
      <c r="A108" s="132" t="s">
        <v>8505</v>
      </c>
      <c r="B108" s="132">
        <v>2.77</v>
      </c>
      <c r="C108" s="132">
        <v>46.48</v>
      </c>
      <c r="D108" s="132">
        <v>79.930000000000007</v>
      </c>
      <c r="E108" s="132">
        <v>48.57</v>
      </c>
      <c r="F108" s="132">
        <v>52.49</v>
      </c>
      <c r="G108" s="358" t="s">
        <v>79</v>
      </c>
      <c r="H108" s="345" t="s">
        <v>8505</v>
      </c>
      <c r="I108" s="132">
        <v>0.89700000000000002</v>
      </c>
      <c r="J108" s="132">
        <v>-90</v>
      </c>
      <c r="K108" s="132">
        <v>-79</v>
      </c>
      <c r="L108" s="132" t="b">
        <v>0</v>
      </c>
      <c r="M108" s="132">
        <v>103.931</v>
      </c>
      <c r="N108" s="132">
        <v>21.013000000000002</v>
      </c>
      <c r="O108" s="132">
        <v>4.9459999999999997</v>
      </c>
      <c r="P108" s="132">
        <v>132.91200000000001</v>
      </c>
      <c r="Q108" s="132">
        <v>0.25900000000000001</v>
      </c>
      <c r="R108" s="132">
        <v>34.392000000000003</v>
      </c>
      <c r="S108" s="132">
        <v>15.12</v>
      </c>
      <c r="T108" s="132">
        <v>-127.16200000000001</v>
      </c>
      <c r="U108" s="132">
        <v>2.6</v>
      </c>
      <c r="V108" s="132">
        <v>81</v>
      </c>
      <c r="W108" s="132">
        <v>310</v>
      </c>
      <c r="X108" s="132">
        <v>508</v>
      </c>
      <c r="Y108" s="132" t="s">
        <v>8505</v>
      </c>
      <c r="Z108" s="132" t="b">
        <v>0</v>
      </c>
      <c r="AA108" s="132">
        <v>0</v>
      </c>
      <c r="AB108" s="132" t="b">
        <v>0</v>
      </c>
      <c r="AC108" s="132">
        <v>35</v>
      </c>
      <c r="AD108" s="132">
        <v>0.48299999999999998</v>
      </c>
      <c r="AE108" s="132" t="s">
        <v>28</v>
      </c>
      <c r="AF108" s="132" t="s">
        <v>2830</v>
      </c>
      <c r="AG108" s="132" t="s">
        <v>5676</v>
      </c>
    </row>
    <row r="109" spans="1:33" x14ac:dyDescent="0.3">
      <c r="A109" s="132" t="s">
        <v>9220</v>
      </c>
      <c r="B109" s="132">
        <v>3.35</v>
      </c>
      <c r="C109" s="132">
        <v>-0.92</v>
      </c>
      <c r="D109" s="132">
        <v>4.8499999999999996</v>
      </c>
      <c r="E109" s="132">
        <v>3.35</v>
      </c>
      <c r="F109" s="132">
        <v>0.93</v>
      </c>
      <c r="G109" s="398" t="s">
        <v>383</v>
      </c>
      <c r="H109" s="410" t="s">
        <v>9220</v>
      </c>
      <c r="I109" s="132">
        <v>2.6480000000000001</v>
      </c>
      <c r="J109" s="132">
        <v>-24</v>
      </c>
      <c r="K109" s="132">
        <v>-5</v>
      </c>
      <c r="L109" s="132" t="b">
        <v>1</v>
      </c>
      <c r="M109" s="132">
        <v>9.8160000000000007</v>
      </c>
      <c r="N109" s="132">
        <v>2.032</v>
      </c>
      <c r="O109" s="132">
        <v>4.8319999999999999</v>
      </c>
      <c r="P109" s="132">
        <v>10.141</v>
      </c>
      <c r="Q109" s="132">
        <v>0.245</v>
      </c>
      <c r="R109" s="132">
        <v>2.4809999999999999</v>
      </c>
      <c r="S109" s="132">
        <v>2.6</v>
      </c>
      <c r="T109" s="132">
        <v>0</v>
      </c>
      <c r="U109" s="132">
        <v>108</v>
      </c>
      <c r="V109" s="132">
        <v>44</v>
      </c>
      <c r="W109" s="132">
        <v>6</v>
      </c>
      <c r="X109" s="132">
        <v>71</v>
      </c>
      <c r="Y109" s="132" t="s">
        <v>9220</v>
      </c>
      <c r="Z109" s="132" t="b">
        <v>0</v>
      </c>
      <c r="AA109" s="132">
        <v>0</v>
      </c>
      <c r="AB109" s="132" t="b">
        <v>1</v>
      </c>
      <c r="AC109" s="132">
        <v>30</v>
      </c>
      <c r="AD109" s="132">
        <v>0.47799999999999998</v>
      </c>
      <c r="AE109" s="132" t="s">
        <v>44</v>
      </c>
      <c r="AF109" s="132" t="s">
        <v>127</v>
      </c>
      <c r="AG109" s="132" t="s">
        <v>2593</v>
      </c>
    </row>
    <row r="110" spans="1:33" x14ac:dyDescent="0.3">
      <c r="A110" s="132" t="s">
        <v>9177</v>
      </c>
      <c r="B110" s="132">
        <v>0.45</v>
      </c>
      <c r="C110" s="132">
        <v>6.7</v>
      </c>
      <c r="D110" s="132">
        <v>1.83</v>
      </c>
      <c r="E110" s="132">
        <v>4.21</v>
      </c>
      <c r="F110" s="132">
        <v>6.19</v>
      </c>
      <c r="G110" s="356" t="s">
        <v>109</v>
      </c>
      <c r="H110" s="348" t="s">
        <v>9177</v>
      </c>
      <c r="I110" s="132">
        <v>0.20499999999999999</v>
      </c>
      <c r="J110" s="132">
        <v>-26</v>
      </c>
      <c r="K110" s="132">
        <v>-13</v>
      </c>
      <c r="L110" s="132" t="b">
        <v>1</v>
      </c>
      <c r="M110" s="132">
        <v>8.9949999999999992</v>
      </c>
      <c r="N110" s="132">
        <v>1.9139999999999999</v>
      </c>
      <c r="O110" s="132">
        <v>4.7</v>
      </c>
      <c r="P110" s="132">
        <v>9.1539999999999999</v>
      </c>
      <c r="Q110" s="132">
        <v>0.23499999999999999</v>
      </c>
      <c r="R110" s="132">
        <v>2.153</v>
      </c>
      <c r="S110" s="132">
        <v>2.2200000000000002</v>
      </c>
      <c r="T110" s="132">
        <v>-20.202000000000002</v>
      </c>
      <c r="U110" s="132">
        <v>44.6</v>
      </c>
      <c r="V110" s="132">
        <v>-9</v>
      </c>
      <c r="W110" s="132">
        <v>8</v>
      </c>
      <c r="X110" s="132">
        <v>202</v>
      </c>
      <c r="Y110" s="132" t="s">
        <v>9177</v>
      </c>
      <c r="Z110" s="132" t="b">
        <v>0</v>
      </c>
      <c r="AA110" s="132">
        <v>0</v>
      </c>
      <c r="AB110" s="132" t="b">
        <v>0</v>
      </c>
      <c r="AC110" s="132">
        <v>30</v>
      </c>
      <c r="AD110" s="132">
        <v>0.47299999999999998</v>
      </c>
      <c r="AE110" s="132" t="s">
        <v>102</v>
      </c>
      <c r="AF110" s="132" t="s">
        <v>326</v>
      </c>
      <c r="AG110" s="132" t="s">
        <v>5677</v>
      </c>
    </row>
    <row r="111" spans="1:33" x14ac:dyDescent="0.3">
      <c r="A111" s="132" t="s">
        <v>8522</v>
      </c>
      <c r="B111" s="132">
        <v>1.78</v>
      </c>
      <c r="C111" s="132">
        <v>3.68</v>
      </c>
      <c r="D111" s="132">
        <v>12.36</v>
      </c>
      <c r="E111" s="132">
        <v>14.12</v>
      </c>
      <c r="F111" s="132">
        <v>8.51</v>
      </c>
      <c r="G111" s="372" t="s">
        <v>5664</v>
      </c>
      <c r="H111" s="288" t="s">
        <v>8522</v>
      </c>
      <c r="I111" s="132">
        <v>1.087</v>
      </c>
      <c r="J111" s="132">
        <v>-40</v>
      </c>
      <c r="K111" s="132">
        <v>-22</v>
      </c>
      <c r="L111" s="132" t="b">
        <v>1</v>
      </c>
      <c r="M111" s="132">
        <v>14.903</v>
      </c>
      <c r="N111" s="132">
        <v>3.2109999999999999</v>
      </c>
      <c r="O111" s="132">
        <v>4.6420000000000003</v>
      </c>
      <c r="P111" s="132">
        <v>15.468</v>
      </c>
      <c r="Q111" s="132">
        <v>0.23499999999999999</v>
      </c>
      <c r="R111" s="132">
        <v>3.6320000000000001</v>
      </c>
      <c r="S111" s="132">
        <v>2.15</v>
      </c>
      <c r="T111" s="132">
        <v>-5.923</v>
      </c>
      <c r="U111" s="132">
        <v>54.95</v>
      </c>
      <c r="V111" s="132">
        <v>23</v>
      </c>
      <c r="W111" s="132">
        <v>81</v>
      </c>
      <c r="X111" s="132">
        <v>169</v>
      </c>
      <c r="Y111" s="132" t="s">
        <v>8522</v>
      </c>
      <c r="Z111" s="132" t="b">
        <v>0</v>
      </c>
      <c r="AA111" s="132">
        <v>0</v>
      </c>
      <c r="AB111" s="132" t="b">
        <v>1</v>
      </c>
      <c r="AC111" s="132">
        <v>50</v>
      </c>
      <c r="AD111" s="132">
        <v>0.46800000000000003</v>
      </c>
      <c r="AE111" s="132" t="s">
        <v>24</v>
      </c>
      <c r="AF111" s="132" t="s">
        <v>140</v>
      </c>
      <c r="AG111" s="132" t="s">
        <v>6053</v>
      </c>
    </row>
    <row r="112" spans="1:33" x14ac:dyDescent="0.3">
      <c r="A112" s="132" t="s">
        <v>8440</v>
      </c>
      <c r="B112" s="132">
        <v>-9.94</v>
      </c>
      <c r="C112" s="132">
        <v>5.5</v>
      </c>
      <c r="D112" s="132">
        <v>0.14000000000000001</v>
      </c>
      <c r="E112" s="132">
        <v>-9.52</v>
      </c>
      <c r="F112" s="132">
        <v>0.5</v>
      </c>
      <c r="G112" s="401" t="s">
        <v>111</v>
      </c>
      <c r="H112" s="346" t="s">
        <v>8440</v>
      </c>
      <c r="I112" s="132">
        <v>0.50700000000000001</v>
      </c>
      <c r="J112" s="132">
        <v>-89</v>
      </c>
      <c r="K112" s="132">
        <v>-87</v>
      </c>
      <c r="L112" s="132" t="b">
        <v>0</v>
      </c>
      <c r="M112" s="132">
        <v>29.491</v>
      </c>
      <c r="N112" s="132">
        <v>6.5970000000000004</v>
      </c>
      <c r="O112" s="132">
        <v>4.47</v>
      </c>
      <c r="P112" s="132">
        <v>36.042000000000002</v>
      </c>
      <c r="Q112" s="132">
        <v>0.221</v>
      </c>
      <c r="R112" s="132">
        <v>7.98</v>
      </c>
      <c r="S112" s="132">
        <v>5.38</v>
      </c>
      <c r="T112" s="132">
        <v>-115.247</v>
      </c>
      <c r="U112" s="132">
        <v>3.6419999999999999</v>
      </c>
      <c r="V112" s="132">
        <v>-21</v>
      </c>
      <c r="W112" s="132">
        <v>-20</v>
      </c>
      <c r="X112" s="132">
        <v>1019</v>
      </c>
      <c r="Y112" s="132" t="s">
        <v>8440</v>
      </c>
      <c r="Z112" s="132" t="b">
        <v>0</v>
      </c>
      <c r="AA112" s="132">
        <v>0</v>
      </c>
      <c r="AB112" s="132" t="b">
        <v>0</v>
      </c>
      <c r="AC112" s="132">
        <v>50</v>
      </c>
      <c r="AD112" s="132">
        <v>0.46300000000000002</v>
      </c>
      <c r="AE112" s="132" t="s">
        <v>36</v>
      </c>
      <c r="AF112" s="132" t="s">
        <v>390</v>
      </c>
      <c r="AG112" s="132" t="s">
        <v>2604</v>
      </c>
    </row>
    <row r="113" spans="1:33" x14ac:dyDescent="0.3">
      <c r="A113" s="132" t="s">
        <v>8386</v>
      </c>
      <c r="B113" s="132">
        <v>-8.07</v>
      </c>
      <c r="C113" s="132">
        <v>-10.47</v>
      </c>
      <c r="D113" s="132">
        <v>-10.47</v>
      </c>
      <c r="E113" s="132">
        <v>-2.93</v>
      </c>
      <c r="F113" s="132">
        <v>-1.96</v>
      </c>
      <c r="G113" s="361" t="s">
        <v>54</v>
      </c>
      <c r="H113" s="361" t="s">
        <v>8386</v>
      </c>
      <c r="I113" s="132">
        <v>8.7759999999999998</v>
      </c>
      <c r="J113" s="132">
        <v>-26</v>
      </c>
      <c r="K113" s="132">
        <v>-13</v>
      </c>
      <c r="L113" s="132" t="b">
        <v>0</v>
      </c>
      <c r="M113" s="132">
        <v>11.845000000000001</v>
      </c>
      <c r="N113" s="132">
        <v>2.6749999999999998</v>
      </c>
      <c r="O113" s="132">
        <v>4.4279999999999999</v>
      </c>
      <c r="P113" s="132">
        <v>12.196999999999999</v>
      </c>
      <c r="Q113" s="132">
        <v>0.21199999999999999</v>
      </c>
      <c r="R113" s="132">
        <v>2.5880000000000001</v>
      </c>
      <c r="S113" s="132">
        <v>2.62</v>
      </c>
      <c r="T113" s="132">
        <v>-221.34800000000001</v>
      </c>
      <c r="U113" s="132">
        <v>94.14</v>
      </c>
      <c r="V113" s="132">
        <v>128</v>
      </c>
      <c r="W113" s="132">
        <v>174</v>
      </c>
      <c r="X113" s="132">
        <v>81</v>
      </c>
      <c r="Y113" s="132" t="s">
        <v>8386</v>
      </c>
      <c r="Z113" s="132" t="b">
        <v>1</v>
      </c>
      <c r="AA113" s="132">
        <v>0</v>
      </c>
      <c r="AB113" s="132" t="b">
        <v>0</v>
      </c>
      <c r="AC113" s="132">
        <v>47</v>
      </c>
      <c r="AD113" s="132">
        <v>0.45900000000000002</v>
      </c>
      <c r="AE113" s="132" t="s">
        <v>44</v>
      </c>
      <c r="AF113" s="132" t="s">
        <v>143</v>
      </c>
      <c r="AG113" s="132" t="s">
        <v>2669</v>
      </c>
    </row>
    <row r="114" spans="1:33" x14ac:dyDescent="0.3">
      <c r="A114" s="132" t="s">
        <v>8419</v>
      </c>
      <c r="B114" s="132">
        <v>-1.01</v>
      </c>
      <c r="C114" s="132">
        <v>3.88</v>
      </c>
      <c r="D114" s="132">
        <v>0</v>
      </c>
      <c r="E114" s="132">
        <v>8.61</v>
      </c>
      <c r="F114" s="132">
        <v>3.4</v>
      </c>
      <c r="G114" s="357" t="s">
        <v>39</v>
      </c>
      <c r="H114" s="348" t="s">
        <v>8419</v>
      </c>
      <c r="I114" s="132">
        <v>0.81299999999999994</v>
      </c>
      <c r="J114" s="132">
        <v>-39</v>
      </c>
      <c r="K114" s="132">
        <v>-15</v>
      </c>
      <c r="L114" s="132" t="b">
        <v>1</v>
      </c>
      <c r="M114" s="132">
        <v>13.914</v>
      </c>
      <c r="N114" s="132">
        <v>3.2320000000000002</v>
      </c>
      <c r="O114" s="132">
        <v>4.3049999999999997</v>
      </c>
      <c r="P114" s="132">
        <v>15.023</v>
      </c>
      <c r="Q114" s="132">
        <v>0.20599999999999999</v>
      </c>
      <c r="R114" s="132">
        <v>3.0979999999999999</v>
      </c>
      <c r="S114" s="132">
        <v>2.1</v>
      </c>
      <c r="T114" s="132">
        <v>-86.286000000000001</v>
      </c>
      <c r="U114" s="132">
        <v>88.3</v>
      </c>
      <c r="V114" s="132">
        <v>30</v>
      </c>
      <c r="W114" s="132">
        <v>44</v>
      </c>
      <c r="X114" s="132">
        <v>107</v>
      </c>
      <c r="Y114" s="132" t="s">
        <v>8419</v>
      </c>
      <c r="Z114" s="132" t="b">
        <v>0</v>
      </c>
      <c r="AA114" s="132">
        <v>0</v>
      </c>
      <c r="AB114" s="132" t="b">
        <v>1</v>
      </c>
      <c r="AC114" s="132">
        <v>45</v>
      </c>
      <c r="AD114" s="132">
        <v>0.45400000000000001</v>
      </c>
      <c r="AE114" s="132" t="s">
        <v>24</v>
      </c>
      <c r="AF114" s="132" t="s">
        <v>92</v>
      </c>
      <c r="AG114" s="132" t="s">
        <v>2639</v>
      </c>
    </row>
    <row r="115" spans="1:33" x14ac:dyDescent="0.3">
      <c r="A115" s="132" t="s">
        <v>8354</v>
      </c>
      <c r="B115" s="132">
        <v>6.04</v>
      </c>
      <c r="C115" s="132">
        <v>-0.91</v>
      </c>
      <c r="D115" s="132">
        <v>-2.99</v>
      </c>
      <c r="E115" s="132">
        <v>13.44</v>
      </c>
      <c r="F115" s="132">
        <v>6.04</v>
      </c>
      <c r="G115" s="373" t="s">
        <v>111</v>
      </c>
      <c r="H115" s="346" t="s">
        <v>8354</v>
      </c>
      <c r="I115" s="132">
        <v>0.81799999999999995</v>
      </c>
      <c r="J115" s="132">
        <v>-84</v>
      </c>
      <c r="K115" s="132">
        <v>-64</v>
      </c>
      <c r="L115" s="132" t="b">
        <v>1</v>
      </c>
      <c r="M115" s="132">
        <v>31.577000000000002</v>
      </c>
      <c r="N115" s="132">
        <v>7.367</v>
      </c>
      <c r="O115" s="132">
        <v>4.2859999999999996</v>
      </c>
      <c r="P115" s="132">
        <v>35.643999999999998</v>
      </c>
      <c r="Q115" s="132">
        <v>0.192</v>
      </c>
      <c r="R115" s="132">
        <v>6.8490000000000002</v>
      </c>
      <c r="S115" s="132">
        <v>3.04</v>
      </c>
      <c r="T115" s="132">
        <v>25.291</v>
      </c>
      <c r="U115" s="132">
        <v>13</v>
      </c>
      <c r="V115" s="132">
        <v>18</v>
      </c>
      <c r="W115" s="132">
        <v>-8</v>
      </c>
      <c r="X115" s="132">
        <v>505</v>
      </c>
      <c r="Y115" s="132" t="s">
        <v>8354</v>
      </c>
      <c r="Z115" s="132" t="b">
        <v>1</v>
      </c>
      <c r="AA115" s="132">
        <v>0</v>
      </c>
      <c r="AB115" s="132" t="b">
        <v>0</v>
      </c>
      <c r="AC115" s="132">
        <v>44</v>
      </c>
      <c r="AD115" s="132">
        <v>0.44900000000000001</v>
      </c>
      <c r="AE115" s="132" t="s">
        <v>31</v>
      </c>
      <c r="AF115" s="132" t="s">
        <v>508</v>
      </c>
      <c r="AG115" s="132" t="s">
        <v>2735</v>
      </c>
    </row>
    <row r="116" spans="1:33" x14ac:dyDescent="0.3">
      <c r="A116" s="132" t="s">
        <v>8504</v>
      </c>
      <c r="B116" s="132">
        <v>-1.5</v>
      </c>
      <c r="C116" s="132">
        <v>2.76</v>
      </c>
      <c r="D116" s="132">
        <v>11.62</v>
      </c>
      <c r="E116" s="132">
        <v>-8.26</v>
      </c>
      <c r="F116" s="132">
        <v>-0.81</v>
      </c>
      <c r="G116" s="376" t="s">
        <v>137</v>
      </c>
      <c r="H116" s="351" t="s">
        <v>8504</v>
      </c>
      <c r="I116" s="132">
        <v>0.254</v>
      </c>
      <c r="J116" s="132">
        <v>-56</v>
      </c>
      <c r="K116" s="132">
        <v>-47</v>
      </c>
      <c r="L116" s="132" t="b">
        <v>1</v>
      </c>
      <c r="M116" s="132">
        <v>16.085999999999999</v>
      </c>
      <c r="N116" s="132">
        <v>3.8149999999999999</v>
      </c>
      <c r="O116" s="132">
        <v>4.2169999999999996</v>
      </c>
      <c r="P116" s="132">
        <v>19.547999999999998</v>
      </c>
      <c r="Q116" s="132">
        <v>0.20300000000000001</v>
      </c>
      <c r="R116" s="132">
        <v>3.9729999999999999</v>
      </c>
      <c r="S116" s="132">
        <v>2.14</v>
      </c>
      <c r="T116" s="132">
        <v>-109.40900000000001</v>
      </c>
      <c r="U116" s="132">
        <v>4.2750000000000004</v>
      </c>
      <c r="V116" s="132">
        <v>40</v>
      </c>
      <c r="W116" s="132">
        <v>49</v>
      </c>
      <c r="X116" s="132">
        <v>2188</v>
      </c>
      <c r="Y116" s="132" t="s">
        <v>8504</v>
      </c>
      <c r="Z116" s="132" t="b">
        <v>0</v>
      </c>
      <c r="AA116" s="132">
        <v>0</v>
      </c>
      <c r="AB116" s="132" t="b">
        <v>0</v>
      </c>
      <c r="AC116" s="132">
        <v>47</v>
      </c>
      <c r="AD116" s="132">
        <v>0.44400000000000001</v>
      </c>
      <c r="AE116" s="132" t="s">
        <v>31</v>
      </c>
      <c r="AF116" s="132" t="s">
        <v>109</v>
      </c>
      <c r="AG116" s="132" t="s">
        <v>2562</v>
      </c>
    </row>
    <row r="117" spans="1:33" x14ac:dyDescent="0.3">
      <c r="A117" s="132" t="s">
        <v>8364</v>
      </c>
      <c r="B117" s="132">
        <v>-2.75</v>
      </c>
      <c r="C117" s="132">
        <v>-6.9</v>
      </c>
      <c r="D117" s="132">
        <v>-10.32</v>
      </c>
      <c r="E117" s="132">
        <v>9.81</v>
      </c>
      <c r="F117" s="132">
        <v>7.12</v>
      </c>
      <c r="G117" s="384" t="s">
        <v>256</v>
      </c>
      <c r="H117" s="410" t="s">
        <v>8364</v>
      </c>
      <c r="I117" s="132">
        <v>9.4450000000000003</v>
      </c>
      <c r="J117" s="132">
        <v>-41</v>
      </c>
      <c r="K117" s="132">
        <v>-11</v>
      </c>
      <c r="L117" s="132" t="b">
        <v>0</v>
      </c>
      <c r="M117" s="132">
        <v>18.417000000000002</v>
      </c>
      <c r="N117" s="132">
        <v>4.375</v>
      </c>
      <c r="O117" s="132">
        <v>4.21</v>
      </c>
      <c r="P117" s="132">
        <v>19.056999999999999</v>
      </c>
      <c r="Q117" s="132">
        <v>0.191</v>
      </c>
      <c r="R117" s="132">
        <v>3.6480000000000001</v>
      </c>
      <c r="S117" s="132">
        <v>1.9</v>
      </c>
      <c r="T117" s="132">
        <v>-17.658000000000001</v>
      </c>
      <c r="U117" s="132">
        <v>38.83</v>
      </c>
      <c r="V117" s="132">
        <v>34</v>
      </c>
      <c r="W117" s="132">
        <v>62</v>
      </c>
      <c r="X117" s="132">
        <v>271</v>
      </c>
      <c r="Y117" s="132" t="s">
        <v>8364</v>
      </c>
      <c r="Z117" s="132" t="b">
        <v>1</v>
      </c>
      <c r="AA117" s="132">
        <v>0</v>
      </c>
      <c r="AB117" s="132" t="b">
        <v>0</v>
      </c>
      <c r="AC117" s="132">
        <v>48</v>
      </c>
      <c r="AD117" s="132">
        <v>0.439</v>
      </c>
      <c r="AE117" s="132" t="s">
        <v>31</v>
      </c>
      <c r="AF117" s="132" t="s">
        <v>88</v>
      </c>
      <c r="AG117" s="132" t="s">
        <v>454</v>
      </c>
    </row>
    <row r="118" spans="1:33" x14ac:dyDescent="0.3">
      <c r="A118" s="132" t="s">
        <v>8421</v>
      </c>
      <c r="B118" s="132">
        <v>-2.27</v>
      </c>
      <c r="C118" s="132">
        <v>-10.69</v>
      </c>
      <c r="D118" s="132">
        <v>-5.22</v>
      </c>
      <c r="E118" s="132">
        <v>-11.09</v>
      </c>
      <c r="F118" s="132">
        <v>-7.61</v>
      </c>
      <c r="G118" s="336" t="s">
        <v>365</v>
      </c>
      <c r="H118" s="345" t="s">
        <v>8421</v>
      </c>
      <c r="I118" s="132">
        <v>2.6560000000000001</v>
      </c>
      <c r="J118" s="132">
        <v>-69</v>
      </c>
      <c r="K118" s="132">
        <v>-67</v>
      </c>
      <c r="L118" s="132" t="b">
        <v>0</v>
      </c>
      <c r="M118" s="132">
        <v>20.068999999999999</v>
      </c>
      <c r="N118" s="132">
        <v>4.8129999999999997</v>
      </c>
      <c r="O118" s="132">
        <v>4.17</v>
      </c>
      <c r="P118" s="132">
        <v>23.253</v>
      </c>
      <c r="Q118" s="132">
        <v>0.192</v>
      </c>
      <c r="R118" s="132">
        <v>4.4660000000000002</v>
      </c>
      <c r="S118" s="132">
        <v>3.43</v>
      </c>
      <c r="T118" s="132">
        <v>49.15</v>
      </c>
      <c r="U118" s="132">
        <v>10.984999999999999</v>
      </c>
      <c r="V118" s="132">
        <v>9</v>
      </c>
      <c r="W118" s="132">
        <v>17</v>
      </c>
      <c r="X118" s="132">
        <v>531</v>
      </c>
      <c r="Y118" s="132" t="s">
        <v>8421</v>
      </c>
      <c r="Z118" s="132" t="b">
        <v>0</v>
      </c>
      <c r="AA118" s="132">
        <v>0</v>
      </c>
      <c r="AB118" s="132" t="b">
        <v>0</v>
      </c>
      <c r="AC118" s="132">
        <v>43</v>
      </c>
      <c r="AD118" s="132">
        <v>0.434</v>
      </c>
      <c r="AE118" s="132" t="s">
        <v>150</v>
      </c>
      <c r="AF118" s="132" t="s">
        <v>186</v>
      </c>
      <c r="AG118" s="132" t="s">
        <v>2530</v>
      </c>
    </row>
    <row r="119" spans="1:33" x14ac:dyDescent="0.3">
      <c r="A119" s="132" t="s">
        <v>6515</v>
      </c>
      <c r="B119" s="132">
        <v>-1.07</v>
      </c>
      <c r="C119" s="132">
        <v>10.6</v>
      </c>
      <c r="D119" s="132">
        <v>13.27</v>
      </c>
      <c r="E119" s="132">
        <v>5.0599999999999996</v>
      </c>
      <c r="F119" s="132">
        <v>4.4800000000000004</v>
      </c>
      <c r="G119" s="360" t="s">
        <v>169</v>
      </c>
      <c r="H119" s="346" t="s">
        <v>6515</v>
      </c>
      <c r="I119" s="132">
        <v>0.79400000000000004</v>
      </c>
      <c r="J119" s="132">
        <v>-68</v>
      </c>
      <c r="K119" s="132">
        <v>-58</v>
      </c>
      <c r="L119" s="132" t="b">
        <v>1</v>
      </c>
      <c r="M119" s="132">
        <v>22.867999999999999</v>
      </c>
      <c r="N119" s="132">
        <v>5.9450000000000003</v>
      </c>
      <c r="O119" s="132">
        <v>3.847</v>
      </c>
      <c r="P119" s="132">
        <v>26.277000000000001</v>
      </c>
      <c r="Q119" s="132">
        <v>0.17599999999999999</v>
      </c>
      <c r="R119" s="132">
        <v>4.625</v>
      </c>
      <c r="S119" s="132">
        <v>3.33</v>
      </c>
      <c r="T119" s="132">
        <v>-29.536000000000001</v>
      </c>
      <c r="U119" s="132">
        <v>4.9859999999999998</v>
      </c>
      <c r="V119" s="132">
        <v>-43</v>
      </c>
      <c r="W119" s="132">
        <v>-40</v>
      </c>
      <c r="X119" s="132">
        <v>1205</v>
      </c>
      <c r="Y119" s="132" t="s">
        <v>6515</v>
      </c>
      <c r="Z119" s="132" t="b">
        <v>0</v>
      </c>
      <c r="AA119" s="132">
        <v>0</v>
      </c>
      <c r="AB119" s="132" t="b">
        <v>0</v>
      </c>
      <c r="AC119" s="132">
        <v>46</v>
      </c>
      <c r="AD119" s="132">
        <v>0.42899999999999999</v>
      </c>
      <c r="AE119" s="132" t="s">
        <v>24</v>
      </c>
      <c r="AF119" s="132" t="s">
        <v>54</v>
      </c>
      <c r="AG119" s="132" t="s">
        <v>505</v>
      </c>
    </row>
    <row r="120" spans="1:33" x14ac:dyDescent="0.3">
      <c r="A120" s="132" t="s">
        <v>8503</v>
      </c>
      <c r="B120" s="132">
        <v>-1.95</v>
      </c>
      <c r="C120" s="132">
        <v>3.28</v>
      </c>
      <c r="D120" s="132">
        <v>0.27</v>
      </c>
      <c r="E120" s="132">
        <v>1.89</v>
      </c>
      <c r="F120" s="132">
        <v>1.21</v>
      </c>
      <c r="G120" s="250" t="s">
        <v>5662</v>
      </c>
      <c r="H120" s="412" t="s">
        <v>8503</v>
      </c>
      <c r="I120" s="132">
        <v>0.35499999999999998</v>
      </c>
      <c r="J120" s="132">
        <v>-43</v>
      </c>
      <c r="K120" s="132">
        <v>-29</v>
      </c>
      <c r="L120" s="132" t="b">
        <v>1</v>
      </c>
      <c r="M120" s="132">
        <v>9.4269999999999996</v>
      </c>
      <c r="N120" s="132">
        <v>2.4849999999999999</v>
      </c>
      <c r="O120" s="132">
        <v>3.794</v>
      </c>
      <c r="P120" s="132">
        <v>9.9879999999999995</v>
      </c>
      <c r="Q120" s="132">
        <v>0.16800000000000001</v>
      </c>
      <c r="R120" s="132">
        <v>1.68</v>
      </c>
      <c r="S120" s="132">
        <v>1.54</v>
      </c>
      <c r="T120" s="132">
        <v>-129.24299999999999</v>
      </c>
      <c r="U120" s="132">
        <v>37.75</v>
      </c>
      <c r="V120" s="132">
        <v>100</v>
      </c>
      <c r="W120" s="132">
        <v>21</v>
      </c>
      <c r="X120" s="132">
        <v>344</v>
      </c>
      <c r="Y120" s="132" t="s">
        <v>8503</v>
      </c>
      <c r="Z120" s="132" t="b">
        <v>0</v>
      </c>
      <c r="AA120" s="132">
        <v>0</v>
      </c>
      <c r="AB120" s="132" t="b">
        <v>0</v>
      </c>
      <c r="AC120" s="132">
        <v>40</v>
      </c>
      <c r="AD120" s="132">
        <v>0.42399999999999999</v>
      </c>
      <c r="AE120" s="132" t="s">
        <v>28</v>
      </c>
      <c r="AF120" s="132" t="s">
        <v>137</v>
      </c>
      <c r="AG120" s="132" t="s">
        <v>6873</v>
      </c>
    </row>
    <row r="121" spans="1:33" x14ac:dyDescent="0.3">
      <c r="A121" s="132" t="s">
        <v>8381</v>
      </c>
      <c r="B121" s="132">
        <v>-2.4900000000000002</v>
      </c>
      <c r="C121" s="132">
        <v>-1.1100000000000001</v>
      </c>
      <c r="D121" s="132">
        <v>-8.2100000000000009</v>
      </c>
      <c r="E121" s="132">
        <v>6.1</v>
      </c>
      <c r="F121" s="132">
        <v>1.62</v>
      </c>
      <c r="G121" s="400" t="s">
        <v>42</v>
      </c>
      <c r="H121" s="348" t="s">
        <v>8381</v>
      </c>
      <c r="I121" s="132">
        <v>1.57</v>
      </c>
      <c r="J121" s="132">
        <v>-35</v>
      </c>
      <c r="K121" s="132">
        <v>-9</v>
      </c>
      <c r="L121" s="132" t="b">
        <v>0</v>
      </c>
      <c r="M121" s="132">
        <v>14.496</v>
      </c>
      <c r="N121" s="132">
        <v>3.9550000000000001</v>
      </c>
      <c r="O121" s="132">
        <v>3.6659999999999999</v>
      </c>
      <c r="P121" s="132">
        <v>15.336</v>
      </c>
      <c r="Q121" s="132">
        <v>0.153</v>
      </c>
      <c r="R121" s="132">
        <v>2.3530000000000002</v>
      </c>
      <c r="S121" s="132">
        <v>1.53</v>
      </c>
      <c r="T121" s="132">
        <v>-146.26</v>
      </c>
      <c r="U121" s="132">
        <v>125.2</v>
      </c>
      <c r="V121" s="132">
        <v>-7</v>
      </c>
      <c r="W121" s="132">
        <v>-16</v>
      </c>
      <c r="X121" s="132">
        <v>104</v>
      </c>
      <c r="Y121" s="132" t="s">
        <v>8381</v>
      </c>
      <c r="Z121" s="132" t="b">
        <v>1</v>
      </c>
      <c r="AA121" s="132">
        <v>0</v>
      </c>
      <c r="AB121" s="132" t="b">
        <v>0</v>
      </c>
      <c r="AC121" s="132">
        <v>46</v>
      </c>
      <c r="AD121" s="132">
        <v>0.42</v>
      </c>
      <c r="AE121" s="132" t="s">
        <v>44</v>
      </c>
      <c r="AF121" s="132" t="s">
        <v>143</v>
      </c>
      <c r="AG121" s="132" t="s">
        <v>2716</v>
      </c>
    </row>
    <row r="122" spans="1:33" x14ac:dyDescent="0.3">
      <c r="A122" s="132" t="s">
        <v>8499</v>
      </c>
      <c r="B122" s="132">
        <v>5.12</v>
      </c>
      <c r="C122" s="132">
        <v>33.49</v>
      </c>
      <c r="D122" s="132">
        <v>35.450000000000003</v>
      </c>
      <c r="E122" s="132">
        <v>48.76</v>
      </c>
      <c r="F122" s="132">
        <v>41.62</v>
      </c>
      <c r="G122" s="373" t="s">
        <v>209</v>
      </c>
      <c r="H122" s="346" t="s">
        <v>8499</v>
      </c>
      <c r="I122" s="132">
        <v>0.28299999999999997</v>
      </c>
      <c r="J122" s="132">
        <v>-70</v>
      </c>
      <c r="K122" s="132">
        <v>-52</v>
      </c>
      <c r="L122" s="132" t="b">
        <v>1</v>
      </c>
      <c r="M122" s="132">
        <v>36.542999999999999</v>
      </c>
      <c r="N122" s="132">
        <v>10.162000000000001</v>
      </c>
      <c r="O122" s="132">
        <v>3.5960000000000001</v>
      </c>
      <c r="P122" s="132">
        <v>34.945999999999998</v>
      </c>
      <c r="Q122" s="132">
        <v>0.156</v>
      </c>
      <c r="R122" s="132">
        <v>5.4370000000000003</v>
      </c>
      <c r="S122" s="132">
        <v>2.34</v>
      </c>
      <c r="T122" s="132">
        <v>69.433999999999997</v>
      </c>
      <c r="U122" s="132">
        <v>27.7</v>
      </c>
      <c r="V122" s="132">
        <v>15</v>
      </c>
      <c r="W122" s="132">
        <v>26</v>
      </c>
      <c r="X122" s="132">
        <v>308</v>
      </c>
      <c r="Y122" s="132" t="s">
        <v>8499</v>
      </c>
      <c r="Z122" s="132" t="b">
        <v>0</v>
      </c>
      <c r="AA122" s="132">
        <v>0</v>
      </c>
      <c r="AB122" s="132" t="b">
        <v>0</v>
      </c>
      <c r="AC122" s="132">
        <v>43</v>
      </c>
      <c r="AD122" s="132">
        <v>0.41499999999999998</v>
      </c>
      <c r="AE122" s="132" t="s">
        <v>48</v>
      </c>
      <c r="AF122" s="132" t="s">
        <v>153</v>
      </c>
      <c r="AG122" s="132" t="s">
        <v>2718</v>
      </c>
    </row>
    <row r="123" spans="1:33" x14ac:dyDescent="0.3">
      <c r="A123" s="132" t="s">
        <v>8506</v>
      </c>
      <c r="B123" s="132">
        <v>-1.04</v>
      </c>
      <c r="C123" s="132">
        <v>31.22</v>
      </c>
      <c r="D123" s="132">
        <v>41.96</v>
      </c>
      <c r="E123" s="132">
        <v>25.69</v>
      </c>
      <c r="F123" s="132">
        <v>22.62</v>
      </c>
      <c r="G123" s="380" t="s">
        <v>105</v>
      </c>
      <c r="H123" s="411" t="s">
        <v>8506</v>
      </c>
      <c r="I123" s="132">
        <v>0.40400000000000003</v>
      </c>
      <c r="J123" s="132">
        <v>-88</v>
      </c>
      <c r="K123" s="132">
        <v>-79</v>
      </c>
      <c r="L123" s="132" t="b">
        <v>1</v>
      </c>
      <c r="M123" s="132">
        <v>34.414999999999999</v>
      </c>
      <c r="N123" s="132">
        <v>9.6470000000000002</v>
      </c>
      <c r="O123" s="132">
        <v>3.5680000000000001</v>
      </c>
      <c r="P123" s="132">
        <v>37.320999999999998</v>
      </c>
      <c r="Q123" s="132">
        <v>0.156</v>
      </c>
      <c r="R123" s="132">
        <v>5.8259999999999996</v>
      </c>
      <c r="S123" s="132">
        <v>3.23</v>
      </c>
      <c r="T123" s="132">
        <v>-19.481000000000002</v>
      </c>
      <c r="U123" s="132">
        <v>4.7699999999999996</v>
      </c>
      <c r="V123" s="132">
        <v>-78</v>
      </c>
      <c r="W123" s="132">
        <v>-75</v>
      </c>
      <c r="X123" s="132">
        <v>1298</v>
      </c>
      <c r="Y123" s="132" t="s">
        <v>8506</v>
      </c>
      <c r="Z123" s="132" t="b">
        <v>0</v>
      </c>
      <c r="AA123" s="132">
        <v>0</v>
      </c>
      <c r="AB123" s="132" t="b">
        <v>0</v>
      </c>
      <c r="AC123" s="132">
        <v>40</v>
      </c>
      <c r="AD123" s="132">
        <v>0.41</v>
      </c>
      <c r="AE123" s="132" t="s">
        <v>44</v>
      </c>
      <c r="AF123" s="132" t="s">
        <v>127</v>
      </c>
      <c r="AG123" s="132" t="s">
        <v>7587</v>
      </c>
    </row>
    <row r="124" spans="1:33" x14ac:dyDescent="0.3">
      <c r="A124" s="132" t="s">
        <v>8430</v>
      </c>
      <c r="B124" s="132">
        <v>-0.94</v>
      </c>
      <c r="C124" s="132">
        <v>4.68</v>
      </c>
      <c r="D124" s="132">
        <v>0.9</v>
      </c>
      <c r="E124" s="132">
        <v>7.08</v>
      </c>
      <c r="F124" s="132">
        <v>1.1000000000000001</v>
      </c>
      <c r="G124" s="359" t="s">
        <v>169</v>
      </c>
      <c r="H124" s="409" t="s">
        <v>8430</v>
      </c>
      <c r="I124" s="132">
        <v>21.763000000000002</v>
      </c>
      <c r="J124" s="132">
        <v>-42</v>
      </c>
      <c r="K124" s="132">
        <v>-8</v>
      </c>
      <c r="L124" s="132" t="b">
        <v>1</v>
      </c>
      <c r="M124" s="132">
        <v>8.5640000000000001</v>
      </c>
      <c r="N124" s="132">
        <v>2.448</v>
      </c>
      <c r="O124" s="132">
        <v>3.4990000000000001</v>
      </c>
      <c r="P124" s="132">
        <v>8.9459999999999997</v>
      </c>
      <c r="Q124" s="132">
        <v>0.14799999999999999</v>
      </c>
      <c r="R124" s="132">
        <v>1.3220000000000001</v>
      </c>
      <c r="S124" s="132">
        <v>1.91</v>
      </c>
      <c r="T124" s="132">
        <v>-92.879000000000005</v>
      </c>
      <c r="U124" s="132">
        <v>30.4</v>
      </c>
      <c r="V124" s="132">
        <v>78</v>
      </c>
      <c r="W124" s="132">
        <v>92</v>
      </c>
      <c r="X124" s="132">
        <v>343</v>
      </c>
      <c r="Y124" s="132" t="s">
        <v>8430</v>
      </c>
      <c r="Z124" s="132" t="b">
        <v>0</v>
      </c>
      <c r="AA124" s="132">
        <v>0</v>
      </c>
      <c r="AB124" s="132" t="b">
        <v>1</v>
      </c>
      <c r="AC124" s="132">
        <v>47</v>
      </c>
      <c r="AD124" s="132">
        <v>0.40500000000000003</v>
      </c>
      <c r="AE124" s="132" t="s">
        <v>28</v>
      </c>
      <c r="AF124" s="132" t="s">
        <v>95</v>
      </c>
      <c r="AG124" s="132" t="s">
        <v>5660</v>
      </c>
    </row>
    <row r="125" spans="1:33" x14ac:dyDescent="0.3">
      <c r="A125" s="132" t="s">
        <v>8450</v>
      </c>
      <c r="B125" s="132">
        <v>3.67</v>
      </c>
      <c r="C125" s="132">
        <v>11.7</v>
      </c>
      <c r="D125" s="132">
        <v>15.69</v>
      </c>
      <c r="E125" s="132">
        <v>4.01</v>
      </c>
      <c r="F125" s="132">
        <v>5.87</v>
      </c>
      <c r="G125" s="403" t="s">
        <v>109</v>
      </c>
      <c r="H125" s="412" t="s">
        <v>8450</v>
      </c>
      <c r="I125" s="132">
        <v>1.595</v>
      </c>
      <c r="J125" s="132">
        <v>-26</v>
      </c>
      <c r="K125" s="132">
        <v>-3</v>
      </c>
      <c r="L125" s="132" t="b">
        <v>1</v>
      </c>
      <c r="M125" s="132">
        <v>15.323</v>
      </c>
      <c r="N125" s="132">
        <v>4.4630000000000001</v>
      </c>
      <c r="O125" s="132">
        <v>3.4329999999999998</v>
      </c>
      <c r="P125" s="132">
        <v>16.939</v>
      </c>
      <c r="Q125" s="132">
        <v>0.14499999999999999</v>
      </c>
      <c r="R125" s="132">
        <v>2.4540000000000002</v>
      </c>
      <c r="S125" s="132">
        <v>2.86</v>
      </c>
      <c r="T125" s="132">
        <v>-124.083</v>
      </c>
      <c r="U125" s="132">
        <v>64.900000000000006</v>
      </c>
      <c r="V125" s="132">
        <v>3</v>
      </c>
      <c r="W125" s="132">
        <v>43</v>
      </c>
      <c r="X125" s="132">
        <v>107</v>
      </c>
      <c r="Y125" s="132" t="s">
        <v>8450</v>
      </c>
      <c r="Z125" s="132" t="b">
        <v>0</v>
      </c>
      <c r="AA125" s="132">
        <v>0</v>
      </c>
      <c r="AB125" s="132" t="b">
        <v>1</v>
      </c>
      <c r="AC125" s="132">
        <v>42</v>
      </c>
      <c r="AD125" s="132">
        <v>0.4</v>
      </c>
      <c r="AE125" s="132" t="s">
        <v>36</v>
      </c>
      <c r="AF125" s="132" t="s">
        <v>225</v>
      </c>
      <c r="AG125" s="132" t="s">
        <v>5724</v>
      </c>
    </row>
    <row r="126" spans="1:33" x14ac:dyDescent="0.3">
      <c r="A126" s="132" t="s">
        <v>8378</v>
      </c>
      <c r="B126" s="132">
        <v>-2.81</v>
      </c>
      <c r="C126" s="132">
        <v>-6.67</v>
      </c>
      <c r="D126" s="132">
        <v>-11.45</v>
      </c>
      <c r="E126" s="132">
        <v>4.8600000000000003</v>
      </c>
      <c r="F126" s="132">
        <v>4.6500000000000004</v>
      </c>
      <c r="G126" s="392" t="s">
        <v>137</v>
      </c>
      <c r="H126" s="345" t="s">
        <v>8378</v>
      </c>
      <c r="I126" s="132">
        <v>2.5720000000000001</v>
      </c>
      <c r="J126" s="132">
        <v>-43</v>
      </c>
      <c r="K126" s="132">
        <v>-22</v>
      </c>
      <c r="L126" s="132" t="b">
        <v>0</v>
      </c>
      <c r="M126" s="132">
        <v>17.138000000000002</v>
      </c>
      <c r="N126" s="132">
        <v>5.0179999999999998</v>
      </c>
      <c r="O126" s="132">
        <v>3.4159999999999999</v>
      </c>
      <c r="P126" s="132">
        <v>17.975999999999999</v>
      </c>
      <c r="Q126" s="132">
        <v>0.13400000000000001</v>
      </c>
      <c r="R126" s="132">
        <v>2.411</v>
      </c>
      <c r="S126" s="132">
        <v>1.92</v>
      </c>
      <c r="T126" s="132">
        <v>-110.53100000000001</v>
      </c>
      <c r="U126" s="132">
        <v>103.6</v>
      </c>
      <c r="V126" s="132">
        <v>-42</v>
      </c>
      <c r="W126" s="132">
        <v>-38</v>
      </c>
      <c r="X126" s="132">
        <v>100</v>
      </c>
      <c r="Y126" s="132" t="s">
        <v>8378</v>
      </c>
      <c r="Z126" s="132" t="b">
        <v>1</v>
      </c>
      <c r="AA126" s="132">
        <v>0</v>
      </c>
      <c r="AB126" s="132" t="b">
        <v>0</v>
      </c>
      <c r="AC126" s="132">
        <v>44</v>
      </c>
      <c r="AD126" s="132">
        <v>0.39500000000000002</v>
      </c>
      <c r="AE126" s="132" t="s">
        <v>28</v>
      </c>
      <c r="AF126" s="132" t="s">
        <v>731</v>
      </c>
      <c r="AG126" s="132" t="s">
        <v>2724</v>
      </c>
    </row>
    <row r="127" spans="1:33" x14ac:dyDescent="0.3">
      <c r="A127" s="132" t="s">
        <v>8377</v>
      </c>
      <c r="B127" s="132">
        <v>-0.27</v>
      </c>
      <c r="C127" s="132">
        <v>0</v>
      </c>
      <c r="D127" s="132">
        <v>-11.35</v>
      </c>
      <c r="E127" s="132">
        <v>45.07</v>
      </c>
      <c r="F127" s="132">
        <v>39.15</v>
      </c>
      <c r="G127" s="285" t="s">
        <v>160</v>
      </c>
      <c r="H127" s="351" t="s">
        <v>8377</v>
      </c>
      <c r="I127" s="132">
        <v>1.456</v>
      </c>
      <c r="J127" s="132">
        <v>-62</v>
      </c>
      <c r="K127" s="132">
        <v>-25</v>
      </c>
      <c r="L127" s="132" t="b">
        <v>0</v>
      </c>
      <c r="M127" s="132">
        <v>33.585999999999999</v>
      </c>
      <c r="N127" s="132">
        <v>10.385999999999999</v>
      </c>
      <c r="O127" s="132">
        <v>3.234</v>
      </c>
      <c r="P127" s="132">
        <v>33.133000000000003</v>
      </c>
      <c r="Q127" s="132">
        <v>0.114</v>
      </c>
      <c r="R127" s="132">
        <v>3.786</v>
      </c>
      <c r="S127" s="132">
        <v>0.59</v>
      </c>
      <c r="T127" s="132">
        <v>0</v>
      </c>
      <c r="U127" s="132">
        <v>15</v>
      </c>
      <c r="V127" s="132">
        <v>30</v>
      </c>
      <c r="W127" s="132">
        <v>93</v>
      </c>
      <c r="X127" s="132">
        <v>2270</v>
      </c>
      <c r="Y127" s="132" t="s">
        <v>8377</v>
      </c>
      <c r="Z127" s="132" t="b">
        <v>1</v>
      </c>
      <c r="AA127" s="132">
        <v>0</v>
      </c>
      <c r="AB127" s="132" t="b">
        <v>1</v>
      </c>
      <c r="AC127" s="132">
        <v>35</v>
      </c>
      <c r="AD127" s="132">
        <v>0.39</v>
      </c>
      <c r="AE127" s="132" t="s">
        <v>501</v>
      </c>
      <c r="AF127" s="132" t="s">
        <v>501</v>
      </c>
      <c r="AG127" s="132" t="s">
        <v>5712</v>
      </c>
    </row>
    <row r="128" spans="1:33" x14ac:dyDescent="0.3">
      <c r="A128" s="132" t="s">
        <v>8445</v>
      </c>
      <c r="B128" s="132">
        <v>-1.1100000000000001</v>
      </c>
      <c r="C128" s="132">
        <v>0</v>
      </c>
      <c r="D128" s="132">
        <v>4.6900000000000004</v>
      </c>
      <c r="E128" s="132">
        <v>-1.1100000000000001</v>
      </c>
      <c r="F128" s="132">
        <v>0.37</v>
      </c>
      <c r="G128" s="415" t="s">
        <v>326</v>
      </c>
      <c r="H128" s="348" t="s">
        <v>8445</v>
      </c>
      <c r="I128" s="132">
        <v>0.71599999999999997</v>
      </c>
      <c r="J128" s="132">
        <v>-36</v>
      </c>
      <c r="K128" s="132">
        <v>-30</v>
      </c>
      <c r="L128" s="132" t="b">
        <v>1</v>
      </c>
      <c r="M128" s="132">
        <v>6.1669999999999998</v>
      </c>
      <c r="N128" s="132">
        <v>1.9419999999999999</v>
      </c>
      <c r="O128" s="132">
        <v>3.1760000000000002</v>
      </c>
      <c r="P128" s="132">
        <v>6.4450000000000003</v>
      </c>
      <c r="Q128" s="132">
        <v>0.125</v>
      </c>
      <c r="R128" s="132">
        <v>0.80400000000000005</v>
      </c>
      <c r="S128" s="132">
        <v>1.52</v>
      </c>
      <c r="T128" s="132">
        <v>-49.243000000000002</v>
      </c>
      <c r="U128" s="132">
        <v>53.6</v>
      </c>
      <c r="V128" s="132">
        <v>-68</v>
      </c>
      <c r="W128" s="132">
        <v>-78</v>
      </c>
      <c r="X128" s="132">
        <v>246</v>
      </c>
      <c r="Y128" s="132" t="s">
        <v>8445</v>
      </c>
      <c r="Z128" s="132" t="b">
        <v>0</v>
      </c>
      <c r="AA128" s="132">
        <v>0</v>
      </c>
      <c r="AB128" s="132" t="b">
        <v>0</v>
      </c>
      <c r="AC128" s="132">
        <v>33</v>
      </c>
      <c r="AD128" s="132">
        <v>0.38500000000000001</v>
      </c>
      <c r="AE128" s="132" t="s">
        <v>44</v>
      </c>
      <c r="AF128" s="132" t="s">
        <v>143</v>
      </c>
      <c r="AG128" s="132" t="s">
        <v>2716</v>
      </c>
    </row>
    <row r="129" spans="1:33" x14ac:dyDescent="0.3">
      <c r="A129" s="132" t="s">
        <v>6513</v>
      </c>
      <c r="B129" s="132">
        <v>-4.16</v>
      </c>
      <c r="C129" s="132">
        <v>-5.83</v>
      </c>
      <c r="D129" s="132">
        <v>-8.06</v>
      </c>
      <c r="E129" s="132">
        <v>1.79</v>
      </c>
      <c r="F129" s="132">
        <v>1.4</v>
      </c>
      <c r="G129" s="406" t="s">
        <v>365</v>
      </c>
      <c r="H129" s="409" t="s">
        <v>6513</v>
      </c>
      <c r="I129" s="132">
        <v>1.5589999999999999</v>
      </c>
      <c r="J129" s="132">
        <v>-71</v>
      </c>
      <c r="K129" s="132">
        <v>-68</v>
      </c>
      <c r="L129" s="132" t="b">
        <v>0</v>
      </c>
      <c r="M129" s="132">
        <v>18.777999999999999</v>
      </c>
      <c r="N129" s="132">
        <v>5.9219999999999997</v>
      </c>
      <c r="O129" s="132">
        <v>3.1709999999999998</v>
      </c>
      <c r="P129" s="132">
        <v>20.143999999999998</v>
      </c>
      <c r="Q129" s="132">
        <v>0.11700000000000001</v>
      </c>
      <c r="R129" s="132">
        <v>2.3570000000000002</v>
      </c>
      <c r="S129" s="132">
        <v>2.54</v>
      </c>
      <c r="T129" s="132">
        <v>-87.4</v>
      </c>
      <c r="U129" s="132">
        <v>10.83</v>
      </c>
      <c r="V129" s="132">
        <v>-49</v>
      </c>
      <c r="W129" s="132">
        <v>-37</v>
      </c>
      <c r="X129" s="132">
        <v>728</v>
      </c>
      <c r="Y129" s="132" t="s">
        <v>6513</v>
      </c>
      <c r="Z129" s="132" t="b">
        <v>0</v>
      </c>
      <c r="AA129" s="132">
        <v>0</v>
      </c>
      <c r="AB129" s="132" t="b">
        <v>0</v>
      </c>
      <c r="AC129" s="132">
        <v>42</v>
      </c>
      <c r="AD129" s="132">
        <v>0.38</v>
      </c>
      <c r="AE129" s="132" t="s">
        <v>44</v>
      </c>
      <c r="AF129" s="132" t="s">
        <v>143</v>
      </c>
      <c r="AG129" s="132" t="s">
        <v>2630</v>
      </c>
    </row>
    <row r="130" spans="1:33" x14ac:dyDescent="0.3">
      <c r="A130" s="132" t="s">
        <v>8348</v>
      </c>
      <c r="B130" s="132">
        <v>-4.82</v>
      </c>
      <c r="C130" s="132">
        <v>-10.75</v>
      </c>
      <c r="D130" s="132">
        <v>-6.52</v>
      </c>
      <c r="E130" s="132">
        <v>3.26</v>
      </c>
      <c r="F130" s="132">
        <v>-3.12</v>
      </c>
      <c r="G130" s="380" t="s">
        <v>137</v>
      </c>
      <c r="H130" s="411" t="s">
        <v>8348</v>
      </c>
      <c r="I130" s="132">
        <v>5.5110000000000001</v>
      </c>
      <c r="J130" s="132">
        <v>-42</v>
      </c>
      <c r="K130" s="132">
        <v>-14</v>
      </c>
      <c r="L130" s="132" t="b">
        <v>0</v>
      </c>
      <c r="M130" s="132">
        <v>10.298</v>
      </c>
      <c r="N130" s="132">
        <v>3.254</v>
      </c>
      <c r="O130" s="132">
        <v>3.1640000000000001</v>
      </c>
      <c r="P130" s="132">
        <v>10.532999999999999</v>
      </c>
      <c r="Q130" s="132">
        <v>0.12</v>
      </c>
      <c r="R130" s="132">
        <v>1.2669999999999999</v>
      </c>
      <c r="S130" s="132">
        <v>2.81</v>
      </c>
      <c r="T130" s="132">
        <v>16.405999999999999</v>
      </c>
      <c r="U130" s="132">
        <v>75.95</v>
      </c>
      <c r="V130" s="132">
        <v>-46</v>
      </c>
      <c r="W130" s="132">
        <v>-23</v>
      </c>
      <c r="X130" s="132">
        <v>93</v>
      </c>
      <c r="Y130" s="132" t="s">
        <v>8348</v>
      </c>
      <c r="Z130" s="132" t="b">
        <v>1</v>
      </c>
      <c r="AA130" s="132">
        <v>0</v>
      </c>
      <c r="AB130" s="132" t="b">
        <v>0</v>
      </c>
      <c r="AC130" s="132">
        <v>52</v>
      </c>
      <c r="AD130" s="132">
        <v>0.376</v>
      </c>
      <c r="AE130" s="132" t="s">
        <v>31</v>
      </c>
      <c r="AF130" s="132" t="s">
        <v>109</v>
      </c>
      <c r="AG130" s="132" t="s">
        <v>2517</v>
      </c>
    </row>
    <row r="131" spans="1:33" x14ac:dyDescent="0.3">
      <c r="A131" s="132" t="s">
        <v>8383</v>
      </c>
      <c r="B131" s="132">
        <v>-2.06</v>
      </c>
      <c r="C131" s="132">
        <v>-5.38</v>
      </c>
      <c r="D131" s="132">
        <v>-12.45</v>
      </c>
      <c r="E131" s="132">
        <v>-0.39</v>
      </c>
      <c r="F131" s="132">
        <v>1.4</v>
      </c>
      <c r="G131" s="382" t="s">
        <v>81</v>
      </c>
      <c r="H131" s="352" t="s">
        <v>8383</v>
      </c>
      <c r="I131" s="132">
        <v>118.212</v>
      </c>
      <c r="J131" s="132">
        <v>-27</v>
      </c>
      <c r="K131" s="132">
        <v>-13</v>
      </c>
      <c r="L131" s="132" t="b">
        <v>0</v>
      </c>
      <c r="M131" s="132">
        <v>12.608000000000001</v>
      </c>
      <c r="N131" s="132">
        <v>4.3600000000000003</v>
      </c>
      <c r="O131" s="132">
        <v>2.8919999999999999</v>
      </c>
      <c r="P131" s="132">
        <v>13.026</v>
      </c>
      <c r="Q131" s="132">
        <v>0.10100000000000001</v>
      </c>
      <c r="R131" s="132">
        <v>1.3140000000000001</v>
      </c>
      <c r="S131" s="132">
        <v>1.96</v>
      </c>
      <c r="T131" s="132">
        <v>-18.437000000000001</v>
      </c>
      <c r="U131" s="132">
        <v>149.46</v>
      </c>
      <c r="V131" s="132">
        <v>7</v>
      </c>
      <c r="W131" s="132">
        <v>32</v>
      </c>
      <c r="X131" s="132">
        <v>68</v>
      </c>
      <c r="Y131" s="132" t="s">
        <v>8383</v>
      </c>
      <c r="Z131" s="132" t="b">
        <v>1</v>
      </c>
      <c r="AA131" s="132">
        <v>0</v>
      </c>
      <c r="AB131" s="132" t="b">
        <v>0</v>
      </c>
      <c r="AC131" s="132">
        <v>49</v>
      </c>
      <c r="AD131" s="132">
        <v>0.371</v>
      </c>
      <c r="AE131" s="132" t="s">
        <v>66</v>
      </c>
      <c r="AF131" s="132" t="s">
        <v>259</v>
      </c>
      <c r="AG131" s="132" t="s">
        <v>2506</v>
      </c>
    </row>
    <row r="132" spans="1:33" x14ac:dyDescent="0.3">
      <c r="A132" s="132" t="s">
        <v>8431</v>
      </c>
      <c r="B132" s="132">
        <v>-0.12</v>
      </c>
      <c r="C132" s="132">
        <v>-2.4700000000000002</v>
      </c>
      <c r="D132" s="132">
        <v>11.4</v>
      </c>
      <c r="E132" s="132">
        <v>5.77</v>
      </c>
      <c r="F132" s="132">
        <v>3.95</v>
      </c>
      <c r="G132" s="389" t="s">
        <v>5664</v>
      </c>
      <c r="H132" s="410" t="s">
        <v>8431</v>
      </c>
      <c r="I132" s="132">
        <v>1.883</v>
      </c>
      <c r="J132" s="132">
        <v>-33</v>
      </c>
      <c r="K132" s="132">
        <v>-22</v>
      </c>
      <c r="L132" s="132" t="b">
        <v>1</v>
      </c>
      <c r="M132" s="132">
        <v>12.212999999999999</v>
      </c>
      <c r="N132" s="132">
        <v>4.327</v>
      </c>
      <c r="O132" s="132">
        <v>2.823</v>
      </c>
      <c r="P132" s="132">
        <v>13.117000000000001</v>
      </c>
      <c r="Q132" s="132">
        <v>0.10199999999999999</v>
      </c>
      <c r="R132" s="132">
        <v>1.3440000000000001</v>
      </c>
      <c r="S132" s="132">
        <v>1.77</v>
      </c>
      <c r="T132" s="132">
        <v>-48.499000000000002</v>
      </c>
      <c r="U132" s="132">
        <v>67.62</v>
      </c>
      <c r="V132" s="132">
        <v>-68</v>
      </c>
      <c r="W132" s="132">
        <v>-45</v>
      </c>
      <c r="X132" s="132">
        <v>167</v>
      </c>
      <c r="Y132" s="132" t="s">
        <v>8431</v>
      </c>
      <c r="Z132" s="132" t="b">
        <v>0</v>
      </c>
      <c r="AA132" s="132">
        <v>0</v>
      </c>
      <c r="AB132" s="132" t="b">
        <v>0</v>
      </c>
      <c r="AC132" s="132">
        <v>49</v>
      </c>
      <c r="AD132" s="132">
        <v>0.36599999999999999</v>
      </c>
      <c r="AE132" s="132" t="s">
        <v>48</v>
      </c>
      <c r="AF132" s="132" t="s">
        <v>351</v>
      </c>
      <c r="AG132" s="132" t="s">
        <v>6027</v>
      </c>
    </row>
    <row r="133" spans="1:33" x14ac:dyDescent="0.3">
      <c r="A133" s="132" t="s">
        <v>8401</v>
      </c>
      <c r="B133" s="132">
        <v>-2.59</v>
      </c>
      <c r="C133" s="132">
        <v>-5.71</v>
      </c>
      <c r="D133" s="132">
        <v>-8.4</v>
      </c>
      <c r="E133" s="132">
        <v>-2.8</v>
      </c>
      <c r="F133" s="132">
        <v>-7.0000000000000007E-2</v>
      </c>
      <c r="G133" s="355" t="s">
        <v>43</v>
      </c>
      <c r="H133" s="409" t="s">
        <v>8401</v>
      </c>
      <c r="I133" s="132">
        <v>10.547000000000001</v>
      </c>
      <c r="J133" s="132">
        <v>-64</v>
      </c>
      <c r="K133" s="132">
        <v>-57</v>
      </c>
      <c r="L133" s="132" t="b">
        <v>0</v>
      </c>
      <c r="M133" s="132">
        <v>9.1609999999999996</v>
      </c>
      <c r="N133" s="132">
        <v>3.4049999999999998</v>
      </c>
      <c r="O133" s="132">
        <v>2.6909999999999998</v>
      </c>
      <c r="P133" s="132">
        <v>9.5510000000000002</v>
      </c>
      <c r="Q133" s="132">
        <v>0.09</v>
      </c>
      <c r="R133" s="132">
        <v>0.85599999999999998</v>
      </c>
      <c r="S133" s="132">
        <v>2.2200000000000002</v>
      </c>
      <c r="T133" s="132">
        <v>-66.5</v>
      </c>
      <c r="U133" s="132">
        <v>54.12</v>
      </c>
      <c r="V133" s="132">
        <v>4</v>
      </c>
      <c r="W133" s="132">
        <v>22</v>
      </c>
      <c r="X133" s="132">
        <v>166</v>
      </c>
      <c r="Y133" s="132" t="s">
        <v>8401</v>
      </c>
      <c r="Z133" s="132" t="b">
        <v>1</v>
      </c>
      <c r="AA133" s="132">
        <v>0</v>
      </c>
      <c r="AB133" s="132" t="b">
        <v>0</v>
      </c>
      <c r="AC133" s="132">
        <v>50</v>
      </c>
      <c r="AD133" s="132">
        <v>0.36099999999999999</v>
      </c>
      <c r="AE133" s="132" t="s">
        <v>24</v>
      </c>
      <c r="AF133" s="132" t="s">
        <v>92</v>
      </c>
      <c r="AG133" s="132" t="s">
        <v>2639</v>
      </c>
    </row>
    <row r="134" spans="1:33" x14ac:dyDescent="0.3">
      <c r="A134" s="132" t="s">
        <v>8427</v>
      </c>
      <c r="B134" s="132">
        <v>1.4</v>
      </c>
      <c r="C134" s="132">
        <v>3.26</v>
      </c>
      <c r="D134" s="132">
        <v>18.579999999999998</v>
      </c>
      <c r="E134" s="132">
        <v>16.61</v>
      </c>
      <c r="F134" s="132">
        <v>14.45</v>
      </c>
      <c r="G134" s="372" t="s">
        <v>65</v>
      </c>
      <c r="H134" s="288" t="s">
        <v>8427</v>
      </c>
      <c r="I134" s="132">
        <v>2.948</v>
      </c>
      <c r="J134" s="132">
        <v>-78</v>
      </c>
      <c r="K134" s="132">
        <v>-73</v>
      </c>
      <c r="L134" s="132" t="b">
        <v>1</v>
      </c>
      <c r="M134" s="132">
        <v>15.218</v>
      </c>
      <c r="N134" s="132">
        <v>6.79</v>
      </c>
      <c r="O134" s="132">
        <v>2.2410000000000001</v>
      </c>
      <c r="P134" s="132">
        <v>16.591999999999999</v>
      </c>
      <c r="Q134" s="132">
        <v>6.6000000000000003E-2</v>
      </c>
      <c r="R134" s="132">
        <v>1.103</v>
      </c>
      <c r="S134" s="132">
        <v>3.37</v>
      </c>
      <c r="T134" s="132">
        <v>-19.236000000000001</v>
      </c>
      <c r="U134" s="132">
        <v>23.13</v>
      </c>
      <c r="V134" s="132">
        <v>-12</v>
      </c>
      <c r="W134" s="132">
        <v>-37</v>
      </c>
      <c r="X134" s="132">
        <v>256</v>
      </c>
      <c r="Y134" s="132" t="s">
        <v>8427</v>
      </c>
      <c r="Z134" s="132" t="b">
        <v>0</v>
      </c>
      <c r="AA134" s="132">
        <v>0</v>
      </c>
      <c r="AB134" s="132" t="b">
        <v>0</v>
      </c>
      <c r="AC134" s="132">
        <v>42</v>
      </c>
      <c r="AD134" s="132">
        <v>0.35599999999999998</v>
      </c>
      <c r="AE134" s="132" t="s">
        <v>245</v>
      </c>
      <c r="AF134" s="132" t="s">
        <v>2852</v>
      </c>
      <c r="AG134" s="132" t="s">
        <v>2641</v>
      </c>
    </row>
    <row r="135" spans="1:33" x14ac:dyDescent="0.3">
      <c r="A135" s="132" t="s">
        <v>8414</v>
      </c>
      <c r="B135" s="132">
        <v>0.24</v>
      </c>
      <c r="C135" s="132">
        <v>0.71</v>
      </c>
      <c r="D135" s="132">
        <v>4.42</v>
      </c>
      <c r="E135" s="132">
        <v>2.66</v>
      </c>
      <c r="F135" s="132">
        <v>1.67</v>
      </c>
      <c r="G135" s="372" t="s">
        <v>137</v>
      </c>
      <c r="H135" s="288" t="s">
        <v>8414</v>
      </c>
      <c r="I135" s="132">
        <v>3.6560000000000001</v>
      </c>
      <c r="J135" s="132">
        <v>-31</v>
      </c>
      <c r="K135" s="132">
        <v>-22</v>
      </c>
      <c r="L135" s="132" t="b">
        <v>1</v>
      </c>
      <c r="M135" s="132">
        <v>4.2859999999999996</v>
      </c>
      <c r="N135" s="132">
        <v>2.0670000000000002</v>
      </c>
      <c r="O135" s="132">
        <v>2.073</v>
      </c>
      <c r="P135" s="132">
        <v>4.3970000000000002</v>
      </c>
      <c r="Q135" s="132">
        <v>5.7000000000000002E-2</v>
      </c>
      <c r="R135" s="132">
        <v>0.25</v>
      </c>
      <c r="S135" s="132">
        <v>1.53</v>
      </c>
      <c r="T135" s="132">
        <v>-122.77500000000001</v>
      </c>
      <c r="U135" s="132">
        <v>21.25</v>
      </c>
      <c r="V135" s="132">
        <v>35</v>
      </c>
      <c r="W135" s="132">
        <v>26</v>
      </c>
      <c r="X135" s="132">
        <v>613</v>
      </c>
      <c r="Y135" s="132" t="s">
        <v>8414</v>
      </c>
      <c r="Z135" s="132" t="b">
        <v>0</v>
      </c>
      <c r="AA135" s="132">
        <v>0</v>
      </c>
      <c r="AB135" s="132" t="b">
        <v>0</v>
      </c>
      <c r="AC135" s="132">
        <v>47</v>
      </c>
      <c r="AD135" s="132">
        <v>0.35099999999999998</v>
      </c>
      <c r="AE135" s="132" t="s">
        <v>150</v>
      </c>
      <c r="AF135" s="132" t="s">
        <v>186</v>
      </c>
      <c r="AG135" s="132" t="s">
        <v>6004</v>
      </c>
    </row>
    <row r="136" spans="1:33" x14ac:dyDescent="0.3">
      <c r="A136" s="132" t="s">
        <v>8406</v>
      </c>
      <c r="B136" s="132">
        <v>-6.71</v>
      </c>
      <c r="C136" s="132">
        <v>-8.02</v>
      </c>
      <c r="D136" s="132">
        <v>-11.76</v>
      </c>
      <c r="E136" s="132">
        <v>-3.47</v>
      </c>
      <c r="F136" s="132">
        <v>-1.3</v>
      </c>
      <c r="G136" s="383" t="s">
        <v>54</v>
      </c>
      <c r="H136" s="346" t="s">
        <v>8406</v>
      </c>
      <c r="I136" s="132">
        <v>12.593</v>
      </c>
      <c r="J136" s="132">
        <v>-28</v>
      </c>
      <c r="K136" s="132">
        <v>-12</v>
      </c>
      <c r="L136" s="132" t="b">
        <v>0</v>
      </c>
      <c r="M136" s="132">
        <v>7.7229999999999999</v>
      </c>
      <c r="N136" s="132">
        <v>3.7330000000000001</v>
      </c>
      <c r="O136" s="132">
        <v>2.069</v>
      </c>
      <c r="P136" s="132">
        <v>8.0619999999999994</v>
      </c>
      <c r="Q136" s="132">
        <v>5.3999999999999999E-2</v>
      </c>
      <c r="R136" s="132">
        <v>0.438</v>
      </c>
      <c r="S136" s="132">
        <v>1.94</v>
      </c>
      <c r="T136" s="132">
        <v>-194.17500000000001</v>
      </c>
      <c r="U136" s="132">
        <v>33.380000000000003</v>
      </c>
      <c r="V136" s="132">
        <v>70</v>
      </c>
      <c r="W136" s="132">
        <v>82</v>
      </c>
      <c r="X136" s="132">
        <v>308</v>
      </c>
      <c r="Y136" s="132" t="s">
        <v>8406</v>
      </c>
      <c r="Z136" s="132" t="b">
        <v>1</v>
      </c>
      <c r="AA136" s="132">
        <v>0</v>
      </c>
      <c r="AB136" s="132" t="b">
        <v>0</v>
      </c>
      <c r="AC136" s="132">
        <v>47</v>
      </c>
      <c r="AD136" s="132">
        <v>0.34599999999999997</v>
      </c>
      <c r="AE136" s="132" t="s">
        <v>24</v>
      </c>
      <c r="AF136" s="132" t="s">
        <v>883</v>
      </c>
      <c r="AG136" s="132" t="s">
        <v>5718</v>
      </c>
    </row>
    <row r="137" spans="1:33" x14ac:dyDescent="0.3">
      <c r="A137" s="132" t="s">
        <v>6509</v>
      </c>
      <c r="B137" s="132">
        <v>2.93</v>
      </c>
      <c r="C137" s="132">
        <v>20.63</v>
      </c>
      <c r="D137" s="132">
        <v>19.62</v>
      </c>
      <c r="E137" s="132">
        <v>16.920000000000002</v>
      </c>
      <c r="F137" s="132">
        <v>18.13</v>
      </c>
      <c r="G137" s="285" t="s">
        <v>5662</v>
      </c>
      <c r="H137" s="351" t="s">
        <v>6509</v>
      </c>
      <c r="I137" s="132">
        <v>0.78300000000000003</v>
      </c>
      <c r="J137" s="132">
        <v>-54</v>
      </c>
      <c r="K137" s="132">
        <v>-13</v>
      </c>
      <c r="L137" s="132" t="b">
        <v>1</v>
      </c>
      <c r="M137" s="132">
        <v>11.641</v>
      </c>
      <c r="N137" s="132">
        <v>6.4139999999999997</v>
      </c>
      <c r="O137" s="132">
        <v>1.8149999999999999</v>
      </c>
      <c r="P137" s="132">
        <v>10.659000000000001</v>
      </c>
      <c r="Q137" s="132">
        <v>4.3999999999999997E-2</v>
      </c>
      <c r="R137" s="132">
        <v>0.46400000000000002</v>
      </c>
      <c r="S137" s="132">
        <v>1.94</v>
      </c>
      <c r="T137" s="132">
        <v>11.287000000000001</v>
      </c>
      <c r="U137" s="132">
        <v>22.8</v>
      </c>
      <c r="V137" s="132">
        <v>-31</v>
      </c>
      <c r="W137" s="132">
        <v>-1</v>
      </c>
      <c r="X137" s="132">
        <v>451</v>
      </c>
      <c r="Y137" s="132" t="s">
        <v>6509</v>
      </c>
      <c r="Z137" s="132" t="b">
        <v>0</v>
      </c>
      <c r="AA137" s="132">
        <v>0</v>
      </c>
      <c r="AB137" s="132" t="b">
        <v>1</v>
      </c>
      <c r="AC137" s="132">
        <v>44</v>
      </c>
      <c r="AD137" s="132">
        <v>0.34100000000000003</v>
      </c>
      <c r="AE137" s="132" t="s">
        <v>31</v>
      </c>
      <c r="AF137" s="132" t="s">
        <v>109</v>
      </c>
      <c r="AG137" s="132" t="s">
        <v>2521</v>
      </c>
    </row>
    <row r="138" spans="1:33" x14ac:dyDescent="0.3">
      <c r="A138" s="132" t="s">
        <v>8441</v>
      </c>
      <c r="B138" s="132">
        <v>-10.95</v>
      </c>
      <c r="C138" s="132">
        <v>-6.78</v>
      </c>
      <c r="D138" s="132">
        <v>23.38</v>
      </c>
      <c r="E138" s="132">
        <v>-8.75</v>
      </c>
      <c r="F138" s="132">
        <v>-7.35</v>
      </c>
      <c r="G138" s="381" t="s">
        <v>209</v>
      </c>
      <c r="H138" s="345" t="s">
        <v>8441</v>
      </c>
      <c r="I138" s="132">
        <v>1.99</v>
      </c>
      <c r="J138" s="132">
        <v>-100</v>
      </c>
      <c r="K138" s="132">
        <v>-100</v>
      </c>
      <c r="L138" s="132" t="b">
        <v>0</v>
      </c>
      <c r="M138" s="132">
        <v>14.257</v>
      </c>
      <c r="N138" s="132">
        <v>7.8840000000000003</v>
      </c>
      <c r="O138" s="132">
        <v>1.8080000000000001</v>
      </c>
      <c r="P138" s="132">
        <v>16.716000000000001</v>
      </c>
      <c r="Q138" s="132">
        <v>4.3999999999999997E-2</v>
      </c>
      <c r="R138" s="132">
        <v>0.73199999999999998</v>
      </c>
      <c r="S138" s="132">
        <v>6.44</v>
      </c>
      <c r="T138" s="132">
        <v>-150.23599999999999</v>
      </c>
      <c r="U138" s="132">
        <v>12.507999999999999</v>
      </c>
      <c r="V138" s="132">
        <v>64</v>
      </c>
      <c r="W138" s="132">
        <v>60</v>
      </c>
      <c r="X138" s="132">
        <v>248</v>
      </c>
      <c r="Y138" s="132" t="s">
        <v>8441</v>
      </c>
      <c r="Z138" s="132" t="b">
        <v>0</v>
      </c>
      <c r="AA138" s="132">
        <v>0</v>
      </c>
      <c r="AB138" s="132" t="b">
        <v>0</v>
      </c>
      <c r="AC138" s="132">
        <v>40</v>
      </c>
      <c r="AD138" s="132">
        <v>0.33700000000000002</v>
      </c>
      <c r="AE138" s="132" t="s">
        <v>28</v>
      </c>
      <c r="AF138" s="132" t="s">
        <v>162</v>
      </c>
      <c r="AG138" s="132" t="s">
        <v>5722</v>
      </c>
    </row>
    <row r="139" spans="1:33" x14ac:dyDescent="0.3">
      <c r="A139" s="132" t="s">
        <v>8387</v>
      </c>
      <c r="B139" s="132">
        <v>-6.6</v>
      </c>
      <c r="C139" s="132">
        <v>-13.95</v>
      </c>
      <c r="D139" s="132">
        <v>-10.36</v>
      </c>
      <c r="E139" s="132">
        <v>-3.65</v>
      </c>
      <c r="F139" s="132">
        <v>-11.31</v>
      </c>
      <c r="G139" s="390" t="s">
        <v>5662</v>
      </c>
      <c r="H139" s="345" t="s">
        <v>8387</v>
      </c>
      <c r="I139" s="132">
        <v>1.0980000000000001</v>
      </c>
      <c r="J139" s="132">
        <v>-50</v>
      </c>
      <c r="K139" s="132">
        <v>-34</v>
      </c>
      <c r="L139" s="132" t="b">
        <v>0</v>
      </c>
      <c r="M139" s="132">
        <v>5.3979999999999997</v>
      </c>
      <c r="N139" s="132">
        <v>3.6989999999999998</v>
      </c>
      <c r="O139" s="132">
        <v>1.46</v>
      </c>
      <c r="P139" s="132">
        <v>5.4219999999999997</v>
      </c>
      <c r="Q139" s="132">
        <v>2.8000000000000001E-2</v>
      </c>
      <c r="R139" s="132">
        <v>0.152</v>
      </c>
      <c r="S139" s="132">
        <v>3.2</v>
      </c>
      <c r="T139" s="132">
        <v>-64.745999999999995</v>
      </c>
      <c r="U139" s="132">
        <v>29</v>
      </c>
      <c r="V139" s="132">
        <v>-26</v>
      </c>
      <c r="W139" s="132">
        <v>8</v>
      </c>
      <c r="X139" s="132">
        <v>215</v>
      </c>
      <c r="Y139" s="132" t="s">
        <v>8387</v>
      </c>
      <c r="Z139" s="132" t="b">
        <v>1</v>
      </c>
      <c r="AA139" s="132">
        <v>0</v>
      </c>
      <c r="AB139" s="132" t="b">
        <v>0</v>
      </c>
      <c r="AC139" s="132">
        <v>41</v>
      </c>
      <c r="AD139" s="132">
        <v>0.33200000000000002</v>
      </c>
      <c r="AE139" s="132" t="s">
        <v>44</v>
      </c>
      <c r="AF139" s="132" t="s">
        <v>288</v>
      </c>
      <c r="AG139" s="132" t="s">
        <v>6973</v>
      </c>
    </row>
    <row r="140" spans="1:33" x14ac:dyDescent="0.3">
      <c r="A140" s="132" t="s">
        <v>9221</v>
      </c>
      <c r="B140" s="132">
        <v>1.6</v>
      </c>
      <c r="C140" s="132">
        <v>5.83</v>
      </c>
      <c r="D140" s="132">
        <v>5.39</v>
      </c>
      <c r="E140" s="132">
        <v>-0.78</v>
      </c>
      <c r="F140" s="132">
        <v>1.6</v>
      </c>
      <c r="G140" s="227" t="s">
        <v>6525</v>
      </c>
      <c r="H140" s="346" t="s">
        <v>9221</v>
      </c>
      <c r="I140" s="132">
        <v>0.752</v>
      </c>
      <c r="J140" s="132">
        <v>-17</v>
      </c>
      <c r="K140" s="132">
        <v>-10</v>
      </c>
      <c r="L140" s="132" t="b">
        <v>1</v>
      </c>
      <c r="M140" s="132">
        <v>2.2210000000000001</v>
      </c>
      <c r="N140" s="132">
        <v>1.6659999999999999</v>
      </c>
      <c r="O140" s="132">
        <v>1.333</v>
      </c>
      <c r="P140" s="132">
        <v>2.2229999999999999</v>
      </c>
      <c r="Q140" s="132">
        <v>2.4E-2</v>
      </c>
      <c r="R140" s="132">
        <v>5.3999999999999999E-2</v>
      </c>
      <c r="S140" s="132">
        <v>1.3</v>
      </c>
      <c r="T140" s="132">
        <v>0</v>
      </c>
      <c r="U140" s="132">
        <v>127</v>
      </c>
      <c r="V140" s="132">
        <v>51</v>
      </c>
      <c r="W140" s="132">
        <v>37</v>
      </c>
      <c r="X140" s="132">
        <v>120</v>
      </c>
      <c r="Y140" s="132" t="s">
        <v>9221</v>
      </c>
      <c r="Z140" s="132" t="b">
        <v>0</v>
      </c>
      <c r="AA140" s="132">
        <v>0</v>
      </c>
      <c r="AB140" s="132" t="b">
        <v>1</v>
      </c>
      <c r="AC140" s="132">
        <v>40</v>
      </c>
      <c r="AD140" s="132">
        <v>0.32700000000000001</v>
      </c>
      <c r="AE140" s="132" t="s">
        <v>31</v>
      </c>
      <c r="AF140" s="132" t="s">
        <v>2833</v>
      </c>
      <c r="AG140" s="132" t="s">
        <v>2680</v>
      </c>
    </row>
    <row r="141" spans="1:33" x14ac:dyDescent="0.3">
      <c r="A141" s="132" t="s">
        <v>8428</v>
      </c>
      <c r="B141" s="132">
        <v>0.1</v>
      </c>
      <c r="C141" s="132">
        <v>-0.66</v>
      </c>
      <c r="D141" s="132">
        <v>3.17</v>
      </c>
      <c r="E141" s="132">
        <v>6.18</v>
      </c>
      <c r="F141" s="132">
        <v>0.71</v>
      </c>
      <c r="G141" s="376" t="s">
        <v>151</v>
      </c>
      <c r="H141" s="351" t="s">
        <v>8428</v>
      </c>
      <c r="I141" s="132">
        <v>241.99</v>
      </c>
      <c r="J141" s="132">
        <v>-30</v>
      </c>
      <c r="K141" s="132">
        <v>-1</v>
      </c>
      <c r="L141" s="132" t="b">
        <v>1</v>
      </c>
      <c r="M141" s="132">
        <v>3.5049999999999999</v>
      </c>
      <c r="N141" s="132">
        <v>2.6880000000000002</v>
      </c>
      <c r="O141" s="132">
        <v>1.304</v>
      </c>
      <c r="P141" s="132">
        <v>3.5739999999999998</v>
      </c>
      <c r="Q141" s="132">
        <v>2.3E-2</v>
      </c>
      <c r="R141" s="132">
        <v>8.3000000000000004E-2</v>
      </c>
      <c r="S141" s="132">
        <v>1.5</v>
      </c>
      <c r="T141" s="132">
        <v>-41.124000000000002</v>
      </c>
      <c r="U141" s="132">
        <v>452.55</v>
      </c>
      <c r="V141" s="132">
        <v>-7</v>
      </c>
      <c r="W141" s="132">
        <v>8</v>
      </c>
      <c r="X141" s="132">
        <v>29</v>
      </c>
      <c r="Y141" s="132" t="s">
        <v>8428</v>
      </c>
      <c r="Z141" s="132" t="b">
        <v>0</v>
      </c>
      <c r="AA141" s="132">
        <v>0</v>
      </c>
      <c r="AB141" s="132" t="b">
        <v>1</v>
      </c>
      <c r="AC141" s="132">
        <v>43</v>
      </c>
      <c r="AD141" s="132">
        <v>0.32200000000000001</v>
      </c>
      <c r="AE141" s="132" t="s">
        <v>44</v>
      </c>
      <c r="AF141" s="132" t="s">
        <v>127</v>
      </c>
      <c r="AG141" s="132" t="s">
        <v>2557</v>
      </c>
    </row>
    <row r="142" spans="1:33" x14ac:dyDescent="0.3">
      <c r="A142" s="132" t="s">
        <v>8501</v>
      </c>
      <c r="B142" s="132">
        <v>2.81</v>
      </c>
      <c r="C142" s="132">
        <v>-0.21</v>
      </c>
      <c r="D142" s="132">
        <v>1.28</v>
      </c>
      <c r="E142" s="132">
        <v>-5.56</v>
      </c>
      <c r="F142" s="132">
        <v>-3.25</v>
      </c>
      <c r="G142" s="382" t="s">
        <v>109</v>
      </c>
      <c r="H142" s="352" t="s">
        <v>8501</v>
      </c>
      <c r="I142" s="132">
        <v>0.32800000000000001</v>
      </c>
      <c r="J142" s="132">
        <v>-30</v>
      </c>
      <c r="K142" s="132">
        <v>-19</v>
      </c>
      <c r="L142" s="132" t="b">
        <v>0</v>
      </c>
      <c r="M142" s="132">
        <v>4.0839999999999996</v>
      </c>
      <c r="N142" s="132">
        <v>3.2240000000000002</v>
      </c>
      <c r="O142" s="132">
        <v>1.2669999999999999</v>
      </c>
      <c r="P142" s="132">
        <v>4.5880000000000001</v>
      </c>
      <c r="Q142" s="132">
        <v>2.1000000000000001E-2</v>
      </c>
      <c r="R142" s="132">
        <v>9.8000000000000004E-2</v>
      </c>
      <c r="S142" s="132">
        <v>2.15</v>
      </c>
      <c r="T142" s="132">
        <v>-88.096999999999994</v>
      </c>
      <c r="U142" s="132">
        <v>47.6</v>
      </c>
      <c r="V142" s="132">
        <v>-9</v>
      </c>
      <c r="W142" s="132">
        <v>36</v>
      </c>
      <c r="X142" s="132">
        <v>195</v>
      </c>
      <c r="Y142" s="132" t="s">
        <v>8501</v>
      </c>
      <c r="Z142" s="132" t="b">
        <v>1</v>
      </c>
      <c r="AA142" s="132">
        <v>0</v>
      </c>
      <c r="AB142" s="132" t="b">
        <v>0</v>
      </c>
      <c r="AC142" s="132">
        <v>39</v>
      </c>
      <c r="AD142" s="132">
        <v>0.317</v>
      </c>
      <c r="AE142" s="132" t="s">
        <v>44</v>
      </c>
      <c r="AF142" s="132" t="s">
        <v>2849</v>
      </c>
      <c r="AG142" s="132" t="s">
        <v>2746</v>
      </c>
    </row>
    <row r="143" spans="1:33" x14ac:dyDescent="0.3">
      <c r="A143" s="132" t="s">
        <v>8422</v>
      </c>
      <c r="B143" s="132">
        <v>-5.47</v>
      </c>
      <c r="C143" s="132">
        <v>-2.31</v>
      </c>
      <c r="D143" s="132">
        <v>-3.46</v>
      </c>
      <c r="E143" s="132">
        <v>5.96</v>
      </c>
      <c r="F143" s="132">
        <v>-0.65</v>
      </c>
      <c r="G143" s="402" t="s">
        <v>502</v>
      </c>
      <c r="H143" s="348" t="s">
        <v>8422</v>
      </c>
      <c r="I143" s="132">
        <v>12.11</v>
      </c>
      <c r="J143" s="132">
        <v>-32</v>
      </c>
      <c r="K143" s="132">
        <v>-18</v>
      </c>
      <c r="L143" s="132" t="b">
        <v>0</v>
      </c>
      <c r="M143" s="132">
        <v>3.7090000000000001</v>
      </c>
      <c r="N143" s="132">
        <v>3.1030000000000002</v>
      </c>
      <c r="O143" s="132">
        <v>1.1950000000000001</v>
      </c>
      <c r="P143" s="132">
        <v>3.6720000000000002</v>
      </c>
      <c r="Q143" s="132">
        <v>1.9E-2</v>
      </c>
      <c r="R143" s="132">
        <v>7.0999999999999994E-2</v>
      </c>
      <c r="S143" s="132">
        <v>2.8</v>
      </c>
      <c r="T143" s="132">
        <v>-261.53699999999998</v>
      </c>
      <c r="U143" s="132">
        <v>122.7</v>
      </c>
      <c r="V143" s="132">
        <v>77</v>
      </c>
      <c r="W143" s="132">
        <v>133</v>
      </c>
      <c r="X143" s="132">
        <v>58</v>
      </c>
      <c r="Y143" s="132" t="s">
        <v>8422</v>
      </c>
      <c r="Z143" s="132" t="b">
        <v>0</v>
      </c>
      <c r="AA143" s="132">
        <v>0</v>
      </c>
      <c r="AB143" s="132" t="b">
        <v>0</v>
      </c>
      <c r="AC143" s="132">
        <v>51</v>
      </c>
      <c r="AD143" s="132">
        <v>0.312</v>
      </c>
      <c r="AE143" s="132" t="s">
        <v>31</v>
      </c>
      <c r="AF143" s="132" t="s">
        <v>436</v>
      </c>
      <c r="AG143" s="132" t="s">
        <v>6454</v>
      </c>
    </row>
    <row r="144" spans="1:33" x14ac:dyDescent="0.3">
      <c r="A144" s="132" t="s">
        <v>8372</v>
      </c>
      <c r="B144" s="132">
        <v>-1.1100000000000001</v>
      </c>
      <c r="C144" s="132">
        <v>-6.39</v>
      </c>
      <c r="D144" s="132">
        <v>-9.59</v>
      </c>
      <c r="E144" s="132">
        <v>16.14</v>
      </c>
      <c r="F144" s="132">
        <v>7.92</v>
      </c>
      <c r="G144" s="392" t="s">
        <v>1064</v>
      </c>
      <c r="H144" s="345" t="s">
        <v>8372</v>
      </c>
      <c r="I144" s="132">
        <v>224.024</v>
      </c>
      <c r="J144" s="132">
        <v>-42</v>
      </c>
      <c r="K144" s="132">
        <v>-11</v>
      </c>
      <c r="L144" s="132" t="b">
        <v>0</v>
      </c>
      <c r="M144" s="132">
        <v>5.2009999999999996</v>
      </c>
      <c r="N144" s="132">
        <v>4.8659999999999997</v>
      </c>
      <c r="O144" s="132">
        <v>1.069</v>
      </c>
      <c r="P144" s="132">
        <v>5.173</v>
      </c>
      <c r="Q144" s="132">
        <v>1.4E-2</v>
      </c>
      <c r="R144" s="132">
        <v>7.3999999999999996E-2</v>
      </c>
      <c r="S144" s="132">
        <v>2.25</v>
      </c>
      <c r="T144" s="132">
        <v>-128.83699999999999</v>
      </c>
      <c r="U144" s="132">
        <v>2139</v>
      </c>
      <c r="V144" s="132">
        <v>76</v>
      </c>
      <c r="W144" s="132">
        <v>109</v>
      </c>
      <c r="X144" s="132">
        <v>4</v>
      </c>
      <c r="Y144" s="132" t="s">
        <v>8372</v>
      </c>
      <c r="Z144" s="132" t="b">
        <v>1</v>
      </c>
      <c r="AA144" s="132">
        <v>0</v>
      </c>
      <c r="AB144" s="132" t="b">
        <v>0</v>
      </c>
      <c r="AC144" s="132">
        <v>44</v>
      </c>
      <c r="AD144" s="132">
        <v>0.307</v>
      </c>
      <c r="AE144" s="132" t="s">
        <v>24</v>
      </c>
      <c r="AF144" s="132" t="s">
        <v>512</v>
      </c>
      <c r="AG144" s="132" t="s">
        <v>2646</v>
      </c>
    </row>
    <row r="145" spans="1:33" x14ac:dyDescent="0.3">
      <c r="A145" s="132" t="s">
        <v>6524</v>
      </c>
      <c r="B145" s="132">
        <v>-4.91</v>
      </c>
      <c r="C145" s="132">
        <v>-2.29</v>
      </c>
      <c r="D145" s="132">
        <v>3.4</v>
      </c>
      <c r="E145" s="132">
        <v>-6.58</v>
      </c>
      <c r="F145" s="132">
        <v>-9.75</v>
      </c>
      <c r="G145" s="395" t="s">
        <v>6525</v>
      </c>
      <c r="H145" s="345" t="s">
        <v>6524</v>
      </c>
      <c r="I145" s="132">
        <v>0.70799999999999996</v>
      </c>
      <c r="J145" s="132">
        <v>-43</v>
      </c>
      <c r="K145" s="132">
        <v>-35</v>
      </c>
      <c r="L145" s="132" t="b">
        <v>0</v>
      </c>
      <c r="M145" s="132">
        <v>5.2050000000000001</v>
      </c>
      <c r="N145" s="132">
        <v>5.3179999999999996</v>
      </c>
      <c r="O145" s="132">
        <v>0.97899999999999998</v>
      </c>
      <c r="P145" s="132">
        <v>5.6150000000000002</v>
      </c>
      <c r="Q145" s="132">
        <v>1.2999999999999999E-2</v>
      </c>
      <c r="R145" s="132">
        <v>7.1999999999999995E-2</v>
      </c>
      <c r="S145" s="132">
        <v>1.97</v>
      </c>
      <c r="T145" s="132">
        <v>0</v>
      </c>
      <c r="U145" s="132">
        <v>10.65</v>
      </c>
      <c r="V145" s="132">
        <v>-63</v>
      </c>
      <c r="W145" s="132">
        <v>-59</v>
      </c>
      <c r="X145" s="132">
        <v>952</v>
      </c>
      <c r="Y145" s="132" t="s">
        <v>6524</v>
      </c>
      <c r="Z145" s="132" t="b">
        <v>0</v>
      </c>
      <c r="AA145" s="132">
        <v>0</v>
      </c>
      <c r="AB145" s="132" t="b">
        <v>0</v>
      </c>
      <c r="AC145" s="132">
        <v>28</v>
      </c>
      <c r="AD145" s="132">
        <v>0.30199999999999999</v>
      </c>
      <c r="AE145" s="132" t="s">
        <v>24</v>
      </c>
      <c r="AF145" s="132" t="s">
        <v>56</v>
      </c>
      <c r="AG145" s="132" t="s">
        <v>2585</v>
      </c>
    </row>
    <row r="146" spans="1:33" x14ac:dyDescent="0.3">
      <c r="A146" s="132" t="s">
        <v>8426</v>
      </c>
      <c r="B146" s="132">
        <v>-3.28</v>
      </c>
      <c r="C146" s="132">
        <v>-13.1</v>
      </c>
      <c r="D146" s="132">
        <v>-8.09</v>
      </c>
      <c r="E146" s="132">
        <v>-10.41</v>
      </c>
      <c r="F146" s="132">
        <v>-7.16</v>
      </c>
      <c r="G146" s="371" t="s">
        <v>412</v>
      </c>
      <c r="H146" s="412" t="s">
        <v>8426</v>
      </c>
      <c r="I146" s="132">
        <v>10.06</v>
      </c>
      <c r="J146" s="132">
        <v>-34</v>
      </c>
      <c r="K146" s="132">
        <v>-31</v>
      </c>
      <c r="L146" s="132" t="b">
        <v>0</v>
      </c>
      <c r="M146" s="132">
        <v>2.6150000000000002</v>
      </c>
      <c r="N146" s="132">
        <v>2.8769999999999998</v>
      </c>
      <c r="O146" s="132">
        <v>0.90900000000000003</v>
      </c>
      <c r="P146" s="132">
        <v>2.492</v>
      </c>
      <c r="Q146" s="132">
        <v>1.0999999999999999E-2</v>
      </c>
      <c r="R146" s="132">
        <v>2.7E-2</v>
      </c>
      <c r="S146" s="132">
        <v>2.29</v>
      </c>
      <c r="T146" s="132">
        <v>-80.887</v>
      </c>
      <c r="U146" s="132">
        <v>14.59</v>
      </c>
      <c r="V146" s="132">
        <v>-24</v>
      </c>
      <c r="W146" s="132">
        <v>3</v>
      </c>
      <c r="X146" s="132">
        <v>599</v>
      </c>
      <c r="Y146" s="132" t="s">
        <v>8426</v>
      </c>
      <c r="Z146" s="132" t="b">
        <v>1</v>
      </c>
      <c r="AA146" s="132">
        <v>0</v>
      </c>
      <c r="AB146" s="132" t="b">
        <v>0</v>
      </c>
      <c r="AC146" s="132">
        <v>44</v>
      </c>
      <c r="AD146" s="132">
        <v>0.29799999999999999</v>
      </c>
      <c r="AE146" s="132" t="s">
        <v>66</v>
      </c>
      <c r="AF146" s="132" t="s">
        <v>259</v>
      </c>
      <c r="AG146" s="132" t="s">
        <v>498</v>
      </c>
    </row>
    <row r="147" spans="1:33" x14ac:dyDescent="0.3">
      <c r="A147" s="132" t="s">
        <v>8456</v>
      </c>
      <c r="B147" s="132">
        <v>-4.74</v>
      </c>
      <c r="C147" s="132">
        <v>-0.21</v>
      </c>
      <c r="D147" s="132">
        <v>2.4</v>
      </c>
      <c r="E147" s="132">
        <v>-11.62</v>
      </c>
      <c r="F147" s="132">
        <v>-3.81</v>
      </c>
      <c r="G147" s="397" t="s">
        <v>5663</v>
      </c>
      <c r="H147" s="345" t="s">
        <v>8456</v>
      </c>
      <c r="I147" s="132">
        <v>3.41</v>
      </c>
      <c r="J147" s="132">
        <v>-89</v>
      </c>
      <c r="K147" s="132">
        <v>-86</v>
      </c>
      <c r="L147" s="132" t="b">
        <v>0</v>
      </c>
      <c r="M147" s="132">
        <v>3.218</v>
      </c>
      <c r="N147" s="132">
        <v>5.9859999999999998</v>
      </c>
      <c r="O147" s="132">
        <v>0.53800000000000003</v>
      </c>
      <c r="P147" s="132">
        <v>3.4740000000000002</v>
      </c>
      <c r="Q147" s="132">
        <v>3.0000000000000001E-3</v>
      </c>
      <c r="R147" s="132">
        <v>0.01</v>
      </c>
      <c r="S147" s="132">
        <v>4.5599999999999996</v>
      </c>
      <c r="T147" s="132">
        <v>-71.814999999999998</v>
      </c>
      <c r="U147" s="132">
        <v>11.755000000000001</v>
      </c>
      <c r="V147" s="132">
        <v>-69</v>
      </c>
      <c r="W147" s="132">
        <v>-49</v>
      </c>
      <c r="X147" s="132">
        <v>373</v>
      </c>
      <c r="Y147" s="132" t="s">
        <v>8456</v>
      </c>
      <c r="Z147" s="132" t="b">
        <v>0</v>
      </c>
      <c r="AA147" s="132">
        <v>0</v>
      </c>
      <c r="AB147" s="132" t="b">
        <v>0</v>
      </c>
      <c r="AC147" s="132">
        <v>49</v>
      </c>
      <c r="AD147" s="132">
        <v>0.29299999999999998</v>
      </c>
      <c r="AE147" s="132" t="s">
        <v>48</v>
      </c>
      <c r="AF147" s="132" t="s">
        <v>351</v>
      </c>
      <c r="AG147" s="132" t="s">
        <v>2651</v>
      </c>
    </row>
    <row r="148" spans="1:33" x14ac:dyDescent="0.3">
      <c r="A148" s="132" t="s">
        <v>8395</v>
      </c>
      <c r="B148" s="132">
        <v>-1.71</v>
      </c>
      <c r="C148" s="132">
        <v>-5.79</v>
      </c>
      <c r="D148" s="132">
        <v>-8.01</v>
      </c>
      <c r="E148" s="132">
        <v>3.81</v>
      </c>
      <c r="F148" s="132">
        <v>-2.33</v>
      </c>
      <c r="G148" s="387" t="s">
        <v>605</v>
      </c>
      <c r="H148" s="410" t="s">
        <v>8395</v>
      </c>
      <c r="I148" s="132">
        <v>5.9260000000000002</v>
      </c>
      <c r="J148" s="132">
        <v>-62</v>
      </c>
      <c r="K148" s="132">
        <v>-31</v>
      </c>
      <c r="L148" s="132" t="b">
        <v>0</v>
      </c>
      <c r="M148" s="132">
        <v>0.98099999999999998</v>
      </c>
      <c r="N148" s="132">
        <v>2.1339999999999999</v>
      </c>
      <c r="O148" s="132">
        <v>0.46</v>
      </c>
      <c r="P148" s="132">
        <v>1.008</v>
      </c>
      <c r="Q148" s="132">
        <v>3.0000000000000001E-3</v>
      </c>
      <c r="R148" s="132">
        <v>3.0000000000000001E-3</v>
      </c>
      <c r="S148" s="132">
        <v>1.91</v>
      </c>
      <c r="T148" s="132">
        <v>-62.418999999999997</v>
      </c>
      <c r="U148" s="132">
        <v>109.1</v>
      </c>
      <c r="V148" s="132">
        <v>-46</v>
      </c>
      <c r="W148" s="132">
        <v>-54</v>
      </c>
      <c r="X148" s="132">
        <v>96</v>
      </c>
      <c r="Y148" s="132" t="s">
        <v>8395</v>
      </c>
      <c r="Z148" s="132" t="b">
        <v>1</v>
      </c>
      <c r="AA148" s="132">
        <v>0</v>
      </c>
      <c r="AB148" s="132" t="b">
        <v>0</v>
      </c>
      <c r="AC148" s="132">
        <v>39</v>
      </c>
      <c r="AD148" s="132">
        <v>0.28799999999999998</v>
      </c>
      <c r="AE148" s="132" t="s">
        <v>48</v>
      </c>
      <c r="AF148" s="132" t="s">
        <v>153</v>
      </c>
      <c r="AG148" s="132" t="s">
        <v>2569</v>
      </c>
    </row>
    <row r="149" spans="1:33" x14ac:dyDescent="0.3">
      <c r="A149" s="132" t="s">
        <v>6501</v>
      </c>
      <c r="B149" s="132">
        <v>-2.5099999999999998</v>
      </c>
      <c r="C149" s="132">
        <v>-6.17</v>
      </c>
      <c r="D149" s="132">
        <v>-2.5099999999999998</v>
      </c>
      <c r="E149" s="132">
        <v>-6.42</v>
      </c>
      <c r="F149" s="132">
        <v>-6.17</v>
      </c>
      <c r="G149" s="227" t="s">
        <v>404</v>
      </c>
      <c r="H149" s="346" t="s">
        <v>6501</v>
      </c>
      <c r="I149" s="132">
        <v>0.73799999999999999</v>
      </c>
      <c r="J149" s="132">
        <v>-28</v>
      </c>
      <c r="K149" s="132">
        <v>-15</v>
      </c>
      <c r="L149" s="132" t="b">
        <v>0</v>
      </c>
      <c r="M149" s="132">
        <v>1.1919999999999999</v>
      </c>
      <c r="N149" s="132">
        <v>2.6960000000000002</v>
      </c>
      <c r="O149" s="132">
        <v>0.442</v>
      </c>
      <c r="P149" s="132">
        <v>1.236</v>
      </c>
      <c r="Q149" s="132">
        <v>3.0000000000000001E-3</v>
      </c>
      <c r="R149" s="132">
        <v>3.0000000000000001E-3</v>
      </c>
      <c r="S149" s="132">
        <v>1.47</v>
      </c>
      <c r="T149" s="132">
        <v>-38.786000000000001</v>
      </c>
      <c r="U149" s="132">
        <v>70</v>
      </c>
      <c r="V149" s="132">
        <v>-32</v>
      </c>
      <c r="W149" s="132">
        <v>-27</v>
      </c>
      <c r="X149" s="132">
        <v>193</v>
      </c>
      <c r="Y149" s="132" t="s">
        <v>6501</v>
      </c>
      <c r="Z149" s="132" t="b">
        <v>1</v>
      </c>
      <c r="AA149" s="132">
        <v>0</v>
      </c>
      <c r="AB149" s="132" t="b">
        <v>0</v>
      </c>
      <c r="AC149" s="132">
        <v>40</v>
      </c>
      <c r="AD149" s="132">
        <v>0.28299999999999997</v>
      </c>
      <c r="AE149" s="132" t="s">
        <v>245</v>
      </c>
      <c r="AF149" s="132" t="s">
        <v>2852</v>
      </c>
      <c r="AG149" s="132" t="s">
        <v>6054</v>
      </c>
    </row>
    <row r="150" spans="1:33" x14ac:dyDescent="0.3">
      <c r="A150" s="132" t="s">
        <v>8493</v>
      </c>
      <c r="B150" s="132">
        <v>-6.61</v>
      </c>
      <c r="C150" s="132">
        <v>-9.77</v>
      </c>
      <c r="D150" s="132">
        <v>-8.5399999999999991</v>
      </c>
      <c r="E150" s="132">
        <v>10.5</v>
      </c>
      <c r="F150" s="132">
        <v>-1.48</v>
      </c>
      <c r="G150" s="358" t="s">
        <v>43</v>
      </c>
      <c r="H150" s="345" t="s">
        <v>8493</v>
      </c>
      <c r="I150" s="132">
        <v>0.26600000000000001</v>
      </c>
      <c r="J150" s="132">
        <v>-57</v>
      </c>
      <c r="K150" s="132">
        <v>-50</v>
      </c>
      <c r="L150" s="132" t="b">
        <v>0</v>
      </c>
      <c r="M150" s="132">
        <v>2.2469999999999999</v>
      </c>
      <c r="N150" s="132">
        <v>6.9359999999999999</v>
      </c>
      <c r="O150" s="132">
        <v>0.32400000000000001</v>
      </c>
      <c r="P150" s="132">
        <v>3.1589999999999998</v>
      </c>
      <c r="Q150" s="132">
        <v>0</v>
      </c>
      <c r="R150" s="132">
        <v>0</v>
      </c>
      <c r="S150" s="132">
        <v>2.92</v>
      </c>
      <c r="T150" s="132">
        <v>-156.74</v>
      </c>
      <c r="U150" s="132">
        <v>12</v>
      </c>
      <c r="V150" s="132">
        <v>12</v>
      </c>
      <c r="W150" s="132">
        <v>-19</v>
      </c>
      <c r="X150" s="132">
        <v>569</v>
      </c>
      <c r="Y150" s="132" t="s">
        <v>8493</v>
      </c>
      <c r="Z150" s="132" t="b">
        <v>1</v>
      </c>
      <c r="AA150" s="132">
        <v>0</v>
      </c>
      <c r="AB150" s="132" t="b">
        <v>0</v>
      </c>
      <c r="AC150" s="132">
        <v>39</v>
      </c>
      <c r="AD150" s="132">
        <v>0.27800000000000002</v>
      </c>
      <c r="AE150" s="132" t="s">
        <v>245</v>
      </c>
      <c r="AF150" s="132" t="s">
        <v>2850</v>
      </c>
      <c r="AG150" s="132" t="s">
        <v>2665</v>
      </c>
    </row>
    <row r="151" spans="1:33" x14ac:dyDescent="0.3">
      <c r="A151" s="132" t="s">
        <v>9146</v>
      </c>
      <c r="B151" s="132">
        <v>-4.43</v>
      </c>
      <c r="C151" s="132">
        <v>-15.49</v>
      </c>
      <c r="D151" s="132">
        <v>-8.9600000000000009</v>
      </c>
      <c r="E151" s="132">
        <v>-5.62</v>
      </c>
      <c r="F151" s="132">
        <v>-15.67</v>
      </c>
      <c r="G151" s="367" t="s">
        <v>111</v>
      </c>
      <c r="H151" s="410" t="s">
        <v>9146</v>
      </c>
      <c r="I151" s="132">
        <v>0.22700000000000001</v>
      </c>
      <c r="J151" s="132">
        <v>-97</v>
      </c>
      <c r="K151" s="132">
        <v>-92</v>
      </c>
      <c r="L151" s="132" t="b">
        <v>0</v>
      </c>
      <c r="M151" s="132">
        <v>-0.48899999999999999</v>
      </c>
      <c r="N151" s="132">
        <v>6.0910000000000002</v>
      </c>
      <c r="O151" s="132">
        <v>-0.08</v>
      </c>
      <c r="P151" s="132">
        <v>-0.46200000000000002</v>
      </c>
      <c r="Q151" s="132">
        <v>-1E-3</v>
      </c>
      <c r="R151" s="132">
        <v>0</v>
      </c>
      <c r="S151" s="132">
        <v>4.7699999999999996</v>
      </c>
      <c r="T151" s="132">
        <v>-87.882000000000005</v>
      </c>
      <c r="U151" s="132">
        <v>2.2650000000000001</v>
      </c>
      <c r="V151" s="132">
        <v>27</v>
      </c>
      <c r="W151" s="132">
        <v>-11</v>
      </c>
      <c r="X151" s="132">
        <v>1850</v>
      </c>
      <c r="Y151" s="132" t="s">
        <v>9146</v>
      </c>
      <c r="Z151" s="132" t="b">
        <v>1</v>
      </c>
      <c r="AA151" s="132">
        <v>0</v>
      </c>
      <c r="AB151" s="132" t="b">
        <v>0</v>
      </c>
      <c r="AC151" s="132">
        <v>42</v>
      </c>
      <c r="AD151" s="132">
        <v>0.27300000000000002</v>
      </c>
      <c r="AE151" s="132" t="s">
        <v>44</v>
      </c>
      <c r="AF151" s="132" t="s">
        <v>2853</v>
      </c>
      <c r="AG151" s="132" t="s">
        <v>500</v>
      </c>
    </row>
    <row r="152" spans="1:33" x14ac:dyDescent="0.3">
      <c r="A152" s="132" t="s">
        <v>8390</v>
      </c>
      <c r="B152" s="132">
        <v>1.47</v>
      </c>
      <c r="C152" s="132">
        <v>-9.6199999999999992</v>
      </c>
      <c r="D152" s="132">
        <v>-12.82</v>
      </c>
      <c r="E152" s="132">
        <v>-4.01</v>
      </c>
      <c r="F152" s="132">
        <v>-2.93</v>
      </c>
      <c r="G152" s="371" t="s">
        <v>153</v>
      </c>
      <c r="H152" s="412" t="s">
        <v>8390</v>
      </c>
      <c r="I152" s="132">
        <v>96.632000000000005</v>
      </c>
      <c r="J152" s="132">
        <v>-23</v>
      </c>
      <c r="K152" s="132">
        <v>-14</v>
      </c>
      <c r="L152" s="132" t="b">
        <v>0</v>
      </c>
      <c r="M152" s="132">
        <v>-0.55200000000000005</v>
      </c>
      <c r="N152" s="132">
        <v>4.883</v>
      </c>
      <c r="O152" s="132">
        <v>-0.113</v>
      </c>
      <c r="P152" s="132">
        <v>-0.223</v>
      </c>
      <c r="Q152" s="132">
        <v>0</v>
      </c>
      <c r="R152" s="132">
        <v>0</v>
      </c>
      <c r="S152" s="132">
        <v>2.04</v>
      </c>
      <c r="T152" s="132">
        <v>-62.27</v>
      </c>
      <c r="U152" s="132">
        <v>168.12</v>
      </c>
      <c r="V152" s="132">
        <v>60</v>
      </c>
      <c r="W152" s="132">
        <v>115</v>
      </c>
      <c r="X152" s="132">
        <v>58</v>
      </c>
      <c r="Y152" s="132" t="s">
        <v>8390</v>
      </c>
      <c r="Z152" s="132" t="b">
        <v>1</v>
      </c>
      <c r="AA152" s="132">
        <v>0</v>
      </c>
      <c r="AB152" s="132" t="b">
        <v>0</v>
      </c>
      <c r="AC152" s="132">
        <v>46</v>
      </c>
      <c r="AD152" s="132">
        <v>0.26800000000000002</v>
      </c>
      <c r="AE152" s="132" t="s">
        <v>44</v>
      </c>
      <c r="AF152" s="132" t="s">
        <v>111</v>
      </c>
      <c r="AG152" s="132" t="s">
        <v>2635</v>
      </c>
    </row>
    <row r="153" spans="1:33" x14ac:dyDescent="0.3">
      <c r="A153" s="132" t="s">
        <v>8359</v>
      </c>
      <c r="B153" s="132">
        <v>-3.1</v>
      </c>
      <c r="C153" s="132">
        <v>-18.95</v>
      </c>
      <c r="D153" s="132">
        <v>-19.989999999999998</v>
      </c>
      <c r="E153" s="132">
        <v>-6.49</v>
      </c>
      <c r="F153" s="132">
        <v>-8.09</v>
      </c>
      <c r="G153" s="380" t="s">
        <v>5665</v>
      </c>
      <c r="H153" s="411" t="s">
        <v>8359</v>
      </c>
      <c r="I153" s="132">
        <v>4.5919999999999996</v>
      </c>
      <c r="J153" s="132">
        <v>-56</v>
      </c>
      <c r="K153" s="132">
        <v>-21</v>
      </c>
      <c r="L153" s="132" t="b">
        <v>0</v>
      </c>
      <c r="M153" s="132">
        <v>-0.72299999999999998</v>
      </c>
      <c r="N153" s="132">
        <v>5.9119999999999999</v>
      </c>
      <c r="O153" s="132">
        <v>-0.122</v>
      </c>
      <c r="P153" s="132">
        <v>-1.603</v>
      </c>
      <c r="Q153" s="132">
        <v>-1E-3</v>
      </c>
      <c r="R153" s="132">
        <v>2E-3</v>
      </c>
      <c r="S153" s="132">
        <v>2.65</v>
      </c>
      <c r="T153" s="132">
        <v>-85.168999999999997</v>
      </c>
      <c r="U153" s="132">
        <v>25.66</v>
      </c>
      <c r="V153" s="132">
        <v>17</v>
      </c>
      <c r="W153" s="132">
        <v>-4</v>
      </c>
      <c r="X153" s="132">
        <v>293</v>
      </c>
      <c r="Y153" s="132" t="s">
        <v>8359</v>
      </c>
      <c r="Z153" s="132" t="b">
        <v>1</v>
      </c>
      <c r="AA153" s="132">
        <v>0</v>
      </c>
      <c r="AB153" s="132" t="b">
        <v>0</v>
      </c>
      <c r="AC153" s="132">
        <v>39</v>
      </c>
      <c r="AD153" s="132">
        <v>0.26300000000000001</v>
      </c>
      <c r="AE153" s="132" t="s">
        <v>44</v>
      </c>
      <c r="AF153" s="132" t="s">
        <v>288</v>
      </c>
      <c r="AG153" s="132" t="s">
        <v>2728</v>
      </c>
    </row>
    <row r="154" spans="1:33" x14ac:dyDescent="0.3">
      <c r="A154" s="132" t="s">
        <v>8502</v>
      </c>
      <c r="B154" s="132">
        <v>-8.01</v>
      </c>
      <c r="C154" s="132">
        <v>-5.68</v>
      </c>
      <c r="D154" s="132">
        <v>-7.05</v>
      </c>
      <c r="E154" s="132">
        <v>-7.63</v>
      </c>
      <c r="F154" s="132">
        <v>1.36</v>
      </c>
      <c r="G154" s="404" t="s">
        <v>153</v>
      </c>
      <c r="H154" s="348" t="s">
        <v>8502</v>
      </c>
      <c r="I154" s="132">
        <v>0.377</v>
      </c>
      <c r="J154" s="132">
        <v>-68</v>
      </c>
      <c r="K154" s="132">
        <v>-59</v>
      </c>
      <c r="L154" s="132" t="b">
        <v>0</v>
      </c>
      <c r="M154" s="132">
        <v>-1.367</v>
      </c>
      <c r="N154" s="132">
        <v>8.6419999999999995</v>
      </c>
      <c r="O154" s="132">
        <v>-0.158</v>
      </c>
      <c r="P154" s="132">
        <v>-1.359</v>
      </c>
      <c r="Q154" s="132">
        <v>-2E-3</v>
      </c>
      <c r="R154" s="132">
        <v>2E-3</v>
      </c>
      <c r="S154" s="132">
        <v>4.8899999999999997</v>
      </c>
      <c r="T154" s="132">
        <v>-223.601</v>
      </c>
      <c r="U154" s="132">
        <v>22.4</v>
      </c>
      <c r="V154" s="132">
        <v>184</v>
      </c>
      <c r="W154" s="132">
        <v>194</v>
      </c>
      <c r="X154" s="132">
        <v>182</v>
      </c>
      <c r="Y154" s="132" t="s">
        <v>8502</v>
      </c>
      <c r="Z154" s="132" t="b">
        <v>0</v>
      </c>
      <c r="AA154" s="132">
        <v>0</v>
      </c>
      <c r="AB154" s="132" t="b">
        <v>0</v>
      </c>
      <c r="AC154" s="132">
        <v>42</v>
      </c>
      <c r="AD154" s="132">
        <v>0.25900000000000001</v>
      </c>
      <c r="AE154" s="132" t="s">
        <v>102</v>
      </c>
      <c r="AF154" s="132" t="s">
        <v>101</v>
      </c>
      <c r="AG154" s="132" t="s">
        <v>2709</v>
      </c>
    </row>
    <row r="155" spans="1:33" x14ac:dyDescent="0.3">
      <c r="A155" s="132" t="s">
        <v>8411</v>
      </c>
      <c r="B155" s="132">
        <v>0.46</v>
      </c>
      <c r="C155" s="132">
        <v>-2.97</v>
      </c>
      <c r="D155" s="132">
        <v>-5.78</v>
      </c>
      <c r="E155" s="132">
        <v>0.38</v>
      </c>
      <c r="F155" s="132">
        <v>-2.25</v>
      </c>
      <c r="G155" s="373" t="s">
        <v>221</v>
      </c>
      <c r="H155" s="346" t="s">
        <v>8411</v>
      </c>
      <c r="I155" s="132">
        <v>4.8520000000000003</v>
      </c>
      <c r="J155" s="132">
        <v>-35</v>
      </c>
      <c r="K155" s="132">
        <v>-14</v>
      </c>
      <c r="L155" s="132" t="b">
        <v>0</v>
      </c>
      <c r="M155" s="132">
        <v>-2.492</v>
      </c>
      <c r="N155" s="132">
        <v>4.093</v>
      </c>
      <c r="O155" s="132">
        <v>-0.60899999999999999</v>
      </c>
      <c r="P155" s="132">
        <v>-2.0049999999999999</v>
      </c>
      <c r="Q155" s="132">
        <v>5.0000000000000001E-3</v>
      </c>
      <c r="R155" s="132">
        <v>-8.9999999999999993E-3</v>
      </c>
      <c r="S155" s="132">
        <v>1.91</v>
      </c>
      <c r="T155" s="132">
        <v>-44.06</v>
      </c>
      <c r="U155" s="132">
        <v>130.5</v>
      </c>
      <c r="V155" s="132">
        <v>-12</v>
      </c>
      <c r="W155" s="132">
        <v>-17</v>
      </c>
      <c r="X155" s="132">
        <v>80</v>
      </c>
      <c r="Y155" s="132" t="s">
        <v>8411</v>
      </c>
      <c r="Z155" s="132" t="b">
        <v>1</v>
      </c>
      <c r="AA155" s="132">
        <v>0</v>
      </c>
      <c r="AB155" s="132" t="b">
        <v>0</v>
      </c>
      <c r="AC155" s="132">
        <v>49</v>
      </c>
      <c r="AD155" s="132">
        <v>0.254</v>
      </c>
      <c r="AE155" s="132" t="s">
        <v>66</v>
      </c>
      <c r="AF155" s="132" t="s">
        <v>259</v>
      </c>
      <c r="AG155" s="132" t="s">
        <v>2503</v>
      </c>
    </row>
    <row r="156" spans="1:33" x14ac:dyDescent="0.3">
      <c r="A156" s="132" t="s">
        <v>8497</v>
      </c>
      <c r="B156" s="132">
        <v>-1.28</v>
      </c>
      <c r="C156" s="132">
        <v>9.07</v>
      </c>
      <c r="D156" s="132">
        <v>0.13</v>
      </c>
      <c r="E156" s="132">
        <v>60.92</v>
      </c>
      <c r="F156" s="132">
        <v>45.28</v>
      </c>
      <c r="G156" s="386" t="s">
        <v>111</v>
      </c>
      <c r="H156" s="348" t="s">
        <v>8497</v>
      </c>
      <c r="I156" s="132">
        <v>0.23100000000000001</v>
      </c>
      <c r="J156" s="132">
        <v>-90</v>
      </c>
      <c r="K156" s="132">
        <v>-71</v>
      </c>
      <c r="L156" s="132" t="b">
        <v>1</v>
      </c>
      <c r="M156" s="132">
        <v>-11.566000000000001</v>
      </c>
      <c r="N156" s="132">
        <v>17.254000000000001</v>
      </c>
      <c r="O156" s="132">
        <v>-0.67</v>
      </c>
      <c r="P156" s="132">
        <v>-2.093</v>
      </c>
      <c r="Q156" s="132">
        <v>-1E-3</v>
      </c>
      <c r="R156" s="132">
        <v>2E-3</v>
      </c>
      <c r="S156" s="132">
        <v>3.47</v>
      </c>
      <c r="T156" s="132">
        <v>-74.906000000000006</v>
      </c>
      <c r="U156" s="132">
        <v>0.77</v>
      </c>
      <c r="V156" s="132">
        <v>80</v>
      </c>
      <c r="W156" s="132">
        <v>36</v>
      </c>
      <c r="X156" s="132">
        <v>7490</v>
      </c>
      <c r="Y156" s="132" t="s">
        <v>8497</v>
      </c>
      <c r="Z156" s="132" t="b">
        <v>1</v>
      </c>
      <c r="AA156" s="132">
        <v>0</v>
      </c>
      <c r="AB156" s="132" t="b">
        <v>1</v>
      </c>
      <c r="AC156" s="132">
        <v>46</v>
      </c>
      <c r="AD156" s="132">
        <v>0.249</v>
      </c>
      <c r="AE156" s="132" t="s">
        <v>102</v>
      </c>
      <c r="AF156" s="132" t="s">
        <v>101</v>
      </c>
      <c r="AG156" s="132" t="s">
        <v>2709</v>
      </c>
    </row>
    <row r="157" spans="1:33" x14ac:dyDescent="0.3">
      <c r="A157" s="132" t="s">
        <v>8496</v>
      </c>
      <c r="B157" s="132">
        <v>-2.17</v>
      </c>
      <c r="C157" s="132">
        <v>-11.39</v>
      </c>
      <c r="D157" s="132">
        <v>-7.06</v>
      </c>
      <c r="E157" s="132">
        <v>-4.25</v>
      </c>
      <c r="F157" s="132">
        <v>-4.3600000000000003</v>
      </c>
      <c r="G157" s="229" t="s">
        <v>351</v>
      </c>
      <c r="H157" s="410" t="s">
        <v>8496</v>
      </c>
      <c r="I157" s="132">
        <v>0.378</v>
      </c>
      <c r="J157" s="132">
        <v>-49</v>
      </c>
      <c r="K157" s="132">
        <v>-31</v>
      </c>
      <c r="L157" s="132" t="b">
        <v>0</v>
      </c>
      <c r="M157" s="132">
        <v>-5.069</v>
      </c>
      <c r="N157" s="132">
        <v>2.9849999999999999</v>
      </c>
      <c r="O157" s="132">
        <v>-1.698</v>
      </c>
      <c r="P157" s="132">
        <v>-5.2130000000000001</v>
      </c>
      <c r="Q157" s="132">
        <v>3.7999999999999999E-2</v>
      </c>
      <c r="R157" s="132">
        <v>-0.19800000000000001</v>
      </c>
      <c r="S157" s="132">
        <v>2.11</v>
      </c>
      <c r="T157" s="132">
        <v>-38.695</v>
      </c>
      <c r="U157" s="132">
        <v>17.12</v>
      </c>
      <c r="V157" s="132">
        <v>23</v>
      </c>
      <c r="W157" s="132">
        <v>9</v>
      </c>
      <c r="X157" s="132">
        <v>552</v>
      </c>
      <c r="Y157" s="132" t="s">
        <v>8496</v>
      </c>
      <c r="Z157" s="132" t="b">
        <v>1</v>
      </c>
      <c r="AA157" s="132">
        <v>0</v>
      </c>
      <c r="AB157" s="132" t="b">
        <v>0</v>
      </c>
      <c r="AC157" s="132">
        <v>42</v>
      </c>
      <c r="AD157" s="132">
        <v>0.24399999999999999</v>
      </c>
      <c r="AE157" s="132" t="s">
        <v>24</v>
      </c>
      <c r="AF157" s="132" t="s">
        <v>502</v>
      </c>
      <c r="AG157" s="132" t="s">
        <v>2581</v>
      </c>
    </row>
    <row r="158" spans="1:33" x14ac:dyDescent="0.3">
      <c r="A158" s="132" t="s">
        <v>8410</v>
      </c>
      <c r="B158" s="132">
        <v>1.65</v>
      </c>
      <c r="C158" s="132">
        <v>1.84</v>
      </c>
      <c r="D158" s="132">
        <v>-1.1599999999999999</v>
      </c>
      <c r="E158" s="132">
        <v>14.21</v>
      </c>
      <c r="F158" s="132">
        <v>3.84</v>
      </c>
      <c r="G158" s="374" t="s">
        <v>109</v>
      </c>
      <c r="H158" s="348" t="s">
        <v>8410</v>
      </c>
      <c r="I158" s="132">
        <v>4.5140000000000002</v>
      </c>
      <c r="J158" s="132">
        <v>-32</v>
      </c>
      <c r="K158" s="132">
        <v>-7</v>
      </c>
      <c r="L158" s="132" t="b">
        <v>1</v>
      </c>
      <c r="M158" s="132">
        <v>-6.8849999999999998</v>
      </c>
      <c r="N158" s="132">
        <v>3.472</v>
      </c>
      <c r="O158" s="132">
        <v>-1.9830000000000001</v>
      </c>
      <c r="P158" s="132">
        <v>-6.3559999999999999</v>
      </c>
      <c r="Q158" s="132">
        <v>5.0999999999999997E-2</v>
      </c>
      <c r="R158" s="132">
        <v>-0.32500000000000001</v>
      </c>
      <c r="S158" s="132">
        <v>2.0499999999999998</v>
      </c>
      <c r="T158" s="132">
        <v>8.8170000000000002</v>
      </c>
      <c r="U158" s="132">
        <v>221.8</v>
      </c>
      <c r="V158" s="132">
        <v>-4</v>
      </c>
      <c r="W158" s="132">
        <v>15</v>
      </c>
      <c r="X158" s="132">
        <v>44</v>
      </c>
      <c r="Y158" s="132" t="s">
        <v>8410</v>
      </c>
      <c r="Z158" s="132" t="b">
        <v>1</v>
      </c>
      <c r="AA158" s="132">
        <v>0</v>
      </c>
      <c r="AB158" s="132" t="b">
        <v>1</v>
      </c>
      <c r="AC158" s="132">
        <v>46</v>
      </c>
      <c r="AD158" s="132">
        <v>0.23899999999999999</v>
      </c>
      <c r="AE158" s="132" t="s">
        <v>31</v>
      </c>
      <c r="AF158" s="132" t="s">
        <v>109</v>
      </c>
      <c r="AG158" s="132" t="s">
        <v>2615</v>
      </c>
    </row>
    <row r="159" spans="1:33" x14ac:dyDescent="0.3">
      <c r="A159" s="132" t="s">
        <v>8463</v>
      </c>
      <c r="B159" s="132">
        <v>-3.43</v>
      </c>
      <c r="C159" s="132">
        <v>5.15</v>
      </c>
      <c r="D159" s="132">
        <v>12.19</v>
      </c>
      <c r="E159" s="132">
        <v>-13.35</v>
      </c>
      <c r="F159" s="132">
        <v>-8.2100000000000009</v>
      </c>
      <c r="G159" s="385" t="s">
        <v>8404</v>
      </c>
      <c r="H159" s="352" t="s">
        <v>8463</v>
      </c>
      <c r="I159" s="132">
        <v>2.1349999999999998</v>
      </c>
      <c r="J159" s="132">
        <v>-70</v>
      </c>
      <c r="K159" s="132">
        <v>-64</v>
      </c>
      <c r="L159" s="132" t="b">
        <v>1</v>
      </c>
      <c r="M159" s="132">
        <v>-13.678000000000001</v>
      </c>
      <c r="N159" s="132">
        <v>6.657</v>
      </c>
      <c r="O159" s="132">
        <v>-2.0550000000000002</v>
      </c>
      <c r="P159" s="132">
        <v>-13.752000000000001</v>
      </c>
      <c r="Q159" s="132">
        <v>5.7000000000000002E-2</v>
      </c>
      <c r="R159" s="132">
        <v>-0.78200000000000003</v>
      </c>
      <c r="S159" s="132">
        <v>2.38</v>
      </c>
      <c r="T159" s="132">
        <v>-47.668999999999997</v>
      </c>
      <c r="U159" s="132">
        <v>28.16</v>
      </c>
      <c r="V159" s="132">
        <v>33</v>
      </c>
      <c r="W159" s="132">
        <v>32</v>
      </c>
      <c r="X159" s="132">
        <v>297</v>
      </c>
      <c r="Y159" s="132" t="s">
        <v>8463</v>
      </c>
      <c r="Z159" s="132" t="b">
        <v>0</v>
      </c>
      <c r="AA159" s="132">
        <v>0</v>
      </c>
      <c r="AB159" s="132" t="b">
        <v>0</v>
      </c>
      <c r="AC159" s="132">
        <v>46</v>
      </c>
      <c r="AD159" s="132">
        <v>0.23400000000000001</v>
      </c>
      <c r="AE159" s="132" t="s">
        <v>24</v>
      </c>
      <c r="AF159" s="132" t="s">
        <v>133</v>
      </c>
      <c r="AG159" s="132" t="s">
        <v>506</v>
      </c>
    </row>
    <row r="160" spans="1:33" x14ac:dyDescent="0.3">
      <c r="A160" s="132" t="s">
        <v>8457</v>
      </c>
      <c r="B160" s="132">
        <v>1.79</v>
      </c>
      <c r="C160" s="132">
        <v>4.92</v>
      </c>
      <c r="D160" s="132">
        <v>2.91</v>
      </c>
      <c r="E160" s="132">
        <v>-2.85</v>
      </c>
      <c r="F160" s="132">
        <v>-2.66</v>
      </c>
      <c r="G160" s="388" t="s">
        <v>5673</v>
      </c>
      <c r="H160" s="346" t="s">
        <v>8457</v>
      </c>
      <c r="I160" s="132">
        <v>1.2230000000000001</v>
      </c>
      <c r="J160" s="132">
        <v>-50</v>
      </c>
      <c r="K160" s="132">
        <v>-33</v>
      </c>
      <c r="L160" s="132" t="b">
        <v>1</v>
      </c>
      <c r="M160" s="132">
        <v>-5.7140000000000004</v>
      </c>
      <c r="N160" s="132">
        <v>2.7450000000000001</v>
      </c>
      <c r="O160" s="132">
        <v>-2.0819999999999999</v>
      </c>
      <c r="P160" s="132">
        <v>-5.9340000000000002</v>
      </c>
      <c r="Q160" s="132">
        <v>5.8000000000000003E-2</v>
      </c>
      <c r="R160" s="132">
        <v>-0.34200000000000003</v>
      </c>
      <c r="S160" s="132">
        <v>2.68</v>
      </c>
      <c r="T160" s="132">
        <v>7.2969999999999997</v>
      </c>
      <c r="U160" s="132">
        <v>102.4</v>
      </c>
      <c r="V160" s="132">
        <v>68</v>
      </c>
      <c r="W160" s="132">
        <v>75</v>
      </c>
      <c r="X160" s="132">
        <v>72</v>
      </c>
      <c r="Y160" s="132" t="s">
        <v>8457</v>
      </c>
      <c r="Z160" s="132" t="b">
        <v>1</v>
      </c>
      <c r="AA160" s="132">
        <v>0</v>
      </c>
      <c r="AB160" s="132" t="b">
        <v>1</v>
      </c>
      <c r="AC160" s="132">
        <v>43</v>
      </c>
      <c r="AD160" s="132">
        <v>0.22900000000000001</v>
      </c>
      <c r="AE160" s="132" t="s">
        <v>36</v>
      </c>
      <c r="AF160" s="132" t="s">
        <v>408</v>
      </c>
      <c r="AG160" s="132" t="s">
        <v>496</v>
      </c>
    </row>
    <row r="161" spans="1:33" x14ac:dyDescent="0.3">
      <c r="A161" s="132" t="s">
        <v>6505</v>
      </c>
      <c r="B161" s="132">
        <v>-1.44</v>
      </c>
      <c r="C161" s="132">
        <v>-10.14</v>
      </c>
      <c r="D161" s="132">
        <v>-8.65</v>
      </c>
      <c r="E161" s="132">
        <v>-10.31</v>
      </c>
      <c r="F161" s="132">
        <v>-11.43</v>
      </c>
      <c r="G161" s="390" t="s">
        <v>153</v>
      </c>
      <c r="H161" s="345" t="s">
        <v>6505</v>
      </c>
      <c r="I161" s="132">
        <v>6.6539999999999999</v>
      </c>
      <c r="J161" s="132">
        <v>-47</v>
      </c>
      <c r="K161" s="132">
        <v>-34</v>
      </c>
      <c r="L161" s="132" t="b">
        <v>0</v>
      </c>
      <c r="M161" s="132">
        <v>-6.73</v>
      </c>
      <c r="N161" s="132">
        <v>2.875</v>
      </c>
      <c r="O161" s="132">
        <v>-2.3410000000000002</v>
      </c>
      <c r="P161" s="132">
        <v>-6.9189999999999996</v>
      </c>
      <c r="Q161" s="132">
        <v>7.0000000000000007E-2</v>
      </c>
      <c r="R161" s="132">
        <v>-0.48699999999999999</v>
      </c>
      <c r="S161" s="132">
        <v>2.1</v>
      </c>
      <c r="T161" s="132">
        <v>-24.045000000000002</v>
      </c>
      <c r="U161" s="132">
        <v>89.1</v>
      </c>
      <c r="V161" s="132">
        <v>0</v>
      </c>
      <c r="W161" s="132">
        <v>3</v>
      </c>
      <c r="X161" s="132">
        <v>106</v>
      </c>
      <c r="Y161" s="132" t="s">
        <v>6505</v>
      </c>
      <c r="Z161" s="132" t="b">
        <v>1</v>
      </c>
      <c r="AA161" s="132">
        <v>0</v>
      </c>
      <c r="AB161" s="132" t="b">
        <v>0</v>
      </c>
      <c r="AC161" s="132">
        <v>42</v>
      </c>
      <c r="AD161" s="132">
        <v>0.224</v>
      </c>
      <c r="AE161" s="132" t="s">
        <v>36</v>
      </c>
      <c r="AF161" s="132" t="s">
        <v>365</v>
      </c>
      <c r="AG161" s="132" t="s">
        <v>5747</v>
      </c>
    </row>
    <row r="162" spans="1:33" x14ac:dyDescent="0.3">
      <c r="A162" s="132" t="s">
        <v>8448</v>
      </c>
      <c r="B162" s="132">
        <v>-5.89</v>
      </c>
      <c r="C162" s="132">
        <v>-6.6</v>
      </c>
      <c r="D162" s="132">
        <v>-8.73</v>
      </c>
      <c r="E162" s="132">
        <v>-10.97</v>
      </c>
      <c r="F162" s="132">
        <v>-9.16</v>
      </c>
      <c r="G162" s="393" t="s">
        <v>259</v>
      </c>
      <c r="H162" s="288" t="s">
        <v>8448</v>
      </c>
      <c r="I162" s="132">
        <v>26.581</v>
      </c>
      <c r="J162" s="132">
        <v>-23</v>
      </c>
      <c r="K162" s="132">
        <v>-16</v>
      </c>
      <c r="L162" s="132" t="b">
        <v>0</v>
      </c>
      <c r="M162" s="132">
        <v>-3.8610000000000002</v>
      </c>
      <c r="N162" s="132">
        <v>1.617</v>
      </c>
      <c r="O162" s="132">
        <v>-2.3879999999999999</v>
      </c>
      <c r="P162" s="132">
        <v>-3.9649999999999999</v>
      </c>
      <c r="Q162" s="132">
        <v>7.3999999999999996E-2</v>
      </c>
      <c r="R162" s="132">
        <v>-0.29199999999999998</v>
      </c>
      <c r="S162" s="132">
        <v>1.82</v>
      </c>
      <c r="T162" s="132">
        <v>-67.328999999999994</v>
      </c>
      <c r="U162" s="132">
        <v>9.9380000000000006</v>
      </c>
      <c r="V162" s="132">
        <v>28</v>
      </c>
      <c r="W162" s="132">
        <v>78</v>
      </c>
      <c r="X162" s="132">
        <v>1103</v>
      </c>
      <c r="Y162" s="132" t="s">
        <v>8448</v>
      </c>
      <c r="Z162" s="132" t="b">
        <v>1</v>
      </c>
      <c r="AA162" s="132">
        <v>0</v>
      </c>
      <c r="AB162" s="132" t="b">
        <v>0</v>
      </c>
      <c r="AC162" s="132">
        <v>39</v>
      </c>
      <c r="AD162" s="132">
        <v>0.22</v>
      </c>
      <c r="AE162" s="132" t="s">
        <v>44</v>
      </c>
      <c r="AF162" s="132" t="s">
        <v>43</v>
      </c>
      <c r="AG162" s="132" t="s">
        <v>2514</v>
      </c>
    </row>
    <row r="163" spans="1:33" x14ac:dyDescent="0.3">
      <c r="A163" s="132" t="s">
        <v>8458</v>
      </c>
      <c r="B163" s="132">
        <v>-10.82</v>
      </c>
      <c r="C163" s="132">
        <v>-1.53</v>
      </c>
      <c r="D163" s="132">
        <v>22.64</v>
      </c>
      <c r="E163" s="132">
        <v>-21.49</v>
      </c>
      <c r="F163" s="132">
        <v>-22.27</v>
      </c>
      <c r="G163" s="336" t="s">
        <v>8459</v>
      </c>
      <c r="H163" s="345" t="s">
        <v>8458</v>
      </c>
      <c r="I163" s="132">
        <v>0.64300000000000002</v>
      </c>
      <c r="J163" s="132">
        <v>-81</v>
      </c>
      <c r="K163" s="132">
        <v>-75</v>
      </c>
      <c r="L163" s="132" t="b">
        <v>0</v>
      </c>
      <c r="M163" s="132">
        <v>-30.277000000000001</v>
      </c>
      <c r="N163" s="132">
        <v>12.526999999999999</v>
      </c>
      <c r="O163" s="132">
        <v>-2.4169999999999998</v>
      </c>
      <c r="P163" s="132">
        <v>-27.395</v>
      </c>
      <c r="Q163" s="132">
        <v>7.0999999999999994E-2</v>
      </c>
      <c r="R163" s="132">
        <v>-1.9359999999999999</v>
      </c>
      <c r="S163" s="132">
        <v>4.6399999999999997</v>
      </c>
      <c r="T163" s="132">
        <v>-63.055999999999997</v>
      </c>
      <c r="U163" s="132">
        <v>11.62</v>
      </c>
      <c r="V163" s="132">
        <v>-4</v>
      </c>
      <c r="W163" s="132">
        <v>18</v>
      </c>
      <c r="X163" s="132">
        <v>370</v>
      </c>
      <c r="Y163" s="132" t="s">
        <v>8458</v>
      </c>
      <c r="Z163" s="132" t="b">
        <v>0</v>
      </c>
      <c r="AA163" s="132">
        <v>0</v>
      </c>
      <c r="AB163" s="132" t="b">
        <v>0</v>
      </c>
      <c r="AC163" s="132">
        <v>45</v>
      </c>
      <c r="AD163" s="132">
        <v>0.215</v>
      </c>
      <c r="AE163" s="132" t="s">
        <v>44</v>
      </c>
      <c r="AF163" s="132" t="s">
        <v>2853</v>
      </c>
      <c r="AG163" s="132" t="s">
        <v>2678</v>
      </c>
    </row>
    <row r="164" spans="1:33" x14ac:dyDescent="0.3">
      <c r="A164" s="132" t="s">
        <v>8402</v>
      </c>
      <c r="B164" s="132">
        <v>-5.43</v>
      </c>
      <c r="C164" s="132">
        <v>-3.5</v>
      </c>
      <c r="D164" s="132">
        <v>-4.3600000000000003</v>
      </c>
      <c r="E164" s="132">
        <v>4.96</v>
      </c>
      <c r="F164" s="132">
        <v>-4.3600000000000003</v>
      </c>
      <c r="G164" s="434" t="s">
        <v>160</v>
      </c>
      <c r="H164" s="410" t="s">
        <v>8402</v>
      </c>
      <c r="I164" s="132">
        <v>16.794</v>
      </c>
      <c r="J164" s="132">
        <v>-25</v>
      </c>
      <c r="K164" s="132">
        <v>-7</v>
      </c>
      <c r="L164" s="132" t="b">
        <v>0</v>
      </c>
      <c r="M164" s="132">
        <v>-3.3180000000000001</v>
      </c>
      <c r="N164" s="132">
        <v>1.1850000000000001</v>
      </c>
      <c r="O164" s="132">
        <v>-2.8010000000000002</v>
      </c>
      <c r="P164" s="132">
        <v>-3.2349999999999999</v>
      </c>
      <c r="Q164" s="132">
        <v>9.9000000000000005E-2</v>
      </c>
      <c r="R164" s="132">
        <v>-0.31900000000000001</v>
      </c>
      <c r="S164" s="132">
        <v>1.93</v>
      </c>
      <c r="T164" s="132">
        <v>-218.72300000000001</v>
      </c>
      <c r="U164" s="132">
        <v>5.92</v>
      </c>
      <c r="V164" s="132">
        <v>-21</v>
      </c>
      <c r="W164" s="132">
        <v>3</v>
      </c>
      <c r="X164" s="132">
        <v>1749</v>
      </c>
      <c r="Y164" s="132" t="s">
        <v>8402</v>
      </c>
      <c r="Z164" s="132" t="b">
        <v>1</v>
      </c>
      <c r="AA164" s="132">
        <v>0</v>
      </c>
      <c r="AB164" s="132" t="b">
        <v>0</v>
      </c>
      <c r="AC164" s="132">
        <v>44</v>
      </c>
      <c r="AD164" s="132">
        <v>0.21</v>
      </c>
      <c r="AE164" s="132" t="s">
        <v>36</v>
      </c>
      <c r="AF164" s="132" t="s">
        <v>202</v>
      </c>
      <c r="AG164" s="132" t="s">
        <v>2643</v>
      </c>
    </row>
    <row r="165" spans="1:33" x14ac:dyDescent="0.3">
      <c r="A165" s="132" t="s">
        <v>8409</v>
      </c>
      <c r="B165" s="132">
        <v>1.24</v>
      </c>
      <c r="C165" s="132">
        <v>-9.49</v>
      </c>
      <c r="D165" s="132">
        <v>-14.54</v>
      </c>
      <c r="E165" s="132">
        <v>-1.49</v>
      </c>
      <c r="F165" s="132">
        <v>-5.37</v>
      </c>
      <c r="G165" s="435" t="s">
        <v>573</v>
      </c>
      <c r="H165" s="412" t="s">
        <v>8409</v>
      </c>
      <c r="I165" s="132">
        <v>2.6909999999999998</v>
      </c>
      <c r="J165" s="132">
        <v>-61</v>
      </c>
      <c r="K165" s="132">
        <v>-27</v>
      </c>
      <c r="L165" s="132" t="b">
        <v>0</v>
      </c>
      <c r="M165" s="132">
        <v>-10.486000000000001</v>
      </c>
      <c r="N165" s="132">
        <v>3.62</v>
      </c>
      <c r="O165" s="132">
        <v>-2.8969999999999998</v>
      </c>
      <c r="P165" s="132">
        <v>-10.173999999999999</v>
      </c>
      <c r="Q165" s="132">
        <v>0.10199999999999999</v>
      </c>
      <c r="R165" s="132">
        <v>-1.0409999999999999</v>
      </c>
      <c r="S165" s="132">
        <v>2.11</v>
      </c>
      <c r="T165" s="132">
        <v>10.215</v>
      </c>
      <c r="U165" s="132">
        <v>139.30000000000001</v>
      </c>
      <c r="V165" s="132">
        <v>18</v>
      </c>
      <c r="W165" s="132">
        <v>5</v>
      </c>
      <c r="X165" s="132">
        <v>68</v>
      </c>
      <c r="Y165" s="132" t="s">
        <v>8409</v>
      </c>
      <c r="Z165" s="132" t="b">
        <v>1</v>
      </c>
      <c r="AA165" s="132">
        <v>0</v>
      </c>
      <c r="AB165" s="132" t="b">
        <v>0</v>
      </c>
      <c r="AC165" s="132">
        <v>48</v>
      </c>
      <c r="AD165" s="132">
        <v>0.20499999999999999</v>
      </c>
      <c r="AE165" s="132" t="s">
        <v>150</v>
      </c>
      <c r="AF165" s="132" t="s">
        <v>2822</v>
      </c>
      <c r="AG165" s="132" t="s">
        <v>2618</v>
      </c>
    </row>
    <row r="166" spans="1:33" x14ac:dyDescent="0.3">
      <c r="A166" s="132" t="s">
        <v>6517</v>
      </c>
      <c r="B166" s="132">
        <v>-4.34</v>
      </c>
      <c r="C166" s="132">
        <v>-6.22</v>
      </c>
      <c r="D166" s="132">
        <v>-0.64</v>
      </c>
      <c r="E166" s="132">
        <v>-12.11</v>
      </c>
      <c r="F166" s="132">
        <v>-12.38</v>
      </c>
      <c r="G166" s="355" t="s">
        <v>133</v>
      </c>
      <c r="H166" s="409" t="s">
        <v>6517</v>
      </c>
      <c r="I166" s="132">
        <v>2.6949999999999998</v>
      </c>
      <c r="J166" s="132">
        <v>-68</v>
      </c>
      <c r="K166" s="132">
        <v>-64</v>
      </c>
      <c r="L166" s="132" t="b">
        <v>0</v>
      </c>
      <c r="M166" s="132">
        <v>-15.628</v>
      </c>
      <c r="N166" s="132">
        <v>5.3090000000000002</v>
      </c>
      <c r="O166" s="132">
        <v>-2.944</v>
      </c>
      <c r="P166" s="132">
        <v>-15.404999999999999</v>
      </c>
      <c r="Q166" s="132">
        <v>0.111</v>
      </c>
      <c r="R166" s="132">
        <v>-1.7030000000000001</v>
      </c>
      <c r="S166" s="132">
        <v>3.06</v>
      </c>
      <c r="T166" s="132">
        <v>-60.548000000000002</v>
      </c>
      <c r="U166" s="132">
        <v>10.26</v>
      </c>
      <c r="V166" s="132">
        <v>-25</v>
      </c>
      <c r="W166" s="132">
        <v>-40</v>
      </c>
      <c r="X166" s="132">
        <v>637</v>
      </c>
      <c r="Y166" s="132" t="s">
        <v>6517</v>
      </c>
      <c r="Z166" s="132" t="b">
        <v>0</v>
      </c>
      <c r="AA166" s="132">
        <v>0</v>
      </c>
      <c r="AB166" s="132" t="b">
        <v>0</v>
      </c>
      <c r="AC166" s="132">
        <v>43</v>
      </c>
      <c r="AD166" s="132">
        <v>0.2</v>
      </c>
      <c r="AE166" s="132" t="s">
        <v>24</v>
      </c>
      <c r="AF166" s="132" t="s">
        <v>441</v>
      </c>
      <c r="AG166" s="132" t="s">
        <v>2644</v>
      </c>
    </row>
    <row r="167" spans="1:33" x14ac:dyDescent="0.3">
      <c r="A167" s="132" t="s">
        <v>8507</v>
      </c>
      <c r="B167" s="132">
        <v>-11.97</v>
      </c>
      <c r="C167" s="132">
        <v>-21.74</v>
      </c>
      <c r="D167" s="132">
        <v>-9.0399999999999991</v>
      </c>
      <c r="E167" s="132">
        <v>-28.58</v>
      </c>
      <c r="F167" s="132">
        <v>-29.65</v>
      </c>
      <c r="G167" s="369" t="s">
        <v>111</v>
      </c>
      <c r="H167" s="409" t="s">
        <v>8507</v>
      </c>
      <c r="I167" s="132">
        <v>0.24399999999999999</v>
      </c>
      <c r="J167" s="132">
        <v>-90</v>
      </c>
      <c r="K167" s="132">
        <v>-70</v>
      </c>
      <c r="L167" s="132" t="b">
        <v>0</v>
      </c>
      <c r="M167" s="132">
        <v>-19.876000000000001</v>
      </c>
      <c r="N167" s="132">
        <v>6.718</v>
      </c>
      <c r="O167" s="132">
        <v>-2.9580000000000002</v>
      </c>
      <c r="P167" s="132">
        <v>-20.966000000000001</v>
      </c>
      <c r="Q167" s="132">
        <v>0.112</v>
      </c>
      <c r="R167" s="132">
        <v>-2.351</v>
      </c>
      <c r="S167" s="132">
        <v>6.01</v>
      </c>
      <c r="T167" s="132">
        <v>-22.465</v>
      </c>
      <c r="U167" s="132">
        <v>5.1849999999999996</v>
      </c>
      <c r="V167" s="132">
        <v>-30</v>
      </c>
      <c r="W167" s="132">
        <v>-38</v>
      </c>
      <c r="X167" s="132">
        <v>641</v>
      </c>
      <c r="Y167" s="132" t="s">
        <v>8507</v>
      </c>
      <c r="Z167" s="132" t="b">
        <v>0</v>
      </c>
      <c r="AA167" s="132">
        <v>0</v>
      </c>
      <c r="AB167" s="132" t="b">
        <v>0</v>
      </c>
      <c r="AC167" s="132">
        <v>41</v>
      </c>
      <c r="AD167" s="132">
        <v>0.19500000000000001</v>
      </c>
      <c r="AE167" s="132" t="s">
        <v>31</v>
      </c>
      <c r="AF167" s="132" t="s">
        <v>88</v>
      </c>
      <c r="AG167" s="132" t="s">
        <v>2533</v>
      </c>
    </row>
    <row r="168" spans="1:33" x14ac:dyDescent="0.3">
      <c r="A168" s="132" t="s">
        <v>6510</v>
      </c>
      <c r="B168" s="132">
        <v>2.61</v>
      </c>
      <c r="C168" s="132">
        <v>-8.2200000000000006</v>
      </c>
      <c r="D168" s="132">
        <v>-18.59</v>
      </c>
      <c r="E168" s="132">
        <v>-6.73</v>
      </c>
      <c r="F168" s="132">
        <v>-8.32</v>
      </c>
      <c r="G168" s="359" t="s">
        <v>221</v>
      </c>
      <c r="H168" s="409" t="s">
        <v>6510</v>
      </c>
      <c r="I168" s="132">
        <v>59.195</v>
      </c>
      <c r="J168" s="132">
        <v>-33</v>
      </c>
      <c r="K168" s="132">
        <v>-29</v>
      </c>
      <c r="L168" s="132" t="b">
        <v>0</v>
      </c>
      <c r="M168" s="132">
        <v>-18.393000000000001</v>
      </c>
      <c r="N168" s="132">
        <v>5.8680000000000003</v>
      </c>
      <c r="O168" s="132">
        <v>-3.1349999999999998</v>
      </c>
      <c r="P168" s="132">
        <v>-17.105</v>
      </c>
      <c r="Q168" s="132">
        <v>0.114</v>
      </c>
      <c r="R168" s="132">
        <v>-1.9450000000000001</v>
      </c>
      <c r="S168" s="132">
        <v>2.74</v>
      </c>
      <c r="T168" s="132">
        <v>44.146000000000001</v>
      </c>
      <c r="U168" s="132">
        <v>41.3</v>
      </c>
      <c r="V168" s="132">
        <v>3</v>
      </c>
      <c r="W168" s="132">
        <v>46</v>
      </c>
      <c r="X168" s="132">
        <v>176</v>
      </c>
      <c r="Y168" s="132" t="s">
        <v>6510</v>
      </c>
      <c r="Z168" s="132" t="b">
        <v>1</v>
      </c>
      <c r="AA168" s="132">
        <v>0</v>
      </c>
      <c r="AB168" s="132" t="b">
        <v>0</v>
      </c>
      <c r="AC168" s="132">
        <v>45</v>
      </c>
      <c r="AD168" s="132">
        <v>0.19</v>
      </c>
      <c r="AE168" s="132" t="s">
        <v>31</v>
      </c>
      <c r="AF168" s="132" t="s">
        <v>130</v>
      </c>
      <c r="AG168" s="132" t="s">
        <v>494</v>
      </c>
    </row>
    <row r="169" spans="1:33" x14ac:dyDescent="0.3">
      <c r="A169" s="132" t="s">
        <v>8437</v>
      </c>
      <c r="B169" s="132">
        <v>0</v>
      </c>
      <c r="C169" s="132">
        <v>0.2</v>
      </c>
      <c r="D169" s="132">
        <v>4.82</v>
      </c>
      <c r="E169" s="132">
        <v>5.71</v>
      </c>
      <c r="F169" s="132">
        <v>1.94</v>
      </c>
      <c r="G169" s="285" t="s">
        <v>146</v>
      </c>
      <c r="H169" s="351" t="s">
        <v>8437</v>
      </c>
      <c r="I169" s="132">
        <v>0.58499999999999996</v>
      </c>
      <c r="J169" s="132">
        <v>-53</v>
      </c>
      <c r="K169" s="132">
        <v>-16</v>
      </c>
      <c r="L169" s="132" t="b">
        <v>1</v>
      </c>
      <c r="M169" s="132">
        <v>-21.559000000000001</v>
      </c>
      <c r="N169" s="132">
        <v>5.3220000000000001</v>
      </c>
      <c r="O169" s="132">
        <v>-4.0510000000000002</v>
      </c>
      <c r="P169" s="132">
        <v>-18.556000000000001</v>
      </c>
      <c r="Q169" s="132">
        <v>0.189</v>
      </c>
      <c r="R169" s="132">
        <v>-3.508</v>
      </c>
      <c r="S169" s="132">
        <v>2.65</v>
      </c>
      <c r="T169" s="132">
        <v>-28.329000000000001</v>
      </c>
      <c r="U169" s="132">
        <v>20</v>
      </c>
      <c r="V169" s="132">
        <v>-10</v>
      </c>
      <c r="W169" s="132">
        <v>14</v>
      </c>
      <c r="X169" s="132">
        <v>377</v>
      </c>
      <c r="Y169" s="132" t="s">
        <v>8437</v>
      </c>
      <c r="Z169" s="132" t="b">
        <v>1</v>
      </c>
      <c r="AA169" s="132">
        <v>0</v>
      </c>
      <c r="AB169" s="132" t="b">
        <v>1</v>
      </c>
      <c r="AC169" s="132">
        <v>45</v>
      </c>
      <c r="AD169" s="132">
        <v>0.185</v>
      </c>
      <c r="AE169" s="132" t="s">
        <v>31</v>
      </c>
      <c r="AF169" s="132" t="s">
        <v>130</v>
      </c>
      <c r="AG169" s="132" t="s">
        <v>494</v>
      </c>
    </row>
    <row r="170" spans="1:33" x14ac:dyDescent="0.3">
      <c r="A170" s="132" t="s">
        <v>6498</v>
      </c>
      <c r="B170" s="132">
        <v>0</v>
      </c>
      <c r="C170" s="132">
        <v>4.5599999999999996</v>
      </c>
      <c r="D170" s="132">
        <v>-7.15</v>
      </c>
      <c r="E170" s="132">
        <v>-3.59</v>
      </c>
      <c r="F170" s="132">
        <v>-3.11</v>
      </c>
      <c r="G170" s="406" t="s">
        <v>6499</v>
      </c>
      <c r="H170" s="409" t="s">
        <v>6498</v>
      </c>
      <c r="I170" s="132">
        <v>1.978</v>
      </c>
      <c r="J170" s="132">
        <v>-49</v>
      </c>
      <c r="K170" s="132">
        <v>-36</v>
      </c>
      <c r="L170" s="132" t="b">
        <v>1</v>
      </c>
      <c r="M170" s="132">
        <v>-12.250999999999999</v>
      </c>
      <c r="N170" s="132">
        <v>2.9239999999999999</v>
      </c>
      <c r="O170" s="132">
        <v>-4.1900000000000004</v>
      </c>
      <c r="P170" s="132">
        <v>-12.036</v>
      </c>
      <c r="Q170" s="132">
        <v>0.19700000000000001</v>
      </c>
      <c r="R170" s="132">
        <v>-2.375</v>
      </c>
      <c r="S170" s="132">
        <v>2.02</v>
      </c>
      <c r="T170" s="132">
        <v>44.591999999999999</v>
      </c>
      <c r="U170" s="132">
        <v>77.900000000000006</v>
      </c>
      <c r="V170" s="132">
        <v>52</v>
      </c>
      <c r="W170" s="132">
        <v>18</v>
      </c>
      <c r="X170" s="132">
        <v>127</v>
      </c>
      <c r="Y170" s="132" t="s">
        <v>6498</v>
      </c>
      <c r="Z170" s="132" t="b">
        <v>1</v>
      </c>
      <c r="AA170" s="132">
        <v>0</v>
      </c>
      <c r="AB170" s="132" t="b">
        <v>0</v>
      </c>
      <c r="AC170" s="132">
        <v>44</v>
      </c>
      <c r="AD170" s="132">
        <v>0.18</v>
      </c>
      <c r="AE170" s="132" t="s">
        <v>102</v>
      </c>
      <c r="AF170" s="132" t="s">
        <v>101</v>
      </c>
      <c r="AG170" s="132" t="s">
        <v>2709</v>
      </c>
    </row>
    <row r="171" spans="1:33" x14ac:dyDescent="0.3">
      <c r="A171" s="132" t="s">
        <v>8462</v>
      </c>
      <c r="B171" s="132">
        <v>0.14000000000000001</v>
      </c>
      <c r="C171" s="132">
        <v>0.87</v>
      </c>
      <c r="D171" s="132">
        <v>3.81</v>
      </c>
      <c r="E171" s="132">
        <v>-15.9</v>
      </c>
      <c r="F171" s="132">
        <v>-11.65</v>
      </c>
      <c r="G171" s="381" t="s">
        <v>5673</v>
      </c>
      <c r="H171" s="345" t="s">
        <v>8462</v>
      </c>
      <c r="I171" s="132">
        <v>0.60599999999999998</v>
      </c>
      <c r="J171" s="132">
        <v>-42</v>
      </c>
      <c r="K171" s="132">
        <v>-37</v>
      </c>
      <c r="L171" s="132" t="b">
        <v>0</v>
      </c>
      <c r="M171" s="132">
        <v>-10.933</v>
      </c>
      <c r="N171" s="132">
        <v>2.452</v>
      </c>
      <c r="O171" s="132">
        <v>-4.46</v>
      </c>
      <c r="P171" s="132">
        <v>-11.548</v>
      </c>
      <c r="Q171" s="132">
        <v>0.221</v>
      </c>
      <c r="R171" s="132">
        <v>-2.5499999999999998</v>
      </c>
      <c r="S171" s="132">
        <v>2.39</v>
      </c>
      <c r="T171" s="132">
        <v>-47.863999999999997</v>
      </c>
      <c r="U171" s="132">
        <v>34.9</v>
      </c>
      <c r="V171" s="132">
        <v>20</v>
      </c>
      <c r="W171" s="132">
        <v>41</v>
      </c>
      <c r="X171" s="132">
        <v>239</v>
      </c>
      <c r="Y171" s="132" t="s">
        <v>8462</v>
      </c>
      <c r="Z171" s="132" t="b">
        <v>0</v>
      </c>
      <c r="AA171" s="132">
        <v>0</v>
      </c>
      <c r="AB171" s="132" t="b">
        <v>0</v>
      </c>
      <c r="AC171" s="132">
        <v>44</v>
      </c>
      <c r="AD171" s="132">
        <v>0.17599999999999999</v>
      </c>
      <c r="AE171" s="132" t="s">
        <v>245</v>
      </c>
      <c r="AF171" s="132" t="s">
        <v>2850</v>
      </c>
      <c r="AG171" s="132" t="s">
        <v>6915</v>
      </c>
    </row>
    <row r="172" spans="1:33" x14ac:dyDescent="0.3">
      <c r="A172" s="132" t="s">
        <v>8460</v>
      </c>
      <c r="B172" s="132">
        <v>-0.5</v>
      </c>
      <c r="C172" s="132">
        <v>-1.1000000000000001</v>
      </c>
      <c r="D172" s="132">
        <v>-0.92</v>
      </c>
      <c r="E172" s="132">
        <v>-3.39</v>
      </c>
      <c r="F172" s="132">
        <v>-3.37</v>
      </c>
      <c r="G172" s="389" t="s">
        <v>326</v>
      </c>
      <c r="H172" s="410" t="s">
        <v>8460</v>
      </c>
      <c r="I172" s="132">
        <v>38.177</v>
      </c>
      <c r="J172" s="132">
        <v>-29</v>
      </c>
      <c r="K172" s="132">
        <v>-10</v>
      </c>
      <c r="L172" s="132" t="b">
        <v>1</v>
      </c>
      <c r="M172" s="132">
        <v>-7.59</v>
      </c>
      <c r="N172" s="132">
        <v>1.534</v>
      </c>
      <c r="O172" s="132">
        <v>-4.9480000000000004</v>
      </c>
      <c r="P172" s="132">
        <v>-7.4859999999999998</v>
      </c>
      <c r="Q172" s="132">
        <v>0.25700000000000001</v>
      </c>
      <c r="R172" s="132">
        <v>-1.923</v>
      </c>
      <c r="S172" s="132">
        <v>1.1200000000000001</v>
      </c>
      <c r="T172" s="132">
        <v>-102.379</v>
      </c>
      <c r="U172" s="132">
        <v>59.34</v>
      </c>
      <c r="V172" s="132">
        <v>9</v>
      </c>
      <c r="W172" s="132">
        <v>20</v>
      </c>
      <c r="X172" s="132">
        <v>301</v>
      </c>
      <c r="Y172" s="132" t="s">
        <v>8460</v>
      </c>
      <c r="Z172" s="132" t="b">
        <v>1</v>
      </c>
      <c r="AA172" s="132">
        <v>0</v>
      </c>
      <c r="AB172" s="132" t="b">
        <v>1</v>
      </c>
      <c r="AC172" s="132">
        <v>46</v>
      </c>
      <c r="AD172" s="132">
        <v>0.17100000000000001</v>
      </c>
      <c r="AE172" s="132" t="s">
        <v>36</v>
      </c>
      <c r="AF172" s="132" t="s">
        <v>408</v>
      </c>
      <c r="AG172" s="132" t="s">
        <v>496</v>
      </c>
    </row>
    <row r="173" spans="1:33" x14ac:dyDescent="0.3">
      <c r="A173" s="132" t="s">
        <v>8509</v>
      </c>
      <c r="B173" s="132">
        <v>-3.18</v>
      </c>
      <c r="C173" s="132">
        <v>-9.1300000000000008</v>
      </c>
      <c r="D173" s="132">
        <v>-6.79</v>
      </c>
      <c r="E173" s="132">
        <v>-24.12</v>
      </c>
      <c r="F173" s="132">
        <v>-22.43</v>
      </c>
      <c r="G173" s="414" t="s">
        <v>109</v>
      </c>
      <c r="H173" s="345" t="s">
        <v>8509</v>
      </c>
      <c r="I173" s="132">
        <v>0.20899999999999999</v>
      </c>
      <c r="J173" s="132">
        <v>-92</v>
      </c>
      <c r="K173" s="132">
        <v>-90</v>
      </c>
      <c r="L173" s="132" t="b">
        <v>0</v>
      </c>
      <c r="M173" s="132">
        <v>-26.817</v>
      </c>
      <c r="N173" s="132">
        <v>5.3929999999999998</v>
      </c>
      <c r="O173" s="132">
        <v>-4.9729999999999999</v>
      </c>
      <c r="P173" s="132">
        <v>-27.417999999999999</v>
      </c>
      <c r="Q173" s="132">
        <v>0.26500000000000001</v>
      </c>
      <c r="R173" s="132">
        <v>-7.2709999999999999</v>
      </c>
      <c r="S173" s="132">
        <v>4.1900000000000004</v>
      </c>
      <c r="T173" s="132">
        <v>-92.91</v>
      </c>
      <c r="U173" s="132">
        <v>1.95</v>
      </c>
      <c r="V173" s="132">
        <v>29</v>
      </c>
      <c r="W173" s="132">
        <v>-21</v>
      </c>
      <c r="X173" s="132">
        <v>2444</v>
      </c>
      <c r="Y173" s="132" t="s">
        <v>8509</v>
      </c>
      <c r="Z173" s="132" t="b">
        <v>0</v>
      </c>
      <c r="AA173" s="132">
        <v>0</v>
      </c>
      <c r="AB173" s="132" t="b">
        <v>0</v>
      </c>
      <c r="AC173" s="132">
        <v>36</v>
      </c>
      <c r="AD173" s="132">
        <v>0.16600000000000001</v>
      </c>
      <c r="AE173" s="132" t="s">
        <v>102</v>
      </c>
      <c r="AF173" s="132" t="s">
        <v>101</v>
      </c>
      <c r="AG173" s="132" t="s">
        <v>2709</v>
      </c>
    </row>
    <row r="174" spans="1:33" x14ac:dyDescent="0.3">
      <c r="A174" s="132" t="s">
        <v>6511</v>
      </c>
      <c r="B174" s="132">
        <v>-2.33</v>
      </c>
      <c r="C174" s="132">
        <v>-3.75</v>
      </c>
      <c r="D174" s="132">
        <v>13.84</v>
      </c>
      <c r="E174" s="132">
        <v>-22.25</v>
      </c>
      <c r="F174" s="132">
        <v>-26.8</v>
      </c>
      <c r="G174" s="383" t="s">
        <v>146</v>
      </c>
      <c r="H174" s="346" t="s">
        <v>6511</v>
      </c>
      <c r="I174" s="132">
        <v>6.1079999999999997</v>
      </c>
      <c r="J174" s="132">
        <v>-79</v>
      </c>
      <c r="K174" s="132">
        <v>-74</v>
      </c>
      <c r="L174" s="132" t="b">
        <v>0</v>
      </c>
      <c r="M174" s="132">
        <v>-55.109000000000002</v>
      </c>
      <c r="N174" s="132">
        <v>10.861000000000001</v>
      </c>
      <c r="O174" s="132">
        <v>-5.0739999999999998</v>
      </c>
      <c r="P174" s="132">
        <v>-48.389000000000003</v>
      </c>
      <c r="Q174" s="132">
        <v>0.27700000000000002</v>
      </c>
      <c r="R174" s="132">
        <v>-13.396000000000001</v>
      </c>
      <c r="S174" s="132">
        <v>3.41</v>
      </c>
      <c r="T174" s="132">
        <v>-58.654000000000003</v>
      </c>
      <c r="U174" s="132">
        <v>102.55</v>
      </c>
      <c r="V174" s="132">
        <v>-24</v>
      </c>
      <c r="W174" s="132">
        <v>-28</v>
      </c>
      <c r="X174" s="132">
        <v>57</v>
      </c>
      <c r="Y174" s="132" t="s">
        <v>6511</v>
      </c>
      <c r="Z174" s="132" t="b">
        <v>0</v>
      </c>
      <c r="AA174" s="132">
        <v>0</v>
      </c>
      <c r="AB174" s="132" t="b">
        <v>0</v>
      </c>
      <c r="AC174" s="132">
        <v>42</v>
      </c>
      <c r="AD174" s="132">
        <v>0.161</v>
      </c>
      <c r="AE174" s="132" t="s">
        <v>31</v>
      </c>
      <c r="AF174" s="132" t="s">
        <v>30</v>
      </c>
      <c r="AG174" s="132" t="s">
        <v>7766</v>
      </c>
    </row>
    <row r="175" spans="1:33" x14ac:dyDescent="0.3">
      <c r="A175" s="132" t="s">
        <v>8510</v>
      </c>
      <c r="B175" s="132">
        <v>-2.7</v>
      </c>
      <c r="C175" s="132">
        <v>11.11</v>
      </c>
      <c r="D175" s="132">
        <v>13.21</v>
      </c>
      <c r="E175" s="132">
        <v>-24.05</v>
      </c>
      <c r="F175" s="132">
        <v>-25.62</v>
      </c>
      <c r="G175" s="403" t="s">
        <v>56</v>
      </c>
      <c r="H175" s="412" t="s">
        <v>8510</v>
      </c>
      <c r="I175" s="132">
        <v>0.46100000000000002</v>
      </c>
      <c r="J175" s="132">
        <v>-66</v>
      </c>
      <c r="K175" s="132">
        <v>-53</v>
      </c>
      <c r="L175" s="132" t="b">
        <v>0</v>
      </c>
      <c r="M175" s="132">
        <v>-53.985999999999997</v>
      </c>
      <c r="N175" s="132">
        <v>10.11</v>
      </c>
      <c r="O175" s="132">
        <v>-5.34</v>
      </c>
      <c r="P175" s="132">
        <v>-47.737000000000002</v>
      </c>
      <c r="Q175" s="132">
        <v>0.3</v>
      </c>
      <c r="R175" s="132">
        <v>-14.336</v>
      </c>
      <c r="S175" s="132">
        <v>5.35</v>
      </c>
      <c r="T175" s="132">
        <v>-39.484999999999999</v>
      </c>
      <c r="U175" s="132">
        <v>18</v>
      </c>
      <c r="V175" s="132">
        <v>-59</v>
      </c>
      <c r="W175" s="132">
        <v>-30</v>
      </c>
      <c r="X175" s="132">
        <v>207</v>
      </c>
      <c r="Y175" s="132" t="s">
        <v>8510</v>
      </c>
      <c r="Z175" s="132" t="b">
        <v>0</v>
      </c>
      <c r="AA175" s="132">
        <v>0</v>
      </c>
      <c r="AB175" s="132" t="b">
        <v>0</v>
      </c>
      <c r="AC175" s="132">
        <v>35</v>
      </c>
      <c r="AD175" s="132">
        <v>0.156</v>
      </c>
      <c r="AE175" s="132" t="s">
        <v>66</v>
      </c>
      <c r="AF175" s="132" t="s">
        <v>259</v>
      </c>
      <c r="AG175" s="132" t="s">
        <v>2503</v>
      </c>
    </row>
    <row r="176" spans="1:33" x14ac:dyDescent="0.3">
      <c r="A176" s="132" t="s">
        <v>8439</v>
      </c>
      <c r="B176" s="132">
        <v>-2.85</v>
      </c>
      <c r="C176" s="132">
        <v>-1.74</v>
      </c>
      <c r="D176" s="132">
        <v>-2.61</v>
      </c>
      <c r="E176" s="132">
        <v>0.63</v>
      </c>
      <c r="F176" s="132">
        <v>-4.5</v>
      </c>
      <c r="G176" s="285" t="s">
        <v>160</v>
      </c>
      <c r="H176" s="351" t="s">
        <v>8439</v>
      </c>
      <c r="I176" s="132">
        <v>9.9749999999999996</v>
      </c>
      <c r="J176" s="132">
        <v>-43</v>
      </c>
      <c r="K176" s="132">
        <v>-27</v>
      </c>
      <c r="L176" s="132" t="b">
        <v>0</v>
      </c>
      <c r="M176" s="132">
        <v>-7.9530000000000003</v>
      </c>
      <c r="N176" s="132">
        <v>1.478</v>
      </c>
      <c r="O176" s="132">
        <v>-5.3810000000000002</v>
      </c>
      <c r="P176" s="132">
        <v>-7.8940000000000001</v>
      </c>
      <c r="Q176" s="132">
        <v>0.28999999999999998</v>
      </c>
      <c r="R176" s="132">
        <v>-2.2890000000000001</v>
      </c>
      <c r="S176" s="132">
        <v>1.43</v>
      </c>
      <c r="T176" s="132">
        <v>-69.751000000000005</v>
      </c>
      <c r="U176" s="132">
        <v>9.8360000000000003</v>
      </c>
      <c r="V176" s="132">
        <v>-6</v>
      </c>
      <c r="W176" s="132">
        <v>15</v>
      </c>
      <c r="X176" s="132">
        <v>1423</v>
      </c>
      <c r="Y176" s="132" t="s">
        <v>8439</v>
      </c>
      <c r="Z176" s="132" t="b">
        <v>1</v>
      </c>
      <c r="AA176" s="132">
        <v>0</v>
      </c>
      <c r="AB176" s="132" t="b">
        <v>0</v>
      </c>
      <c r="AC176" s="132">
        <v>42</v>
      </c>
      <c r="AD176" s="132">
        <v>0.151</v>
      </c>
      <c r="AE176" s="132" t="s">
        <v>36</v>
      </c>
      <c r="AF176" s="132" t="s">
        <v>365</v>
      </c>
      <c r="AG176" s="132" t="s">
        <v>5747</v>
      </c>
    </row>
    <row r="177" spans="1:33" x14ac:dyDescent="0.3">
      <c r="A177" s="132" t="s">
        <v>8446</v>
      </c>
      <c r="B177" s="132">
        <v>-7.67</v>
      </c>
      <c r="C177" s="132">
        <v>-9.5</v>
      </c>
      <c r="D177" s="132">
        <v>-11.75</v>
      </c>
      <c r="E177" s="132">
        <v>-10.72</v>
      </c>
      <c r="F177" s="132">
        <v>-10.49</v>
      </c>
      <c r="G177" s="372" t="s">
        <v>54</v>
      </c>
      <c r="H177" s="288" t="s">
        <v>8446</v>
      </c>
      <c r="I177" s="132">
        <v>60.134</v>
      </c>
      <c r="J177" s="132">
        <v>-23</v>
      </c>
      <c r="K177" s="132">
        <v>-13</v>
      </c>
      <c r="L177" s="132" t="b">
        <v>0</v>
      </c>
      <c r="M177" s="132">
        <v>-10.409000000000001</v>
      </c>
      <c r="N177" s="132">
        <v>1.893</v>
      </c>
      <c r="O177" s="132">
        <v>-5.4969999999999999</v>
      </c>
      <c r="P177" s="132">
        <v>-10.103</v>
      </c>
      <c r="Q177" s="132">
        <v>0.29599999999999999</v>
      </c>
      <c r="R177" s="132">
        <v>-2.9910000000000001</v>
      </c>
      <c r="S177" s="132">
        <v>2.1800000000000002</v>
      </c>
      <c r="T177" s="132">
        <v>-260.69099999999997</v>
      </c>
      <c r="U177" s="132">
        <v>104.8</v>
      </c>
      <c r="V177" s="132">
        <v>143</v>
      </c>
      <c r="W177" s="132">
        <v>223</v>
      </c>
      <c r="X177" s="132">
        <v>87</v>
      </c>
      <c r="Y177" s="132" t="s">
        <v>8446</v>
      </c>
      <c r="Z177" s="132" t="b">
        <v>1</v>
      </c>
      <c r="AA177" s="132">
        <v>0</v>
      </c>
      <c r="AB177" s="132" t="b">
        <v>0</v>
      </c>
      <c r="AC177" s="132">
        <v>46</v>
      </c>
      <c r="AD177" s="132">
        <v>0.14599999999999999</v>
      </c>
      <c r="AE177" s="132" t="s">
        <v>24</v>
      </c>
      <c r="AF177" s="132" t="s">
        <v>133</v>
      </c>
      <c r="AG177" s="132" t="s">
        <v>506</v>
      </c>
    </row>
    <row r="178" spans="1:33" x14ac:dyDescent="0.3">
      <c r="A178" s="132" t="s">
        <v>8508</v>
      </c>
      <c r="B178" s="132">
        <v>-2.4</v>
      </c>
      <c r="C178" s="132">
        <v>-3.45</v>
      </c>
      <c r="D178" s="132">
        <v>-1.97</v>
      </c>
      <c r="E178" s="132">
        <v>-5.08</v>
      </c>
      <c r="F178" s="132">
        <v>-5.68</v>
      </c>
      <c r="G178" s="372" t="s">
        <v>23</v>
      </c>
      <c r="H178" s="288" t="s">
        <v>8508</v>
      </c>
      <c r="I178" s="132">
        <v>0.58899999999999997</v>
      </c>
      <c r="J178" s="132">
        <v>-58</v>
      </c>
      <c r="K178" s="132">
        <v>-58</v>
      </c>
      <c r="L178" s="132" t="b">
        <v>0</v>
      </c>
      <c r="M178" s="132">
        <v>-12.455</v>
      </c>
      <c r="N178" s="132">
        <v>2.2570000000000001</v>
      </c>
      <c r="O178" s="132">
        <v>-5.5190000000000001</v>
      </c>
      <c r="P178" s="132">
        <v>-12.172000000000001</v>
      </c>
      <c r="Q178" s="132">
        <v>0.30099999999999999</v>
      </c>
      <c r="R178" s="132">
        <v>-3.6659999999999999</v>
      </c>
      <c r="S178" s="132">
        <v>3.22</v>
      </c>
      <c r="T178" s="132">
        <v>-13.846</v>
      </c>
      <c r="U178" s="132">
        <v>8.9600000000000009</v>
      </c>
      <c r="V178" s="132">
        <v>-78</v>
      </c>
      <c r="W178" s="132">
        <v>-84</v>
      </c>
      <c r="X178" s="132">
        <v>692</v>
      </c>
      <c r="Y178" s="132" t="s">
        <v>8508</v>
      </c>
      <c r="Z178" s="132" t="b">
        <v>0</v>
      </c>
      <c r="AA178" s="132">
        <v>0</v>
      </c>
      <c r="AB178" s="132" t="b">
        <v>0</v>
      </c>
      <c r="AC178" s="132">
        <v>32</v>
      </c>
      <c r="AD178" s="132">
        <v>0.14099999999999999</v>
      </c>
      <c r="AE178" s="132" t="s">
        <v>245</v>
      </c>
      <c r="AF178" s="132" t="s">
        <v>2850</v>
      </c>
      <c r="AG178" s="132" t="s">
        <v>2665</v>
      </c>
    </row>
    <row r="179" spans="1:33" x14ac:dyDescent="0.3">
      <c r="A179" s="132" t="s">
        <v>8424</v>
      </c>
      <c r="B179" s="132">
        <v>-2.4700000000000002</v>
      </c>
      <c r="C179" s="132">
        <v>-2.17</v>
      </c>
      <c r="D179" s="132">
        <v>-9.1999999999999993</v>
      </c>
      <c r="E179" s="132">
        <v>2.6</v>
      </c>
      <c r="F179" s="132">
        <v>-3.27</v>
      </c>
      <c r="G179" s="390" t="s">
        <v>151</v>
      </c>
      <c r="H179" s="345" t="s">
        <v>8424</v>
      </c>
      <c r="I179" s="132">
        <v>3.2719999999999998</v>
      </c>
      <c r="J179" s="132">
        <v>-40</v>
      </c>
      <c r="K179" s="132">
        <v>-30</v>
      </c>
      <c r="L179" s="132" t="b">
        <v>0</v>
      </c>
      <c r="M179" s="132">
        <v>-16.966999999999999</v>
      </c>
      <c r="N179" s="132">
        <v>2.6309999999999998</v>
      </c>
      <c r="O179" s="132">
        <v>-6.4480000000000004</v>
      </c>
      <c r="P179" s="132">
        <v>-15.464</v>
      </c>
      <c r="Q179" s="132">
        <v>0.36399999999999999</v>
      </c>
      <c r="R179" s="132">
        <v>-5.6349999999999998</v>
      </c>
      <c r="S179" s="132">
        <v>2.16</v>
      </c>
      <c r="T179" s="132">
        <v>-107.664</v>
      </c>
      <c r="U179" s="132">
        <v>47.4</v>
      </c>
      <c r="V179" s="132">
        <v>4</v>
      </c>
      <c r="W179" s="132">
        <v>43</v>
      </c>
      <c r="X179" s="132">
        <v>195</v>
      </c>
      <c r="Y179" s="132" t="s">
        <v>8424</v>
      </c>
      <c r="Z179" s="132" t="b">
        <v>0</v>
      </c>
      <c r="AA179" s="132">
        <v>0</v>
      </c>
      <c r="AB179" s="132" t="b">
        <v>0</v>
      </c>
      <c r="AC179" s="132">
        <v>44</v>
      </c>
      <c r="AD179" s="132">
        <v>0.13700000000000001</v>
      </c>
      <c r="AE179" s="132" t="s">
        <v>44</v>
      </c>
      <c r="AF179" s="132" t="s">
        <v>43</v>
      </c>
      <c r="AG179" s="132" t="s">
        <v>2514</v>
      </c>
    </row>
    <row r="180" spans="1:33" x14ac:dyDescent="0.3">
      <c r="A180" s="132" t="s">
        <v>9204</v>
      </c>
      <c r="B180" s="132">
        <v>-3.51</v>
      </c>
      <c r="C180" s="132">
        <v>5.77</v>
      </c>
      <c r="D180" s="132">
        <v>-1.43</v>
      </c>
      <c r="E180" s="132">
        <v>1.85</v>
      </c>
      <c r="F180" s="132">
        <v>-6.78</v>
      </c>
      <c r="G180" s="367" t="s">
        <v>280</v>
      </c>
      <c r="H180" s="410" t="s">
        <v>9204</v>
      </c>
      <c r="I180" s="132">
        <v>0.373</v>
      </c>
      <c r="J180" s="132">
        <v>-63</v>
      </c>
      <c r="K180" s="132">
        <v>-40</v>
      </c>
      <c r="L180" s="132" t="b">
        <v>1</v>
      </c>
      <c r="M180" s="132">
        <v>-13.816000000000001</v>
      </c>
      <c r="N180" s="132">
        <v>2.1360000000000001</v>
      </c>
      <c r="O180" s="132">
        <v>-6.468</v>
      </c>
      <c r="P180" s="132">
        <v>-13.363</v>
      </c>
      <c r="Q180" s="132">
        <v>0.37</v>
      </c>
      <c r="R180" s="132">
        <v>-4.9489999999999998</v>
      </c>
      <c r="S180" s="132">
        <v>1.84</v>
      </c>
      <c r="T180" s="132">
        <v>-217.07</v>
      </c>
      <c r="U180" s="132">
        <v>55</v>
      </c>
      <c r="V180" s="132">
        <v>-64</v>
      </c>
      <c r="W180" s="132">
        <v>-42</v>
      </c>
      <c r="X180" s="132">
        <v>197</v>
      </c>
      <c r="Y180" s="132" t="s">
        <v>9204</v>
      </c>
      <c r="Z180" s="132" t="b">
        <v>1</v>
      </c>
      <c r="AA180" s="132">
        <v>0</v>
      </c>
      <c r="AB180" s="132" t="b">
        <v>0</v>
      </c>
      <c r="AC180" s="132">
        <v>37</v>
      </c>
      <c r="AD180" s="132">
        <v>0.13200000000000001</v>
      </c>
      <c r="AE180" s="132" t="s">
        <v>24</v>
      </c>
      <c r="AF180" s="132" t="s">
        <v>502</v>
      </c>
      <c r="AG180" s="132" t="s">
        <v>2581</v>
      </c>
    </row>
    <row r="181" spans="1:33" x14ac:dyDescent="0.3">
      <c r="A181" s="132" t="s">
        <v>8453</v>
      </c>
      <c r="B181" s="132">
        <v>-1.83</v>
      </c>
      <c r="C181" s="132">
        <v>2.2599999999999998</v>
      </c>
      <c r="D181" s="132">
        <v>0.68</v>
      </c>
      <c r="E181" s="132">
        <v>-2.64</v>
      </c>
      <c r="F181" s="132">
        <v>-2.81</v>
      </c>
      <c r="G181" s="227" t="s">
        <v>247</v>
      </c>
      <c r="H181" s="346" t="s">
        <v>8453</v>
      </c>
      <c r="I181" s="132">
        <v>0.54400000000000004</v>
      </c>
      <c r="J181" s="132">
        <v>-40</v>
      </c>
      <c r="K181" s="132">
        <v>-7</v>
      </c>
      <c r="L181" s="132" t="b">
        <v>0</v>
      </c>
      <c r="M181" s="132">
        <v>-17.942</v>
      </c>
      <c r="N181" s="132">
        <v>2.548</v>
      </c>
      <c r="O181" s="132">
        <v>-7.0410000000000004</v>
      </c>
      <c r="P181" s="132">
        <v>-16.654</v>
      </c>
      <c r="Q181" s="132">
        <v>0.41099999999999998</v>
      </c>
      <c r="R181" s="132">
        <v>-6.8529999999999998</v>
      </c>
      <c r="S181" s="132">
        <v>2.0699999999999998</v>
      </c>
      <c r="T181" s="132">
        <v>-82.141999999999996</v>
      </c>
      <c r="U181" s="132">
        <v>29.45</v>
      </c>
      <c r="V181" s="132">
        <v>26</v>
      </c>
      <c r="W181" s="132">
        <v>0</v>
      </c>
      <c r="X181" s="132">
        <v>328</v>
      </c>
      <c r="Y181" s="132" t="s">
        <v>8453</v>
      </c>
      <c r="Z181" s="132" t="b">
        <v>1</v>
      </c>
      <c r="AA181" s="132">
        <v>0</v>
      </c>
      <c r="AB181" s="132" t="b">
        <v>0</v>
      </c>
      <c r="AC181" s="132">
        <v>39</v>
      </c>
      <c r="AD181" s="132">
        <v>0.127</v>
      </c>
      <c r="AE181" s="132" t="s">
        <v>36</v>
      </c>
      <c r="AF181" s="132" t="s">
        <v>202</v>
      </c>
      <c r="AG181" s="132" t="s">
        <v>2643</v>
      </c>
    </row>
    <row r="182" spans="1:33" x14ac:dyDescent="0.3">
      <c r="A182" s="132" t="s">
        <v>8425</v>
      </c>
      <c r="B182" s="132">
        <v>2.17</v>
      </c>
      <c r="C182" s="132">
        <v>-6.2</v>
      </c>
      <c r="D182" s="132">
        <v>-9.49</v>
      </c>
      <c r="E182" s="132">
        <v>-2.1800000000000002</v>
      </c>
      <c r="F182" s="132">
        <v>-6.65</v>
      </c>
      <c r="G182" s="380" t="s">
        <v>109</v>
      </c>
      <c r="H182" s="411" t="s">
        <v>8425</v>
      </c>
      <c r="I182" s="132">
        <v>32.929000000000002</v>
      </c>
      <c r="J182" s="132">
        <v>-30</v>
      </c>
      <c r="K182" s="132">
        <v>-15</v>
      </c>
      <c r="L182" s="132" t="b">
        <v>0</v>
      </c>
      <c r="M182" s="132">
        <v>-26.029</v>
      </c>
      <c r="N182" s="132">
        <v>3.677</v>
      </c>
      <c r="O182" s="132">
        <v>-7.0789999999999997</v>
      </c>
      <c r="P182" s="132">
        <v>-22.802</v>
      </c>
      <c r="Q182" s="132">
        <v>0.40500000000000003</v>
      </c>
      <c r="R182" s="132">
        <v>-9.2360000000000007</v>
      </c>
      <c r="S182" s="132">
        <v>2.62</v>
      </c>
      <c r="T182" s="132">
        <v>-43.576999999999998</v>
      </c>
      <c r="U182" s="132">
        <v>193.05</v>
      </c>
      <c r="V182" s="132">
        <v>-27</v>
      </c>
      <c r="W182" s="132">
        <v>-10</v>
      </c>
      <c r="X182" s="132">
        <v>39</v>
      </c>
      <c r="Y182" s="132" t="s">
        <v>8425</v>
      </c>
      <c r="Z182" s="132" t="b">
        <v>1</v>
      </c>
      <c r="AA182" s="132">
        <v>0</v>
      </c>
      <c r="AB182" s="132" t="b">
        <v>0</v>
      </c>
      <c r="AC182" s="132">
        <v>43</v>
      </c>
      <c r="AD182" s="132">
        <v>0.122</v>
      </c>
      <c r="AE182" s="132" t="s">
        <v>31</v>
      </c>
      <c r="AF182" s="132" t="s">
        <v>109</v>
      </c>
      <c r="AG182" s="132" t="s">
        <v>2615</v>
      </c>
    </row>
    <row r="183" spans="1:33" x14ac:dyDescent="0.3">
      <c r="A183" s="132" t="s">
        <v>8436</v>
      </c>
      <c r="B183" s="132">
        <v>-4.2699999999999996</v>
      </c>
      <c r="C183" s="132">
        <v>-5.21</v>
      </c>
      <c r="D183" s="132">
        <v>-10.07</v>
      </c>
      <c r="E183" s="132">
        <v>-8.14</v>
      </c>
      <c r="F183" s="132">
        <v>-9.6300000000000008</v>
      </c>
      <c r="G183" s="360" t="s">
        <v>43</v>
      </c>
      <c r="H183" s="346" t="s">
        <v>8436</v>
      </c>
      <c r="I183" s="132">
        <v>10.865</v>
      </c>
      <c r="J183" s="132">
        <v>-44</v>
      </c>
      <c r="K183" s="132">
        <v>-36</v>
      </c>
      <c r="L183" s="132" t="b">
        <v>0</v>
      </c>
      <c r="M183" s="132">
        <v>-18.177</v>
      </c>
      <c r="N183" s="132">
        <v>2.367</v>
      </c>
      <c r="O183" s="132">
        <v>-7.6790000000000003</v>
      </c>
      <c r="P183" s="132">
        <v>-16.834</v>
      </c>
      <c r="Q183" s="132">
        <v>0.44700000000000001</v>
      </c>
      <c r="R183" s="132">
        <v>-7.5190000000000001</v>
      </c>
      <c r="S183" s="132">
        <v>2.0299999999999998</v>
      </c>
      <c r="T183" s="132">
        <v>-99.120999999999995</v>
      </c>
      <c r="U183" s="132">
        <v>91.95</v>
      </c>
      <c r="V183" s="132">
        <v>-30</v>
      </c>
      <c r="W183" s="132">
        <v>-18</v>
      </c>
      <c r="X183" s="132">
        <v>107</v>
      </c>
      <c r="Y183" s="132" t="s">
        <v>8436</v>
      </c>
      <c r="Z183" s="132" t="b">
        <v>1</v>
      </c>
      <c r="AA183" s="132">
        <v>0</v>
      </c>
      <c r="AB183" s="132" t="b">
        <v>0</v>
      </c>
      <c r="AC183" s="132">
        <v>44</v>
      </c>
      <c r="AD183" s="132">
        <v>0.11700000000000001</v>
      </c>
      <c r="AE183" s="132" t="s">
        <v>44</v>
      </c>
      <c r="AF183" s="132" t="s">
        <v>2853</v>
      </c>
      <c r="AG183" s="132" t="s">
        <v>2678</v>
      </c>
    </row>
    <row r="184" spans="1:33" x14ac:dyDescent="0.3">
      <c r="A184" s="132" t="s">
        <v>8408</v>
      </c>
      <c r="B184" s="132">
        <v>1.54</v>
      </c>
      <c r="C184" s="132">
        <v>-4.6399999999999997</v>
      </c>
      <c r="D184" s="132">
        <v>-10.48</v>
      </c>
      <c r="E184" s="132">
        <v>12.5</v>
      </c>
      <c r="F184" s="132">
        <v>-3.15</v>
      </c>
      <c r="G184" s="436" t="s">
        <v>1064</v>
      </c>
      <c r="H184" s="409" t="s">
        <v>8408</v>
      </c>
      <c r="I184" s="132">
        <v>372.81700000000001</v>
      </c>
      <c r="J184" s="132">
        <v>-29</v>
      </c>
      <c r="K184" s="132">
        <v>-17</v>
      </c>
      <c r="L184" s="132" t="b">
        <v>0</v>
      </c>
      <c r="M184" s="132">
        <v>-26.254000000000001</v>
      </c>
      <c r="N184" s="132">
        <v>3.35</v>
      </c>
      <c r="O184" s="132">
        <v>-7.8369999999999997</v>
      </c>
      <c r="P184" s="132">
        <v>-22.573</v>
      </c>
      <c r="Q184" s="132">
        <v>0.45200000000000001</v>
      </c>
      <c r="R184" s="132">
        <v>-10.196</v>
      </c>
      <c r="S184" s="132">
        <v>1.91</v>
      </c>
      <c r="T184" s="132">
        <v>-113.86199999999999</v>
      </c>
      <c r="U184" s="132">
        <v>746.3</v>
      </c>
      <c r="V184" s="132">
        <v>2</v>
      </c>
      <c r="W184" s="132">
        <v>30</v>
      </c>
      <c r="X184" s="132">
        <v>14</v>
      </c>
      <c r="Y184" s="132" t="s">
        <v>8408</v>
      </c>
      <c r="Z184" s="132" t="b">
        <v>1</v>
      </c>
      <c r="AA184" s="132">
        <v>0</v>
      </c>
      <c r="AB184" s="132" t="b">
        <v>0</v>
      </c>
      <c r="AC184" s="132">
        <v>45</v>
      </c>
      <c r="AD184" s="132">
        <v>0.112</v>
      </c>
      <c r="AE184" s="132" t="s">
        <v>24</v>
      </c>
      <c r="AF184" s="132" t="s">
        <v>70</v>
      </c>
      <c r="AG184" s="132" t="s">
        <v>2598</v>
      </c>
    </row>
    <row r="185" spans="1:33" x14ac:dyDescent="0.3">
      <c r="A185" s="132" t="s">
        <v>8449</v>
      </c>
      <c r="B185" s="132">
        <v>-0.7</v>
      </c>
      <c r="C185" s="132">
        <v>-0.7</v>
      </c>
      <c r="D185" s="132">
        <v>-0.7</v>
      </c>
      <c r="E185" s="132">
        <v>-6.18</v>
      </c>
      <c r="F185" s="132">
        <v>-3.41</v>
      </c>
      <c r="G185" s="227" t="s">
        <v>247</v>
      </c>
      <c r="H185" s="346" t="s">
        <v>8449</v>
      </c>
      <c r="I185" s="132">
        <v>0.92800000000000005</v>
      </c>
      <c r="J185" s="132">
        <v>-28</v>
      </c>
      <c r="K185" s="132">
        <v>-9</v>
      </c>
      <c r="L185" s="132" t="b">
        <v>0</v>
      </c>
      <c r="M185" s="132">
        <v>-18.190000000000001</v>
      </c>
      <c r="N185" s="132">
        <v>2.2160000000000002</v>
      </c>
      <c r="O185" s="132">
        <v>-8.2080000000000002</v>
      </c>
      <c r="P185" s="132">
        <v>-16.757000000000001</v>
      </c>
      <c r="Q185" s="132">
        <v>0.48499999999999999</v>
      </c>
      <c r="R185" s="132">
        <v>-8.1240000000000006</v>
      </c>
      <c r="S185" s="132">
        <v>1.59</v>
      </c>
      <c r="T185" s="132">
        <v>0</v>
      </c>
      <c r="U185" s="132">
        <v>42.5</v>
      </c>
      <c r="V185" s="132">
        <v>-65</v>
      </c>
      <c r="W185" s="132">
        <v>-78</v>
      </c>
      <c r="X185" s="132">
        <v>296</v>
      </c>
      <c r="Y185" s="132" t="s">
        <v>8449</v>
      </c>
      <c r="Z185" s="132" t="b">
        <v>1</v>
      </c>
      <c r="AA185" s="132">
        <v>0</v>
      </c>
      <c r="AB185" s="132" t="b">
        <v>0</v>
      </c>
      <c r="AC185" s="132">
        <v>42</v>
      </c>
      <c r="AD185" s="132">
        <v>0.107</v>
      </c>
      <c r="AE185" s="132" t="s">
        <v>31</v>
      </c>
      <c r="AF185" s="132" t="s">
        <v>88</v>
      </c>
      <c r="AG185" s="132" t="s">
        <v>2533</v>
      </c>
    </row>
    <row r="186" spans="1:33" x14ac:dyDescent="0.3">
      <c r="A186" s="132" t="s">
        <v>6523</v>
      </c>
      <c r="B186" s="132">
        <v>2.38</v>
      </c>
      <c r="C186" s="132">
        <v>13.52</v>
      </c>
      <c r="D186" s="132">
        <v>16.48</v>
      </c>
      <c r="E186" s="132">
        <v>-20.21</v>
      </c>
      <c r="F186" s="132">
        <v>-18.91</v>
      </c>
      <c r="G186" s="392" t="s">
        <v>130</v>
      </c>
      <c r="H186" s="345" t="s">
        <v>6523</v>
      </c>
      <c r="I186" s="132">
        <v>3.9860000000000002</v>
      </c>
      <c r="J186" s="132">
        <v>-64</v>
      </c>
      <c r="K186" s="132">
        <v>-54</v>
      </c>
      <c r="L186" s="132" t="b">
        <v>0</v>
      </c>
      <c r="M186" s="132">
        <v>-83.248999999999995</v>
      </c>
      <c r="N186" s="132">
        <v>9.8510000000000009</v>
      </c>
      <c r="O186" s="132">
        <v>-8.4510000000000005</v>
      </c>
      <c r="P186" s="132">
        <v>-61.030999999999999</v>
      </c>
      <c r="Q186" s="132">
        <v>0.52500000000000002</v>
      </c>
      <c r="R186" s="132">
        <v>-32.031999999999996</v>
      </c>
      <c r="S186" s="132">
        <v>3.56</v>
      </c>
      <c r="T186" s="132">
        <v>-5.03</v>
      </c>
      <c r="U186" s="132">
        <v>111.7</v>
      </c>
      <c r="V186" s="132">
        <v>-11</v>
      </c>
      <c r="W186" s="132">
        <v>-24</v>
      </c>
      <c r="X186" s="132">
        <v>50</v>
      </c>
      <c r="Y186" s="132" t="s">
        <v>6523</v>
      </c>
      <c r="Z186" s="132" t="b">
        <v>0</v>
      </c>
      <c r="AA186" s="132">
        <v>0</v>
      </c>
      <c r="AB186" s="132" t="b">
        <v>0</v>
      </c>
      <c r="AC186" s="132">
        <v>41</v>
      </c>
      <c r="AD186" s="132">
        <v>0.10199999999999999</v>
      </c>
      <c r="AE186" s="132" t="s">
        <v>36</v>
      </c>
      <c r="AF186" s="132" t="s">
        <v>365</v>
      </c>
      <c r="AG186" s="132" t="s">
        <v>2610</v>
      </c>
    </row>
    <row r="187" spans="1:33" x14ac:dyDescent="0.3">
      <c r="A187" s="132" t="s">
        <v>8511</v>
      </c>
      <c r="B187" s="132">
        <v>-2.4</v>
      </c>
      <c r="C187" s="132">
        <v>-1.53</v>
      </c>
      <c r="D187" s="132">
        <v>3.06</v>
      </c>
      <c r="E187" s="132">
        <v>-25.72</v>
      </c>
      <c r="F187" s="132">
        <v>-21.9</v>
      </c>
      <c r="G187" s="376" t="s">
        <v>326</v>
      </c>
      <c r="H187" s="351" t="s">
        <v>8511</v>
      </c>
      <c r="I187" s="132">
        <v>0.248</v>
      </c>
      <c r="J187" s="132">
        <v>-69</v>
      </c>
      <c r="K187" s="132">
        <v>-68</v>
      </c>
      <c r="L187" s="132" t="b">
        <v>0</v>
      </c>
      <c r="M187" s="132">
        <v>-50.728999999999999</v>
      </c>
      <c r="N187" s="132">
        <v>5.9080000000000004</v>
      </c>
      <c r="O187" s="132">
        <v>-8.5869999999999997</v>
      </c>
      <c r="P187" s="132">
        <v>-43.618000000000002</v>
      </c>
      <c r="Q187" s="132">
        <v>0.52400000000000002</v>
      </c>
      <c r="R187" s="132">
        <v>-22.875</v>
      </c>
      <c r="S187" s="132">
        <v>3.09</v>
      </c>
      <c r="T187" s="132">
        <v>-79.430999999999997</v>
      </c>
      <c r="U187" s="132">
        <v>7.74</v>
      </c>
      <c r="V187" s="132">
        <v>-71</v>
      </c>
      <c r="W187" s="132">
        <v>-51</v>
      </c>
      <c r="X187" s="132">
        <v>836</v>
      </c>
      <c r="Y187" s="132" t="s">
        <v>8511</v>
      </c>
      <c r="Z187" s="132" t="b">
        <v>0</v>
      </c>
      <c r="AA187" s="132">
        <v>0</v>
      </c>
      <c r="AB187" s="132" t="b">
        <v>0</v>
      </c>
      <c r="AC187" s="132">
        <v>37</v>
      </c>
      <c r="AD187" s="132">
        <v>9.8000000000000004E-2</v>
      </c>
      <c r="AE187" s="132" t="s">
        <v>24</v>
      </c>
      <c r="AF187" s="132" t="s">
        <v>441</v>
      </c>
      <c r="AG187" s="132" t="s">
        <v>2644</v>
      </c>
    </row>
    <row r="188" spans="1:33" x14ac:dyDescent="0.3">
      <c r="A188" s="132" t="s">
        <v>8451</v>
      </c>
      <c r="B188" s="132">
        <v>-1.24</v>
      </c>
      <c r="C188" s="132">
        <v>10.99</v>
      </c>
      <c r="D188" s="132">
        <v>-16.34</v>
      </c>
      <c r="E188" s="132">
        <v>-10.63</v>
      </c>
      <c r="F188" s="132">
        <v>-11.55</v>
      </c>
      <c r="G188" s="402" t="s">
        <v>841</v>
      </c>
      <c r="H188" s="348" t="s">
        <v>8451</v>
      </c>
      <c r="I188" s="132">
        <v>2.7959999999999998</v>
      </c>
      <c r="J188" s="132">
        <v>-49</v>
      </c>
      <c r="K188" s="132">
        <v>-42</v>
      </c>
      <c r="L188" s="132" t="b">
        <v>0</v>
      </c>
      <c r="M188" s="132">
        <v>-57.561</v>
      </c>
      <c r="N188" s="132">
        <v>6.0860000000000003</v>
      </c>
      <c r="O188" s="132">
        <v>-9.4580000000000002</v>
      </c>
      <c r="P188" s="132">
        <v>-44.805</v>
      </c>
      <c r="Q188" s="132">
        <v>0.54500000000000004</v>
      </c>
      <c r="R188" s="132">
        <v>-24.402000000000001</v>
      </c>
      <c r="S188" s="132">
        <v>2.93</v>
      </c>
      <c r="T188" s="132">
        <v>13.183999999999999</v>
      </c>
      <c r="U188" s="132">
        <v>5.17</v>
      </c>
      <c r="V188" s="132">
        <v>-32</v>
      </c>
      <c r="W188" s="132">
        <v>-50</v>
      </c>
      <c r="X188" s="132">
        <v>1318</v>
      </c>
      <c r="Y188" s="132" t="s">
        <v>8451</v>
      </c>
      <c r="Z188" s="132" t="b">
        <v>1</v>
      </c>
      <c r="AA188" s="132">
        <v>0</v>
      </c>
      <c r="AB188" s="132" t="b">
        <v>0</v>
      </c>
      <c r="AC188" s="132">
        <v>49</v>
      </c>
      <c r="AD188" s="132">
        <v>9.2999999999999999E-2</v>
      </c>
      <c r="AE188" s="132" t="s">
        <v>150</v>
      </c>
      <c r="AF188" s="132" t="s">
        <v>2822</v>
      </c>
      <c r="AG188" s="132" t="s">
        <v>2618</v>
      </c>
    </row>
    <row r="189" spans="1:33" x14ac:dyDescent="0.3">
      <c r="A189" s="132" t="s">
        <v>6519</v>
      </c>
      <c r="B189" s="132">
        <v>-0.65</v>
      </c>
      <c r="C189" s="132">
        <v>1.33</v>
      </c>
      <c r="D189" s="132">
        <v>-5</v>
      </c>
      <c r="E189" s="132">
        <v>-7.03</v>
      </c>
      <c r="F189" s="132">
        <v>-7.6</v>
      </c>
      <c r="G189" s="395" t="s">
        <v>6520</v>
      </c>
      <c r="H189" s="345" t="s">
        <v>6519</v>
      </c>
      <c r="I189" s="132">
        <v>2.3530000000000002</v>
      </c>
      <c r="J189" s="132">
        <v>-40</v>
      </c>
      <c r="K189" s="132">
        <v>-21</v>
      </c>
      <c r="L189" s="132" t="b">
        <v>0</v>
      </c>
      <c r="M189" s="132">
        <v>-20.036999999999999</v>
      </c>
      <c r="N189" s="132">
        <v>2.0129999999999999</v>
      </c>
      <c r="O189" s="132">
        <v>-9.9540000000000006</v>
      </c>
      <c r="P189" s="132">
        <v>-18.838999999999999</v>
      </c>
      <c r="Q189" s="132">
        <v>0.58199999999999996</v>
      </c>
      <c r="R189" s="132">
        <v>-10.971</v>
      </c>
      <c r="S189" s="132">
        <v>2.4300000000000002</v>
      </c>
      <c r="T189" s="132">
        <v>-54.170999999999999</v>
      </c>
      <c r="U189" s="132">
        <v>15.2</v>
      </c>
      <c r="V189" s="132">
        <v>38</v>
      </c>
      <c r="W189" s="132">
        <v>26</v>
      </c>
      <c r="X189" s="132">
        <v>541</v>
      </c>
      <c r="Y189" s="132" t="s">
        <v>6519</v>
      </c>
      <c r="Z189" s="132" t="b">
        <v>1</v>
      </c>
      <c r="AA189" s="132">
        <v>0</v>
      </c>
      <c r="AB189" s="132" t="b">
        <v>0</v>
      </c>
      <c r="AC189" s="132">
        <v>33</v>
      </c>
      <c r="AD189" s="132">
        <v>8.7999999999999995E-2</v>
      </c>
      <c r="AE189" s="132" t="s">
        <v>31</v>
      </c>
      <c r="AF189" s="132" t="s">
        <v>130</v>
      </c>
      <c r="AG189" s="132" t="s">
        <v>494</v>
      </c>
    </row>
    <row r="190" spans="1:33" x14ac:dyDescent="0.3">
      <c r="A190" s="132" t="s">
        <v>8524</v>
      </c>
      <c r="B190" s="132">
        <v>-0.93</v>
      </c>
      <c r="C190" s="132">
        <v>-7.15</v>
      </c>
      <c r="D190" s="132">
        <v>-13.59</v>
      </c>
      <c r="E190" s="132">
        <v>-20.5</v>
      </c>
      <c r="F190" s="132">
        <v>-21.19</v>
      </c>
      <c r="G190" s="382" t="s">
        <v>365</v>
      </c>
      <c r="H190" s="352" t="s">
        <v>8524</v>
      </c>
      <c r="I190" s="132">
        <v>0.33800000000000002</v>
      </c>
      <c r="J190" s="132">
        <v>-63</v>
      </c>
      <c r="K190" s="132">
        <v>-63</v>
      </c>
      <c r="L190" s="132" t="b">
        <v>0</v>
      </c>
      <c r="M190" s="132">
        <v>-38.215000000000003</v>
      </c>
      <c r="N190" s="132">
        <v>3.722</v>
      </c>
      <c r="O190" s="132">
        <v>-10.266999999999999</v>
      </c>
      <c r="P190" s="132">
        <v>-34.593000000000004</v>
      </c>
      <c r="Q190" s="132">
        <v>0.60199999999999998</v>
      </c>
      <c r="R190" s="132">
        <v>-20.809000000000001</v>
      </c>
      <c r="S190" s="132">
        <v>2.25</v>
      </c>
      <c r="T190" s="132">
        <v>-27.933</v>
      </c>
      <c r="U190" s="132">
        <v>12.72</v>
      </c>
      <c r="V190" s="132">
        <v>-78</v>
      </c>
      <c r="W190" s="132">
        <v>-68</v>
      </c>
      <c r="X190" s="132">
        <v>698</v>
      </c>
      <c r="Y190" s="132" t="s">
        <v>8524</v>
      </c>
      <c r="Z190" s="132" t="b">
        <v>1</v>
      </c>
      <c r="AA190" s="132">
        <v>0</v>
      </c>
      <c r="AB190" s="132" t="b">
        <v>0</v>
      </c>
      <c r="AC190" s="132">
        <v>35</v>
      </c>
      <c r="AD190" s="132">
        <v>8.3000000000000004E-2</v>
      </c>
      <c r="AE190" s="132" t="s">
        <v>245</v>
      </c>
      <c r="AF190" s="132" t="s">
        <v>2852</v>
      </c>
      <c r="AG190" s="132" t="s">
        <v>2641</v>
      </c>
    </row>
    <row r="191" spans="1:33" x14ac:dyDescent="0.3">
      <c r="A191" s="132" t="s">
        <v>8413</v>
      </c>
      <c r="B191" s="132">
        <v>0.93</v>
      </c>
      <c r="C191" s="132">
        <v>-3.67</v>
      </c>
      <c r="D191" s="132">
        <v>-8.82</v>
      </c>
      <c r="E191" s="132">
        <v>10.62</v>
      </c>
      <c r="F191" s="132">
        <v>-4.71</v>
      </c>
      <c r="G191" s="387" t="s">
        <v>1064</v>
      </c>
      <c r="H191" s="410" t="s">
        <v>8413</v>
      </c>
      <c r="I191" s="132">
        <v>127.73099999999999</v>
      </c>
      <c r="J191" s="132">
        <v>-31</v>
      </c>
      <c r="K191" s="132">
        <v>-18</v>
      </c>
      <c r="L191" s="132" t="b">
        <v>0</v>
      </c>
      <c r="M191" s="132">
        <v>-28.189</v>
      </c>
      <c r="N191" s="132">
        <v>2.681</v>
      </c>
      <c r="O191" s="132">
        <v>-10.516</v>
      </c>
      <c r="P191" s="132">
        <v>-24.134</v>
      </c>
      <c r="Q191" s="132">
        <v>0.59799999999999998</v>
      </c>
      <c r="R191" s="132">
        <v>-14.44</v>
      </c>
      <c r="S191" s="132">
        <v>1.84</v>
      </c>
      <c r="T191" s="132">
        <v>-107.554</v>
      </c>
      <c r="U191" s="132">
        <v>708</v>
      </c>
      <c r="V191" s="132">
        <v>-15</v>
      </c>
      <c r="W191" s="132">
        <v>-3</v>
      </c>
      <c r="X191" s="132">
        <v>15</v>
      </c>
      <c r="Y191" s="132" t="s">
        <v>8413</v>
      </c>
      <c r="Z191" s="132" t="b">
        <v>1</v>
      </c>
      <c r="AA191" s="132">
        <v>0</v>
      </c>
      <c r="AB191" s="132" t="b">
        <v>0</v>
      </c>
      <c r="AC191" s="132">
        <v>45</v>
      </c>
      <c r="AD191" s="132">
        <v>7.8E-2</v>
      </c>
      <c r="AE191" s="132" t="s">
        <v>36</v>
      </c>
      <c r="AF191" s="132" t="s">
        <v>408</v>
      </c>
      <c r="AG191" s="132" t="s">
        <v>496</v>
      </c>
    </row>
    <row r="192" spans="1:33" x14ac:dyDescent="0.3">
      <c r="A192" s="132" t="s">
        <v>6522</v>
      </c>
      <c r="B192" s="132">
        <v>3.93</v>
      </c>
      <c r="C192" s="132">
        <v>2.4300000000000002</v>
      </c>
      <c r="D192" s="132">
        <v>-3.78</v>
      </c>
      <c r="E192" s="132">
        <v>-26.51</v>
      </c>
      <c r="F192" s="132">
        <v>-24.2</v>
      </c>
      <c r="G192" s="397" t="s">
        <v>88</v>
      </c>
      <c r="H192" s="345" t="s">
        <v>6522</v>
      </c>
      <c r="I192" s="132">
        <v>0.88200000000000001</v>
      </c>
      <c r="J192" s="132">
        <v>-49</v>
      </c>
      <c r="K192" s="132">
        <v>-41</v>
      </c>
      <c r="L192" s="132" t="b">
        <v>0</v>
      </c>
      <c r="M192" s="132">
        <v>-44.569000000000003</v>
      </c>
      <c r="N192" s="132">
        <v>4.1890000000000001</v>
      </c>
      <c r="O192" s="132">
        <v>-10.64</v>
      </c>
      <c r="P192" s="132">
        <v>-41.540999999999997</v>
      </c>
      <c r="Q192" s="132">
        <v>0.629</v>
      </c>
      <c r="R192" s="132">
        <v>-26.111000000000001</v>
      </c>
      <c r="S192" s="132">
        <v>2.78</v>
      </c>
      <c r="T192" s="132">
        <v>-39.936</v>
      </c>
      <c r="U192" s="132">
        <v>6.75</v>
      </c>
      <c r="V192" s="132">
        <v>-17</v>
      </c>
      <c r="W192" s="132">
        <v>-22</v>
      </c>
      <c r="X192" s="132">
        <v>1064</v>
      </c>
      <c r="Y192" s="132" t="s">
        <v>6522</v>
      </c>
      <c r="Z192" s="132" t="b">
        <v>0</v>
      </c>
      <c r="AA192" s="132">
        <v>0</v>
      </c>
      <c r="AB192" s="132" t="b">
        <v>0</v>
      </c>
      <c r="AC192" s="132">
        <v>45</v>
      </c>
      <c r="AD192" s="132">
        <v>7.2999999999999995E-2</v>
      </c>
      <c r="AE192" s="132" t="s">
        <v>44</v>
      </c>
      <c r="AF192" s="132" t="s">
        <v>2849</v>
      </c>
      <c r="AG192" s="132" t="s">
        <v>2746</v>
      </c>
    </row>
    <row r="193" spans="1:33" x14ac:dyDescent="0.3">
      <c r="A193" s="132" t="s">
        <v>8435</v>
      </c>
      <c r="B193" s="132">
        <v>3.43</v>
      </c>
      <c r="C193" s="132">
        <v>-8.91</v>
      </c>
      <c r="D193" s="132">
        <v>-29.83</v>
      </c>
      <c r="E193" s="132">
        <v>-15.4</v>
      </c>
      <c r="F193" s="132">
        <v>-25.28</v>
      </c>
      <c r="G193" s="367" t="s">
        <v>143</v>
      </c>
      <c r="H193" s="410" t="s">
        <v>8435</v>
      </c>
      <c r="I193" s="132">
        <v>18.042999999999999</v>
      </c>
      <c r="J193" s="132">
        <v>-70</v>
      </c>
      <c r="K193" s="132">
        <v>-66</v>
      </c>
      <c r="L193" s="132" t="b">
        <v>0</v>
      </c>
      <c r="M193" s="132">
        <v>-83.212999999999994</v>
      </c>
      <c r="N193" s="132">
        <v>7.3310000000000004</v>
      </c>
      <c r="O193" s="132">
        <v>-11.351000000000001</v>
      </c>
      <c r="P193" s="132">
        <v>-61.006999999999998</v>
      </c>
      <c r="Q193" s="132">
        <v>0.60399999999999998</v>
      </c>
      <c r="R193" s="132">
        <v>-36.850999999999999</v>
      </c>
      <c r="S193" s="132">
        <v>3.05</v>
      </c>
      <c r="T193" s="132">
        <v>14.161</v>
      </c>
      <c r="U193" s="132">
        <v>185.45</v>
      </c>
      <c r="V193" s="132">
        <v>-5</v>
      </c>
      <c r="W193" s="132">
        <v>-9</v>
      </c>
      <c r="X193" s="132">
        <v>35</v>
      </c>
      <c r="Y193" s="132" t="s">
        <v>8435</v>
      </c>
      <c r="Z193" s="132" t="b">
        <v>1</v>
      </c>
      <c r="AA193" s="132">
        <v>0</v>
      </c>
      <c r="AB193" s="132" t="b">
        <v>0</v>
      </c>
      <c r="AC193" s="132">
        <v>42</v>
      </c>
      <c r="AD193" s="132">
        <v>6.8000000000000005E-2</v>
      </c>
      <c r="AE193" s="132" t="s">
        <v>36</v>
      </c>
      <c r="AF193" s="132" t="s">
        <v>365</v>
      </c>
      <c r="AG193" s="132" t="s">
        <v>5747</v>
      </c>
    </row>
    <row r="194" spans="1:33" x14ac:dyDescent="0.3">
      <c r="A194" s="132" t="s">
        <v>8438</v>
      </c>
      <c r="B194" s="132">
        <v>-4.3899999999999997</v>
      </c>
      <c r="C194" s="132">
        <v>-12.1</v>
      </c>
      <c r="D194" s="132">
        <v>-12.51</v>
      </c>
      <c r="E194" s="132">
        <v>-9.39</v>
      </c>
      <c r="F194" s="132">
        <v>-13.82</v>
      </c>
      <c r="G194" s="385" t="s">
        <v>6525</v>
      </c>
      <c r="H194" s="352" t="s">
        <v>8438</v>
      </c>
      <c r="I194" s="132">
        <v>4.165</v>
      </c>
      <c r="J194" s="132">
        <v>-62</v>
      </c>
      <c r="K194" s="132">
        <v>-62</v>
      </c>
      <c r="L194" s="132" t="b">
        <v>0</v>
      </c>
      <c r="M194" s="132">
        <v>-31.488</v>
      </c>
      <c r="N194" s="132">
        <v>2.7010000000000001</v>
      </c>
      <c r="O194" s="132">
        <v>-11.659000000000001</v>
      </c>
      <c r="P194" s="132">
        <v>-27.553000000000001</v>
      </c>
      <c r="Q194" s="132">
        <v>0.65300000000000002</v>
      </c>
      <c r="R194" s="132">
        <v>-17.994</v>
      </c>
      <c r="S194" s="132">
        <v>3.17</v>
      </c>
      <c r="T194" s="132">
        <v>-75.153000000000006</v>
      </c>
      <c r="U194" s="132">
        <v>81.75</v>
      </c>
      <c r="V194" s="132">
        <v>-8</v>
      </c>
      <c r="W194" s="132">
        <v>12</v>
      </c>
      <c r="X194" s="132">
        <v>77</v>
      </c>
      <c r="Y194" s="132" t="s">
        <v>8438</v>
      </c>
      <c r="Z194" s="132" t="b">
        <v>0</v>
      </c>
      <c r="AA194" s="132">
        <v>0</v>
      </c>
      <c r="AB194" s="132" t="b">
        <v>0</v>
      </c>
      <c r="AC194" s="132">
        <v>39</v>
      </c>
      <c r="AD194" s="132">
        <v>6.3E-2</v>
      </c>
      <c r="AE194" s="132" t="s">
        <v>245</v>
      </c>
      <c r="AF194" s="132" t="s">
        <v>2850</v>
      </c>
      <c r="AG194" s="132" t="s">
        <v>6915</v>
      </c>
    </row>
    <row r="195" spans="1:33" x14ac:dyDescent="0.3">
      <c r="A195" s="132" t="s">
        <v>8465</v>
      </c>
      <c r="B195" s="132">
        <v>-1.07</v>
      </c>
      <c r="C195" s="132">
        <v>-9.49</v>
      </c>
      <c r="D195" s="132">
        <v>-12.25</v>
      </c>
      <c r="E195" s="132">
        <v>-24.94</v>
      </c>
      <c r="F195" s="132">
        <v>-20.100000000000001</v>
      </c>
      <c r="G195" s="371" t="s">
        <v>162</v>
      </c>
      <c r="H195" s="412" t="s">
        <v>8465</v>
      </c>
      <c r="I195" s="132">
        <v>10.739000000000001</v>
      </c>
      <c r="J195" s="132">
        <v>-32</v>
      </c>
      <c r="K195" s="132">
        <v>-30</v>
      </c>
      <c r="L195" s="132" t="b">
        <v>0</v>
      </c>
      <c r="M195" s="132">
        <v>-45.131999999999998</v>
      </c>
      <c r="N195" s="132">
        <v>3.7879999999999998</v>
      </c>
      <c r="O195" s="132">
        <v>-11.914</v>
      </c>
      <c r="P195" s="132">
        <v>-39.832999999999998</v>
      </c>
      <c r="Q195" s="132">
        <v>0.67500000000000004</v>
      </c>
      <c r="R195" s="132">
        <v>-26.882999999999999</v>
      </c>
      <c r="S195" s="132">
        <v>3.22</v>
      </c>
      <c r="T195" s="132">
        <v>-207.43899999999999</v>
      </c>
      <c r="U195" s="132">
        <v>43.4</v>
      </c>
      <c r="V195" s="132">
        <v>38</v>
      </c>
      <c r="W195" s="132">
        <v>101</v>
      </c>
      <c r="X195" s="132">
        <v>143</v>
      </c>
      <c r="Y195" s="132" t="s">
        <v>8465</v>
      </c>
      <c r="Z195" s="132" t="b">
        <v>1</v>
      </c>
      <c r="AA195" s="132">
        <v>0</v>
      </c>
      <c r="AB195" s="132" t="b">
        <v>0</v>
      </c>
      <c r="AC195" s="132">
        <v>41</v>
      </c>
      <c r="AD195" s="132">
        <v>5.8999999999999997E-2</v>
      </c>
      <c r="AE195" s="132" t="s">
        <v>102</v>
      </c>
      <c r="AF195" s="132" t="s">
        <v>101</v>
      </c>
      <c r="AG195" s="132" t="s">
        <v>2709</v>
      </c>
    </row>
    <row r="196" spans="1:33" x14ac:dyDescent="0.3">
      <c r="A196" s="132" t="s">
        <v>8452</v>
      </c>
      <c r="B196" s="132">
        <v>-2.88</v>
      </c>
      <c r="C196" s="132">
        <v>-8.31</v>
      </c>
      <c r="D196" s="132">
        <v>-9.67</v>
      </c>
      <c r="E196" s="132">
        <v>-13.16</v>
      </c>
      <c r="F196" s="132">
        <v>-26.87</v>
      </c>
      <c r="G196" s="357" t="s">
        <v>137</v>
      </c>
      <c r="H196" s="348" t="s">
        <v>8452</v>
      </c>
      <c r="I196" s="132">
        <v>2.21</v>
      </c>
      <c r="J196" s="132">
        <v>-71</v>
      </c>
      <c r="K196" s="132">
        <v>-65</v>
      </c>
      <c r="L196" s="132" t="b">
        <v>0</v>
      </c>
      <c r="M196" s="132">
        <v>-59.774999999999999</v>
      </c>
      <c r="N196" s="132">
        <v>4.72</v>
      </c>
      <c r="O196" s="132">
        <v>-12.664999999999999</v>
      </c>
      <c r="P196" s="132">
        <v>-50.957999999999998</v>
      </c>
      <c r="Q196" s="132">
        <v>0.71499999999999997</v>
      </c>
      <c r="R196" s="132">
        <v>-36.433</v>
      </c>
      <c r="S196" s="132">
        <v>2.85</v>
      </c>
      <c r="T196" s="132">
        <v>0</v>
      </c>
      <c r="U196" s="132">
        <v>12.14</v>
      </c>
      <c r="V196" s="132">
        <v>-44</v>
      </c>
      <c r="W196" s="132">
        <v>-35</v>
      </c>
      <c r="X196" s="132">
        <v>578</v>
      </c>
      <c r="Y196" s="132" t="s">
        <v>8452</v>
      </c>
      <c r="Z196" s="132" t="b">
        <v>1</v>
      </c>
      <c r="AA196" s="132">
        <v>0</v>
      </c>
      <c r="AB196" s="132" t="b">
        <v>0</v>
      </c>
      <c r="AC196" s="132">
        <v>41</v>
      </c>
      <c r="AD196" s="132">
        <v>5.3999999999999999E-2</v>
      </c>
      <c r="AE196" s="132" t="s">
        <v>24</v>
      </c>
      <c r="AF196" s="132" t="s">
        <v>56</v>
      </c>
      <c r="AG196" s="132" t="s">
        <v>6058</v>
      </c>
    </row>
    <row r="197" spans="1:33" x14ac:dyDescent="0.3">
      <c r="A197" s="132" t="s">
        <v>8464</v>
      </c>
      <c r="B197" s="132">
        <v>0.52</v>
      </c>
      <c r="C197" s="132">
        <v>24.68</v>
      </c>
      <c r="D197" s="132">
        <v>-0.51</v>
      </c>
      <c r="E197" s="132">
        <v>-93.1</v>
      </c>
      <c r="F197" s="132">
        <v>-93.41</v>
      </c>
      <c r="G197" s="373" t="s">
        <v>412</v>
      </c>
      <c r="H197" s="346" t="s">
        <v>8464</v>
      </c>
      <c r="I197" s="132">
        <v>1.5389999999999999</v>
      </c>
      <c r="J197" s="132">
        <v>-100</v>
      </c>
      <c r="K197" s="132">
        <v>-100</v>
      </c>
      <c r="L197" s="132" t="b">
        <v>0</v>
      </c>
      <c r="M197" s="132">
        <v>-275.35399999999998</v>
      </c>
      <c r="N197" s="132">
        <v>21.274999999999999</v>
      </c>
      <c r="O197" s="132">
        <v>-12.942</v>
      </c>
      <c r="P197" s="132">
        <v>-99.992999999999995</v>
      </c>
      <c r="Q197" s="132">
        <v>0.58399999999999996</v>
      </c>
      <c r="R197" s="132">
        <v>-58.375999999999998</v>
      </c>
      <c r="S197" s="132">
        <v>7.71</v>
      </c>
      <c r="T197" s="132">
        <v>-23.332999999999998</v>
      </c>
      <c r="U197" s="132">
        <v>3.9E-2</v>
      </c>
      <c r="V197" s="132">
        <v>-67</v>
      </c>
      <c r="W197" s="132">
        <v>-60</v>
      </c>
      <c r="X197" s="132">
        <v>66666</v>
      </c>
      <c r="Y197" s="132" t="s">
        <v>8464</v>
      </c>
      <c r="Z197" s="132" t="b">
        <v>0</v>
      </c>
      <c r="AA197" s="132">
        <v>0</v>
      </c>
      <c r="AB197" s="132" t="b">
        <v>0</v>
      </c>
      <c r="AC197" s="132">
        <v>34</v>
      </c>
      <c r="AD197" s="132">
        <v>4.9000000000000002E-2</v>
      </c>
      <c r="AE197" s="132" t="s">
        <v>31</v>
      </c>
      <c r="AF197" s="132" t="s">
        <v>109</v>
      </c>
      <c r="AG197" s="132" t="s">
        <v>6913</v>
      </c>
    </row>
    <row r="198" spans="1:33" x14ac:dyDescent="0.3">
      <c r="A198" s="132" t="s">
        <v>8461</v>
      </c>
      <c r="B198" s="132">
        <v>3.73</v>
      </c>
      <c r="C198" s="132">
        <v>0</v>
      </c>
      <c r="D198" s="132">
        <v>-4.9400000000000004</v>
      </c>
      <c r="E198" s="132">
        <v>-9.75</v>
      </c>
      <c r="F198" s="132">
        <v>-12.89</v>
      </c>
      <c r="G198" s="373" t="s">
        <v>5662</v>
      </c>
      <c r="H198" s="346" t="s">
        <v>8461</v>
      </c>
      <c r="I198" s="132">
        <v>0.52600000000000002</v>
      </c>
      <c r="J198" s="132">
        <v>-51</v>
      </c>
      <c r="K198" s="132">
        <v>-20</v>
      </c>
      <c r="L198" s="132" t="b">
        <v>0</v>
      </c>
      <c r="M198" s="132">
        <v>-39.185000000000002</v>
      </c>
      <c r="N198" s="132">
        <v>2.9449999999999998</v>
      </c>
      <c r="O198" s="132">
        <v>-13.304</v>
      </c>
      <c r="P198" s="132">
        <v>-35.518999999999998</v>
      </c>
      <c r="Q198" s="132">
        <v>0.72199999999999998</v>
      </c>
      <c r="R198" s="132">
        <v>-25.652000000000001</v>
      </c>
      <c r="S198" s="132">
        <v>1.73</v>
      </c>
      <c r="T198" s="132">
        <v>0</v>
      </c>
      <c r="U198" s="132">
        <v>25</v>
      </c>
      <c r="V198" s="132">
        <v>-61</v>
      </c>
      <c r="W198" s="132">
        <v>-33</v>
      </c>
      <c r="X198" s="132">
        <v>461</v>
      </c>
      <c r="Y198" s="132" t="s">
        <v>8461</v>
      </c>
      <c r="Z198" s="132" t="b">
        <v>1</v>
      </c>
      <c r="AA198" s="132">
        <v>0</v>
      </c>
      <c r="AB198" s="132" t="b">
        <v>0</v>
      </c>
      <c r="AC198" s="132">
        <v>39</v>
      </c>
      <c r="AD198" s="132">
        <v>4.3999999999999997E-2</v>
      </c>
      <c r="AE198" s="132" t="s">
        <v>31</v>
      </c>
      <c r="AF198" s="132" t="s">
        <v>109</v>
      </c>
      <c r="AG198" s="132" t="s">
        <v>2615</v>
      </c>
    </row>
    <row r="199" spans="1:33" x14ac:dyDescent="0.3">
      <c r="A199" s="132" t="s">
        <v>8512</v>
      </c>
      <c r="B199" s="132">
        <v>-3.64</v>
      </c>
      <c r="C199" s="132">
        <v>-2.15</v>
      </c>
      <c r="D199" s="132">
        <v>-2.4500000000000002</v>
      </c>
      <c r="E199" s="132">
        <v>-15.43</v>
      </c>
      <c r="F199" s="132">
        <v>-15.43</v>
      </c>
      <c r="G199" s="404" t="s">
        <v>186</v>
      </c>
      <c r="H199" s="348" t="s">
        <v>8512</v>
      </c>
      <c r="I199" s="132">
        <v>0.34899999999999998</v>
      </c>
      <c r="J199" s="132">
        <v>-34</v>
      </c>
      <c r="K199" s="132">
        <v>-34</v>
      </c>
      <c r="L199" s="132" t="b">
        <v>0</v>
      </c>
      <c r="M199" s="132">
        <v>-26.766999999999999</v>
      </c>
      <c r="N199" s="132">
        <v>1.9890000000000001</v>
      </c>
      <c r="O199" s="132">
        <v>-13.459</v>
      </c>
      <c r="P199" s="132">
        <v>-25.363</v>
      </c>
      <c r="Q199" s="132">
        <v>0.72599999999999998</v>
      </c>
      <c r="R199" s="132">
        <v>-18.422000000000001</v>
      </c>
      <c r="S199" s="132">
        <v>2.25</v>
      </c>
      <c r="T199" s="132">
        <v>-97.738</v>
      </c>
      <c r="U199" s="132">
        <v>31.8</v>
      </c>
      <c r="V199" s="132">
        <v>22</v>
      </c>
      <c r="W199" s="132">
        <v>-4</v>
      </c>
      <c r="X199" s="132">
        <v>279</v>
      </c>
      <c r="Y199" s="132" t="s">
        <v>8512</v>
      </c>
      <c r="Z199" s="132" t="b">
        <v>1</v>
      </c>
      <c r="AA199" s="132">
        <v>0</v>
      </c>
      <c r="AB199" s="132" t="b">
        <v>0</v>
      </c>
      <c r="AC199" s="132">
        <v>30</v>
      </c>
      <c r="AD199" s="132">
        <v>3.9E-2</v>
      </c>
      <c r="AE199" s="132" t="s">
        <v>24</v>
      </c>
      <c r="AF199" s="132" t="s">
        <v>133</v>
      </c>
      <c r="AG199" s="132" t="s">
        <v>506</v>
      </c>
    </row>
    <row r="200" spans="1:33" x14ac:dyDescent="0.3">
      <c r="A200" s="132" t="s">
        <v>8444</v>
      </c>
      <c r="B200" s="132">
        <v>-2.4500000000000002</v>
      </c>
      <c r="C200" s="132">
        <v>-8.4600000000000009</v>
      </c>
      <c r="D200" s="132">
        <v>-9.8000000000000007</v>
      </c>
      <c r="E200" s="132">
        <v>-5.78</v>
      </c>
      <c r="F200" s="132">
        <v>-11.66</v>
      </c>
      <c r="G200" s="367" t="s">
        <v>6525</v>
      </c>
      <c r="H200" s="410" t="s">
        <v>8444</v>
      </c>
      <c r="I200" s="132">
        <v>34.128</v>
      </c>
      <c r="J200" s="132">
        <v>-38</v>
      </c>
      <c r="K200" s="132">
        <v>-38</v>
      </c>
      <c r="L200" s="132" t="b">
        <v>0</v>
      </c>
      <c r="M200" s="132">
        <v>-30.259</v>
      </c>
      <c r="N200" s="132">
        <v>2.2120000000000002</v>
      </c>
      <c r="O200" s="132">
        <v>-13.682</v>
      </c>
      <c r="P200" s="132">
        <v>-26.814</v>
      </c>
      <c r="Q200" s="132">
        <v>0.72499999999999998</v>
      </c>
      <c r="R200" s="132">
        <v>-19.448</v>
      </c>
      <c r="S200" s="132">
        <v>1.9</v>
      </c>
      <c r="T200" s="132">
        <v>-85.796999999999997</v>
      </c>
      <c r="U200" s="132">
        <v>135.25</v>
      </c>
      <c r="V200" s="132">
        <v>-3</v>
      </c>
      <c r="W200" s="132">
        <v>12</v>
      </c>
      <c r="X200" s="132">
        <v>77</v>
      </c>
      <c r="Y200" s="132" t="s">
        <v>8444</v>
      </c>
      <c r="Z200" s="132" t="b">
        <v>0</v>
      </c>
      <c r="AA200" s="132">
        <v>0</v>
      </c>
      <c r="AB200" s="132" t="b">
        <v>0</v>
      </c>
      <c r="AC200" s="132">
        <v>44</v>
      </c>
      <c r="AD200" s="132">
        <v>3.4000000000000002E-2</v>
      </c>
      <c r="AE200" s="132" t="s">
        <v>36</v>
      </c>
      <c r="AF200" s="132" t="s">
        <v>365</v>
      </c>
      <c r="AG200" s="132" t="s">
        <v>2610</v>
      </c>
    </row>
    <row r="201" spans="1:33" x14ac:dyDescent="0.3">
      <c r="A201" s="132" t="s">
        <v>8525</v>
      </c>
      <c r="B201" s="132">
        <v>-7.07</v>
      </c>
      <c r="C201" s="132">
        <v>3.01</v>
      </c>
      <c r="D201" s="132">
        <v>-10.94</v>
      </c>
      <c r="E201" s="132">
        <v>-18.96</v>
      </c>
      <c r="F201" s="132">
        <v>-17.79</v>
      </c>
      <c r="G201" s="386" t="s">
        <v>33</v>
      </c>
      <c r="H201" s="348" t="s">
        <v>8525</v>
      </c>
      <c r="I201" s="132">
        <v>0.38900000000000001</v>
      </c>
      <c r="J201" s="132">
        <v>-63</v>
      </c>
      <c r="K201" s="132">
        <v>-60</v>
      </c>
      <c r="L201" s="132" t="b">
        <v>0</v>
      </c>
      <c r="M201" s="132">
        <v>-42.823999999999998</v>
      </c>
      <c r="N201" s="132">
        <v>3.0230000000000001</v>
      </c>
      <c r="O201" s="132">
        <v>-14.164</v>
      </c>
      <c r="P201" s="132">
        <v>-38.072000000000003</v>
      </c>
      <c r="Q201" s="132">
        <v>0.74299999999999999</v>
      </c>
      <c r="R201" s="132">
        <v>-28.274000000000001</v>
      </c>
      <c r="S201" s="132">
        <v>3.28</v>
      </c>
      <c r="T201" s="132">
        <v>-89.221999999999994</v>
      </c>
      <c r="U201" s="132">
        <v>8.5500000000000007</v>
      </c>
      <c r="V201" s="132">
        <v>-41</v>
      </c>
      <c r="W201" s="132">
        <v>-46</v>
      </c>
      <c r="X201" s="132">
        <v>713</v>
      </c>
      <c r="Y201" s="132" t="s">
        <v>8525</v>
      </c>
      <c r="Z201" s="132" t="b">
        <v>1</v>
      </c>
      <c r="AA201" s="132">
        <v>0</v>
      </c>
      <c r="AB201" s="132" t="b">
        <v>0</v>
      </c>
      <c r="AC201" s="132">
        <v>25</v>
      </c>
      <c r="AD201" s="132">
        <v>2.9000000000000001E-2</v>
      </c>
      <c r="AE201" s="132" t="s">
        <v>24</v>
      </c>
      <c r="AF201" s="132" t="s">
        <v>502</v>
      </c>
      <c r="AG201" s="132" t="s">
        <v>2581</v>
      </c>
    </row>
    <row r="202" spans="1:33" x14ac:dyDescent="0.3">
      <c r="A202" s="132" t="s">
        <v>8447</v>
      </c>
      <c r="B202" s="132">
        <v>1.75</v>
      </c>
      <c r="C202" s="132">
        <v>-1.37</v>
      </c>
      <c r="D202" s="132">
        <v>-10.48</v>
      </c>
      <c r="E202" s="132">
        <v>-7.25</v>
      </c>
      <c r="F202" s="132">
        <v>-13.32</v>
      </c>
      <c r="G202" s="229" t="s">
        <v>1064</v>
      </c>
      <c r="H202" s="410" t="s">
        <v>8447</v>
      </c>
      <c r="I202" s="132">
        <v>40.201999999999998</v>
      </c>
      <c r="J202" s="132">
        <v>-60</v>
      </c>
      <c r="K202" s="132">
        <v>-59</v>
      </c>
      <c r="L202" s="132" t="b">
        <v>0</v>
      </c>
      <c r="M202" s="132">
        <v>-76.486999999999995</v>
      </c>
      <c r="N202" s="132">
        <v>5.0350000000000001</v>
      </c>
      <c r="O202" s="132">
        <v>-15.192</v>
      </c>
      <c r="P202" s="132">
        <v>-54.662999999999997</v>
      </c>
      <c r="Q202" s="132">
        <v>0.75900000000000001</v>
      </c>
      <c r="R202" s="132">
        <v>-41.505000000000003</v>
      </c>
      <c r="S202" s="132">
        <v>2.23</v>
      </c>
      <c r="T202" s="132">
        <v>-2.0539999999999998</v>
      </c>
      <c r="U202" s="132">
        <v>327.95</v>
      </c>
      <c r="V202" s="132">
        <v>-6</v>
      </c>
      <c r="W202" s="132">
        <v>6</v>
      </c>
      <c r="X202" s="132">
        <v>27</v>
      </c>
      <c r="Y202" s="132" t="s">
        <v>8447</v>
      </c>
      <c r="Z202" s="132" t="b">
        <v>1</v>
      </c>
      <c r="AA202" s="132">
        <v>0</v>
      </c>
      <c r="AB202" s="132" t="b">
        <v>0</v>
      </c>
      <c r="AC202" s="132">
        <v>44</v>
      </c>
      <c r="AD202" s="132">
        <v>2.4E-2</v>
      </c>
      <c r="AE202" s="132" t="s">
        <v>36</v>
      </c>
      <c r="AF202" s="132" t="s">
        <v>202</v>
      </c>
      <c r="AG202" s="132" t="s">
        <v>2643</v>
      </c>
    </row>
    <row r="203" spans="1:33" x14ac:dyDescent="0.3">
      <c r="A203" s="132" t="s">
        <v>8455</v>
      </c>
      <c r="B203" s="132">
        <v>-0.3</v>
      </c>
      <c r="C203" s="132">
        <v>-3.57</v>
      </c>
      <c r="D203" s="132">
        <v>-11.75</v>
      </c>
      <c r="E203" s="132">
        <v>-11.59</v>
      </c>
      <c r="F203" s="132">
        <v>-13.73</v>
      </c>
      <c r="G203" s="358" t="s">
        <v>169</v>
      </c>
      <c r="H203" s="345" t="s">
        <v>8455</v>
      </c>
      <c r="I203" s="132">
        <v>0.79</v>
      </c>
      <c r="J203" s="132">
        <v>-26</v>
      </c>
      <c r="K203" s="132">
        <v>-18</v>
      </c>
      <c r="L203" s="132" t="b">
        <v>0</v>
      </c>
      <c r="M203" s="132">
        <v>-38.713999999999999</v>
      </c>
      <c r="N203" s="132">
        <v>2.448</v>
      </c>
      <c r="O203" s="132">
        <v>-15.815</v>
      </c>
      <c r="P203" s="132">
        <v>-33.451000000000001</v>
      </c>
      <c r="Q203" s="132">
        <v>0.77600000000000002</v>
      </c>
      <c r="R203" s="132">
        <v>-25.943000000000001</v>
      </c>
      <c r="S203" s="132">
        <v>2.36</v>
      </c>
      <c r="T203" s="70">
        <v>-21.221</v>
      </c>
      <c r="U203" s="132">
        <v>99.9</v>
      </c>
      <c r="V203" s="132">
        <v>68</v>
      </c>
      <c r="W203" s="132">
        <v>74</v>
      </c>
      <c r="X203" s="132">
        <v>84</v>
      </c>
      <c r="Y203" s="132" t="s">
        <v>8455</v>
      </c>
      <c r="Z203" s="132" t="b">
        <v>1</v>
      </c>
      <c r="AA203" s="132">
        <v>0</v>
      </c>
      <c r="AB203" s="132" t="b">
        <v>0</v>
      </c>
      <c r="AC203" s="132">
        <v>47</v>
      </c>
      <c r="AD203" s="132">
        <v>0.02</v>
      </c>
      <c r="AE203" s="132" t="s">
        <v>44</v>
      </c>
      <c r="AF203" s="132" t="s">
        <v>143</v>
      </c>
      <c r="AG203" s="132" t="s">
        <v>2630</v>
      </c>
    </row>
    <row r="204" spans="1:33" x14ac:dyDescent="0.3">
      <c r="A204" s="132" t="s">
        <v>8454</v>
      </c>
      <c r="B204" s="132">
        <v>-0.77</v>
      </c>
      <c r="C204" s="132">
        <v>-6.55</v>
      </c>
      <c r="D204" s="132">
        <v>-14.57</v>
      </c>
      <c r="E204" s="132">
        <v>-13.74</v>
      </c>
      <c r="F204" s="132">
        <v>-19.57</v>
      </c>
      <c r="G204" s="374" t="s">
        <v>109</v>
      </c>
      <c r="H204" s="348" t="s">
        <v>8454</v>
      </c>
      <c r="I204" s="132">
        <v>4.0129999999999999</v>
      </c>
      <c r="J204" s="132">
        <v>-38</v>
      </c>
      <c r="K204" s="132">
        <v>-28</v>
      </c>
      <c r="L204" s="132" t="b">
        <v>0</v>
      </c>
      <c r="M204" s="132">
        <v>-47.353999999999999</v>
      </c>
      <c r="N204" s="132">
        <v>2.871</v>
      </c>
      <c r="O204" s="132">
        <v>-16.495000000000001</v>
      </c>
      <c r="P204" s="132">
        <v>-40.755000000000003</v>
      </c>
      <c r="Q204" s="132">
        <v>0.79200000000000004</v>
      </c>
      <c r="R204" s="132">
        <v>-32.281999999999996</v>
      </c>
      <c r="S204" s="132">
        <v>2.39</v>
      </c>
      <c r="T204" s="70">
        <v>-54.341999999999999</v>
      </c>
      <c r="U204" s="132">
        <v>115.5</v>
      </c>
      <c r="V204" s="132">
        <v>-19</v>
      </c>
      <c r="W204" s="132">
        <v>-19</v>
      </c>
      <c r="X204" s="132">
        <v>72</v>
      </c>
      <c r="Y204" s="132" t="s">
        <v>8454</v>
      </c>
      <c r="Z204" s="132" t="b">
        <v>1</v>
      </c>
      <c r="AA204" s="132">
        <v>0</v>
      </c>
      <c r="AB204" s="132" t="b">
        <v>0</v>
      </c>
      <c r="AC204" s="132">
        <v>43</v>
      </c>
      <c r="AD204" s="132">
        <v>1.4999999999999999E-2</v>
      </c>
      <c r="AE204" s="132" t="s">
        <v>24</v>
      </c>
      <c r="AF204" s="132" t="s">
        <v>441</v>
      </c>
      <c r="AG204" s="132" t="s">
        <v>2644</v>
      </c>
    </row>
    <row r="205" spans="1:33" x14ac:dyDescent="0.3">
      <c r="A205" s="132" t="s">
        <v>8466</v>
      </c>
      <c r="B205" s="132">
        <v>-0.89</v>
      </c>
      <c r="C205" s="132">
        <v>-3.13</v>
      </c>
      <c r="D205" s="132">
        <v>-10.4</v>
      </c>
      <c r="E205" s="132">
        <v>-21.71</v>
      </c>
      <c r="F205" s="132">
        <v>-14.96</v>
      </c>
      <c r="G205" s="401" t="s">
        <v>5662</v>
      </c>
      <c r="H205" s="346" t="s">
        <v>8466</v>
      </c>
      <c r="I205" s="132">
        <v>48.564</v>
      </c>
      <c r="J205" s="132">
        <v>-42</v>
      </c>
      <c r="K205" s="132">
        <v>-35</v>
      </c>
      <c r="L205" s="132" t="b">
        <v>0</v>
      </c>
      <c r="M205" s="132">
        <v>-36.847000000000001</v>
      </c>
      <c r="N205" s="132">
        <v>1.78</v>
      </c>
      <c r="O205" s="132">
        <v>-20.704999999999998</v>
      </c>
      <c r="P205" s="132">
        <v>-35.697000000000003</v>
      </c>
      <c r="Q205" s="132">
        <v>0.85899999999999999</v>
      </c>
      <c r="R205" s="132">
        <v>-30.666</v>
      </c>
      <c r="S205" s="132">
        <v>2.12</v>
      </c>
      <c r="T205" s="70">
        <v>-47.448</v>
      </c>
      <c r="U205" s="132">
        <v>36.770000000000003</v>
      </c>
      <c r="V205" s="132">
        <v>-39</v>
      </c>
      <c r="W205" s="132">
        <v>-24</v>
      </c>
      <c r="X205" s="132">
        <v>256</v>
      </c>
      <c r="Y205" s="132" t="s">
        <v>8466</v>
      </c>
      <c r="Z205" s="132" t="b">
        <v>1</v>
      </c>
      <c r="AA205" s="132">
        <v>0</v>
      </c>
      <c r="AB205" s="132" t="b">
        <v>0</v>
      </c>
      <c r="AC205" s="132">
        <v>38</v>
      </c>
      <c r="AD205" s="132">
        <v>0.01</v>
      </c>
      <c r="AE205" s="132" t="s">
        <v>31</v>
      </c>
      <c r="AF205" s="132" t="s">
        <v>508</v>
      </c>
      <c r="AG205" s="132" t="s">
        <v>7026</v>
      </c>
    </row>
    <row r="206" spans="1:33" x14ac:dyDescent="0.3">
      <c r="A206" s="132" t="s">
        <v>8433</v>
      </c>
      <c r="B206" s="132">
        <v>-1.26</v>
      </c>
      <c r="C206" s="132">
        <v>-4.25</v>
      </c>
      <c r="D206" s="132">
        <v>-13.02</v>
      </c>
      <c r="E206" s="132">
        <v>-2.95</v>
      </c>
      <c r="F206" s="132">
        <v>-13.93</v>
      </c>
      <c r="G206" s="408" t="s">
        <v>76</v>
      </c>
      <c r="H206" s="348" t="s">
        <v>8433</v>
      </c>
      <c r="I206" s="132">
        <v>6.101</v>
      </c>
      <c r="J206" s="132">
        <v>-44</v>
      </c>
      <c r="K206" s="132">
        <v>-36</v>
      </c>
      <c r="L206" s="132" t="b">
        <v>0</v>
      </c>
      <c r="M206" s="132">
        <v>-43.042000000000002</v>
      </c>
      <c r="N206" s="132">
        <v>1.8089999999999999</v>
      </c>
      <c r="O206" s="132">
        <v>-23.797000000000001</v>
      </c>
      <c r="P206" s="132">
        <v>-36.173999999999999</v>
      </c>
      <c r="Q206" s="132">
        <v>0.88</v>
      </c>
      <c r="R206" s="132">
        <v>-31.818999999999999</v>
      </c>
      <c r="S206" s="132">
        <v>1.26</v>
      </c>
      <c r="T206" s="70">
        <v>-77.108000000000004</v>
      </c>
      <c r="U206" s="132">
        <v>32.86</v>
      </c>
      <c r="V206" s="132">
        <v>-15</v>
      </c>
      <c r="W206" s="132">
        <v>-9</v>
      </c>
      <c r="X206" s="132">
        <v>481</v>
      </c>
      <c r="Y206" s="132" t="s">
        <v>8433</v>
      </c>
      <c r="Z206" s="132" t="b">
        <v>1</v>
      </c>
      <c r="AA206" s="132">
        <v>0</v>
      </c>
      <c r="AB206" s="132" t="b">
        <v>0</v>
      </c>
      <c r="AC206" s="132">
        <v>39</v>
      </c>
      <c r="AD206" s="132">
        <v>5.0000000000000001E-3</v>
      </c>
      <c r="AE206" s="132" t="s">
        <v>24</v>
      </c>
      <c r="AF206" s="132" t="s">
        <v>70</v>
      </c>
      <c r="AG206" s="132" t="s">
        <v>2598</v>
      </c>
    </row>
    <row r="207" spans="1:33" x14ac:dyDescent="0.3">
      <c r="A207" s="132" t="s">
        <v>8466</v>
      </c>
      <c r="B207" s="132">
        <v>5.62</v>
      </c>
      <c r="C207" s="132">
        <v>3.45</v>
      </c>
      <c r="D207" s="132">
        <v>-5.92</v>
      </c>
      <c r="E207" s="132">
        <v>-9.94</v>
      </c>
      <c r="F207" s="132">
        <v>-10.56</v>
      </c>
      <c r="G207" s="385" t="s">
        <v>5662</v>
      </c>
      <c r="H207" s="352" t="s">
        <v>8466</v>
      </c>
      <c r="I207" s="132">
        <v>52.234999999999999</v>
      </c>
      <c r="J207" s="132">
        <v>-42</v>
      </c>
      <c r="K207" s="132">
        <v>-29</v>
      </c>
      <c r="L207" s="132" t="b">
        <v>0</v>
      </c>
      <c r="M207" s="132">
        <v>-53.372</v>
      </c>
      <c r="N207" s="132">
        <v>2.548</v>
      </c>
      <c r="O207" s="132">
        <v>-20.946000000000002</v>
      </c>
      <c r="P207" s="132">
        <v>-43.585999999999999</v>
      </c>
      <c r="Q207" s="132">
        <v>0.86399999999999999</v>
      </c>
      <c r="R207" s="132">
        <v>-37.662999999999997</v>
      </c>
      <c r="S207" s="132">
        <v>1.73</v>
      </c>
      <c r="T207" s="70">
        <v>191.66499999999999</v>
      </c>
      <c r="U207" s="132">
        <v>39.840000000000003</v>
      </c>
      <c r="V207" s="132">
        <v>118</v>
      </c>
      <c r="W207" s="132">
        <v>69</v>
      </c>
      <c r="X207" s="132">
        <v>290</v>
      </c>
      <c r="Y207" s="132" t="s">
        <v>8466</v>
      </c>
      <c r="Z207" s="132" t="b">
        <v>1</v>
      </c>
      <c r="AA207" s="132">
        <v>0</v>
      </c>
      <c r="AB207" s="132" t="b">
        <v>0</v>
      </c>
      <c r="AC207" s="132">
        <v>45</v>
      </c>
      <c r="AD207" s="132">
        <v>0.01</v>
      </c>
      <c r="AE207" s="132" t="s">
        <v>245</v>
      </c>
      <c r="AF207" s="132" t="s">
        <v>2850</v>
      </c>
      <c r="AG207" s="132" t="s">
        <v>2665</v>
      </c>
    </row>
    <row r="208" spans="1:33" x14ac:dyDescent="0.3">
      <c r="A208" s="132" t="s">
        <v>8467</v>
      </c>
      <c r="B208" s="132">
        <v>8.91</v>
      </c>
      <c r="C208" s="132">
        <v>10.63</v>
      </c>
      <c r="D208" s="132">
        <v>-9.35</v>
      </c>
      <c r="E208" s="132">
        <v>-26.05</v>
      </c>
      <c r="F208" s="132">
        <v>-26.82</v>
      </c>
      <c r="G208" s="388" t="s">
        <v>209</v>
      </c>
      <c r="H208" s="346" t="s">
        <v>8467</v>
      </c>
      <c r="I208" s="132">
        <v>1.64</v>
      </c>
      <c r="J208" s="132">
        <v>-52</v>
      </c>
      <c r="K208" s="132">
        <v>-46</v>
      </c>
      <c r="L208" s="132" t="b">
        <v>0</v>
      </c>
      <c r="M208" s="132">
        <v>-99.013000000000005</v>
      </c>
      <c r="N208" s="132">
        <v>4.6340000000000003</v>
      </c>
      <c r="O208" s="132">
        <v>-21.366</v>
      </c>
      <c r="P208" s="132">
        <v>-70.593999999999994</v>
      </c>
      <c r="Q208" s="132">
        <v>0.878</v>
      </c>
      <c r="R208" s="132">
        <v>-61.975999999999999</v>
      </c>
      <c r="S208" s="132">
        <v>5.47</v>
      </c>
      <c r="T208" s="70">
        <v>-91.097999999999999</v>
      </c>
      <c r="U208" s="132">
        <v>14.05</v>
      </c>
      <c r="V208" s="132">
        <v>39</v>
      </c>
      <c r="W208" s="132">
        <v>155</v>
      </c>
      <c r="X208" s="132">
        <v>260</v>
      </c>
      <c r="Y208" s="132" t="s">
        <v>8467</v>
      </c>
      <c r="Z208" s="132" t="b">
        <v>1</v>
      </c>
      <c r="AA208" s="132">
        <v>0</v>
      </c>
      <c r="AB208" s="132" t="b">
        <v>0</v>
      </c>
      <c r="AC208" s="132">
        <v>28</v>
      </c>
      <c r="AD208" s="132">
        <v>5.0000000000000001E-3</v>
      </c>
      <c r="AE208" s="132" t="s">
        <v>31</v>
      </c>
      <c r="AF208" s="132" t="s">
        <v>130</v>
      </c>
      <c r="AG208" s="132" t="s">
        <v>494</v>
      </c>
    </row>
    <row r="209" spans="1:33" x14ac:dyDescent="0.3">
      <c r="A209" s="132" t="s">
        <v>2677</v>
      </c>
      <c r="B209" s="132">
        <v>-4.28</v>
      </c>
      <c r="C209" s="132">
        <v>-8.3699999999999992</v>
      </c>
      <c r="D209" s="132">
        <v>-17.63</v>
      </c>
      <c r="E209" s="132">
        <v>-22.6</v>
      </c>
      <c r="F209" s="132">
        <v>-23.17</v>
      </c>
      <c r="G209" s="390" t="s">
        <v>5673</v>
      </c>
      <c r="H209" s="345" t="s">
        <v>2677</v>
      </c>
      <c r="I209" s="132">
        <v>1.704</v>
      </c>
      <c r="J209" s="132">
        <v>-66</v>
      </c>
      <c r="K209" s="132" t="s">
        <v>2678</v>
      </c>
      <c r="L209" s="132" t="b">
        <v>0</v>
      </c>
      <c r="M209" s="132">
        <v>-65.334000000000003</v>
      </c>
      <c r="N209" s="132">
        <v>2.3620000000000001</v>
      </c>
      <c r="O209" s="132">
        <v>-27.661000000000001</v>
      </c>
      <c r="S209" s="132">
        <v>2.63</v>
      </c>
      <c r="T209" s="70">
        <v>30.366</v>
      </c>
      <c r="U209" s="132">
        <v>31.3</v>
      </c>
      <c r="V209" s="132">
        <v>52</v>
      </c>
      <c r="W209" s="132">
        <v>36</v>
      </c>
      <c r="X209" s="132">
        <v>242</v>
      </c>
      <c r="Y209" s="132" t="s">
        <v>2677</v>
      </c>
      <c r="Z209" s="132" t="b">
        <v>1</v>
      </c>
      <c r="AA209" s="132">
        <v>0</v>
      </c>
      <c r="AB209" s="132" t="b">
        <v>0</v>
      </c>
      <c r="AC209" s="132">
        <v>39</v>
      </c>
      <c r="AD209" s="132">
        <v>0.01</v>
      </c>
      <c r="AE209" s="132" t="s">
        <v>44</v>
      </c>
      <c r="AF209" s="132" t="s">
        <v>2853</v>
      </c>
      <c r="AG209" s="132" t="s">
        <v>2678</v>
      </c>
    </row>
    <row r="210" spans="1:33" x14ac:dyDescent="0.3">
      <c r="A210" s="132" t="s">
        <v>2617</v>
      </c>
      <c r="B210" s="132">
        <v>-0.23</v>
      </c>
      <c r="C210" s="132">
        <v>-11.37</v>
      </c>
      <c r="D210" s="132">
        <v>-15.08</v>
      </c>
      <c r="E210" s="132">
        <v>-24.78</v>
      </c>
      <c r="F210" s="132">
        <v>-27.04</v>
      </c>
      <c r="G210" s="393" t="s">
        <v>5672</v>
      </c>
      <c r="H210" s="288" t="s">
        <v>2617</v>
      </c>
      <c r="I210" s="132">
        <v>6.7480000000000002</v>
      </c>
      <c r="J210" s="132">
        <v>-69</v>
      </c>
      <c r="K210" s="132" t="s">
        <v>2618</v>
      </c>
      <c r="L210" s="132" t="b">
        <v>0</v>
      </c>
      <c r="M210" s="132">
        <v>-76.186999999999998</v>
      </c>
      <c r="N210" s="132">
        <v>2.0209999999999999</v>
      </c>
      <c r="O210" s="132">
        <v>-37.701000000000001</v>
      </c>
      <c r="S210" s="132">
        <v>2.4</v>
      </c>
      <c r="T210" s="70">
        <v>78.278000000000006</v>
      </c>
      <c r="U210" s="132">
        <v>17</v>
      </c>
      <c r="V210" s="132">
        <v>39</v>
      </c>
      <c r="W210" s="132">
        <v>45</v>
      </c>
      <c r="X210" s="132">
        <v>489</v>
      </c>
      <c r="Y210" s="132" t="s">
        <v>2617</v>
      </c>
      <c r="Z210" s="132" t="b">
        <v>1</v>
      </c>
      <c r="AA210" s="132">
        <v>0</v>
      </c>
      <c r="AB210" s="132" t="b">
        <v>0</v>
      </c>
      <c r="AC210" s="132">
        <v>39</v>
      </c>
      <c r="AD210" s="132">
        <v>5.0000000000000001E-3</v>
      </c>
      <c r="AE210" s="132" t="s">
        <v>150</v>
      </c>
      <c r="AF210" s="132" t="s">
        <v>2822</v>
      </c>
      <c r="AG210" s="132" t="s">
        <v>2618</v>
      </c>
    </row>
    <row r="211" spans="1:33" x14ac:dyDescent="0.3">
      <c r="T211" s="70"/>
    </row>
    <row r="212" spans="1:33" x14ac:dyDescent="0.3">
      <c r="T212" s="70"/>
    </row>
    <row r="213" spans="1:33" x14ac:dyDescent="0.3">
      <c r="T213" s="70"/>
    </row>
    <row r="214" spans="1:33" x14ac:dyDescent="0.3">
      <c r="T214" s="70"/>
    </row>
    <row r="215" spans="1:33" x14ac:dyDescent="0.3">
      <c r="T215" s="70"/>
    </row>
    <row r="216" spans="1:33" x14ac:dyDescent="0.3">
      <c r="T216" s="70"/>
    </row>
    <row r="217" spans="1:33" x14ac:dyDescent="0.3">
      <c r="T217" s="70"/>
    </row>
    <row r="218" spans="1:33" x14ac:dyDescent="0.3">
      <c r="T218" s="70"/>
    </row>
    <row r="219" spans="1:33" x14ac:dyDescent="0.3">
      <c r="T219" s="70"/>
    </row>
    <row r="220" spans="1:33" x14ac:dyDescent="0.3">
      <c r="T220" s="70"/>
    </row>
    <row r="221" spans="1:33" x14ac:dyDescent="0.3">
      <c r="G221" s="132" t="s">
        <v>693</v>
      </c>
    </row>
    <row r="222" spans="1:33" x14ac:dyDescent="0.3">
      <c r="G222" s="132" t="s">
        <v>709</v>
      </c>
    </row>
    <row r="223" spans="1:33" x14ac:dyDescent="0.3">
      <c r="G223" s="132" t="s">
        <v>703</v>
      </c>
    </row>
    <row r="224" spans="1:33" x14ac:dyDescent="0.3">
      <c r="G224" s="132" t="s">
        <v>390</v>
      </c>
    </row>
    <row r="225" spans="7:7" x14ac:dyDescent="0.3">
      <c r="G225" s="132" t="s">
        <v>698</v>
      </c>
    </row>
    <row r="226" spans="7:7" x14ac:dyDescent="0.3">
      <c r="G226" s="132" t="s">
        <v>501</v>
      </c>
    </row>
    <row r="227" spans="7:7" x14ac:dyDescent="0.3">
      <c r="G227" s="132" t="s">
        <v>153</v>
      </c>
    </row>
    <row r="228" spans="7:7" x14ac:dyDescent="0.3">
      <c r="G228" s="132" t="s">
        <v>186</v>
      </c>
    </row>
    <row r="229" spans="7:7" x14ac:dyDescent="0.3">
      <c r="G229" s="132" t="s">
        <v>160</v>
      </c>
    </row>
    <row r="230" spans="7:7" x14ac:dyDescent="0.3">
      <c r="G230" s="132" t="s">
        <v>502</v>
      </c>
    </row>
    <row r="231" spans="7:7" x14ac:dyDescent="0.3">
      <c r="G231" s="132" t="s">
        <v>507</v>
      </c>
    </row>
    <row r="232" spans="7:7" x14ac:dyDescent="0.3">
      <c r="G232" s="132" t="s">
        <v>99</v>
      </c>
    </row>
    <row r="233" spans="7:7" x14ac:dyDescent="0.3">
      <c r="G233" s="132" t="s">
        <v>109</v>
      </c>
    </row>
    <row r="234" spans="7:7" x14ac:dyDescent="0.3">
      <c r="G234" s="132" t="s">
        <v>70</v>
      </c>
    </row>
    <row r="235" spans="7:7" x14ac:dyDescent="0.3">
      <c r="G235" s="132" t="s">
        <v>95</v>
      </c>
    </row>
    <row r="236" spans="7:7" x14ac:dyDescent="0.3">
      <c r="G236" s="132" t="s">
        <v>109</v>
      </c>
    </row>
    <row r="237" spans="7:7" x14ac:dyDescent="0.3">
      <c r="G237" s="132" t="s">
        <v>56</v>
      </c>
    </row>
    <row r="238" spans="7:7" x14ac:dyDescent="0.3">
      <c r="G238" s="132" t="s">
        <v>56</v>
      </c>
    </row>
    <row r="239" spans="7:7" x14ac:dyDescent="0.3">
      <c r="G239" s="132" t="s">
        <v>109</v>
      </c>
    </row>
    <row r="240" spans="7:7" x14ac:dyDescent="0.3">
      <c r="G240" s="132" t="s">
        <v>243</v>
      </c>
    </row>
    <row r="241" spans="7:7" x14ac:dyDescent="0.3">
      <c r="G241" s="132" t="s">
        <v>186</v>
      </c>
    </row>
    <row r="242" spans="7:7" x14ac:dyDescent="0.3">
      <c r="G242" s="132" t="s">
        <v>1403</v>
      </c>
    </row>
    <row r="243" spans="7:7" x14ac:dyDescent="0.3">
      <c r="G243" s="132" t="s">
        <v>143</v>
      </c>
    </row>
    <row r="244" spans="7:7" x14ac:dyDescent="0.3">
      <c r="G244" s="132" t="s">
        <v>56</v>
      </c>
    </row>
    <row r="245" spans="7:7" x14ac:dyDescent="0.3">
      <c r="G245" s="132" t="s">
        <v>151</v>
      </c>
    </row>
    <row r="246" spans="7:7" x14ac:dyDescent="0.3">
      <c r="G246" s="132" t="s">
        <v>153</v>
      </c>
    </row>
    <row r="247" spans="7:7" x14ac:dyDescent="0.3">
      <c r="G247" s="132" t="s">
        <v>280</v>
      </c>
    </row>
    <row r="248" spans="7:7" x14ac:dyDescent="0.3">
      <c r="G248" s="132" t="s">
        <v>883</v>
      </c>
    </row>
    <row r="249" spans="7:7" x14ac:dyDescent="0.3">
      <c r="G249" s="132" t="s">
        <v>2748</v>
      </c>
    </row>
    <row r="250" spans="7:7" x14ac:dyDescent="0.3">
      <c r="G250" s="132" t="s">
        <v>605</v>
      </c>
    </row>
    <row r="251" spans="7:7" x14ac:dyDescent="0.3">
      <c r="G251" s="132" t="s">
        <v>698</v>
      </c>
    </row>
    <row r="252" spans="7:7" x14ac:dyDescent="0.3">
      <c r="G252" s="132" t="s">
        <v>92</v>
      </c>
    </row>
    <row r="253" spans="7:7" x14ac:dyDescent="0.3">
      <c r="G253" s="132" t="s">
        <v>88</v>
      </c>
    </row>
    <row r="254" spans="7:7" x14ac:dyDescent="0.3">
      <c r="G254" s="132" t="s">
        <v>111</v>
      </c>
    </row>
    <row r="255" spans="7:7" x14ac:dyDescent="0.3">
      <c r="G255" s="132" t="s">
        <v>351</v>
      </c>
    </row>
    <row r="256" spans="7:7" x14ac:dyDescent="0.3">
      <c r="G256" s="132" t="s">
        <v>153</v>
      </c>
    </row>
    <row r="257" spans="7:7" x14ac:dyDescent="0.3">
      <c r="G257" s="132" t="s">
        <v>151</v>
      </c>
    </row>
    <row r="258" spans="7:7" x14ac:dyDescent="0.3">
      <c r="G258" s="132" t="s">
        <v>512</v>
      </c>
    </row>
    <row r="259" spans="7:7" x14ac:dyDescent="0.3">
      <c r="G259" s="132" t="s">
        <v>701</v>
      </c>
    </row>
    <row r="260" spans="7:7" x14ac:dyDescent="0.3">
      <c r="G260" s="132" t="s">
        <v>512</v>
      </c>
    </row>
    <row r="261" spans="7:7" x14ac:dyDescent="0.3">
      <c r="G261" s="132" t="s">
        <v>56</v>
      </c>
    </row>
    <row r="262" spans="7:7" x14ac:dyDescent="0.3">
      <c r="G262" s="132" t="s">
        <v>56</v>
      </c>
    </row>
    <row r="263" spans="7:7" x14ac:dyDescent="0.3">
      <c r="G263" s="132" t="s">
        <v>699</v>
      </c>
    </row>
    <row r="264" spans="7:7" x14ac:dyDescent="0.3">
      <c r="G264" s="132" t="s">
        <v>137</v>
      </c>
    </row>
    <row r="265" spans="7:7" x14ac:dyDescent="0.3">
      <c r="G265" s="132" t="s">
        <v>326</v>
      </c>
    </row>
    <row r="266" spans="7:7" x14ac:dyDescent="0.3">
      <c r="G266" s="132" t="s">
        <v>162</v>
      </c>
    </row>
    <row r="267" spans="7:7" x14ac:dyDescent="0.3">
      <c r="G267" s="132" t="s">
        <v>111</v>
      </c>
    </row>
    <row r="268" spans="7:7" x14ac:dyDescent="0.3">
      <c r="G268" s="132" t="s">
        <v>130</v>
      </c>
    </row>
    <row r="269" spans="7:7" x14ac:dyDescent="0.3">
      <c r="G269" s="132" t="s">
        <v>52</v>
      </c>
    </row>
    <row r="270" spans="7:7" x14ac:dyDescent="0.3">
      <c r="G270" s="132" t="s">
        <v>288</v>
      </c>
    </row>
    <row r="271" spans="7:7" x14ac:dyDescent="0.3">
      <c r="G271" s="132" t="s">
        <v>81</v>
      </c>
    </row>
    <row r="272" spans="7:7" x14ac:dyDescent="0.3">
      <c r="G272" s="132" t="s">
        <v>56</v>
      </c>
    </row>
    <row r="273" spans="7:7" x14ac:dyDescent="0.3">
      <c r="G273" s="132" t="s">
        <v>47</v>
      </c>
    </row>
    <row r="274" spans="7:7" x14ac:dyDescent="0.3">
      <c r="G274" s="132" t="s">
        <v>697</v>
      </c>
    </row>
    <row r="275" spans="7:7" x14ac:dyDescent="0.3">
      <c r="G275" s="132" t="s">
        <v>133</v>
      </c>
    </row>
    <row r="276" spans="7:7" x14ac:dyDescent="0.3">
      <c r="G276" s="132" t="s">
        <v>209</v>
      </c>
    </row>
    <row r="277" spans="7:7" x14ac:dyDescent="0.3">
      <c r="G277" s="132" t="s">
        <v>177</v>
      </c>
    </row>
    <row r="278" spans="7:7" x14ac:dyDescent="0.3">
      <c r="G278" s="132" t="s">
        <v>365</v>
      </c>
    </row>
    <row r="279" spans="7:7" x14ac:dyDescent="0.3">
      <c r="G279" s="132" t="s">
        <v>143</v>
      </c>
    </row>
    <row r="280" spans="7:7" x14ac:dyDescent="0.3">
      <c r="G280" s="132" t="s">
        <v>501</v>
      </c>
    </row>
    <row r="281" spans="7:7" x14ac:dyDescent="0.3">
      <c r="G281" s="132" t="s">
        <v>56</v>
      </c>
    </row>
    <row r="282" spans="7:7" x14ac:dyDescent="0.3">
      <c r="G282" s="132" t="s">
        <v>441</v>
      </c>
    </row>
    <row r="283" spans="7:7" x14ac:dyDescent="0.3">
      <c r="G283" s="132" t="s">
        <v>137</v>
      </c>
    </row>
    <row r="284" spans="7:7" x14ac:dyDescent="0.3">
      <c r="G284" s="132" t="s">
        <v>336</v>
      </c>
    </row>
    <row r="285" spans="7:7" x14ac:dyDescent="0.3">
      <c r="G285" s="132" t="s">
        <v>79</v>
      </c>
    </row>
    <row r="286" spans="7:7" x14ac:dyDescent="0.3">
      <c r="G286" s="132" t="s">
        <v>699</v>
      </c>
    </row>
    <row r="287" spans="7:7" x14ac:dyDescent="0.3">
      <c r="G287" s="132" t="s">
        <v>84</v>
      </c>
    </row>
    <row r="288" spans="7:7" x14ac:dyDescent="0.3">
      <c r="G288" s="132" t="s">
        <v>162</v>
      </c>
    </row>
    <row r="289" spans="7:7" x14ac:dyDescent="0.3">
      <c r="G289" s="132" t="s">
        <v>225</v>
      </c>
    </row>
    <row r="290" spans="7:7" x14ac:dyDescent="0.3">
      <c r="G290" s="132" t="s">
        <v>243</v>
      </c>
    </row>
    <row r="291" spans="7:7" x14ac:dyDescent="0.3">
      <c r="G291" s="132" t="s">
        <v>697</v>
      </c>
    </row>
    <row r="292" spans="7:7" x14ac:dyDescent="0.3">
      <c r="G292" s="132" t="s">
        <v>109</v>
      </c>
    </row>
    <row r="293" spans="7:7" x14ac:dyDescent="0.3">
      <c r="G293" s="132" t="s">
        <v>92</v>
      </c>
    </row>
    <row r="294" spans="7:7" x14ac:dyDescent="0.3">
      <c r="G294" s="132" t="s">
        <v>441</v>
      </c>
    </row>
    <row r="295" spans="7:7" x14ac:dyDescent="0.3">
      <c r="G295" s="132" t="s">
        <v>130</v>
      </c>
    </row>
    <row r="296" spans="7:7" x14ac:dyDescent="0.3">
      <c r="G296" s="132" t="s">
        <v>56</v>
      </c>
    </row>
    <row r="297" spans="7:7" x14ac:dyDescent="0.3">
      <c r="G297" s="132" t="s">
        <v>186</v>
      </c>
    </row>
    <row r="298" spans="7:7" x14ac:dyDescent="0.3">
      <c r="G298" s="132" t="s">
        <v>280</v>
      </c>
    </row>
    <row r="299" spans="7:7" x14ac:dyDescent="0.3">
      <c r="G299" s="132" t="s">
        <v>84</v>
      </c>
    </row>
    <row r="300" spans="7:7" x14ac:dyDescent="0.3">
      <c r="G300" s="132" t="s">
        <v>84</v>
      </c>
    </row>
    <row r="301" spans="7:7" x14ac:dyDescent="0.3">
      <c r="G301" s="132" t="s">
        <v>501</v>
      </c>
    </row>
    <row r="302" spans="7:7" x14ac:dyDescent="0.3">
      <c r="G302" s="132" t="s">
        <v>127</v>
      </c>
    </row>
    <row r="303" spans="7:7" x14ac:dyDescent="0.3">
      <c r="G303" s="132" t="s">
        <v>202</v>
      </c>
    </row>
    <row r="304" spans="7:7" x14ac:dyDescent="0.3">
      <c r="G304" s="132" t="s">
        <v>56</v>
      </c>
    </row>
    <row r="305" spans="7:7" x14ac:dyDescent="0.3">
      <c r="G305" s="132" t="s">
        <v>186</v>
      </c>
    </row>
    <row r="306" spans="7:7" x14ac:dyDescent="0.3">
      <c r="G306" s="132" t="s">
        <v>137</v>
      </c>
    </row>
    <row r="307" spans="7:7" x14ac:dyDescent="0.3">
      <c r="G307" s="132" t="s">
        <v>697</v>
      </c>
    </row>
    <row r="308" spans="7:7" x14ac:dyDescent="0.3">
      <c r="G308" s="132" t="s">
        <v>56</v>
      </c>
    </row>
    <row r="309" spans="7:7" x14ac:dyDescent="0.3">
      <c r="G309" s="132" t="s">
        <v>408</v>
      </c>
    </row>
    <row r="310" spans="7:7" x14ac:dyDescent="0.3">
      <c r="G310" s="132" t="s">
        <v>56</v>
      </c>
    </row>
    <row r="311" spans="7:7" x14ac:dyDescent="0.3">
      <c r="G311" s="132" t="s">
        <v>153</v>
      </c>
    </row>
    <row r="312" spans="7:7" x14ac:dyDescent="0.3">
      <c r="G312" s="132" t="s">
        <v>701</v>
      </c>
    </row>
    <row r="313" spans="7:7" x14ac:dyDescent="0.3">
      <c r="G313" s="132" t="s">
        <v>699</v>
      </c>
    </row>
    <row r="314" spans="7:7" x14ac:dyDescent="0.3">
      <c r="G314" s="132" t="s">
        <v>79</v>
      </c>
    </row>
    <row r="315" spans="7:7" x14ac:dyDescent="0.3">
      <c r="G315" s="132" t="s">
        <v>153</v>
      </c>
    </row>
    <row r="316" spans="7:7" x14ac:dyDescent="0.3">
      <c r="G316" s="132" t="s">
        <v>84</v>
      </c>
    </row>
    <row r="317" spans="7:7" x14ac:dyDescent="0.3">
      <c r="G317" s="132" t="s">
        <v>365</v>
      </c>
    </row>
    <row r="318" spans="7:7" x14ac:dyDescent="0.3">
      <c r="G318" s="132" t="s">
        <v>209</v>
      </c>
    </row>
    <row r="319" spans="7:7" x14ac:dyDescent="0.3">
      <c r="G319" s="132" t="s">
        <v>143</v>
      </c>
    </row>
    <row r="320" spans="7:7" x14ac:dyDescent="0.3">
      <c r="G320" s="132" t="s">
        <v>30</v>
      </c>
    </row>
    <row r="321" spans="7:7" x14ac:dyDescent="0.3">
      <c r="G321" s="132" t="s">
        <v>98</v>
      </c>
    </row>
    <row r="322" spans="7:7" x14ac:dyDescent="0.3">
      <c r="G322" s="132" t="s">
        <v>79</v>
      </c>
    </row>
    <row r="323" spans="7:7" x14ac:dyDescent="0.3">
      <c r="G323" s="132" t="s">
        <v>365</v>
      </c>
    </row>
    <row r="324" spans="7:7" x14ac:dyDescent="0.3">
      <c r="G324" s="132" t="s">
        <v>84</v>
      </c>
    </row>
    <row r="325" spans="7:7" x14ac:dyDescent="0.3">
      <c r="G325" s="132" t="s">
        <v>453</v>
      </c>
    </row>
    <row r="326" spans="7:7" x14ac:dyDescent="0.3">
      <c r="G326" s="132" t="s">
        <v>143</v>
      </c>
    </row>
    <row r="327" spans="7:7" x14ac:dyDescent="0.3">
      <c r="G327" s="132" t="s">
        <v>105</v>
      </c>
    </row>
    <row r="328" spans="7:7" x14ac:dyDescent="0.3">
      <c r="G328" s="132" t="s">
        <v>288</v>
      </c>
    </row>
    <row r="329" spans="7:7" x14ac:dyDescent="0.3">
      <c r="G329" s="132" t="s">
        <v>280</v>
      </c>
    </row>
    <row r="330" spans="7:7" x14ac:dyDescent="0.3">
      <c r="G330" s="132" t="s">
        <v>209</v>
      </c>
    </row>
    <row r="331" spans="7:7" x14ac:dyDescent="0.3">
      <c r="G331" s="132" t="s">
        <v>101</v>
      </c>
    </row>
    <row r="332" spans="7:7" x14ac:dyDescent="0.3">
      <c r="G332" s="132" t="s">
        <v>841</v>
      </c>
    </row>
    <row r="333" spans="7:7" x14ac:dyDescent="0.3">
      <c r="G333" s="132" t="s">
        <v>160</v>
      </c>
    </row>
    <row r="334" spans="7:7" x14ac:dyDescent="0.3">
      <c r="G334" s="132" t="s">
        <v>508</v>
      </c>
    </row>
    <row r="335" spans="7:7" x14ac:dyDescent="0.3">
      <c r="G335" s="132" t="s">
        <v>153</v>
      </c>
    </row>
    <row r="336" spans="7:7" x14ac:dyDescent="0.3">
      <c r="G336" s="132" t="s">
        <v>84</v>
      </c>
    </row>
    <row r="337" spans="7:7" x14ac:dyDescent="0.3">
      <c r="G337" s="132" t="s">
        <v>143</v>
      </c>
    </row>
    <row r="338" spans="7:7" x14ac:dyDescent="0.3">
      <c r="G338" s="132" t="s">
        <v>351</v>
      </c>
    </row>
    <row r="339" spans="7:7" x14ac:dyDescent="0.3">
      <c r="G339" s="132" t="s">
        <v>101</v>
      </c>
    </row>
    <row r="340" spans="7:7" x14ac:dyDescent="0.3">
      <c r="G340" s="132" t="s">
        <v>153</v>
      </c>
    </row>
    <row r="341" spans="7:7" x14ac:dyDescent="0.3">
      <c r="G341" s="132" t="s">
        <v>336</v>
      </c>
    </row>
    <row r="342" spans="7:7" x14ac:dyDescent="0.3">
      <c r="G342" s="132" t="s">
        <v>731</v>
      </c>
    </row>
    <row r="343" spans="7:7" x14ac:dyDescent="0.3">
      <c r="G343" s="132" t="s">
        <v>510</v>
      </c>
    </row>
    <row r="344" spans="7:7" x14ac:dyDescent="0.3">
      <c r="G344" s="132" t="s">
        <v>280</v>
      </c>
    </row>
    <row r="345" spans="7:7" x14ac:dyDescent="0.3">
      <c r="G345" s="132" t="s">
        <v>56</v>
      </c>
    </row>
    <row r="346" spans="7:7" x14ac:dyDescent="0.3">
      <c r="G346" s="132" t="s">
        <v>504</v>
      </c>
    </row>
    <row r="347" spans="7:7" x14ac:dyDescent="0.3">
      <c r="G347" s="132" t="s">
        <v>701</v>
      </c>
    </row>
    <row r="348" spans="7:7" x14ac:dyDescent="0.3">
      <c r="G348" s="132" t="s">
        <v>705</v>
      </c>
    </row>
    <row r="349" spans="7:7" x14ac:dyDescent="0.3">
      <c r="G349" s="132" t="s">
        <v>694</v>
      </c>
    </row>
    <row r="350" spans="7:7" x14ac:dyDescent="0.3">
      <c r="G350" s="132" t="s">
        <v>54</v>
      </c>
    </row>
    <row r="351" spans="7:7" x14ac:dyDescent="0.3">
      <c r="G351" s="132" t="s">
        <v>704</v>
      </c>
    </row>
    <row r="352" spans="7:7" x14ac:dyDescent="0.3">
      <c r="G352" s="132" t="s">
        <v>573</v>
      </c>
    </row>
    <row r="353" spans="7:7" x14ac:dyDescent="0.3">
      <c r="G353" s="132" t="s">
        <v>209</v>
      </c>
    </row>
    <row r="354" spans="7:7" x14ac:dyDescent="0.3">
      <c r="G354" s="132" t="s">
        <v>56</v>
      </c>
    </row>
    <row r="355" spans="7:7" x14ac:dyDescent="0.3">
      <c r="G355" s="132" t="s">
        <v>697</v>
      </c>
    </row>
    <row r="356" spans="7:7" x14ac:dyDescent="0.3">
      <c r="G356" s="132" t="s">
        <v>441</v>
      </c>
    </row>
    <row r="357" spans="7:7" x14ac:dyDescent="0.3">
      <c r="G357" s="132" t="s">
        <v>365</v>
      </c>
    </row>
    <row r="358" spans="7:7" x14ac:dyDescent="0.3">
      <c r="G358" s="132" t="s">
        <v>704</v>
      </c>
    </row>
    <row r="359" spans="7:7" x14ac:dyDescent="0.3">
      <c r="G359" s="132" t="s">
        <v>225</v>
      </c>
    </row>
    <row r="360" spans="7:7" x14ac:dyDescent="0.3">
      <c r="G360" s="132" t="s">
        <v>191</v>
      </c>
    </row>
    <row r="361" spans="7:7" x14ac:dyDescent="0.3">
      <c r="G361" s="132" t="s">
        <v>79</v>
      </c>
    </row>
    <row r="362" spans="7:7" x14ac:dyDescent="0.3">
      <c r="G362" s="132" t="s">
        <v>453</v>
      </c>
    </row>
    <row r="363" spans="7:7" x14ac:dyDescent="0.3">
      <c r="G363" s="132" t="s">
        <v>153</v>
      </c>
    </row>
    <row r="364" spans="7:7" x14ac:dyDescent="0.3">
      <c r="G364" s="132" t="s">
        <v>60</v>
      </c>
    </row>
    <row r="365" spans="7:7" x14ac:dyDescent="0.3">
      <c r="G365" s="132" t="s">
        <v>501</v>
      </c>
    </row>
    <row r="366" spans="7:7" x14ac:dyDescent="0.3">
      <c r="G366" s="132" t="s">
        <v>153</v>
      </c>
    </row>
    <row r="367" spans="7:7" x14ac:dyDescent="0.3">
      <c r="G367" s="132" t="s">
        <v>105</v>
      </c>
    </row>
    <row r="368" spans="7:7" x14ac:dyDescent="0.3">
      <c r="G368" s="132" t="s">
        <v>101</v>
      </c>
    </row>
    <row r="369" spans="7:7" x14ac:dyDescent="0.3">
      <c r="G369" s="132" t="s">
        <v>79</v>
      </c>
    </row>
    <row r="370" spans="7:7" x14ac:dyDescent="0.3">
      <c r="G370" s="132" t="s">
        <v>56</v>
      </c>
    </row>
    <row r="371" spans="7:7" x14ac:dyDescent="0.3">
      <c r="G371" s="132" t="s">
        <v>153</v>
      </c>
    </row>
    <row r="372" spans="7:7" x14ac:dyDescent="0.3">
      <c r="G372" s="132" t="s">
        <v>56</v>
      </c>
    </row>
    <row r="373" spans="7:7" x14ac:dyDescent="0.3">
      <c r="G373" s="132" t="s">
        <v>143</v>
      </c>
    </row>
    <row r="374" spans="7:7" x14ac:dyDescent="0.3">
      <c r="G374" s="132" t="s">
        <v>153</v>
      </c>
    </row>
    <row r="375" spans="7:7" x14ac:dyDescent="0.3">
      <c r="G375" s="132" t="s">
        <v>280</v>
      </c>
    </row>
    <row r="376" spans="7:7" x14ac:dyDescent="0.3">
      <c r="G376" s="132" t="s">
        <v>510</v>
      </c>
    </row>
    <row r="377" spans="7:7" x14ac:dyDescent="0.3">
      <c r="G377" s="132" t="s">
        <v>84</v>
      </c>
    </row>
    <row r="378" spans="7:7" x14ac:dyDescent="0.3">
      <c r="G378" s="132" t="s">
        <v>1403</v>
      </c>
    </row>
    <row r="379" spans="7:7" x14ac:dyDescent="0.3">
      <c r="G379" s="132" t="s">
        <v>160</v>
      </c>
    </row>
    <row r="380" spans="7:7" x14ac:dyDescent="0.3">
      <c r="G380" s="132" t="s">
        <v>143</v>
      </c>
    </row>
    <row r="381" spans="7:7" x14ac:dyDescent="0.3">
      <c r="G381" s="132" t="s">
        <v>731</v>
      </c>
    </row>
    <row r="382" spans="7:7" x14ac:dyDescent="0.3">
      <c r="G382" s="132" t="s">
        <v>186</v>
      </c>
    </row>
    <row r="383" spans="7:7" x14ac:dyDescent="0.3">
      <c r="G383" s="132" t="s">
        <v>84</v>
      </c>
    </row>
    <row r="384" spans="7:7" x14ac:dyDescent="0.3">
      <c r="G384" s="132" t="s">
        <v>321</v>
      </c>
    </row>
    <row r="385" spans="7:7" x14ac:dyDescent="0.3">
      <c r="G385" s="132" t="s">
        <v>288</v>
      </c>
    </row>
    <row r="386" spans="7:7" x14ac:dyDescent="0.3">
      <c r="G386" s="132" t="s">
        <v>408</v>
      </c>
    </row>
    <row r="387" spans="7:7" x14ac:dyDescent="0.3">
      <c r="G387" s="132" t="s">
        <v>209</v>
      </c>
    </row>
    <row r="388" spans="7:7" x14ac:dyDescent="0.3">
      <c r="G388" s="132" t="s">
        <v>707</v>
      </c>
    </row>
    <row r="389" spans="7:7" x14ac:dyDescent="0.3">
      <c r="G389" s="132" t="s">
        <v>365</v>
      </c>
    </row>
    <row r="390" spans="7:7" x14ac:dyDescent="0.3">
      <c r="G390" s="132" t="s">
        <v>56</v>
      </c>
    </row>
    <row r="391" spans="7:7" x14ac:dyDescent="0.3">
      <c r="G391" s="132" t="s">
        <v>30</v>
      </c>
    </row>
    <row r="392" spans="7:7" x14ac:dyDescent="0.3">
      <c r="G392" s="132" t="s">
        <v>696</v>
      </c>
    </row>
    <row r="393" spans="7:7" x14ac:dyDescent="0.3">
      <c r="G393" s="132" t="s">
        <v>27</v>
      </c>
    </row>
    <row r="394" spans="7:7" x14ac:dyDescent="0.3">
      <c r="G394" s="132" t="s">
        <v>504</v>
      </c>
    </row>
    <row r="395" spans="7:7" x14ac:dyDescent="0.3">
      <c r="G395" s="132" t="s">
        <v>508</v>
      </c>
    </row>
    <row r="396" spans="7:7" x14ac:dyDescent="0.3">
      <c r="G396" s="132" t="s">
        <v>101</v>
      </c>
    </row>
    <row r="397" spans="7:7" x14ac:dyDescent="0.3">
      <c r="G397" s="132" t="s">
        <v>56</v>
      </c>
    </row>
    <row r="398" spans="7:7" x14ac:dyDescent="0.3">
      <c r="G398" s="132" t="s">
        <v>280</v>
      </c>
    </row>
    <row r="399" spans="7:7" x14ac:dyDescent="0.3">
      <c r="G399" s="132" t="s">
        <v>841</v>
      </c>
    </row>
    <row r="400" spans="7:7" x14ac:dyDescent="0.3">
      <c r="G400" s="132" t="s">
        <v>84</v>
      </c>
    </row>
    <row r="401" spans="7:7" x14ac:dyDescent="0.3">
      <c r="G401" s="132" t="s">
        <v>351</v>
      </c>
    </row>
    <row r="402" spans="7:7" x14ac:dyDescent="0.3">
      <c r="G402" s="132" t="s">
        <v>705</v>
      </c>
    </row>
    <row r="403" spans="7:7" x14ac:dyDescent="0.3">
      <c r="G403" s="132" t="s">
        <v>694</v>
      </c>
    </row>
    <row r="404" spans="7:7" x14ac:dyDescent="0.3">
      <c r="G404" s="132" t="s">
        <v>336</v>
      </c>
    </row>
    <row r="405" spans="7:7" x14ac:dyDescent="0.3">
      <c r="G405" s="132" t="s">
        <v>54</v>
      </c>
    </row>
    <row r="406" spans="7:7" x14ac:dyDescent="0.3">
      <c r="G406" s="132" t="s">
        <v>573</v>
      </c>
    </row>
    <row r="407" spans="7:7" x14ac:dyDescent="0.3">
      <c r="G407" s="132" t="s">
        <v>697</v>
      </c>
    </row>
  </sheetData>
  <conditionalFormatting sqref="J105:J1048576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{2F473B52-4108-47CA-9353-870711051442}</x14:id>
        </ext>
      </extLst>
    </cfRule>
  </conditionalFormatting>
  <conditionalFormatting sqref="AA2:AA1048576 L2:L1048576">
    <cfRule type="containsText" dxfId="33" priority="44" operator="containsText" text="False">
      <formula>NOT(ISERROR(SEARCH("False",L2)))</formula>
    </cfRule>
  </conditionalFormatting>
  <conditionalFormatting sqref="J2:J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{B3F3BC37-C105-46BA-B928-C70DB4DAD531}</x14:id>
        </ext>
      </extLst>
    </cfRule>
  </conditionalFormatting>
  <conditionalFormatting sqref="T2:T104857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{2A8975B6-56DE-49D2-A948-09CBECAB6AD8}</x14:id>
        </ext>
      </extLst>
    </cfRule>
  </conditionalFormatting>
  <conditionalFormatting sqref="W2:W1048576">
    <cfRule type="cellIs" dxfId="32" priority="37" operator="lessThan">
      <formula>1</formula>
    </cfRule>
  </conditionalFormatting>
  <conditionalFormatting sqref="AB2:AB1048576">
    <cfRule type="containsText" dxfId="31" priority="36" operator="containsText" text="WAHR">
      <formula>NOT(ISERROR(SEARCH("WAHR",AB2)))</formula>
    </cfRule>
  </conditionalFormatting>
  <conditionalFormatting sqref="Z2:Z1048576">
    <cfRule type="containsText" dxfId="30" priority="35" operator="containsText" text="Wahr">
      <formula>NOT(ISERROR(SEARCH("Wahr",Z2)))</formula>
    </cfRule>
  </conditionalFormatting>
  <conditionalFormatting sqref="I2:I1048576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{3A955AA1-F6E1-4839-AF52-1D7C8BF86493}</x14:id>
        </ext>
      </extLst>
    </cfRule>
  </conditionalFormatting>
  <conditionalFormatting sqref="Y2:Y1048576">
    <cfRule type="containsText" dxfId="29" priority="33" operator="containsText" text="True">
      <formula>NOT(ISERROR(SEARCH("True",Y2)))</formula>
    </cfRule>
  </conditionalFormatting>
  <conditionalFormatting sqref="AC2:AC104857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1048576">
    <cfRule type="dataBar" priority="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{ACEC7C6F-3842-45B0-9815-5571E0366486}</x14:id>
        </ext>
      </extLst>
    </cfRule>
  </conditionalFormatting>
  <conditionalFormatting sqref="C2:C104857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{A81A9779-2B30-40DB-8084-8C6C83082F18}</x14:id>
        </ext>
      </extLst>
    </cfRule>
  </conditionalFormatting>
  <conditionalFormatting sqref="D2:D104857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{6BC79608-4643-4C5E-BB88-3AEAA489F9F1}</x14:id>
        </ext>
      </extLst>
    </cfRule>
  </conditionalFormatting>
  <conditionalFormatting sqref="E2:E104857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{E6DBFDE1-C588-4CDC-89C1-8314CC10285A}</x14:id>
        </ext>
      </extLst>
    </cfRule>
  </conditionalFormatting>
  <conditionalFormatting sqref="F2:F104857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{618004CA-9A11-417C-BE5A-44B46A877F40}</x14:id>
        </ext>
      </extLst>
    </cfRule>
  </conditionalFormatting>
  <conditionalFormatting sqref="AA1">
    <cfRule type="containsText" dxfId="28" priority="26" operator="containsText" text="False">
      <formula>NOT(ISERROR(SEARCH("False",AA1)))</formula>
    </cfRule>
  </conditionalFormatting>
  <conditionalFormatting sqref="L1">
    <cfRule type="containsText" dxfId="27" priority="25" operator="containsText" text="False">
      <formula>NOT(ISERROR(SEARCH("False",L1)))</formula>
    </cfRule>
  </conditionalFormatting>
  <conditionalFormatting sqref="J1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{CC490D33-1278-4BCE-8555-EB6B41946F53}</x14:id>
        </ext>
      </extLst>
    </cfRule>
  </conditionalFormatting>
  <conditionalFormatting sqref="L1">
    <cfRule type="containsText" dxfId="26" priority="23" operator="containsText" text="False">
      <formula>NOT(ISERROR(SEARCH("False",L1)))</formula>
    </cfRule>
  </conditionalFormatting>
  <conditionalFormatting sqref="W1">
    <cfRule type="cellIs" dxfId="25" priority="22" operator="lessThan">
      <formula>1</formula>
    </cfRule>
  </conditionalFormatting>
  <conditionalFormatting sqref="I1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{11B396BC-5EC1-466B-A8B9-2E47F67E14F8}</x14:id>
        </ext>
      </extLst>
    </cfRule>
  </conditionalFormatting>
  <conditionalFormatting sqref="AA1">
    <cfRule type="containsText" dxfId="24" priority="20" operator="containsText" text="False">
      <formula>NOT(ISERROR(SEARCH("False",AA1)))</formula>
    </cfRule>
  </conditionalFormatting>
  <conditionalFormatting sqref="AB1">
    <cfRule type="containsText" dxfId="23" priority="19" operator="containsText" text="Wahr">
      <formula>NOT(ISERROR(SEARCH("Wahr",AB1)))</formula>
    </cfRule>
  </conditionalFormatting>
  <conditionalFormatting sqref="V1:W1">
    <cfRule type="cellIs" dxfId="22" priority="18" operator="greaterThan">
      <formula>0</formula>
    </cfRule>
  </conditionalFormatting>
  <conditionalFormatting sqref="B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{63841522-A636-4A9C-AF91-23FC40AD3136}</x14:id>
        </ext>
      </extLst>
    </cfRule>
  </conditionalFormatting>
  <conditionalFormatting sqref="C1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{E1F7704A-D6B5-4187-BCBD-17C4AF955872}</x14:id>
        </ext>
      </extLst>
    </cfRule>
  </conditionalFormatting>
  <conditionalFormatting sqref="D1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{A8D13F63-D0F1-49FE-8603-5ABADFD091C7}</x14:id>
        </ext>
      </extLst>
    </cfRule>
  </conditionalFormatting>
  <conditionalFormatting sqref="E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{2D3BB9D0-1342-437C-BFF5-1C8BC5388A5E}</x14:id>
        </ext>
      </extLst>
    </cfRule>
  </conditionalFormatting>
  <conditionalFormatting sqref="F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{32FA42EC-FF55-46D3-B94C-0C961EEB58C7}</x14:id>
        </ext>
      </extLst>
    </cfRule>
  </conditionalFormatting>
  <conditionalFormatting sqref="P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:R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scale="10" fitToHeight="0" orientation="landscape" cellComments="atEnd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473B52-4108-47CA-9353-870711051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J105:J1048576</xm:sqref>
        </x14:conditionalFormatting>
        <x14:conditionalFormatting xmlns:xm="http://schemas.microsoft.com/office/excel/2006/main">
          <x14:cfRule type="dataBar" id="{B3F3BC37-C105-46BA-B928-C70DB4DAD5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2A8975B6-56DE-49D2-A948-09CBECAB6A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T2:T1048576</xm:sqref>
        </x14:conditionalFormatting>
        <x14:conditionalFormatting xmlns:xm="http://schemas.microsoft.com/office/excel/2006/main">
          <x14:cfRule type="dataBar" id="{3A955AA1-F6E1-4839-AF52-1D7C8BF864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I2:I1048576</xm:sqref>
        </x14:conditionalFormatting>
        <x14:conditionalFormatting xmlns:xm="http://schemas.microsoft.com/office/excel/2006/main">
          <x14:cfRule type="dataBar" id="{ACEC7C6F-3842-45B0-9815-5571E03664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B2:B1048576</xm:sqref>
        </x14:conditionalFormatting>
        <x14:conditionalFormatting xmlns:xm="http://schemas.microsoft.com/office/excel/2006/main">
          <x14:cfRule type="dataBar" id="{A81A9779-2B30-40DB-8084-8C6C83082F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C2:C1048576</xm:sqref>
        </x14:conditionalFormatting>
        <x14:conditionalFormatting xmlns:xm="http://schemas.microsoft.com/office/excel/2006/main">
          <x14:cfRule type="dataBar" id="{6BC79608-4643-4C5E-BB88-3AEAA489F9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E6DBFDE1-C588-4CDC-89C1-8314CC1028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E2:E1048576</xm:sqref>
        </x14:conditionalFormatting>
        <x14:conditionalFormatting xmlns:xm="http://schemas.microsoft.com/office/excel/2006/main">
          <x14:cfRule type="dataBar" id="{618004CA-9A11-417C-BE5A-44B46A877F4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F2:F1048576</xm:sqref>
        </x14:conditionalFormatting>
        <x14:conditionalFormatting xmlns:xm="http://schemas.microsoft.com/office/excel/2006/main">
          <x14:cfRule type="dataBar" id="{CC490D33-1278-4BCE-8555-EB6B41946F5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11B396BC-5EC1-466B-A8B9-2E47F67E14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63841522-A636-4A9C-AF91-23FC40AD3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  <x14:conditionalFormatting xmlns:xm="http://schemas.microsoft.com/office/excel/2006/main">
          <x14:cfRule type="dataBar" id="{E1F7704A-D6B5-4187-BCBD-17C4AF955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</xm:sqref>
        </x14:conditionalFormatting>
        <x14:conditionalFormatting xmlns:xm="http://schemas.microsoft.com/office/excel/2006/main">
          <x14:cfRule type="dataBar" id="{A8D13F63-D0F1-49FE-8603-5ABADFD091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2D3BB9D0-1342-437C-BFF5-1C8BC5388A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32FA42EC-FF55-46D3-B94C-0C961EEB58C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986C2-4F8B-4D19-BFCA-CF51683E7139}">
  <sheetPr codeName="Tabelle20">
    <tabColor theme="9"/>
    <pageSetUpPr fitToPage="1"/>
  </sheetPr>
  <dimension ref="A1:AU40"/>
  <sheetViews>
    <sheetView zoomScale="80" zoomScaleNormal="80" workbookViewId="0">
      <selection activeCell="C24" sqref="C24"/>
    </sheetView>
  </sheetViews>
  <sheetFormatPr baseColWidth="10" defaultColWidth="11.5546875" defaultRowHeight="15.6" x14ac:dyDescent="0.3"/>
  <cols>
    <col min="1" max="1" width="15.44140625" style="132" bestFit="1" customWidth="1"/>
    <col min="2" max="2" width="8.5546875" style="132" bestFit="1" customWidth="1"/>
    <col min="3" max="4" width="9.5546875" style="132" bestFit="1" customWidth="1"/>
    <col min="5" max="5" width="10.5546875" style="132" bestFit="1" customWidth="1"/>
    <col min="6" max="6" width="9.5546875" style="132" bestFit="1" customWidth="1"/>
    <col min="7" max="7" width="8.33203125" style="132" bestFit="1" customWidth="1"/>
    <col min="8" max="8" width="83.5546875" style="132" bestFit="1" customWidth="1"/>
    <col min="9" max="9" width="10.5546875" style="132" bestFit="1" customWidth="1"/>
    <col min="10" max="10" width="10.6640625" style="132" bestFit="1" customWidth="1"/>
    <col min="11" max="11" width="16.44140625" style="132" bestFit="1" customWidth="1"/>
    <col min="12" max="12" width="7.5546875" style="132" bestFit="1" customWidth="1"/>
    <col min="13" max="13" width="9" style="132" bestFit="1" customWidth="1"/>
    <col min="14" max="14" width="9.33203125" style="132" bestFit="1" customWidth="1"/>
    <col min="15" max="15" width="8.33203125" style="132" bestFit="1" customWidth="1"/>
    <col min="16" max="16" width="13.33203125" style="132" bestFit="1" customWidth="1"/>
    <col min="17" max="17" width="13.6640625" style="132" bestFit="1" customWidth="1"/>
    <col min="18" max="18" width="12.44140625" style="132" bestFit="1" customWidth="1"/>
    <col min="19" max="19" width="9.44140625" style="132" bestFit="1" customWidth="1"/>
    <col min="20" max="20" width="15.88671875" style="132" bestFit="1" customWidth="1"/>
    <col min="21" max="21" width="9.33203125" style="10" bestFit="1" customWidth="1"/>
    <col min="22" max="22" width="13.44140625" style="6" bestFit="1" customWidth="1"/>
    <col min="23" max="23" width="13.44140625" style="132" bestFit="1" customWidth="1"/>
    <col min="24" max="24" width="9.88671875" style="132" bestFit="1" customWidth="1"/>
    <col min="25" max="25" width="78.5546875" style="132" bestFit="1" customWidth="1"/>
    <col min="26" max="26" width="10.44140625" style="132" bestFit="1" customWidth="1"/>
    <col min="27" max="27" width="15.88671875" style="132" bestFit="1" customWidth="1"/>
    <col min="28" max="28" width="9.5546875" style="132" bestFit="1" customWidth="1"/>
    <col min="29" max="29" width="12.5546875" style="132" bestFit="1" customWidth="1"/>
    <col min="30" max="30" width="6" style="132" bestFit="1" customWidth="1"/>
    <col min="31" max="16384" width="11.5546875" style="132"/>
  </cols>
  <sheetData>
    <row r="1" spans="1:47" ht="14.4" x14ac:dyDescent="0.3">
      <c r="A1" s="439">
        <v>45455.663680555554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7701</v>
      </c>
      <c r="Q1" s="132" t="s">
        <v>7702</v>
      </c>
      <c r="R1" s="132" t="s">
        <v>7703</v>
      </c>
      <c r="S1" s="132" t="s">
        <v>6415</v>
      </c>
      <c r="T1" s="132" t="s">
        <v>6429</v>
      </c>
      <c r="U1" s="132" t="s">
        <v>492</v>
      </c>
      <c r="V1" s="132" t="s">
        <v>5690</v>
      </c>
      <c r="W1" s="132" t="s">
        <v>5708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2477</v>
      </c>
      <c r="AC1" s="132" t="s">
        <v>2794</v>
      </c>
      <c r="AD1" s="132" t="s">
        <v>17</v>
      </c>
      <c r="AE1" s="132" t="s">
        <v>6735</v>
      </c>
      <c r="AF1" s="132" t="s">
        <v>6690</v>
      </c>
      <c r="AG1" s="132" t="s">
        <v>6733</v>
      </c>
      <c r="AH1" s="132" t="s">
        <v>6685</v>
      </c>
      <c r="AI1" s="132" t="s">
        <v>6692</v>
      </c>
      <c r="AJ1" s="132" t="s">
        <v>6696</v>
      </c>
      <c r="AK1" s="132" t="s">
        <v>6687</v>
      </c>
      <c r="AL1" s="132" t="s">
        <v>6737</v>
      </c>
      <c r="AM1" s="132" t="s">
        <v>6739</v>
      </c>
      <c r="AN1" s="132" t="s">
        <v>6689</v>
      </c>
      <c r="AO1" s="132" t="s">
        <v>6709</v>
      </c>
      <c r="AP1" s="132" t="s">
        <v>6709</v>
      </c>
      <c r="AQ1" s="132" t="s">
        <v>6695</v>
      </c>
      <c r="AR1" s="132" t="s">
        <v>6741</v>
      </c>
      <c r="AS1" s="132" t="s">
        <v>6746</v>
      </c>
      <c r="AT1" s="132" t="s">
        <v>6747</v>
      </c>
      <c r="AU1" s="132" t="s">
        <v>6743</v>
      </c>
    </row>
    <row r="2" spans="1:47" ht="14.4" x14ac:dyDescent="0.3">
      <c r="A2" s="439" t="s">
        <v>6719</v>
      </c>
      <c r="B2" s="132">
        <v>1.51</v>
      </c>
      <c r="C2" s="132">
        <v>1.82</v>
      </c>
      <c r="D2" s="132">
        <v>6.99</v>
      </c>
      <c r="E2" s="132">
        <v>10.92</v>
      </c>
      <c r="F2" s="132">
        <v>9.33</v>
      </c>
      <c r="G2" s="132" t="s">
        <v>486</v>
      </c>
      <c r="H2" s="132" t="s">
        <v>6720</v>
      </c>
      <c r="I2" s="132">
        <v>9</v>
      </c>
      <c r="J2" s="132">
        <v>-20</v>
      </c>
      <c r="K2" s="132">
        <v>-4</v>
      </c>
      <c r="L2" s="132" t="b">
        <v>1</v>
      </c>
      <c r="M2" s="132">
        <v>26.207000000000001</v>
      </c>
      <c r="N2" s="132">
        <v>0.98099999999999998</v>
      </c>
      <c r="O2" s="132">
        <v>26.719000000000001</v>
      </c>
      <c r="P2" s="132">
        <v>28.443000000000001</v>
      </c>
      <c r="Q2" s="132">
        <v>0.91100000000000003</v>
      </c>
      <c r="R2" s="132">
        <v>25.920999999999999</v>
      </c>
      <c r="S2" s="132">
        <v>0.77</v>
      </c>
      <c r="T2" s="132">
        <v>25.574999999999999</v>
      </c>
      <c r="U2" s="132">
        <v>10.188000000000001</v>
      </c>
      <c r="V2" s="132">
        <v>131</v>
      </c>
      <c r="W2" s="132">
        <v>149</v>
      </c>
      <c r="X2" s="132">
        <v>2557</v>
      </c>
      <c r="Y2" s="132" t="s">
        <v>6720</v>
      </c>
      <c r="Z2" s="132" t="b">
        <v>0</v>
      </c>
      <c r="AA2" s="132">
        <v>0</v>
      </c>
      <c r="AB2" s="132" t="b">
        <v>1</v>
      </c>
      <c r="AC2" s="132">
        <v>46</v>
      </c>
      <c r="AD2" s="132">
        <v>1</v>
      </c>
    </row>
    <row r="3" spans="1:47" ht="14.4" x14ac:dyDescent="0.3">
      <c r="A3" s="132" t="s">
        <v>6727</v>
      </c>
      <c r="B3" s="132">
        <v>-0.79</v>
      </c>
      <c r="C3" s="132">
        <v>1.27</v>
      </c>
      <c r="D3" s="132">
        <v>1.54</v>
      </c>
      <c r="E3" s="132">
        <v>15.17</v>
      </c>
      <c r="F3" s="132">
        <v>13.12</v>
      </c>
      <c r="G3" s="132" t="s">
        <v>486</v>
      </c>
      <c r="H3" s="132" t="s">
        <v>6728</v>
      </c>
      <c r="I3" s="132">
        <v>9</v>
      </c>
      <c r="J3" s="132">
        <v>-19</v>
      </c>
      <c r="K3" s="132">
        <v>-1</v>
      </c>
      <c r="L3" s="132" t="b">
        <v>1</v>
      </c>
      <c r="M3" s="132">
        <v>42.008000000000003</v>
      </c>
      <c r="N3" s="132">
        <v>1.913</v>
      </c>
      <c r="O3" s="132">
        <v>21.962</v>
      </c>
      <c r="P3" s="132">
        <v>48.390999999999998</v>
      </c>
      <c r="Q3" s="132">
        <v>0.86399999999999999</v>
      </c>
      <c r="R3" s="132">
        <v>41.816000000000003</v>
      </c>
      <c r="S3" s="132">
        <v>0.96</v>
      </c>
      <c r="T3" s="132">
        <v>-61.933999999999997</v>
      </c>
      <c r="U3" s="132">
        <v>34.35</v>
      </c>
      <c r="V3" s="132">
        <v>-73</v>
      </c>
      <c r="W3" s="132">
        <v>-74</v>
      </c>
      <c r="X3" s="132">
        <v>604</v>
      </c>
      <c r="Y3" s="132" t="s">
        <v>6728</v>
      </c>
      <c r="Z3" s="132" t="b">
        <v>0</v>
      </c>
      <c r="AA3" s="132">
        <v>0</v>
      </c>
      <c r="AB3" s="132" t="b">
        <v>1</v>
      </c>
      <c r="AC3" s="132">
        <v>52</v>
      </c>
      <c r="AD3" s="132">
        <v>0.97399999999999998</v>
      </c>
    </row>
    <row r="4" spans="1:47" ht="14.4" x14ac:dyDescent="0.3">
      <c r="A4" s="132" t="s">
        <v>6729</v>
      </c>
      <c r="B4" s="132">
        <v>-0.83</v>
      </c>
      <c r="C4" s="132">
        <v>1.36</v>
      </c>
      <c r="D4" s="132">
        <v>1.48</v>
      </c>
      <c r="E4" s="132">
        <v>13.43</v>
      </c>
      <c r="F4" s="132">
        <v>11.35</v>
      </c>
      <c r="G4" s="132" t="s">
        <v>486</v>
      </c>
      <c r="H4" s="132" t="s">
        <v>6730</v>
      </c>
      <c r="I4" s="132">
        <v>9</v>
      </c>
      <c r="J4" s="132">
        <v>-22</v>
      </c>
      <c r="K4" s="132">
        <v>-1</v>
      </c>
      <c r="L4" s="132" t="b">
        <v>1</v>
      </c>
      <c r="M4" s="132">
        <v>38.265999999999998</v>
      </c>
      <c r="N4" s="132">
        <v>1.843</v>
      </c>
      <c r="O4" s="132">
        <v>20.760999999999999</v>
      </c>
      <c r="P4" s="132">
        <v>43.793999999999997</v>
      </c>
      <c r="Q4" s="132">
        <v>0.85299999999999998</v>
      </c>
      <c r="R4" s="132">
        <v>37.374000000000002</v>
      </c>
      <c r="S4" s="132">
        <v>1.01</v>
      </c>
      <c r="T4" s="132">
        <v>-59.790999999999997</v>
      </c>
      <c r="U4" s="132">
        <v>26.434999999999999</v>
      </c>
      <c r="V4" s="132">
        <v>-48</v>
      </c>
      <c r="W4" s="132">
        <v>-49</v>
      </c>
      <c r="X4" s="132">
        <v>747</v>
      </c>
      <c r="Y4" s="132" t="s">
        <v>6730</v>
      </c>
      <c r="Z4" s="132" t="b">
        <v>0</v>
      </c>
      <c r="AA4" s="132">
        <v>0</v>
      </c>
      <c r="AB4" s="132" t="b">
        <v>1</v>
      </c>
      <c r="AC4" s="132">
        <v>51</v>
      </c>
      <c r="AD4" s="132">
        <v>0.94899999999999995</v>
      </c>
    </row>
    <row r="5" spans="1:47" ht="14.4" x14ac:dyDescent="0.3">
      <c r="A5" s="132" t="s">
        <v>2777</v>
      </c>
      <c r="B5" s="132">
        <v>0.8</v>
      </c>
      <c r="C5" s="132">
        <v>-4.12</v>
      </c>
      <c r="D5" s="132">
        <v>12.75</v>
      </c>
      <c r="E5" s="132">
        <v>26.45</v>
      </c>
      <c r="F5" s="132">
        <v>23.1</v>
      </c>
      <c r="G5" s="132" t="s">
        <v>486</v>
      </c>
      <c r="H5" s="132" t="s">
        <v>6744</v>
      </c>
      <c r="I5" s="132">
        <v>9</v>
      </c>
      <c r="J5" s="132">
        <v>-54</v>
      </c>
      <c r="K5" s="132">
        <v>-41</v>
      </c>
      <c r="L5" s="132" t="b">
        <v>1</v>
      </c>
      <c r="M5" s="132">
        <v>70.414000000000001</v>
      </c>
      <c r="N5" s="132">
        <v>3.8140000000000001</v>
      </c>
      <c r="O5" s="132">
        <v>18.463000000000001</v>
      </c>
      <c r="P5" s="132">
        <v>84.373000000000005</v>
      </c>
      <c r="Q5" s="132">
        <v>0.82799999999999996</v>
      </c>
      <c r="R5" s="132">
        <v>69.867999999999995</v>
      </c>
      <c r="S5" s="132">
        <v>1.69</v>
      </c>
      <c r="T5" s="132">
        <v>-59.496000000000002</v>
      </c>
      <c r="U5" s="132">
        <v>25.335000000000001</v>
      </c>
      <c r="V5" s="132">
        <v>18</v>
      </c>
      <c r="W5" s="132">
        <v>9</v>
      </c>
      <c r="X5" s="132">
        <v>466</v>
      </c>
      <c r="Y5" s="132" t="s">
        <v>6744</v>
      </c>
      <c r="Z5" s="132" t="b">
        <v>0</v>
      </c>
      <c r="AA5" s="132">
        <v>0</v>
      </c>
      <c r="AB5" s="132" t="b">
        <v>1</v>
      </c>
      <c r="AC5" s="132">
        <v>48</v>
      </c>
      <c r="AD5" s="132">
        <v>0.92300000000000004</v>
      </c>
    </row>
    <row r="6" spans="1:47" ht="14.4" x14ac:dyDescent="0.3">
      <c r="A6" s="132" t="s">
        <v>6473</v>
      </c>
      <c r="B6" s="132">
        <v>1.5</v>
      </c>
      <c r="C6" s="132">
        <v>3.97</v>
      </c>
      <c r="D6" s="132">
        <v>6.34</v>
      </c>
      <c r="E6" s="132">
        <v>17.350000000000001</v>
      </c>
      <c r="F6" s="132">
        <v>12.79</v>
      </c>
      <c r="G6" s="132" t="s">
        <v>486</v>
      </c>
      <c r="H6" s="132" t="s">
        <v>6693</v>
      </c>
      <c r="I6" s="132">
        <v>9</v>
      </c>
      <c r="J6" s="132">
        <v>-27</v>
      </c>
      <c r="K6" s="132">
        <v>0</v>
      </c>
      <c r="L6" s="132" t="b">
        <v>1</v>
      </c>
      <c r="M6" s="132">
        <v>24.57</v>
      </c>
      <c r="N6" s="132">
        <v>1.56</v>
      </c>
      <c r="O6" s="132">
        <v>15.754</v>
      </c>
      <c r="P6" s="132">
        <v>25.731000000000002</v>
      </c>
      <c r="Q6" s="132">
        <v>0.77700000000000002</v>
      </c>
      <c r="R6" s="132">
        <v>19.989999999999998</v>
      </c>
      <c r="S6" s="132">
        <v>0.94</v>
      </c>
      <c r="T6" s="132">
        <v>3.702</v>
      </c>
      <c r="U6" s="132">
        <v>57.57</v>
      </c>
      <c r="V6" s="132">
        <v>32</v>
      </c>
      <c r="W6" s="132">
        <v>51</v>
      </c>
      <c r="X6" s="132">
        <v>370</v>
      </c>
      <c r="Y6" s="132" t="s">
        <v>6693</v>
      </c>
      <c r="Z6" s="132" t="b">
        <v>0</v>
      </c>
      <c r="AA6" s="132">
        <v>0</v>
      </c>
      <c r="AB6" s="132" t="b">
        <v>1</v>
      </c>
      <c r="AC6" s="132">
        <v>47</v>
      </c>
      <c r="AD6" s="132">
        <v>0.89700000000000002</v>
      </c>
    </row>
    <row r="7" spans="1:47" ht="14.4" x14ac:dyDescent="0.3">
      <c r="A7" s="132" t="s">
        <v>6702</v>
      </c>
      <c r="B7" s="132">
        <v>2.15</v>
      </c>
      <c r="C7" s="132">
        <v>4.3099999999999996</v>
      </c>
      <c r="D7" s="132">
        <v>6.8</v>
      </c>
      <c r="E7" s="132">
        <v>25.91</v>
      </c>
      <c r="F7" s="132">
        <v>17.46</v>
      </c>
      <c r="G7" s="132" t="s">
        <v>486</v>
      </c>
      <c r="H7" s="132" t="s">
        <v>6703</v>
      </c>
      <c r="I7" s="132">
        <v>9</v>
      </c>
      <c r="J7" s="132">
        <v>-35</v>
      </c>
      <c r="K7" s="132">
        <v>-1</v>
      </c>
      <c r="L7" s="132" t="b">
        <v>1</v>
      </c>
      <c r="M7" s="132">
        <v>35.055999999999997</v>
      </c>
      <c r="N7" s="132">
        <v>2.3559999999999999</v>
      </c>
      <c r="O7" s="132">
        <v>14.878</v>
      </c>
      <c r="P7" s="132">
        <v>38.076000000000001</v>
      </c>
      <c r="Q7" s="132">
        <v>0.755</v>
      </c>
      <c r="R7" s="132">
        <v>28.734999999999999</v>
      </c>
      <c r="S7" s="132">
        <v>1.39</v>
      </c>
      <c r="T7" s="132">
        <v>18.687999999999999</v>
      </c>
      <c r="U7" s="132">
        <v>80.61</v>
      </c>
      <c r="V7" s="132">
        <v>61</v>
      </c>
      <c r="W7" s="132">
        <v>30</v>
      </c>
      <c r="X7" s="132">
        <v>177</v>
      </c>
      <c r="Y7" s="132" t="s">
        <v>6703</v>
      </c>
      <c r="Z7" s="132" t="b">
        <v>0</v>
      </c>
      <c r="AA7" s="132">
        <v>0</v>
      </c>
      <c r="AB7" s="132" t="b">
        <v>1</v>
      </c>
      <c r="AC7" s="132">
        <v>50</v>
      </c>
      <c r="AD7" s="132">
        <v>0.872</v>
      </c>
    </row>
    <row r="8" spans="1:47" ht="14.4" x14ac:dyDescent="0.3">
      <c r="A8" s="132" t="s">
        <v>6704</v>
      </c>
      <c r="B8" s="132">
        <v>2.34</v>
      </c>
      <c r="C8" s="132">
        <v>4.32</v>
      </c>
      <c r="D8" s="132">
        <v>6.98</v>
      </c>
      <c r="E8" s="132">
        <v>26.23</v>
      </c>
      <c r="F8" s="132">
        <v>17.829999999999998</v>
      </c>
      <c r="G8" s="132" t="s">
        <v>486</v>
      </c>
      <c r="H8" s="132" t="s">
        <v>6705</v>
      </c>
      <c r="I8" s="132">
        <v>9</v>
      </c>
      <c r="J8" s="132">
        <v>-33</v>
      </c>
      <c r="K8" s="132">
        <v>-1</v>
      </c>
      <c r="L8" s="132" t="b">
        <v>1</v>
      </c>
      <c r="M8" s="132">
        <v>34.912999999999997</v>
      </c>
      <c r="N8" s="132">
        <v>2.38</v>
      </c>
      <c r="O8" s="132">
        <v>14.667</v>
      </c>
      <c r="P8" s="132">
        <v>37.802</v>
      </c>
      <c r="Q8" s="132">
        <v>0.749</v>
      </c>
      <c r="R8" s="132">
        <v>28.314</v>
      </c>
      <c r="S8" s="132">
        <v>1.4</v>
      </c>
      <c r="T8" s="132">
        <v>13.345000000000001</v>
      </c>
      <c r="U8" s="132">
        <v>58.71</v>
      </c>
      <c r="V8" s="132">
        <v>-50</v>
      </c>
      <c r="W8" s="132">
        <v>-32</v>
      </c>
      <c r="X8" s="132">
        <v>242</v>
      </c>
      <c r="Y8" s="132" t="s">
        <v>6705</v>
      </c>
      <c r="Z8" s="132" t="b">
        <v>0</v>
      </c>
      <c r="AA8" s="132">
        <v>0</v>
      </c>
      <c r="AB8" s="132" t="b">
        <v>1</v>
      </c>
      <c r="AC8" s="132">
        <v>46</v>
      </c>
      <c r="AD8" s="132">
        <v>0.84599999999999997</v>
      </c>
    </row>
    <row r="9" spans="1:47" ht="14.4" x14ac:dyDescent="0.3">
      <c r="A9" s="132" t="s">
        <v>6723</v>
      </c>
      <c r="B9" s="132">
        <v>-0.2</v>
      </c>
      <c r="C9" s="132">
        <v>0.01</v>
      </c>
      <c r="D9" s="132">
        <v>9.43</v>
      </c>
      <c r="E9" s="132">
        <v>12.95</v>
      </c>
      <c r="F9" s="132">
        <v>9.0299999999999994</v>
      </c>
      <c r="G9" s="132" t="s">
        <v>486</v>
      </c>
      <c r="H9" s="132" t="s">
        <v>6724</v>
      </c>
      <c r="I9" s="132">
        <v>9</v>
      </c>
      <c r="J9" s="132">
        <v>-39</v>
      </c>
      <c r="K9" s="132">
        <v>-25</v>
      </c>
      <c r="L9" s="132" t="b">
        <v>1</v>
      </c>
      <c r="M9" s="132">
        <v>28.396999999999998</v>
      </c>
      <c r="N9" s="132">
        <v>2.4049999999999998</v>
      </c>
      <c r="O9" s="132">
        <v>11.805</v>
      </c>
      <c r="P9" s="132">
        <v>30.564</v>
      </c>
      <c r="Q9" s="132">
        <v>0.66800000000000004</v>
      </c>
      <c r="R9" s="132">
        <v>20.419</v>
      </c>
      <c r="S9" s="132">
        <v>1.02</v>
      </c>
      <c r="T9" s="132">
        <v>-2.6739999999999999</v>
      </c>
      <c r="U9" s="132">
        <v>14.686</v>
      </c>
      <c r="V9" s="132">
        <v>-9</v>
      </c>
      <c r="W9" s="132">
        <v>-15</v>
      </c>
      <c r="X9" s="132">
        <v>1336</v>
      </c>
      <c r="Y9" s="132" t="s">
        <v>6724</v>
      </c>
      <c r="Z9" s="132" t="b">
        <v>0</v>
      </c>
      <c r="AA9" s="132">
        <v>0</v>
      </c>
      <c r="AB9" s="132" t="b">
        <v>1</v>
      </c>
      <c r="AC9" s="132">
        <v>54</v>
      </c>
      <c r="AD9" s="132">
        <v>0.82099999999999995</v>
      </c>
    </row>
    <row r="10" spans="1:47" ht="14.4" x14ac:dyDescent="0.3">
      <c r="A10" s="132" t="s">
        <v>6712</v>
      </c>
      <c r="B10" s="132">
        <v>-0.18</v>
      </c>
      <c r="C10" s="132">
        <v>5.56</v>
      </c>
      <c r="D10" s="132">
        <v>7.05</v>
      </c>
      <c r="E10" s="132">
        <v>13.11</v>
      </c>
      <c r="F10" s="132">
        <v>9.9</v>
      </c>
      <c r="G10" s="132" t="s">
        <v>486</v>
      </c>
      <c r="H10" s="132" t="s">
        <v>6713</v>
      </c>
      <c r="I10" s="132">
        <v>9</v>
      </c>
      <c r="J10" s="132">
        <v>-21</v>
      </c>
      <c r="K10" s="132">
        <v>0</v>
      </c>
      <c r="L10" s="132" t="b">
        <v>1</v>
      </c>
      <c r="M10" s="132">
        <v>16.462</v>
      </c>
      <c r="N10" s="132">
        <v>1.4450000000000001</v>
      </c>
      <c r="O10" s="132">
        <v>11.394</v>
      </c>
      <c r="P10" s="132">
        <v>16.797000000000001</v>
      </c>
      <c r="Q10" s="132">
        <v>0.64500000000000002</v>
      </c>
      <c r="R10" s="132">
        <v>10.837</v>
      </c>
      <c r="S10" s="132">
        <v>1.91</v>
      </c>
      <c r="T10" s="132">
        <v>116.92100000000001</v>
      </c>
      <c r="U10" s="132">
        <v>19.475999999999999</v>
      </c>
      <c r="V10" s="132">
        <v>19</v>
      </c>
      <c r="W10" s="132">
        <v>27</v>
      </c>
      <c r="X10" s="132">
        <v>536</v>
      </c>
      <c r="Y10" s="132" t="s">
        <v>6713</v>
      </c>
      <c r="Z10" s="132" t="b">
        <v>1</v>
      </c>
      <c r="AA10" s="132">
        <v>0</v>
      </c>
      <c r="AB10" s="132" t="b">
        <v>1</v>
      </c>
      <c r="AC10" s="132">
        <v>53</v>
      </c>
      <c r="AD10" s="132">
        <v>0.79500000000000004</v>
      </c>
    </row>
    <row r="11" spans="1:47" ht="14.4" x14ac:dyDescent="0.3">
      <c r="A11" s="132" t="s">
        <v>6699</v>
      </c>
      <c r="B11" s="132">
        <v>-0.45</v>
      </c>
      <c r="C11" s="132">
        <v>2.1</v>
      </c>
      <c r="D11" s="132">
        <v>0.62</v>
      </c>
      <c r="E11" s="132">
        <v>13.51</v>
      </c>
      <c r="F11" s="132">
        <v>11.98</v>
      </c>
      <c r="G11" s="132" t="s">
        <v>486</v>
      </c>
      <c r="H11" s="132" t="s">
        <v>6700</v>
      </c>
      <c r="I11" s="132">
        <v>9</v>
      </c>
      <c r="J11" s="132">
        <v>-17</v>
      </c>
      <c r="K11" s="132">
        <v>0</v>
      </c>
      <c r="L11" s="132" t="b">
        <v>1</v>
      </c>
      <c r="M11" s="132">
        <v>22.550999999999998</v>
      </c>
      <c r="N11" s="132">
        <v>1.9890000000000001</v>
      </c>
      <c r="O11" s="132">
        <v>11.339</v>
      </c>
      <c r="P11" s="132">
        <v>23.465</v>
      </c>
      <c r="Q11" s="132">
        <v>0.63600000000000001</v>
      </c>
      <c r="R11" s="132">
        <v>14.922000000000001</v>
      </c>
      <c r="S11" s="132">
        <v>0.92</v>
      </c>
      <c r="T11" s="132">
        <v>-0.83799999999999997</v>
      </c>
      <c r="U11" s="132">
        <v>38.853000000000002</v>
      </c>
      <c r="V11" s="132">
        <v>34</v>
      </c>
      <c r="W11" s="132">
        <v>39</v>
      </c>
      <c r="X11" s="132">
        <v>558</v>
      </c>
      <c r="Y11" s="132" t="s">
        <v>6700</v>
      </c>
      <c r="Z11" s="132" t="b">
        <v>1</v>
      </c>
      <c r="AA11" s="132">
        <v>0</v>
      </c>
      <c r="AB11" s="132" t="b">
        <v>1</v>
      </c>
      <c r="AC11" s="132">
        <v>55</v>
      </c>
      <c r="AD11" s="132">
        <v>0.76900000000000002</v>
      </c>
    </row>
    <row r="12" spans="1:47" ht="14.4" x14ac:dyDescent="0.3">
      <c r="A12" s="132" t="s">
        <v>6714</v>
      </c>
      <c r="B12" s="132">
        <v>-0.43</v>
      </c>
      <c r="C12" s="132">
        <v>5.3</v>
      </c>
      <c r="D12" s="132">
        <v>6.57</v>
      </c>
      <c r="E12" s="132">
        <v>12.66</v>
      </c>
      <c r="F12" s="132">
        <v>9.27</v>
      </c>
      <c r="G12" s="132" t="s">
        <v>486</v>
      </c>
      <c r="H12" s="132" t="s">
        <v>6715</v>
      </c>
      <c r="I12" s="132">
        <v>9</v>
      </c>
      <c r="J12" s="132">
        <v>-20</v>
      </c>
      <c r="K12" s="132">
        <v>0</v>
      </c>
      <c r="L12" s="132" t="b">
        <v>1</v>
      </c>
      <c r="M12" s="132">
        <v>15.574999999999999</v>
      </c>
      <c r="N12" s="132">
        <v>1.4530000000000001</v>
      </c>
      <c r="O12" s="132">
        <v>10.72</v>
      </c>
      <c r="P12" s="132">
        <v>15.846</v>
      </c>
      <c r="Q12" s="132">
        <v>0.61699999999999999</v>
      </c>
      <c r="R12" s="132">
        <v>9.7729999999999997</v>
      </c>
      <c r="S12" s="132">
        <v>1.86</v>
      </c>
      <c r="T12" s="132">
        <v>113.054</v>
      </c>
      <c r="U12" s="132">
        <v>30.4</v>
      </c>
      <c r="V12" s="132">
        <v>-14</v>
      </c>
      <c r="W12" s="132">
        <v>46</v>
      </c>
      <c r="X12" s="132">
        <v>353</v>
      </c>
      <c r="Y12" s="132" t="s">
        <v>6715</v>
      </c>
      <c r="Z12" s="132" t="b">
        <v>1</v>
      </c>
      <c r="AA12" s="132">
        <v>0</v>
      </c>
      <c r="AB12" s="132" t="b">
        <v>1</v>
      </c>
      <c r="AC12" s="132">
        <v>52</v>
      </c>
      <c r="AD12" s="132">
        <v>0.74399999999999999</v>
      </c>
    </row>
    <row r="13" spans="1:47" ht="14.4" x14ac:dyDescent="0.3">
      <c r="A13" s="132" t="s">
        <v>6716</v>
      </c>
      <c r="B13" s="132">
        <v>-0.2</v>
      </c>
      <c r="C13" s="132">
        <v>5.64</v>
      </c>
      <c r="D13" s="132">
        <v>6.92</v>
      </c>
      <c r="E13" s="132">
        <v>12.89</v>
      </c>
      <c r="F13" s="132">
        <v>9.61</v>
      </c>
      <c r="G13" s="132" t="s">
        <v>486</v>
      </c>
      <c r="H13" s="132" t="s">
        <v>6717</v>
      </c>
      <c r="I13" s="132">
        <v>9</v>
      </c>
      <c r="J13" s="132">
        <v>-20</v>
      </c>
      <c r="K13" s="132">
        <v>0</v>
      </c>
      <c r="L13" s="132" t="b">
        <v>1</v>
      </c>
      <c r="M13" s="132">
        <v>15.801</v>
      </c>
      <c r="N13" s="132">
        <v>1.5049999999999999</v>
      </c>
      <c r="O13" s="132">
        <v>10.497999999999999</v>
      </c>
      <c r="P13" s="132">
        <v>16.094999999999999</v>
      </c>
      <c r="Q13" s="132">
        <v>0.60699999999999998</v>
      </c>
      <c r="R13" s="132">
        <v>9.7669999999999995</v>
      </c>
      <c r="S13" s="132">
        <v>1.95</v>
      </c>
      <c r="T13" s="132">
        <v>110.792</v>
      </c>
      <c r="U13" s="132">
        <v>8.9269999999999996</v>
      </c>
      <c r="V13" s="132">
        <v>-36</v>
      </c>
      <c r="W13" s="132">
        <v>-19</v>
      </c>
      <c r="X13" s="132">
        <v>1148</v>
      </c>
      <c r="Y13" s="132" t="s">
        <v>6717</v>
      </c>
      <c r="Z13" s="132" t="b">
        <v>1</v>
      </c>
      <c r="AA13" s="132">
        <v>0</v>
      </c>
      <c r="AB13" s="132" t="b">
        <v>1</v>
      </c>
      <c r="AC13" s="132">
        <v>54</v>
      </c>
      <c r="AD13" s="132">
        <v>0.71799999999999997</v>
      </c>
    </row>
    <row r="14" spans="1:47" ht="14.4" x14ac:dyDescent="0.3">
      <c r="A14" s="132" t="s">
        <v>6697</v>
      </c>
      <c r="B14" s="132">
        <v>-0.45</v>
      </c>
      <c r="C14" s="132">
        <v>2.17</v>
      </c>
      <c r="D14" s="132">
        <v>0.4</v>
      </c>
      <c r="E14" s="132">
        <v>13.15</v>
      </c>
      <c r="F14" s="132">
        <v>11.65</v>
      </c>
      <c r="G14" s="132" t="s">
        <v>486</v>
      </c>
      <c r="H14" s="132" t="s">
        <v>6698</v>
      </c>
      <c r="I14" s="132">
        <v>9</v>
      </c>
      <c r="J14" s="132">
        <v>-17</v>
      </c>
      <c r="K14" s="132">
        <v>0</v>
      </c>
      <c r="L14" s="132" t="b">
        <v>1</v>
      </c>
      <c r="M14" s="132">
        <v>20.835000000000001</v>
      </c>
      <c r="N14" s="132">
        <v>2.0099999999999998</v>
      </c>
      <c r="O14" s="132">
        <v>10.364000000000001</v>
      </c>
      <c r="P14" s="132">
        <v>21.552</v>
      </c>
      <c r="Q14" s="132">
        <v>0.59399999999999997</v>
      </c>
      <c r="R14" s="132">
        <v>12.805</v>
      </c>
      <c r="S14" s="132">
        <v>0.91</v>
      </c>
      <c r="T14" s="132">
        <v>0</v>
      </c>
      <c r="U14" s="132">
        <v>28.704999999999998</v>
      </c>
      <c r="V14" s="132">
        <v>-81</v>
      </c>
      <c r="W14" s="132">
        <v>-81</v>
      </c>
      <c r="X14" s="132">
        <v>767</v>
      </c>
      <c r="Y14" s="132" t="s">
        <v>6698</v>
      </c>
      <c r="Z14" s="132" t="b">
        <v>1</v>
      </c>
      <c r="AA14" s="132">
        <v>0</v>
      </c>
      <c r="AB14" s="132" t="b">
        <v>1</v>
      </c>
      <c r="AC14" s="132">
        <v>54</v>
      </c>
      <c r="AD14" s="132">
        <v>0.69199999999999995</v>
      </c>
    </row>
    <row r="15" spans="1:47" ht="14.4" x14ac:dyDescent="0.3">
      <c r="A15" s="132" t="s">
        <v>6475</v>
      </c>
      <c r="B15" s="132">
        <v>-0.34</v>
      </c>
      <c r="C15" s="132">
        <v>-2.2000000000000002</v>
      </c>
      <c r="D15" s="132">
        <v>-0.57999999999999996</v>
      </c>
      <c r="E15" s="132">
        <v>6.51</v>
      </c>
      <c r="F15" s="132">
        <v>2.75</v>
      </c>
      <c r="G15" s="132" t="s">
        <v>486</v>
      </c>
      <c r="H15" s="132" t="s">
        <v>6701</v>
      </c>
      <c r="I15" s="132">
        <v>9</v>
      </c>
      <c r="J15" s="132">
        <v>-18</v>
      </c>
      <c r="K15" s="132">
        <v>-3</v>
      </c>
      <c r="L15" s="132" t="b">
        <v>1</v>
      </c>
      <c r="M15" s="132">
        <v>12.15</v>
      </c>
      <c r="N15" s="132">
        <v>1.1819999999999999</v>
      </c>
      <c r="O15" s="132">
        <v>10.275</v>
      </c>
      <c r="P15" s="132">
        <v>12.68</v>
      </c>
      <c r="Q15" s="132">
        <v>0.59099999999999997</v>
      </c>
      <c r="R15" s="132">
        <v>7.4939999999999998</v>
      </c>
      <c r="S15" s="132">
        <v>0.94</v>
      </c>
      <c r="T15" s="132">
        <v>-13.465</v>
      </c>
      <c r="U15" s="132">
        <v>173.54</v>
      </c>
      <c r="V15" s="132">
        <v>-72</v>
      </c>
      <c r="W15" s="132">
        <v>-76</v>
      </c>
      <c r="X15" s="132">
        <v>122</v>
      </c>
      <c r="Y15" s="132" t="s">
        <v>6701</v>
      </c>
      <c r="Z15" s="132" t="b">
        <v>1</v>
      </c>
      <c r="AA15" s="132">
        <v>0</v>
      </c>
      <c r="AB15" s="132" t="b">
        <v>0</v>
      </c>
      <c r="AC15" s="132">
        <v>51</v>
      </c>
      <c r="AD15" s="132">
        <v>0.66700000000000004</v>
      </c>
    </row>
    <row r="16" spans="1:47" ht="14.4" x14ac:dyDescent="0.3">
      <c r="A16" s="132" t="s">
        <v>2775</v>
      </c>
      <c r="B16" s="132">
        <v>1.49</v>
      </c>
      <c r="C16" s="132">
        <v>-1.1200000000000001</v>
      </c>
      <c r="D16" s="132">
        <v>2.83</v>
      </c>
      <c r="E16" s="132">
        <v>11.25</v>
      </c>
      <c r="F16" s="132">
        <v>8.6199999999999992</v>
      </c>
      <c r="G16" s="132" t="s">
        <v>486</v>
      </c>
      <c r="H16" s="132" t="s">
        <v>6731</v>
      </c>
      <c r="I16" s="132">
        <v>9</v>
      </c>
      <c r="J16" s="132">
        <v>-37</v>
      </c>
      <c r="K16" s="132">
        <v>-26</v>
      </c>
      <c r="L16" s="132" t="b">
        <v>1</v>
      </c>
      <c r="M16" s="132">
        <v>17.98</v>
      </c>
      <c r="N16" s="132">
        <v>1.7689999999999999</v>
      </c>
      <c r="O16" s="132">
        <v>10.161</v>
      </c>
      <c r="P16" s="132">
        <v>18.448</v>
      </c>
      <c r="Q16" s="132">
        <v>0.58899999999999997</v>
      </c>
      <c r="R16" s="132">
        <v>10.874000000000001</v>
      </c>
      <c r="S16" s="132">
        <v>1.1599999999999999</v>
      </c>
      <c r="T16" s="132">
        <v>21.834</v>
      </c>
      <c r="U16" s="132">
        <v>41.594999999999999</v>
      </c>
      <c r="V16" s="132">
        <v>-73</v>
      </c>
      <c r="W16" s="132">
        <v>-87</v>
      </c>
      <c r="X16" s="132">
        <v>415</v>
      </c>
      <c r="Y16" s="132" t="s">
        <v>6731</v>
      </c>
      <c r="Z16" s="132" t="b">
        <v>0</v>
      </c>
      <c r="AA16" s="132">
        <v>0</v>
      </c>
      <c r="AB16" s="132" t="b">
        <v>1</v>
      </c>
      <c r="AC16" s="132">
        <v>48</v>
      </c>
      <c r="AD16" s="132">
        <v>0.64100000000000001</v>
      </c>
    </row>
    <row r="17" spans="1:30" ht="14.4" x14ac:dyDescent="0.3">
      <c r="A17" s="132" t="s">
        <v>6725</v>
      </c>
      <c r="B17" s="132">
        <v>0.55000000000000004</v>
      </c>
      <c r="C17" s="132">
        <v>0.88</v>
      </c>
      <c r="D17" s="132">
        <v>1.37</v>
      </c>
      <c r="E17" s="132">
        <v>9.33</v>
      </c>
      <c r="F17" s="132">
        <v>4.1399999999999997</v>
      </c>
      <c r="G17" s="132" t="s">
        <v>486</v>
      </c>
      <c r="H17" s="132" t="s">
        <v>6726</v>
      </c>
      <c r="I17" s="132">
        <v>9</v>
      </c>
      <c r="J17" s="132">
        <v>-17</v>
      </c>
      <c r="K17" s="132">
        <v>-1</v>
      </c>
      <c r="L17" s="132" t="b">
        <v>1</v>
      </c>
      <c r="M17" s="132">
        <v>11.534000000000001</v>
      </c>
      <c r="N17" s="132">
        <v>1.2649999999999999</v>
      </c>
      <c r="O17" s="132">
        <v>9.1199999999999992</v>
      </c>
      <c r="P17" s="132">
        <v>11.925000000000001</v>
      </c>
      <c r="Q17" s="132">
        <v>0.53600000000000003</v>
      </c>
      <c r="R17" s="132">
        <v>6.3940000000000001</v>
      </c>
      <c r="S17" s="132">
        <v>1.02</v>
      </c>
      <c r="T17" s="132">
        <v>-18.196999999999999</v>
      </c>
      <c r="U17" s="132">
        <v>45.954999999999998</v>
      </c>
      <c r="V17" s="132">
        <v>-70</v>
      </c>
      <c r="W17" s="132">
        <v>-60</v>
      </c>
      <c r="X17" s="132">
        <v>428</v>
      </c>
      <c r="Y17" s="132" t="s">
        <v>6726</v>
      </c>
      <c r="Z17" s="132" t="b">
        <v>1</v>
      </c>
      <c r="AA17" s="132">
        <v>0</v>
      </c>
      <c r="AB17" s="132" t="b">
        <v>1</v>
      </c>
      <c r="AC17" s="132">
        <v>48</v>
      </c>
      <c r="AD17" s="132">
        <v>0.61499999999999999</v>
      </c>
    </row>
    <row r="18" spans="1:30" ht="14.4" x14ac:dyDescent="0.3">
      <c r="A18" s="132" t="s">
        <v>488</v>
      </c>
      <c r="B18" s="132">
        <v>1.18</v>
      </c>
      <c r="C18" s="132">
        <v>2.66</v>
      </c>
      <c r="D18" s="132">
        <v>2.09</v>
      </c>
      <c r="E18" s="132">
        <v>13.07</v>
      </c>
      <c r="F18" s="132">
        <v>10.59</v>
      </c>
      <c r="G18" s="132" t="s">
        <v>486</v>
      </c>
      <c r="H18" s="132" t="s">
        <v>490</v>
      </c>
      <c r="I18" s="132">
        <v>9</v>
      </c>
      <c r="J18" s="132">
        <v>-25</v>
      </c>
      <c r="K18" s="132">
        <v>0</v>
      </c>
      <c r="L18" s="132" t="b">
        <v>1</v>
      </c>
      <c r="M18" s="132">
        <v>14.776</v>
      </c>
      <c r="N18" s="132">
        <v>1.64</v>
      </c>
      <c r="O18" s="132">
        <v>9.0079999999999991</v>
      </c>
      <c r="P18" s="132">
        <v>15.189</v>
      </c>
      <c r="Q18" s="132">
        <v>0.53100000000000003</v>
      </c>
      <c r="R18" s="132">
        <v>8.06</v>
      </c>
      <c r="S18" s="132">
        <v>0.91</v>
      </c>
      <c r="T18" s="132">
        <v>-13.425000000000001</v>
      </c>
      <c r="U18" s="132">
        <v>534.01</v>
      </c>
      <c r="V18" s="132">
        <v>-19</v>
      </c>
      <c r="W18" s="132">
        <v>-28</v>
      </c>
      <c r="X18" s="132">
        <v>41</v>
      </c>
      <c r="Y18" s="132" t="s">
        <v>490</v>
      </c>
      <c r="Z18" s="132" t="b">
        <v>1</v>
      </c>
      <c r="AA18" s="132">
        <v>0</v>
      </c>
      <c r="AB18" s="132" t="b">
        <v>1</v>
      </c>
      <c r="AC18" s="132">
        <v>50</v>
      </c>
      <c r="AD18" s="132">
        <v>0.59</v>
      </c>
    </row>
    <row r="19" spans="1:30" ht="14.4" x14ac:dyDescent="0.3">
      <c r="A19" s="132" t="s">
        <v>6706</v>
      </c>
      <c r="B19" s="132">
        <v>0.18</v>
      </c>
      <c r="C19" s="132">
        <v>-1.54</v>
      </c>
      <c r="D19" s="132">
        <v>-0.27</v>
      </c>
      <c r="E19" s="132">
        <v>5.45</v>
      </c>
      <c r="F19" s="132">
        <v>2.02</v>
      </c>
      <c r="G19" s="132" t="s">
        <v>486</v>
      </c>
      <c r="H19" s="132" t="s">
        <v>6707</v>
      </c>
      <c r="I19" s="132">
        <v>9</v>
      </c>
      <c r="J19" s="132">
        <v>-20</v>
      </c>
      <c r="K19" s="132">
        <v>-3</v>
      </c>
      <c r="L19" s="132" t="b">
        <v>1</v>
      </c>
      <c r="M19" s="132">
        <v>8.1370000000000005</v>
      </c>
      <c r="N19" s="132">
        <v>0.997</v>
      </c>
      <c r="O19" s="132">
        <v>8.1639999999999997</v>
      </c>
      <c r="P19" s="132">
        <v>8.3940000000000001</v>
      </c>
      <c r="Q19" s="132">
        <v>0.48</v>
      </c>
      <c r="R19" s="132">
        <v>4.0270000000000001</v>
      </c>
      <c r="S19" s="132">
        <v>0.83</v>
      </c>
      <c r="T19" s="132">
        <v>-15.361000000000001</v>
      </c>
      <c r="U19" s="132">
        <v>70.819999999999993</v>
      </c>
      <c r="V19" s="132">
        <v>-69</v>
      </c>
      <c r="W19" s="132">
        <v>-63</v>
      </c>
      <c r="X19" s="132">
        <v>341</v>
      </c>
      <c r="Y19" s="132" t="s">
        <v>6707</v>
      </c>
      <c r="Z19" s="132" t="b">
        <v>1</v>
      </c>
      <c r="AA19" s="132">
        <v>0</v>
      </c>
      <c r="AB19" s="132" t="b">
        <v>1</v>
      </c>
      <c r="AC19" s="132">
        <v>48</v>
      </c>
      <c r="AD19" s="132">
        <v>0.56399999999999995</v>
      </c>
    </row>
    <row r="20" spans="1:30" ht="14.4" x14ac:dyDescent="0.3">
      <c r="A20" s="132" t="s">
        <v>6710</v>
      </c>
      <c r="B20" s="132">
        <v>1.06</v>
      </c>
      <c r="C20" s="132">
        <v>-0.94</v>
      </c>
      <c r="D20" s="132">
        <v>5.38</v>
      </c>
      <c r="E20" s="132">
        <v>10.89</v>
      </c>
      <c r="F20" s="132">
        <v>7.62</v>
      </c>
      <c r="G20" s="132" t="s">
        <v>486</v>
      </c>
      <c r="H20" s="132" t="s">
        <v>6711</v>
      </c>
      <c r="I20" s="132">
        <v>9</v>
      </c>
      <c r="J20" s="132">
        <v>-23</v>
      </c>
      <c r="K20" s="132">
        <v>-3</v>
      </c>
      <c r="L20" s="132" t="b">
        <v>1</v>
      </c>
      <c r="M20" s="132">
        <v>16.157</v>
      </c>
      <c r="N20" s="132">
        <v>2.1960000000000002</v>
      </c>
      <c r="O20" s="132">
        <v>7.3579999999999997</v>
      </c>
      <c r="P20" s="132">
        <v>16.335000000000001</v>
      </c>
      <c r="Q20" s="132">
        <v>0.433</v>
      </c>
      <c r="R20" s="132">
        <v>7.0720000000000001</v>
      </c>
      <c r="S20" s="132">
        <v>1.38</v>
      </c>
      <c r="T20" s="132">
        <v>49.302</v>
      </c>
      <c r="U20" s="132">
        <v>1.56</v>
      </c>
      <c r="V20" s="132">
        <v>-67</v>
      </c>
      <c r="W20" s="132">
        <v>-52</v>
      </c>
      <c r="X20" s="132">
        <v>9302</v>
      </c>
      <c r="Y20" s="132" t="s">
        <v>6711</v>
      </c>
      <c r="Z20" s="132" t="b">
        <v>0</v>
      </c>
      <c r="AA20" s="132">
        <v>0</v>
      </c>
      <c r="AB20" s="132" t="b">
        <v>1</v>
      </c>
      <c r="AC20" s="132">
        <v>51</v>
      </c>
      <c r="AD20" s="132">
        <v>0.53800000000000003</v>
      </c>
    </row>
    <row r="21" spans="1:30" ht="14.4" x14ac:dyDescent="0.3">
      <c r="A21" s="132" t="s">
        <v>6721</v>
      </c>
      <c r="B21" s="132">
        <v>-0.16</v>
      </c>
      <c r="C21" s="132">
        <v>5.31</v>
      </c>
      <c r="D21" s="132">
        <v>4.75</v>
      </c>
      <c r="E21" s="132">
        <v>8.3699999999999992</v>
      </c>
      <c r="F21" s="132">
        <v>6.37</v>
      </c>
      <c r="G21" s="132" t="s">
        <v>486</v>
      </c>
      <c r="H21" s="132" t="s">
        <v>6722</v>
      </c>
      <c r="I21" s="132">
        <v>9</v>
      </c>
      <c r="J21" s="132">
        <v>-16</v>
      </c>
      <c r="K21" s="132">
        <v>0</v>
      </c>
      <c r="L21" s="132" t="b">
        <v>1</v>
      </c>
      <c r="M21" s="132">
        <v>7.2030000000000003</v>
      </c>
      <c r="N21" s="132">
        <v>1.2490000000000001</v>
      </c>
      <c r="O21" s="132">
        <v>5.7649999999999997</v>
      </c>
      <c r="P21" s="132">
        <v>7.1559999999999997</v>
      </c>
      <c r="Q21" s="132">
        <v>0.317</v>
      </c>
      <c r="R21" s="132">
        <v>2.2650000000000001</v>
      </c>
      <c r="S21" s="132">
        <v>1.81</v>
      </c>
      <c r="T21" s="132">
        <v>116.83499999999999</v>
      </c>
      <c r="U21" s="132">
        <v>247.85</v>
      </c>
      <c r="V21" s="132">
        <v>-34</v>
      </c>
      <c r="W21" s="132">
        <v>5</v>
      </c>
      <c r="X21" s="132">
        <v>44</v>
      </c>
      <c r="Y21" s="132" t="s">
        <v>6722</v>
      </c>
      <c r="Z21" s="132" t="b">
        <v>1</v>
      </c>
      <c r="AA21" s="132">
        <v>0</v>
      </c>
      <c r="AB21" s="132" t="b">
        <v>1</v>
      </c>
      <c r="AC21" s="132">
        <v>51</v>
      </c>
      <c r="AD21" s="132">
        <v>0.51300000000000001</v>
      </c>
    </row>
    <row r="22" spans="1:30" ht="14.4" x14ac:dyDescent="0.3">
      <c r="A22" s="132" t="s">
        <v>2781</v>
      </c>
      <c r="B22" s="132">
        <v>2.62</v>
      </c>
      <c r="C22" s="132">
        <v>4.88</v>
      </c>
      <c r="D22" s="132">
        <v>6.53</v>
      </c>
      <c r="E22" s="132">
        <v>11.29</v>
      </c>
      <c r="F22" s="132">
        <v>7.35</v>
      </c>
      <c r="G22" s="132" t="s">
        <v>486</v>
      </c>
      <c r="H22" s="132" t="s">
        <v>6696</v>
      </c>
      <c r="I22" s="132">
        <v>9</v>
      </c>
      <c r="J22" s="132">
        <v>-26</v>
      </c>
      <c r="K22" s="132">
        <v>0</v>
      </c>
      <c r="L22" s="132" t="b">
        <v>1</v>
      </c>
      <c r="M22" s="132">
        <v>10.44</v>
      </c>
      <c r="N22" s="132">
        <v>1.833</v>
      </c>
      <c r="O22" s="132">
        <v>5.6959999999999997</v>
      </c>
      <c r="P22" s="132">
        <v>10.808999999999999</v>
      </c>
      <c r="Q22" s="132">
        <v>0.314</v>
      </c>
      <c r="R22" s="132">
        <v>3.3889999999999998</v>
      </c>
      <c r="S22" s="132">
        <v>0.81</v>
      </c>
      <c r="T22" s="132">
        <v>39.567999999999998</v>
      </c>
      <c r="U22" s="132">
        <v>161.9</v>
      </c>
      <c r="V22" s="132">
        <v>-46</v>
      </c>
      <c r="W22" s="132">
        <v>-75</v>
      </c>
      <c r="X22" s="132">
        <v>152</v>
      </c>
      <c r="Y22" s="132" t="s">
        <v>6696</v>
      </c>
      <c r="Z22" s="132" t="b">
        <v>0</v>
      </c>
      <c r="AA22" s="132">
        <v>0</v>
      </c>
      <c r="AB22" s="132" t="b">
        <v>1</v>
      </c>
      <c r="AC22" s="132">
        <v>54</v>
      </c>
      <c r="AD22" s="132">
        <v>0.48699999999999999</v>
      </c>
    </row>
    <row r="23" spans="1:30" ht="14.4" x14ac:dyDescent="0.3">
      <c r="A23" s="132" t="s">
        <v>6474</v>
      </c>
      <c r="B23" s="132">
        <v>-0.15</v>
      </c>
      <c r="C23" s="132">
        <v>0.47</v>
      </c>
      <c r="D23" s="132">
        <v>-2.46</v>
      </c>
      <c r="E23" s="132">
        <v>6.08</v>
      </c>
      <c r="F23" s="132">
        <v>2.71</v>
      </c>
      <c r="G23" s="132" t="s">
        <v>486</v>
      </c>
      <c r="H23" s="132" t="s">
        <v>6690</v>
      </c>
      <c r="I23" s="132">
        <v>9</v>
      </c>
      <c r="J23" s="132">
        <v>-10</v>
      </c>
      <c r="K23" s="132">
        <v>-3</v>
      </c>
      <c r="L23" s="132" t="b">
        <v>1</v>
      </c>
      <c r="M23" s="132">
        <v>2.226</v>
      </c>
      <c r="N23" s="132">
        <v>1.637</v>
      </c>
      <c r="O23" s="132">
        <v>1.36</v>
      </c>
      <c r="P23" s="132">
        <v>2.234</v>
      </c>
      <c r="Q23" s="132">
        <v>2.5000000000000001E-2</v>
      </c>
      <c r="R23" s="132">
        <v>5.6000000000000001E-2</v>
      </c>
      <c r="S23" s="132">
        <v>0.98</v>
      </c>
      <c r="T23" s="132">
        <v>-33.14</v>
      </c>
      <c r="U23" s="132">
        <v>61.74</v>
      </c>
      <c r="V23" s="132">
        <v>52</v>
      </c>
      <c r="W23" s="132">
        <v>29</v>
      </c>
      <c r="X23" s="132">
        <v>331</v>
      </c>
      <c r="Y23" s="132" t="s">
        <v>6690</v>
      </c>
      <c r="Z23" s="132" t="b">
        <v>1</v>
      </c>
      <c r="AA23" s="132">
        <v>0</v>
      </c>
      <c r="AB23" s="132" t="b">
        <v>1</v>
      </c>
      <c r="AC23" s="132">
        <v>50</v>
      </c>
      <c r="AD23" s="132">
        <v>0.46200000000000002</v>
      </c>
    </row>
    <row r="24" spans="1:30" ht="14.4" x14ac:dyDescent="0.3">
      <c r="A24" s="132" t="s">
        <v>6471</v>
      </c>
      <c r="B24" s="132">
        <v>-0.28999999999999998</v>
      </c>
      <c r="C24" s="132">
        <v>1.1100000000000001</v>
      </c>
      <c r="D24" s="132">
        <v>-3.34</v>
      </c>
      <c r="E24" s="132">
        <v>6.71</v>
      </c>
      <c r="F24" s="132">
        <v>3.95</v>
      </c>
      <c r="G24" s="132" t="s">
        <v>486</v>
      </c>
      <c r="H24" s="132" t="s">
        <v>6683</v>
      </c>
      <c r="I24" s="132">
        <v>9</v>
      </c>
      <c r="J24" s="132">
        <v>-21</v>
      </c>
      <c r="K24" s="132">
        <v>-4</v>
      </c>
      <c r="L24" s="132" t="b">
        <v>1</v>
      </c>
      <c r="M24" s="132">
        <v>2.4590000000000001</v>
      </c>
      <c r="N24" s="132">
        <v>2.0030000000000001</v>
      </c>
      <c r="O24" s="132">
        <v>1.228</v>
      </c>
      <c r="P24" s="132">
        <v>2.472</v>
      </c>
      <c r="Q24" s="132">
        <v>0.02</v>
      </c>
      <c r="R24" s="132">
        <v>0.05</v>
      </c>
      <c r="S24" s="132">
        <v>0.79</v>
      </c>
      <c r="T24" s="132">
        <v>46.42</v>
      </c>
      <c r="U24" s="132">
        <v>16.132999999999999</v>
      </c>
      <c r="V24" s="132">
        <v>-51</v>
      </c>
      <c r="W24" s="132">
        <v>-50</v>
      </c>
      <c r="X24" s="132">
        <v>1573</v>
      </c>
      <c r="Y24" s="132" t="s">
        <v>6683</v>
      </c>
      <c r="Z24" s="132" t="b">
        <v>1</v>
      </c>
      <c r="AA24" s="132">
        <v>0</v>
      </c>
      <c r="AB24" s="132" t="b">
        <v>1</v>
      </c>
      <c r="AC24" s="132">
        <v>55</v>
      </c>
      <c r="AD24" s="132">
        <v>0.436</v>
      </c>
    </row>
    <row r="25" spans="1:30" ht="14.4" x14ac:dyDescent="0.3">
      <c r="A25" s="132" t="s">
        <v>6472</v>
      </c>
      <c r="B25" s="132">
        <v>-0.19</v>
      </c>
      <c r="C25" s="132">
        <v>1.1000000000000001</v>
      </c>
      <c r="D25" s="132">
        <v>-3.33</v>
      </c>
      <c r="E25" s="132">
        <v>6.67</v>
      </c>
      <c r="F25" s="132">
        <v>3.93</v>
      </c>
      <c r="G25" s="132" t="s">
        <v>486</v>
      </c>
      <c r="H25" s="132" t="s">
        <v>6682</v>
      </c>
      <c r="I25" s="132">
        <v>9</v>
      </c>
      <c r="J25" s="132">
        <v>-19</v>
      </c>
      <c r="K25" s="132">
        <v>-4</v>
      </c>
      <c r="L25" s="132" t="b">
        <v>1</v>
      </c>
      <c r="M25" s="132">
        <v>2.4129999999999998</v>
      </c>
      <c r="N25" s="132">
        <v>1.9870000000000001</v>
      </c>
      <c r="O25" s="132">
        <v>1.214</v>
      </c>
      <c r="P25" s="132">
        <v>2.4249999999999998</v>
      </c>
      <c r="Q25" s="132">
        <v>0.02</v>
      </c>
      <c r="R25" s="132">
        <v>4.8000000000000001E-2</v>
      </c>
      <c r="S25" s="132">
        <v>0.96</v>
      </c>
      <c r="T25" s="132">
        <v>25.26</v>
      </c>
      <c r="U25" s="132">
        <v>73.858000000000004</v>
      </c>
      <c r="V25" s="132">
        <v>-19</v>
      </c>
      <c r="W25" s="132">
        <v>-29</v>
      </c>
      <c r="X25" s="132">
        <v>280</v>
      </c>
      <c r="Y25" s="132" t="s">
        <v>6682</v>
      </c>
      <c r="Z25" s="132" t="b">
        <v>1</v>
      </c>
      <c r="AA25" s="132">
        <v>0</v>
      </c>
      <c r="AB25" s="132" t="b">
        <v>1</v>
      </c>
      <c r="AC25" s="132">
        <v>55</v>
      </c>
      <c r="AD25" s="132">
        <v>0.41</v>
      </c>
    </row>
    <row r="26" spans="1:30" ht="14.4" x14ac:dyDescent="0.3">
      <c r="A26" s="132" t="s">
        <v>6734</v>
      </c>
      <c r="B26" s="132">
        <v>2.68</v>
      </c>
      <c r="C26" s="132">
        <v>-1.46</v>
      </c>
      <c r="D26" s="132">
        <v>-4.13</v>
      </c>
      <c r="E26" s="132">
        <v>11.9</v>
      </c>
      <c r="F26" s="132">
        <v>7.59</v>
      </c>
      <c r="G26" s="132" t="s">
        <v>486</v>
      </c>
      <c r="H26" s="132" t="s">
        <v>6735</v>
      </c>
      <c r="I26" s="132">
        <v>9</v>
      </c>
      <c r="J26" s="132">
        <v>-38</v>
      </c>
      <c r="K26" s="132">
        <v>-22</v>
      </c>
      <c r="L26" s="132" t="b">
        <v>1</v>
      </c>
      <c r="M26" s="132">
        <v>2.3490000000000002</v>
      </c>
      <c r="N26" s="132">
        <v>2.5459999999999998</v>
      </c>
      <c r="O26" s="132">
        <v>0.92300000000000004</v>
      </c>
      <c r="P26" s="132">
        <v>2.2599999999999998</v>
      </c>
      <c r="Q26" s="132">
        <v>1.0999999999999999E-2</v>
      </c>
      <c r="R26" s="132">
        <v>2.5999999999999999E-2</v>
      </c>
      <c r="S26" s="132">
        <v>1.29</v>
      </c>
      <c r="T26" s="132">
        <v>-3.1920000000000002</v>
      </c>
      <c r="U26" s="132">
        <v>72.680000000000007</v>
      </c>
      <c r="V26" s="132">
        <v>27</v>
      </c>
      <c r="W26" s="132">
        <v>152</v>
      </c>
      <c r="X26" s="132">
        <v>212</v>
      </c>
      <c r="Y26" s="132" t="s">
        <v>6735</v>
      </c>
      <c r="Z26" s="132" t="b">
        <v>1</v>
      </c>
      <c r="AA26" s="132">
        <v>0</v>
      </c>
      <c r="AB26" s="132" t="b">
        <v>0</v>
      </c>
      <c r="AC26" s="132">
        <v>45</v>
      </c>
      <c r="AD26" s="132">
        <v>0.38500000000000001</v>
      </c>
    </row>
    <row r="27" spans="1:30" ht="14.4" x14ac:dyDescent="0.3">
      <c r="A27" s="132" t="s">
        <v>6691</v>
      </c>
      <c r="B27" s="132">
        <v>-0.97</v>
      </c>
      <c r="C27" s="132">
        <v>0.56999999999999995</v>
      </c>
      <c r="D27" s="132">
        <v>-3.67</v>
      </c>
      <c r="E27" s="132">
        <v>5.54</v>
      </c>
      <c r="F27" s="132">
        <v>3.81</v>
      </c>
      <c r="G27" s="132" t="s">
        <v>486</v>
      </c>
      <c r="H27" s="132" t="s">
        <v>6692</v>
      </c>
      <c r="I27" s="132">
        <v>9</v>
      </c>
      <c r="J27" s="132">
        <v>-35</v>
      </c>
      <c r="K27" s="132">
        <v>-7</v>
      </c>
      <c r="L27" s="132" t="b">
        <v>1</v>
      </c>
      <c r="M27" s="132">
        <v>1.2030000000000001</v>
      </c>
      <c r="N27" s="132">
        <v>2.2829999999999999</v>
      </c>
      <c r="O27" s="132">
        <v>0.52700000000000002</v>
      </c>
      <c r="P27" s="132">
        <v>1.2629999999999999</v>
      </c>
      <c r="Q27" s="132">
        <v>4.0000000000000001E-3</v>
      </c>
      <c r="R27" s="132">
        <v>5.0000000000000001E-3</v>
      </c>
      <c r="S27" s="132">
        <v>1.07</v>
      </c>
      <c r="T27" s="132">
        <v>-69.435000000000002</v>
      </c>
      <c r="U27" s="132">
        <v>68.73</v>
      </c>
      <c r="V27" s="132">
        <v>-25</v>
      </c>
      <c r="W27" s="132">
        <v>-35</v>
      </c>
      <c r="X27" s="132">
        <v>272</v>
      </c>
      <c r="Y27" s="132" t="s">
        <v>6692</v>
      </c>
      <c r="Z27" s="132" t="b">
        <v>1</v>
      </c>
      <c r="AA27" s="132">
        <v>0</v>
      </c>
      <c r="AB27" s="132" t="b">
        <v>1</v>
      </c>
      <c r="AC27" s="132">
        <v>47</v>
      </c>
      <c r="AD27" s="132">
        <v>0.35899999999999999</v>
      </c>
    </row>
    <row r="28" spans="1:30" ht="14.4" x14ac:dyDescent="0.3">
      <c r="A28" s="132" t="s">
        <v>6732</v>
      </c>
      <c r="B28" s="132">
        <v>2.61</v>
      </c>
      <c r="C28" s="132">
        <v>-1.47</v>
      </c>
      <c r="D28" s="132">
        <v>-4.4400000000000004</v>
      </c>
      <c r="E28" s="132">
        <v>11.09</v>
      </c>
      <c r="F28" s="132">
        <v>6.77</v>
      </c>
      <c r="G28" s="132" t="s">
        <v>486</v>
      </c>
      <c r="H28" s="132" t="s">
        <v>6733</v>
      </c>
      <c r="I28" s="132">
        <v>9</v>
      </c>
      <c r="J28" s="132">
        <v>-40</v>
      </c>
      <c r="K28" s="132">
        <v>-26</v>
      </c>
      <c r="L28" s="132" t="b">
        <v>1</v>
      </c>
      <c r="M28" s="132">
        <v>-0.36899999999999999</v>
      </c>
      <c r="N28" s="132">
        <v>2.4809999999999999</v>
      </c>
      <c r="O28" s="132">
        <v>-0.14899999999999999</v>
      </c>
      <c r="P28" s="132">
        <v>-0.312</v>
      </c>
      <c r="Q28" s="132">
        <v>0</v>
      </c>
      <c r="R28" s="132">
        <v>0</v>
      </c>
      <c r="S28" s="132">
        <v>1.34</v>
      </c>
      <c r="T28" s="132">
        <v>-2.68</v>
      </c>
      <c r="U28" s="132">
        <v>41.87</v>
      </c>
      <c r="V28" s="132">
        <v>408</v>
      </c>
      <c r="W28" s="132">
        <v>896</v>
      </c>
      <c r="X28" s="132">
        <v>357</v>
      </c>
      <c r="Y28" s="132" t="s">
        <v>6733</v>
      </c>
      <c r="Z28" s="132" t="b">
        <v>1</v>
      </c>
      <c r="AA28" s="132">
        <v>0</v>
      </c>
      <c r="AB28" s="132" t="b">
        <v>0</v>
      </c>
      <c r="AC28" s="132">
        <v>46</v>
      </c>
      <c r="AD28" s="132">
        <v>0.33300000000000002</v>
      </c>
    </row>
    <row r="29" spans="1:30" ht="14.4" x14ac:dyDescent="0.3">
      <c r="A29" s="132" t="s">
        <v>6684</v>
      </c>
      <c r="B29" s="132">
        <v>-0.21</v>
      </c>
      <c r="C29" s="132">
        <v>0.97</v>
      </c>
      <c r="D29" s="132">
        <v>-3.59</v>
      </c>
      <c r="E29" s="132">
        <v>5.31</v>
      </c>
      <c r="F29" s="132">
        <v>2.66</v>
      </c>
      <c r="G29" s="132" t="s">
        <v>486</v>
      </c>
      <c r="H29" s="132" t="s">
        <v>6685</v>
      </c>
      <c r="I29" s="132">
        <v>9</v>
      </c>
      <c r="J29" s="132">
        <v>-22</v>
      </c>
      <c r="K29" s="132">
        <v>-4</v>
      </c>
      <c r="L29" s="132" t="b">
        <v>1</v>
      </c>
      <c r="M29" s="132">
        <v>-0.94099999999999995</v>
      </c>
      <c r="N29" s="132">
        <v>1.827</v>
      </c>
      <c r="O29" s="132">
        <v>-0.51500000000000001</v>
      </c>
      <c r="P29" s="132">
        <v>-0.85599999999999998</v>
      </c>
      <c r="Q29" s="132">
        <v>4.0000000000000001E-3</v>
      </c>
      <c r="R29" s="132">
        <v>-3.0000000000000001E-3</v>
      </c>
      <c r="S29" s="132">
        <v>0.85</v>
      </c>
      <c r="T29" s="132">
        <v>13.952999999999999</v>
      </c>
      <c r="U29" s="132">
        <v>15.198</v>
      </c>
      <c r="V29" s="132">
        <v>-64</v>
      </c>
      <c r="W29" s="132">
        <v>-72</v>
      </c>
      <c r="X29" s="132">
        <v>1550</v>
      </c>
      <c r="Y29" s="132" t="s">
        <v>6685</v>
      </c>
      <c r="Z29" s="132" t="b">
        <v>1</v>
      </c>
      <c r="AA29" s="132">
        <v>0</v>
      </c>
      <c r="AB29" s="132" t="b">
        <v>1</v>
      </c>
      <c r="AC29" s="132">
        <v>53</v>
      </c>
      <c r="AD29" s="132">
        <v>0.308</v>
      </c>
    </row>
    <row r="30" spans="1:30" ht="14.4" x14ac:dyDescent="0.3">
      <c r="A30" s="132" t="s">
        <v>6745</v>
      </c>
      <c r="B30" s="132">
        <v>-2.0699999999999998</v>
      </c>
      <c r="C30" s="132">
        <v>-4.08</v>
      </c>
      <c r="D30" s="132">
        <v>-1.33</v>
      </c>
      <c r="E30" s="132">
        <v>1.62</v>
      </c>
      <c r="F30" s="132">
        <v>-5.17</v>
      </c>
      <c r="G30" s="132" t="s">
        <v>486</v>
      </c>
      <c r="H30" s="132" t="s">
        <v>6746</v>
      </c>
      <c r="I30" s="132">
        <v>9</v>
      </c>
      <c r="J30" s="132">
        <v>-27</v>
      </c>
      <c r="K30" s="132">
        <v>-22</v>
      </c>
      <c r="L30" s="132" t="b">
        <v>0</v>
      </c>
      <c r="M30" s="132">
        <v>-3.835</v>
      </c>
      <c r="N30" s="132">
        <v>2.214</v>
      </c>
      <c r="O30" s="132">
        <v>-1.732</v>
      </c>
      <c r="P30" s="132">
        <v>-3.9289999999999998</v>
      </c>
      <c r="Q30" s="132">
        <v>4.1000000000000002E-2</v>
      </c>
      <c r="R30" s="132">
        <v>-0.159</v>
      </c>
      <c r="S30" s="132">
        <v>2.38</v>
      </c>
      <c r="T30" s="132">
        <v>21.216000000000001</v>
      </c>
      <c r="U30" s="132">
        <v>5.9470000000000001</v>
      </c>
      <c r="V30" s="132">
        <v>-28</v>
      </c>
      <c r="W30" s="132">
        <v>-15</v>
      </c>
      <c r="X30" s="132">
        <v>1414</v>
      </c>
      <c r="Y30" s="132" t="s">
        <v>6746</v>
      </c>
      <c r="Z30" s="132" t="b">
        <v>0</v>
      </c>
      <c r="AA30" s="132">
        <v>0</v>
      </c>
      <c r="AB30" s="132" t="b">
        <v>0</v>
      </c>
      <c r="AC30" s="132">
        <v>41</v>
      </c>
      <c r="AD30" s="132">
        <v>0.28199999999999997</v>
      </c>
    </row>
    <row r="31" spans="1:30" ht="14.4" x14ac:dyDescent="0.3">
      <c r="A31" s="132" t="s">
        <v>6738</v>
      </c>
      <c r="B31" s="132">
        <v>-0.72</v>
      </c>
      <c r="C31" s="132">
        <v>-14.54</v>
      </c>
      <c r="D31" s="132">
        <v>-14.16</v>
      </c>
      <c r="E31" s="132">
        <v>-7.05</v>
      </c>
      <c r="F31" s="132">
        <v>-11.95</v>
      </c>
      <c r="G31" s="132" t="s">
        <v>486</v>
      </c>
      <c r="H31" s="132" t="s">
        <v>6739</v>
      </c>
      <c r="I31" s="132">
        <v>9</v>
      </c>
      <c r="J31" s="132">
        <v>-16</v>
      </c>
      <c r="K31" s="132">
        <v>-16</v>
      </c>
      <c r="L31" s="132" t="b">
        <v>0</v>
      </c>
      <c r="M31" s="132">
        <v>-7.8639999999999999</v>
      </c>
      <c r="N31" s="132">
        <v>3.165</v>
      </c>
      <c r="O31" s="132">
        <v>-2.4849999999999999</v>
      </c>
      <c r="P31" s="132">
        <v>-7.8319999999999999</v>
      </c>
      <c r="Q31" s="132">
        <v>7.8E-2</v>
      </c>
      <c r="R31" s="132">
        <v>-0.61099999999999999</v>
      </c>
      <c r="S31" s="132">
        <v>3.04</v>
      </c>
      <c r="T31" s="132">
        <v>-187.042</v>
      </c>
      <c r="U31" s="132">
        <v>5.8310000000000004</v>
      </c>
      <c r="V31" s="132">
        <v>46</v>
      </c>
      <c r="W31" s="132">
        <v>233</v>
      </c>
      <c r="X31" s="132">
        <v>1126</v>
      </c>
      <c r="Y31" s="132" t="s">
        <v>6739</v>
      </c>
      <c r="Z31" s="132" t="b">
        <v>1</v>
      </c>
      <c r="AA31" s="132">
        <v>0</v>
      </c>
      <c r="AB31" s="132" t="b">
        <v>0</v>
      </c>
      <c r="AC31" s="132">
        <v>40</v>
      </c>
      <c r="AD31" s="132">
        <v>0.25600000000000001</v>
      </c>
    </row>
    <row r="32" spans="1:30" ht="14.4" x14ac:dyDescent="0.3">
      <c r="A32" s="132" t="s">
        <v>6736</v>
      </c>
      <c r="B32" s="132">
        <v>-0.71</v>
      </c>
      <c r="C32" s="132">
        <v>-14.27</v>
      </c>
      <c r="D32" s="132">
        <v>-14.22</v>
      </c>
      <c r="E32" s="132">
        <v>-6.86</v>
      </c>
      <c r="F32" s="132">
        <v>-12.08</v>
      </c>
      <c r="G32" s="132" t="s">
        <v>486</v>
      </c>
      <c r="H32" s="132" t="s">
        <v>6737</v>
      </c>
      <c r="I32" s="132">
        <v>9</v>
      </c>
      <c r="J32" s="132">
        <v>-16</v>
      </c>
      <c r="K32" s="132">
        <v>-16</v>
      </c>
      <c r="L32" s="132" t="b">
        <v>0</v>
      </c>
      <c r="M32" s="132">
        <v>-8.4480000000000004</v>
      </c>
      <c r="N32" s="132">
        <v>3.18</v>
      </c>
      <c r="O32" s="132">
        <v>-2.6560000000000001</v>
      </c>
      <c r="P32" s="132">
        <v>-8.3840000000000003</v>
      </c>
      <c r="Q32" s="132">
        <v>8.7999999999999995E-2</v>
      </c>
      <c r="R32" s="132">
        <v>-0.73899999999999999</v>
      </c>
      <c r="S32" s="132">
        <v>2.88</v>
      </c>
      <c r="T32" s="132">
        <v>-198.98099999999999</v>
      </c>
      <c r="U32" s="132">
        <v>141.78</v>
      </c>
      <c r="V32" s="132">
        <v>-31</v>
      </c>
      <c r="W32" s="132">
        <v>26</v>
      </c>
      <c r="X32" s="132">
        <v>49</v>
      </c>
      <c r="Y32" s="132" t="s">
        <v>6737</v>
      </c>
      <c r="Z32" s="132" t="b">
        <v>1</v>
      </c>
      <c r="AA32" s="132">
        <v>0</v>
      </c>
      <c r="AB32" s="132" t="b">
        <v>0</v>
      </c>
      <c r="AC32" s="132">
        <v>41</v>
      </c>
      <c r="AD32" s="132">
        <v>0.23100000000000001</v>
      </c>
    </row>
    <row r="33" spans="1:30" ht="14.4" x14ac:dyDescent="0.3">
      <c r="A33" s="132" t="s">
        <v>6686</v>
      </c>
      <c r="B33" s="132">
        <v>0.7</v>
      </c>
      <c r="C33" s="132">
        <v>0.59</v>
      </c>
      <c r="D33" s="132">
        <v>-6.99</v>
      </c>
      <c r="E33" s="132">
        <v>4.8600000000000003</v>
      </c>
      <c r="F33" s="132">
        <v>1.87</v>
      </c>
      <c r="G33" s="132" t="s">
        <v>486</v>
      </c>
      <c r="H33" s="132" t="s">
        <v>6687</v>
      </c>
      <c r="I33" s="132">
        <v>9</v>
      </c>
      <c r="J33" s="132">
        <v>-21</v>
      </c>
      <c r="K33" s="132">
        <v>-8</v>
      </c>
      <c r="L33" s="132" t="b">
        <v>1</v>
      </c>
      <c r="M33" s="132">
        <v>-10.285</v>
      </c>
      <c r="N33" s="132">
        <v>2.91</v>
      </c>
      <c r="O33" s="132">
        <v>-3.5350000000000001</v>
      </c>
      <c r="P33" s="132">
        <v>-9.3089999999999993</v>
      </c>
      <c r="Q33" s="132">
        <v>0.14599999999999999</v>
      </c>
      <c r="R33" s="132">
        <v>-1.357</v>
      </c>
      <c r="S33" s="132">
        <v>0.85</v>
      </c>
      <c r="T33" s="132">
        <v>63.959000000000003</v>
      </c>
      <c r="U33" s="132">
        <v>73.569999999999993</v>
      </c>
      <c r="V33" s="132">
        <v>-35</v>
      </c>
      <c r="W33" s="132">
        <v>-41</v>
      </c>
      <c r="X33" s="132">
        <v>319</v>
      </c>
      <c r="Y33" s="132" t="s">
        <v>6687</v>
      </c>
      <c r="Z33" s="132" t="b">
        <v>1</v>
      </c>
      <c r="AA33" s="132">
        <v>0</v>
      </c>
      <c r="AB33" s="132" t="b">
        <v>0</v>
      </c>
      <c r="AC33" s="132">
        <v>48</v>
      </c>
      <c r="AD33" s="132">
        <v>0.20499999999999999</v>
      </c>
    </row>
    <row r="34" spans="1:30" ht="14.4" x14ac:dyDescent="0.3">
      <c r="A34" s="132" t="s">
        <v>6688</v>
      </c>
      <c r="B34" s="132">
        <v>0.66</v>
      </c>
      <c r="C34" s="132">
        <v>0.48</v>
      </c>
      <c r="D34" s="132">
        <v>-7.15</v>
      </c>
      <c r="E34" s="132">
        <v>4.57</v>
      </c>
      <c r="F34" s="132">
        <v>1.78</v>
      </c>
      <c r="G34" s="132" t="s">
        <v>486</v>
      </c>
      <c r="H34" s="132" t="s">
        <v>6689</v>
      </c>
      <c r="I34" s="132">
        <v>9</v>
      </c>
      <c r="J34" s="132">
        <v>-22</v>
      </c>
      <c r="K34" s="132">
        <v>-8</v>
      </c>
      <c r="L34" s="132" t="b">
        <v>1</v>
      </c>
      <c r="M34" s="132">
        <v>-10.58</v>
      </c>
      <c r="N34" s="132">
        <v>2.9129999999999998</v>
      </c>
      <c r="O34" s="132">
        <v>-3.6320000000000001</v>
      </c>
      <c r="P34" s="132">
        <v>-9.5709999999999997</v>
      </c>
      <c r="Q34" s="132">
        <v>0.153</v>
      </c>
      <c r="R34" s="132">
        <v>-1.4610000000000001</v>
      </c>
      <c r="S34" s="132">
        <v>0.87</v>
      </c>
      <c r="T34" s="132">
        <v>60.545000000000002</v>
      </c>
      <c r="U34" s="132">
        <v>228.7</v>
      </c>
      <c r="V34" s="132">
        <v>-68</v>
      </c>
      <c r="W34" s="132">
        <v>-80</v>
      </c>
      <c r="X34" s="132">
        <v>100</v>
      </c>
      <c r="Y34" s="132" t="s">
        <v>6689</v>
      </c>
      <c r="Z34" s="132" t="b">
        <v>1</v>
      </c>
      <c r="AA34" s="132">
        <v>0</v>
      </c>
      <c r="AB34" s="132" t="b">
        <v>0</v>
      </c>
      <c r="AC34" s="132">
        <v>49</v>
      </c>
      <c r="AD34" s="132">
        <v>0.17899999999999999</v>
      </c>
    </row>
    <row r="35" spans="1:30" ht="14.4" x14ac:dyDescent="0.3">
      <c r="A35" s="132" t="s">
        <v>6718</v>
      </c>
      <c r="B35" s="132">
        <v>0.32</v>
      </c>
      <c r="C35" s="132">
        <v>-5.76</v>
      </c>
      <c r="D35" s="132">
        <v>-8.01</v>
      </c>
      <c r="E35" s="132">
        <v>-5.47</v>
      </c>
      <c r="F35" s="132">
        <v>-3.43</v>
      </c>
      <c r="G35" s="132" t="s">
        <v>486</v>
      </c>
      <c r="H35" s="132" t="s">
        <v>6709</v>
      </c>
      <c r="I35" s="132">
        <v>9</v>
      </c>
      <c r="J35" s="132">
        <v>-32</v>
      </c>
      <c r="K35" s="132">
        <v>-26</v>
      </c>
      <c r="L35" s="132" t="b">
        <v>0</v>
      </c>
      <c r="M35" s="132">
        <v>-17.684000000000001</v>
      </c>
      <c r="N35" s="132">
        <v>2.7519999999999998</v>
      </c>
      <c r="O35" s="132">
        <v>-6.4249999999999998</v>
      </c>
      <c r="P35" s="132">
        <v>-16.298999999999999</v>
      </c>
      <c r="Q35" s="132">
        <v>0.35699999999999998</v>
      </c>
      <c r="R35" s="132">
        <v>-5.8179999999999996</v>
      </c>
      <c r="S35" s="132">
        <v>1.31</v>
      </c>
      <c r="T35" s="132">
        <v>80.769000000000005</v>
      </c>
      <c r="U35" s="132">
        <v>4.9470000000000001</v>
      </c>
      <c r="V35" s="132">
        <v>-94</v>
      </c>
      <c r="W35" s="132">
        <v>-97</v>
      </c>
      <c r="X35" s="132">
        <v>3076</v>
      </c>
      <c r="Y35" s="132" t="s">
        <v>6709</v>
      </c>
      <c r="Z35" s="132" t="b">
        <v>1</v>
      </c>
      <c r="AA35" s="132">
        <v>0</v>
      </c>
      <c r="AB35" s="132" t="b">
        <v>0</v>
      </c>
      <c r="AC35" s="132">
        <v>47</v>
      </c>
      <c r="AD35" s="132">
        <v>0.154</v>
      </c>
    </row>
    <row r="36" spans="1:30" ht="14.4" x14ac:dyDescent="0.3">
      <c r="A36" s="132" t="s">
        <v>6708</v>
      </c>
      <c r="B36" s="132">
        <v>0</v>
      </c>
      <c r="C36" s="132">
        <v>-5.71</v>
      </c>
      <c r="D36" s="132">
        <v>-8.18</v>
      </c>
      <c r="E36" s="132">
        <v>-5.26</v>
      </c>
      <c r="F36" s="132">
        <v>-3.68</v>
      </c>
      <c r="G36" s="132" t="s">
        <v>486</v>
      </c>
      <c r="H36" s="132" t="s">
        <v>6709</v>
      </c>
      <c r="I36" s="132">
        <v>9</v>
      </c>
      <c r="J36" s="132">
        <v>-30</v>
      </c>
      <c r="K36" s="132">
        <v>-23</v>
      </c>
      <c r="L36" s="132" t="b">
        <v>0</v>
      </c>
      <c r="M36" s="132">
        <v>-17.995000000000001</v>
      </c>
      <c r="N36" s="132">
        <v>2.67</v>
      </c>
      <c r="O36" s="132">
        <v>-6.74</v>
      </c>
      <c r="P36" s="132">
        <v>-16.547999999999998</v>
      </c>
      <c r="Q36" s="132">
        <v>0.379</v>
      </c>
      <c r="R36" s="132">
        <v>-6.274</v>
      </c>
      <c r="S36" s="132">
        <v>1.49</v>
      </c>
      <c r="T36" s="132">
        <v>55.886000000000003</v>
      </c>
      <c r="U36" s="132">
        <v>5.633</v>
      </c>
      <c r="V36" s="132">
        <v>-64</v>
      </c>
      <c r="W36" s="132">
        <v>-46</v>
      </c>
      <c r="X36" s="132">
        <v>2378</v>
      </c>
      <c r="Y36" s="132" t="s">
        <v>6709</v>
      </c>
      <c r="Z36" s="132" t="b">
        <v>1</v>
      </c>
      <c r="AA36" s="132">
        <v>0</v>
      </c>
      <c r="AB36" s="132" t="b">
        <v>0</v>
      </c>
      <c r="AC36" s="132">
        <v>44</v>
      </c>
      <c r="AD36" s="132">
        <v>0.128</v>
      </c>
    </row>
    <row r="37" spans="1:30" ht="14.4" x14ac:dyDescent="0.3">
      <c r="A37" s="132" t="s">
        <v>2779</v>
      </c>
      <c r="B37" s="132">
        <v>-0.47</v>
      </c>
      <c r="C37" s="132">
        <v>-4.01</v>
      </c>
      <c r="D37" s="132">
        <v>-3.57</v>
      </c>
      <c r="E37" s="132">
        <v>-4.22</v>
      </c>
      <c r="F37" s="132">
        <v>-3.84</v>
      </c>
      <c r="G37" s="132" t="s">
        <v>486</v>
      </c>
      <c r="H37" s="132" t="s">
        <v>6747</v>
      </c>
      <c r="I37" s="132">
        <v>9</v>
      </c>
      <c r="J37" s="132">
        <v>-26</v>
      </c>
      <c r="K37" s="132">
        <v>-26</v>
      </c>
      <c r="L37" s="132" t="b">
        <v>0</v>
      </c>
      <c r="M37" s="132">
        <v>-8.6340000000000003</v>
      </c>
      <c r="N37" s="132">
        <v>1.236</v>
      </c>
      <c r="O37" s="132">
        <v>-6.9880000000000004</v>
      </c>
      <c r="P37" s="132">
        <v>-8.3529999999999998</v>
      </c>
      <c r="Q37" s="132">
        <v>0.40400000000000003</v>
      </c>
      <c r="R37" s="132">
        <v>-3.3719999999999999</v>
      </c>
      <c r="S37" s="132">
        <v>1.23</v>
      </c>
      <c r="T37" s="132">
        <v>-34.991</v>
      </c>
      <c r="U37" s="132">
        <v>17.655999999999999</v>
      </c>
      <c r="V37" s="132">
        <v>16</v>
      </c>
      <c r="W37" s="132">
        <v>35</v>
      </c>
      <c r="X37" s="132">
        <v>920</v>
      </c>
      <c r="Y37" s="132" t="s">
        <v>6747</v>
      </c>
      <c r="Z37" s="132" t="b">
        <v>1</v>
      </c>
      <c r="AA37" s="132">
        <v>17.655999999999999</v>
      </c>
      <c r="AB37" s="132" t="b">
        <v>0</v>
      </c>
      <c r="AC37" s="132">
        <v>42</v>
      </c>
      <c r="AD37" s="132">
        <v>0.10299999999999999</v>
      </c>
    </row>
    <row r="38" spans="1:30" ht="14.4" x14ac:dyDescent="0.3">
      <c r="A38" s="132" t="s">
        <v>6740</v>
      </c>
      <c r="B38" s="132">
        <v>0.36</v>
      </c>
      <c r="C38" s="132">
        <v>-8.64</v>
      </c>
      <c r="D38" s="132">
        <v>-11.89</v>
      </c>
      <c r="E38" s="132">
        <v>-9.3000000000000007</v>
      </c>
      <c r="F38" s="132">
        <v>-9.6199999999999992</v>
      </c>
      <c r="G38" s="132" t="s">
        <v>486</v>
      </c>
      <c r="H38" s="132" t="s">
        <v>6741</v>
      </c>
      <c r="I38" s="132">
        <v>9</v>
      </c>
      <c r="J38" s="132">
        <v>-25</v>
      </c>
      <c r="K38" s="132">
        <v>-14</v>
      </c>
      <c r="L38" s="132" t="b">
        <v>0</v>
      </c>
      <c r="M38" s="132">
        <v>-17.181000000000001</v>
      </c>
      <c r="N38" s="132">
        <v>2.2330000000000001</v>
      </c>
      <c r="O38" s="132">
        <v>-7.694</v>
      </c>
      <c r="P38" s="132">
        <v>-16.064</v>
      </c>
      <c r="Q38" s="132">
        <v>0.44600000000000001</v>
      </c>
      <c r="R38" s="132">
        <v>-7.1689999999999996</v>
      </c>
      <c r="S38" s="132">
        <v>1.76</v>
      </c>
      <c r="T38" s="132">
        <v>-127.887</v>
      </c>
      <c r="U38" s="132">
        <v>36.575000000000003</v>
      </c>
      <c r="V38" s="132">
        <v>-35</v>
      </c>
      <c r="W38" s="132">
        <v>-67</v>
      </c>
      <c r="X38" s="132">
        <v>310</v>
      </c>
      <c r="Y38" s="132" t="s">
        <v>6741</v>
      </c>
      <c r="Z38" s="132" t="b">
        <v>1</v>
      </c>
      <c r="AA38" s="132">
        <v>0</v>
      </c>
      <c r="AB38" s="132" t="b">
        <v>0</v>
      </c>
      <c r="AC38" s="132">
        <v>45</v>
      </c>
      <c r="AD38" s="132">
        <v>7.6999999999999999E-2</v>
      </c>
    </row>
    <row r="39" spans="1:30" ht="14.4" x14ac:dyDescent="0.3">
      <c r="A39" s="132" t="s">
        <v>6694</v>
      </c>
      <c r="B39" s="132">
        <v>2.1</v>
      </c>
      <c r="C39" s="132">
        <v>-3.04</v>
      </c>
      <c r="D39" s="132">
        <v>-9.4499999999999993</v>
      </c>
      <c r="E39" s="132">
        <v>-4.46</v>
      </c>
      <c r="F39" s="132">
        <v>-5.18</v>
      </c>
      <c r="G39" s="132" t="s">
        <v>486</v>
      </c>
      <c r="H39" s="132" t="s">
        <v>6695</v>
      </c>
      <c r="I39" s="132">
        <v>9</v>
      </c>
      <c r="J39" s="132">
        <v>-23</v>
      </c>
      <c r="K39" s="132">
        <v>-18</v>
      </c>
      <c r="L39" s="132" t="b">
        <v>0</v>
      </c>
      <c r="M39" s="132">
        <v>-25.9</v>
      </c>
      <c r="N39" s="132">
        <v>2.1909999999999998</v>
      </c>
      <c r="O39" s="132">
        <v>-11.823</v>
      </c>
      <c r="P39" s="132">
        <v>-22.73</v>
      </c>
      <c r="Q39" s="132">
        <v>0.65200000000000002</v>
      </c>
      <c r="R39" s="132">
        <v>-14.829000000000001</v>
      </c>
      <c r="S39" s="132">
        <v>1.44</v>
      </c>
      <c r="T39" s="132">
        <v>60.606000000000002</v>
      </c>
      <c r="U39" s="132">
        <v>1.3720000000000001</v>
      </c>
      <c r="V39" s="132">
        <v>-33</v>
      </c>
      <c r="W39" s="132">
        <v>-59</v>
      </c>
      <c r="X39" s="132">
        <v>10101</v>
      </c>
      <c r="Y39" s="132" t="s">
        <v>6695</v>
      </c>
      <c r="Z39" s="132" t="b">
        <v>1</v>
      </c>
      <c r="AA39" s="132">
        <v>0</v>
      </c>
      <c r="AB39" s="132" t="b">
        <v>0</v>
      </c>
      <c r="AC39" s="132">
        <v>44</v>
      </c>
      <c r="AD39" s="132">
        <v>5.0999999999999997E-2</v>
      </c>
    </row>
    <row r="40" spans="1:30" x14ac:dyDescent="0.3">
      <c r="A40" s="132" t="s">
        <v>6742</v>
      </c>
      <c r="B40" s="132">
        <v>-0.25</v>
      </c>
      <c r="C40" s="132">
        <v>-6.79</v>
      </c>
      <c r="D40" s="132">
        <v>-8.75</v>
      </c>
      <c r="E40" s="132">
        <v>-10.82</v>
      </c>
      <c r="F40" s="132">
        <v>-10.99</v>
      </c>
      <c r="G40" s="132" t="s">
        <v>486</v>
      </c>
      <c r="H40" s="132" t="s">
        <v>6743</v>
      </c>
      <c r="I40" s="132">
        <v>9</v>
      </c>
      <c r="J40" s="132">
        <v>-33</v>
      </c>
      <c r="K40" s="132">
        <v>-24</v>
      </c>
      <c r="L40" s="132" t="b">
        <v>0</v>
      </c>
      <c r="M40" s="132">
        <v>-26.634</v>
      </c>
      <c r="N40" s="132">
        <v>1.9510000000000001</v>
      </c>
      <c r="O40" s="132">
        <v>-13.65</v>
      </c>
      <c r="P40" s="132">
        <v>-23.923999999999999</v>
      </c>
      <c r="Q40" s="132">
        <v>0.71799999999999997</v>
      </c>
      <c r="R40" s="132">
        <v>-17.178999999999998</v>
      </c>
      <c r="S40" s="132">
        <v>1.66</v>
      </c>
      <c r="T40" s="132">
        <v>-26.33</v>
      </c>
      <c r="U40" s="10">
        <v>21.75</v>
      </c>
      <c r="V40" s="6">
        <v>133</v>
      </c>
      <c r="W40" s="132">
        <v>223</v>
      </c>
      <c r="X40" s="132">
        <v>554</v>
      </c>
      <c r="Y40" s="132" t="s">
        <v>6743</v>
      </c>
      <c r="Z40" s="132" t="b">
        <v>1</v>
      </c>
      <c r="AA40" s="132">
        <v>0</v>
      </c>
      <c r="AB40" s="132" t="b">
        <v>0</v>
      </c>
      <c r="AC40" s="132">
        <v>38</v>
      </c>
      <c r="AD40" s="132">
        <v>2.5999999999999999E-2</v>
      </c>
    </row>
  </sheetData>
  <conditionalFormatting sqref="O2:R104857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48576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{5C4899DD-534B-4BE0-9E8D-E8BEBF798A62}</x14:id>
        </ext>
      </extLst>
    </cfRule>
  </conditionalFormatting>
  <conditionalFormatting sqref="T2:T104857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{2A18E59A-DAA9-4E36-BB02-6C90E3A3EEB6}</x14:id>
        </ext>
      </extLst>
    </cfRule>
  </conditionalFormatting>
  <conditionalFormatting sqref="N2:N1048576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{7B93E26C-FBF7-4577-AD85-4766D63A5017}</x14:id>
        </ext>
      </extLst>
    </cfRule>
  </conditionalFormatting>
  <conditionalFormatting sqref="L2:L1048576">
    <cfRule type="containsText" dxfId="21" priority="28" operator="containsText" text="False">
      <formula>NOT(ISERROR(SEARCH("False",L2)))</formula>
    </cfRule>
  </conditionalFormatting>
  <conditionalFormatting sqref="M2:M1048576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{53EA6EDF-FBDA-48CE-AF0C-47E705601404}</x14:id>
        </ext>
      </extLst>
    </cfRule>
  </conditionalFormatting>
  <conditionalFormatting sqref="S2:S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{51AF9917-7445-4BA8-9860-5B29D54543CE}</x14:id>
        </ext>
      </extLst>
    </cfRule>
  </conditionalFormatting>
  <conditionalFormatting sqref="B2:B1048576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{AAFE0B6E-EEB9-4482-8FFA-FCE64A95ED6E}</x14:id>
        </ext>
      </extLst>
    </cfRule>
  </conditionalFormatting>
  <conditionalFormatting sqref="C2:C104857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{72500573-FE50-4416-93E4-198A7DF0F0C4}</x14:id>
        </ext>
      </extLst>
    </cfRule>
  </conditionalFormatting>
  <conditionalFormatting sqref="D2:D1048576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{3EC7A741-54B0-4591-978C-1B45FA97828D}</x14:id>
        </ext>
      </extLst>
    </cfRule>
  </conditionalFormatting>
  <conditionalFormatting sqref="E2:E1048576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{581C1FF7-CA5C-4397-BC16-59CA8C397BC1}</x14:id>
        </ext>
      </extLst>
    </cfRule>
  </conditionalFormatting>
  <conditionalFormatting sqref="F2:F1048576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{3DF33D0F-A2F0-47D3-B7DE-B970E30C3323}</x14:id>
        </ext>
      </extLst>
    </cfRule>
  </conditionalFormatting>
  <conditionalFormatting sqref="AA1">
    <cfRule type="containsText" dxfId="20" priority="20" operator="containsText" text="False">
      <formula>NOT(ISERROR(SEARCH("False",AA1)))</formula>
    </cfRule>
  </conditionalFormatting>
  <conditionalFormatting sqref="L1">
    <cfRule type="containsText" dxfId="19" priority="19" operator="containsText" text="False">
      <formula>NOT(ISERROR(SEARCH("False",L1)))</formula>
    </cfRule>
  </conditionalFormatting>
  <conditionalFormatting sqref="J1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{D1277C93-AFFD-4FAE-8D1A-C798C58930F6}</x14:id>
        </ext>
      </extLst>
    </cfRule>
  </conditionalFormatting>
  <conditionalFormatting sqref="L1">
    <cfRule type="containsText" dxfId="18" priority="17" operator="containsText" text="False">
      <formula>NOT(ISERROR(SEARCH("False",L1)))</formula>
    </cfRule>
  </conditionalFormatting>
  <conditionalFormatting sqref="W1">
    <cfRule type="cellIs" dxfId="17" priority="16" operator="lessThan">
      <formula>1</formula>
    </cfRule>
  </conditionalFormatting>
  <conditionalFormatting sqref="I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{DE25FD9E-5B87-42AA-AA62-9AD6D89F33A8}</x14:id>
        </ext>
      </extLst>
    </cfRule>
  </conditionalFormatting>
  <conditionalFormatting sqref="AA1">
    <cfRule type="containsText" dxfId="16" priority="14" operator="containsText" text="False">
      <formula>NOT(ISERROR(SEARCH("False",AA1)))</formula>
    </cfRule>
  </conditionalFormatting>
  <conditionalFormatting sqref="AB1">
    <cfRule type="containsText" dxfId="15" priority="13" operator="containsText" text="Wahr">
      <formula>NOT(ISERROR(SEARCH("Wahr",AB1)))</formula>
    </cfRule>
  </conditionalFormatting>
  <conditionalFormatting sqref="V1:W1">
    <cfRule type="cellIs" dxfId="14" priority="12" operator="greaterThan">
      <formula>0</formula>
    </cfRule>
  </conditionalFormatting>
  <conditionalFormatting sqref="B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{4133B509-D347-4776-8528-5ACBE81D74B6}</x14:id>
        </ext>
      </extLst>
    </cfRule>
  </conditionalFormatting>
  <conditionalFormatting sqref="C1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{FD539945-1E14-41A1-A75B-189EE1FEC362}</x14:id>
        </ext>
      </extLst>
    </cfRule>
  </conditionalFormatting>
  <conditionalFormatting sqref="D1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{55A0EB70-65DF-43E5-BED9-FC674B892D7B}</x14:id>
        </ext>
      </extLst>
    </cfRule>
  </conditionalFormatting>
  <conditionalFormatting sqref="E1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{F5478A30-C5BB-462E-BBCC-3C8FECA86818}</x14:id>
        </ext>
      </extLst>
    </cfRule>
  </conditionalFormatting>
  <conditionalFormatting sqref="F1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{6D6B7BED-D6A0-46CC-AFFE-57EF36562B13}</x14:id>
        </ext>
      </extLst>
    </cfRule>
  </conditionalFormatting>
  <conditionalFormatting sqref="M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25" right="0.25" top="0.75" bottom="0.75" header="0.3" footer="0.3"/>
  <pageSetup scale="3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4899DD-534B-4BE0-9E8D-E8BEBF798A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2A18E59A-DAA9-4E36-BB02-6C90E3A3EE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T2:T1048576</xm:sqref>
        </x14:conditionalFormatting>
        <x14:conditionalFormatting xmlns:xm="http://schemas.microsoft.com/office/excel/2006/main">
          <x14:cfRule type="dataBar" id="{7B93E26C-FBF7-4577-AD85-4766D63A50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N2:N1048576</xm:sqref>
        </x14:conditionalFormatting>
        <x14:conditionalFormatting xmlns:xm="http://schemas.microsoft.com/office/excel/2006/main">
          <x14:cfRule type="dataBar" id="{53EA6EDF-FBDA-48CE-AF0C-47E7056014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M2:M1048576</xm:sqref>
        </x14:conditionalFormatting>
        <x14:conditionalFormatting xmlns:xm="http://schemas.microsoft.com/office/excel/2006/main">
          <x14:cfRule type="dataBar" id="{51AF9917-7445-4BA8-9860-5B29D54543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S2:S1048576</xm:sqref>
        </x14:conditionalFormatting>
        <x14:conditionalFormatting xmlns:xm="http://schemas.microsoft.com/office/excel/2006/main">
          <x14:cfRule type="dataBar" id="{AAFE0B6E-EEB9-4482-8FFA-FCE64A95ED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B2:B1048576</xm:sqref>
        </x14:conditionalFormatting>
        <x14:conditionalFormatting xmlns:xm="http://schemas.microsoft.com/office/excel/2006/main">
          <x14:cfRule type="dataBar" id="{72500573-FE50-4416-93E4-198A7DF0F0C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C2:C1048576</xm:sqref>
        </x14:conditionalFormatting>
        <x14:conditionalFormatting xmlns:xm="http://schemas.microsoft.com/office/excel/2006/main">
          <x14:cfRule type="dataBar" id="{3EC7A741-54B0-4591-978C-1B45FA9782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581C1FF7-CA5C-4397-BC16-59CA8C397B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E2:E1048576</xm:sqref>
        </x14:conditionalFormatting>
        <x14:conditionalFormatting xmlns:xm="http://schemas.microsoft.com/office/excel/2006/main">
          <x14:cfRule type="dataBar" id="{3DF33D0F-A2F0-47D3-B7DE-B970E30C33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F2:F1048576</xm:sqref>
        </x14:conditionalFormatting>
        <x14:conditionalFormatting xmlns:xm="http://schemas.microsoft.com/office/excel/2006/main">
          <x14:cfRule type="dataBar" id="{D1277C93-AFFD-4FAE-8D1A-C798C58930F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J1</xm:sqref>
        </x14:conditionalFormatting>
        <x14:conditionalFormatting xmlns:xm="http://schemas.microsoft.com/office/excel/2006/main">
          <x14:cfRule type="dataBar" id="{DE25FD9E-5B87-42AA-AA62-9AD6D89F33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</xm:sqref>
        </x14:conditionalFormatting>
        <x14:conditionalFormatting xmlns:xm="http://schemas.microsoft.com/office/excel/2006/main">
          <x14:cfRule type="dataBar" id="{4133B509-D347-4776-8528-5ACBE81D74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  <x14:conditionalFormatting xmlns:xm="http://schemas.microsoft.com/office/excel/2006/main">
          <x14:cfRule type="dataBar" id="{FD539945-1E14-41A1-A75B-189EE1FEC3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</xm:sqref>
        </x14:conditionalFormatting>
        <x14:conditionalFormatting xmlns:xm="http://schemas.microsoft.com/office/excel/2006/main">
          <x14:cfRule type="dataBar" id="{55A0EB70-65DF-43E5-BED9-FC674B892D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5478A30-C5BB-462E-BBCC-3C8FECA8681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6D6B7BED-D6A0-46CC-AFFE-57EF36562B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DF91D-B6E8-42B8-BE15-DFB01A9ADFF2}">
  <sheetPr codeName="Tabelle21">
    <tabColor theme="9"/>
  </sheetPr>
  <dimension ref="A1:AN39"/>
  <sheetViews>
    <sheetView zoomScale="70" zoomScaleNormal="70" workbookViewId="0">
      <selection activeCell="A3" sqref="A3"/>
    </sheetView>
  </sheetViews>
  <sheetFormatPr baseColWidth="10" defaultColWidth="11.5546875" defaultRowHeight="14.4" x14ac:dyDescent="0.3"/>
  <cols>
    <col min="1" max="1" width="20.6640625" style="132" customWidth="1"/>
    <col min="2" max="7" width="11.5546875" style="132"/>
    <col min="8" max="8" width="51.6640625" style="442" bestFit="1" customWidth="1"/>
    <col min="9" max="20" width="11.5546875" style="132"/>
    <col min="21" max="21" width="11.5546875" style="10"/>
    <col min="22" max="23" width="11.44140625" style="132"/>
    <col min="24" max="24" width="11.5546875" style="132"/>
    <col min="25" max="25" width="65.5546875" style="132" bestFit="1" customWidth="1"/>
    <col min="26" max="16384" width="11.5546875" style="132"/>
  </cols>
  <sheetData>
    <row r="1" spans="1:40" x14ac:dyDescent="0.3">
      <c r="A1" s="439">
        <v>45454.395752314813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44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7701</v>
      </c>
      <c r="Q1" s="132" t="s">
        <v>7702</v>
      </c>
      <c r="R1" s="132" t="s">
        <v>7703</v>
      </c>
      <c r="S1" s="132" t="s">
        <v>6415</v>
      </c>
      <c r="T1" s="132" t="s">
        <v>6429</v>
      </c>
      <c r="U1" s="132" t="s">
        <v>492</v>
      </c>
      <c r="V1" s="132" t="s">
        <v>5690</v>
      </c>
      <c r="W1" s="132" t="s">
        <v>5708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2477</v>
      </c>
      <c r="AC1" s="132" t="s">
        <v>2794</v>
      </c>
      <c r="AD1" s="132" t="s">
        <v>17</v>
      </c>
      <c r="AE1" s="132" t="s">
        <v>6809</v>
      </c>
      <c r="AF1" s="132" t="s">
        <v>6805</v>
      </c>
      <c r="AG1" s="132" t="s">
        <v>6800</v>
      </c>
      <c r="AH1" s="132" t="s">
        <v>6819</v>
      </c>
      <c r="AI1" s="132" t="s">
        <v>6817</v>
      </c>
      <c r="AJ1" s="132" t="s">
        <v>6813</v>
      </c>
      <c r="AK1" s="132" t="s">
        <v>6825</v>
      </c>
      <c r="AL1" s="132" t="s">
        <v>6829</v>
      </c>
      <c r="AM1" s="132" t="s">
        <v>6832</v>
      </c>
      <c r="AN1" s="132" t="s">
        <v>6834</v>
      </c>
    </row>
    <row r="2" spans="1:40" x14ac:dyDescent="0.3">
      <c r="A2" s="439" t="s">
        <v>6830</v>
      </c>
      <c r="B2" s="132">
        <v>-1.47</v>
      </c>
      <c r="C2" s="132">
        <v>-0.65</v>
      </c>
      <c r="D2" s="132">
        <v>8.51</v>
      </c>
      <c r="E2" s="132">
        <v>15.96</v>
      </c>
      <c r="F2" s="132">
        <v>13.07</v>
      </c>
      <c r="G2" s="418" t="s">
        <v>486</v>
      </c>
      <c r="H2" s="442" t="s">
        <v>9184</v>
      </c>
      <c r="I2" s="132">
        <v>9</v>
      </c>
      <c r="J2" s="132">
        <v>-28</v>
      </c>
      <c r="K2" s="132">
        <v>-9</v>
      </c>
      <c r="L2" s="132" t="b">
        <v>1</v>
      </c>
      <c r="M2" s="132">
        <v>51.14</v>
      </c>
      <c r="N2" s="132">
        <v>2.085</v>
      </c>
      <c r="O2" s="132">
        <v>24.527999999999999</v>
      </c>
      <c r="P2" s="132">
        <v>60.808</v>
      </c>
      <c r="Q2" s="132">
        <v>0.89800000000000002</v>
      </c>
      <c r="R2" s="132">
        <v>54.636000000000003</v>
      </c>
      <c r="S2" s="132">
        <v>1.36</v>
      </c>
      <c r="T2" s="132">
        <v>89.628</v>
      </c>
      <c r="U2" s="132">
        <v>70.805000000000007</v>
      </c>
      <c r="V2" s="132">
        <v>-25</v>
      </c>
      <c r="W2" s="132">
        <v>-34</v>
      </c>
      <c r="X2" s="132">
        <v>207</v>
      </c>
      <c r="Y2" s="132" t="s">
        <v>9184</v>
      </c>
      <c r="Z2" s="132" t="b">
        <v>0</v>
      </c>
      <c r="AA2" s="132">
        <v>0</v>
      </c>
      <c r="AB2" s="132" t="b">
        <v>1</v>
      </c>
      <c r="AC2" s="132">
        <v>52</v>
      </c>
      <c r="AD2" s="132">
        <v>1</v>
      </c>
    </row>
    <row r="3" spans="1:40" x14ac:dyDescent="0.3">
      <c r="A3" s="132" t="s">
        <v>6826</v>
      </c>
      <c r="B3" s="132">
        <v>0.44</v>
      </c>
      <c r="C3" s="132">
        <v>5.32</v>
      </c>
      <c r="D3" s="132">
        <v>18.72</v>
      </c>
      <c r="E3" s="132">
        <v>30.42</v>
      </c>
      <c r="F3" s="132">
        <v>27.96</v>
      </c>
      <c r="G3" s="418" t="s">
        <v>486</v>
      </c>
      <c r="H3" s="442" t="s">
        <v>6827</v>
      </c>
      <c r="I3" s="132">
        <v>9</v>
      </c>
      <c r="J3" s="132">
        <v>-39</v>
      </c>
      <c r="K3" s="132">
        <v>-7</v>
      </c>
      <c r="L3" s="132" t="b">
        <v>1</v>
      </c>
      <c r="M3" s="132">
        <v>100.602</v>
      </c>
      <c r="N3" s="132">
        <v>4.3049999999999997</v>
      </c>
      <c r="O3" s="132">
        <v>23.37</v>
      </c>
      <c r="P3" s="132">
        <v>139.63399999999999</v>
      </c>
      <c r="Q3" s="132">
        <v>0.88300000000000001</v>
      </c>
      <c r="R3" s="132">
        <v>123.28400000000001</v>
      </c>
      <c r="S3" s="132">
        <v>3.36</v>
      </c>
      <c r="T3" s="132">
        <v>51.49</v>
      </c>
      <c r="U3" s="132">
        <v>27.14</v>
      </c>
      <c r="V3" s="132">
        <v>-37</v>
      </c>
      <c r="W3" s="132">
        <v>-44</v>
      </c>
      <c r="X3" s="132">
        <v>219</v>
      </c>
      <c r="Y3" s="132" t="s">
        <v>6827</v>
      </c>
      <c r="Z3" s="132" t="b">
        <v>0</v>
      </c>
      <c r="AA3" s="132">
        <v>0</v>
      </c>
      <c r="AB3" s="132" t="b">
        <v>1</v>
      </c>
      <c r="AC3" s="132">
        <v>51</v>
      </c>
      <c r="AD3" s="132">
        <v>0.97099999999999997</v>
      </c>
    </row>
    <row r="4" spans="1:40" x14ac:dyDescent="0.3">
      <c r="A4" s="132" t="s">
        <v>6835</v>
      </c>
      <c r="B4" s="132">
        <v>-0.53</v>
      </c>
      <c r="C4" s="132">
        <v>-3.55</v>
      </c>
      <c r="D4" s="132">
        <v>6.15</v>
      </c>
      <c r="E4" s="132">
        <v>23.23</v>
      </c>
      <c r="F4" s="132">
        <v>17.12</v>
      </c>
      <c r="G4" s="418" t="s">
        <v>486</v>
      </c>
      <c r="H4" s="442" t="s">
        <v>6836</v>
      </c>
      <c r="I4" s="132">
        <v>9</v>
      </c>
      <c r="J4" s="132">
        <v>-51</v>
      </c>
      <c r="K4" s="132">
        <v>-24</v>
      </c>
      <c r="L4" s="132" t="b">
        <v>1</v>
      </c>
      <c r="M4" s="132">
        <v>93.89</v>
      </c>
      <c r="N4" s="132">
        <v>4.4880000000000004</v>
      </c>
      <c r="O4" s="132">
        <v>20.917999999999999</v>
      </c>
      <c r="P4" s="132">
        <v>132.46600000000001</v>
      </c>
      <c r="Q4" s="132">
        <v>0.84499999999999997</v>
      </c>
      <c r="R4" s="132">
        <v>111.971</v>
      </c>
      <c r="S4" s="132">
        <v>3.08</v>
      </c>
      <c r="T4" s="132">
        <v>43.893000000000001</v>
      </c>
      <c r="U4" s="132">
        <v>34</v>
      </c>
      <c r="V4" s="132">
        <v>-53</v>
      </c>
      <c r="W4" s="132">
        <v>-54</v>
      </c>
      <c r="X4" s="132">
        <v>190</v>
      </c>
      <c r="Y4" s="132" t="s">
        <v>6836</v>
      </c>
      <c r="Z4" s="132" t="b">
        <v>0</v>
      </c>
      <c r="AA4" s="132">
        <v>0</v>
      </c>
      <c r="AB4" s="132" t="b">
        <v>1</v>
      </c>
      <c r="AC4" s="132">
        <v>51</v>
      </c>
      <c r="AD4" s="132">
        <v>0.94299999999999995</v>
      </c>
    </row>
    <row r="5" spans="1:40" x14ac:dyDescent="0.3">
      <c r="A5" s="132" t="s">
        <v>6810</v>
      </c>
      <c r="B5" s="132">
        <v>-0.76</v>
      </c>
      <c r="C5" s="132">
        <v>-2.3199999999999998</v>
      </c>
      <c r="D5" s="132">
        <v>2.8</v>
      </c>
      <c r="E5" s="132">
        <v>14.02</v>
      </c>
      <c r="F5" s="132">
        <v>12.2</v>
      </c>
      <c r="G5" s="418" t="s">
        <v>486</v>
      </c>
      <c r="H5" s="442" t="s">
        <v>6811</v>
      </c>
      <c r="I5" s="132">
        <v>9</v>
      </c>
      <c r="J5" s="132">
        <v>-22</v>
      </c>
      <c r="K5" s="132">
        <v>-5</v>
      </c>
      <c r="L5" s="132" t="b">
        <v>1</v>
      </c>
      <c r="M5" s="132">
        <v>49.972000000000001</v>
      </c>
      <c r="N5" s="132">
        <v>2.9079999999999999</v>
      </c>
      <c r="O5" s="132">
        <v>17.184000000000001</v>
      </c>
      <c r="P5" s="132">
        <v>58.89</v>
      </c>
      <c r="Q5" s="132">
        <v>0.79100000000000004</v>
      </c>
      <c r="R5" s="132">
        <v>46.572000000000003</v>
      </c>
      <c r="S5" s="132">
        <v>1.44</v>
      </c>
      <c r="T5" s="132">
        <v>66.525000000000006</v>
      </c>
      <c r="U5" s="132">
        <v>213.64</v>
      </c>
      <c r="V5" s="132">
        <v>-39</v>
      </c>
      <c r="W5" s="132">
        <v>-49</v>
      </c>
      <c r="X5" s="132">
        <v>65</v>
      </c>
      <c r="Y5" s="132" t="s">
        <v>6811</v>
      </c>
      <c r="Z5" s="132" t="b">
        <v>0</v>
      </c>
      <c r="AA5" s="132">
        <v>0</v>
      </c>
      <c r="AB5" s="132" t="b">
        <v>0</v>
      </c>
      <c r="AC5" s="132">
        <v>52</v>
      </c>
      <c r="AD5" s="132">
        <v>0.91400000000000003</v>
      </c>
    </row>
    <row r="6" spans="1:40" x14ac:dyDescent="0.3">
      <c r="A6" s="132" t="s">
        <v>6822</v>
      </c>
      <c r="B6" s="132">
        <v>-1.68</v>
      </c>
      <c r="C6" s="132">
        <v>-2.16</v>
      </c>
      <c r="D6" s="132">
        <v>-0.94</v>
      </c>
      <c r="E6" s="132">
        <v>7.19</v>
      </c>
      <c r="F6" s="132">
        <v>4.2699999999999996</v>
      </c>
      <c r="G6" s="418" t="s">
        <v>486</v>
      </c>
      <c r="H6" s="442" t="s">
        <v>6823</v>
      </c>
      <c r="I6" s="132">
        <v>9</v>
      </c>
      <c r="J6" s="132">
        <v>-38</v>
      </c>
      <c r="K6" s="132">
        <v>-8</v>
      </c>
      <c r="L6" s="132" t="b">
        <v>1</v>
      </c>
      <c r="M6" s="132">
        <v>35.709000000000003</v>
      </c>
      <c r="N6" s="132">
        <v>2.3940000000000001</v>
      </c>
      <c r="O6" s="132">
        <v>14.917</v>
      </c>
      <c r="P6" s="132">
        <v>40.904000000000003</v>
      </c>
      <c r="Q6" s="132">
        <v>0.754</v>
      </c>
      <c r="R6" s="132">
        <v>30.824999999999999</v>
      </c>
      <c r="S6" s="132">
        <v>2.2400000000000002</v>
      </c>
      <c r="T6" s="132">
        <v>-14.832000000000001</v>
      </c>
      <c r="U6" s="132">
        <v>60.26</v>
      </c>
      <c r="V6" s="132">
        <v>11</v>
      </c>
      <c r="W6" s="132">
        <v>5</v>
      </c>
      <c r="X6" s="132">
        <v>148</v>
      </c>
      <c r="Y6" s="132" t="s">
        <v>6823</v>
      </c>
      <c r="Z6" s="132" t="b">
        <v>0</v>
      </c>
      <c r="AA6" s="132">
        <v>0</v>
      </c>
      <c r="AB6" s="132" t="b">
        <v>0</v>
      </c>
      <c r="AC6" s="132">
        <v>54</v>
      </c>
      <c r="AD6" s="132">
        <v>0.88600000000000001</v>
      </c>
    </row>
    <row r="7" spans="1:40" x14ac:dyDescent="0.3">
      <c r="A7" s="132" t="s">
        <v>6796</v>
      </c>
      <c r="B7" s="132">
        <v>-0.44</v>
      </c>
      <c r="C7" s="132">
        <v>0.02</v>
      </c>
      <c r="D7" s="132">
        <v>2.4900000000000002</v>
      </c>
      <c r="E7" s="132">
        <v>7.44</v>
      </c>
      <c r="F7" s="132">
        <v>4.33</v>
      </c>
      <c r="G7" s="418" t="s">
        <v>486</v>
      </c>
      <c r="H7" s="442" t="s">
        <v>9185</v>
      </c>
      <c r="I7" s="132">
        <v>9</v>
      </c>
      <c r="J7" s="132">
        <v>-18</v>
      </c>
      <c r="K7" s="132">
        <v>-4</v>
      </c>
      <c r="L7" s="132" t="b">
        <v>1</v>
      </c>
      <c r="M7" s="132">
        <v>12.868</v>
      </c>
      <c r="N7" s="132">
        <v>1.3009999999999999</v>
      </c>
      <c r="O7" s="132">
        <v>9.89</v>
      </c>
      <c r="P7" s="132">
        <v>13.196999999999999</v>
      </c>
      <c r="Q7" s="132">
        <v>0.57799999999999996</v>
      </c>
      <c r="R7" s="132">
        <v>7.6340000000000003</v>
      </c>
      <c r="S7" s="132">
        <v>0.98</v>
      </c>
      <c r="T7" s="132">
        <v>-3.29</v>
      </c>
      <c r="U7" s="132">
        <v>77.635000000000005</v>
      </c>
      <c r="V7" s="132">
        <v>-7</v>
      </c>
      <c r="W7" s="132">
        <v>-26</v>
      </c>
      <c r="X7" s="132">
        <v>263</v>
      </c>
      <c r="Y7" s="132" t="s">
        <v>9185</v>
      </c>
      <c r="Z7" s="132" t="b">
        <v>0</v>
      </c>
      <c r="AA7" s="132">
        <v>0</v>
      </c>
      <c r="AB7" s="132" t="b">
        <v>1</v>
      </c>
      <c r="AC7" s="132">
        <v>49</v>
      </c>
      <c r="AD7" s="132">
        <v>0.85699999999999998</v>
      </c>
    </row>
    <row r="8" spans="1:40" x14ac:dyDescent="0.3">
      <c r="A8" s="132" t="s">
        <v>6790</v>
      </c>
      <c r="B8" s="132">
        <v>5.4</v>
      </c>
      <c r="C8" s="132">
        <v>14.51</v>
      </c>
      <c r="D8" s="132">
        <v>12.18</v>
      </c>
      <c r="E8" s="132">
        <v>41.81</v>
      </c>
      <c r="F8" s="132">
        <v>36.32</v>
      </c>
      <c r="G8" s="418" t="s">
        <v>486</v>
      </c>
      <c r="H8" s="442" t="s">
        <v>6791</v>
      </c>
      <c r="I8" s="132">
        <v>9</v>
      </c>
      <c r="J8" s="132">
        <v>-45</v>
      </c>
      <c r="K8" s="132">
        <v>0</v>
      </c>
      <c r="L8" s="132" t="b">
        <v>1</v>
      </c>
      <c r="M8" s="132">
        <v>52.13</v>
      </c>
      <c r="N8" s="132">
        <v>5.2720000000000002</v>
      </c>
      <c r="O8" s="132">
        <v>9.8879999999999999</v>
      </c>
      <c r="P8" s="132">
        <v>55.017000000000003</v>
      </c>
      <c r="Q8" s="132">
        <v>0.57899999999999996</v>
      </c>
      <c r="R8" s="132">
        <v>31.846</v>
      </c>
      <c r="S8" s="132">
        <v>2.2999999999999998</v>
      </c>
      <c r="T8" s="132">
        <v>59.158999999999999</v>
      </c>
      <c r="U8" s="132">
        <v>255.69499999999999</v>
      </c>
      <c r="V8" s="132">
        <v>-27</v>
      </c>
      <c r="W8" s="132">
        <v>-15</v>
      </c>
      <c r="X8" s="132">
        <v>33</v>
      </c>
      <c r="Y8" s="132" t="s">
        <v>6791</v>
      </c>
      <c r="Z8" s="132" t="b">
        <v>0</v>
      </c>
      <c r="AA8" s="132">
        <v>0</v>
      </c>
      <c r="AB8" s="132" t="b">
        <v>1</v>
      </c>
      <c r="AC8" s="132">
        <v>48</v>
      </c>
      <c r="AD8" s="132">
        <v>0.82899999999999996</v>
      </c>
    </row>
    <row r="9" spans="1:40" x14ac:dyDescent="0.3">
      <c r="A9" s="132" t="s">
        <v>6794</v>
      </c>
      <c r="B9" s="132">
        <v>0.82</v>
      </c>
      <c r="C9" s="132">
        <v>3.43</v>
      </c>
      <c r="D9" s="132">
        <v>2.8</v>
      </c>
      <c r="E9" s="132">
        <v>14.58</v>
      </c>
      <c r="F9" s="132">
        <v>10.35</v>
      </c>
      <c r="G9" s="418" t="s">
        <v>486</v>
      </c>
      <c r="H9" s="442" t="s">
        <v>9186</v>
      </c>
      <c r="I9" s="132">
        <v>9</v>
      </c>
      <c r="J9" s="132">
        <v>-47</v>
      </c>
      <c r="K9" s="132">
        <v>-2</v>
      </c>
      <c r="L9" s="132" t="b">
        <v>1</v>
      </c>
      <c r="M9" s="132">
        <v>14.75</v>
      </c>
      <c r="N9" s="132">
        <v>1.5940000000000001</v>
      </c>
      <c r="O9" s="132">
        <v>9.2550000000000008</v>
      </c>
      <c r="P9" s="132">
        <v>14.797000000000001</v>
      </c>
      <c r="Q9" s="132">
        <v>0.54500000000000004</v>
      </c>
      <c r="R9" s="132">
        <v>8.0679999999999996</v>
      </c>
      <c r="S9" s="132">
        <v>1.03</v>
      </c>
      <c r="T9" s="132">
        <v>22.321000000000002</v>
      </c>
      <c r="U9" s="132">
        <v>84.594999999999999</v>
      </c>
      <c r="V9" s="132">
        <v>-17</v>
      </c>
      <c r="W9" s="132">
        <v>-25</v>
      </c>
      <c r="X9" s="132">
        <v>228</v>
      </c>
      <c r="Y9" s="132" t="s">
        <v>9186</v>
      </c>
      <c r="Z9" s="132" t="b">
        <v>1</v>
      </c>
      <c r="AA9" s="132">
        <v>0</v>
      </c>
      <c r="AB9" s="132" t="b">
        <v>1</v>
      </c>
      <c r="AC9" s="132">
        <v>52</v>
      </c>
      <c r="AD9" s="132">
        <v>0.8</v>
      </c>
    </row>
    <row r="10" spans="1:40" x14ac:dyDescent="0.3">
      <c r="A10" s="132" t="s">
        <v>488</v>
      </c>
      <c r="B10" s="132">
        <v>1.28</v>
      </c>
      <c r="C10" s="132">
        <v>2.75</v>
      </c>
      <c r="D10" s="132">
        <v>2.4900000000000002</v>
      </c>
      <c r="E10" s="132">
        <v>12.32</v>
      </c>
      <c r="F10" s="132">
        <v>9.4</v>
      </c>
      <c r="G10" s="418" t="s">
        <v>486</v>
      </c>
      <c r="H10" s="442" t="s">
        <v>490</v>
      </c>
      <c r="I10" s="132">
        <v>9</v>
      </c>
      <c r="J10" s="132">
        <v>-25</v>
      </c>
      <c r="K10" s="132">
        <v>0</v>
      </c>
      <c r="L10" s="132" t="b">
        <v>1</v>
      </c>
      <c r="M10" s="132">
        <v>14.741</v>
      </c>
      <c r="N10" s="132">
        <v>1.64</v>
      </c>
      <c r="O10" s="132">
        <v>8.9870000000000001</v>
      </c>
      <c r="P10" s="132">
        <v>14.843999999999999</v>
      </c>
      <c r="Q10" s="132">
        <v>0.53</v>
      </c>
      <c r="R10" s="132">
        <v>7.8680000000000003</v>
      </c>
      <c r="S10" s="132">
        <v>0.88</v>
      </c>
      <c r="T10" s="132">
        <v>24.617999999999999</v>
      </c>
      <c r="U10" s="132">
        <v>535.16999999999996</v>
      </c>
      <c r="V10" s="132">
        <v>-43</v>
      </c>
      <c r="W10" s="132">
        <v>-49</v>
      </c>
      <c r="X10" s="132">
        <v>42</v>
      </c>
      <c r="Y10" s="132" t="s">
        <v>490</v>
      </c>
      <c r="Z10" s="132" t="b">
        <v>1</v>
      </c>
      <c r="AA10" s="132">
        <v>0</v>
      </c>
      <c r="AB10" s="132" t="b">
        <v>1</v>
      </c>
      <c r="AC10" s="132">
        <v>51</v>
      </c>
      <c r="AD10" s="132">
        <v>0.77100000000000002</v>
      </c>
    </row>
    <row r="11" spans="1:40" x14ac:dyDescent="0.3">
      <c r="A11" s="132" t="s">
        <v>6789</v>
      </c>
      <c r="B11" s="132">
        <v>0.23</v>
      </c>
      <c r="C11" s="132">
        <v>-1.3</v>
      </c>
      <c r="D11" s="132">
        <v>-1.44</v>
      </c>
      <c r="E11" s="132">
        <v>10.59</v>
      </c>
      <c r="F11" s="132">
        <v>6.35</v>
      </c>
      <c r="G11" s="418" t="s">
        <v>486</v>
      </c>
      <c r="H11" s="442" t="s">
        <v>9188</v>
      </c>
      <c r="I11" s="132">
        <v>9</v>
      </c>
      <c r="J11" s="132">
        <v>-27</v>
      </c>
      <c r="K11" s="132">
        <v>-3</v>
      </c>
      <c r="L11" s="132" t="b">
        <v>1</v>
      </c>
      <c r="M11" s="132">
        <v>14.053000000000001</v>
      </c>
      <c r="N11" s="132">
        <v>1.73</v>
      </c>
      <c r="O11" s="132">
        <v>8.125</v>
      </c>
      <c r="P11" s="132">
        <v>14.420999999999999</v>
      </c>
      <c r="Q11" s="132">
        <v>0.47599999999999998</v>
      </c>
      <c r="R11" s="132">
        <v>6.8630000000000004</v>
      </c>
      <c r="S11" s="132">
        <v>1.1000000000000001</v>
      </c>
      <c r="T11" s="132">
        <v>-43.027000000000001</v>
      </c>
      <c r="U11" s="132">
        <v>41.284999999999997</v>
      </c>
      <c r="V11" s="132">
        <v>-32</v>
      </c>
      <c r="W11" s="132">
        <v>-35</v>
      </c>
      <c r="X11" s="132">
        <v>441</v>
      </c>
      <c r="Y11" s="132" t="s">
        <v>9188</v>
      </c>
      <c r="Z11" s="132" t="b">
        <v>1</v>
      </c>
      <c r="AA11" s="132">
        <v>0</v>
      </c>
      <c r="AB11" s="132" t="b">
        <v>1</v>
      </c>
      <c r="AC11" s="132">
        <v>50</v>
      </c>
      <c r="AD11" s="132">
        <v>0.74299999999999999</v>
      </c>
    </row>
    <row r="12" spans="1:40" x14ac:dyDescent="0.3">
      <c r="A12" s="132" t="s">
        <v>6806</v>
      </c>
      <c r="B12" s="132">
        <v>-0.32</v>
      </c>
      <c r="C12" s="132">
        <v>-2.34</v>
      </c>
      <c r="D12" s="132">
        <v>-3.22</v>
      </c>
      <c r="E12" s="132">
        <v>9.18</v>
      </c>
      <c r="F12" s="132">
        <v>7.31</v>
      </c>
      <c r="G12" s="418" t="s">
        <v>486</v>
      </c>
      <c r="H12" s="442" t="s">
        <v>9187</v>
      </c>
      <c r="I12" s="132">
        <v>9</v>
      </c>
      <c r="J12" s="132">
        <v>-26</v>
      </c>
      <c r="K12" s="132">
        <v>-4</v>
      </c>
      <c r="L12" s="132" t="b">
        <v>1</v>
      </c>
      <c r="M12" s="132">
        <v>20.478000000000002</v>
      </c>
      <c r="N12" s="132">
        <v>2.66</v>
      </c>
      <c r="O12" s="132">
        <v>7.6989999999999998</v>
      </c>
      <c r="P12" s="132">
        <v>21.271999999999998</v>
      </c>
      <c r="Q12" s="132">
        <v>0.44500000000000001</v>
      </c>
      <c r="R12" s="132">
        <v>9.4570000000000007</v>
      </c>
      <c r="S12" s="132">
        <v>1.1299999999999999</v>
      </c>
      <c r="T12" s="132">
        <v>-9.8780000000000001</v>
      </c>
      <c r="U12" s="132">
        <v>89.69</v>
      </c>
      <c r="V12" s="132">
        <v>-36</v>
      </c>
      <c r="W12" s="132">
        <v>-41</v>
      </c>
      <c r="X12" s="132">
        <v>197</v>
      </c>
      <c r="Y12" s="132" t="s">
        <v>9187</v>
      </c>
      <c r="Z12" s="132" t="b">
        <v>1</v>
      </c>
      <c r="AA12" s="132">
        <v>0</v>
      </c>
      <c r="AB12" s="132" t="b">
        <v>0</v>
      </c>
      <c r="AC12" s="132">
        <v>53</v>
      </c>
      <c r="AD12" s="132">
        <v>0.71399999999999997</v>
      </c>
    </row>
    <row r="13" spans="1:40" x14ac:dyDescent="0.3">
      <c r="A13" s="132" t="s">
        <v>6795</v>
      </c>
      <c r="B13" s="132">
        <v>0.78</v>
      </c>
      <c r="C13" s="132">
        <v>-2.41</v>
      </c>
      <c r="D13" s="132">
        <v>-1.88</v>
      </c>
      <c r="E13" s="132">
        <v>9.7799999999999994</v>
      </c>
      <c r="F13" s="132">
        <v>6.82</v>
      </c>
      <c r="G13" s="418" t="s">
        <v>486</v>
      </c>
      <c r="H13" s="442" t="s">
        <v>9190</v>
      </c>
      <c r="I13" s="132">
        <v>9</v>
      </c>
      <c r="J13" s="132">
        <v>-23</v>
      </c>
      <c r="K13" s="132">
        <v>-3</v>
      </c>
      <c r="L13" s="132" t="b">
        <v>1</v>
      </c>
      <c r="M13" s="132">
        <v>13.868</v>
      </c>
      <c r="N13" s="132">
        <v>1.893</v>
      </c>
      <c r="O13" s="132">
        <v>7.327</v>
      </c>
      <c r="P13" s="132">
        <v>13.875999999999999</v>
      </c>
      <c r="Q13" s="132">
        <v>0.42299999999999999</v>
      </c>
      <c r="R13" s="132">
        <v>5.8689999999999998</v>
      </c>
      <c r="S13" s="132">
        <v>1.1499999999999999</v>
      </c>
      <c r="T13" s="132">
        <v>22.273</v>
      </c>
      <c r="U13" s="132">
        <v>122.645</v>
      </c>
      <c r="V13" s="132">
        <v>-41</v>
      </c>
      <c r="W13" s="132">
        <v>-32</v>
      </c>
      <c r="X13" s="132">
        <v>141</v>
      </c>
      <c r="Y13" s="132" t="s">
        <v>9190</v>
      </c>
      <c r="Z13" s="132" t="b">
        <v>1</v>
      </c>
      <c r="AA13" s="132">
        <v>0</v>
      </c>
      <c r="AB13" s="132" t="b">
        <v>0</v>
      </c>
      <c r="AC13" s="132">
        <v>51</v>
      </c>
      <c r="AD13" s="132">
        <v>0.68600000000000005</v>
      </c>
    </row>
    <row r="14" spans="1:40" x14ac:dyDescent="0.3">
      <c r="A14" s="132" t="s">
        <v>6807</v>
      </c>
      <c r="B14" s="132">
        <v>0.86</v>
      </c>
      <c r="C14" s="132">
        <v>-3.37</v>
      </c>
      <c r="D14" s="132">
        <v>-4.67</v>
      </c>
      <c r="E14" s="132">
        <v>13.46</v>
      </c>
      <c r="F14" s="132">
        <v>8.7100000000000009</v>
      </c>
      <c r="G14" s="418" t="s">
        <v>486</v>
      </c>
      <c r="H14" s="442" t="s">
        <v>9189</v>
      </c>
      <c r="I14" s="132">
        <v>9</v>
      </c>
      <c r="J14" s="132">
        <v>-33</v>
      </c>
      <c r="K14" s="132">
        <v>-8</v>
      </c>
      <c r="L14" s="132" t="b">
        <v>0</v>
      </c>
      <c r="M14" s="132">
        <v>28.109000000000002</v>
      </c>
      <c r="N14" s="132">
        <v>3.9140000000000001</v>
      </c>
      <c r="O14" s="132">
        <v>7.1820000000000004</v>
      </c>
      <c r="P14" s="132">
        <v>30.181000000000001</v>
      </c>
      <c r="Q14" s="132">
        <v>0.40600000000000003</v>
      </c>
      <c r="R14" s="132">
        <v>12.24</v>
      </c>
      <c r="S14" s="132">
        <v>1.67</v>
      </c>
      <c r="T14" s="132">
        <v>44.576000000000001</v>
      </c>
      <c r="U14" s="132">
        <v>90.665999999999997</v>
      </c>
      <c r="V14" s="132">
        <v>-31</v>
      </c>
      <c r="W14" s="132">
        <v>-31</v>
      </c>
      <c r="X14" s="132">
        <v>131</v>
      </c>
      <c r="Y14" s="132" t="s">
        <v>9189</v>
      </c>
      <c r="Z14" s="132" t="b">
        <v>1</v>
      </c>
      <c r="AA14" s="132">
        <v>0</v>
      </c>
      <c r="AB14" s="132" t="b">
        <v>0</v>
      </c>
      <c r="AC14" s="132">
        <v>49</v>
      </c>
      <c r="AD14" s="132">
        <v>0.65700000000000003</v>
      </c>
    </row>
    <row r="15" spans="1:40" x14ac:dyDescent="0.3">
      <c r="A15" s="132" t="s">
        <v>6814</v>
      </c>
      <c r="B15" s="132">
        <v>2.36</v>
      </c>
      <c r="C15" s="132">
        <v>-1.26</v>
      </c>
      <c r="D15" s="132">
        <v>-4.62</v>
      </c>
      <c r="E15" s="132">
        <v>16.09</v>
      </c>
      <c r="F15" s="132">
        <v>12.56</v>
      </c>
      <c r="G15" s="418" t="s">
        <v>486</v>
      </c>
      <c r="H15" s="442" t="s">
        <v>6815</v>
      </c>
      <c r="I15" s="132">
        <v>9</v>
      </c>
      <c r="J15" s="132">
        <v>-34</v>
      </c>
      <c r="K15" s="132">
        <v>-12</v>
      </c>
      <c r="L15" s="132" t="b">
        <v>1</v>
      </c>
      <c r="M15" s="132">
        <v>32.555999999999997</v>
      </c>
      <c r="N15" s="132">
        <v>4.6050000000000004</v>
      </c>
      <c r="O15" s="132">
        <v>7.07</v>
      </c>
      <c r="P15" s="132">
        <v>35.405999999999999</v>
      </c>
      <c r="Q15" s="132">
        <v>0.39500000000000002</v>
      </c>
      <c r="R15" s="132">
        <v>14</v>
      </c>
      <c r="S15" s="132">
        <v>1.91</v>
      </c>
      <c r="T15" s="132">
        <v>109.032</v>
      </c>
      <c r="U15" s="132">
        <v>148.78700000000001</v>
      </c>
      <c r="V15" s="132">
        <v>-15</v>
      </c>
      <c r="W15" s="132">
        <v>-15</v>
      </c>
      <c r="X15" s="132">
        <v>70</v>
      </c>
      <c r="Y15" s="132" t="s">
        <v>6815</v>
      </c>
      <c r="Z15" s="132" t="b">
        <v>1</v>
      </c>
      <c r="AA15" s="132">
        <v>0</v>
      </c>
      <c r="AB15" s="132" t="b">
        <v>0</v>
      </c>
      <c r="AC15" s="132">
        <v>56</v>
      </c>
      <c r="AD15" s="132">
        <v>0.629</v>
      </c>
    </row>
    <row r="16" spans="1:40" x14ac:dyDescent="0.3">
      <c r="A16" s="132" t="s">
        <v>6820</v>
      </c>
      <c r="B16" s="132">
        <v>-1.0900000000000001</v>
      </c>
      <c r="C16" s="132">
        <v>-6.1</v>
      </c>
      <c r="D16" s="132">
        <v>-3.93</v>
      </c>
      <c r="E16" s="132">
        <v>0.61</v>
      </c>
      <c r="F16" s="132">
        <v>1.44</v>
      </c>
      <c r="G16" s="418" t="s">
        <v>486</v>
      </c>
      <c r="H16" s="442" t="s">
        <v>6821</v>
      </c>
      <c r="I16" s="132">
        <v>9</v>
      </c>
      <c r="J16" s="132">
        <v>-47</v>
      </c>
      <c r="K16" s="132">
        <v>-26</v>
      </c>
      <c r="L16" s="132" t="b">
        <v>0</v>
      </c>
      <c r="M16" s="132">
        <v>14.632</v>
      </c>
      <c r="N16" s="132">
        <v>2.2759999999999998</v>
      </c>
      <c r="O16" s="132">
        <v>6.4279999999999999</v>
      </c>
      <c r="P16" s="132">
        <v>15.582000000000001</v>
      </c>
      <c r="Q16" s="132">
        <v>0.36399999999999999</v>
      </c>
      <c r="R16" s="132">
        <v>5.6669999999999998</v>
      </c>
      <c r="S16" s="132">
        <v>1.73</v>
      </c>
      <c r="T16" s="132">
        <v>-75.481999999999999</v>
      </c>
      <c r="U16" s="132">
        <v>44.45</v>
      </c>
      <c r="V16" s="132">
        <v>-25</v>
      </c>
      <c r="W16" s="132">
        <v>-16</v>
      </c>
      <c r="X16" s="132">
        <v>260</v>
      </c>
      <c r="Y16" s="132" t="s">
        <v>6821</v>
      </c>
      <c r="Z16" s="132" t="b">
        <v>1</v>
      </c>
      <c r="AA16" s="132">
        <v>0</v>
      </c>
      <c r="AB16" s="132" t="b">
        <v>0</v>
      </c>
      <c r="AC16" s="132">
        <v>46</v>
      </c>
      <c r="AD16" s="132">
        <v>0.6</v>
      </c>
    </row>
    <row r="17" spans="1:30" x14ac:dyDescent="0.3">
      <c r="A17" s="132" t="s">
        <v>9165</v>
      </c>
      <c r="B17" s="132">
        <v>0.2</v>
      </c>
      <c r="C17" s="132">
        <v>-4.88</v>
      </c>
      <c r="D17" s="132">
        <v>-5.19</v>
      </c>
      <c r="E17" s="132">
        <v>11.39</v>
      </c>
      <c r="F17" s="132">
        <v>6.42</v>
      </c>
      <c r="G17" s="418" t="s">
        <v>486</v>
      </c>
      <c r="H17" s="442" t="s">
        <v>9166</v>
      </c>
      <c r="I17" s="132">
        <v>9</v>
      </c>
      <c r="J17" s="132">
        <v>-23</v>
      </c>
      <c r="K17" s="132">
        <v>-6</v>
      </c>
      <c r="L17" s="132" t="b">
        <v>1</v>
      </c>
      <c r="M17" s="132">
        <v>16.463000000000001</v>
      </c>
      <c r="N17" s="132">
        <v>2.911</v>
      </c>
      <c r="O17" s="132">
        <v>5.6559999999999997</v>
      </c>
      <c r="P17" s="132">
        <v>16.393999999999998</v>
      </c>
      <c r="Q17" s="132">
        <v>0.30299999999999999</v>
      </c>
      <c r="R17" s="132">
        <v>4.9640000000000004</v>
      </c>
      <c r="S17" s="132">
        <v>1.52</v>
      </c>
      <c r="T17" s="132">
        <v>26.318999999999999</v>
      </c>
      <c r="U17" s="132">
        <v>37.46</v>
      </c>
      <c r="V17" s="132">
        <v>-47</v>
      </c>
      <c r="W17" s="132">
        <v>-34</v>
      </c>
      <c r="X17" s="132">
        <v>350</v>
      </c>
      <c r="Y17" s="132" t="s">
        <v>9166</v>
      </c>
      <c r="Z17" s="132" t="b">
        <v>1</v>
      </c>
      <c r="AA17" s="132">
        <v>0</v>
      </c>
      <c r="AB17" s="132" t="b">
        <v>0</v>
      </c>
      <c r="AC17" s="132">
        <v>54</v>
      </c>
      <c r="AD17" s="132">
        <v>0.57099999999999995</v>
      </c>
    </row>
    <row r="18" spans="1:30" x14ac:dyDescent="0.3">
      <c r="A18" s="132" t="s">
        <v>6797</v>
      </c>
      <c r="B18" s="132">
        <v>2.2200000000000002</v>
      </c>
      <c r="C18" s="132">
        <v>5.0599999999999996</v>
      </c>
      <c r="D18" s="132">
        <v>4.38</v>
      </c>
      <c r="E18" s="132">
        <v>12.46</v>
      </c>
      <c r="F18" s="132">
        <v>10.09</v>
      </c>
      <c r="G18" s="418" t="s">
        <v>486</v>
      </c>
      <c r="H18" s="442" t="s">
        <v>6798</v>
      </c>
      <c r="I18" s="132">
        <v>9</v>
      </c>
      <c r="J18" s="132">
        <v>-36</v>
      </c>
      <c r="K18" s="132">
        <v>0</v>
      </c>
      <c r="L18" s="132" t="b">
        <v>1</v>
      </c>
      <c r="M18" s="132">
        <v>12.161</v>
      </c>
      <c r="N18" s="132">
        <v>2.16</v>
      </c>
      <c r="O18" s="132">
        <v>5.6289999999999996</v>
      </c>
      <c r="P18" s="132">
        <v>12.041</v>
      </c>
      <c r="Q18" s="132">
        <v>0.308</v>
      </c>
      <c r="R18" s="132">
        <v>3.7130000000000001</v>
      </c>
      <c r="S18" s="132">
        <v>1.1299999999999999</v>
      </c>
      <c r="T18" s="132">
        <v>28.388999999999999</v>
      </c>
      <c r="U18" s="132">
        <v>464.45</v>
      </c>
      <c r="V18" s="132">
        <v>-39</v>
      </c>
      <c r="W18" s="132">
        <v>-43</v>
      </c>
      <c r="X18" s="132">
        <v>38</v>
      </c>
      <c r="Y18" s="132" t="s">
        <v>6798</v>
      </c>
      <c r="Z18" s="132" t="b">
        <v>0</v>
      </c>
      <c r="AA18" s="132">
        <v>0</v>
      </c>
      <c r="AB18" s="132" t="b">
        <v>1</v>
      </c>
      <c r="AC18" s="132">
        <v>49</v>
      </c>
      <c r="AD18" s="132">
        <v>0.54300000000000004</v>
      </c>
    </row>
    <row r="19" spans="1:30" x14ac:dyDescent="0.3">
      <c r="A19" s="132" t="s">
        <v>6792</v>
      </c>
      <c r="B19" s="132">
        <v>-0.39</v>
      </c>
      <c r="C19" s="132">
        <v>-2.06</v>
      </c>
      <c r="D19" s="132">
        <v>-2.76</v>
      </c>
      <c r="E19" s="132">
        <v>8.2899999999999991</v>
      </c>
      <c r="F19" s="132">
        <v>7.18</v>
      </c>
      <c r="G19" s="418" t="s">
        <v>486</v>
      </c>
      <c r="H19" s="442" t="s">
        <v>6793</v>
      </c>
      <c r="I19" s="132">
        <v>9</v>
      </c>
      <c r="J19" s="132">
        <v>-16</v>
      </c>
      <c r="K19" s="132">
        <v>-4</v>
      </c>
      <c r="L19" s="132" t="b">
        <v>1</v>
      </c>
      <c r="M19" s="132">
        <v>11.872</v>
      </c>
      <c r="N19" s="132">
        <v>2.2879999999999998</v>
      </c>
      <c r="O19" s="132">
        <v>5.1890000000000001</v>
      </c>
      <c r="P19" s="132">
        <v>12.12</v>
      </c>
      <c r="Q19" s="132">
        <v>0.27100000000000002</v>
      </c>
      <c r="R19" s="132">
        <v>3.2839999999999998</v>
      </c>
      <c r="S19" s="132">
        <v>1.19</v>
      </c>
      <c r="T19" s="132">
        <v>-29.338000000000001</v>
      </c>
      <c r="U19" s="132">
        <v>50.215000000000003</v>
      </c>
      <c r="V19" s="132">
        <v>-31</v>
      </c>
      <c r="W19" s="132">
        <v>-35</v>
      </c>
      <c r="X19" s="132">
        <v>335</v>
      </c>
      <c r="Y19" s="132" t="s">
        <v>6793</v>
      </c>
      <c r="Z19" s="132" t="b">
        <v>1</v>
      </c>
      <c r="AA19" s="132">
        <v>0</v>
      </c>
      <c r="AB19" s="132" t="b">
        <v>1</v>
      </c>
      <c r="AC19" s="132">
        <v>47</v>
      </c>
      <c r="AD19" s="132">
        <v>0.51400000000000001</v>
      </c>
    </row>
    <row r="20" spans="1:30" x14ac:dyDescent="0.3">
      <c r="A20" s="132" t="s">
        <v>6564</v>
      </c>
      <c r="B20" s="132">
        <v>0.32</v>
      </c>
      <c r="C20" s="132">
        <v>-0.71</v>
      </c>
      <c r="D20" s="132">
        <v>-2.0499999999999998</v>
      </c>
      <c r="E20" s="132">
        <v>6.66</v>
      </c>
      <c r="F20" s="132">
        <v>4.2</v>
      </c>
      <c r="G20" s="418" t="s">
        <v>486</v>
      </c>
      <c r="H20" s="442" t="s">
        <v>6565</v>
      </c>
      <c r="I20" s="132">
        <v>9</v>
      </c>
      <c r="J20" s="132">
        <v>-22</v>
      </c>
      <c r="K20" s="132">
        <v>-3</v>
      </c>
      <c r="L20" s="132" t="b">
        <v>1</v>
      </c>
      <c r="M20" s="132">
        <v>8.1760000000000002</v>
      </c>
      <c r="N20" s="132">
        <v>1.7070000000000001</v>
      </c>
      <c r="O20" s="132">
        <v>4.79</v>
      </c>
      <c r="P20" s="132">
        <v>8.2040000000000006</v>
      </c>
      <c r="Q20" s="132">
        <v>0.24099999999999999</v>
      </c>
      <c r="R20" s="132">
        <v>1.976</v>
      </c>
      <c r="S20" s="132">
        <v>0.91</v>
      </c>
      <c r="T20" s="132">
        <v>24.288</v>
      </c>
      <c r="U20" s="132">
        <v>164.92500000000001</v>
      </c>
      <c r="V20" s="132">
        <v>-32</v>
      </c>
      <c r="W20" s="132">
        <v>-29</v>
      </c>
      <c r="X20" s="132">
        <v>133</v>
      </c>
      <c r="Y20" s="132" t="s">
        <v>6565</v>
      </c>
      <c r="Z20" s="132" t="b">
        <v>1</v>
      </c>
      <c r="AA20" s="132">
        <v>0</v>
      </c>
      <c r="AB20" s="132" t="b">
        <v>1</v>
      </c>
      <c r="AC20" s="132">
        <v>50</v>
      </c>
      <c r="AD20" s="132">
        <v>0.48599999999999999</v>
      </c>
    </row>
    <row r="21" spans="1:30" x14ac:dyDescent="0.3">
      <c r="A21" s="132" t="s">
        <v>9167</v>
      </c>
      <c r="B21" s="132">
        <v>0.55000000000000004</v>
      </c>
      <c r="C21" s="132">
        <v>-2.67</v>
      </c>
      <c r="D21" s="132">
        <v>-3.69</v>
      </c>
      <c r="E21" s="132">
        <v>10.27</v>
      </c>
      <c r="F21" s="132">
        <v>5.41</v>
      </c>
      <c r="G21" s="418" t="s">
        <v>486</v>
      </c>
      <c r="H21" s="442" t="s">
        <v>9168</v>
      </c>
      <c r="I21" s="132">
        <v>9</v>
      </c>
      <c r="J21" s="132">
        <v>-49</v>
      </c>
      <c r="K21" s="132">
        <v>-30</v>
      </c>
      <c r="L21" s="132" t="b">
        <v>1</v>
      </c>
      <c r="M21" s="132">
        <v>9.6929999999999996</v>
      </c>
      <c r="N21" s="132">
        <v>2.2999999999999998</v>
      </c>
      <c r="O21" s="132">
        <v>4.2140000000000004</v>
      </c>
      <c r="P21" s="132">
        <v>9.4689999999999994</v>
      </c>
      <c r="Q21" s="132">
        <v>0.19700000000000001</v>
      </c>
      <c r="R21" s="132">
        <v>1.863</v>
      </c>
      <c r="S21" s="132">
        <v>1.82</v>
      </c>
      <c r="T21" s="132">
        <v>40.960999999999999</v>
      </c>
      <c r="U21" s="132">
        <v>20.079999999999998</v>
      </c>
      <c r="V21" s="132">
        <v>-55</v>
      </c>
      <c r="W21" s="132">
        <v>-48</v>
      </c>
      <c r="X21" s="132">
        <v>546</v>
      </c>
      <c r="Y21" s="132" t="s">
        <v>9168</v>
      </c>
      <c r="Z21" s="132" t="b">
        <v>1</v>
      </c>
      <c r="AA21" s="132">
        <v>0</v>
      </c>
      <c r="AB21" s="132" t="b">
        <v>0</v>
      </c>
      <c r="AC21" s="132">
        <v>45</v>
      </c>
      <c r="AD21" s="132">
        <v>0.45700000000000002</v>
      </c>
    </row>
    <row r="22" spans="1:30" x14ac:dyDescent="0.3">
      <c r="A22" s="132" t="s">
        <v>9169</v>
      </c>
      <c r="B22" s="132">
        <v>0.65</v>
      </c>
      <c r="C22" s="132">
        <v>-4.6500000000000004</v>
      </c>
      <c r="D22" s="132">
        <v>-6.93</v>
      </c>
      <c r="E22" s="132">
        <v>8.1999999999999993</v>
      </c>
      <c r="F22" s="132">
        <v>6.59</v>
      </c>
      <c r="G22" s="418" t="s">
        <v>486</v>
      </c>
      <c r="H22" s="442" t="s">
        <v>9170</v>
      </c>
      <c r="I22" s="132">
        <v>9</v>
      </c>
      <c r="J22" s="132">
        <v>-40</v>
      </c>
      <c r="K22" s="132">
        <v>-8</v>
      </c>
      <c r="L22" s="132" t="b">
        <v>1</v>
      </c>
      <c r="M22" s="132">
        <v>13.849</v>
      </c>
      <c r="N22" s="132">
        <v>3.6269999999999998</v>
      </c>
      <c r="O22" s="132">
        <v>3.819</v>
      </c>
      <c r="P22" s="132">
        <v>13.726000000000001</v>
      </c>
      <c r="Q22" s="132">
        <v>0.16500000000000001</v>
      </c>
      <c r="R22" s="132">
        <v>2.2669999999999999</v>
      </c>
      <c r="S22" s="132">
        <v>1.95</v>
      </c>
      <c r="T22" s="132">
        <v>40.073999999999998</v>
      </c>
      <c r="U22" s="132">
        <v>102.51</v>
      </c>
      <c r="V22" s="132">
        <v>-36</v>
      </c>
      <c r="W22" s="132">
        <v>-36</v>
      </c>
      <c r="X22" s="132">
        <v>100</v>
      </c>
      <c r="Y22" s="132" t="s">
        <v>9170</v>
      </c>
      <c r="Z22" s="132" t="b">
        <v>1</v>
      </c>
      <c r="AA22" s="132">
        <v>0</v>
      </c>
      <c r="AB22" s="132" t="b">
        <v>0</v>
      </c>
      <c r="AC22" s="132">
        <v>48</v>
      </c>
      <c r="AD22" s="132">
        <v>0.42899999999999999</v>
      </c>
    </row>
    <row r="23" spans="1:30" x14ac:dyDescent="0.3">
      <c r="A23" s="132" t="s">
        <v>6803</v>
      </c>
      <c r="B23" s="132">
        <v>2.2000000000000002</v>
      </c>
      <c r="C23" s="132">
        <v>4.9800000000000004</v>
      </c>
      <c r="D23" s="132">
        <v>3.31</v>
      </c>
      <c r="E23" s="132">
        <v>10.28</v>
      </c>
      <c r="F23" s="132">
        <v>7.79</v>
      </c>
      <c r="G23" s="418" t="s">
        <v>486</v>
      </c>
      <c r="H23" s="442" t="s">
        <v>9191</v>
      </c>
      <c r="I23" s="132">
        <v>9</v>
      </c>
      <c r="J23" s="132">
        <v>-34</v>
      </c>
      <c r="K23" s="132">
        <v>0</v>
      </c>
      <c r="L23" s="132" t="b">
        <v>1</v>
      </c>
      <c r="M23" s="132">
        <v>7.6070000000000002</v>
      </c>
      <c r="N23" s="132">
        <v>2.573</v>
      </c>
      <c r="O23" s="132">
        <v>2.956</v>
      </c>
      <c r="P23" s="132">
        <v>7.3689999999999998</v>
      </c>
      <c r="Q23" s="132">
        <v>0.109</v>
      </c>
      <c r="R23" s="132">
        <v>0.80500000000000005</v>
      </c>
      <c r="S23" s="132">
        <v>1.34</v>
      </c>
      <c r="T23" s="132">
        <v>5.9009999999999998</v>
      </c>
      <c r="U23" s="132">
        <v>215.77</v>
      </c>
      <c r="V23" s="132">
        <v>-36</v>
      </c>
      <c r="W23" s="132">
        <v>-44</v>
      </c>
      <c r="X23" s="132">
        <v>69</v>
      </c>
      <c r="Y23" s="132" t="s">
        <v>9191</v>
      </c>
      <c r="Z23" s="132" t="b">
        <v>1</v>
      </c>
      <c r="AA23" s="132">
        <v>0</v>
      </c>
      <c r="AB23" s="132" t="b">
        <v>1</v>
      </c>
      <c r="AC23" s="132">
        <v>52</v>
      </c>
      <c r="AD23" s="132">
        <v>0.4</v>
      </c>
    </row>
    <row r="24" spans="1:30" x14ac:dyDescent="0.3">
      <c r="A24" s="132" t="s">
        <v>6580</v>
      </c>
      <c r="B24" s="132">
        <v>-0.09</v>
      </c>
      <c r="C24" s="132">
        <v>-1.24</v>
      </c>
      <c r="D24" s="132">
        <v>-3.14</v>
      </c>
      <c r="E24" s="132">
        <v>5.87</v>
      </c>
      <c r="F24" s="132">
        <v>3.25</v>
      </c>
      <c r="G24" s="418" t="s">
        <v>486</v>
      </c>
      <c r="H24" s="442" t="s">
        <v>6581</v>
      </c>
      <c r="I24" s="132">
        <v>9</v>
      </c>
      <c r="J24" s="132">
        <v>-33</v>
      </c>
      <c r="K24" s="132">
        <v>-17</v>
      </c>
      <c r="L24" s="132" t="b">
        <v>1</v>
      </c>
      <c r="M24" s="132">
        <v>5.8410000000000002</v>
      </c>
      <c r="N24" s="132">
        <v>2.2389999999999999</v>
      </c>
      <c r="O24" s="132">
        <v>2.609</v>
      </c>
      <c r="P24" s="132">
        <v>5.7779999999999996</v>
      </c>
      <c r="Q24" s="132">
        <v>8.5999999999999993E-2</v>
      </c>
      <c r="R24" s="132">
        <v>0.498</v>
      </c>
      <c r="S24" s="132">
        <v>1.47</v>
      </c>
      <c r="T24" s="132">
        <v>19.75</v>
      </c>
      <c r="U24" s="132">
        <v>201.785</v>
      </c>
      <c r="V24" s="132">
        <v>-2</v>
      </c>
      <c r="W24" s="132">
        <v>-8</v>
      </c>
      <c r="X24" s="132">
        <v>67</v>
      </c>
      <c r="Y24" s="132" t="s">
        <v>6581</v>
      </c>
      <c r="Z24" s="132" t="b">
        <v>1</v>
      </c>
      <c r="AA24" s="132">
        <v>0</v>
      </c>
      <c r="AB24" s="132" t="b">
        <v>0</v>
      </c>
      <c r="AC24" s="132">
        <v>49</v>
      </c>
      <c r="AD24" s="132">
        <v>0.371</v>
      </c>
    </row>
    <row r="25" spans="1:30" x14ac:dyDescent="0.3">
      <c r="A25" s="132" t="s">
        <v>6801</v>
      </c>
      <c r="B25" s="132">
        <v>0.37</v>
      </c>
      <c r="C25" s="132">
        <v>-1.58</v>
      </c>
      <c r="D25" s="132">
        <v>-1.62</v>
      </c>
      <c r="E25" s="132">
        <v>3.77</v>
      </c>
      <c r="F25" s="132">
        <v>1</v>
      </c>
      <c r="G25" s="418" t="s">
        <v>486</v>
      </c>
      <c r="H25" s="442" t="s">
        <v>6802</v>
      </c>
      <c r="I25" s="132">
        <v>9</v>
      </c>
      <c r="J25" s="132">
        <v>-22</v>
      </c>
      <c r="K25" s="132">
        <v>-3</v>
      </c>
      <c r="L25" s="132" t="b">
        <v>1</v>
      </c>
      <c r="M25" s="132">
        <v>1.236</v>
      </c>
      <c r="N25" s="132">
        <v>1.3979999999999999</v>
      </c>
      <c r="O25" s="132">
        <v>0.88400000000000001</v>
      </c>
      <c r="P25" s="132">
        <v>1.1879999999999999</v>
      </c>
      <c r="Q25" s="132">
        <v>1.0999999999999999E-2</v>
      </c>
      <c r="R25" s="132">
        <v>1.2999999999999999E-2</v>
      </c>
      <c r="S25" s="132">
        <v>0.91</v>
      </c>
      <c r="T25" s="132">
        <v>12.741</v>
      </c>
      <c r="U25" s="132">
        <v>388.94</v>
      </c>
      <c r="V25" s="132">
        <v>-57</v>
      </c>
      <c r="W25" s="132">
        <v>-60</v>
      </c>
      <c r="X25" s="132">
        <v>56</v>
      </c>
      <c r="Y25" s="132" t="s">
        <v>6802</v>
      </c>
      <c r="Z25" s="132" t="b">
        <v>1</v>
      </c>
      <c r="AA25" s="132">
        <v>0</v>
      </c>
      <c r="AB25" s="132" t="b">
        <v>1</v>
      </c>
      <c r="AC25" s="132">
        <v>51</v>
      </c>
      <c r="AD25" s="132">
        <v>0.34300000000000003</v>
      </c>
    </row>
    <row r="26" spans="1:30" x14ac:dyDescent="0.3">
      <c r="A26" s="132" t="s">
        <v>6799</v>
      </c>
      <c r="B26" s="132">
        <v>1.18</v>
      </c>
      <c r="C26" s="132">
        <v>2.27</v>
      </c>
      <c r="D26" s="132">
        <v>0.26</v>
      </c>
      <c r="E26" s="132">
        <v>5.36</v>
      </c>
      <c r="F26" s="132">
        <v>3.27</v>
      </c>
      <c r="G26" s="418" t="s">
        <v>486</v>
      </c>
      <c r="H26" s="442" t="s">
        <v>9192</v>
      </c>
      <c r="I26" s="132">
        <v>9</v>
      </c>
      <c r="J26" s="132">
        <v>-16</v>
      </c>
      <c r="K26" s="132">
        <v>-1</v>
      </c>
      <c r="L26" s="132" t="b">
        <v>1</v>
      </c>
      <c r="M26" s="132">
        <v>-3.2440000000000002</v>
      </c>
      <c r="N26" s="132">
        <v>1.7569999999999999</v>
      </c>
      <c r="O26" s="132">
        <v>-1.847</v>
      </c>
      <c r="P26" s="132">
        <v>-3.1349999999999998</v>
      </c>
      <c r="Q26" s="132">
        <v>4.5999999999999999E-2</v>
      </c>
      <c r="R26" s="132">
        <v>-0.14299999999999999</v>
      </c>
      <c r="S26" s="132">
        <v>0.97</v>
      </c>
      <c r="T26" s="132">
        <v>29.254000000000001</v>
      </c>
      <c r="U26" s="132">
        <v>146.845</v>
      </c>
      <c r="V26" s="132">
        <v>-31</v>
      </c>
      <c r="W26" s="132">
        <v>-29</v>
      </c>
      <c r="X26" s="132">
        <v>140</v>
      </c>
      <c r="Y26" s="132" t="s">
        <v>9192</v>
      </c>
      <c r="Z26" s="132" t="b">
        <v>1</v>
      </c>
      <c r="AA26" s="132">
        <v>0</v>
      </c>
      <c r="AB26" s="132" t="b">
        <v>1</v>
      </c>
      <c r="AC26" s="132">
        <v>47</v>
      </c>
      <c r="AD26" s="132">
        <v>0.314</v>
      </c>
    </row>
    <row r="27" spans="1:30" x14ac:dyDescent="0.3">
      <c r="A27" s="132" t="s">
        <v>6812</v>
      </c>
      <c r="B27" s="132">
        <v>1</v>
      </c>
      <c r="C27" s="132">
        <v>2.57</v>
      </c>
      <c r="D27" s="132">
        <v>0.02</v>
      </c>
      <c r="E27" s="132">
        <v>1.7</v>
      </c>
      <c r="F27" s="132">
        <v>0.43</v>
      </c>
      <c r="G27" s="418" t="s">
        <v>486</v>
      </c>
      <c r="H27" s="442" t="s">
        <v>6813</v>
      </c>
      <c r="I27" s="132">
        <v>9</v>
      </c>
      <c r="J27" s="132">
        <v>-40</v>
      </c>
      <c r="K27" s="132">
        <v>-22</v>
      </c>
      <c r="L27" s="132" t="b">
        <v>1</v>
      </c>
      <c r="M27" s="132">
        <v>-6.0960000000000001</v>
      </c>
      <c r="N27" s="132">
        <v>2.7109999999999999</v>
      </c>
      <c r="O27" s="132">
        <v>-2.2490000000000001</v>
      </c>
      <c r="P27" s="132">
        <v>-5.9630000000000001</v>
      </c>
      <c r="Q27" s="132">
        <v>6.6000000000000003E-2</v>
      </c>
      <c r="R27" s="132">
        <v>-0.39500000000000002</v>
      </c>
      <c r="S27" s="132">
        <v>1.46</v>
      </c>
      <c r="T27" s="132">
        <v>5.76</v>
      </c>
      <c r="U27" s="132">
        <v>136.83500000000001</v>
      </c>
      <c r="V27" s="132">
        <v>22</v>
      </c>
      <c r="W27" s="132">
        <v>25</v>
      </c>
      <c r="X27" s="132">
        <v>100</v>
      </c>
      <c r="Y27" s="132" t="s">
        <v>6813</v>
      </c>
      <c r="Z27" s="132" t="b">
        <v>1</v>
      </c>
      <c r="AA27" s="132">
        <v>0</v>
      </c>
      <c r="AB27" s="132" t="b">
        <v>1</v>
      </c>
      <c r="AC27" s="132">
        <v>50</v>
      </c>
      <c r="AD27" s="132">
        <v>0.28599999999999998</v>
      </c>
    </row>
    <row r="28" spans="1:30" x14ac:dyDescent="0.3">
      <c r="A28" s="132" t="s">
        <v>6816</v>
      </c>
      <c r="B28" s="132">
        <v>-0.05</v>
      </c>
      <c r="C28" s="132">
        <v>0.04</v>
      </c>
      <c r="D28" s="132">
        <v>-0.12</v>
      </c>
      <c r="E28" s="132">
        <v>-0.14000000000000001</v>
      </c>
      <c r="F28" s="132">
        <v>-0.79</v>
      </c>
      <c r="G28" s="418" t="s">
        <v>486</v>
      </c>
      <c r="H28" s="442" t="s">
        <v>6817</v>
      </c>
      <c r="I28" s="132">
        <v>9</v>
      </c>
      <c r="J28" s="132">
        <v>-19</v>
      </c>
      <c r="K28" s="132">
        <v>-13</v>
      </c>
      <c r="L28" s="132" t="b">
        <v>1</v>
      </c>
      <c r="M28" s="132">
        <v>-1.3149999999999999</v>
      </c>
      <c r="N28" s="132">
        <v>0.54900000000000004</v>
      </c>
      <c r="O28" s="132">
        <v>-2.3959999999999999</v>
      </c>
      <c r="P28" s="132">
        <v>-1.3149999999999999</v>
      </c>
      <c r="Q28" s="132">
        <v>7.3999999999999996E-2</v>
      </c>
      <c r="R28" s="132">
        <v>-9.8000000000000004E-2</v>
      </c>
      <c r="S28" s="132">
        <v>0.36</v>
      </c>
      <c r="T28" s="132">
        <v>14.593</v>
      </c>
      <c r="U28" s="132">
        <v>76.930000000000007</v>
      </c>
      <c r="V28" s="132">
        <v>-38</v>
      </c>
      <c r="W28" s="132">
        <v>-38</v>
      </c>
      <c r="X28" s="132">
        <v>729</v>
      </c>
      <c r="Y28" s="132" t="s">
        <v>6817</v>
      </c>
      <c r="Z28" s="132" t="b">
        <v>1</v>
      </c>
      <c r="AA28" s="132">
        <v>0</v>
      </c>
      <c r="AB28" s="132" t="b">
        <v>0</v>
      </c>
      <c r="AC28" s="132">
        <v>44</v>
      </c>
      <c r="AD28" s="132">
        <v>0.25700000000000001</v>
      </c>
    </row>
    <row r="29" spans="1:30" x14ac:dyDescent="0.3">
      <c r="A29" s="132" t="s">
        <v>6824</v>
      </c>
      <c r="B29" s="132">
        <v>-0.56000000000000005</v>
      </c>
      <c r="C29" s="132">
        <v>0.55000000000000004</v>
      </c>
      <c r="D29" s="132">
        <v>-1.93</v>
      </c>
      <c r="E29" s="132">
        <v>-0.73</v>
      </c>
      <c r="F29" s="132">
        <v>-1.81</v>
      </c>
      <c r="G29" s="418" t="s">
        <v>486</v>
      </c>
      <c r="H29" s="442" t="s">
        <v>6825</v>
      </c>
      <c r="I29" s="132">
        <v>9</v>
      </c>
      <c r="J29" s="132">
        <v>-37</v>
      </c>
      <c r="K29" s="132">
        <v>-25</v>
      </c>
      <c r="L29" s="132" t="b">
        <v>1</v>
      </c>
      <c r="M29" s="132">
        <v>-8.2059999999999995</v>
      </c>
      <c r="N29" s="132">
        <v>2.347</v>
      </c>
      <c r="O29" s="132">
        <v>-3.4969999999999999</v>
      </c>
      <c r="P29" s="132">
        <v>-7.9050000000000002</v>
      </c>
      <c r="Q29" s="132">
        <v>0.14599999999999999</v>
      </c>
      <c r="R29" s="132">
        <v>-1.1519999999999999</v>
      </c>
      <c r="S29" s="132">
        <v>1.38</v>
      </c>
      <c r="T29" s="132">
        <v>23.879000000000001</v>
      </c>
      <c r="U29" s="132">
        <v>86.715000000000003</v>
      </c>
      <c r="V29" s="132">
        <v>-40</v>
      </c>
      <c r="W29" s="132">
        <v>-54</v>
      </c>
      <c r="X29" s="132">
        <v>167</v>
      </c>
      <c r="Y29" s="132" t="s">
        <v>6825</v>
      </c>
      <c r="Z29" s="132" t="b">
        <v>1</v>
      </c>
      <c r="AA29" s="132">
        <v>0</v>
      </c>
      <c r="AB29" s="132" t="b">
        <v>0</v>
      </c>
      <c r="AC29" s="132">
        <v>50</v>
      </c>
      <c r="AD29" s="132">
        <v>0.22900000000000001</v>
      </c>
    </row>
    <row r="30" spans="1:30" x14ac:dyDescent="0.3">
      <c r="A30" s="132" t="s">
        <v>6808</v>
      </c>
      <c r="B30" s="132">
        <v>1.18</v>
      </c>
      <c r="C30" s="132">
        <v>0.02</v>
      </c>
      <c r="D30" s="132">
        <v>-2.4</v>
      </c>
      <c r="E30" s="132">
        <v>2.84</v>
      </c>
      <c r="F30" s="132">
        <v>2.2599999999999998</v>
      </c>
      <c r="G30" s="418" t="s">
        <v>486</v>
      </c>
      <c r="H30" s="442" t="s">
        <v>9193</v>
      </c>
      <c r="I30" s="132">
        <v>9</v>
      </c>
      <c r="J30" s="132">
        <v>-40</v>
      </c>
      <c r="K30" s="132">
        <v>-16</v>
      </c>
      <c r="L30" s="132" t="b">
        <v>1</v>
      </c>
      <c r="M30" s="132">
        <v>-6.1929999999999996</v>
      </c>
      <c r="N30" s="132">
        <v>1.7529999999999999</v>
      </c>
      <c r="O30" s="132">
        <v>-3.5329999999999999</v>
      </c>
      <c r="P30" s="132">
        <v>-5.7539999999999996</v>
      </c>
      <c r="Q30" s="132">
        <v>0.14799999999999999</v>
      </c>
      <c r="R30" s="132">
        <v>-0.85</v>
      </c>
      <c r="S30" s="132">
        <v>1.0900000000000001</v>
      </c>
      <c r="T30" s="132">
        <v>24.66</v>
      </c>
      <c r="U30" s="132">
        <v>178.14</v>
      </c>
      <c r="V30" s="132">
        <v>-39</v>
      </c>
      <c r="W30" s="132">
        <v>-51</v>
      </c>
      <c r="X30" s="132">
        <v>102</v>
      </c>
      <c r="Y30" s="132" t="s">
        <v>9193</v>
      </c>
      <c r="Z30" s="132" t="b">
        <v>1</v>
      </c>
      <c r="AA30" s="132">
        <v>0</v>
      </c>
      <c r="AB30" s="132" t="b">
        <v>1</v>
      </c>
      <c r="AC30" s="132">
        <v>49</v>
      </c>
      <c r="AD30" s="132">
        <v>0.2</v>
      </c>
    </row>
    <row r="31" spans="1:30" x14ac:dyDescent="0.3">
      <c r="A31" s="132" t="s">
        <v>6828</v>
      </c>
      <c r="B31" s="132">
        <v>-0.61</v>
      </c>
      <c r="C31" s="132">
        <v>0.35</v>
      </c>
      <c r="D31" s="132">
        <v>-2.1800000000000002</v>
      </c>
      <c r="E31" s="132">
        <v>-1.43</v>
      </c>
      <c r="F31" s="132">
        <v>-2.61</v>
      </c>
      <c r="G31" s="418" t="s">
        <v>486</v>
      </c>
      <c r="H31" s="442" t="s">
        <v>6829</v>
      </c>
      <c r="I31" s="132">
        <v>9</v>
      </c>
      <c r="J31" s="132">
        <v>-39</v>
      </c>
      <c r="K31" s="132">
        <v>-28</v>
      </c>
      <c r="L31" s="132" t="b">
        <v>1</v>
      </c>
      <c r="M31" s="132">
        <v>-10.204000000000001</v>
      </c>
      <c r="N31" s="132">
        <v>2.3199999999999998</v>
      </c>
      <c r="O31" s="132">
        <v>-4.399</v>
      </c>
      <c r="P31" s="132">
        <v>-9.7509999999999994</v>
      </c>
      <c r="Q31" s="132">
        <v>0.21299999999999999</v>
      </c>
      <c r="R31" s="132">
        <v>-2.0750000000000002</v>
      </c>
      <c r="S31" s="132">
        <v>1.38</v>
      </c>
      <c r="T31" s="132">
        <v>19.189</v>
      </c>
      <c r="U31" s="132">
        <v>83.18</v>
      </c>
      <c r="V31" s="132">
        <v>-39</v>
      </c>
      <c r="W31" s="132">
        <v>-49</v>
      </c>
      <c r="X31" s="132">
        <v>174</v>
      </c>
      <c r="Y31" s="132" t="s">
        <v>6829</v>
      </c>
      <c r="Z31" s="132" t="b">
        <v>1</v>
      </c>
      <c r="AA31" s="132">
        <v>0</v>
      </c>
      <c r="AB31" s="132" t="b">
        <v>0</v>
      </c>
      <c r="AC31" s="132">
        <v>48</v>
      </c>
      <c r="AD31" s="132">
        <v>0.17100000000000001</v>
      </c>
    </row>
    <row r="32" spans="1:30" x14ac:dyDescent="0.3">
      <c r="A32" s="132" t="s">
        <v>6831</v>
      </c>
      <c r="B32" s="132">
        <v>-0.81</v>
      </c>
      <c r="C32" s="132">
        <v>0.43</v>
      </c>
      <c r="D32" s="132">
        <v>-0.66</v>
      </c>
      <c r="E32" s="132">
        <v>-1.94</v>
      </c>
      <c r="F32" s="132">
        <v>-3.49</v>
      </c>
      <c r="G32" s="418" t="s">
        <v>486</v>
      </c>
      <c r="H32" s="442" t="s">
        <v>6832</v>
      </c>
      <c r="I32" s="132">
        <v>9</v>
      </c>
      <c r="J32" s="132">
        <v>-29</v>
      </c>
      <c r="K32" s="132">
        <v>-23</v>
      </c>
      <c r="L32" s="132" t="b">
        <v>0</v>
      </c>
      <c r="M32" s="132">
        <v>-5.399</v>
      </c>
      <c r="N32" s="132">
        <v>0.94399999999999995</v>
      </c>
      <c r="O32" s="132">
        <v>-5.718</v>
      </c>
      <c r="P32" s="132">
        <v>-5.3869999999999996</v>
      </c>
      <c r="Q32" s="132">
        <v>0.314</v>
      </c>
      <c r="R32" s="132">
        <v>-1.6930000000000001</v>
      </c>
      <c r="S32" s="132">
        <v>0.53</v>
      </c>
      <c r="T32" s="132">
        <v>-34.482999999999997</v>
      </c>
      <c r="U32" s="132">
        <v>106.765</v>
      </c>
      <c r="V32" s="132">
        <v>-19</v>
      </c>
      <c r="W32" s="132">
        <v>-20</v>
      </c>
      <c r="X32" s="132">
        <v>353</v>
      </c>
      <c r="Y32" s="132" t="s">
        <v>6832</v>
      </c>
      <c r="Z32" s="132" t="b">
        <v>1</v>
      </c>
      <c r="AA32" s="132">
        <v>0</v>
      </c>
      <c r="AB32" s="132" t="b">
        <v>0</v>
      </c>
      <c r="AC32" s="132">
        <v>48</v>
      </c>
      <c r="AD32" s="132">
        <v>0.14299999999999999</v>
      </c>
    </row>
    <row r="33" spans="1:30" x14ac:dyDescent="0.3">
      <c r="A33" s="132" t="s">
        <v>6833</v>
      </c>
      <c r="B33" s="132">
        <v>-1.69</v>
      </c>
      <c r="C33" s="132">
        <v>-0.77</v>
      </c>
      <c r="D33" s="132">
        <v>-2.63</v>
      </c>
      <c r="E33" s="132">
        <v>-6.44</v>
      </c>
      <c r="F33" s="132">
        <v>-10.19</v>
      </c>
      <c r="G33" s="418" t="s">
        <v>486</v>
      </c>
      <c r="H33" s="442" t="s">
        <v>6834</v>
      </c>
      <c r="I33" s="132">
        <v>9</v>
      </c>
      <c r="J33" s="132">
        <v>-43</v>
      </c>
      <c r="K33" s="132">
        <v>-39</v>
      </c>
      <c r="L33" s="132" t="b">
        <v>0</v>
      </c>
      <c r="M33" s="132">
        <v>-14.676</v>
      </c>
      <c r="N33" s="132">
        <v>2.0070000000000001</v>
      </c>
      <c r="O33" s="132">
        <v>-7.3140000000000001</v>
      </c>
      <c r="P33" s="132">
        <v>-14.606999999999999</v>
      </c>
      <c r="Q33" s="132">
        <v>0.433</v>
      </c>
      <c r="R33" s="132">
        <v>-6.32</v>
      </c>
      <c r="S33" s="132">
        <v>1.2</v>
      </c>
      <c r="T33" s="132">
        <v>-60.927999999999997</v>
      </c>
      <c r="U33" s="132">
        <v>21.274999999999999</v>
      </c>
      <c r="V33" s="132">
        <v>-14</v>
      </c>
      <c r="W33" s="132">
        <v>-25</v>
      </c>
      <c r="X33" s="132">
        <v>786</v>
      </c>
      <c r="Y33" s="132" t="s">
        <v>6834</v>
      </c>
      <c r="Z33" s="132" t="b">
        <v>1</v>
      </c>
      <c r="AA33" s="132">
        <v>0</v>
      </c>
      <c r="AB33" s="132" t="b">
        <v>0</v>
      </c>
      <c r="AC33" s="132">
        <v>42</v>
      </c>
      <c r="AD33" s="132">
        <v>0.114</v>
      </c>
    </row>
    <row r="34" spans="1:30" x14ac:dyDescent="0.3">
      <c r="A34" s="132" t="s">
        <v>9171</v>
      </c>
      <c r="B34" s="132">
        <v>2.99</v>
      </c>
      <c r="C34" s="132">
        <v>-0.96</v>
      </c>
      <c r="D34" s="132">
        <v>-5.19</v>
      </c>
      <c r="E34" s="132">
        <v>-1.92</v>
      </c>
      <c r="F34" s="132">
        <v>-5.44</v>
      </c>
      <c r="G34" s="132" t="s">
        <v>486</v>
      </c>
      <c r="H34" s="442" t="s">
        <v>9172</v>
      </c>
      <c r="I34" s="132">
        <v>9</v>
      </c>
      <c r="J34" s="132">
        <v>-46</v>
      </c>
      <c r="K34" s="132">
        <v>-10</v>
      </c>
      <c r="L34" s="132" t="b">
        <v>0</v>
      </c>
      <c r="M34" s="132">
        <v>-19.571999999999999</v>
      </c>
      <c r="N34" s="132">
        <v>2.133</v>
      </c>
      <c r="O34" s="132">
        <v>-9.1760000000000002</v>
      </c>
      <c r="P34" s="132">
        <v>-17.966999999999999</v>
      </c>
      <c r="Q34" s="132">
        <v>0.54</v>
      </c>
      <c r="R34" s="132">
        <v>-9.7040000000000006</v>
      </c>
      <c r="S34" s="132">
        <v>1.68</v>
      </c>
      <c r="T34" s="132">
        <v>17.013000000000002</v>
      </c>
      <c r="U34" s="132">
        <v>80.61</v>
      </c>
      <c r="V34" s="132">
        <v>-30</v>
      </c>
      <c r="W34" s="132">
        <v>7</v>
      </c>
      <c r="X34" s="132">
        <v>147</v>
      </c>
      <c r="Y34" s="132" t="s">
        <v>9172</v>
      </c>
      <c r="Z34" s="132" t="b">
        <v>1</v>
      </c>
      <c r="AA34" s="132">
        <v>0</v>
      </c>
      <c r="AB34" s="132" t="b">
        <v>0</v>
      </c>
      <c r="AC34" s="132">
        <v>48</v>
      </c>
      <c r="AD34" s="132">
        <v>8.5999999999999993E-2</v>
      </c>
    </row>
    <row r="35" spans="1:30" x14ac:dyDescent="0.3">
      <c r="A35" s="132" t="s">
        <v>6804</v>
      </c>
      <c r="B35" s="132">
        <v>2.2999999999999998</v>
      </c>
      <c r="C35" s="132">
        <v>-2.64</v>
      </c>
      <c r="D35" s="132">
        <v>-7.03</v>
      </c>
      <c r="E35" s="132">
        <v>0.5</v>
      </c>
      <c r="F35" s="132">
        <v>-0.97</v>
      </c>
      <c r="G35" s="132" t="s">
        <v>486</v>
      </c>
      <c r="H35" s="442" t="s">
        <v>6805</v>
      </c>
      <c r="I35" s="132">
        <v>9</v>
      </c>
      <c r="J35" s="132">
        <v>-30</v>
      </c>
      <c r="K35" s="132">
        <v>-8</v>
      </c>
      <c r="L35" s="132" t="b">
        <v>0</v>
      </c>
      <c r="M35" s="132">
        <v>-21.738</v>
      </c>
      <c r="N35" s="132">
        <v>2.3679999999999999</v>
      </c>
      <c r="O35" s="132">
        <v>-9.1809999999999992</v>
      </c>
      <c r="P35" s="132">
        <v>-18.911999999999999</v>
      </c>
      <c r="Q35" s="132">
        <v>0.53300000000000003</v>
      </c>
      <c r="R35" s="132">
        <v>-10.079000000000001</v>
      </c>
      <c r="S35" s="132">
        <v>1.38</v>
      </c>
      <c r="T35" s="132">
        <v>34.570999999999998</v>
      </c>
      <c r="U35" s="132">
        <v>64.83</v>
      </c>
      <c r="V35" s="132">
        <v>-62</v>
      </c>
      <c r="W35" s="132">
        <v>-57</v>
      </c>
      <c r="X35" s="132">
        <v>223</v>
      </c>
      <c r="Y35" s="132" t="s">
        <v>6805</v>
      </c>
      <c r="Z35" s="132" t="b">
        <v>1</v>
      </c>
      <c r="AA35" s="132">
        <v>0</v>
      </c>
      <c r="AB35" s="132" t="b">
        <v>0</v>
      </c>
      <c r="AC35" s="132">
        <v>45</v>
      </c>
      <c r="AD35" s="132">
        <v>5.7000000000000002E-2</v>
      </c>
    </row>
    <row r="36" spans="1:30" x14ac:dyDescent="0.3">
      <c r="A36" s="132" t="s">
        <v>6818</v>
      </c>
      <c r="B36" s="132">
        <v>0.89</v>
      </c>
      <c r="C36" s="132">
        <v>-2.5299999999999998</v>
      </c>
      <c r="D36" s="132">
        <v>-7.39</v>
      </c>
      <c r="E36" s="132">
        <v>-1.1000000000000001</v>
      </c>
      <c r="F36" s="132">
        <v>-2.5499999999999998</v>
      </c>
      <c r="G36" s="132" t="s">
        <v>486</v>
      </c>
      <c r="H36" s="442" t="s">
        <v>6819</v>
      </c>
      <c r="I36" s="132">
        <v>9</v>
      </c>
      <c r="J36" s="132">
        <v>-36</v>
      </c>
      <c r="K36" s="132">
        <v>-22</v>
      </c>
      <c r="L36" s="132" t="b">
        <v>0</v>
      </c>
      <c r="M36" s="132">
        <v>-21.053000000000001</v>
      </c>
      <c r="N36" s="132">
        <v>2.0059999999999998</v>
      </c>
      <c r="O36" s="132">
        <v>-10.494999999999999</v>
      </c>
      <c r="P36" s="132">
        <v>-18.716999999999999</v>
      </c>
      <c r="Q36" s="132">
        <v>0.60199999999999998</v>
      </c>
      <c r="R36" s="132">
        <v>-11.262</v>
      </c>
      <c r="S36" s="132">
        <v>1.38</v>
      </c>
      <c r="T36" s="132">
        <v>50.904000000000003</v>
      </c>
      <c r="U36" s="132">
        <v>77.352999999999994</v>
      </c>
      <c r="V36" s="132">
        <v>-64</v>
      </c>
      <c r="W36" s="132">
        <v>-66</v>
      </c>
      <c r="X36" s="132">
        <v>187</v>
      </c>
      <c r="Y36" s="132" t="s">
        <v>6819</v>
      </c>
      <c r="Z36" s="132" t="b">
        <v>1</v>
      </c>
      <c r="AA36" s="132">
        <v>0</v>
      </c>
      <c r="AB36" s="132" t="b">
        <v>0</v>
      </c>
      <c r="AC36" s="132">
        <v>43</v>
      </c>
      <c r="AD36" s="132">
        <v>2.9000000000000001E-2</v>
      </c>
    </row>
    <row r="37" spans="1:30" x14ac:dyDescent="0.3">
      <c r="U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1:30" x14ac:dyDescent="0.3">
      <c r="U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1:30" x14ac:dyDescent="0.3">
      <c r="L39" s="132" t="s">
        <v>8314</v>
      </c>
      <c r="U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J1:J104857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{4184B2F5-87BB-4032-A449-66396FF68B70}</x14:id>
        </ext>
      </extLst>
    </cfRule>
  </conditionalFormatting>
  <conditionalFormatting sqref="T1:T104857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{EB32FE81-362E-4F0A-805D-4B3474B799C6}</x14:id>
        </ext>
      </extLst>
    </cfRule>
  </conditionalFormatting>
  <conditionalFormatting sqref="L1:L1048576">
    <cfRule type="containsText" dxfId="13" priority="16" operator="containsText" text="False">
      <formula>NOT(ISERROR(SEARCH("False",L1)))</formula>
    </cfRule>
  </conditionalFormatting>
  <conditionalFormatting sqref="S1:S104857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{E7DBEA27-F915-4DD3-BEB6-85049B839E9D}</x14:id>
        </ext>
      </extLst>
    </cfRule>
  </conditionalFormatting>
  <conditionalFormatting sqref="B1:B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{8F2A5515-8F12-4401-8AB9-AE2721B412B3}</x14:id>
        </ext>
      </extLst>
    </cfRule>
  </conditionalFormatting>
  <conditionalFormatting sqref="C1:C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{60EC7EFD-E105-4355-8901-0B0EB4655162}</x14:id>
        </ext>
      </extLst>
    </cfRule>
  </conditionalFormatting>
  <conditionalFormatting sqref="D1:D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{0110AB53-604B-432D-B8AA-E75E2D13139E}</x14:id>
        </ext>
      </extLst>
    </cfRule>
  </conditionalFormatting>
  <conditionalFormatting sqref="E1:E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{D4E04CDF-9C05-4F55-8FCE-DA4412B5B55D}</x14:id>
        </ext>
      </extLst>
    </cfRule>
  </conditionalFormatting>
  <conditionalFormatting sqref="F1:F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{4273DAA7-F102-4D9A-99BE-49617453042A}</x14:id>
        </ext>
      </extLst>
    </cfRule>
  </conditionalFormatting>
  <conditionalFormatting sqref="W1:W1048576">
    <cfRule type="cellIs" dxfId="12" priority="8" operator="lessThan">
      <formula>1</formula>
    </cfRule>
  </conditionalFormatting>
  <conditionalFormatting sqref="V2:V2492">
    <cfRule type="cellIs" dxfId="11" priority="7" operator="lessThan">
      <formula>0</formula>
    </cfRule>
  </conditionalFormatting>
  <conditionalFormatting sqref="M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84B2F5-87BB-4032-A449-66396FF68B7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EB32FE81-362E-4F0A-805D-4B3474B799C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E7DBEA27-F915-4DD3-BEB6-85049B839E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8F2A5515-8F12-4401-8AB9-AE2721B412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60EC7EFD-E105-4355-8901-0B0EB46551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0110AB53-604B-432D-B8AA-E75E2D13139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D4E04CDF-9C05-4F55-8FCE-DA4412B5B5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4273DAA7-F102-4D9A-99BE-4961745304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7EAD8-54CA-47B5-814C-7F77D1BCF8CE}">
  <sheetPr codeName="Tabelle23">
    <tabColor theme="9"/>
  </sheetPr>
  <dimension ref="A1:AJ39"/>
  <sheetViews>
    <sheetView zoomScale="70" zoomScaleNormal="70" workbookViewId="0">
      <selection activeCell="A11" sqref="A11"/>
    </sheetView>
  </sheetViews>
  <sheetFormatPr baseColWidth="10" defaultColWidth="11.5546875" defaultRowHeight="14.4" x14ac:dyDescent="0.3"/>
  <cols>
    <col min="1" max="1" width="15.44140625" style="132" bestFit="1" customWidth="1"/>
    <col min="2" max="2" width="8.5546875" style="132" bestFit="1" customWidth="1"/>
    <col min="3" max="4" width="9.5546875" style="132" bestFit="1" customWidth="1"/>
    <col min="5" max="5" width="10.5546875" style="132" bestFit="1" customWidth="1"/>
    <col min="6" max="6" width="9.5546875" style="132" bestFit="1" customWidth="1"/>
    <col min="7" max="7" width="8.33203125" style="132" bestFit="1" customWidth="1"/>
    <col min="8" max="8" width="58.6640625" style="132" customWidth="1"/>
    <col min="9" max="9" width="10.5546875" style="132" bestFit="1" customWidth="1"/>
    <col min="10" max="10" width="10.6640625" style="132" bestFit="1" customWidth="1"/>
    <col min="11" max="11" width="8.6640625" style="132" customWidth="1"/>
    <col min="12" max="12" width="7.5546875" style="132" bestFit="1" customWidth="1"/>
    <col min="13" max="13" width="12.6640625" style="132" bestFit="1" customWidth="1"/>
    <col min="14" max="14" width="12" style="132" bestFit="1" customWidth="1"/>
    <col min="15" max="15" width="12.6640625" style="132" bestFit="1" customWidth="1"/>
    <col min="16" max="18" width="12.6640625" style="132" customWidth="1"/>
    <col min="19" max="19" width="9.44140625" style="132" bestFit="1" customWidth="1"/>
    <col min="20" max="20" width="15.88671875" style="132" bestFit="1" customWidth="1"/>
    <col min="21" max="21" width="9.33203125" style="10" bestFit="1" customWidth="1"/>
    <col min="22" max="22" width="7.5546875" style="132" customWidth="1"/>
    <col min="23" max="23" width="13.44140625" style="132" bestFit="1" customWidth="1"/>
    <col min="24" max="24" width="9.88671875" style="132" bestFit="1" customWidth="1"/>
    <col min="25" max="25" width="74.5546875" style="132" bestFit="1" customWidth="1"/>
    <col min="26" max="26" width="10.44140625" style="132" bestFit="1" customWidth="1"/>
    <col min="27" max="27" width="15.88671875" style="132" bestFit="1" customWidth="1"/>
    <col min="28" max="28" width="9.5546875" style="132" bestFit="1" customWidth="1"/>
    <col min="29" max="29" width="12.5546875" style="132" bestFit="1" customWidth="1"/>
    <col min="30" max="30" width="6" style="132" bestFit="1" customWidth="1"/>
    <col min="31" max="16384" width="11.5546875" style="132"/>
  </cols>
  <sheetData>
    <row r="1" spans="1:36" x14ac:dyDescent="0.3">
      <c r="A1" s="439">
        <v>45454.395821759259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7701</v>
      </c>
      <c r="Q1" s="132" t="s">
        <v>7702</v>
      </c>
      <c r="R1" s="132" t="s">
        <v>7703</v>
      </c>
      <c r="S1" s="132" t="s">
        <v>6415</v>
      </c>
      <c r="T1" s="132" t="s">
        <v>6429</v>
      </c>
      <c r="U1" s="132" t="s">
        <v>492</v>
      </c>
      <c r="V1" s="132" t="s">
        <v>5690</v>
      </c>
      <c r="W1" s="132" t="s">
        <v>5708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2477</v>
      </c>
      <c r="AC1" s="132" t="s">
        <v>2794</v>
      </c>
      <c r="AD1" s="132" t="s">
        <v>17</v>
      </c>
      <c r="AE1" s="132" t="s">
        <v>6642</v>
      </c>
      <c r="AF1" s="132" t="s">
        <v>6669</v>
      </c>
      <c r="AG1" s="132" t="s">
        <v>6677</v>
      </c>
      <c r="AH1" s="132" t="s">
        <v>6681</v>
      </c>
      <c r="AI1" s="132" t="s">
        <v>6671</v>
      </c>
      <c r="AJ1" s="132" t="s">
        <v>6675</v>
      </c>
    </row>
    <row r="2" spans="1:36" x14ac:dyDescent="0.3">
      <c r="A2" s="439" t="s">
        <v>6656</v>
      </c>
      <c r="B2" s="132">
        <v>0.09</v>
      </c>
      <c r="C2" s="132">
        <v>-0.63</v>
      </c>
      <c r="D2" s="132">
        <v>5.93</v>
      </c>
      <c r="E2" s="132">
        <v>13.67</v>
      </c>
      <c r="F2" s="132">
        <v>10.47</v>
      </c>
      <c r="G2" s="132" t="s">
        <v>486</v>
      </c>
      <c r="H2" s="132" t="s">
        <v>6657</v>
      </c>
      <c r="I2" s="132">
        <v>9</v>
      </c>
      <c r="J2" s="132">
        <v>-14</v>
      </c>
      <c r="K2" s="132">
        <v>-2</v>
      </c>
      <c r="L2" s="132" t="b">
        <v>1</v>
      </c>
      <c r="M2" s="132">
        <v>35.225999999999999</v>
      </c>
      <c r="N2" s="132">
        <v>1.2969999999999999</v>
      </c>
      <c r="O2" s="132">
        <v>27.149000000000001</v>
      </c>
      <c r="P2" s="132">
        <v>39.863999999999997</v>
      </c>
      <c r="Q2" s="132">
        <v>0.91400000000000003</v>
      </c>
      <c r="R2" s="132">
        <v>36.441000000000003</v>
      </c>
      <c r="S2" s="132">
        <v>0.78</v>
      </c>
      <c r="T2" s="132">
        <v>-47.186</v>
      </c>
      <c r="U2" s="132">
        <v>185.48</v>
      </c>
      <c r="V2" s="132">
        <v>27</v>
      </c>
      <c r="W2" s="132">
        <v>16</v>
      </c>
      <c r="X2" s="132">
        <v>138</v>
      </c>
      <c r="Y2" s="132" t="s">
        <v>6657</v>
      </c>
      <c r="Z2" s="132" t="b">
        <v>0</v>
      </c>
      <c r="AA2" s="132">
        <v>0</v>
      </c>
      <c r="AB2" s="132" t="b">
        <v>1</v>
      </c>
      <c r="AC2" s="132">
        <v>52</v>
      </c>
      <c r="AD2" s="132">
        <v>1</v>
      </c>
    </row>
    <row r="3" spans="1:36" x14ac:dyDescent="0.3">
      <c r="A3" s="132" t="s">
        <v>6652</v>
      </c>
      <c r="B3" s="132">
        <v>-0.98</v>
      </c>
      <c r="C3" s="132">
        <v>-1.42</v>
      </c>
      <c r="D3" s="132">
        <v>2.97</v>
      </c>
      <c r="E3" s="132">
        <v>14.62</v>
      </c>
      <c r="F3" s="132">
        <v>10.75</v>
      </c>
      <c r="G3" s="132" t="s">
        <v>486</v>
      </c>
      <c r="H3" s="132" t="s">
        <v>6653</v>
      </c>
      <c r="I3" s="132">
        <v>9</v>
      </c>
      <c r="J3" s="132">
        <v>-33</v>
      </c>
      <c r="K3" s="132">
        <v>-3</v>
      </c>
      <c r="L3" s="132" t="b">
        <v>1</v>
      </c>
      <c r="M3" s="132">
        <v>34.698999999999998</v>
      </c>
      <c r="N3" s="132">
        <v>1.29</v>
      </c>
      <c r="O3" s="132">
        <v>26.907</v>
      </c>
      <c r="P3" s="132">
        <v>38.302999999999997</v>
      </c>
      <c r="Q3" s="132">
        <v>0.90700000000000003</v>
      </c>
      <c r="R3" s="132">
        <v>34.746000000000002</v>
      </c>
      <c r="S3" s="132">
        <v>0.93</v>
      </c>
      <c r="T3" s="132">
        <v>-9.1989999999999998</v>
      </c>
      <c r="U3" s="132">
        <v>410.7</v>
      </c>
      <c r="V3" s="132">
        <v>31</v>
      </c>
      <c r="W3" s="132">
        <v>66</v>
      </c>
      <c r="X3" s="132">
        <v>52</v>
      </c>
      <c r="Y3" s="132" t="s">
        <v>6653</v>
      </c>
      <c r="Z3" s="132" t="b">
        <v>0</v>
      </c>
      <c r="AA3" s="132">
        <v>0</v>
      </c>
      <c r="AB3" s="132" t="b">
        <v>1</v>
      </c>
      <c r="AC3" s="132">
        <v>55</v>
      </c>
      <c r="AD3" s="132">
        <v>0.96399999999999997</v>
      </c>
    </row>
    <row r="4" spans="1:36" x14ac:dyDescent="0.3">
      <c r="A4" s="132" t="s">
        <v>6639</v>
      </c>
      <c r="B4" s="132">
        <v>0.55000000000000004</v>
      </c>
      <c r="C4" s="132">
        <v>0.62</v>
      </c>
      <c r="D4" s="132">
        <v>3.46</v>
      </c>
      <c r="E4" s="132">
        <v>14.34</v>
      </c>
      <c r="F4" s="132">
        <v>10.38</v>
      </c>
      <c r="G4" s="132" t="s">
        <v>486</v>
      </c>
      <c r="H4" s="132" t="s">
        <v>6640</v>
      </c>
      <c r="I4" s="132">
        <v>9</v>
      </c>
      <c r="J4" s="132">
        <v>-20</v>
      </c>
      <c r="K4" s="132">
        <v>0</v>
      </c>
      <c r="L4" s="132" t="b">
        <v>1</v>
      </c>
      <c r="M4" s="132">
        <v>26.552</v>
      </c>
      <c r="N4" s="132">
        <v>1.0860000000000001</v>
      </c>
      <c r="O4" s="132">
        <v>24.446999999999999</v>
      </c>
      <c r="P4" s="132">
        <v>28.739000000000001</v>
      </c>
      <c r="Q4" s="132">
        <v>0.89100000000000001</v>
      </c>
      <c r="R4" s="132">
        <v>25.617000000000001</v>
      </c>
      <c r="S4" s="132">
        <v>0.7</v>
      </c>
      <c r="T4" s="132">
        <v>-53.283999999999999</v>
      </c>
      <c r="U4" s="132">
        <v>123.76</v>
      </c>
      <c r="V4" s="132">
        <v>-96</v>
      </c>
      <c r="W4" s="132">
        <v>-96</v>
      </c>
      <c r="X4" s="132">
        <v>231</v>
      </c>
      <c r="Y4" s="132" t="s">
        <v>6640</v>
      </c>
      <c r="Z4" s="132" t="b">
        <v>0</v>
      </c>
      <c r="AA4" s="132">
        <v>0</v>
      </c>
      <c r="AB4" s="132" t="b">
        <v>1</v>
      </c>
      <c r="AC4" s="132">
        <v>55</v>
      </c>
      <c r="AD4" s="132">
        <v>0.92900000000000005</v>
      </c>
    </row>
    <row r="5" spans="1:36" x14ac:dyDescent="0.3">
      <c r="A5" s="132" t="s">
        <v>6666</v>
      </c>
      <c r="B5" s="132">
        <v>-0.92</v>
      </c>
      <c r="C5" s="132">
        <v>0.47</v>
      </c>
      <c r="D5" s="132">
        <v>1.96</v>
      </c>
      <c r="E5" s="132">
        <v>9.7100000000000009</v>
      </c>
      <c r="F5" s="132">
        <v>6.27</v>
      </c>
      <c r="G5" s="132" t="s">
        <v>486</v>
      </c>
      <c r="H5" s="132" t="s">
        <v>6667</v>
      </c>
      <c r="I5" s="132">
        <v>9</v>
      </c>
      <c r="J5" s="132">
        <v>-30</v>
      </c>
      <c r="K5" s="132">
        <v>-7</v>
      </c>
      <c r="L5" s="132" t="b">
        <v>1</v>
      </c>
      <c r="M5" s="132">
        <v>21.515000000000001</v>
      </c>
      <c r="N5" s="132">
        <v>1.0389999999999999</v>
      </c>
      <c r="O5" s="132">
        <v>20.710999999999999</v>
      </c>
      <c r="P5" s="132">
        <v>23.175000000000001</v>
      </c>
      <c r="Q5" s="132">
        <v>0.85799999999999998</v>
      </c>
      <c r="R5" s="132">
        <v>19.888000000000002</v>
      </c>
      <c r="S5" s="132">
        <v>0.86</v>
      </c>
      <c r="T5" s="132">
        <v>-96.421999999999997</v>
      </c>
      <c r="U5" s="132">
        <v>45.7</v>
      </c>
      <c r="V5" s="132">
        <v>-79</v>
      </c>
      <c r="W5" s="132">
        <v>-65</v>
      </c>
      <c r="X5" s="132">
        <v>507</v>
      </c>
      <c r="Y5" s="132" t="s">
        <v>6667</v>
      </c>
      <c r="Z5" s="132" t="b">
        <v>0</v>
      </c>
      <c r="AA5" s="132">
        <v>0</v>
      </c>
      <c r="AB5" s="132" t="b">
        <v>1</v>
      </c>
      <c r="AC5" s="132">
        <v>51</v>
      </c>
      <c r="AD5" s="132">
        <v>0.89300000000000002</v>
      </c>
    </row>
    <row r="6" spans="1:36" x14ac:dyDescent="0.3">
      <c r="A6" s="132" t="s">
        <v>6645</v>
      </c>
      <c r="B6" s="132">
        <v>-0.1</v>
      </c>
      <c r="C6" s="132">
        <v>1.43</v>
      </c>
      <c r="D6" s="132">
        <v>2.4500000000000002</v>
      </c>
      <c r="E6" s="132">
        <v>18.93</v>
      </c>
      <c r="F6" s="132">
        <v>15.98</v>
      </c>
      <c r="G6" s="132" t="s">
        <v>486</v>
      </c>
      <c r="H6" s="132" t="s">
        <v>6646</v>
      </c>
      <c r="I6" s="132">
        <v>9</v>
      </c>
      <c r="J6" s="132">
        <v>-25</v>
      </c>
      <c r="K6" s="132">
        <v>-1</v>
      </c>
      <c r="L6" s="132" t="b">
        <v>1</v>
      </c>
      <c r="M6" s="132">
        <v>38.145000000000003</v>
      </c>
      <c r="N6" s="132">
        <v>1.861</v>
      </c>
      <c r="O6" s="132">
        <v>20.492999999999999</v>
      </c>
      <c r="P6" s="132">
        <v>41.777000000000001</v>
      </c>
      <c r="Q6" s="132">
        <v>0.84599999999999997</v>
      </c>
      <c r="R6" s="132">
        <v>35.332000000000001</v>
      </c>
      <c r="S6" s="132">
        <v>0.96</v>
      </c>
      <c r="T6" s="132">
        <v>-51.673000000000002</v>
      </c>
      <c r="U6" s="132">
        <v>157.19999999999999</v>
      </c>
      <c r="V6" s="132">
        <v>-81</v>
      </c>
      <c r="W6" s="132">
        <v>-81</v>
      </c>
      <c r="X6" s="132">
        <v>132</v>
      </c>
      <c r="Y6" s="132" t="s">
        <v>6646</v>
      </c>
      <c r="Z6" s="132" t="b">
        <v>0</v>
      </c>
      <c r="AA6" s="132">
        <v>0</v>
      </c>
      <c r="AB6" s="132" t="b">
        <v>1</v>
      </c>
      <c r="AC6" s="132">
        <v>60</v>
      </c>
      <c r="AD6" s="132">
        <v>0.85699999999999998</v>
      </c>
    </row>
    <row r="7" spans="1:36" x14ac:dyDescent="0.3">
      <c r="A7" s="132" t="s">
        <v>6672</v>
      </c>
      <c r="B7" s="132">
        <v>-0.71</v>
      </c>
      <c r="C7" s="132">
        <v>2.66</v>
      </c>
      <c r="D7" s="132">
        <v>0.52</v>
      </c>
      <c r="E7" s="132">
        <v>17.649999999999999</v>
      </c>
      <c r="F7" s="132">
        <v>15.01</v>
      </c>
      <c r="G7" s="132" t="s">
        <v>486</v>
      </c>
      <c r="H7" s="132" t="s">
        <v>6673</v>
      </c>
      <c r="I7" s="132">
        <v>9</v>
      </c>
      <c r="J7" s="132">
        <v>-50</v>
      </c>
      <c r="K7" s="132">
        <v>-10</v>
      </c>
      <c r="L7" s="132" t="b">
        <v>1</v>
      </c>
      <c r="M7" s="132">
        <v>45.468000000000004</v>
      </c>
      <c r="N7" s="132">
        <v>2.35</v>
      </c>
      <c r="O7" s="132">
        <v>19.347999999999999</v>
      </c>
      <c r="P7" s="132">
        <v>54.691000000000003</v>
      </c>
      <c r="Q7" s="132">
        <v>0.83</v>
      </c>
      <c r="R7" s="132">
        <v>45.371000000000002</v>
      </c>
      <c r="S7" s="132">
        <v>0.99</v>
      </c>
      <c r="T7" s="132">
        <v>-81.397999999999996</v>
      </c>
      <c r="U7" s="132">
        <v>42.19</v>
      </c>
      <c r="V7" s="132">
        <v>200</v>
      </c>
      <c r="W7" s="132">
        <v>326</v>
      </c>
      <c r="X7" s="132">
        <v>478</v>
      </c>
      <c r="Y7" s="132" t="s">
        <v>6673</v>
      </c>
      <c r="Z7" s="132" t="b">
        <v>0</v>
      </c>
      <c r="AA7" s="132">
        <v>0</v>
      </c>
      <c r="AB7" s="132" t="b">
        <v>1</v>
      </c>
      <c r="AC7" s="132">
        <v>50</v>
      </c>
      <c r="AD7" s="132">
        <v>0.82099999999999995</v>
      </c>
    </row>
    <row r="8" spans="1:36" x14ac:dyDescent="0.3">
      <c r="A8" s="132" t="s">
        <v>7668</v>
      </c>
      <c r="B8" s="132">
        <v>1.02</v>
      </c>
      <c r="C8" s="132">
        <v>1.5</v>
      </c>
      <c r="D8" s="132">
        <v>4.3099999999999996</v>
      </c>
      <c r="E8" s="132">
        <v>14.5</v>
      </c>
      <c r="F8" s="132">
        <v>9.89</v>
      </c>
      <c r="G8" s="132" t="s">
        <v>486</v>
      </c>
      <c r="H8" s="132" t="s">
        <v>6636</v>
      </c>
      <c r="I8" s="132">
        <v>9</v>
      </c>
      <c r="J8" s="132">
        <v>-21</v>
      </c>
      <c r="K8" s="132">
        <v>0</v>
      </c>
      <c r="L8" s="132" t="b">
        <v>1</v>
      </c>
      <c r="M8" s="132">
        <v>23.564</v>
      </c>
      <c r="N8" s="132">
        <v>1.2190000000000001</v>
      </c>
      <c r="O8" s="132">
        <v>19.329000000000001</v>
      </c>
      <c r="P8" s="132">
        <v>25.251000000000001</v>
      </c>
      <c r="Q8" s="132">
        <v>0.84</v>
      </c>
      <c r="R8" s="132">
        <v>21.202000000000002</v>
      </c>
      <c r="S8" s="132">
        <v>0.75</v>
      </c>
      <c r="T8" s="132">
        <v>-39.493000000000002</v>
      </c>
      <c r="U8" s="132">
        <v>128.4</v>
      </c>
      <c r="V8" s="132">
        <v>-44</v>
      </c>
      <c r="W8" s="132">
        <v>-36</v>
      </c>
      <c r="X8" s="132">
        <v>207</v>
      </c>
      <c r="Y8" s="132" t="s">
        <v>6636</v>
      </c>
      <c r="Z8" s="132" t="b">
        <v>0</v>
      </c>
      <c r="AA8" s="132">
        <v>0</v>
      </c>
      <c r="AB8" s="132" t="b">
        <v>1</v>
      </c>
      <c r="AC8" s="132">
        <v>52</v>
      </c>
      <c r="AD8" s="132">
        <v>0.78600000000000003</v>
      </c>
    </row>
    <row r="9" spans="1:36" x14ac:dyDescent="0.3">
      <c r="A9" s="132" t="s">
        <v>6632</v>
      </c>
      <c r="B9" s="132">
        <v>-0.16</v>
      </c>
      <c r="C9" s="132">
        <v>0.03</v>
      </c>
      <c r="D9" s="132">
        <v>2.29</v>
      </c>
      <c r="E9" s="132">
        <v>16.75</v>
      </c>
      <c r="F9" s="132">
        <v>13.33</v>
      </c>
      <c r="G9" s="132" t="s">
        <v>486</v>
      </c>
      <c r="H9" s="132" t="s">
        <v>6633</v>
      </c>
      <c r="I9" s="132">
        <v>9</v>
      </c>
      <c r="J9" s="132">
        <v>-32</v>
      </c>
      <c r="K9" s="132">
        <v>-1</v>
      </c>
      <c r="L9" s="132" t="b">
        <v>1</v>
      </c>
      <c r="M9" s="132">
        <v>28.356000000000002</v>
      </c>
      <c r="N9" s="132">
        <v>1.7290000000000001</v>
      </c>
      <c r="O9" s="132">
        <v>16.402000000000001</v>
      </c>
      <c r="P9" s="132">
        <v>30.215</v>
      </c>
      <c r="Q9" s="132">
        <v>0.78500000000000003</v>
      </c>
      <c r="R9" s="132">
        <v>23.728000000000002</v>
      </c>
      <c r="S9" s="132">
        <v>1.03</v>
      </c>
      <c r="T9" s="132">
        <v>-57.048999999999999</v>
      </c>
      <c r="U9" s="132">
        <v>88.17</v>
      </c>
      <c r="V9" s="132">
        <v>-84</v>
      </c>
      <c r="W9" s="132">
        <v>-86</v>
      </c>
      <c r="X9" s="132">
        <v>219</v>
      </c>
      <c r="Y9" s="132" t="s">
        <v>6633</v>
      </c>
      <c r="Z9" s="132" t="b">
        <v>0</v>
      </c>
      <c r="AA9" s="132">
        <v>0</v>
      </c>
      <c r="AB9" s="132" t="b">
        <v>1</v>
      </c>
      <c r="AC9" s="132">
        <v>55</v>
      </c>
      <c r="AD9" s="132">
        <v>0.75</v>
      </c>
    </row>
    <row r="10" spans="1:36" x14ac:dyDescent="0.3">
      <c r="A10" s="132" t="s">
        <v>6634</v>
      </c>
      <c r="B10" s="132">
        <v>3.31</v>
      </c>
      <c r="C10" s="132">
        <v>4.41</v>
      </c>
      <c r="D10" s="132">
        <v>7.83</v>
      </c>
      <c r="E10" s="132">
        <v>13.96</v>
      </c>
      <c r="F10" s="132">
        <v>11.72</v>
      </c>
      <c r="G10" s="132" t="s">
        <v>486</v>
      </c>
      <c r="H10" s="132" t="s">
        <v>6635</v>
      </c>
      <c r="I10" s="132">
        <v>9</v>
      </c>
      <c r="J10" s="132">
        <v>-19</v>
      </c>
      <c r="K10" s="132">
        <v>0</v>
      </c>
      <c r="L10" s="132" t="b">
        <v>1</v>
      </c>
      <c r="M10" s="132">
        <v>24.02</v>
      </c>
      <c r="N10" s="132">
        <v>1.5569999999999999</v>
      </c>
      <c r="O10" s="132">
        <v>15.429</v>
      </c>
      <c r="P10" s="132">
        <v>25.690999999999999</v>
      </c>
      <c r="Q10" s="132">
        <v>0.77200000000000002</v>
      </c>
      <c r="R10" s="132">
        <v>19.824999999999999</v>
      </c>
      <c r="S10" s="132">
        <v>1.03</v>
      </c>
      <c r="T10" s="132">
        <v>27.998000000000001</v>
      </c>
      <c r="U10" s="132">
        <v>241.7</v>
      </c>
      <c r="V10" s="132">
        <v>-39</v>
      </c>
      <c r="W10" s="132">
        <v>-10</v>
      </c>
      <c r="X10" s="132">
        <v>79</v>
      </c>
      <c r="Y10" s="132" t="s">
        <v>6635</v>
      </c>
      <c r="Z10" s="132" t="b">
        <v>0</v>
      </c>
      <c r="AA10" s="132">
        <v>0</v>
      </c>
      <c r="AB10" s="132" t="b">
        <v>1</v>
      </c>
      <c r="AC10" s="132">
        <v>53</v>
      </c>
      <c r="AD10" s="132">
        <v>0.71399999999999997</v>
      </c>
    </row>
    <row r="11" spans="1:36" x14ac:dyDescent="0.3">
      <c r="A11" s="132" t="s">
        <v>6662</v>
      </c>
      <c r="B11" s="132">
        <v>-0.1</v>
      </c>
      <c r="C11" s="132">
        <v>-1.1200000000000001</v>
      </c>
      <c r="D11" s="132">
        <v>0.61</v>
      </c>
      <c r="E11" s="132">
        <v>13.17</v>
      </c>
      <c r="F11" s="132">
        <v>9.7899999999999991</v>
      </c>
      <c r="G11" s="132" t="s">
        <v>486</v>
      </c>
      <c r="H11" s="132" t="s">
        <v>6663</v>
      </c>
      <c r="I11" s="132">
        <v>9</v>
      </c>
      <c r="J11" s="132">
        <v>-26</v>
      </c>
      <c r="K11" s="132">
        <v>-2</v>
      </c>
      <c r="L11" s="132" t="b">
        <v>1</v>
      </c>
      <c r="M11" s="132">
        <v>29.928999999999998</v>
      </c>
      <c r="N11" s="132">
        <v>1.978</v>
      </c>
      <c r="O11" s="132">
        <v>15.131</v>
      </c>
      <c r="P11" s="132">
        <v>32.881</v>
      </c>
      <c r="Q11" s="132">
        <v>0.752</v>
      </c>
      <c r="R11" s="132">
        <v>24.731999999999999</v>
      </c>
      <c r="S11" s="132">
        <v>0.77</v>
      </c>
      <c r="T11" s="132">
        <v>-20.428999999999998</v>
      </c>
      <c r="U11" s="132">
        <v>165.52</v>
      </c>
      <c r="V11" s="132">
        <v>-88</v>
      </c>
      <c r="W11" s="132">
        <v>-79</v>
      </c>
      <c r="X11" s="132">
        <v>157</v>
      </c>
      <c r="Y11" s="132" t="s">
        <v>6663</v>
      </c>
      <c r="Z11" s="132" t="b">
        <v>0</v>
      </c>
      <c r="AA11" s="132">
        <v>0</v>
      </c>
      <c r="AB11" s="132" t="b">
        <v>1</v>
      </c>
      <c r="AC11" s="132">
        <v>51</v>
      </c>
      <c r="AD11" s="132">
        <v>0.67900000000000005</v>
      </c>
    </row>
    <row r="12" spans="1:36" x14ac:dyDescent="0.3">
      <c r="A12" s="132" t="s">
        <v>6637</v>
      </c>
      <c r="B12" s="132">
        <v>2.2799999999999998</v>
      </c>
      <c r="C12" s="132">
        <v>3.27</v>
      </c>
      <c r="D12" s="132">
        <v>5.52</v>
      </c>
      <c r="E12" s="132">
        <v>8.77</v>
      </c>
      <c r="F12" s="132">
        <v>9.5500000000000007</v>
      </c>
      <c r="G12" s="132" t="s">
        <v>486</v>
      </c>
      <c r="H12" s="132" t="s">
        <v>6638</v>
      </c>
      <c r="I12" s="132">
        <v>9</v>
      </c>
      <c r="J12" s="132">
        <v>-19</v>
      </c>
      <c r="K12" s="132">
        <v>0</v>
      </c>
      <c r="L12" s="132" t="b">
        <v>1</v>
      </c>
      <c r="M12" s="132">
        <v>21.51</v>
      </c>
      <c r="N12" s="132">
        <v>1.4690000000000001</v>
      </c>
      <c r="O12" s="132">
        <v>14.64</v>
      </c>
      <c r="P12" s="132">
        <v>22.507000000000001</v>
      </c>
      <c r="Q12" s="132">
        <v>0.752</v>
      </c>
      <c r="R12" s="132">
        <v>16.920000000000002</v>
      </c>
      <c r="S12" s="132">
        <v>0.8</v>
      </c>
      <c r="T12" s="132">
        <v>55.466999999999999</v>
      </c>
      <c r="U12" s="132">
        <v>416.8</v>
      </c>
      <c r="V12" s="132">
        <v>11</v>
      </c>
      <c r="W12" s="132">
        <v>-1</v>
      </c>
      <c r="X12" s="132">
        <v>59</v>
      </c>
      <c r="Y12" s="132" t="s">
        <v>6638</v>
      </c>
      <c r="Z12" s="132" t="b">
        <v>0</v>
      </c>
      <c r="AA12" s="132">
        <v>0</v>
      </c>
      <c r="AB12" s="132" t="b">
        <v>1</v>
      </c>
      <c r="AC12" s="132">
        <v>54</v>
      </c>
      <c r="AD12" s="132">
        <v>0.64300000000000002</v>
      </c>
    </row>
    <row r="13" spans="1:36" x14ac:dyDescent="0.3">
      <c r="A13" s="132" t="s">
        <v>6643</v>
      </c>
      <c r="B13" s="132">
        <v>-0.14000000000000001</v>
      </c>
      <c r="C13" s="132">
        <v>-0.01</v>
      </c>
      <c r="D13" s="132">
        <v>4.25</v>
      </c>
      <c r="E13" s="132">
        <v>14.63</v>
      </c>
      <c r="F13" s="132">
        <v>10.67</v>
      </c>
      <c r="G13" s="132" t="s">
        <v>486</v>
      </c>
      <c r="H13" s="132" t="s">
        <v>6644</v>
      </c>
      <c r="I13" s="132">
        <v>9</v>
      </c>
      <c r="J13" s="132">
        <v>-31</v>
      </c>
      <c r="K13" s="132">
        <v>-1</v>
      </c>
      <c r="L13" s="132" t="b">
        <v>1</v>
      </c>
      <c r="M13" s="132">
        <v>24.274999999999999</v>
      </c>
      <c r="N13" s="132">
        <v>1.7030000000000001</v>
      </c>
      <c r="O13" s="132">
        <v>14.25</v>
      </c>
      <c r="P13" s="132">
        <v>25.724</v>
      </c>
      <c r="Q13" s="132">
        <v>0.74099999999999999</v>
      </c>
      <c r="R13" s="132">
        <v>19.061</v>
      </c>
      <c r="S13" s="132">
        <v>0.92</v>
      </c>
      <c r="T13" s="132">
        <v>-88.74</v>
      </c>
      <c r="U13" s="132">
        <v>168.8</v>
      </c>
      <c r="V13" s="132">
        <v>-5</v>
      </c>
      <c r="W13" s="132">
        <v>18</v>
      </c>
      <c r="X13" s="132">
        <v>128</v>
      </c>
      <c r="Y13" s="132" t="s">
        <v>6644</v>
      </c>
      <c r="Z13" s="132" t="b">
        <v>0</v>
      </c>
      <c r="AA13" s="132">
        <v>0</v>
      </c>
      <c r="AB13" s="132" t="b">
        <v>1</v>
      </c>
      <c r="AC13" s="132">
        <v>55</v>
      </c>
      <c r="AD13" s="132">
        <v>0.60699999999999998</v>
      </c>
    </row>
    <row r="14" spans="1:36" x14ac:dyDescent="0.3">
      <c r="A14" s="132" t="s">
        <v>7669</v>
      </c>
      <c r="B14" s="132">
        <v>0.52</v>
      </c>
      <c r="C14" s="132">
        <v>0.6</v>
      </c>
      <c r="D14" s="132">
        <v>3.52</v>
      </c>
      <c r="E14" s="132">
        <v>12.47</v>
      </c>
      <c r="F14" s="132">
        <v>8.5299999999999994</v>
      </c>
      <c r="G14" s="132" t="s">
        <v>486</v>
      </c>
      <c r="H14" s="132" t="s">
        <v>6631</v>
      </c>
      <c r="I14" s="132">
        <v>9</v>
      </c>
      <c r="J14" s="132">
        <v>-30</v>
      </c>
      <c r="K14" s="132">
        <v>-1</v>
      </c>
      <c r="L14" s="132" t="b">
        <v>1</v>
      </c>
      <c r="M14" s="132">
        <v>17.864999999999998</v>
      </c>
      <c r="N14" s="132">
        <v>1.2589999999999999</v>
      </c>
      <c r="O14" s="132">
        <v>14.188000000000001</v>
      </c>
      <c r="P14" s="132">
        <v>18.699000000000002</v>
      </c>
      <c r="Q14" s="132">
        <v>0.74</v>
      </c>
      <c r="R14" s="132">
        <v>13.831</v>
      </c>
      <c r="S14" s="132">
        <v>0.81</v>
      </c>
      <c r="T14" s="132">
        <v>-22.971</v>
      </c>
      <c r="U14" s="132">
        <v>40.26</v>
      </c>
      <c r="V14" s="132">
        <v>-71</v>
      </c>
      <c r="W14" s="132">
        <v>-72</v>
      </c>
      <c r="X14" s="132">
        <v>612</v>
      </c>
      <c r="Y14" s="132" t="s">
        <v>6631</v>
      </c>
      <c r="Z14" s="132" t="b">
        <v>1</v>
      </c>
      <c r="AA14" s="132">
        <v>0</v>
      </c>
      <c r="AB14" s="132" t="b">
        <v>1</v>
      </c>
      <c r="AC14" s="132">
        <v>54</v>
      </c>
      <c r="AD14" s="132">
        <v>0.57099999999999995</v>
      </c>
    </row>
    <row r="15" spans="1:36" x14ac:dyDescent="0.3">
      <c r="A15" s="132" t="s">
        <v>6648</v>
      </c>
      <c r="B15" s="132">
        <v>-0.43</v>
      </c>
      <c r="C15" s="132">
        <v>0.67</v>
      </c>
      <c r="D15" s="132">
        <v>2.58</v>
      </c>
      <c r="E15" s="132">
        <v>13.61</v>
      </c>
      <c r="F15" s="132">
        <v>10.99</v>
      </c>
      <c r="G15" s="132" t="s">
        <v>486</v>
      </c>
      <c r="H15" s="132" t="s">
        <v>6649</v>
      </c>
      <c r="I15" s="132">
        <v>9</v>
      </c>
      <c r="J15" s="132">
        <v>-21</v>
      </c>
      <c r="K15" s="132">
        <v>-1</v>
      </c>
      <c r="L15" s="132" t="b">
        <v>1</v>
      </c>
      <c r="M15" s="132">
        <v>27.753</v>
      </c>
      <c r="N15" s="132">
        <v>1.9730000000000001</v>
      </c>
      <c r="O15" s="132">
        <v>14.064</v>
      </c>
      <c r="P15" s="132">
        <v>30.094999999999999</v>
      </c>
      <c r="Q15" s="132">
        <v>0.73199999999999998</v>
      </c>
      <c r="R15" s="132">
        <v>22.04</v>
      </c>
      <c r="S15" s="132">
        <v>0.95</v>
      </c>
      <c r="T15" s="132">
        <v>-53.734999999999999</v>
      </c>
      <c r="U15" s="132">
        <v>38.984999999999999</v>
      </c>
      <c r="V15" s="132">
        <v>-51</v>
      </c>
      <c r="W15" s="132">
        <v>-65</v>
      </c>
      <c r="X15" s="132">
        <v>537</v>
      </c>
      <c r="Y15" s="132" t="s">
        <v>6649</v>
      </c>
      <c r="Z15" s="132" t="b">
        <v>0</v>
      </c>
      <c r="AA15" s="132">
        <v>0</v>
      </c>
      <c r="AB15" s="132" t="b">
        <v>1</v>
      </c>
      <c r="AC15" s="132">
        <v>54</v>
      </c>
      <c r="AD15" s="132">
        <v>0.53600000000000003</v>
      </c>
    </row>
    <row r="16" spans="1:36" x14ac:dyDescent="0.3">
      <c r="A16" s="132" t="s">
        <v>6678</v>
      </c>
      <c r="B16" s="132">
        <v>-2.2999999999999998</v>
      </c>
      <c r="C16" s="132">
        <v>-4.6500000000000004</v>
      </c>
      <c r="D16" s="132">
        <v>1.41</v>
      </c>
      <c r="E16" s="132">
        <v>9.1999999999999993</v>
      </c>
      <c r="F16" s="132">
        <v>5.96</v>
      </c>
      <c r="G16" s="132" t="s">
        <v>486</v>
      </c>
      <c r="H16" s="132" t="s">
        <v>6679</v>
      </c>
      <c r="I16" s="132">
        <v>9</v>
      </c>
      <c r="J16" s="132">
        <v>-28</v>
      </c>
      <c r="K16" s="132">
        <v>-7</v>
      </c>
      <c r="L16" s="132" t="b">
        <v>0</v>
      </c>
      <c r="M16" s="132">
        <v>31.396999999999998</v>
      </c>
      <c r="N16" s="132">
        <v>2.504</v>
      </c>
      <c r="O16" s="132">
        <v>12.54</v>
      </c>
      <c r="P16" s="132">
        <v>35.264000000000003</v>
      </c>
      <c r="Q16" s="132">
        <v>0.67800000000000005</v>
      </c>
      <c r="R16" s="132">
        <v>23.91</v>
      </c>
      <c r="S16" s="132">
        <v>1.19</v>
      </c>
      <c r="T16" s="132">
        <v>-10.188000000000001</v>
      </c>
      <c r="U16" s="132">
        <v>37.14</v>
      </c>
      <c r="V16" s="132">
        <v>97</v>
      </c>
      <c r="W16" s="132">
        <v>91</v>
      </c>
      <c r="X16" s="132">
        <v>452</v>
      </c>
      <c r="Y16" s="132" t="s">
        <v>6679</v>
      </c>
      <c r="Z16" s="132" t="b">
        <v>0</v>
      </c>
      <c r="AA16" s="132">
        <v>0</v>
      </c>
      <c r="AB16" s="132" t="b">
        <v>0</v>
      </c>
      <c r="AC16" s="132">
        <v>44</v>
      </c>
      <c r="AD16" s="132">
        <v>0.5</v>
      </c>
    </row>
    <row r="17" spans="1:30" x14ac:dyDescent="0.3">
      <c r="A17" s="132" t="s">
        <v>6650</v>
      </c>
      <c r="B17" s="132">
        <v>-1.41</v>
      </c>
      <c r="C17" s="132">
        <v>-2.2200000000000002</v>
      </c>
      <c r="D17" s="132">
        <v>-0.3</v>
      </c>
      <c r="E17" s="132">
        <v>11.75</v>
      </c>
      <c r="F17" s="132">
        <v>8.33</v>
      </c>
      <c r="G17" s="132" t="s">
        <v>486</v>
      </c>
      <c r="H17" s="132" t="s">
        <v>6651</v>
      </c>
      <c r="I17" s="132">
        <v>9</v>
      </c>
      <c r="J17" s="132">
        <v>-30</v>
      </c>
      <c r="K17" s="132">
        <v>-3</v>
      </c>
      <c r="L17" s="132" t="b">
        <v>1</v>
      </c>
      <c r="M17" s="132">
        <v>22.916</v>
      </c>
      <c r="N17" s="132">
        <v>2.0110000000000001</v>
      </c>
      <c r="O17" s="132">
        <v>11.393000000000001</v>
      </c>
      <c r="P17" s="132">
        <v>24.361999999999998</v>
      </c>
      <c r="Q17" s="132">
        <v>0.64100000000000001</v>
      </c>
      <c r="R17" s="132">
        <v>15.624000000000001</v>
      </c>
      <c r="S17" s="132">
        <v>1.05</v>
      </c>
      <c r="T17" s="132">
        <v>-76.346000000000004</v>
      </c>
      <c r="U17" s="132">
        <v>73.489999999999995</v>
      </c>
      <c r="V17" s="132">
        <v>-7</v>
      </c>
      <c r="W17" s="132">
        <v>-5</v>
      </c>
      <c r="X17" s="132">
        <v>258</v>
      </c>
      <c r="Y17" s="132" t="s">
        <v>6651</v>
      </c>
      <c r="Z17" s="132" t="b">
        <v>1</v>
      </c>
      <c r="AA17" s="132">
        <v>73.47</v>
      </c>
      <c r="AB17" s="132" t="b">
        <v>1</v>
      </c>
      <c r="AC17" s="132">
        <v>49</v>
      </c>
      <c r="AD17" s="132">
        <v>0.46400000000000002</v>
      </c>
    </row>
    <row r="18" spans="1:30" x14ac:dyDescent="0.3">
      <c r="A18" s="132" t="s">
        <v>6676</v>
      </c>
      <c r="B18" s="132">
        <v>-3.03</v>
      </c>
      <c r="C18" s="132">
        <v>0.75</v>
      </c>
      <c r="D18" s="132">
        <v>2.77</v>
      </c>
      <c r="E18" s="132">
        <v>6.32</v>
      </c>
      <c r="F18" s="132">
        <v>2.14</v>
      </c>
      <c r="G18" s="132" t="s">
        <v>486</v>
      </c>
      <c r="H18" s="132" t="s">
        <v>6677</v>
      </c>
      <c r="I18" s="132">
        <v>9</v>
      </c>
      <c r="J18" s="132">
        <v>-46</v>
      </c>
      <c r="K18" s="132">
        <v>-30</v>
      </c>
      <c r="L18" s="132" t="b">
        <v>1</v>
      </c>
      <c r="M18" s="132">
        <v>24.742999999999999</v>
      </c>
      <c r="N18" s="132">
        <v>2.3580000000000001</v>
      </c>
      <c r="O18" s="132">
        <v>10.494</v>
      </c>
      <c r="P18" s="132">
        <v>28.077000000000002</v>
      </c>
      <c r="Q18" s="132">
        <v>0.61299999999999999</v>
      </c>
      <c r="R18" s="132">
        <v>17.218</v>
      </c>
      <c r="S18" s="132">
        <v>1.53</v>
      </c>
      <c r="T18" s="132">
        <v>-189.07599999999999</v>
      </c>
      <c r="U18" s="132">
        <v>23.385000000000002</v>
      </c>
      <c r="V18" s="132">
        <v>135</v>
      </c>
      <c r="W18" s="132">
        <v>198</v>
      </c>
      <c r="X18" s="132">
        <v>560</v>
      </c>
      <c r="Y18" s="132" t="s">
        <v>6677</v>
      </c>
      <c r="Z18" s="132" t="b">
        <v>0</v>
      </c>
      <c r="AA18" s="132">
        <v>0</v>
      </c>
      <c r="AB18" s="132" t="b">
        <v>1</v>
      </c>
      <c r="AC18" s="132">
        <v>50</v>
      </c>
      <c r="AD18" s="132">
        <v>0.42899999999999999</v>
      </c>
    </row>
    <row r="19" spans="1:30" x14ac:dyDescent="0.3">
      <c r="A19" s="132" t="s">
        <v>6680</v>
      </c>
      <c r="B19" s="132">
        <v>-0.8</v>
      </c>
      <c r="C19" s="132">
        <v>-2.4500000000000002</v>
      </c>
      <c r="D19" s="132">
        <v>3.53</v>
      </c>
      <c r="E19" s="132">
        <v>1.24</v>
      </c>
      <c r="F19" s="132">
        <v>2.23</v>
      </c>
      <c r="G19" s="132" t="s">
        <v>486</v>
      </c>
      <c r="H19" s="132" t="s">
        <v>6681</v>
      </c>
      <c r="I19" s="132">
        <v>9</v>
      </c>
      <c r="J19" s="132">
        <v>-23</v>
      </c>
      <c r="K19" s="132">
        <v>-4</v>
      </c>
      <c r="L19" s="132" t="b">
        <v>1</v>
      </c>
      <c r="M19" s="132">
        <v>23.039000000000001</v>
      </c>
      <c r="N19" s="132">
        <v>2.3759999999999999</v>
      </c>
      <c r="O19" s="132">
        <v>9.6980000000000004</v>
      </c>
      <c r="P19" s="132">
        <v>25.773</v>
      </c>
      <c r="Q19" s="132">
        <v>0.57299999999999995</v>
      </c>
      <c r="R19" s="132">
        <v>14.778</v>
      </c>
      <c r="S19" s="132">
        <v>1.33</v>
      </c>
      <c r="T19" s="132">
        <v>-79.638999999999996</v>
      </c>
      <c r="U19" s="132">
        <v>39.164999999999999</v>
      </c>
      <c r="V19" s="132">
        <v>-59</v>
      </c>
      <c r="W19" s="132">
        <v>-86</v>
      </c>
      <c r="X19" s="132">
        <v>383</v>
      </c>
      <c r="Y19" s="132" t="s">
        <v>6681</v>
      </c>
      <c r="Z19" s="132" t="b">
        <v>0</v>
      </c>
      <c r="AA19" s="132">
        <v>0</v>
      </c>
      <c r="AB19" s="132" t="b">
        <v>1</v>
      </c>
      <c r="AC19" s="132">
        <v>45</v>
      </c>
      <c r="AD19" s="132">
        <v>0.39300000000000002</v>
      </c>
    </row>
    <row r="20" spans="1:30" x14ac:dyDescent="0.3">
      <c r="A20" s="132" t="s">
        <v>6654</v>
      </c>
      <c r="B20" s="132">
        <v>0.17</v>
      </c>
      <c r="C20" s="132">
        <v>2.81</v>
      </c>
      <c r="D20" s="132">
        <v>2.57</v>
      </c>
      <c r="E20" s="132">
        <v>12.82</v>
      </c>
      <c r="F20" s="132">
        <v>8.2100000000000009</v>
      </c>
      <c r="G20" s="132" t="s">
        <v>486</v>
      </c>
      <c r="H20" s="132" t="s">
        <v>6655</v>
      </c>
      <c r="I20" s="132">
        <v>9</v>
      </c>
      <c r="J20" s="132">
        <v>-33</v>
      </c>
      <c r="K20" s="132">
        <v>-1</v>
      </c>
      <c r="L20" s="132" t="b">
        <v>1</v>
      </c>
      <c r="M20" s="132">
        <v>20.869</v>
      </c>
      <c r="N20" s="132">
        <v>2.1880000000000002</v>
      </c>
      <c r="O20" s="132">
        <v>9.5359999999999996</v>
      </c>
      <c r="P20" s="132">
        <v>22.39</v>
      </c>
      <c r="Q20" s="132">
        <v>0.55900000000000005</v>
      </c>
      <c r="R20" s="132">
        <v>12.52</v>
      </c>
      <c r="S20" s="132">
        <v>0.87</v>
      </c>
      <c r="T20" s="132">
        <v>-82.944000000000003</v>
      </c>
      <c r="U20" s="132">
        <v>76.56</v>
      </c>
      <c r="V20" s="132">
        <v>5</v>
      </c>
      <c r="W20" s="132">
        <v>-51</v>
      </c>
      <c r="X20" s="132">
        <v>301</v>
      </c>
      <c r="Y20" s="132" t="s">
        <v>6655</v>
      </c>
      <c r="Z20" s="132" t="b">
        <v>0</v>
      </c>
      <c r="AA20" s="132">
        <v>0</v>
      </c>
      <c r="AB20" s="132" t="b">
        <v>1</v>
      </c>
      <c r="AC20" s="132">
        <v>50</v>
      </c>
      <c r="AD20" s="132">
        <v>0.35699999999999998</v>
      </c>
    </row>
    <row r="21" spans="1:30" x14ac:dyDescent="0.3">
      <c r="A21" s="132" t="s">
        <v>6668</v>
      </c>
      <c r="B21" s="132">
        <v>0.15</v>
      </c>
      <c r="C21" s="132">
        <v>3.56</v>
      </c>
      <c r="D21" s="132">
        <v>4.6500000000000004</v>
      </c>
      <c r="E21" s="132">
        <v>6.14</v>
      </c>
      <c r="F21" s="132">
        <v>4.68</v>
      </c>
      <c r="G21" s="132" t="s">
        <v>486</v>
      </c>
      <c r="H21" s="132" t="s">
        <v>6669</v>
      </c>
      <c r="I21" s="132">
        <v>9</v>
      </c>
      <c r="J21" s="132">
        <v>-20</v>
      </c>
      <c r="K21" s="132">
        <v>-1</v>
      </c>
      <c r="L21" s="132" t="b">
        <v>1</v>
      </c>
      <c r="M21" s="132">
        <v>12.977</v>
      </c>
      <c r="N21" s="132">
        <v>1.3859999999999999</v>
      </c>
      <c r="O21" s="132">
        <v>9.3610000000000007</v>
      </c>
      <c r="P21" s="132">
        <v>13.768000000000001</v>
      </c>
      <c r="Q21" s="132">
        <v>0.55400000000000005</v>
      </c>
      <c r="R21" s="132">
        <v>7.633</v>
      </c>
      <c r="S21" s="132">
        <v>0.74</v>
      </c>
      <c r="T21" s="132">
        <v>-77.394000000000005</v>
      </c>
      <c r="U21" s="132">
        <v>74.989999999999995</v>
      </c>
      <c r="V21" s="132">
        <v>-76</v>
      </c>
      <c r="W21" s="132">
        <v>-93</v>
      </c>
      <c r="X21" s="132">
        <v>359</v>
      </c>
      <c r="Y21" s="132" t="s">
        <v>6669</v>
      </c>
      <c r="Z21" s="132" t="b">
        <v>0</v>
      </c>
      <c r="AA21" s="132">
        <v>0</v>
      </c>
      <c r="AB21" s="132" t="b">
        <v>1</v>
      </c>
      <c r="AC21" s="132">
        <v>52</v>
      </c>
      <c r="AD21" s="132">
        <v>0.32100000000000001</v>
      </c>
    </row>
    <row r="22" spans="1:30" x14ac:dyDescent="0.3">
      <c r="A22" s="132" t="s">
        <v>488</v>
      </c>
      <c r="B22" s="132">
        <v>1.18</v>
      </c>
      <c r="C22" s="132">
        <v>2.66</v>
      </c>
      <c r="D22" s="132">
        <v>2.09</v>
      </c>
      <c r="E22" s="132">
        <v>13.07</v>
      </c>
      <c r="F22" s="132">
        <v>10.59</v>
      </c>
      <c r="G22" s="132" t="s">
        <v>486</v>
      </c>
      <c r="H22" s="132" t="s">
        <v>490</v>
      </c>
      <c r="I22" s="132">
        <v>9</v>
      </c>
      <c r="J22" s="132">
        <v>-25</v>
      </c>
      <c r="K22" s="132">
        <v>0</v>
      </c>
      <c r="L22" s="132" t="b">
        <v>1</v>
      </c>
      <c r="M22" s="132">
        <v>14.776</v>
      </c>
      <c r="N22" s="132">
        <v>1.64</v>
      </c>
      <c r="O22" s="132">
        <v>9.0079999999999991</v>
      </c>
      <c r="P22" s="132">
        <v>15.189</v>
      </c>
      <c r="Q22" s="132">
        <v>0.53100000000000003</v>
      </c>
      <c r="R22" s="132">
        <v>8.06</v>
      </c>
      <c r="S22" s="132">
        <v>0.91</v>
      </c>
      <c r="T22" s="132">
        <v>-13.425000000000001</v>
      </c>
      <c r="U22" s="132">
        <v>534.01</v>
      </c>
      <c r="V22" s="132">
        <v>-19</v>
      </c>
      <c r="W22" s="132">
        <v>-28</v>
      </c>
      <c r="X22" s="132">
        <v>41</v>
      </c>
      <c r="Y22" s="132" t="s">
        <v>490</v>
      </c>
      <c r="Z22" s="132" t="b">
        <v>1</v>
      </c>
      <c r="AA22" s="132">
        <v>0</v>
      </c>
      <c r="AB22" s="132" t="b">
        <v>1</v>
      </c>
      <c r="AC22" s="132">
        <v>50</v>
      </c>
      <c r="AD22" s="132">
        <v>0.28599999999999998</v>
      </c>
    </row>
    <row r="23" spans="1:30" x14ac:dyDescent="0.3">
      <c r="A23" s="132" t="s">
        <v>6664</v>
      </c>
      <c r="B23" s="132">
        <v>0.03</v>
      </c>
      <c r="C23" s="132">
        <v>-0.5</v>
      </c>
      <c r="D23" s="132">
        <v>-2.5099999999999998</v>
      </c>
      <c r="E23" s="132">
        <v>8.61</v>
      </c>
      <c r="F23" s="132">
        <v>5.76</v>
      </c>
      <c r="G23" s="132" t="s">
        <v>486</v>
      </c>
      <c r="H23" s="132" t="s">
        <v>6665</v>
      </c>
      <c r="I23" s="132">
        <v>9</v>
      </c>
      <c r="J23" s="132">
        <v>-26</v>
      </c>
      <c r="K23" s="132">
        <v>-6</v>
      </c>
      <c r="L23" s="132" t="b">
        <v>1</v>
      </c>
      <c r="M23" s="132">
        <v>15.483000000000001</v>
      </c>
      <c r="N23" s="132">
        <v>2.2029999999999998</v>
      </c>
      <c r="O23" s="132">
        <v>7.0279999999999996</v>
      </c>
      <c r="P23" s="132">
        <v>16.225000000000001</v>
      </c>
      <c r="Q23" s="132">
        <v>0.40100000000000002</v>
      </c>
      <c r="R23" s="132">
        <v>6.5140000000000002</v>
      </c>
      <c r="S23" s="132">
        <v>0.81</v>
      </c>
      <c r="T23" s="132">
        <v>35.970999999999997</v>
      </c>
      <c r="U23" s="132">
        <v>130.41999999999999</v>
      </c>
      <c r="V23" s="132">
        <v>-64</v>
      </c>
      <c r="W23" s="132">
        <v>-72</v>
      </c>
      <c r="X23" s="132">
        <v>189</v>
      </c>
      <c r="Y23" s="132" t="s">
        <v>6665</v>
      </c>
      <c r="Z23" s="132" t="b">
        <v>1</v>
      </c>
      <c r="AA23" s="132">
        <v>0</v>
      </c>
      <c r="AB23" s="132" t="b">
        <v>1</v>
      </c>
      <c r="AC23" s="132">
        <v>47</v>
      </c>
      <c r="AD23" s="132">
        <v>0.25</v>
      </c>
    </row>
    <row r="24" spans="1:30" x14ac:dyDescent="0.3">
      <c r="A24" s="132" t="s">
        <v>7670</v>
      </c>
      <c r="B24" s="132">
        <v>1.71</v>
      </c>
      <c r="C24" s="132">
        <v>-0.13</v>
      </c>
      <c r="D24" s="132">
        <v>1.83</v>
      </c>
      <c r="E24" s="132">
        <v>7.86</v>
      </c>
      <c r="F24" s="132">
        <v>5.49</v>
      </c>
      <c r="G24" s="132" t="s">
        <v>486</v>
      </c>
      <c r="H24" s="132" t="s">
        <v>6647</v>
      </c>
      <c r="I24" s="132">
        <v>9</v>
      </c>
      <c r="J24" s="132">
        <v>-13</v>
      </c>
      <c r="K24" s="132">
        <v>-3</v>
      </c>
      <c r="L24" s="132" t="b">
        <v>1</v>
      </c>
      <c r="M24" s="132">
        <v>6.7770000000000001</v>
      </c>
      <c r="N24" s="132">
        <v>1.0129999999999999</v>
      </c>
      <c r="O24" s="132">
        <v>6.69</v>
      </c>
      <c r="P24" s="132">
        <v>6.7460000000000004</v>
      </c>
      <c r="Q24" s="132">
        <v>0.38300000000000001</v>
      </c>
      <c r="R24" s="132">
        <v>2.585</v>
      </c>
      <c r="S24" s="132">
        <v>0.9</v>
      </c>
      <c r="T24" s="132">
        <v>90.606999999999999</v>
      </c>
      <c r="U24" s="132">
        <v>30.06</v>
      </c>
      <c r="V24" s="132">
        <v>160</v>
      </c>
      <c r="W24" s="132">
        <v>67</v>
      </c>
      <c r="X24" s="132">
        <v>739</v>
      </c>
      <c r="Y24" s="132" t="s">
        <v>6647</v>
      </c>
      <c r="Z24" s="132" t="b">
        <v>1</v>
      </c>
      <c r="AA24" s="132">
        <v>0</v>
      </c>
      <c r="AB24" s="132" t="b">
        <v>1</v>
      </c>
      <c r="AC24" s="132">
        <v>48</v>
      </c>
      <c r="AD24" s="132">
        <v>0.214</v>
      </c>
    </row>
    <row r="25" spans="1:30" x14ac:dyDescent="0.3">
      <c r="A25" s="132" t="s">
        <v>6658</v>
      </c>
      <c r="B25" s="132">
        <v>-1.0900000000000001</v>
      </c>
      <c r="C25" s="132">
        <v>-0.87</v>
      </c>
      <c r="D25" s="132">
        <v>-5.93</v>
      </c>
      <c r="E25" s="132">
        <v>14.37</v>
      </c>
      <c r="F25" s="132">
        <v>9.24</v>
      </c>
      <c r="G25" s="132" t="s">
        <v>486</v>
      </c>
      <c r="H25" s="132" t="s">
        <v>6659</v>
      </c>
      <c r="I25" s="132">
        <v>9</v>
      </c>
      <c r="J25" s="132">
        <v>-34</v>
      </c>
      <c r="K25" s="132">
        <v>-7</v>
      </c>
      <c r="L25" s="132" t="b">
        <v>0</v>
      </c>
      <c r="M25" s="132">
        <v>12.449</v>
      </c>
      <c r="N25" s="132">
        <v>3.72</v>
      </c>
      <c r="O25" s="132">
        <v>3.347</v>
      </c>
      <c r="P25" s="132">
        <v>12.260999999999999</v>
      </c>
      <c r="Q25" s="132">
        <v>0.13100000000000001</v>
      </c>
      <c r="R25" s="132">
        <v>1.6020000000000001</v>
      </c>
      <c r="S25" s="132">
        <v>1.17</v>
      </c>
      <c r="T25" s="132">
        <v>-77.272999999999996</v>
      </c>
      <c r="U25" s="132">
        <v>61.83</v>
      </c>
      <c r="V25" s="132">
        <v>183</v>
      </c>
      <c r="W25" s="132">
        <v>289</v>
      </c>
      <c r="X25" s="132">
        <v>275</v>
      </c>
      <c r="Y25" s="132" t="s">
        <v>6659</v>
      </c>
      <c r="Z25" s="132" t="b">
        <v>1</v>
      </c>
      <c r="AA25" s="132">
        <v>0</v>
      </c>
      <c r="AB25" s="132" t="b">
        <v>0</v>
      </c>
      <c r="AC25" s="132">
        <v>50</v>
      </c>
      <c r="AD25" s="132">
        <v>0.17899999999999999</v>
      </c>
    </row>
    <row r="26" spans="1:30" x14ac:dyDescent="0.3">
      <c r="A26" s="132" t="s">
        <v>6660</v>
      </c>
      <c r="B26" s="132">
        <v>1.82</v>
      </c>
      <c r="C26" s="132">
        <v>0.84</v>
      </c>
      <c r="D26" s="132">
        <v>1.7</v>
      </c>
      <c r="E26" s="132">
        <v>14.16</v>
      </c>
      <c r="F26" s="132">
        <v>5.08</v>
      </c>
      <c r="G26" s="132" t="s">
        <v>486</v>
      </c>
      <c r="H26" s="132" t="s">
        <v>6661</v>
      </c>
      <c r="I26" s="132">
        <v>9</v>
      </c>
      <c r="J26" s="132">
        <v>-23</v>
      </c>
      <c r="K26" s="132">
        <v>-5</v>
      </c>
      <c r="L26" s="132" t="b">
        <v>1</v>
      </c>
      <c r="M26" s="132">
        <v>-0.214</v>
      </c>
      <c r="N26" s="132">
        <v>2.0070000000000001</v>
      </c>
      <c r="O26" s="132">
        <v>-0.107</v>
      </c>
      <c r="P26" s="132">
        <v>-0.19900000000000001</v>
      </c>
      <c r="Q26" s="132">
        <v>0</v>
      </c>
      <c r="R26" s="132">
        <v>0</v>
      </c>
      <c r="S26" s="132">
        <v>0.84</v>
      </c>
      <c r="T26" s="132">
        <v>4.5369999999999999</v>
      </c>
      <c r="U26" s="132">
        <v>105.4</v>
      </c>
      <c r="V26" s="132">
        <v>-31</v>
      </c>
      <c r="W26" s="132">
        <v>-36</v>
      </c>
      <c r="X26" s="132">
        <v>226</v>
      </c>
      <c r="Y26" s="132" t="s">
        <v>6661</v>
      </c>
      <c r="Z26" s="132" t="b">
        <v>0</v>
      </c>
      <c r="AA26" s="132">
        <v>0</v>
      </c>
      <c r="AB26" s="132" t="b">
        <v>1</v>
      </c>
      <c r="AC26" s="132">
        <v>51</v>
      </c>
      <c r="AD26" s="132">
        <v>0.14299999999999999</v>
      </c>
    </row>
    <row r="27" spans="1:30" x14ac:dyDescent="0.3">
      <c r="A27" s="132" t="s">
        <v>6670</v>
      </c>
      <c r="B27" s="132">
        <v>1.04</v>
      </c>
      <c r="C27" s="132">
        <v>-1.22</v>
      </c>
      <c r="D27" s="132">
        <v>2.2000000000000002</v>
      </c>
      <c r="E27" s="132">
        <v>2.23</v>
      </c>
      <c r="F27" s="132">
        <v>0.04</v>
      </c>
      <c r="G27" s="132" t="s">
        <v>486</v>
      </c>
      <c r="H27" s="132" t="s">
        <v>6671</v>
      </c>
      <c r="I27" s="132">
        <v>9</v>
      </c>
      <c r="J27" s="132">
        <v>-17</v>
      </c>
      <c r="K27" s="132">
        <v>-11</v>
      </c>
      <c r="L27" s="132" t="b">
        <v>1</v>
      </c>
      <c r="M27" s="132">
        <v>-2.5979999999999999</v>
      </c>
      <c r="N27" s="132">
        <v>2.218</v>
      </c>
      <c r="O27" s="132">
        <v>-1.1719999999999999</v>
      </c>
      <c r="P27" s="132">
        <v>-2.5990000000000002</v>
      </c>
      <c r="Q27" s="132">
        <v>1.9E-2</v>
      </c>
      <c r="R27" s="132">
        <v>-4.9000000000000002E-2</v>
      </c>
      <c r="S27" s="132">
        <v>0.74</v>
      </c>
      <c r="T27" s="132">
        <v>-49.600999999999999</v>
      </c>
      <c r="U27" s="132">
        <v>152.12</v>
      </c>
      <c r="V27" s="132">
        <v>-95</v>
      </c>
      <c r="W27" s="132">
        <v>-92</v>
      </c>
      <c r="X27" s="132">
        <v>177</v>
      </c>
      <c r="Y27" s="132" t="s">
        <v>6671</v>
      </c>
      <c r="Z27" s="132" t="b">
        <v>0</v>
      </c>
      <c r="AA27" s="132">
        <v>0</v>
      </c>
      <c r="AB27" s="132" t="b">
        <v>0</v>
      </c>
      <c r="AC27" s="132">
        <v>50</v>
      </c>
      <c r="AD27" s="132">
        <v>0.107</v>
      </c>
    </row>
    <row r="28" spans="1:30" x14ac:dyDescent="0.3">
      <c r="A28" s="132" t="s">
        <v>6674</v>
      </c>
      <c r="B28" s="132">
        <v>1.33</v>
      </c>
      <c r="C28" s="132">
        <v>-0.4</v>
      </c>
      <c r="D28" s="132">
        <v>1.93</v>
      </c>
      <c r="E28" s="132">
        <v>1.97</v>
      </c>
      <c r="F28" s="132">
        <v>-0.32</v>
      </c>
      <c r="G28" s="132" t="s">
        <v>486</v>
      </c>
      <c r="H28" s="132" t="s">
        <v>6675</v>
      </c>
      <c r="I28" s="132">
        <v>9</v>
      </c>
      <c r="J28" s="132">
        <v>-23</v>
      </c>
      <c r="K28" s="132">
        <v>-18</v>
      </c>
      <c r="L28" s="132" t="b">
        <v>1</v>
      </c>
      <c r="M28" s="132">
        <v>-2.2599999999999998</v>
      </c>
      <c r="N28" s="132">
        <v>1.8169999999999999</v>
      </c>
      <c r="O28" s="132">
        <v>-1.244</v>
      </c>
      <c r="P28" s="132">
        <v>-2.2759999999999998</v>
      </c>
      <c r="Q28" s="132">
        <v>2.1000000000000001E-2</v>
      </c>
      <c r="R28" s="132">
        <v>-4.8000000000000001E-2</v>
      </c>
      <c r="S28" s="132">
        <v>0.86</v>
      </c>
      <c r="T28" s="132">
        <v>-48.363999999999997</v>
      </c>
      <c r="U28" s="132">
        <v>72.5</v>
      </c>
      <c r="V28" s="132">
        <v>254</v>
      </c>
      <c r="W28" s="132">
        <v>249</v>
      </c>
      <c r="X28" s="132">
        <v>322</v>
      </c>
      <c r="Y28" s="132" t="s">
        <v>6675</v>
      </c>
      <c r="Z28" s="132" t="b">
        <v>0</v>
      </c>
      <c r="AA28" s="132">
        <v>0</v>
      </c>
      <c r="AB28" s="132" t="b">
        <v>0</v>
      </c>
      <c r="AC28" s="132">
        <v>47</v>
      </c>
      <c r="AD28" s="132">
        <v>7.0999999999999994E-2</v>
      </c>
    </row>
    <row r="29" spans="1:30" x14ac:dyDescent="0.3">
      <c r="A29" s="132" t="s">
        <v>6641</v>
      </c>
      <c r="B29" s="132">
        <v>-0.39</v>
      </c>
      <c r="C29" s="132">
        <v>-4.54</v>
      </c>
      <c r="D29" s="132">
        <v>-7.06</v>
      </c>
      <c r="E29" s="132">
        <v>3.7</v>
      </c>
      <c r="F29" s="132">
        <v>-5.42</v>
      </c>
      <c r="G29" s="132" t="s">
        <v>486</v>
      </c>
      <c r="H29" s="132" t="s">
        <v>6642</v>
      </c>
      <c r="I29" s="132">
        <v>9</v>
      </c>
      <c r="J29" s="132">
        <v>-41</v>
      </c>
      <c r="K29" s="132">
        <v>-16</v>
      </c>
      <c r="L29" s="132" t="b">
        <v>0</v>
      </c>
      <c r="M29" s="132">
        <v>-21.021000000000001</v>
      </c>
      <c r="N29" s="132">
        <v>1.7809999999999999</v>
      </c>
      <c r="O29" s="132">
        <v>-11.801</v>
      </c>
      <c r="P29" s="132">
        <v>-19.018999999999998</v>
      </c>
      <c r="Q29" s="132">
        <v>0.65400000000000003</v>
      </c>
      <c r="R29" s="132">
        <v>-12.44</v>
      </c>
      <c r="S29" s="132">
        <v>1.47</v>
      </c>
      <c r="T29" s="132">
        <v>-47.927999999999997</v>
      </c>
      <c r="U29" s="132">
        <v>21.99</v>
      </c>
      <c r="V29" s="132">
        <v>-76</v>
      </c>
      <c r="W29" s="132">
        <v>-68</v>
      </c>
      <c r="X29" s="132">
        <v>618</v>
      </c>
      <c r="Y29" s="132" t="s">
        <v>6642</v>
      </c>
      <c r="Z29" s="132" t="b">
        <v>1</v>
      </c>
      <c r="AA29" s="132">
        <v>0</v>
      </c>
      <c r="AB29" s="132" t="b">
        <v>0</v>
      </c>
      <c r="AC29" s="132">
        <v>47</v>
      </c>
      <c r="AD29" s="132">
        <v>3.5999999999999997E-2</v>
      </c>
    </row>
    <row r="30" spans="1:30" x14ac:dyDescent="0.3">
      <c r="U30" s="132"/>
      <c r="Z30" s="132" t="b">
        <v>1</v>
      </c>
      <c r="AA30" s="132">
        <v>0</v>
      </c>
      <c r="AB30" s="132" t="b">
        <v>0</v>
      </c>
      <c r="AC30" s="132">
        <v>53</v>
      </c>
      <c r="AD30" s="132">
        <v>0.17599999999999999</v>
      </c>
    </row>
    <row r="31" spans="1:30" x14ac:dyDescent="0.3">
      <c r="U31" s="132"/>
      <c r="Z31" s="132" t="b">
        <v>1</v>
      </c>
      <c r="AA31" s="132">
        <v>0</v>
      </c>
      <c r="AB31" s="132" t="b">
        <v>1</v>
      </c>
      <c r="AC31" s="132">
        <v>53</v>
      </c>
      <c r="AD31" s="132">
        <v>0.14699999999999999</v>
      </c>
    </row>
    <row r="32" spans="1:30" x14ac:dyDescent="0.3">
      <c r="U32" s="132"/>
      <c r="Z32" s="132" t="b">
        <v>0</v>
      </c>
      <c r="AA32" s="132">
        <v>0</v>
      </c>
      <c r="AB32" s="132" t="b">
        <v>0</v>
      </c>
      <c r="AC32" s="132">
        <v>50</v>
      </c>
      <c r="AD32" s="132">
        <v>0.11799999999999999</v>
      </c>
    </row>
    <row r="33" spans="21:30" x14ac:dyDescent="0.3">
      <c r="U33" s="132"/>
      <c r="Z33" s="132" t="b">
        <v>0</v>
      </c>
      <c r="AA33" s="132">
        <v>0</v>
      </c>
      <c r="AB33" s="132" t="b">
        <v>0</v>
      </c>
      <c r="AC33" s="132">
        <v>42</v>
      </c>
      <c r="AD33" s="132">
        <v>8.7999999999999995E-2</v>
      </c>
    </row>
    <row r="34" spans="21:30" x14ac:dyDescent="0.3">
      <c r="U34" s="132"/>
      <c r="Z34" s="132" t="b">
        <v>0</v>
      </c>
      <c r="AA34" s="132">
        <v>0</v>
      </c>
      <c r="AB34" s="132" t="b">
        <v>0</v>
      </c>
      <c r="AC34" s="132">
        <v>45</v>
      </c>
      <c r="AD34" s="132">
        <v>5.8999999999999997E-2</v>
      </c>
    </row>
    <row r="35" spans="21:30" x14ac:dyDescent="0.3">
      <c r="U35" s="132"/>
      <c r="Z35" s="132" t="b">
        <v>0</v>
      </c>
      <c r="AA35" s="132">
        <v>0</v>
      </c>
      <c r="AB35" s="132" t="b">
        <v>0</v>
      </c>
      <c r="AC35" s="132">
        <v>44</v>
      </c>
      <c r="AD35" s="132">
        <v>2.9000000000000001E-2</v>
      </c>
    </row>
    <row r="36" spans="21:30" x14ac:dyDescent="0.3">
      <c r="U36" s="132"/>
      <c r="Z36" s="132" t="s">
        <v>45</v>
      </c>
      <c r="AA36" s="132">
        <v>0</v>
      </c>
      <c r="AB36" s="132" t="s">
        <v>45</v>
      </c>
      <c r="AC36" s="132">
        <v>0.105</v>
      </c>
    </row>
    <row r="37" spans="21:30" x14ac:dyDescent="0.3">
      <c r="U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21:30" x14ac:dyDescent="0.3">
      <c r="U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21:30" x14ac:dyDescent="0.3">
      <c r="U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O1:R104857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{9C90BE89-4BA2-4C7D-A2D6-110D5CC3D6C6}</x14:id>
        </ext>
      </extLst>
    </cfRule>
  </conditionalFormatting>
  <conditionalFormatting sqref="T1:T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{EF5AE1B8-4F2B-4608-86A9-DD3D6893B19B}</x14:id>
        </ext>
      </extLst>
    </cfRule>
  </conditionalFormatting>
  <conditionalFormatting sqref="L1:L1048576">
    <cfRule type="containsText" dxfId="10" priority="12" operator="containsText" text="False">
      <formula>NOT(ISERROR(SEARCH("False",L1)))</formula>
    </cfRule>
  </conditionalFormatting>
  <conditionalFormatting sqref="S1:S1048576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{4F1B5826-0906-479A-867B-D608BD6F9E8A}</x14:id>
        </ext>
      </extLst>
    </cfRule>
  </conditionalFormatting>
  <conditionalFormatting sqref="W1:W1048576">
    <cfRule type="cellIs" dxfId="9" priority="9" operator="lessThan">
      <formula>1</formula>
    </cfRule>
  </conditionalFormatting>
  <conditionalFormatting sqref="V2:V2492">
    <cfRule type="cellIs" dxfId="8" priority="8" operator="lessThan">
      <formula>0</formula>
    </cfRule>
  </conditionalFormatting>
  <conditionalFormatting sqref="B1:B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{38B7C163-C25A-4407-AD27-D8086B5EAC41}</x14:id>
        </ext>
      </extLst>
    </cfRule>
  </conditionalFormatting>
  <conditionalFormatting sqref="C1:C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{F4F59492-14DB-4962-81F7-DCD8C5021A9C}</x14:id>
        </ext>
      </extLst>
    </cfRule>
  </conditionalFormatting>
  <conditionalFormatting sqref="D1:D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{AA209A5D-2881-4FB1-BF88-A43E770DBB47}</x14:id>
        </ext>
      </extLst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{E1DB8C7E-E8D2-4069-BEC0-1EFF6A37FB22}</x14:id>
        </ext>
      </extLst>
    </cfRule>
  </conditionalFormatting>
  <conditionalFormatting sqref="F1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{B09AD2AD-C587-4AE7-8661-C86CDC4E0F74}</x14:id>
        </ext>
      </extLst>
    </cfRule>
  </conditionalFormatting>
  <conditionalFormatting sqref="M1:M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90BE89-4BA2-4C7D-A2D6-110D5CC3D6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EF5AE1B8-4F2B-4608-86A9-DD3D6893B19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4F1B5826-0906-479A-867B-D608BD6F9E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38B7C163-C25A-4407-AD27-D8086B5EAC4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F4F59492-14DB-4962-81F7-DCD8C5021A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AA209A5D-2881-4FB1-BF88-A43E770DBB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E1DB8C7E-E8D2-4069-BEC0-1EFF6A37FB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B09AD2AD-C587-4AE7-8661-C86CDC4E0F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F5EB9-986C-40A7-BDF1-23C6138EA5AF}">
  <sheetPr codeName="Tabelle22">
    <tabColor theme="9"/>
    <pageSetUpPr fitToPage="1"/>
  </sheetPr>
  <dimension ref="A1:AD39"/>
  <sheetViews>
    <sheetView zoomScale="80" zoomScaleNormal="80" workbookViewId="0">
      <selection activeCell="N2" sqref="N2:N5"/>
    </sheetView>
  </sheetViews>
  <sheetFormatPr baseColWidth="10" defaultColWidth="11.5546875" defaultRowHeight="15.6" x14ac:dyDescent="0.3"/>
  <cols>
    <col min="1" max="1" width="17.5546875" style="132" customWidth="1"/>
    <col min="2" max="2" width="8.5546875" style="132" bestFit="1" customWidth="1"/>
    <col min="3" max="4" width="9.5546875" style="132" bestFit="1" customWidth="1"/>
    <col min="5" max="5" width="10.5546875" style="132" bestFit="1" customWidth="1"/>
    <col min="6" max="6" width="9.5546875" style="132" bestFit="1" customWidth="1"/>
    <col min="7" max="7" width="8.33203125" style="132" bestFit="1" customWidth="1"/>
    <col min="8" max="8" width="43.5546875" style="132" customWidth="1"/>
    <col min="9" max="9" width="10.5546875" style="132" bestFit="1" customWidth="1"/>
    <col min="10" max="10" width="10.6640625" style="132" bestFit="1" customWidth="1"/>
    <col min="11" max="11" width="16.44140625" style="132" bestFit="1" customWidth="1"/>
    <col min="12" max="12" width="7.5546875" style="132" bestFit="1" customWidth="1"/>
    <col min="13" max="13" width="12.6640625" style="132" bestFit="1" customWidth="1"/>
    <col min="14" max="14" width="12" style="132" bestFit="1" customWidth="1"/>
    <col min="15" max="15" width="7.33203125" style="132" bestFit="1" customWidth="1"/>
    <col min="16" max="18" width="7.33203125" style="132" customWidth="1"/>
    <col min="19" max="19" width="9.44140625" style="132" bestFit="1" customWidth="1"/>
    <col min="20" max="20" width="15.88671875" style="132" bestFit="1" customWidth="1"/>
    <col min="21" max="21" width="9.33203125" style="10" bestFit="1" customWidth="1"/>
    <col min="22" max="22" width="13.44140625" style="6" bestFit="1" customWidth="1"/>
    <col min="23" max="23" width="13.44140625" style="132" bestFit="1" customWidth="1"/>
    <col min="24" max="24" width="9.88671875" style="132" bestFit="1" customWidth="1"/>
    <col min="25" max="25" width="41.88671875" style="132" bestFit="1" customWidth="1"/>
    <col min="26" max="26" width="10.44140625" style="132" bestFit="1" customWidth="1"/>
    <col min="27" max="27" width="15.88671875" style="132" bestFit="1" customWidth="1"/>
    <col min="28" max="28" width="9.5546875" style="132" bestFit="1" customWidth="1"/>
    <col min="29" max="29" width="12.5546875" style="132" bestFit="1" customWidth="1"/>
    <col min="30" max="30" width="6" style="132" bestFit="1" customWidth="1"/>
    <col min="31" max="16384" width="11.5546875" style="132"/>
  </cols>
  <sheetData>
    <row r="1" spans="1:30" ht="14.4" x14ac:dyDescent="0.3">
      <c r="A1" s="439">
        <v>45454.395682870374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7701</v>
      </c>
      <c r="Q1" s="132" t="s">
        <v>7702</v>
      </c>
      <c r="R1" s="132" t="s">
        <v>7703</v>
      </c>
      <c r="S1" s="132" t="s">
        <v>6415</v>
      </c>
      <c r="T1" s="132" t="s">
        <v>6429</v>
      </c>
      <c r="U1" s="132" t="s">
        <v>492</v>
      </c>
      <c r="V1" s="132" t="s">
        <v>5690</v>
      </c>
      <c r="W1" s="132" t="s">
        <v>5708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2477</v>
      </c>
      <c r="AC1" s="132" t="s">
        <v>2794</v>
      </c>
      <c r="AD1" s="132" t="s">
        <v>17</v>
      </c>
    </row>
    <row r="2" spans="1:30" ht="14.4" x14ac:dyDescent="0.3">
      <c r="A2" s="439" t="s">
        <v>6942</v>
      </c>
      <c r="B2" s="132">
        <v>-0.8</v>
      </c>
      <c r="C2" s="132">
        <v>-0.36</v>
      </c>
      <c r="D2" s="132">
        <v>5.03</v>
      </c>
      <c r="E2" s="132">
        <v>13.13</v>
      </c>
      <c r="F2" s="132">
        <v>10.79</v>
      </c>
      <c r="G2" s="132" t="s">
        <v>486</v>
      </c>
      <c r="H2" s="132" t="s">
        <v>6943</v>
      </c>
      <c r="I2" s="132">
        <v>9</v>
      </c>
      <c r="J2" s="132">
        <v>-26</v>
      </c>
      <c r="K2" s="132">
        <v>-2</v>
      </c>
      <c r="L2" s="132" t="b">
        <v>1</v>
      </c>
      <c r="M2" s="132">
        <v>34.381</v>
      </c>
      <c r="N2" s="132">
        <v>1.4870000000000001</v>
      </c>
      <c r="O2" s="132">
        <v>23.120999999999999</v>
      </c>
      <c r="P2" s="132">
        <v>38.848999999999997</v>
      </c>
      <c r="Q2" s="132">
        <v>0.88500000000000001</v>
      </c>
      <c r="R2" s="132">
        <v>34.378</v>
      </c>
      <c r="S2" s="132">
        <v>0.88</v>
      </c>
      <c r="T2" s="132">
        <v>-148.54599999999999</v>
      </c>
      <c r="U2" s="132">
        <v>35.93</v>
      </c>
      <c r="V2" s="132">
        <v>-15</v>
      </c>
      <c r="W2" s="132">
        <v>-31</v>
      </c>
      <c r="X2" s="132">
        <v>632</v>
      </c>
      <c r="Y2" s="132" t="s">
        <v>6943</v>
      </c>
      <c r="Z2" s="132" t="b">
        <v>0</v>
      </c>
      <c r="AA2" s="132">
        <v>0</v>
      </c>
      <c r="AB2" s="132" t="b">
        <v>1</v>
      </c>
      <c r="AC2" s="132">
        <v>52</v>
      </c>
      <c r="AD2" s="132">
        <v>1</v>
      </c>
    </row>
    <row r="3" spans="1:30" ht="14.4" x14ac:dyDescent="0.3">
      <c r="A3" s="132" t="s">
        <v>6950</v>
      </c>
      <c r="B3" s="132">
        <v>-1.61</v>
      </c>
      <c r="C3" s="132">
        <v>0.96</v>
      </c>
      <c r="D3" s="132">
        <v>6.91</v>
      </c>
      <c r="E3" s="132">
        <v>12.12</v>
      </c>
      <c r="F3" s="132">
        <v>9.6300000000000008</v>
      </c>
      <c r="G3" s="132" t="s">
        <v>486</v>
      </c>
      <c r="H3" s="132" t="s">
        <v>6951</v>
      </c>
      <c r="I3" s="132">
        <v>9</v>
      </c>
      <c r="J3" s="132">
        <v>-43</v>
      </c>
      <c r="K3" s="132">
        <v>-14</v>
      </c>
      <c r="L3" s="132" t="b">
        <v>1</v>
      </c>
      <c r="M3" s="132">
        <v>36.472000000000001</v>
      </c>
      <c r="N3" s="132">
        <v>1.7669999999999999</v>
      </c>
      <c r="O3" s="132">
        <v>20.641999999999999</v>
      </c>
      <c r="P3" s="132">
        <v>42.328000000000003</v>
      </c>
      <c r="Q3" s="132">
        <v>0.86299999999999999</v>
      </c>
      <c r="R3" s="132">
        <v>36.539000000000001</v>
      </c>
      <c r="S3" s="132">
        <v>1.08</v>
      </c>
      <c r="T3" s="132">
        <v>-154.82300000000001</v>
      </c>
      <c r="U3" s="132">
        <v>23.22</v>
      </c>
      <c r="V3" s="132">
        <v>-16</v>
      </c>
      <c r="W3" s="132">
        <v>-9</v>
      </c>
      <c r="X3" s="132">
        <v>793</v>
      </c>
      <c r="Y3" s="132" t="s">
        <v>6951</v>
      </c>
      <c r="Z3" s="132" t="b">
        <v>0</v>
      </c>
      <c r="AA3" s="132">
        <v>0</v>
      </c>
      <c r="AB3" s="132" t="b">
        <v>1</v>
      </c>
      <c r="AC3" s="132">
        <v>59</v>
      </c>
      <c r="AD3" s="132">
        <v>0.94099999999999995</v>
      </c>
    </row>
    <row r="4" spans="1:30" ht="14.4" x14ac:dyDescent="0.3">
      <c r="A4" s="132" t="s">
        <v>6948</v>
      </c>
      <c r="B4" s="132">
        <v>-1.54</v>
      </c>
      <c r="C4" s="132">
        <v>2.71</v>
      </c>
      <c r="D4" s="132">
        <v>3.51</v>
      </c>
      <c r="E4" s="132">
        <v>13.5</v>
      </c>
      <c r="F4" s="132">
        <v>12.73</v>
      </c>
      <c r="G4" s="132" t="s">
        <v>486</v>
      </c>
      <c r="H4" s="132" t="s">
        <v>6949</v>
      </c>
      <c r="I4" s="132">
        <v>9</v>
      </c>
      <c r="J4" s="132">
        <v>-37</v>
      </c>
      <c r="K4" s="132">
        <v>-2</v>
      </c>
      <c r="L4" s="132" t="b">
        <v>1</v>
      </c>
      <c r="M4" s="132">
        <v>38.892000000000003</v>
      </c>
      <c r="N4" s="132">
        <v>1.9330000000000001</v>
      </c>
      <c r="O4" s="132">
        <v>20.117999999999999</v>
      </c>
      <c r="P4" s="132">
        <v>44.524999999999999</v>
      </c>
      <c r="Q4" s="132">
        <v>0.84899999999999998</v>
      </c>
      <c r="R4" s="132">
        <v>37.787999999999997</v>
      </c>
      <c r="S4" s="132">
        <v>1.1299999999999999</v>
      </c>
      <c r="T4" s="132">
        <v>-111.376</v>
      </c>
      <c r="U4" s="132">
        <v>33.299999999999997</v>
      </c>
      <c r="V4" s="132">
        <v>-74</v>
      </c>
      <c r="W4" s="132">
        <v>-72</v>
      </c>
      <c r="X4" s="132">
        <v>530</v>
      </c>
      <c r="Y4" s="132" t="s">
        <v>6949</v>
      </c>
      <c r="Z4" s="132" t="b">
        <v>0</v>
      </c>
      <c r="AA4" s="132">
        <v>0</v>
      </c>
      <c r="AB4" s="132" t="b">
        <v>1</v>
      </c>
      <c r="AC4" s="132">
        <v>51</v>
      </c>
      <c r="AD4" s="132">
        <v>0.88200000000000001</v>
      </c>
    </row>
    <row r="5" spans="1:30" ht="14.4" x14ac:dyDescent="0.3">
      <c r="A5" s="132" t="s">
        <v>6952</v>
      </c>
      <c r="B5" s="132">
        <v>-3.49</v>
      </c>
      <c r="C5" s="132">
        <v>1.86</v>
      </c>
      <c r="D5" s="132">
        <v>7.24</v>
      </c>
      <c r="E5" s="132">
        <v>9.43</v>
      </c>
      <c r="F5" s="132">
        <v>8.91</v>
      </c>
      <c r="G5" s="132" t="s">
        <v>486</v>
      </c>
      <c r="H5" s="132" t="s">
        <v>6953</v>
      </c>
      <c r="I5" s="132">
        <v>9</v>
      </c>
      <c r="J5" s="132">
        <v>-35</v>
      </c>
      <c r="K5" s="132">
        <v>-21</v>
      </c>
      <c r="L5" s="132" t="b">
        <v>1</v>
      </c>
      <c r="M5" s="132">
        <v>31.814</v>
      </c>
      <c r="N5" s="132">
        <v>1.9390000000000001</v>
      </c>
      <c r="O5" s="132">
        <v>16.411000000000001</v>
      </c>
      <c r="P5" s="132">
        <v>36.381999999999998</v>
      </c>
      <c r="Q5" s="132">
        <v>0.79600000000000004</v>
      </c>
      <c r="R5" s="132">
        <v>28.977</v>
      </c>
      <c r="S5" s="132">
        <v>1.49</v>
      </c>
      <c r="T5" s="132">
        <v>-87.866</v>
      </c>
      <c r="U5" s="132">
        <v>25.19</v>
      </c>
      <c r="V5" s="132">
        <v>-65</v>
      </c>
      <c r="W5" s="132">
        <v>-20</v>
      </c>
      <c r="X5" s="132">
        <v>532</v>
      </c>
      <c r="Y5" s="132" t="s">
        <v>6953</v>
      </c>
      <c r="Z5" s="132" t="b">
        <v>0</v>
      </c>
      <c r="AA5" s="132">
        <v>0</v>
      </c>
      <c r="AB5" s="132" t="b">
        <v>1</v>
      </c>
      <c r="AC5" s="132">
        <v>47</v>
      </c>
      <c r="AD5" s="132">
        <v>0.82399999999999995</v>
      </c>
    </row>
    <row r="6" spans="1:30" ht="14.4" x14ac:dyDescent="0.3">
      <c r="A6" s="132" t="s">
        <v>6932</v>
      </c>
      <c r="B6" s="132">
        <v>-1.18</v>
      </c>
      <c r="C6" s="132">
        <v>1.69</v>
      </c>
      <c r="D6" s="132">
        <v>2.15</v>
      </c>
      <c r="E6" s="132">
        <v>16.12</v>
      </c>
      <c r="F6" s="132">
        <v>15.05</v>
      </c>
      <c r="G6" s="132" t="s">
        <v>486</v>
      </c>
      <c r="H6" s="132" t="s">
        <v>6933</v>
      </c>
      <c r="I6" s="132">
        <v>9</v>
      </c>
      <c r="J6" s="132">
        <v>-38</v>
      </c>
      <c r="K6" s="132">
        <v>-2</v>
      </c>
      <c r="L6" s="132" t="b">
        <v>1</v>
      </c>
      <c r="M6" s="132">
        <v>34.351999999999997</v>
      </c>
      <c r="N6" s="132">
        <v>2.3849999999999998</v>
      </c>
      <c r="O6" s="132">
        <v>14.403</v>
      </c>
      <c r="P6" s="132">
        <v>37.244999999999997</v>
      </c>
      <c r="Q6" s="132">
        <v>0.73699999999999999</v>
      </c>
      <c r="R6" s="132">
        <v>27.466000000000001</v>
      </c>
      <c r="S6" s="132">
        <v>1.05</v>
      </c>
      <c r="T6" s="132">
        <v>-116.654</v>
      </c>
      <c r="U6" s="132">
        <v>38.53</v>
      </c>
      <c r="V6" s="132">
        <v>-38</v>
      </c>
      <c r="W6" s="132">
        <v>-59</v>
      </c>
      <c r="X6" s="132">
        <v>496</v>
      </c>
      <c r="Y6" s="132" t="s">
        <v>6933</v>
      </c>
      <c r="Z6" s="132" t="b">
        <v>0</v>
      </c>
      <c r="AA6" s="132">
        <v>0</v>
      </c>
      <c r="AB6" s="132" t="b">
        <v>1</v>
      </c>
      <c r="AC6" s="132">
        <v>53</v>
      </c>
      <c r="AD6" s="132">
        <v>0.76500000000000001</v>
      </c>
    </row>
    <row r="7" spans="1:30" ht="14.4" x14ac:dyDescent="0.3">
      <c r="A7" s="132" t="s">
        <v>6956</v>
      </c>
      <c r="B7" s="132">
        <v>-2.23</v>
      </c>
      <c r="C7" s="132">
        <v>0.65</v>
      </c>
      <c r="D7" s="132">
        <v>6.48</v>
      </c>
      <c r="E7" s="132">
        <v>7.37</v>
      </c>
      <c r="F7" s="132">
        <v>6.27</v>
      </c>
      <c r="G7" s="132" t="s">
        <v>486</v>
      </c>
      <c r="H7" s="132" t="s">
        <v>6957</v>
      </c>
      <c r="I7" s="132">
        <v>9</v>
      </c>
      <c r="J7" s="132">
        <v>-42</v>
      </c>
      <c r="K7" s="132">
        <v>-29</v>
      </c>
      <c r="L7" s="132" t="b">
        <v>1</v>
      </c>
      <c r="M7" s="132">
        <v>28.05</v>
      </c>
      <c r="N7" s="132">
        <v>1.96</v>
      </c>
      <c r="O7" s="132">
        <v>14.313000000000001</v>
      </c>
      <c r="P7" s="132">
        <v>31.693000000000001</v>
      </c>
      <c r="Q7" s="132">
        <v>0.748</v>
      </c>
      <c r="R7" s="132">
        <v>23.707000000000001</v>
      </c>
      <c r="S7" s="132">
        <v>1.02</v>
      </c>
      <c r="T7" s="132">
        <v>-186.303</v>
      </c>
      <c r="U7" s="132">
        <v>37.31</v>
      </c>
      <c r="V7" s="132">
        <v>214</v>
      </c>
      <c r="W7" s="132">
        <v>156</v>
      </c>
      <c r="X7" s="132">
        <v>524</v>
      </c>
      <c r="Y7" s="132" t="s">
        <v>6957</v>
      </c>
      <c r="Z7" s="132" t="b">
        <v>0</v>
      </c>
      <c r="AA7" s="132">
        <v>0</v>
      </c>
      <c r="AB7" s="132" t="b">
        <v>1</v>
      </c>
      <c r="AC7" s="132">
        <v>50</v>
      </c>
      <c r="AD7" s="132">
        <v>0.70599999999999996</v>
      </c>
    </row>
    <row r="8" spans="1:30" ht="14.4" x14ac:dyDescent="0.3">
      <c r="A8" s="132" t="s">
        <v>6930</v>
      </c>
      <c r="B8" s="132">
        <v>1.25</v>
      </c>
      <c r="C8" s="132">
        <v>3.1</v>
      </c>
      <c r="D8" s="132">
        <v>4.95</v>
      </c>
      <c r="E8" s="132">
        <v>21.39</v>
      </c>
      <c r="F8" s="132">
        <v>14.03</v>
      </c>
      <c r="G8" s="132" t="s">
        <v>486</v>
      </c>
      <c r="H8" s="132" t="s">
        <v>6931</v>
      </c>
      <c r="I8" s="132">
        <v>9</v>
      </c>
      <c r="J8" s="132">
        <v>-44</v>
      </c>
      <c r="K8" s="132">
        <v>-3</v>
      </c>
      <c r="L8" s="132" t="b">
        <v>1</v>
      </c>
      <c r="M8" s="132">
        <v>26.617000000000001</v>
      </c>
      <c r="N8" s="132">
        <v>2.0819999999999999</v>
      </c>
      <c r="O8" s="132">
        <v>12.782</v>
      </c>
      <c r="P8" s="132">
        <v>28.257000000000001</v>
      </c>
      <c r="Q8" s="132">
        <v>0.69599999999999995</v>
      </c>
      <c r="R8" s="132">
        <v>19.664999999999999</v>
      </c>
      <c r="S8" s="132">
        <v>1.31</v>
      </c>
      <c r="T8" s="132">
        <v>-104.535</v>
      </c>
      <c r="U8" s="132">
        <v>51.93</v>
      </c>
      <c r="V8" s="132">
        <v>-43</v>
      </c>
      <c r="W8" s="132">
        <v>-31</v>
      </c>
      <c r="X8" s="132">
        <v>294</v>
      </c>
      <c r="Y8" s="132" t="s">
        <v>6931</v>
      </c>
      <c r="Z8" s="132" t="b">
        <v>0</v>
      </c>
      <c r="AA8" s="132">
        <v>0</v>
      </c>
      <c r="AB8" s="132" t="b">
        <v>1</v>
      </c>
      <c r="AC8" s="132">
        <v>51</v>
      </c>
      <c r="AD8" s="132">
        <v>0.64700000000000002</v>
      </c>
    </row>
    <row r="9" spans="1:30" ht="14.4" x14ac:dyDescent="0.3">
      <c r="A9" s="132" t="s">
        <v>6938</v>
      </c>
      <c r="B9" s="132">
        <v>-3.92</v>
      </c>
      <c r="C9" s="132">
        <v>-3.25</v>
      </c>
      <c r="D9" s="132">
        <v>2.91</v>
      </c>
      <c r="E9" s="132">
        <v>16.64</v>
      </c>
      <c r="F9" s="132">
        <v>8.36</v>
      </c>
      <c r="G9" s="132" t="s">
        <v>486</v>
      </c>
      <c r="H9" s="132" t="s">
        <v>6939</v>
      </c>
      <c r="I9" s="132">
        <v>9</v>
      </c>
      <c r="J9" s="132">
        <v>-47</v>
      </c>
      <c r="K9" s="132">
        <v>-8</v>
      </c>
      <c r="L9" s="132" t="b">
        <v>1</v>
      </c>
      <c r="M9" s="132">
        <v>31.01</v>
      </c>
      <c r="N9" s="132">
        <v>2.476</v>
      </c>
      <c r="O9" s="132">
        <v>12.523999999999999</v>
      </c>
      <c r="P9" s="132">
        <v>32.203000000000003</v>
      </c>
      <c r="Q9" s="132">
        <v>0.68500000000000005</v>
      </c>
      <c r="R9" s="132">
        <v>22.053999999999998</v>
      </c>
      <c r="S9" s="132">
        <v>2.0099999999999998</v>
      </c>
      <c r="T9" s="132">
        <v>-127.017</v>
      </c>
      <c r="U9" s="132">
        <v>19.462</v>
      </c>
      <c r="V9" s="132">
        <v>-28</v>
      </c>
      <c r="W9" s="132">
        <v>-7</v>
      </c>
      <c r="X9" s="132">
        <v>512</v>
      </c>
      <c r="Y9" s="132" t="s">
        <v>6939</v>
      </c>
      <c r="Z9" s="132" t="b">
        <v>1</v>
      </c>
      <c r="AA9" s="132">
        <v>0</v>
      </c>
      <c r="AB9" s="132" t="b">
        <v>0</v>
      </c>
      <c r="AC9" s="132">
        <v>54</v>
      </c>
      <c r="AD9" s="132">
        <v>0.58799999999999997</v>
      </c>
    </row>
    <row r="10" spans="1:30" ht="14.4" x14ac:dyDescent="0.3">
      <c r="A10" s="132" t="s">
        <v>6954</v>
      </c>
      <c r="B10" s="132">
        <v>-1.25</v>
      </c>
      <c r="C10" s="132">
        <v>-1.45</v>
      </c>
      <c r="D10" s="132">
        <v>2.38</v>
      </c>
      <c r="E10" s="132">
        <v>6.71</v>
      </c>
      <c r="F10" s="132">
        <v>5.83</v>
      </c>
      <c r="G10" s="132" t="s">
        <v>486</v>
      </c>
      <c r="H10" s="132" t="s">
        <v>6955</v>
      </c>
      <c r="I10" s="132">
        <v>9</v>
      </c>
      <c r="J10" s="132">
        <v>-38</v>
      </c>
      <c r="K10" s="132">
        <v>-17</v>
      </c>
      <c r="L10" s="132" t="b">
        <v>1</v>
      </c>
      <c r="M10" s="132">
        <v>19.241</v>
      </c>
      <c r="N10" s="132">
        <v>1.7210000000000001</v>
      </c>
      <c r="O10" s="132">
        <v>11.18</v>
      </c>
      <c r="P10" s="132">
        <v>20.376000000000001</v>
      </c>
      <c r="Q10" s="132">
        <v>0.63900000000000001</v>
      </c>
      <c r="R10" s="132">
        <v>13.023999999999999</v>
      </c>
      <c r="S10" s="132">
        <v>0.81</v>
      </c>
      <c r="T10" s="132">
        <v>-176.30699999999999</v>
      </c>
      <c r="U10" s="132">
        <v>19.187000000000001</v>
      </c>
      <c r="V10" s="132">
        <v>-78</v>
      </c>
      <c r="W10" s="132">
        <v>-92</v>
      </c>
      <c r="X10" s="132">
        <v>1291</v>
      </c>
      <c r="Y10" s="132" t="s">
        <v>6955</v>
      </c>
      <c r="Z10" s="132" t="b">
        <v>0</v>
      </c>
      <c r="AA10" s="132">
        <v>0</v>
      </c>
      <c r="AB10" s="132" t="b">
        <v>1</v>
      </c>
      <c r="AC10" s="132">
        <v>50</v>
      </c>
      <c r="AD10" s="132">
        <v>0.52900000000000003</v>
      </c>
    </row>
    <row r="11" spans="1:30" ht="14.4" x14ac:dyDescent="0.3">
      <c r="A11" s="132" t="s">
        <v>6936</v>
      </c>
      <c r="B11" s="132">
        <v>-0.78</v>
      </c>
      <c r="C11" s="132">
        <v>-0.34</v>
      </c>
      <c r="D11" s="132">
        <v>0.63</v>
      </c>
      <c r="E11" s="132">
        <v>12.14</v>
      </c>
      <c r="F11" s="132">
        <v>9.91</v>
      </c>
      <c r="G11" s="132" t="s">
        <v>486</v>
      </c>
      <c r="H11" s="132" t="s">
        <v>6937</v>
      </c>
      <c r="I11" s="132">
        <v>9</v>
      </c>
      <c r="J11" s="132">
        <v>-46</v>
      </c>
      <c r="K11" s="132">
        <v>-12</v>
      </c>
      <c r="L11" s="132" t="b">
        <v>1</v>
      </c>
      <c r="M11" s="132">
        <v>22.509</v>
      </c>
      <c r="N11" s="132">
        <v>2.0760000000000001</v>
      </c>
      <c r="O11" s="132">
        <v>10.840999999999999</v>
      </c>
      <c r="P11" s="132">
        <v>23.992000000000001</v>
      </c>
      <c r="Q11" s="132">
        <v>0.61799999999999999</v>
      </c>
      <c r="R11" s="132">
        <v>14.836</v>
      </c>
      <c r="S11" s="132">
        <v>0.95</v>
      </c>
      <c r="T11" s="132">
        <v>-128.12100000000001</v>
      </c>
      <c r="U11" s="132">
        <v>31.95</v>
      </c>
      <c r="V11" s="132">
        <v>-44</v>
      </c>
      <c r="W11" s="132">
        <v>-45</v>
      </c>
      <c r="X11" s="132">
        <v>657</v>
      </c>
      <c r="Y11" s="132" t="s">
        <v>6937</v>
      </c>
      <c r="Z11" s="132" t="b">
        <v>0</v>
      </c>
      <c r="AA11" s="132">
        <v>0</v>
      </c>
      <c r="AB11" s="132" t="b">
        <v>1</v>
      </c>
      <c r="AC11" s="132">
        <v>50</v>
      </c>
      <c r="AD11" s="132">
        <v>0.47099999999999997</v>
      </c>
    </row>
    <row r="12" spans="1:30" ht="14.4" x14ac:dyDescent="0.3">
      <c r="A12" s="132" t="s">
        <v>6928</v>
      </c>
      <c r="B12" s="132">
        <v>-2.4900000000000002</v>
      </c>
      <c r="C12" s="132">
        <v>-0.97</v>
      </c>
      <c r="D12" s="132">
        <v>-1.04</v>
      </c>
      <c r="E12" s="132">
        <v>18.93</v>
      </c>
      <c r="F12" s="132">
        <v>10.220000000000001</v>
      </c>
      <c r="G12" s="132" t="s">
        <v>486</v>
      </c>
      <c r="H12" s="132" t="s">
        <v>6929</v>
      </c>
      <c r="I12" s="132">
        <v>9</v>
      </c>
      <c r="J12" s="132">
        <v>-41</v>
      </c>
      <c r="K12" s="132">
        <v>-2</v>
      </c>
      <c r="L12" s="132" t="b">
        <v>1</v>
      </c>
      <c r="M12" s="132">
        <v>23.495999999999999</v>
      </c>
      <c r="N12" s="132">
        <v>2.2130000000000001</v>
      </c>
      <c r="O12" s="132">
        <v>10.616</v>
      </c>
      <c r="P12" s="132">
        <v>24.713999999999999</v>
      </c>
      <c r="Q12" s="132">
        <v>0.60599999999999998</v>
      </c>
      <c r="R12" s="132">
        <v>14.972</v>
      </c>
      <c r="S12" s="132">
        <v>1.02</v>
      </c>
      <c r="T12" s="132">
        <v>-152.83500000000001</v>
      </c>
      <c r="U12" s="132">
        <v>68.62</v>
      </c>
      <c r="V12" s="132">
        <v>-23</v>
      </c>
      <c r="W12" s="132">
        <v>-54</v>
      </c>
      <c r="X12" s="132">
        <v>285</v>
      </c>
      <c r="Y12" s="132" t="s">
        <v>6929</v>
      </c>
      <c r="Z12" s="132" t="b">
        <v>1</v>
      </c>
      <c r="AA12" s="132">
        <v>0</v>
      </c>
      <c r="AB12" s="132" t="b">
        <v>1</v>
      </c>
      <c r="AC12" s="132">
        <v>50</v>
      </c>
      <c r="AD12" s="132">
        <v>0.41199999999999998</v>
      </c>
    </row>
    <row r="13" spans="1:30" ht="14.4" x14ac:dyDescent="0.3">
      <c r="A13" s="132" t="s">
        <v>6934</v>
      </c>
      <c r="B13" s="132">
        <v>0.08</v>
      </c>
      <c r="C13" s="132">
        <v>4.26</v>
      </c>
      <c r="D13" s="132">
        <v>5.78</v>
      </c>
      <c r="E13" s="132">
        <v>15.06</v>
      </c>
      <c r="F13" s="132">
        <v>12.73</v>
      </c>
      <c r="G13" s="132" t="s">
        <v>486</v>
      </c>
      <c r="H13" s="132" t="s">
        <v>6935</v>
      </c>
      <c r="I13" s="132">
        <v>9</v>
      </c>
      <c r="J13" s="132">
        <v>-38</v>
      </c>
      <c r="K13" s="132">
        <v>-1</v>
      </c>
      <c r="L13" s="132" t="b">
        <v>1</v>
      </c>
      <c r="M13" s="132">
        <v>22.356000000000002</v>
      </c>
      <c r="N13" s="132">
        <v>2.3639999999999999</v>
      </c>
      <c r="O13" s="132">
        <v>9.4550000000000001</v>
      </c>
      <c r="P13" s="132">
        <v>23.132000000000001</v>
      </c>
      <c r="Q13" s="132">
        <v>0.55700000000000005</v>
      </c>
      <c r="R13" s="132">
        <v>12.888</v>
      </c>
      <c r="S13" s="132">
        <v>0.98</v>
      </c>
      <c r="T13" s="132">
        <v>-78.338999999999999</v>
      </c>
      <c r="U13" s="132">
        <v>129.226</v>
      </c>
      <c r="V13" s="132">
        <v>-22</v>
      </c>
      <c r="W13" s="132">
        <v>-54</v>
      </c>
      <c r="X13" s="132">
        <v>157</v>
      </c>
      <c r="Y13" s="132" t="s">
        <v>6935</v>
      </c>
      <c r="Z13" s="132" t="b">
        <v>0</v>
      </c>
      <c r="AA13" s="132">
        <v>0</v>
      </c>
      <c r="AB13" s="132" t="b">
        <v>1</v>
      </c>
      <c r="AC13" s="132">
        <v>51</v>
      </c>
      <c r="AD13" s="132">
        <v>0.35299999999999998</v>
      </c>
    </row>
    <row r="14" spans="1:30" ht="14.4" x14ac:dyDescent="0.3">
      <c r="A14" s="132" t="s">
        <v>488</v>
      </c>
      <c r="B14" s="132">
        <v>1.18</v>
      </c>
      <c r="C14" s="132">
        <v>2.66</v>
      </c>
      <c r="D14" s="132">
        <v>2.09</v>
      </c>
      <c r="E14" s="132">
        <v>13.07</v>
      </c>
      <c r="F14" s="132">
        <v>10.59</v>
      </c>
      <c r="G14" s="132" t="s">
        <v>486</v>
      </c>
      <c r="H14" s="132" t="s">
        <v>490</v>
      </c>
      <c r="I14" s="132">
        <v>9</v>
      </c>
      <c r="J14" s="132">
        <v>-25</v>
      </c>
      <c r="K14" s="132">
        <v>0</v>
      </c>
      <c r="L14" s="132" t="b">
        <v>1</v>
      </c>
      <c r="M14" s="132">
        <v>14.776</v>
      </c>
      <c r="N14" s="132">
        <v>1.64</v>
      </c>
      <c r="O14" s="132">
        <v>9.0079999999999991</v>
      </c>
      <c r="P14" s="132">
        <v>15.189</v>
      </c>
      <c r="Q14" s="132">
        <v>0.53100000000000003</v>
      </c>
      <c r="R14" s="132">
        <v>8.06</v>
      </c>
      <c r="S14" s="132">
        <v>0.91</v>
      </c>
      <c r="T14" s="132">
        <v>-13.425000000000001</v>
      </c>
      <c r="U14" s="132">
        <v>534.01</v>
      </c>
      <c r="V14" s="132">
        <v>-19</v>
      </c>
      <c r="W14" s="132">
        <v>-28</v>
      </c>
      <c r="X14" s="132">
        <v>41</v>
      </c>
      <c r="Y14" s="132" t="s">
        <v>490</v>
      </c>
      <c r="Z14" s="132" t="b">
        <v>1</v>
      </c>
      <c r="AA14" s="132">
        <v>0</v>
      </c>
      <c r="AB14" s="132" t="b">
        <v>1</v>
      </c>
      <c r="AC14" s="132">
        <v>50</v>
      </c>
      <c r="AD14" s="132">
        <v>0.29399999999999998</v>
      </c>
    </row>
    <row r="15" spans="1:30" ht="14.4" x14ac:dyDescent="0.3">
      <c r="A15" s="132" t="s">
        <v>6940</v>
      </c>
      <c r="B15" s="132">
        <v>-0.53</v>
      </c>
      <c r="C15" s="132">
        <v>-1.1000000000000001</v>
      </c>
      <c r="D15" s="132">
        <v>0.24</v>
      </c>
      <c r="E15" s="132">
        <v>10.96</v>
      </c>
      <c r="F15" s="132">
        <v>7.07</v>
      </c>
      <c r="G15" s="132" t="s">
        <v>486</v>
      </c>
      <c r="H15" s="132" t="s">
        <v>6941</v>
      </c>
      <c r="I15" s="132">
        <v>9</v>
      </c>
      <c r="J15" s="132">
        <v>-35</v>
      </c>
      <c r="K15" s="132">
        <v>-3</v>
      </c>
      <c r="L15" s="132" t="b">
        <v>1</v>
      </c>
      <c r="M15" s="132">
        <v>16.969000000000001</v>
      </c>
      <c r="N15" s="132">
        <v>1.9239999999999999</v>
      </c>
      <c r="O15" s="132">
        <v>8.8179999999999996</v>
      </c>
      <c r="P15" s="132">
        <v>17.890999999999998</v>
      </c>
      <c r="Q15" s="132">
        <v>0.51800000000000002</v>
      </c>
      <c r="R15" s="132">
        <v>9.2639999999999993</v>
      </c>
      <c r="S15" s="132">
        <v>0.99</v>
      </c>
      <c r="T15" s="132">
        <v>-158.65299999999999</v>
      </c>
      <c r="U15" s="132">
        <v>41.51</v>
      </c>
      <c r="V15" s="132">
        <v>-51</v>
      </c>
      <c r="W15" s="132">
        <v>-26</v>
      </c>
      <c r="X15" s="132">
        <v>488</v>
      </c>
      <c r="Y15" s="132" t="s">
        <v>6941</v>
      </c>
      <c r="Z15" s="132" t="b">
        <v>0</v>
      </c>
      <c r="AA15" s="132">
        <v>0</v>
      </c>
      <c r="AB15" s="132" t="b">
        <v>1</v>
      </c>
      <c r="AC15" s="132">
        <v>51</v>
      </c>
      <c r="AD15" s="132">
        <v>0.23499999999999999</v>
      </c>
    </row>
    <row r="16" spans="1:30" ht="14.4" x14ac:dyDescent="0.3">
      <c r="A16" s="132" t="s">
        <v>6946</v>
      </c>
      <c r="B16" s="132">
        <v>-1.21</v>
      </c>
      <c r="C16" s="132">
        <v>3.29</v>
      </c>
      <c r="D16" s="132">
        <v>4.4800000000000004</v>
      </c>
      <c r="E16" s="132">
        <v>15.2</v>
      </c>
      <c r="F16" s="132">
        <v>11.81</v>
      </c>
      <c r="G16" s="132" t="s">
        <v>486</v>
      </c>
      <c r="H16" s="132" t="s">
        <v>6947</v>
      </c>
      <c r="I16" s="132">
        <v>9</v>
      </c>
      <c r="J16" s="132">
        <v>-46</v>
      </c>
      <c r="K16" s="132">
        <v>-15</v>
      </c>
      <c r="L16" s="132" t="b">
        <v>1</v>
      </c>
      <c r="M16" s="132">
        <v>21.100999999999999</v>
      </c>
      <c r="N16" s="132">
        <v>2.742</v>
      </c>
      <c r="O16" s="132">
        <v>7.6970000000000001</v>
      </c>
      <c r="P16" s="132">
        <v>22.004999999999999</v>
      </c>
      <c r="Q16" s="132">
        <v>0.45200000000000001</v>
      </c>
      <c r="R16" s="132">
        <v>9.9450000000000003</v>
      </c>
      <c r="S16" s="132">
        <v>1.35</v>
      </c>
      <c r="T16" s="132">
        <v>-152.29300000000001</v>
      </c>
      <c r="U16" s="132">
        <v>41.75</v>
      </c>
      <c r="V16" s="132">
        <v>3</v>
      </c>
      <c r="W16" s="132">
        <v>10</v>
      </c>
      <c r="X16" s="132">
        <v>354</v>
      </c>
      <c r="Y16" s="132" t="s">
        <v>6947</v>
      </c>
      <c r="Z16" s="132" t="b">
        <v>0</v>
      </c>
      <c r="AA16" s="132">
        <v>0</v>
      </c>
      <c r="AB16" s="132" t="b">
        <v>1</v>
      </c>
      <c r="AC16" s="132">
        <v>55</v>
      </c>
      <c r="AD16" s="132">
        <v>0.17599999999999999</v>
      </c>
    </row>
    <row r="17" spans="1:30" ht="14.4" x14ac:dyDescent="0.3">
      <c r="A17" s="132" t="s">
        <v>6944</v>
      </c>
      <c r="B17" s="132">
        <v>0.57999999999999996</v>
      </c>
      <c r="C17" s="132">
        <v>-1.05</v>
      </c>
      <c r="D17" s="132">
        <v>3.72</v>
      </c>
      <c r="E17" s="132">
        <v>8.9499999999999993</v>
      </c>
      <c r="F17" s="132">
        <v>6.52</v>
      </c>
      <c r="G17" s="132" t="s">
        <v>486</v>
      </c>
      <c r="H17" s="132" t="s">
        <v>6945</v>
      </c>
      <c r="I17" s="132">
        <v>9</v>
      </c>
      <c r="J17" s="132">
        <v>-31</v>
      </c>
      <c r="K17" s="132">
        <v>-4</v>
      </c>
      <c r="L17" s="132" t="b">
        <v>1</v>
      </c>
      <c r="M17" s="132">
        <v>13.404</v>
      </c>
      <c r="N17" s="132">
        <v>2.3809999999999998</v>
      </c>
      <c r="O17" s="132">
        <v>5.6310000000000002</v>
      </c>
      <c r="P17" s="132">
        <v>13.427</v>
      </c>
      <c r="Q17" s="132">
        <v>0.309</v>
      </c>
      <c r="R17" s="132">
        <v>4.1420000000000003</v>
      </c>
      <c r="S17" s="132">
        <v>1.46</v>
      </c>
      <c r="T17" s="132">
        <v>-38.106000000000002</v>
      </c>
      <c r="U17" s="132">
        <v>41.5</v>
      </c>
      <c r="V17" s="132">
        <v>-75</v>
      </c>
      <c r="W17" s="132">
        <v>-78</v>
      </c>
      <c r="X17" s="132">
        <v>331</v>
      </c>
      <c r="Y17" s="132" t="s">
        <v>6945</v>
      </c>
      <c r="Z17" s="132" t="b">
        <v>0</v>
      </c>
      <c r="AA17" s="132">
        <v>0</v>
      </c>
      <c r="AB17" s="132" t="b">
        <v>1</v>
      </c>
      <c r="AC17" s="132">
        <v>46</v>
      </c>
      <c r="AD17" s="132">
        <v>0.11799999999999999</v>
      </c>
    </row>
    <row r="18" spans="1:30" ht="14.4" x14ac:dyDescent="0.3">
      <c r="A18" s="132" t="s">
        <v>6958</v>
      </c>
      <c r="B18" s="132">
        <v>1.78</v>
      </c>
      <c r="C18" s="132">
        <v>5.44</v>
      </c>
      <c r="D18" s="132">
        <v>5.48</v>
      </c>
      <c r="E18" s="132">
        <v>7.36</v>
      </c>
      <c r="F18" s="132">
        <v>5.68</v>
      </c>
      <c r="G18" s="132" t="s">
        <v>486</v>
      </c>
      <c r="H18" s="132" t="s">
        <v>6959</v>
      </c>
      <c r="I18" s="132">
        <v>9</v>
      </c>
      <c r="J18" s="132">
        <v>-30</v>
      </c>
      <c r="K18" s="132">
        <v>-5</v>
      </c>
      <c r="L18" s="132" t="b">
        <v>1</v>
      </c>
      <c r="M18" s="132">
        <v>6.8959999999999999</v>
      </c>
      <c r="N18" s="132">
        <v>2.3250000000000002</v>
      </c>
      <c r="O18" s="132">
        <v>2.9660000000000002</v>
      </c>
      <c r="P18" s="132">
        <v>7.0640000000000001</v>
      </c>
      <c r="Q18" s="132">
        <v>0.11</v>
      </c>
      <c r="R18" s="132">
        <v>0.77900000000000003</v>
      </c>
      <c r="S18" s="132">
        <v>0.9</v>
      </c>
      <c r="T18" s="132">
        <v>-93.415999999999997</v>
      </c>
      <c r="U18" s="132">
        <v>50.21</v>
      </c>
      <c r="V18" s="132">
        <v>-2</v>
      </c>
      <c r="W18" s="132">
        <v>-10</v>
      </c>
      <c r="X18" s="132">
        <v>444</v>
      </c>
      <c r="Y18" s="132" t="s">
        <v>6959</v>
      </c>
      <c r="Z18" s="132" t="b">
        <v>0</v>
      </c>
      <c r="AA18" s="132">
        <v>0</v>
      </c>
      <c r="AB18" s="132" t="b">
        <v>1</v>
      </c>
      <c r="AC18" s="132">
        <v>48</v>
      </c>
      <c r="AD18" s="132">
        <v>5.8999999999999997E-2</v>
      </c>
    </row>
    <row r="19" spans="1:30" ht="14.4" x14ac:dyDescent="0.3">
      <c r="U19" s="132"/>
      <c r="V19" s="132"/>
    </row>
    <row r="20" spans="1:30" ht="14.4" x14ac:dyDescent="0.3">
      <c r="U20" s="132"/>
      <c r="V20" s="132"/>
    </row>
    <row r="21" spans="1:30" ht="14.4" x14ac:dyDescent="0.3">
      <c r="U21" s="132"/>
      <c r="V21" s="132"/>
    </row>
    <row r="22" spans="1:30" ht="14.4" x14ac:dyDescent="0.3">
      <c r="U22" s="132"/>
      <c r="V22" s="132"/>
    </row>
    <row r="23" spans="1:30" ht="14.4" x14ac:dyDescent="0.3">
      <c r="U23" s="132"/>
      <c r="V23" s="132"/>
    </row>
    <row r="24" spans="1:30" ht="14.4" x14ac:dyDescent="0.3">
      <c r="U24" s="132"/>
      <c r="V24" s="132"/>
    </row>
    <row r="25" spans="1:30" ht="14.4" x14ac:dyDescent="0.3">
      <c r="U25" s="132"/>
      <c r="V25" s="132"/>
    </row>
    <row r="26" spans="1:30" ht="14.4" x14ac:dyDescent="0.3">
      <c r="U26" s="132"/>
      <c r="V26" s="132"/>
    </row>
    <row r="27" spans="1:30" ht="14.4" x14ac:dyDescent="0.3">
      <c r="U27" s="132"/>
      <c r="V27" s="132"/>
    </row>
    <row r="28" spans="1:30" ht="14.4" x14ac:dyDescent="0.3">
      <c r="U28" s="132"/>
      <c r="V28" s="132"/>
    </row>
    <row r="29" spans="1:30" ht="14.4" x14ac:dyDescent="0.3">
      <c r="U29" s="132"/>
      <c r="V29" s="132"/>
    </row>
    <row r="30" spans="1:30" ht="14.4" x14ac:dyDescent="0.3">
      <c r="U30" s="132"/>
      <c r="V30" s="132"/>
    </row>
    <row r="31" spans="1:30" ht="14.4" x14ac:dyDescent="0.3">
      <c r="U31" s="132"/>
      <c r="V31" s="132"/>
    </row>
    <row r="32" spans="1:30" ht="14.4" x14ac:dyDescent="0.3">
      <c r="U32" s="132"/>
      <c r="V32" s="132"/>
    </row>
    <row r="33" spans="21:29" ht="14.4" x14ac:dyDescent="0.3">
      <c r="U33" s="132"/>
      <c r="V33" s="132"/>
    </row>
    <row r="34" spans="21:29" ht="14.4" x14ac:dyDescent="0.3">
      <c r="U34" s="132"/>
      <c r="V34" s="132"/>
    </row>
    <row r="35" spans="21:29" ht="14.4" x14ac:dyDescent="0.3">
      <c r="U35" s="132"/>
      <c r="V35" s="132"/>
    </row>
    <row r="36" spans="21:29" ht="14.4" x14ac:dyDescent="0.3">
      <c r="U36" s="132"/>
      <c r="V36" s="132"/>
    </row>
    <row r="37" spans="21:29" ht="14.4" x14ac:dyDescent="0.3">
      <c r="U37" s="132"/>
      <c r="V37" s="132"/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21:29" ht="14.4" x14ac:dyDescent="0.3">
      <c r="U38" s="132"/>
      <c r="V38" s="132"/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21:29" ht="14.4" x14ac:dyDescent="0.3">
      <c r="U39" s="132"/>
      <c r="V39" s="132"/>
      <c r="Z39" s="132" t="s">
        <v>25</v>
      </c>
      <c r="AA39" s="132">
        <v>0</v>
      </c>
      <c r="AB39" s="132" t="s">
        <v>45</v>
      </c>
      <c r="AC39" s="132">
        <v>2.5999999999999999E-2</v>
      </c>
    </row>
  </sheetData>
  <conditionalFormatting sqref="O1:R104857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{63FAF4A4-CE0F-48F0-9E75-AA6628923411}</x14:id>
        </ext>
      </extLst>
    </cfRule>
  </conditionalFormatting>
  <conditionalFormatting sqref="T1:T104857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{D887A26A-0D74-487D-BFB6-BAD1ACBEAFD9}</x14:id>
        </ext>
      </extLst>
    </cfRule>
  </conditionalFormatting>
  <conditionalFormatting sqref="L1:L1048576">
    <cfRule type="containsText" dxfId="7" priority="10" operator="containsText" text="False">
      <formula>NOT(ISERROR(SEARCH("False",L1)))</formula>
    </cfRule>
  </conditionalFormatting>
  <conditionalFormatting sqref="S1:S1048576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{FECD7FF0-7EFA-47BC-95BE-98B0676D231E}</x14:id>
        </ext>
      </extLst>
    </cfRule>
  </conditionalFormatting>
  <conditionalFormatting sqref="B1:B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{634A83FB-4D6A-4A47-8814-10196E0635FF}</x14:id>
        </ext>
      </extLst>
    </cfRule>
  </conditionalFormatting>
  <conditionalFormatting sqref="C1:C104857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{55DFBF6C-6A81-4B9B-926A-B196E4D63D5C}</x14:id>
        </ext>
      </extLst>
    </cfRule>
  </conditionalFormatting>
  <conditionalFormatting sqref="D1:D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{59DBB924-AC19-4400-84F9-8CAB41FBAB5C}</x14:id>
        </ext>
      </extLst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{812C4D7F-5AE1-44AF-B811-D45B0720F179}</x14:id>
        </ext>
      </extLst>
    </cfRule>
  </conditionalFormatting>
  <conditionalFormatting sqref="F1:F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{DD8645F6-8D61-4262-9C10-662216DBF1CF}</x14:id>
        </ext>
      </extLst>
    </cfRule>
  </conditionalFormatting>
  <conditionalFormatting sqref="M1:M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5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25" right="0.25" top="0.75" bottom="0.75" header="0.3" footer="0.3"/>
  <pageSetup scale="34" fitToHeight="0" orientation="landscape" cellComments="atEnd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FAF4A4-CE0F-48F0-9E75-AA66289234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D887A26A-0D74-487D-BFB6-BAD1ACBEA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FECD7FF0-7EFA-47BC-95BE-98B0676D23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634A83FB-4D6A-4A47-8814-10196E0635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55DFBF6C-6A81-4B9B-926A-B196E4D63D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59DBB924-AC19-4400-84F9-8CAB41FBAB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812C4D7F-5AE1-44AF-B811-D45B0720F17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DD8645F6-8D61-4262-9C10-662216DBF1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6C38B-051D-4C33-9D36-B9D2CED2AE2D}">
  <sheetPr codeName="Tabelle24">
    <tabColor theme="9"/>
  </sheetPr>
  <dimension ref="A1:AD39"/>
  <sheetViews>
    <sheetView zoomScale="80" zoomScaleNormal="80" workbookViewId="0">
      <selection activeCell="G19" sqref="G19"/>
    </sheetView>
  </sheetViews>
  <sheetFormatPr baseColWidth="10" defaultColWidth="11.5546875" defaultRowHeight="15.6" x14ac:dyDescent="0.3"/>
  <cols>
    <col min="1" max="1" width="31.44140625" style="132" customWidth="1"/>
    <col min="2" max="7" width="11.5546875" style="132"/>
    <col min="8" max="8" width="29.6640625" style="132" bestFit="1" customWidth="1"/>
    <col min="9" max="14" width="11.5546875" style="132"/>
    <col min="15" max="15" width="11.6640625" style="132" customWidth="1"/>
    <col min="16" max="16" width="11.6640625" style="441" customWidth="1"/>
    <col min="17" max="18" width="11.6640625" style="132" customWidth="1"/>
    <col min="19" max="20" width="11.5546875" style="132"/>
    <col min="21" max="21" width="11.5546875" style="10"/>
    <col min="22" max="22" width="18" style="6" customWidth="1"/>
    <col min="23" max="24" width="11.5546875" style="132"/>
    <col min="25" max="25" width="65.5546875" style="132" bestFit="1" customWidth="1"/>
    <col min="26" max="16384" width="11.5546875" style="132"/>
  </cols>
  <sheetData>
    <row r="1" spans="1:30" ht="14.4" x14ac:dyDescent="0.3">
      <c r="A1" s="439">
        <v>45454.396018518521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441" t="s">
        <v>7701</v>
      </c>
      <c r="Q1" s="132" t="s">
        <v>7702</v>
      </c>
      <c r="R1" s="132" t="s">
        <v>7703</v>
      </c>
      <c r="S1" s="132" t="s">
        <v>6415</v>
      </c>
      <c r="T1" s="132" t="s">
        <v>6429</v>
      </c>
      <c r="U1" s="132" t="s">
        <v>492</v>
      </c>
      <c r="V1" s="132" t="s">
        <v>5690</v>
      </c>
      <c r="W1" s="132" t="s">
        <v>5708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2477</v>
      </c>
      <c r="AC1" s="132" t="s">
        <v>2794</v>
      </c>
      <c r="AD1" s="132" t="s">
        <v>17</v>
      </c>
    </row>
    <row r="2" spans="1:30" ht="14.4" x14ac:dyDescent="0.3">
      <c r="A2" s="439" t="s">
        <v>6887</v>
      </c>
      <c r="B2" s="132">
        <v>0.75</v>
      </c>
      <c r="C2" s="132">
        <v>1.33</v>
      </c>
      <c r="D2" s="132">
        <v>3.86</v>
      </c>
      <c r="E2" s="132">
        <v>12.1</v>
      </c>
      <c r="F2" s="132">
        <v>10.79</v>
      </c>
      <c r="G2" s="132" t="s">
        <v>486</v>
      </c>
      <c r="H2" s="132" t="s">
        <v>6888</v>
      </c>
      <c r="I2" s="132">
        <v>9</v>
      </c>
      <c r="J2" s="132">
        <v>-27</v>
      </c>
      <c r="K2" s="132">
        <v>-1</v>
      </c>
      <c r="L2" s="132" t="b">
        <v>1</v>
      </c>
      <c r="M2" s="132">
        <v>28.875</v>
      </c>
      <c r="N2" s="132">
        <v>1.2190000000000001</v>
      </c>
      <c r="O2" s="132">
        <v>23.684000000000001</v>
      </c>
      <c r="P2" s="441">
        <v>31.574000000000002</v>
      </c>
      <c r="Q2" s="132">
        <v>0.88300000000000001</v>
      </c>
      <c r="R2" s="132">
        <v>27.87</v>
      </c>
      <c r="S2" s="132">
        <v>0.98</v>
      </c>
      <c r="T2" s="132">
        <v>53.74</v>
      </c>
      <c r="U2" s="132">
        <v>2623.5889999999999</v>
      </c>
      <c r="V2" s="132">
        <v>-100</v>
      </c>
      <c r="W2" s="132">
        <v>-100</v>
      </c>
      <c r="X2" s="132">
        <v>7</v>
      </c>
      <c r="Y2" s="132" t="s">
        <v>6888</v>
      </c>
      <c r="Z2" s="132" t="b">
        <v>0</v>
      </c>
      <c r="AA2" s="132">
        <v>0</v>
      </c>
      <c r="AB2" s="132" t="b">
        <v>1</v>
      </c>
      <c r="AC2" s="132">
        <v>56</v>
      </c>
      <c r="AD2" s="132">
        <v>1</v>
      </c>
    </row>
    <row r="3" spans="1:30" ht="14.4" x14ac:dyDescent="0.3">
      <c r="A3" s="132" t="s">
        <v>536</v>
      </c>
      <c r="B3" s="132">
        <v>0.71</v>
      </c>
      <c r="C3" s="132">
        <v>1.51</v>
      </c>
      <c r="D3" s="132">
        <v>2.69</v>
      </c>
      <c r="E3" s="132">
        <v>10.41</v>
      </c>
      <c r="F3" s="132">
        <v>7.98</v>
      </c>
      <c r="G3" s="132" t="s">
        <v>486</v>
      </c>
      <c r="H3" s="132" t="s">
        <v>6878</v>
      </c>
      <c r="I3" s="132">
        <v>9</v>
      </c>
      <c r="J3" s="132">
        <v>-23</v>
      </c>
      <c r="K3" s="132">
        <v>0</v>
      </c>
      <c r="L3" s="132" t="b">
        <v>1</v>
      </c>
      <c r="M3" s="132">
        <v>18.931000000000001</v>
      </c>
      <c r="N3" s="132">
        <v>1.0449999999999999</v>
      </c>
      <c r="O3" s="132">
        <v>18.123000000000001</v>
      </c>
      <c r="P3" s="441">
        <v>19.948</v>
      </c>
      <c r="Q3" s="132">
        <v>0.81899999999999995</v>
      </c>
      <c r="R3" s="132">
        <v>16.338999999999999</v>
      </c>
      <c r="S3" s="132">
        <v>0.79</v>
      </c>
      <c r="T3" s="132">
        <v>-27.167999999999999</v>
      </c>
      <c r="U3" s="132">
        <v>523.54999999999995</v>
      </c>
      <c r="V3" s="132">
        <v>-100</v>
      </c>
      <c r="W3" s="132">
        <v>-100</v>
      </c>
      <c r="X3" s="132">
        <v>48</v>
      </c>
      <c r="Y3" s="132" t="s">
        <v>6878</v>
      </c>
      <c r="Z3" s="132" t="b">
        <v>0</v>
      </c>
      <c r="AA3" s="132">
        <v>0</v>
      </c>
      <c r="AB3" s="132" t="b">
        <v>1</v>
      </c>
      <c r="AC3" s="132">
        <v>53</v>
      </c>
      <c r="AD3" s="132">
        <v>0.92900000000000005</v>
      </c>
    </row>
    <row r="4" spans="1:30" ht="14.4" x14ac:dyDescent="0.3">
      <c r="A4" s="132" t="s">
        <v>534</v>
      </c>
      <c r="B4" s="132">
        <v>-0.27</v>
      </c>
      <c r="C4" s="132">
        <v>-1.1499999999999999</v>
      </c>
      <c r="D4" s="132">
        <v>0.43</v>
      </c>
      <c r="E4" s="132">
        <v>12.94</v>
      </c>
      <c r="F4" s="132">
        <v>9.7799999999999994</v>
      </c>
      <c r="G4" s="132" t="s">
        <v>486</v>
      </c>
      <c r="H4" s="132" t="s">
        <v>535</v>
      </c>
      <c r="I4" s="132">
        <v>9</v>
      </c>
      <c r="J4" s="132">
        <v>-26</v>
      </c>
      <c r="K4" s="132">
        <v>-2</v>
      </c>
      <c r="L4" s="132" t="b">
        <v>1</v>
      </c>
      <c r="M4" s="132">
        <v>25.826000000000001</v>
      </c>
      <c r="N4" s="132">
        <v>1.5660000000000001</v>
      </c>
      <c r="O4" s="132">
        <v>16.489999999999998</v>
      </c>
      <c r="P4" s="441">
        <v>27.843</v>
      </c>
      <c r="Q4" s="132">
        <v>0.78600000000000003</v>
      </c>
      <c r="R4" s="132">
        <v>21.888999999999999</v>
      </c>
      <c r="S4" s="132">
        <v>0.98</v>
      </c>
      <c r="T4" s="132">
        <v>-52.506</v>
      </c>
      <c r="U4" s="132">
        <v>18557.269</v>
      </c>
      <c r="V4" s="132">
        <v>-100</v>
      </c>
      <c r="W4" s="132">
        <v>-100</v>
      </c>
      <c r="X4" s="132">
        <v>1</v>
      </c>
      <c r="Y4" s="132" t="s">
        <v>535</v>
      </c>
      <c r="Z4" s="132" t="b">
        <v>0</v>
      </c>
      <c r="AA4" s="132">
        <v>0</v>
      </c>
      <c r="AB4" s="132" t="b">
        <v>1</v>
      </c>
      <c r="AC4" s="132">
        <v>53</v>
      </c>
      <c r="AD4" s="132">
        <v>0.85699999999999998</v>
      </c>
    </row>
    <row r="5" spans="1:30" ht="14.4" x14ac:dyDescent="0.3">
      <c r="A5" s="132" t="s">
        <v>6893</v>
      </c>
      <c r="B5" s="132">
        <v>-0.2</v>
      </c>
      <c r="C5" s="132">
        <v>-0.92</v>
      </c>
      <c r="D5" s="132">
        <v>11.49</v>
      </c>
      <c r="E5" s="132">
        <v>12.67</v>
      </c>
      <c r="F5" s="132">
        <v>13.29</v>
      </c>
      <c r="G5" s="132" t="s">
        <v>486</v>
      </c>
      <c r="H5" s="132" t="s">
        <v>6894</v>
      </c>
      <c r="I5" s="132">
        <v>9</v>
      </c>
      <c r="J5" s="132">
        <v>-53</v>
      </c>
      <c r="K5" s="132">
        <v>-41</v>
      </c>
      <c r="L5" s="132" t="b">
        <v>1</v>
      </c>
      <c r="M5" s="132">
        <v>51.375</v>
      </c>
      <c r="N5" s="132">
        <v>3.4710000000000001</v>
      </c>
      <c r="O5" s="132">
        <v>14.802</v>
      </c>
      <c r="P5" s="441">
        <v>60.167999999999999</v>
      </c>
      <c r="Q5" s="132">
        <v>0.76</v>
      </c>
      <c r="R5" s="132">
        <v>45.701000000000001</v>
      </c>
      <c r="S5" s="132">
        <v>1.82</v>
      </c>
      <c r="T5" s="132">
        <v>-32.918999999999997</v>
      </c>
      <c r="U5" s="132">
        <v>18366.949000000001</v>
      </c>
      <c r="V5" s="132">
        <v>-100</v>
      </c>
      <c r="W5" s="132">
        <v>-100</v>
      </c>
      <c r="X5" s="132">
        <v>0</v>
      </c>
      <c r="Y5" s="132" t="s">
        <v>6894</v>
      </c>
      <c r="Z5" s="132" t="b">
        <v>0</v>
      </c>
      <c r="AA5" s="132">
        <v>0</v>
      </c>
      <c r="AB5" s="132" t="b">
        <v>0</v>
      </c>
      <c r="AC5" s="132">
        <v>49</v>
      </c>
      <c r="AD5" s="132">
        <v>0.78600000000000003</v>
      </c>
    </row>
    <row r="6" spans="1:30" ht="14.4" x14ac:dyDescent="0.3">
      <c r="A6" s="132" t="s">
        <v>538</v>
      </c>
      <c r="B6" s="132">
        <v>0.95</v>
      </c>
      <c r="C6" s="132">
        <v>0.26</v>
      </c>
      <c r="D6" s="132">
        <v>0.14000000000000001</v>
      </c>
      <c r="E6" s="132">
        <v>13.39</v>
      </c>
      <c r="F6" s="132">
        <v>8.8800000000000008</v>
      </c>
      <c r="G6" s="132" t="s">
        <v>486</v>
      </c>
      <c r="H6" s="132" t="s">
        <v>6879</v>
      </c>
      <c r="I6" s="132">
        <v>9</v>
      </c>
      <c r="J6" s="132">
        <v>-25</v>
      </c>
      <c r="K6" s="132">
        <v>-1</v>
      </c>
      <c r="L6" s="132" t="b">
        <v>1</v>
      </c>
      <c r="M6" s="132">
        <v>18.463000000000001</v>
      </c>
      <c r="N6" s="132">
        <v>1.7609999999999999</v>
      </c>
      <c r="O6" s="132">
        <v>10.486000000000001</v>
      </c>
      <c r="P6" s="441">
        <v>19.221</v>
      </c>
      <c r="Q6" s="132">
        <v>0.59799999999999998</v>
      </c>
      <c r="R6" s="132">
        <v>11.5</v>
      </c>
      <c r="S6" s="132">
        <v>1.01</v>
      </c>
      <c r="T6" s="132">
        <v>-34.826999999999998</v>
      </c>
      <c r="U6" s="132">
        <v>5051.3100000000004</v>
      </c>
      <c r="V6" s="132">
        <v>-100</v>
      </c>
      <c r="W6" s="132">
        <v>-100</v>
      </c>
      <c r="X6" s="132">
        <v>3</v>
      </c>
      <c r="Y6" s="132" t="s">
        <v>6879</v>
      </c>
      <c r="Z6" s="132" t="b">
        <v>1</v>
      </c>
      <c r="AA6" s="132">
        <v>0</v>
      </c>
      <c r="AB6" s="132" t="b">
        <v>1</v>
      </c>
      <c r="AC6" s="132">
        <v>51</v>
      </c>
      <c r="AD6" s="132">
        <v>0.71399999999999997</v>
      </c>
    </row>
    <row r="7" spans="1:30" ht="14.4" x14ac:dyDescent="0.3">
      <c r="A7" s="132" t="s">
        <v>6889</v>
      </c>
      <c r="B7" s="132">
        <v>0.11</v>
      </c>
      <c r="C7" s="132">
        <v>6.07</v>
      </c>
      <c r="D7" s="132">
        <v>5.4</v>
      </c>
      <c r="E7" s="132">
        <v>8.1</v>
      </c>
      <c r="F7" s="132">
        <v>8.56</v>
      </c>
      <c r="G7" s="132" t="s">
        <v>486</v>
      </c>
      <c r="H7" s="132" t="s">
        <v>6890</v>
      </c>
      <c r="I7" s="132">
        <v>9</v>
      </c>
      <c r="J7" s="132">
        <v>-17</v>
      </c>
      <c r="K7" s="132">
        <v>0</v>
      </c>
      <c r="L7" s="132" t="b">
        <v>1</v>
      </c>
      <c r="M7" s="132">
        <v>11.319000000000001</v>
      </c>
      <c r="N7" s="132">
        <v>1.194</v>
      </c>
      <c r="O7" s="132">
        <v>9.4789999999999992</v>
      </c>
      <c r="P7" s="441">
        <v>11.404</v>
      </c>
      <c r="Q7" s="132">
        <v>0.55500000000000005</v>
      </c>
      <c r="R7" s="132">
        <v>6.3319999999999999</v>
      </c>
      <c r="S7" s="132">
        <v>1.99</v>
      </c>
      <c r="T7" s="132">
        <v>101.23399999999999</v>
      </c>
      <c r="U7" s="132">
        <v>23290.15</v>
      </c>
      <c r="V7" s="132">
        <v>-100</v>
      </c>
      <c r="W7" s="132">
        <v>-100</v>
      </c>
      <c r="X7" s="132">
        <v>0</v>
      </c>
      <c r="Y7" s="132" t="s">
        <v>6890</v>
      </c>
      <c r="Z7" s="132" t="b">
        <v>1</v>
      </c>
      <c r="AA7" s="132">
        <v>0</v>
      </c>
      <c r="AB7" s="132" t="b">
        <v>1</v>
      </c>
      <c r="AC7" s="132">
        <v>52</v>
      </c>
      <c r="AD7" s="132">
        <v>0.64300000000000002</v>
      </c>
    </row>
    <row r="8" spans="1:30" ht="14.4" x14ac:dyDescent="0.3">
      <c r="A8" s="132" t="s">
        <v>6882</v>
      </c>
      <c r="B8" s="132">
        <v>-0.48</v>
      </c>
      <c r="C8" s="132">
        <v>-2.2599999999999998</v>
      </c>
      <c r="D8" s="132">
        <v>-1.51</v>
      </c>
      <c r="E8" s="132">
        <v>4.99</v>
      </c>
      <c r="F8" s="132">
        <v>3.29</v>
      </c>
      <c r="G8" s="132" t="s">
        <v>486</v>
      </c>
      <c r="H8" s="132" t="s">
        <v>6883</v>
      </c>
      <c r="I8" s="132">
        <v>9</v>
      </c>
      <c r="J8" s="132">
        <v>-18</v>
      </c>
      <c r="K8" s="132">
        <v>-3</v>
      </c>
      <c r="L8" s="132" t="b">
        <v>1</v>
      </c>
      <c r="M8" s="132">
        <v>11.317</v>
      </c>
      <c r="N8" s="132">
        <v>1.194</v>
      </c>
      <c r="O8" s="132">
        <v>9.4779999999999998</v>
      </c>
      <c r="P8" s="441">
        <v>11.804</v>
      </c>
      <c r="Q8" s="132">
        <v>0.55200000000000005</v>
      </c>
      <c r="R8" s="132">
        <v>6.52</v>
      </c>
      <c r="S8" s="132">
        <v>0.98</v>
      </c>
      <c r="T8" s="132">
        <v>-89.120999999999995</v>
      </c>
      <c r="U8" s="132">
        <v>33.24</v>
      </c>
      <c r="V8" s="132">
        <v>-20</v>
      </c>
      <c r="W8" s="132">
        <v>-26</v>
      </c>
      <c r="X8" s="132">
        <v>614</v>
      </c>
      <c r="Y8" s="132" t="s">
        <v>6883</v>
      </c>
      <c r="Z8" s="132" t="b">
        <v>1</v>
      </c>
      <c r="AA8" s="132">
        <v>0</v>
      </c>
      <c r="AB8" s="132" t="b">
        <v>0</v>
      </c>
      <c r="AC8" s="132">
        <v>50</v>
      </c>
      <c r="AD8" s="132">
        <v>0.57099999999999995</v>
      </c>
    </row>
    <row r="9" spans="1:30" ht="14.4" x14ac:dyDescent="0.3">
      <c r="A9" s="132" t="s">
        <v>488</v>
      </c>
      <c r="B9" s="132">
        <v>1.18</v>
      </c>
      <c r="C9" s="132">
        <v>2.66</v>
      </c>
      <c r="D9" s="132">
        <v>2.09</v>
      </c>
      <c r="E9" s="132">
        <v>13.07</v>
      </c>
      <c r="F9" s="132">
        <v>10.59</v>
      </c>
      <c r="G9" s="132" t="s">
        <v>486</v>
      </c>
      <c r="H9" s="132" t="s">
        <v>490</v>
      </c>
      <c r="I9" s="132">
        <v>9</v>
      </c>
      <c r="J9" s="132">
        <v>-25</v>
      </c>
      <c r="K9" s="132">
        <v>0</v>
      </c>
      <c r="L9" s="132" t="b">
        <v>1</v>
      </c>
      <c r="M9" s="132">
        <v>14.776</v>
      </c>
      <c r="N9" s="132">
        <v>1.64</v>
      </c>
      <c r="O9" s="132">
        <v>9.0079999999999991</v>
      </c>
      <c r="P9" s="441">
        <v>15.189</v>
      </c>
      <c r="Q9" s="132">
        <v>0.53100000000000003</v>
      </c>
      <c r="R9" s="132">
        <v>8.06</v>
      </c>
      <c r="S9" s="132">
        <v>0.91</v>
      </c>
      <c r="T9" s="132">
        <v>-13.425000000000001</v>
      </c>
      <c r="U9" s="132">
        <v>534.01</v>
      </c>
      <c r="V9" s="132">
        <v>-19</v>
      </c>
      <c r="W9" s="132">
        <v>-28</v>
      </c>
      <c r="X9" s="132">
        <v>41</v>
      </c>
      <c r="Y9" s="132" t="s">
        <v>490</v>
      </c>
      <c r="Z9" s="132" t="b">
        <v>1</v>
      </c>
      <c r="AA9" s="132">
        <v>0</v>
      </c>
      <c r="AB9" s="132" t="b">
        <v>1</v>
      </c>
      <c r="AC9" s="132">
        <v>50</v>
      </c>
      <c r="AD9" s="132">
        <v>0.5</v>
      </c>
    </row>
    <row r="10" spans="1:30" ht="14.4" x14ac:dyDescent="0.3">
      <c r="A10" s="132" t="s">
        <v>6874</v>
      </c>
      <c r="B10" s="132">
        <v>1.2</v>
      </c>
      <c r="C10" s="132">
        <v>2.5499999999999998</v>
      </c>
      <c r="D10" s="132">
        <v>1.76</v>
      </c>
      <c r="E10" s="132">
        <v>12.82</v>
      </c>
      <c r="F10" s="132">
        <v>10.35</v>
      </c>
      <c r="G10" s="132" t="s">
        <v>486</v>
      </c>
      <c r="H10" s="132" t="s">
        <v>6875</v>
      </c>
      <c r="I10" s="132">
        <v>9</v>
      </c>
      <c r="J10" s="132">
        <v>-25</v>
      </c>
      <c r="K10" s="132">
        <v>0</v>
      </c>
      <c r="L10" s="132" t="b">
        <v>1</v>
      </c>
      <c r="M10" s="132">
        <v>14.586</v>
      </c>
      <c r="N10" s="132">
        <v>1.623</v>
      </c>
      <c r="O10" s="132">
        <v>8.9879999999999995</v>
      </c>
      <c r="P10" s="441">
        <v>14.999000000000001</v>
      </c>
      <c r="Q10" s="132">
        <v>0.52900000000000003</v>
      </c>
      <c r="R10" s="132">
        <v>7.9390000000000001</v>
      </c>
      <c r="S10" s="132">
        <v>0.9</v>
      </c>
      <c r="T10" s="132">
        <v>-12.433</v>
      </c>
      <c r="U10" s="132">
        <v>5346.99</v>
      </c>
      <c r="V10" s="132">
        <v>-50</v>
      </c>
      <c r="W10" s="132">
        <v>-53</v>
      </c>
      <c r="X10" s="132">
        <v>4</v>
      </c>
      <c r="Y10" s="132" t="s">
        <v>6875</v>
      </c>
      <c r="Z10" s="132" t="b">
        <v>1</v>
      </c>
      <c r="AA10" s="132">
        <v>0</v>
      </c>
      <c r="AB10" s="132" t="b">
        <v>1</v>
      </c>
      <c r="AC10" s="132">
        <v>49</v>
      </c>
      <c r="AD10" s="132">
        <v>0.42899999999999999</v>
      </c>
    </row>
    <row r="11" spans="1:30" ht="14.4" x14ac:dyDescent="0.3">
      <c r="A11" s="132" t="s">
        <v>6891</v>
      </c>
      <c r="B11" s="132">
        <v>3.27</v>
      </c>
      <c r="C11" s="132">
        <v>-0.82</v>
      </c>
      <c r="D11" s="132">
        <v>-0.54</v>
      </c>
      <c r="E11" s="132">
        <v>7.11</v>
      </c>
      <c r="F11" s="132">
        <v>10.24</v>
      </c>
      <c r="G11" s="132" t="s">
        <v>486</v>
      </c>
      <c r="H11" s="132" t="s">
        <v>6892</v>
      </c>
      <c r="I11" s="132">
        <v>9</v>
      </c>
      <c r="J11" s="132">
        <v>-35</v>
      </c>
      <c r="K11" s="132">
        <v>-18</v>
      </c>
      <c r="L11" s="132" t="b">
        <v>1</v>
      </c>
      <c r="M11" s="132">
        <v>13.614000000000001</v>
      </c>
      <c r="N11" s="132">
        <v>2.2130000000000001</v>
      </c>
      <c r="O11" s="132">
        <v>6.1529999999999996</v>
      </c>
      <c r="P11" s="441">
        <v>13.73</v>
      </c>
      <c r="Q11" s="132">
        <v>0.34100000000000003</v>
      </c>
      <c r="R11" s="132">
        <v>4.6870000000000003</v>
      </c>
      <c r="S11" s="132">
        <v>1.27</v>
      </c>
      <c r="T11" s="132">
        <v>95.980999999999995</v>
      </c>
      <c r="U11" s="132">
        <v>2722.67</v>
      </c>
      <c r="V11" s="132">
        <v>28</v>
      </c>
      <c r="W11" s="132">
        <v>52</v>
      </c>
      <c r="X11" s="132">
        <v>5</v>
      </c>
      <c r="Y11" s="132" t="s">
        <v>6892</v>
      </c>
      <c r="Z11" s="132" t="b">
        <v>1</v>
      </c>
      <c r="AA11" s="132">
        <v>0</v>
      </c>
      <c r="AB11" s="132" t="b">
        <v>1</v>
      </c>
      <c r="AC11" s="132">
        <v>47</v>
      </c>
      <c r="AD11" s="132">
        <v>0.35699999999999998</v>
      </c>
    </row>
    <row r="12" spans="1:30" ht="14.4" x14ac:dyDescent="0.3">
      <c r="A12" s="132" t="s">
        <v>6880</v>
      </c>
      <c r="B12" s="132">
        <v>2.15</v>
      </c>
      <c r="C12" s="132">
        <v>4.9000000000000004</v>
      </c>
      <c r="D12" s="132">
        <v>4.09</v>
      </c>
      <c r="E12" s="132">
        <v>13.53</v>
      </c>
      <c r="F12" s="132">
        <v>10.88</v>
      </c>
      <c r="G12" s="132" t="s">
        <v>486</v>
      </c>
      <c r="H12" s="132" t="s">
        <v>6881</v>
      </c>
      <c r="I12" s="132">
        <v>9</v>
      </c>
      <c r="J12" s="132">
        <v>-36</v>
      </c>
      <c r="K12" s="132">
        <v>0</v>
      </c>
      <c r="L12" s="132" t="b">
        <v>1</v>
      </c>
      <c r="M12" s="132">
        <v>11.707000000000001</v>
      </c>
      <c r="N12" s="132">
        <v>2.0920000000000001</v>
      </c>
      <c r="O12" s="132">
        <v>5.5949999999999998</v>
      </c>
      <c r="P12" s="441">
        <v>11.858000000000001</v>
      </c>
      <c r="Q12" s="132">
        <v>0.30499999999999999</v>
      </c>
      <c r="R12" s="132">
        <v>3.621</v>
      </c>
      <c r="S12" s="132">
        <v>1.1499999999999999</v>
      </c>
      <c r="T12" s="132">
        <v>-9.2910000000000004</v>
      </c>
      <c r="U12" s="132">
        <v>19000.951000000001</v>
      </c>
      <c r="V12" s="132">
        <v>-88</v>
      </c>
      <c r="W12" s="132">
        <v>-89</v>
      </c>
      <c r="X12" s="132">
        <v>0</v>
      </c>
      <c r="Y12" s="132" t="s">
        <v>6881</v>
      </c>
      <c r="Z12" s="132" t="b">
        <v>1</v>
      </c>
      <c r="AA12" s="132">
        <v>0</v>
      </c>
      <c r="AB12" s="132" t="b">
        <v>1</v>
      </c>
      <c r="AC12" s="132">
        <v>46</v>
      </c>
      <c r="AD12" s="132">
        <v>0.28599999999999998</v>
      </c>
    </row>
    <row r="13" spans="1:30" ht="14.4" x14ac:dyDescent="0.3">
      <c r="A13" s="132" t="s">
        <v>6884</v>
      </c>
      <c r="B13" s="132">
        <v>-0.25</v>
      </c>
      <c r="C13" s="132">
        <v>-0.97</v>
      </c>
      <c r="D13" s="132">
        <v>-3.2</v>
      </c>
      <c r="E13" s="132">
        <v>6.67</v>
      </c>
      <c r="F13" s="132">
        <v>4.91</v>
      </c>
      <c r="G13" s="132" t="s">
        <v>486</v>
      </c>
      <c r="H13" s="132" t="s">
        <v>9182</v>
      </c>
      <c r="I13" s="132">
        <v>9</v>
      </c>
      <c r="J13" s="132">
        <v>-22</v>
      </c>
      <c r="K13" s="132">
        <v>-3</v>
      </c>
      <c r="L13" s="132" t="b">
        <v>1</v>
      </c>
      <c r="M13" s="132">
        <v>8.5329999999999995</v>
      </c>
      <c r="N13" s="132">
        <v>1.7090000000000001</v>
      </c>
      <c r="O13" s="132">
        <v>4.9930000000000003</v>
      </c>
      <c r="P13" s="441">
        <v>8.7119999999999997</v>
      </c>
      <c r="Q13" s="132">
        <v>0.25600000000000001</v>
      </c>
      <c r="R13" s="132">
        <v>2.2309999999999999</v>
      </c>
      <c r="S13" s="132">
        <v>0.89</v>
      </c>
      <c r="T13" s="132">
        <v>-39.543999999999997</v>
      </c>
      <c r="U13" s="132">
        <v>6655.9</v>
      </c>
      <c r="V13" s="132"/>
      <c r="X13" s="132">
        <v>3</v>
      </c>
      <c r="Y13" s="132" t="s">
        <v>9182</v>
      </c>
      <c r="Z13" s="132" t="b">
        <v>1</v>
      </c>
      <c r="AA13" s="132">
        <v>0</v>
      </c>
      <c r="AB13" s="132" t="b">
        <v>0</v>
      </c>
      <c r="AC13" s="132">
        <v>51</v>
      </c>
      <c r="AD13" s="132">
        <v>0.214</v>
      </c>
    </row>
    <row r="14" spans="1:30" ht="14.4" x14ac:dyDescent="0.3">
      <c r="A14" s="132" t="s">
        <v>6876</v>
      </c>
      <c r="B14" s="132">
        <v>-0.61</v>
      </c>
      <c r="C14" s="132">
        <v>1.19</v>
      </c>
      <c r="D14" s="132">
        <v>-5.0999999999999996</v>
      </c>
      <c r="E14" s="132">
        <v>8.73</v>
      </c>
      <c r="F14" s="132">
        <v>8.1999999999999993</v>
      </c>
      <c r="G14" s="132" t="s">
        <v>486</v>
      </c>
      <c r="H14" s="132" t="s">
        <v>6877</v>
      </c>
      <c r="I14" s="132">
        <v>9</v>
      </c>
      <c r="J14" s="132">
        <v>-19</v>
      </c>
      <c r="K14" s="132">
        <v>-5</v>
      </c>
      <c r="L14" s="132" t="b">
        <v>1</v>
      </c>
      <c r="M14" s="132">
        <v>7.3289999999999997</v>
      </c>
      <c r="N14" s="132">
        <v>3.15</v>
      </c>
      <c r="O14" s="132">
        <v>2.327</v>
      </c>
      <c r="P14" s="441">
        <v>7.5</v>
      </c>
      <c r="Q14" s="132">
        <v>6.8000000000000005E-2</v>
      </c>
      <c r="R14" s="132">
        <v>0.51400000000000001</v>
      </c>
      <c r="S14" s="132">
        <v>1.26</v>
      </c>
      <c r="T14" s="132">
        <v>-4.0289999999999999</v>
      </c>
      <c r="U14" s="132">
        <v>38683.93</v>
      </c>
      <c r="V14" s="132">
        <v>-100</v>
      </c>
      <c r="W14" s="132">
        <v>-100</v>
      </c>
      <c r="X14" s="132">
        <v>0</v>
      </c>
      <c r="Y14" s="132" t="s">
        <v>6877</v>
      </c>
      <c r="Z14" s="132" t="b">
        <v>1</v>
      </c>
      <c r="AA14" s="132">
        <v>0</v>
      </c>
      <c r="AB14" s="132" t="b">
        <v>1</v>
      </c>
      <c r="AC14" s="132">
        <v>46</v>
      </c>
      <c r="AD14" s="132">
        <v>0.14299999999999999</v>
      </c>
    </row>
    <row r="15" spans="1:30" ht="14.4" x14ac:dyDescent="0.3">
      <c r="A15" s="132" t="s">
        <v>6885</v>
      </c>
      <c r="B15" s="132">
        <v>0.59</v>
      </c>
      <c r="C15" s="132">
        <v>-1.49</v>
      </c>
      <c r="D15" s="132">
        <v>-2.5299999999999998</v>
      </c>
      <c r="E15" s="132">
        <v>4.1100000000000003</v>
      </c>
      <c r="F15" s="132">
        <v>1.7</v>
      </c>
      <c r="G15" s="132" t="s">
        <v>486</v>
      </c>
      <c r="H15" s="132" t="s">
        <v>6886</v>
      </c>
      <c r="I15" s="132">
        <v>9</v>
      </c>
      <c r="J15" s="132">
        <v>-22</v>
      </c>
      <c r="K15" s="132">
        <v>-3</v>
      </c>
      <c r="L15" s="132" t="b">
        <v>1</v>
      </c>
      <c r="M15" s="132">
        <v>1.4279999999999999</v>
      </c>
      <c r="N15" s="132">
        <v>1.3939999999999999</v>
      </c>
      <c r="O15" s="132">
        <v>1.024</v>
      </c>
      <c r="P15" s="441">
        <v>1.391</v>
      </c>
      <c r="Q15" s="132">
        <v>1.4E-2</v>
      </c>
      <c r="R15" s="132">
        <v>0.02</v>
      </c>
      <c r="S15" s="132">
        <v>0.94</v>
      </c>
      <c r="T15" s="132">
        <v>-23.81</v>
      </c>
      <c r="U15" s="132">
        <v>38798.987999999998</v>
      </c>
      <c r="V15" s="132">
        <v>-19</v>
      </c>
      <c r="W15" s="132">
        <v>-21</v>
      </c>
      <c r="X15" s="132">
        <v>0</v>
      </c>
      <c r="Y15" s="132" t="s">
        <v>6886</v>
      </c>
      <c r="Z15" s="132" t="b">
        <v>1</v>
      </c>
      <c r="AA15" s="132">
        <v>0</v>
      </c>
      <c r="AB15" s="132" t="b">
        <v>0</v>
      </c>
      <c r="AC15" s="132">
        <v>50</v>
      </c>
      <c r="AD15" s="132">
        <v>7.0999999999999994E-2</v>
      </c>
    </row>
    <row r="16" spans="1:30" ht="14.4" x14ac:dyDescent="0.3">
      <c r="U16" s="132"/>
      <c r="V16" s="132"/>
      <c r="AC16" s="132">
        <v>53</v>
      </c>
      <c r="AD16" s="132">
        <v>0.58799999999999997</v>
      </c>
    </row>
    <row r="17" spans="12:30" ht="14.4" x14ac:dyDescent="0.3">
      <c r="U17" s="132"/>
      <c r="V17" s="132"/>
      <c r="AC17" s="132">
        <v>49</v>
      </c>
      <c r="AD17" s="132">
        <v>0.55900000000000005</v>
      </c>
    </row>
    <row r="18" spans="12:30" ht="14.4" x14ac:dyDescent="0.3">
      <c r="U18" s="132"/>
      <c r="V18" s="132"/>
      <c r="AB18" s="132" t="b">
        <v>1</v>
      </c>
      <c r="AC18" s="132">
        <v>49</v>
      </c>
      <c r="AD18" s="132">
        <v>0.52900000000000003</v>
      </c>
    </row>
    <row r="19" spans="12:30" ht="14.4" x14ac:dyDescent="0.3">
      <c r="U19" s="132"/>
      <c r="V19" s="132"/>
      <c r="AB19" s="132" t="b">
        <v>1</v>
      </c>
      <c r="AC19" s="132">
        <v>56</v>
      </c>
      <c r="AD19" s="132">
        <v>0.5</v>
      </c>
    </row>
    <row r="20" spans="12:30" ht="14.4" x14ac:dyDescent="0.3">
      <c r="U20" s="132"/>
      <c r="V20" s="132"/>
      <c r="AB20" s="132" t="b">
        <v>1</v>
      </c>
      <c r="AC20" s="132">
        <v>52</v>
      </c>
      <c r="AD20" s="132">
        <v>0.47099999999999997</v>
      </c>
    </row>
    <row r="21" spans="12:30" ht="14.4" x14ac:dyDescent="0.3">
      <c r="U21" s="132"/>
      <c r="V21" s="132"/>
      <c r="AB21" s="132" t="b">
        <v>1</v>
      </c>
      <c r="AC21" s="132">
        <v>54</v>
      </c>
      <c r="AD21" s="132">
        <v>0.441</v>
      </c>
    </row>
    <row r="22" spans="12:30" ht="14.4" x14ac:dyDescent="0.3">
      <c r="U22" s="132"/>
      <c r="V22" s="132"/>
      <c r="AB22" s="132" t="b">
        <v>1</v>
      </c>
      <c r="AC22" s="132">
        <v>54</v>
      </c>
      <c r="AD22" s="132">
        <v>0.41199999999999998</v>
      </c>
    </row>
    <row r="23" spans="12:30" ht="14.4" x14ac:dyDescent="0.3">
      <c r="L23" s="132">
        <f>1.8/16*100/5</f>
        <v>2.25</v>
      </c>
      <c r="U23" s="132"/>
      <c r="V23" s="132"/>
      <c r="AB23" s="132" t="b">
        <v>1</v>
      </c>
      <c r="AC23" s="132">
        <v>52</v>
      </c>
      <c r="AD23" s="132">
        <v>0.38200000000000001</v>
      </c>
    </row>
    <row r="24" spans="12:30" ht="14.4" x14ac:dyDescent="0.3">
      <c r="U24" s="132"/>
      <c r="V24" s="132"/>
      <c r="AB24" s="132" t="b">
        <v>1</v>
      </c>
      <c r="AC24" s="132">
        <v>52</v>
      </c>
      <c r="AD24" s="132">
        <v>0.35299999999999998</v>
      </c>
    </row>
    <row r="25" spans="12:30" ht="14.4" x14ac:dyDescent="0.3">
      <c r="U25" s="132"/>
      <c r="V25" s="132"/>
      <c r="AB25" s="132" t="b">
        <v>1</v>
      </c>
      <c r="AC25" s="132">
        <v>54</v>
      </c>
      <c r="AD25" s="132">
        <v>0.32400000000000001</v>
      </c>
    </row>
    <row r="26" spans="12:30" ht="14.4" x14ac:dyDescent="0.3">
      <c r="U26" s="132"/>
      <c r="V26" s="132"/>
      <c r="AB26" s="132" t="b">
        <v>1</v>
      </c>
      <c r="AC26" s="132">
        <v>55</v>
      </c>
      <c r="AD26" s="132">
        <v>0.29399999999999998</v>
      </c>
    </row>
    <row r="27" spans="12:30" ht="14.4" x14ac:dyDescent="0.3">
      <c r="U27" s="132"/>
      <c r="V27" s="132"/>
      <c r="AB27" s="132" t="b">
        <v>1</v>
      </c>
      <c r="AC27" s="132">
        <v>45</v>
      </c>
      <c r="AD27" s="132">
        <v>0.26500000000000001</v>
      </c>
    </row>
    <row r="28" spans="12:30" ht="14.4" x14ac:dyDescent="0.3">
      <c r="U28" s="132"/>
      <c r="V28" s="132"/>
      <c r="AB28" s="132" t="b">
        <v>1</v>
      </c>
      <c r="AC28" s="132">
        <v>54</v>
      </c>
      <c r="AD28" s="132">
        <v>0.23499999999999999</v>
      </c>
    </row>
    <row r="29" spans="12:30" ht="14.4" x14ac:dyDescent="0.3">
      <c r="U29" s="132"/>
      <c r="V29" s="132"/>
      <c r="AB29" s="132" t="b">
        <v>1</v>
      </c>
      <c r="AC29" s="132">
        <v>53</v>
      </c>
      <c r="AD29" s="132">
        <v>0.20599999999999999</v>
      </c>
    </row>
    <row r="30" spans="12:30" ht="14.4" x14ac:dyDescent="0.3">
      <c r="U30" s="132"/>
      <c r="V30" s="132"/>
      <c r="AB30" s="132" t="b">
        <v>0</v>
      </c>
      <c r="AC30" s="132">
        <v>53</v>
      </c>
      <c r="AD30" s="132">
        <v>0.17599999999999999</v>
      </c>
    </row>
    <row r="31" spans="12:30" ht="14.4" x14ac:dyDescent="0.3">
      <c r="U31" s="132"/>
      <c r="V31" s="132"/>
      <c r="AB31" s="132" t="b">
        <v>1</v>
      </c>
      <c r="AC31" s="132">
        <v>53</v>
      </c>
      <c r="AD31" s="132">
        <v>0.14699999999999999</v>
      </c>
    </row>
    <row r="32" spans="12:30" ht="14.4" x14ac:dyDescent="0.3">
      <c r="U32" s="132"/>
      <c r="V32" s="132"/>
      <c r="AB32" s="132" t="b">
        <v>0</v>
      </c>
      <c r="AC32" s="132">
        <v>50</v>
      </c>
      <c r="AD32" s="132">
        <v>0.11799999999999999</v>
      </c>
    </row>
    <row r="33" spans="21:30" ht="14.4" x14ac:dyDescent="0.3">
      <c r="U33" s="132"/>
      <c r="V33" s="132"/>
      <c r="AB33" s="132" t="b">
        <v>0</v>
      </c>
      <c r="AC33" s="132">
        <v>42</v>
      </c>
      <c r="AD33" s="132">
        <v>8.7999999999999995E-2</v>
      </c>
    </row>
    <row r="34" spans="21:30" ht="14.4" x14ac:dyDescent="0.3">
      <c r="U34" s="132"/>
      <c r="V34" s="132"/>
      <c r="AB34" s="132" t="b">
        <v>0</v>
      </c>
      <c r="AC34" s="132">
        <v>45</v>
      </c>
      <c r="AD34" s="132">
        <v>5.8999999999999997E-2</v>
      </c>
    </row>
    <row r="35" spans="21:30" ht="14.4" x14ac:dyDescent="0.3">
      <c r="U35" s="132"/>
      <c r="V35" s="132"/>
      <c r="AB35" s="132" t="b">
        <v>0</v>
      </c>
      <c r="AC35" s="132">
        <v>44</v>
      </c>
      <c r="AD35" s="132">
        <v>2.9000000000000001E-2</v>
      </c>
    </row>
    <row r="36" spans="21:30" ht="14.4" x14ac:dyDescent="0.3">
      <c r="U36" s="132"/>
      <c r="V36" s="132"/>
      <c r="AB36" s="132" t="s">
        <v>45</v>
      </c>
      <c r="AC36" s="132">
        <v>0.105</v>
      </c>
    </row>
    <row r="37" spans="21:30" ht="14.4" x14ac:dyDescent="0.3">
      <c r="U37" s="132"/>
      <c r="V37" s="132"/>
      <c r="AB37" s="132" t="s">
        <v>45</v>
      </c>
      <c r="AC37" s="132">
        <v>7.9000000000000001E-2</v>
      </c>
    </row>
    <row r="38" spans="21:30" ht="14.4" x14ac:dyDescent="0.3">
      <c r="U38" s="132"/>
      <c r="V38" s="132"/>
      <c r="AB38" s="132" t="s">
        <v>45</v>
      </c>
      <c r="AC38" s="132">
        <v>5.2999999999999999E-2</v>
      </c>
    </row>
    <row r="39" spans="21:30" ht="14.4" x14ac:dyDescent="0.3">
      <c r="U39" s="132"/>
      <c r="V39" s="132"/>
      <c r="AB39" s="132" t="s">
        <v>45</v>
      </c>
      <c r="AC39" s="132">
        <v>2.5999999999999999E-2</v>
      </c>
    </row>
  </sheetData>
  <conditionalFormatting sqref="J1:J1048576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{A630036C-DF5F-4680-9CCC-01078E4C6C10}</x14:id>
        </ext>
      </extLst>
    </cfRule>
  </conditionalFormatting>
  <conditionalFormatting sqref="T1:T104857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{FFB530F5-B761-49E6-9430-F8FA6DF26E2C}</x14:id>
        </ext>
      </extLst>
    </cfRule>
  </conditionalFormatting>
  <conditionalFormatting sqref="L1:L1048576">
    <cfRule type="containsText" dxfId="6" priority="14" operator="containsText" text="False">
      <formula>NOT(ISERROR(SEARCH("False",L1)))</formula>
    </cfRule>
  </conditionalFormatting>
  <conditionalFormatting sqref="S1:S1048576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{7DF0E18B-9D51-4B9C-BFF7-31F5738AE5DE}</x14:id>
        </ext>
      </extLst>
    </cfRule>
  </conditionalFormatting>
  <conditionalFormatting sqref="B1:B1048576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{D32BB386-C7E2-42FF-9CC5-2FBC05E8016F}</x14:id>
        </ext>
      </extLst>
    </cfRule>
  </conditionalFormatting>
  <conditionalFormatting sqref="C1:C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{19A4A5A4-8DB0-4B2F-BF50-B43BAA1FB960}</x14:id>
        </ext>
      </extLst>
    </cfRule>
  </conditionalFormatting>
  <conditionalFormatting sqref="D1:D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{321ECD65-4ABD-4EDA-98AA-B564891A7A5D}</x14:id>
        </ext>
      </extLst>
    </cfRule>
  </conditionalFormatting>
  <conditionalFormatting sqref="E1:E10485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{4FACA562-56EF-4712-97E2-B73F27340C1A}</x14:id>
        </ext>
      </extLst>
    </cfRule>
  </conditionalFormatting>
  <conditionalFormatting sqref="F1:F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{AD6AC45C-3998-489B-8ACE-298D7C3A92FB}</x14:id>
        </ext>
      </extLst>
    </cfRule>
  </conditionalFormatting>
  <conditionalFormatting sqref="M2:M2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:N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:P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:Q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30036C-DF5F-4680-9CCC-01078E4C6C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FFB530F5-B761-49E6-9430-F8FA6DF26E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7DF0E18B-9D51-4B9C-BFF7-31F5738AE5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D32BB386-C7E2-42FF-9CC5-2FBC05E8016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19A4A5A4-8DB0-4B2F-BF50-B43BAA1FB9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321ECD65-4ABD-4EDA-98AA-B564891A7A5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4FACA562-56EF-4712-97E2-B73F27340C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AD6AC45C-3998-489B-8ACE-298D7C3A92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195DA-F18B-411A-9C00-304C5F6EFCFD}">
  <sheetPr codeName="Tabelle25">
    <tabColor theme="9"/>
  </sheetPr>
  <dimension ref="A1:AA40"/>
  <sheetViews>
    <sheetView zoomScale="80" zoomScaleNormal="80" workbookViewId="0">
      <selection activeCell="E28" sqref="E28"/>
    </sheetView>
  </sheetViews>
  <sheetFormatPr baseColWidth="10" defaultColWidth="11.5546875" defaultRowHeight="15.6" x14ac:dyDescent="0.3"/>
  <cols>
    <col min="1" max="17" width="11.5546875" style="132"/>
    <col min="18" max="18" width="11.5546875" style="10"/>
    <col min="19" max="19" width="18" style="6" customWidth="1"/>
    <col min="20" max="21" width="11.5546875" style="132"/>
    <col min="22" max="22" width="65.5546875" style="132" bestFit="1" customWidth="1"/>
    <col min="23" max="16384" width="11.5546875" style="132"/>
  </cols>
  <sheetData>
    <row r="1" spans="1:27" ht="14.4" x14ac:dyDescent="0.3">
      <c r="A1" s="132" t="s">
        <v>487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132" t="s">
        <v>6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6415</v>
      </c>
      <c r="Q1" s="132" t="s">
        <v>6429</v>
      </c>
      <c r="R1" s="132" t="s">
        <v>492</v>
      </c>
      <c r="S1" s="132" t="s">
        <v>5690</v>
      </c>
      <c r="T1" s="132" t="s">
        <v>5708</v>
      </c>
      <c r="U1" s="132" t="s">
        <v>16</v>
      </c>
      <c r="V1" s="132" t="s">
        <v>4</v>
      </c>
      <c r="W1" s="132" t="s">
        <v>691</v>
      </c>
      <c r="X1" s="132" t="s">
        <v>692</v>
      </c>
      <c r="Y1" s="132" t="s">
        <v>2477</v>
      </c>
      <c r="Z1" s="132" t="s">
        <v>2794</v>
      </c>
      <c r="AA1" s="132" t="s">
        <v>17</v>
      </c>
    </row>
    <row r="2" spans="1:27" ht="14.4" x14ac:dyDescent="0.3">
      <c r="A2" s="132" t="s">
        <v>3058</v>
      </c>
      <c r="B2" s="132">
        <v>1.62</v>
      </c>
      <c r="C2" s="132">
        <v>3.25</v>
      </c>
      <c r="D2" s="132">
        <v>9.86</v>
      </c>
      <c r="E2" s="132">
        <v>25.73</v>
      </c>
      <c r="F2" s="132">
        <v>16.96</v>
      </c>
      <c r="G2" s="132" t="s">
        <v>486</v>
      </c>
      <c r="H2" s="132" t="s">
        <v>18</v>
      </c>
      <c r="I2" s="132">
        <v>9</v>
      </c>
      <c r="J2" s="132">
        <v>-22</v>
      </c>
      <c r="K2" s="132">
        <v>0</v>
      </c>
      <c r="L2" s="132" t="b">
        <v>1</v>
      </c>
      <c r="M2" s="132">
        <v>41.755000000000003</v>
      </c>
      <c r="N2" s="132">
        <v>0.72799999999999998</v>
      </c>
      <c r="O2" s="132">
        <v>57.351999999999997</v>
      </c>
      <c r="P2" s="132">
        <v>0.82</v>
      </c>
      <c r="Q2" s="132">
        <v>-54.024000000000001</v>
      </c>
      <c r="R2" s="132">
        <v>65.73</v>
      </c>
      <c r="S2" s="132">
        <v>-31</v>
      </c>
      <c r="T2" s="132">
        <v>-25</v>
      </c>
      <c r="U2" s="132">
        <v>372</v>
      </c>
      <c r="V2" s="132" t="s">
        <v>6606</v>
      </c>
      <c r="W2" s="132" t="b">
        <v>0</v>
      </c>
      <c r="X2" s="132">
        <v>0</v>
      </c>
      <c r="Y2" s="132" t="b">
        <v>1</v>
      </c>
      <c r="Z2" s="132">
        <v>61</v>
      </c>
      <c r="AA2" s="132">
        <v>1</v>
      </c>
    </row>
    <row r="3" spans="1:27" ht="14.4" x14ac:dyDescent="0.3">
      <c r="A3" s="132" t="s">
        <v>3059</v>
      </c>
      <c r="B3" s="132">
        <v>1.42</v>
      </c>
      <c r="C3" s="132">
        <v>2.88</v>
      </c>
      <c r="D3" s="132">
        <v>9.02</v>
      </c>
      <c r="E3" s="132">
        <v>22.26</v>
      </c>
      <c r="F3" s="132">
        <v>15.11</v>
      </c>
      <c r="G3" s="132" t="s">
        <v>486</v>
      </c>
      <c r="H3" s="132" t="s">
        <v>18</v>
      </c>
      <c r="I3" s="132">
        <v>9</v>
      </c>
      <c r="J3" s="132">
        <v>-20</v>
      </c>
      <c r="K3" s="132">
        <v>0</v>
      </c>
      <c r="L3" s="132" t="b">
        <v>1</v>
      </c>
      <c r="M3" s="132">
        <v>37.01</v>
      </c>
      <c r="N3" s="132">
        <v>0.71499999999999997</v>
      </c>
      <c r="O3" s="132">
        <v>51.798999999999999</v>
      </c>
      <c r="P3" s="132">
        <v>0.7</v>
      </c>
      <c r="Q3" s="132">
        <v>-65.292000000000002</v>
      </c>
      <c r="R3" s="132">
        <v>37.292999999999999</v>
      </c>
      <c r="S3" s="132">
        <v>-14</v>
      </c>
      <c r="T3" s="132">
        <v>-68</v>
      </c>
      <c r="U3" s="132">
        <v>763</v>
      </c>
      <c r="V3" s="132" t="s">
        <v>6607</v>
      </c>
      <c r="W3" s="132" t="b">
        <v>0</v>
      </c>
      <c r="X3" s="132">
        <v>0</v>
      </c>
      <c r="Y3" s="132" t="b">
        <v>1</v>
      </c>
      <c r="Z3" s="132">
        <v>53</v>
      </c>
      <c r="AA3" s="132">
        <v>0.97099999999999997</v>
      </c>
    </row>
    <row r="4" spans="1:27" ht="14.4" x14ac:dyDescent="0.3">
      <c r="A4" s="132" t="s">
        <v>488</v>
      </c>
      <c r="B4" s="132">
        <v>1.63</v>
      </c>
      <c r="C4" s="132">
        <v>2.63</v>
      </c>
      <c r="D4" s="132">
        <v>9.42</v>
      </c>
      <c r="E4" s="132">
        <v>25.41</v>
      </c>
      <c r="F4" s="132">
        <v>18.41</v>
      </c>
      <c r="G4" s="132" t="s">
        <v>486</v>
      </c>
      <c r="H4" s="132" t="s">
        <v>18</v>
      </c>
      <c r="I4" s="132">
        <v>9</v>
      </c>
      <c r="J4" s="132">
        <v>-23</v>
      </c>
      <c r="K4" s="132">
        <v>0</v>
      </c>
      <c r="L4" s="132" t="b">
        <v>1</v>
      </c>
      <c r="M4" s="132">
        <v>41.104999999999997</v>
      </c>
      <c r="N4" s="132">
        <v>0.83899999999999997</v>
      </c>
      <c r="O4" s="132">
        <v>49.009</v>
      </c>
      <c r="P4" s="132">
        <v>0.89</v>
      </c>
      <c r="Q4" s="132">
        <v>-21.437000000000001</v>
      </c>
      <c r="R4" s="132">
        <v>521.21</v>
      </c>
      <c r="S4" s="132">
        <v>3</v>
      </c>
      <c r="T4" s="132">
        <v>11</v>
      </c>
      <c r="U4" s="132">
        <v>43</v>
      </c>
      <c r="V4" s="132" t="s">
        <v>490</v>
      </c>
      <c r="W4" s="132" t="b">
        <v>0</v>
      </c>
      <c r="X4" s="132">
        <v>0</v>
      </c>
      <c r="Y4" s="132" t="b">
        <v>1</v>
      </c>
      <c r="Z4" s="132">
        <v>56</v>
      </c>
      <c r="AA4" s="132">
        <v>0.94099999999999995</v>
      </c>
    </row>
    <row r="5" spans="1:27" ht="14.4" x14ac:dyDescent="0.3">
      <c r="A5" s="132" t="s">
        <v>3062</v>
      </c>
      <c r="B5" s="132">
        <v>1.71</v>
      </c>
      <c r="C5" s="132">
        <v>2.65</v>
      </c>
      <c r="D5" s="132">
        <v>9.51</v>
      </c>
      <c r="E5" s="132">
        <v>19.989999999999998</v>
      </c>
      <c r="F5" s="132">
        <v>14.87</v>
      </c>
      <c r="G5" s="132" t="s">
        <v>486</v>
      </c>
      <c r="H5" s="132" t="s">
        <v>18</v>
      </c>
      <c r="I5" s="132">
        <v>9</v>
      </c>
      <c r="J5" s="132">
        <v>-15</v>
      </c>
      <c r="K5" s="132">
        <v>0</v>
      </c>
      <c r="L5" s="132" t="b">
        <v>1</v>
      </c>
      <c r="M5" s="132">
        <v>37.201999999999998</v>
      </c>
      <c r="N5" s="132">
        <v>0.76800000000000002</v>
      </c>
      <c r="O5" s="132">
        <v>48.42</v>
      </c>
      <c r="P5" s="132">
        <v>0.72</v>
      </c>
      <c r="Q5" s="132">
        <v>-13.667</v>
      </c>
      <c r="R5" s="132">
        <v>35.42</v>
      </c>
      <c r="S5" s="132">
        <v>-35</v>
      </c>
      <c r="T5" s="132">
        <v>-37</v>
      </c>
      <c r="U5" s="132">
        <v>780</v>
      </c>
      <c r="V5" s="132" t="s">
        <v>6608</v>
      </c>
      <c r="W5" s="132" t="b">
        <v>0</v>
      </c>
      <c r="X5" s="132">
        <v>0</v>
      </c>
      <c r="Y5" s="132" t="b">
        <v>1</v>
      </c>
      <c r="Z5" s="132">
        <v>57</v>
      </c>
      <c r="AA5" s="132">
        <v>0.91200000000000003</v>
      </c>
    </row>
    <row r="6" spans="1:27" ht="14.4" x14ac:dyDescent="0.3">
      <c r="A6" s="132" t="s">
        <v>3063</v>
      </c>
      <c r="B6" s="132">
        <v>2.0299999999999998</v>
      </c>
      <c r="C6" s="132">
        <v>4.2699999999999996</v>
      </c>
      <c r="D6" s="132">
        <v>12.12</v>
      </c>
      <c r="E6" s="132">
        <v>24.4</v>
      </c>
      <c r="F6" s="132">
        <v>19.82</v>
      </c>
      <c r="G6" s="132" t="s">
        <v>486</v>
      </c>
      <c r="H6" s="132" t="s">
        <v>18</v>
      </c>
      <c r="I6" s="132">
        <v>9</v>
      </c>
      <c r="J6" s="132">
        <v>-15</v>
      </c>
      <c r="K6" s="132">
        <v>0</v>
      </c>
      <c r="L6" s="132" t="b">
        <v>1</v>
      </c>
      <c r="M6" s="132">
        <v>44.661999999999999</v>
      </c>
      <c r="N6" s="132">
        <v>0.97199999999999998</v>
      </c>
      <c r="O6" s="132">
        <v>45.962000000000003</v>
      </c>
      <c r="P6" s="132">
        <v>0.78</v>
      </c>
      <c r="Q6" s="132">
        <v>-58.597000000000001</v>
      </c>
      <c r="R6" s="132">
        <v>263.60000000000002</v>
      </c>
      <c r="S6" s="132">
        <v>-76</v>
      </c>
      <c r="T6" s="132">
        <v>-76</v>
      </c>
      <c r="U6" s="132">
        <v>97</v>
      </c>
      <c r="V6" s="132" t="s">
        <v>6609</v>
      </c>
      <c r="W6" s="132" t="b">
        <v>0</v>
      </c>
      <c r="X6" s="132">
        <v>0</v>
      </c>
      <c r="Y6" s="132" t="b">
        <v>1</v>
      </c>
      <c r="Z6" s="132">
        <v>55</v>
      </c>
      <c r="AA6" s="132">
        <v>0.88200000000000001</v>
      </c>
    </row>
    <row r="7" spans="1:27" ht="14.4" x14ac:dyDescent="0.3">
      <c r="A7" s="132" t="s">
        <v>3057</v>
      </c>
      <c r="B7" s="132">
        <v>1.52</v>
      </c>
      <c r="C7" s="132">
        <v>2.81</v>
      </c>
      <c r="D7" s="132">
        <v>11.62</v>
      </c>
      <c r="E7" s="132">
        <v>22.15</v>
      </c>
      <c r="F7" s="132">
        <v>17.350000000000001</v>
      </c>
      <c r="G7" s="132" t="s">
        <v>486</v>
      </c>
      <c r="H7" s="132" t="s">
        <v>18</v>
      </c>
      <c r="I7" s="132">
        <v>9</v>
      </c>
      <c r="J7" s="132">
        <v>-16</v>
      </c>
      <c r="K7" s="132">
        <v>0</v>
      </c>
      <c r="L7" s="132" t="b">
        <v>1</v>
      </c>
      <c r="M7" s="132">
        <v>45.463999999999999</v>
      </c>
      <c r="N7" s="132">
        <v>1.0329999999999999</v>
      </c>
      <c r="O7" s="132">
        <v>44.009</v>
      </c>
      <c r="P7" s="132">
        <v>0.84</v>
      </c>
      <c r="Q7" s="132">
        <v>-53.96</v>
      </c>
      <c r="R7" s="132">
        <v>61.48</v>
      </c>
      <c r="S7" s="132">
        <v>47</v>
      </c>
      <c r="T7" s="132">
        <v>14</v>
      </c>
      <c r="U7" s="132">
        <v>385</v>
      </c>
      <c r="V7" s="132" t="s">
        <v>6610</v>
      </c>
      <c r="W7" s="132" t="b">
        <v>0</v>
      </c>
      <c r="X7" s="132">
        <v>0</v>
      </c>
      <c r="Y7" s="132" t="b">
        <v>1</v>
      </c>
      <c r="Z7" s="132">
        <v>59</v>
      </c>
      <c r="AA7" s="132">
        <v>0.85299999999999998</v>
      </c>
    </row>
    <row r="8" spans="1:27" ht="14.4" x14ac:dyDescent="0.3">
      <c r="A8" s="132" t="s">
        <v>3055</v>
      </c>
      <c r="B8" s="132">
        <v>1.53</v>
      </c>
      <c r="C8" s="132">
        <v>2.8</v>
      </c>
      <c r="D8" s="132">
        <v>11.65</v>
      </c>
      <c r="E8" s="132">
        <v>22.19</v>
      </c>
      <c r="F8" s="132">
        <v>17.28</v>
      </c>
      <c r="G8" s="132" t="s">
        <v>486</v>
      </c>
      <c r="H8" s="132" t="s">
        <v>18</v>
      </c>
      <c r="I8" s="132">
        <v>9</v>
      </c>
      <c r="J8" s="132">
        <v>-16</v>
      </c>
      <c r="K8" s="132">
        <v>0</v>
      </c>
      <c r="L8" s="132" t="b">
        <v>1</v>
      </c>
      <c r="M8" s="132">
        <v>45.411999999999999</v>
      </c>
      <c r="N8" s="132">
        <v>1.0349999999999999</v>
      </c>
      <c r="O8" s="132">
        <v>43.857999999999997</v>
      </c>
      <c r="P8" s="132">
        <v>0.85</v>
      </c>
      <c r="Q8" s="132">
        <v>-48.552999999999997</v>
      </c>
      <c r="R8" s="132">
        <v>60.48</v>
      </c>
      <c r="S8" s="132">
        <v>37</v>
      </c>
      <c r="T8" s="132">
        <v>32</v>
      </c>
      <c r="U8" s="132">
        <v>388</v>
      </c>
      <c r="V8" s="132" t="s">
        <v>3056</v>
      </c>
      <c r="W8" s="132" t="b">
        <v>0</v>
      </c>
      <c r="X8" s="132">
        <v>0</v>
      </c>
      <c r="Y8" s="132" t="b">
        <v>1</v>
      </c>
      <c r="Z8" s="132">
        <v>58</v>
      </c>
      <c r="AA8" s="132">
        <v>0.82399999999999995</v>
      </c>
    </row>
    <row r="9" spans="1:27" ht="14.4" x14ac:dyDescent="0.3">
      <c r="A9" s="132" t="s">
        <v>3070</v>
      </c>
      <c r="B9" s="132">
        <v>1.1100000000000001</v>
      </c>
      <c r="C9" s="132">
        <v>1.53</v>
      </c>
      <c r="D9" s="132">
        <v>4.93</v>
      </c>
      <c r="E9" s="132">
        <v>11.97</v>
      </c>
      <c r="F9" s="132">
        <v>10.82</v>
      </c>
      <c r="G9" s="132" t="s">
        <v>486</v>
      </c>
      <c r="H9" s="132" t="s">
        <v>18</v>
      </c>
      <c r="I9" s="132">
        <v>9</v>
      </c>
      <c r="J9" s="132">
        <v>-12</v>
      </c>
      <c r="K9" s="132">
        <v>0</v>
      </c>
      <c r="L9" s="132" t="b">
        <v>1</v>
      </c>
      <c r="M9" s="132">
        <v>25.126000000000001</v>
      </c>
      <c r="N9" s="132">
        <v>0.66800000000000004</v>
      </c>
      <c r="O9" s="132">
        <v>37.612000000000002</v>
      </c>
      <c r="P9" s="132">
        <v>0.47</v>
      </c>
      <c r="Q9" s="132">
        <v>30</v>
      </c>
      <c r="R9" s="132">
        <v>6.37</v>
      </c>
      <c r="S9" s="132">
        <v>-41</v>
      </c>
      <c r="T9" s="132">
        <v>-37</v>
      </c>
      <c r="U9" s="132">
        <v>6666</v>
      </c>
      <c r="V9" s="132" t="s">
        <v>6611</v>
      </c>
      <c r="W9" s="132" t="b">
        <v>0</v>
      </c>
      <c r="X9" s="132">
        <v>0</v>
      </c>
      <c r="Y9" s="132" t="b">
        <v>1</v>
      </c>
      <c r="Z9" s="132">
        <v>51</v>
      </c>
      <c r="AA9" s="132">
        <v>0.79400000000000004</v>
      </c>
    </row>
    <row r="10" spans="1:27" ht="14.4" x14ac:dyDescent="0.3">
      <c r="A10" s="132" t="s">
        <v>3077</v>
      </c>
      <c r="B10" s="132">
        <v>2.09</v>
      </c>
      <c r="C10" s="132">
        <v>3.92</v>
      </c>
      <c r="D10" s="132">
        <v>7.14</v>
      </c>
      <c r="E10" s="132">
        <v>15.64</v>
      </c>
      <c r="F10" s="132">
        <v>13.59</v>
      </c>
      <c r="G10" s="132" t="s">
        <v>486</v>
      </c>
      <c r="H10" s="132" t="s">
        <v>18</v>
      </c>
      <c r="I10" s="132">
        <v>9</v>
      </c>
      <c r="J10" s="132">
        <v>-12</v>
      </c>
      <c r="K10" s="132">
        <v>0</v>
      </c>
      <c r="L10" s="132" t="b">
        <v>1</v>
      </c>
      <c r="M10" s="132">
        <v>28.603999999999999</v>
      </c>
      <c r="N10" s="132">
        <v>0.78</v>
      </c>
      <c r="O10" s="132">
        <v>36.654000000000003</v>
      </c>
      <c r="P10" s="132">
        <v>0.69</v>
      </c>
      <c r="Q10" s="132">
        <v>23.757000000000001</v>
      </c>
      <c r="R10" s="132">
        <v>39.78</v>
      </c>
      <c r="S10" s="132">
        <v>-28</v>
      </c>
      <c r="T10" s="132">
        <v>-51</v>
      </c>
      <c r="U10" s="132">
        <v>730</v>
      </c>
      <c r="V10" s="132" t="s">
        <v>3078</v>
      </c>
      <c r="W10" s="132" t="b">
        <v>0</v>
      </c>
      <c r="X10" s="132">
        <v>0</v>
      </c>
      <c r="Y10" s="132" t="b">
        <v>1</v>
      </c>
      <c r="Z10" s="132">
        <v>56</v>
      </c>
      <c r="AA10" s="132">
        <v>0.76500000000000001</v>
      </c>
    </row>
    <row r="11" spans="1:27" ht="14.4" x14ac:dyDescent="0.3">
      <c r="A11" s="132" t="s">
        <v>3075</v>
      </c>
      <c r="B11" s="132">
        <v>2.13</v>
      </c>
      <c r="C11" s="132">
        <v>4.0599999999999996</v>
      </c>
      <c r="D11" s="132">
        <v>7.3</v>
      </c>
      <c r="E11" s="132">
        <v>15.77</v>
      </c>
      <c r="F11" s="132">
        <v>13.67</v>
      </c>
      <c r="G11" s="132" t="s">
        <v>486</v>
      </c>
      <c r="H11" s="132" t="s">
        <v>18</v>
      </c>
      <c r="I11" s="132">
        <v>9</v>
      </c>
      <c r="J11" s="132">
        <v>-12</v>
      </c>
      <c r="K11" s="132">
        <v>0</v>
      </c>
      <c r="L11" s="132" t="b">
        <v>1</v>
      </c>
      <c r="M11" s="132">
        <v>28.856999999999999</v>
      </c>
      <c r="N11" s="132">
        <v>0.79100000000000004</v>
      </c>
      <c r="O11" s="132">
        <v>36.497999999999998</v>
      </c>
      <c r="P11" s="132">
        <v>0.66</v>
      </c>
      <c r="Q11" s="132">
        <v>29.619</v>
      </c>
      <c r="R11" s="132">
        <v>41.005000000000003</v>
      </c>
      <c r="S11" s="132">
        <v>-41</v>
      </c>
      <c r="T11" s="132">
        <v>-50</v>
      </c>
      <c r="U11" s="132">
        <v>740</v>
      </c>
      <c r="V11" s="132" t="s">
        <v>6612</v>
      </c>
      <c r="W11" s="132" t="b">
        <v>0</v>
      </c>
      <c r="X11" s="132">
        <v>0</v>
      </c>
      <c r="Y11" s="132" t="b">
        <v>1</v>
      </c>
      <c r="Z11" s="132">
        <v>57</v>
      </c>
      <c r="AA11" s="132">
        <v>0.73499999999999999</v>
      </c>
    </row>
    <row r="12" spans="1:27" ht="14.4" x14ac:dyDescent="0.3">
      <c r="A12" s="132" t="s">
        <v>3054</v>
      </c>
      <c r="B12" s="132">
        <v>3.04</v>
      </c>
      <c r="C12" s="132">
        <v>5.71</v>
      </c>
      <c r="D12" s="132">
        <v>19.440000000000001</v>
      </c>
      <c r="E12" s="132">
        <v>33.06</v>
      </c>
      <c r="F12" s="132">
        <v>27.64</v>
      </c>
      <c r="G12" s="132" t="s">
        <v>486</v>
      </c>
      <c r="H12" s="132" t="s">
        <v>18</v>
      </c>
      <c r="I12" s="132">
        <v>9</v>
      </c>
      <c r="J12" s="132">
        <v>-17</v>
      </c>
      <c r="K12" s="132">
        <v>0</v>
      </c>
      <c r="L12" s="132" t="b">
        <v>1</v>
      </c>
      <c r="M12" s="132">
        <v>74.364999999999995</v>
      </c>
      <c r="N12" s="132">
        <v>2.1389999999999998</v>
      </c>
      <c r="O12" s="132">
        <v>34.762999999999998</v>
      </c>
      <c r="P12" s="132">
        <v>1.17</v>
      </c>
      <c r="Q12" s="132">
        <v>9.9169999999999998</v>
      </c>
      <c r="R12" s="132">
        <v>68.86</v>
      </c>
      <c r="S12" s="132">
        <v>-45</v>
      </c>
      <c r="T12" s="132">
        <v>-56</v>
      </c>
      <c r="U12" s="132">
        <v>247</v>
      </c>
      <c r="V12" s="132" t="s">
        <v>6613</v>
      </c>
      <c r="W12" s="132" t="b">
        <v>0</v>
      </c>
      <c r="X12" s="132">
        <v>0</v>
      </c>
      <c r="Y12" s="132" t="b">
        <v>1</v>
      </c>
      <c r="Z12" s="132">
        <v>58</v>
      </c>
      <c r="AA12" s="132">
        <v>0.70599999999999996</v>
      </c>
    </row>
    <row r="13" spans="1:27" ht="14.4" x14ac:dyDescent="0.3">
      <c r="A13" s="132" t="s">
        <v>3051</v>
      </c>
      <c r="B13" s="132">
        <v>3.04</v>
      </c>
      <c r="C13" s="132">
        <v>5.69</v>
      </c>
      <c r="D13" s="132">
        <v>19.47</v>
      </c>
      <c r="E13" s="132">
        <v>33.17</v>
      </c>
      <c r="F13" s="132">
        <v>27.6</v>
      </c>
      <c r="G13" s="132" t="s">
        <v>486</v>
      </c>
      <c r="H13" s="132" t="s">
        <v>18</v>
      </c>
      <c r="I13" s="132">
        <v>9</v>
      </c>
      <c r="J13" s="132">
        <v>-17</v>
      </c>
      <c r="K13" s="132">
        <v>0</v>
      </c>
      <c r="L13" s="132" t="b">
        <v>1</v>
      </c>
      <c r="M13" s="132">
        <v>74.462000000000003</v>
      </c>
      <c r="N13" s="132">
        <v>2.1560000000000001</v>
      </c>
      <c r="O13" s="132">
        <v>34.53</v>
      </c>
      <c r="P13" s="132">
        <v>1.1599999999999999</v>
      </c>
      <c r="Q13" s="132">
        <v>5.9569999999999999</v>
      </c>
      <c r="R13" s="132">
        <v>57.93</v>
      </c>
      <c r="S13" s="132">
        <v>7</v>
      </c>
      <c r="T13" s="132">
        <v>8</v>
      </c>
      <c r="U13" s="132">
        <v>297</v>
      </c>
      <c r="V13" s="132" t="s">
        <v>6614</v>
      </c>
      <c r="W13" s="132" t="b">
        <v>0</v>
      </c>
      <c r="X13" s="132">
        <v>0</v>
      </c>
      <c r="Y13" s="132" t="b">
        <v>1</v>
      </c>
      <c r="Z13" s="132">
        <v>60</v>
      </c>
      <c r="AA13" s="132">
        <v>0.67600000000000005</v>
      </c>
    </row>
    <row r="14" spans="1:27" ht="14.4" x14ac:dyDescent="0.3">
      <c r="A14" s="132" t="s">
        <v>3065</v>
      </c>
      <c r="B14" s="132">
        <v>1.68</v>
      </c>
      <c r="C14" s="132">
        <v>1.78</v>
      </c>
      <c r="D14" s="132">
        <v>7.05</v>
      </c>
      <c r="E14" s="132">
        <v>18.2</v>
      </c>
      <c r="F14" s="132">
        <v>12.77</v>
      </c>
      <c r="G14" s="132" t="s">
        <v>486</v>
      </c>
      <c r="H14" s="132" t="s">
        <v>18</v>
      </c>
      <c r="I14" s="132">
        <v>9</v>
      </c>
      <c r="J14" s="132">
        <v>-16</v>
      </c>
      <c r="K14" s="132">
        <v>0</v>
      </c>
      <c r="L14" s="132" t="b">
        <v>1</v>
      </c>
      <c r="M14" s="132">
        <v>29.94</v>
      </c>
      <c r="N14" s="132">
        <v>0.876</v>
      </c>
      <c r="O14" s="132">
        <v>34.188000000000002</v>
      </c>
      <c r="P14" s="132">
        <v>0.76</v>
      </c>
      <c r="Q14" s="132">
        <v>-31.940999999999999</v>
      </c>
      <c r="R14" s="132">
        <v>10.773999999999999</v>
      </c>
      <c r="S14" s="132">
        <v>-48</v>
      </c>
      <c r="T14" s="132">
        <v>-42</v>
      </c>
      <c r="U14" s="132">
        <v>2457</v>
      </c>
      <c r="V14" s="132" t="s">
        <v>6615</v>
      </c>
      <c r="W14" s="132" t="b">
        <v>0</v>
      </c>
      <c r="X14" s="132">
        <v>0</v>
      </c>
      <c r="Y14" s="132" t="b">
        <v>1</v>
      </c>
      <c r="Z14" s="132">
        <v>54</v>
      </c>
      <c r="AA14" s="132">
        <v>0.64700000000000002</v>
      </c>
    </row>
    <row r="15" spans="1:27" ht="14.4" x14ac:dyDescent="0.3">
      <c r="A15" s="132" t="s">
        <v>3066</v>
      </c>
      <c r="B15" s="132">
        <v>1.66</v>
      </c>
      <c r="C15" s="132">
        <v>1.52</v>
      </c>
      <c r="D15" s="132">
        <v>6.77</v>
      </c>
      <c r="E15" s="132">
        <v>17.43</v>
      </c>
      <c r="F15" s="132">
        <v>12.05</v>
      </c>
      <c r="G15" s="132" t="s">
        <v>486</v>
      </c>
      <c r="H15" s="132" t="s">
        <v>18</v>
      </c>
      <c r="I15" s="132">
        <v>9</v>
      </c>
      <c r="J15" s="132">
        <v>-17</v>
      </c>
      <c r="K15" s="132">
        <v>0</v>
      </c>
      <c r="L15" s="132" t="b">
        <v>1</v>
      </c>
      <c r="M15" s="132">
        <v>28.536000000000001</v>
      </c>
      <c r="N15" s="132">
        <v>0.86399999999999999</v>
      </c>
      <c r="O15" s="132">
        <v>33.018000000000001</v>
      </c>
      <c r="P15" s="132">
        <v>0.69</v>
      </c>
      <c r="Q15" s="132">
        <v>-37.366999999999997</v>
      </c>
      <c r="R15" s="132">
        <v>8.1999999999999993</v>
      </c>
      <c r="S15" s="132">
        <v>-68</v>
      </c>
      <c r="T15" s="132">
        <v>-63</v>
      </c>
      <c r="U15" s="132">
        <v>3558</v>
      </c>
      <c r="V15" s="132" t="s">
        <v>6615</v>
      </c>
      <c r="W15" s="132" t="b">
        <v>0</v>
      </c>
      <c r="X15" s="132">
        <v>0</v>
      </c>
      <c r="Y15" s="132" t="b">
        <v>1</v>
      </c>
      <c r="Z15" s="132">
        <v>56</v>
      </c>
      <c r="AA15" s="132">
        <v>0.61799999999999999</v>
      </c>
    </row>
    <row r="16" spans="1:27" ht="14.4" x14ac:dyDescent="0.3">
      <c r="A16" s="132" t="s">
        <v>3082</v>
      </c>
      <c r="B16" s="132">
        <v>0.41</v>
      </c>
      <c r="C16" s="132">
        <v>-0.51</v>
      </c>
      <c r="D16" s="132">
        <v>4.42</v>
      </c>
      <c r="E16" s="132">
        <v>13.73</v>
      </c>
      <c r="F16" s="132">
        <v>14.08</v>
      </c>
      <c r="G16" s="132" t="s">
        <v>486</v>
      </c>
      <c r="H16" s="132" t="s">
        <v>18</v>
      </c>
      <c r="I16" s="132">
        <v>9</v>
      </c>
      <c r="J16" s="132">
        <v>-14</v>
      </c>
      <c r="K16" s="132">
        <v>-1</v>
      </c>
      <c r="L16" s="132" t="b">
        <v>1</v>
      </c>
      <c r="M16" s="132">
        <v>37.941000000000003</v>
      </c>
      <c r="N16" s="132">
        <v>1.1659999999999999</v>
      </c>
      <c r="O16" s="132">
        <v>32.545000000000002</v>
      </c>
      <c r="P16" s="132">
        <v>0.69</v>
      </c>
      <c r="Q16" s="132">
        <v>7.5149999999999997</v>
      </c>
      <c r="R16" s="132">
        <v>478.9</v>
      </c>
      <c r="S16" s="132">
        <v>-33</v>
      </c>
      <c r="T16" s="132">
        <v>-32</v>
      </c>
      <c r="U16" s="132">
        <v>60</v>
      </c>
      <c r="V16" s="132" t="s">
        <v>6616</v>
      </c>
      <c r="W16" s="132" t="b">
        <v>0</v>
      </c>
      <c r="X16" s="132">
        <v>0</v>
      </c>
      <c r="Y16" s="132" t="b">
        <v>1</v>
      </c>
      <c r="Z16" s="132">
        <v>53</v>
      </c>
      <c r="AA16" s="132">
        <v>0.58799999999999997</v>
      </c>
    </row>
    <row r="17" spans="1:27" ht="14.4" x14ac:dyDescent="0.3">
      <c r="A17" s="132" t="s">
        <v>3074</v>
      </c>
      <c r="B17" s="132">
        <v>0.94</v>
      </c>
      <c r="C17" s="132">
        <v>1.26</v>
      </c>
      <c r="D17" s="132">
        <v>4.7300000000000004</v>
      </c>
      <c r="E17" s="132">
        <v>10.51</v>
      </c>
      <c r="F17" s="132">
        <v>10.28</v>
      </c>
      <c r="G17" s="132" t="s">
        <v>486</v>
      </c>
      <c r="H17" s="132" t="s">
        <v>18</v>
      </c>
      <c r="I17" s="132">
        <v>9</v>
      </c>
      <c r="J17" s="132">
        <v>-12</v>
      </c>
      <c r="K17" s="132">
        <v>0</v>
      </c>
      <c r="L17" s="132" t="b">
        <v>1</v>
      </c>
      <c r="M17" s="132">
        <v>24.555</v>
      </c>
      <c r="N17" s="132">
        <v>0.76600000000000001</v>
      </c>
      <c r="O17" s="132">
        <v>32.070999999999998</v>
      </c>
      <c r="P17" s="132">
        <v>0.46</v>
      </c>
      <c r="Q17" s="132">
        <v>52.777999999999999</v>
      </c>
      <c r="R17" s="132">
        <v>38.840000000000003</v>
      </c>
      <c r="S17" s="132">
        <v>33</v>
      </c>
      <c r="T17" s="132">
        <v>26</v>
      </c>
      <c r="U17" s="132">
        <v>1111</v>
      </c>
      <c r="V17" s="132" t="s">
        <v>6617</v>
      </c>
      <c r="W17" s="132" t="b">
        <v>0</v>
      </c>
      <c r="X17" s="132">
        <v>0</v>
      </c>
      <c r="Y17" s="132" t="b">
        <v>1</v>
      </c>
      <c r="Z17" s="132">
        <v>49</v>
      </c>
      <c r="AA17" s="132">
        <v>0.55900000000000005</v>
      </c>
    </row>
    <row r="18" spans="1:27" ht="14.4" x14ac:dyDescent="0.3">
      <c r="A18" s="132" t="s">
        <v>3080</v>
      </c>
      <c r="B18" s="132">
        <v>0.93</v>
      </c>
      <c r="C18" s="132">
        <v>1.28</v>
      </c>
      <c r="D18" s="132">
        <v>4.93</v>
      </c>
      <c r="E18" s="132">
        <v>10.51</v>
      </c>
      <c r="F18" s="132">
        <v>10.24</v>
      </c>
      <c r="G18" s="132" t="s">
        <v>486</v>
      </c>
      <c r="H18" s="132" t="s">
        <v>18</v>
      </c>
      <c r="I18" s="132">
        <v>9</v>
      </c>
      <c r="J18" s="132">
        <v>-13</v>
      </c>
      <c r="K18" s="132">
        <v>-1</v>
      </c>
      <c r="L18" s="132" t="b">
        <v>1</v>
      </c>
      <c r="M18" s="132">
        <v>24.329000000000001</v>
      </c>
      <c r="N18" s="132">
        <v>0.76100000000000001</v>
      </c>
      <c r="O18" s="132">
        <v>31.957999999999998</v>
      </c>
      <c r="P18" s="132">
        <v>0.43</v>
      </c>
      <c r="Q18" s="132">
        <v>52.173999999999999</v>
      </c>
      <c r="R18" s="132">
        <v>5.3159999999999998</v>
      </c>
      <c r="S18" s="132">
        <v>-98</v>
      </c>
      <c r="T18" s="132">
        <v>-96</v>
      </c>
      <c r="U18" s="132">
        <v>8695</v>
      </c>
      <c r="V18" s="132" t="s">
        <v>3081</v>
      </c>
      <c r="W18" s="132" t="b">
        <v>0</v>
      </c>
      <c r="X18" s="132">
        <v>0</v>
      </c>
      <c r="Y18" s="132" t="b">
        <v>1</v>
      </c>
      <c r="Z18" s="132">
        <v>49</v>
      </c>
      <c r="AA18" s="132">
        <v>0.52900000000000003</v>
      </c>
    </row>
    <row r="19" spans="1:27" ht="14.4" x14ac:dyDescent="0.3">
      <c r="A19" s="132" t="s">
        <v>3049</v>
      </c>
      <c r="B19" s="132">
        <v>2.76</v>
      </c>
      <c r="C19" s="132">
        <v>4.08</v>
      </c>
      <c r="D19" s="132">
        <v>17.57</v>
      </c>
      <c r="E19" s="132">
        <v>34.909999999999997</v>
      </c>
      <c r="F19" s="132">
        <v>24.86</v>
      </c>
      <c r="G19" s="132" t="s">
        <v>486</v>
      </c>
      <c r="H19" s="132" t="s">
        <v>18</v>
      </c>
      <c r="I19" s="132">
        <v>9</v>
      </c>
      <c r="J19" s="132">
        <v>-25</v>
      </c>
      <c r="K19" s="132">
        <v>0</v>
      </c>
      <c r="L19" s="132" t="b">
        <v>1</v>
      </c>
      <c r="M19" s="132">
        <v>69.150000000000006</v>
      </c>
      <c r="N19" s="132">
        <v>2.266</v>
      </c>
      <c r="O19" s="132">
        <v>30.513000000000002</v>
      </c>
      <c r="P19" s="132">
        <v>1.56</v>
      </c>
      <c r="Q19" s="132">
        <v>-17.231999999999999</v>
      </c>
      <c r="R19" s="132">
        <v>11.9</v>
      </c>
      <c r="S19" s="132">
        <v>-37</v>
      </c>
      <c r="T19" s="132">
        <v>-66</v>
      </c>
      <c r="U19" s="132">
        <v>1077</v>
      </c>
      <c r="V19" s="132" t="s">
        <v>6618</v>
      </c>
      <c r="W19" s="132" t="b">
        <v>0</v>
      </c>
      <c r="X19" s="132">
        <v>0</v>
      </c>
      <c r="Y19" s="132" t="b">
        <v>1</v>
      </c>
      <c r="Z19" s="132">
        <v>56</v>
      </c>
      <c r="AA19" s="132">
        <v>0.5</v>
      </c>
    </row>
    <row r="20" spans="1:27" ht="14.4" x14ac:dyDescent="0.3">
      <c r="A20" s="132" t="s">
        <v>6619</v>
      </c>
      <c r="B20" s="132">
        <v>1.39</v>
      </c>
      <c r="C20" s="132">
        <v>1.81</v>
      </c>
      <c r="D20" s="132">
        <v>6.3</v>
      </c>
      <c r="E20" s="132">
        <v>19.690000000000001</v>
      </c>
      <c r="F20" s="132">
        <v>12.21</v>
      </c>
      <c r="G20" s="132" t="s">
        <v>486</v>
      </c>
      <c r="H20" s="132" t="s">
        <v>18</v>
      </c>
      <c r="I20" s="132">
        <v>9</v>
      </c>
      <c r="J20" s="132">
        <v>-22</v>
      </c>
      <c r="K20" s="132">
        <v>0</v>
      </c>
      <c r="L20" s="132" t="b">
        <v>1</v>
      </c>
      <c r="M20" s="132">
        <v>27.535</v>
      </c>
      <c r="N20" s="132">
        <v>0.91200000000000003</v>
      </c>
      <c r="O20" s="132">
        <v>30.198</v>
      </c>
      <c r="P20" s="132">
        <v>0.95</v>
      </c>
      <c r="Q20" s="132">
        <v>-41.78</v>
      </c>
      <c r="R20" s="132">
        <v>65.77</v>
      </c>
      <c r="S20" s="132">
        <v>-44</v>
      </c>
      <c r="T20" s="132">
        <v>-28</v>
      </c>
      <c r="U20" s="132">
        <v>321</v>
      </c>
      <c r="V20" s="132" t="s">
        <v>6620</v>
      </c>
      <c r="W20" s="132" t="b">
        <v>0</v>
      </c>
      <c r="X20" s="132">
        <v>0</v>
      </c>
      <c r="Y20" s="132" t="b">
        <v>1</v>
      </c>
      <c r="Z20" s="132">
        <v>52</v>
      </c>
      <c r="AA20" s="132">
        <v>0.47099999999999997</v>
      </c>
    </row>
    <row r="21" spans="1:27" ht="14.4" x14ac:dyDescent="0.3">
      <c r="A21" s="132" t="s">
        <v>3060</v>
      </c>
      <c r="B21" s="132">
        <v>1.36</v>
      </c>
      <c r="C21" s="132">
        <v>1.48</v>
      </c>
      <c r="D21" s="132">
        <v>8</v>
      </c>
      <c r="E21" s="132">
        <v>29.49</v>
      </c>
      <c r="F21" s="132">
        <v>18.68</v>
      </c>
      <c r="G21" s="132" t="s">
        <v>486</v>
      </c>
      <c r="H21" s="132" t="s">
        <v>18</v>
      </c>
      <c r="I21" s="132">
        <v>9</v>
      </c>
      <c r="J21" s="132">
        <v>-23</v>
      </c>
      <c r="K21" s="132">
        <v>-1</v>
      </c>
      <c r="L21" s="132" t="b">
        <v>1</v>
      </c>
      <c r="M21" s="132">
        <v>47.646999999999998</v>
      </c>
      <c r="N21" s="132">
        <v>1.8260000000000001</v>
      </c>
      <c r="O21" s="132">
        <v>26.091000000000001</v>
      </c>
      <c r="P21" s="132">
        <v>1.38</v>
      </c>
      <c r="Q21" s="132">
        <v>-61.784999999999997</v>
      </c>
      <c r="R21" s="132">
        <v>12.656000000000001</v>
      </c>
      <c r="S21" s="132">
        <v>25</v>
      </c>
      <c r="T21" s="132">
        <v>32</v>
      </c>
      <c r="U21" s="132">
        <v>1144</v>
      </c>
      <c r="V21" s="132" t="s">
        <v>6621</v>
      </c>
      <c r="W21" s="132" t="b">
        <v>0</v>
      </c>
      <c r="X21" s="132">
        <v>0</v>
      </c>
      <c r="Y21" s="132" t="b">
        <v>1</v>
      </c>
      <c r="Z21" s="132">
        <v>54</v>
      </c>
      <c r="AA21" s="132">
        <v>0.441</v>
      </c>
    </row>
    <row r="22" spans="1:27" ht="14.4" x14ac:dyDescent="0.3">
      <c r="A22" s="132" t="s">
        <v>3050</v>
      </c>
      <c r="B22" s="132">
        <v>2.35</v>
      </c>
      <c r="C22" s="132">
        <v>3.34</v>
      </c>
      <c r="D22" s="132">
        <v>14.32</v>
      </c>
      <c r="E22" s="132">
        <v>29.56</v>
      </c>
      <c r="F22" s="132">
        <v>20.07</v>
      </c>
      <c r="G22" s="132" t="s">
        <v>486</v>
      </c>
      <c r="H22" s="132" t="s">
        <v>18</v>
      </c>
      <c r="I22" s="132">
        <v>9</v>
      </c>
      <c r="J22" s="132">
        <v>-23</v>
      </c>
      <c r="K22" s="132">
        <v>0</v>
      </c>
      <c r="L22" s="132" t="b">
        <v>1</v>
      </c>
      <c r="M22" s="132">
        <v>55.551000000000002</v>
      </c>
      <c r="N22" s="132">
        <v>2.137</v>
      </c>
      <c r="O22" s="132">
        <v>25.995000000000001</v>
      </c>
      <c r="P22" s="132">
        <v>1.48</v>
      </c>
      <c r="Q22" s="132">
        <v>-17.748999999999999</v>
      </c>
      <c r="R22" s="132">
        <v>721.5</v>
      </c>
      <c r="S22" s="132">
        <v>-19</v>
      </c>
      <c r="T22" s="132">
        <v>-32</v>
      </c>
      <c r="U22" s="132">
        <v>18</v>
      </c>
      <c r="V22" s="132" t="s">
        <v>6622</v>
      </c>
      <c r="W22" s="132" t="b">
        <v>0</v>
      </c>
      <c r="X22" s="132">
        <v>0</v>
      </c>
      <c r="Y22" s="132" t="b">
        <v>1</v>
      </c>
      <c r="Z22" s="132">
        <v>54</v>
      </c>
      <c r="AA22" s="132">
        <v>0.41199999999999998</v>
      </c>
    </row>
    <row r="23" spans="1:27" ht="14.4" x14ac:dyDescent="0.3">
      <c r="A23" s="132" t="s">
        <v>3076</v>
      </c>
      <c r="B23" s="132">
        <v>1.31</v>
      </c>
      <c r="C23" s="132">
        <v>1.7</v>
      </c>
      <c r="D23" s="132">
        <v>4.95</v>
      </c>
      <c r="E23" s="132">
        <v>16.68</v>
      </c>
      <c r="F23" s="132">
        <v>13.16</v>
      </c>
      <c r="G23" s="132" t="s">
        <v>486</v>
      </c>
      <c r="H23" s="132" t="s">
        <v>18</v>
      </c>
      <c r="I23" s="132">
        <v>9</v>
      </c>
      <c r="J23" s="132">
        <v>-16</v>
      </c>
      <c r="K23" s="132">
        <v>-1</v>
      </c>
      <c r="L23" s="132" t="b">
        <v>1</v>
      </c>
      <c r="M23" s="132">
        <v>33.314999999999998</v>
      </c>
      <c r="N23" s="132">
        <v>1.3160000000000001</v>
      </c>
      <c r="O23" s="132">
        <v>25.317</v>
      </c>
      <c r="P23" s="132">
        <v>0.75</v>
      </c>
      <c r="Q23" s="132">
        <v>-32.128999999999998</v>
      </c>
      <c r="R23" s="132">
        <v>6.63</v>
      </c>
      <c r="S23" s="132">
        <v>-48</v>
      </c>
      <c r="T23" s="132">
        <v>-21</v>
      </c>
      <c r="U23" s="132">
        <v>4016</v>
      </c>
      <c r="V23" s="132" t="s">
        <v>6623</v>
      </c>
      <c r="W23" s="132" t="b">
        <v>0</v>
      </c>
      <c r="X23" s="132">
        <v>0</v>
      </c>
      <c r="Y23" s="132" t="b">
        <v>1</v>
      </c>
      <c r="Z23" s="132">
        <v>52</v>
      </c>
      <c r="AA23" s="132">
        <v>0.38200000000000001</v>
      </c>
    </row>
    <row r="24" spans="1:27" ht="14.4" x14ac:dyDescent="0.3">
      <c r="A24" s="132" t="s">
        <v>3061</v>
      </c>
      <c r="B24" s="132">
        <v>1.86</v>
      </c>
      <c r="C24" s="132">
        <v>2.96</v>
      </c>
      <c r="D24" s="132">
        <v>6.78</v>
      </c>
      <c r="E24" s="132">
        <v>26.64</v>
      </c>
      <c r="F24" s="132">
        <v>16.79</v>
      </c>
      <c r="G24" s="132" t="s">
        <v>486</v>
      </c>
      <c r="H24" s="132" t="s">
        <v>18</v>
      </c>
      <c r="I24" s="132">
        <v>9</v>
      </c>
      <c r="J24" s="132">
        <v>-25</v>
      </c>
      <c r="K24" s="132">
        <v>0</v>
      </c>
      <c r="L24" s="132" t="b">
        <v>1</v>
      </c>
      <c r="M24" s="132">
        <v>37.393000000000001</v>
      </c>
      <c r="N24" s="132">
        <v>1.758</v>
      </c>
      <c r="O24" s="132">
        <v>21.263999999999999</v>
      </c>
      <c r="P24" s="132">
        <v>1.1000000000000001</v>
      </c>
      <c r="Q24" s="132">
        <v>-37.158000000000001</v>
      </c>
      <c r="R24" s="132">
        <v>8.3179999999999996</v>
      </c>
      <c r="S24" s="132">
        <v>-53</v>
      </c>
      <c r="T24" s="132">
        <v>-52</v>
      </c>
      <c r="U24" s="132">
        <v>2185</v>
      </c>
      <c r="V24" s="132" t="s">
        <v>6624</v>
      </c>
      <c r="W24" s="132" t="b">
        <v>0</v>
      </c>
      <c r="X24" s="132">
        <v>0</v>
      </c>
      <c r="Y24" s="132" t="b">
        <v>1</v>
      </c>
      <c r="Z24" s="132">
        <v>52</v>
      </c>
      <c r="AA24" s="132">
        <v>0.35299999999999998</v>
      </c>
    </row>
    <row r="25" spans="1:27" ht="14.4" x14ac:dyDescent="0.3">
      <c r="A25" s="132" t="s">
        <v>3071</v>
      </c>
      <c r="B25" s="132">
        <v>1.8</v>
      </c>
      <c r="C25" s="132">
        <v>3.18</v>
      </c>
      <c r="D25" s="132">
        <v>6.02</v>
      </c>
      <c r="E25" s="132">
        <v>18</v>
      </c>
      <c r="F25" s="132">
        <v>12.98</v>
      </c>
      <c r="G25" s="132" t="s">
        <v>486</v>
      </c>
      <c r="H25" s="132" t="s">
        <v>18</v>
      </c>
      <c r="I25" s="132">
        <v>9</v>
      </c>
      <c r="J25" s="132">
        <v>-14</v>
      </c>
      <c r="K25" s="132">
        <v>0</v>
      </c>
      <c r="L25" s="132" t="b">
        <v>1</v>
      </c>
      <c r="M25" s="132">
        <v>27.158000000000001</v>
      </c>
      <c r="N25" s="132">
        <v>1.278</v>
      </c>
      <c r="O25" s="132">
        <v>21.251000000000001</v>
      </c>
      <c r="P25" s="132">
        <v>0.69</v>
      </c>
      <c r="Q25" s="132">
        <v>-7.08</v>
      </c>
      <c r="R25" s="132">
        <v>40.74</v>
      </c>
      <c r="S25" s="132">
        <v>284</v>
      </c>
      <c r="T25" s="132">
        <v>539</v>
      </c>
      <c r="U25" s="132">
        <v>707</v>
      </c>
      <c r="V25" s="132" t="s">
        <v>3072</v>
      </c>
      <c r="W25" s="132" t="b">
        <v>0</v>
      </c>
      <c r="X25" s="132">
        <v>0</v>
      </c>
      <c r="Y25" s="132" t="b">
        <v>1</v>
      </c>
      <c r="Z25" s="132">
        <v>54</v>
      </c>
      <c r="AA25" s="132">
        <v>0.32400000000000001</v>
      </c>
    </row>
    <row r="26" spans="1:27" ht="14.4" x14ac:dyDescent="0.3">
      <c r="A26" s="132" t="s">
        <v>3067</v>
      </c>
      <c r="B26" s="132">
        <v>1.9</v>
      </c>
      <c r="C26" s="132">
        <v>2.04</v>
      </c>
      <c r="D26" s="132">
        <v>5.32</v>
      </c>
      <c r="E26" s="132">
        <v>18.850000000000001</v>
      </c>
      <c r="F26" s="132">
        <v>13.84</v>
      </c>
      <c r="G26" s="132" t="s">
        <v>486</v>
      </c>
      <c r="H26" s="132" t="s">
        <v>18</v>
      </c>
      <c r="I26" s="132">
        <v>9</v>
      </c>
      <c r="J26" s="132">
        <v>-13</v>
      </c>
      <c r="K26" s="132">
        <v>0</v>
      </c>
      <c r="L26" s="132" t="b">
        <v>1</v>
      </c>
      <c r="M26" s="132">
        <v>30.588999999999999</v>
      </c>
      <c r="N26" s="132">
        <v>1.446</v>
      </c>
      <c r="O26" s="132">
        <v>21.15</v>
      </c>
      <c r="P26" s="132">
        <v>0.56999999999999995</v>
      </c>
      <c r="Q26" s="132">
        <v>-7.4720000000000004</v>
      </c>
      <c r="R26" s="132">
        <v>14.02</v>
      </c>
      <c r="S26" s="132">
        <v>-66</v>
      </c>
      <c r="T26" s="132">
        <v>-72</v>
      </c>
      <c r="U26" s="132">
        <v>2490</v>
      </c>
      <c r="V26" s="132" t="s">
        <v>3068</v>
      </c>
      <c r="W26" s="132" t="b">
        <v>0</v>
      </c>
      <c r="X26" s="132">
        <v>0</v>
      </c>
      <c r="Y26" s="132" t="b">
        <v>1</v>
      </c>
      <c r="Z26" s="132">
        <v>55</v>
      </c>
      <c r="AA26" s="132">
        <v>0.29399999999999998</v>
      </c>
    </row>
    <row r="27" spans="1:27" ht="14.4" x14ac:dyDescent="0.3">
      <c r="A27" s="132" t="s">
        <v>3079</v>
      </c>
      <c r="B27" s="132">
        <v>1</v>
      </c>
      <c r="C27" s="132">
        <v>0.99</v>
      </c>
      <c r="D27" s="132">
        <v>4.88</v>
      </c>
      <c r="E27" s="132">
        <v>21.24</v>
      </c>
      <c r="F27" s="132">
        <v>15.92</v>
      </c>
      <c r="G27" s="132" t="s">
        <v>486</v>
      </c>
      <c r="H27" s="132" t="s">
        <v>18</v>
      </c>
      <c r="I27" s="132">
        <v>9</v>
      </c>
      <c r="J27" s="132">
        <v>-27</v>
      </c>
      <c r="K27" s="132">
        <v>-10</v>
      </c>
      <c r="L27" s="132" t="b">
        <v>1</v>
      </c>
      <c r="M27" s="132">
        <v>39.643000000000001</v>
      </c>
      <c r="N27" s="132">
        <v>2.0190000000000001</v>
      </c>
      <c r="O27" s="132">
        <v>19.632000000000001</v>
      </c>
      <c r="P27" s="132">
        <v>0.98</v>
      </c>
      <c r="Q27" s="132">
        <v>-38.792999999999999</v>
      </c>
      <c r="R27" s="132">
        <v>7.0720000000000001</v>
      </c>
      <c r="S27" s="132">
        <v>83</v>
      </c>
      <c r="T27" s="132">
        <v>59</v>
      </c>
      <c r="U27" s="132">
        <v>2873</v>
      </c>
      <c r="V27" s="132" t="s">
        <v>6625</v>
      </c>
      <c r="W27" s="132" t="b">
        <v>0</v>
      </c>
      <c r="X27" s="132">
        <v>0</v>
      </c>
      <c r="Y27" s="132" t="b">
        <v>1</v>
      </c>
      <c r="Z27" s="132">
        <v>45</v>
      </c>
      <c r="AA27" s="132">
        <v>0.26500000000000001</v>
      </c>
    </row>
    <row r="28" spans="1:27" ht="14.4" x14ac:dyDescent="0.3">
      <c r="A28" s="132" t="s">
        <v>3073</v>
      </c>
      <c r="B28" s="132">
        <v>2</v>
      </c>
      <c r="C28" s="132">
        <v>3.06</v>
      </c>
      <c r="D28" s="132">
        <v>6.31</v>
      </c>
      <c r="E28" s="132">
        <v>19.239999999999998</v>
      </c>
      <c r="F28" s="132">
        <v>13.46</v>
      </c>
      <c r="G28" s="132" t="s">
        <v>486</v>
      </c>
      <c r="H28" s="132" t="s">
        <v>18</v>
      </c>
      <c r="I28" s="132">
        <v>9</v>
      </c>
      <c r="J28" s="132">
        <v>-15</v>
      </c>
      <c r="K28" s="132">
        <v>0</v>
      </c>
      <c r="L28" s="132" t="b">
        <v>1</v>
      </c>
      <c r="M28" s="132">
        <v>30.669</v>
      </c>
      <c r="N28" s="132">
        <v>1.744</v>
      </c>
      <c r="O28" s="132">
        <v>17.587</v>
      </c>
      <c r="P28" s="132">
        <v>1</v>
      </c>
      <c r="Q28" s="132">
        <v>-39.334000000000003</v>
      </c>
      <c r="R28" s="132">
        <v>6.6260000000000003</v>
      </c>
      <c r="S28" s="132">
        <v>-11</v>
      </c>
      <c r="T28" s="132">
        <v>-30</v>
      </c>
      <c r="U28" s="132">
        <v>3025</v>
      </c>
      <c r="V28" s="132" t="s">
        <v>6626</v>
      </c>
      <c r="W28" s="132" t="b">
        <v>0</v>
      </c>
      <c r="X28" s="132">
        <v>0</v>
      </c>
      <c r="Y28" s="132" t="b">
        <v>1</v>
      </c>
      <c r="Z28" s="132">
        <v>54</v>
      </c>
      <c r="AA28" s="132">
        <v>0.23499999999999999</v>
      </c>
    </row>
    <row r="29" spans="1:27" ht="14.4" x14ac:dyDescent="0.3">
      <c r="A29" s="132" t="s">
        <v>3064</v>
      </c>
      <c r="B29" s="132">
        <v>0.49</v>
      </c>
      <c r="C29" s="132">
        <v>0.34</v>
      </c>
      <c r="D29" s="132">
        <v>4.25</v>
      </c>
      <c r="E29" s="132">
        <v>21.31</v>
      </c>
      <c r="F29" s="132">
        <v>14.22</v>
      </c>
      <c r="G29" s="132" t="s">
        <v>486</v>
      </c>
      <c r="H29" s="132" t="s">
        <v>18</v>
      </c>
      <c r="I29" s="132">
        <v>9</v>
      </c>
      <c r="J29" s="132">
        <v>-20</v>
      </c>
      <c r="K29" s="132">
        <v>-4</v>
      </c>
      <c r="L29" s="132" t="b">
        <v>1</v>
      </c>
      <c r="M29" s="132">
        <v>41.784999999999997</v>
      </c>
      <c r="N29" s="132">
        <v>2.391</v>
      </c>
      <c r="O29" s="132">
        <v>17.474</v>
      </c>
      <c r="P29" s="132">
        <v>1.24</v>
      </c>
      <c r="Q29" s="132">
        <v>-51.143000000000001</v>
      </c>
      <c r="R29" s="132">
        <v>7.4050000000000002</v>
      </c>
      <c r="S29" s="132">
        <v>37</v>
      </c>
      <c r="T29" s="132">
        <v>-9</v>
      </c>
      <c r="U29" s="132">
        <v>2176</v>
      </c>
      <c r="V29" s="132" t="s">
        <v>6627</v>
      </c>
      <c r="W29" s="132" t="b">
        <v>0</v>
      </c>
      <c r="X29" s="132">
        <v>0</v>
      </c>
      <c r="Y29" s="132" t="b">
        <v>1</v>
      </c>
      <c r="Z29" s="132">
        <v>53</v>
      </c>
      <c r="AA29" s="132">
        <v>0.20599999999999999</v>
      </c>
    </row>
    <row r="30" spans="1:27" ht="14.4" x14ac:dyDescent="0.3">
      <c r="A30" s="132" t="s">
        <v>3052</v>
      </c>
      <c r="B30" s="132">
        <v>0.26</v>
      </c>
      <c r="C30" s="132">
        <v>-1.37</v>
      </c>
      <c r="D30" s="132">
        <v>1.34</v>
      </c>
      <c r="E30" s="132">
        <v>29.09</v>
      </c>
      <c r="F30" s="132">
        <v>18.670000000000002</v>
      </c>
      <c r="G30" s="132" t="s">
        <v>486</v>
      </c>
      <c r="H30" s="132" t="s">
        <v>18</v>
      </c>
      <c r="I30" s="132">
        <v>9</v>
      </c>
      <c r="J30" s="132">
        <v>-42</v>
      </c>
      <c r="K30" s="132">
        <v>-10</v>
      </c>
      <c r="L30" s="132" t="b">
        <v>1</v>
      </c>
      <c r="M30" s="132">
        <v>55.046999999999997</v>
      </c>
      <c r="N30" s="132">
        <v>5.0679999999999996</v>
      </c>
      <c r="O30" s="132">
        <v>10.861000000000001</v>
      </c>
      <c r="P30" s="132">
        <v>2.0099999999999998</v>
      </c>
      <c r="Q30" s="132">
        <v>-60.51</v>
      </c>
      <c r="R30" s="132">
        <v>23.445</v>
      </c>
      <c r="S30" s="132">
        <v>-7</v>
      </c>
      <c r="T30" s="132">
        <v>-60</v>
      </c>
      <c r="U30" s="132">
        <v>424</v>
      </c>
      <c r="V30" s="132" t="s">
        <v>3053</v>
      </c>
      <c r="W30" s="132" t="b">
        <v>1</v>
      </c>
      <c r="X30" s="132">
        <v>0</v>
      </c>
      <c r="Y30" s="132" t="b">
        <v>0</v>
      </c>
      <c r="Z30" s="132">
        <v>53</v>
      </c>
      <c r="AA30" s="132">
        <v>0.17599999999999999</v>
      </c>
    </row>
    <row r="31" spans="1:27" ht="14.4" x14ac:dyDescent="0.3">
      <c r="A31" s="132" t="s">
        <v>3069</v>
      </c>
      <c r="B31" s="132">
        <v>1.63</v>
      </c>
      <c r="C31" s="132">
        <v>-0.85</v>
      </c>
      <c r="D31" s="132">
        <v>2.4700000000000002</v>
      </c>
      <c r="E31" s="132">
        <v>26.19</v>
      </c>
      <c r="F31" s="132">
        <v>13.4</v>
      </c>
      <c r="G31" s="132" t="s">
        <v>486</v>
      </c>
      <c r="H31" s="132" t="s">
        <v>18</v>
      </c>
      <c r="I31" s="132">
        <v>9</v>
      </c>
      <c r="J31" s="132">
        <v>-43</v>
      </c>
      <c r="K31" s="132">
        <v>-18</v>
      </c>
      <c r="L31" s="132" t="b">
        <v>1</v>
      </c>
      <c r="M31" s="132">
        <v>38.850999999999999</v>
      </c>
      <c r="N31" s="132">
        <v>3.9820000000000002</v>
      </c>
      <c r="O31" s="132">
        <v>9.7560000000000002</v>
      </c>
      <c r="P31" s="132">
        <v>1.88</v>
      </c>
      <c r="Q31" s="132">
        <v>-79.432000000000002</v>
      </c>
      <c r="R31" s="132">
        <v>31.49</v>
      </c>
      <c r="S31" s="132">
        <v>7</v>
      </c>
      <c r="T31" s="132">
        <v>-1</v>
      </c>
      <c r="U31" s="132">
        <v>338</v>
      </c>
      <c r="V31" s="132" t="s">
        <v>6628</v>
      </c>
      <c r="W31" s="132" t="b">
        <v>1</v>
      </c>
      <c r="X31" s="132">
        <v>0</v>
      </c>
      <c r="Y31" s="132" t="b">
        <v>1</v>
      </c>
      <c r="Z31" s="132">
        <v>53</v>
      </c>
      <c r="AA31" s="132">
        <v>0.14699999999999999</v>
      </c>
    </row>
    <row r="32" spans="1:27" ht="14.4" x14ac:dyDescent="0.3">
      <c r="A32" s="132" t="s">
        <v>3086</v>
      </c>
      <c r="B32" s="132">
        <v>2.96</v>
      </c>
      <c r="C32" s="132">
        <v>4.78</v>
      </c>
      <c r="D32" s="132">
        <v>10.15</v>
      </c>
      <c r="E32" s="132">
        <v>15.54</v>
      </c>
      <c r="F32" s="132">
        <v>6.21</v>
      </c>
      <c r="G32" s="132" t="s">
        <v>486</v>
      </c>
      <c r="H32" s="132" t="s">
        <v>18</v>
      </c>
      <c r="I32" s="132">
        <v>9</v>
      </c>
      <c r="J32" s="132">
        <v>-31</v>
      </c>
      <c r="K32" s="132">
        <v>-20</v>
      </c>
      <c r="L32" s="132" t="b">
        <v>1</v>
      </c>
      <c r="M32" s="132">
        <v>15.755000000000001</v>
      </c>
      <c r="N32" s="132">
        <v>2.161</v>
      </c>
      <c r="O32" s="132">
        <v>7.2919999999999998</v>
      </c>
      <c r="P32" s="132">
        <v>1.22</v>
      </c>
      <c r="Q32" s="132">
        <v>-23.541</v>
      </c>
      <c r="R32" s="132">
        <v>16.687999999999999</v>
      </c>
      <c r="S32" s="132">
        <v>-53</v>
      </c>
      <c r="T32" s="132">
        <v>-52</v>
      </c>
      <c r="U32" s="132">
        <v>980</v>
      </c>
      <c r="V32" s="132" t="s">
        <v>6629</v>
      </c>
      <c r="W32" s="132" t="b">
        <v>0</v>
      </c>
      <c r="X32" s="132">
        <v>0</v>
      </c>
      <c r="Y32" s="132" t="b">
        <v>0</v>
      </c>
      <c r="Z32" s="132">
        <v>50</v>
      </c>
      <c r="AA32" s="132">
        <v>0.11799999999999999</v>
      </c>
    </row>
    <row r="33" spans="1:27" ht="14.4" x14ac:dyDescent="0.3">
      <c r="A33" s="132" t="s">
        <v>489</v>
      </c>
      <c r="B33" s="132">
        <v>1.68</v>
      </c>
      <c r="C33" s="132">
        <v>-0.51</v>
      </c>
      <c r="D33" s="132">
        <v>-4.97</v>
      </c>
      <c r="E33" s="132">
        <v>4.16</v>
      </c>
      <c r="F33" s="132">
        <v>-3.2</v>
      </c>
      <c r="G33" s="132" t="s">
        <v>486</v>
      </c>
      <c r="H33" s="132" t="s">
        <v>18</v>
      </c>
      <c r="I33" s="132">
        <v>9</v>
      </c>
      <c r="J33" s="132">
        <v>-48</v>
      </c>
      <c r="K33" s="132">
        <v>-45</v>
      </c>
      <c r="L33" s="132" t="b">
        <v>0</v>
      </c>
      <c r="M33" s="132">
        <v>-8.0709999999999997</v>
      </c>
      <c r="N33" s="132">
        <v>3.5619999999999998</v>
      </c>
      <c r="O33" s="132">
        <v>-2.266</v>
      </c>
      <c r="P33" s="132">
        <v>1.76</v>
      </c>
      <c r="Q33" s="132">
        <v>-2.3460000000000001</v>
      </c>
      <c r="R33" s="132">
        <v>7.2610000000000001</v>
      </c>
      <c r="S33" s="132">
        <v>13</v>
      </c>
      <c r="T33" s="132">
        <v>11</v>
      </c>
      <c r="U33" s="132">
        <v>1563</v>
      </c>
      <c r="V33" s="132" t="s">
        <v>491</v>
      </c>
      <c r="W33" s="132" t="b">
        <v>0</v>
      </c>
      <c r="X33" s="132">
        <v>0</v>
      </c>
      <c r="Y33" s="132" t="b">
        <v>0</v>
      </c>
      <c r="Z33" s="132">
        <v>42</v>
      </c>
      <c r="AA33" s="132">
        <v>8.7999999999999995E-2</v>
      </c>
    </row>
    <row r="34" spans="1:27" ht="14.4" x14ac:dyDescent="0.3">
      <c r="A34" s="132" t="s">
        <v>3083</v>
      </c>
      <c r="B34" s="132">
        <v>1.72</v>
      </c>
      <c r="C34" s="132">
        <v>3.48</v>
      </c>
      <c r="D34" s="132">
        <v>2.17</v>
      </c>
      <c r="E34" s="132">
        <v>2.89</v>
      </c>
      <c r="F34" s="132">
        <v>0.95</v>
      </c>
      <c r="G34" s="132" t="s">
        <v>486</v>
      </c>
      <c r="H34" s="132" t="s">
        <v>18</v>
      </c>
      <c r="I34" s="132">
        <v>9</v>
      </c>
      <c r="J34" s="132">
        <v>-21</v>
      </c>
      <c r="K34" s="132">
        <v>-14</v>
      </c>
      <c r="L34" s="132" t="b">
        <v>1</v>
      </c>
      <c r="M34" s="132">
        <v>-6.0030000000000001</v>
      </c>
      <c r="N34" s="132">
        <v>1.677</v>
      </c>
      <c r="O34" s="132">
        <v>-3.5790000000000002</v>
      </c>
      <c r="P34" s="132">
        <v>0.75</v>
      </c>
      <c r="Q34" s="132">
        <v>50.040999999999997</v>
      </c>
      <c r="R34" s="132">
        <v>383.9</v>
      </c>
      <c r="S34" s="132">
        <v>-94</v>
      </c>
      <c r="T34" s="132">
        <v>-99</v>
      </c>
      <c r="U34" s="132">
        <v>69</v>
      </c>
      <c r="V34" s="132" t="s">
        <v>6630</v>
      </c>
      <c r="W34" s="132" t="b">
        <v>0</v>
      </c>
      <c r="X34" s="132">
        <v>0</v>
      </c>
      <c r="Y34" s="132" t="b">
        <v>0</v>
      </c>
      <c r="Z34" s="132">
        <v>45</v>
      </c>
      <c r="AA34" s="132">
        <v>5.8999999999999997E-2</v>
      </c>
    </row>
    <row r="35" spans="1:27" ht="14.4" x14ac:dyDescent="0.3">
      <c r="A35" s="132" t="s">
        <v>3084</v>
      </c>
      <c r="B35" s="132">
        <v>0.09</v>
      </c>
      <c r="C35" s="132">
        <v>3.8</v>
      </c>
      <c r="D35" s="132">
        <v>0.5</v>
      </c>
      <c r="E35" s="132">
        <v>5.43</v>
      </c>
      <c r="F35" s="132">
        <v>-2.83</v>
      </c>
      <c r="G35" s="132" t="s">
        <v>486</v>
      </c>
      <c r="H35" s="132" t="s">
        <v>18</v>
      </c>
      <c r="I35" s="132">
        <v>9</v>
      </c>
      <c r="J35" s="132">
        <v>-37</v>
      </c>
      <c r="K35" s="132">
        <v>-32</v>
      </c>
      <c r="L35" s="132" t="b">
        <v>0</v>
      </c>
      <c r="M35" s="132">
        <v>-13.443</v>
      </c>
      <c r="N35" s="132">
        <v>2.65</v>
      </c>
      <c r="O35" s="132">
        <v>-5.0730000000000004</v>
      </c>
      <c r="P35" s="132">
        <v>1.05</v>
      </c>
      <c r="Q35" s="132">
        <v>-81.805999999999997</v>
      </c>
      <c r="R35" s="132">
        <v>29.22</v>
      </c>
      <c r="S35" s="132">
        <v>-11</v>
      </c>
      <c r="T35" s="132">
        <v>-20</v>
      </c>
      <c r="U35" s="132">
        <v>654</v>
      </c>
      <c r="V35" s="132" t="s">
        <v>3085</v>
      </c>
      <c r="W35" s="132" t="b">
        <v>0</v>
      </c>
      <c r="X35" s="132">
        <v>0</v>
      </c>
      <c r="Y35" s="132" t="b">
        <v>0</v>
      </c>
      <c r="Z35" s="132">
        <v>44</v>
      </c>
      <c r="AA35" s="132">
        <v>2.9000000000000001E-2</v>
      </c>
    </row>
    <row r="36" spans="1:27" ht="14.4" x14ac:dyDescent="0.3">
      <c r="A36" s="132" t="s">
        <v>2775</v>
      </c>
      <c r="B36" s="132">
        <v>0.99</v>
      </c>
      <c r="C36" s="132">
        <v>-1.1499999999999999</v>
      </c>
      <c r="D36" s="132">
        <v>0.94</v>
      </c>
      <c r="E36" s="132">
        <v>-7.17</v>
      </c>
      <c r="F36" s="132">
        <v>-1.42</v>
      </c>
      <c r="G36" s="132" t="s">
        <v>486</v>
      </c>
      <c r="H36" s="132" t="s">
        <v>18</v>
      </c>
      <c r="I36" s="132">
        <v>9</v>
      </c>
      <c r="J36" s="132">
        <v>-37</v>
      </c>
      <c r="K36" s="132">
        <v>-31</v>
      </c>
      <c r="L36" s="132" t="s">
        <v>45</v>
      </c>
      <c r="M36" s="132">
        <v>-5.7779999999999996</v>
      </c>
      <c r="N36" s="132">
        <v>1.5009999999999999</v>
      </c>
      <c r="O36" s="132">
        <v>-3.85</v>
      </c>
      <c r="P36" s="132">
        <v>0.36799999999999999</v>
      </c>
      <c r="Q36" s="132">
        <v>-137.34</v>
      </c>
      <c r="R36" s="132">
        <v>38.835000000000001</v>
      </c>
      <c r="S36" s="132">
        <v>38.311</v>
      </c>
      <c r="T36" s="132">
        <v>1</v>
      </c>
      <c r="U36" s="132">
        <v>543</v>
      </c>
      <c r="V36" s="132" t="s">
        <v>2776</v>
      </c>
      <c r="W36" s="132" t="s">
        <v>45</v>
      </c>
      <c r="X36" s="132">
        <v>0</v>
      </c>
      <c r="Y36" s="132" t="s">
        <v>45</v>
      </c>
      <c r="Z36" s="132">
        <v>0.105</v>
      </c>
    </row>
    <row r="37" spans="1:27" ht="14.4" x14ac:dyDescent="0.3">
      <c r="A37" s="132" t="s">
        <v>2781</v>
      </c>
      <c r="B37" s="132">
        <v>2.98</v>
      </c>
      <c r="C37" s="132">
        <v>8.65</v>
      </c>
      <c r="D37" s="132">
        <v>7.64</v>
      </c>
      <c r="E37" s="132">
        <v>-1.36</v>
      </c>
      <c r="F37" s="132">
        <v>0.56000000000000005</v>
      </c>
      <c r="G37" s="132" t="s">
        <v>486</v>
      </c>
      <c r="H37" s="132" t="s">
        <v>18</v>
      </c>
      <c r="I37" s="132">
        <v>9</v>
      </c>
      <c r="J37" s="132">
        <v>-30</v>
      </c>
      <c r="K37" s="132">
        <v>-6</v>
      </c>
      <c r="L37" s="132" t="s">
        <v>25</v>
      </c>
      <c r="M37" s="132">
        <v>-17.803000000000001</v>
      </c>
      <c r="N37" s="132">
        <v>2.5209999999999999</v>
      </c>
      <c r="O37" s="132">
        <v>-7.0609999999999999</v>
      </c>
      <c r="P37" s="132">
        <v>1.163</v>
      </c>
      <c r="Q37" s="132">
        <v>206.292</v>
      </c>
      <c r="R37" s="132">
        <v>146.47999999999999</v>
      </c>
      <c r="S37" s="132">
        <v>143.18</v>
      </c>
      <c r="T37" s="132">
        <v>1</v>
      </c>
      <c r="U37" s="132">
        <v>171</v>
      </c>
      <c r="V37" s="132" t="s">
        <v>2782</v>
      </c>
      <c r="W37" s="132" t="s">
        <v>45</v>
      </c>
      <c r="X37" s="132">
        <v>0</v>
      </c>
      <c r="Y37" s="132" t="s">
        <v>45</v>
      </c>
      <c r="Z37" s="132">
        <v>7.9000000000000001E-2</v>
      </c>
    </row>
    <row r="38" spans="1:27" ht="14.4" x14ac:dyDescent="0.3">
      <c r="A38" s="132" t="s">
        <v>2777</v>
      </c>
      <c r="B38" s="132">
        <v>-1.21</v>
      </c>
      <c r="C38" s="132">
        <v>-10.54</v>
      </c>
      <c r="D38" s="132">
        <v>-13.91</v>
      </c>
      <c r="E38" s="132">
        <v>-19.41</v>
      </c>
      <c r="F38" s="132">
        <v>-12.63</v>
      </c>
      <c r="G38" s="132" t="s">
        <v>486</v>
      </c>
      <c r="H38" s="132" t="s">
        <v>18</v>
      </c>
      <c r="I38" s="132">
        <v>9</v>
      </c>
      <c r="J38" s="132">
        <v>-52</v>
      </c>
      <c r="K38" s="132">
        <v>-49</v>
      </c>
      <c r="L38" s="132" t="s">
        <v>45</v>
      </c>
      <c r="M38" s="132">
        <v>-29.923999999999999</v>
      </c>
      <c r="N38" s="132">
        <v>2.621</v>
      </c>
      <c r="O38" s="132">
        <v>-11.414999999999999</v>
      </c>
      <c r="P38" s="132">
        <v>0.33100000000000002</v>
      </c>
      <c r="Q38" s="132">
        <v>-155.68299999999999</v>
      </c>
      <c r="R38" s="132">
        <v>21.72</v>
      </c>
      <c r="S38" s="132">
        <v>22.788</v>
      </c>
      <c r="T38" s="132">
        <v>-1</v>
      </c>
      <c r="U38" s="132">
        <v>604</v>
      </c>
      <c r="V38" s="132" t="s">
        <v>2778</v>
      </c>
      <c r="W38" s="132" t="s">
        <v>25</v>
      </c>
      <c r="X38" s="132">
        <v>0</v>
      </c>
      <c r="Y38" s="132" t="s">
        <v>45</v>
      </c>
      <c r="Z38" s="132">
        <v>5.2999999999999999E-2</v>
      </c>
    </row>
    <row r="39" spans="1:27" ht="14.4" x14ac:dyDescent="0.3">
      <c r="A39" s="132" t="s">
        <v>2779</v>
      </c>
      <c r="B39" s="132">
        <v>2.15</v>
      </c>
      <c r="C39" s="132">
        <v>-1.46</v>
      </c>
      <c r="D39" s="132">
        <v>-1.21</v>
      </c>
      <c r="E39" s="132">
        <v>-11.48</v>
      </c>
      <c r="F39" s="132">
        <v>-6.99</v>
      </c>
      <c r="G39" s="132" t="s">
        <v>486</v>
      </c>
      <c r="H39" s="132" t="s">
        <v>18</v>
      </c>
      <c r="I39" s="132">
        <v>9</v>
      </c>
      <c r="J39" s="132">
        <v>-45</v>
      </c>
      <c r="K39" s="132">
        <v>-27</v>
      </c>
      <c r="L39" s="132" t="s">
        <v>45</v>
      </c>
      <c r="M39" s="132">
        <v>-34.89</v>
      </c>
      <c r="N39" s="132">
        <v>1.9890000000000001</v>
      </c>
      <c r="O39" s="132">
        <v>-17.539000000000001</v>
      </c>
      <c r="P39" s="132">
        <v>0.249</v>
      </c>
      <c r="Q39" s="132">
        <v>-38.616</v>
      </c>
      <c r="R39" s="132">
        <v>18.876000000000001</v>
      </c>
      <c r="S39" s="132">
        <v>18.242000000000001</v>
      </c>
      <c r="T39" s="132">
        <v>1</v>
      </c>
      <c r="U39" s="132">
        <v>804</v>
      </c>
      <c r="V39" s="132" t="s">
        <v>2780</v>
      </c>
      <c r="W39" s="132" t="s">
        <v>25</v>
      </c>
      <c r="X39" s="132">
        <v>0</v>
      </c>
      <c r="Y39" s="132" t="s">
        <v>45</v>
      </c>
      <c r="Z39" s="132">
        <v>2.5999999999999999E-2</v>
      </c>
    </row>
    <row r="40" spans="1:27" x14ac:dyDescent="0.3">
      <c r="A40" s="132" t="s">
        <v>489</v>
      </c>
      <c r="B40" s="132">
        <v>-13.38</v>
      </c>
      <c r="C40" s="132">
        <v>-7.96</v>
      </c>
      <c r="D40" s="132">
        <v>-4.2</v>
      </c>
      <c r="E40" s="132">
        <v>-6.7299999999999898</v>
      </c>
      <c r="F40" s="132">
        <v>-3.61</v>
      </c>
      <c r="G40" s="132" t="s">
        <v>486</v>
      </c>
      <c r="H40" s="132" t="s">
        <v>18</v>
      </c>
      <c r="I40" s="132">
        <v>9</v>
      </c>
      <c r="J40" s="132">
        <v>-32</v>
      </c>
      <c r="K40" s="132">
        <v>-32</v>
      </c>
      <c r="L40" s="132" t="s">
        <v>45</v>
      </c>
      <c r="M40" s="132">
        <v>-21.5005265523038</v>
      </c>
      <c r="N40" s="132">
        <v>2.0608948762702002</v>
      </c>
      <c r="O40" s="132">
        <v>-10.432616820910001</v>
      </c>
      <c r="P40" s="132">
        <v>0.1615</v>
      </c>
      <c r="Q40" s="132">
        <v>-19.195046439628801</v>
      </c>
      <c r="R40" s="10">
        <v>619</v>
      </c>
      <c r="S40" s="6" t="s">
        <v>491</v>
      </c>
      <c r="T40" s="132">
        <v>2.5641025641025599E-2</v>
      </c>
    </row>
  </sheetData>
  <conditionalFormatting sqref="O1:O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{E038EEFD-A0E1-4647-81DC-C315D2D827A8}</x14:id>
        </ext>
      </extLst>
    </cfRule>
  </conditionalFormatting>
  <conditionalFormatting sqref="Q1:Q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{9D4D1F08-894B-407E-A1BF-047E16E4408E}</x14:id>
        </ext>
      </extLst>
    </cfRule>
  </conditionalFormatting>
  <conditionalFormatting sqref="N1:N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{CF9B68F7-EE7E-4BD4-96D4-2ABC23DA5D61}</x14:id>
        </ext>
      </extLst>
    </cfRule>
  </conditionalFormatting>
  <conditionalFormatting sqref="L1:L1048576">
    <cfRule type="containsText" dxfId="5" priority="8" operator="containsText" text="False">
      <formula>NOT(ISERROR(SEARCH("False",L1)))</formula>
    </cfRule>
  </conditionalFormatting>
  <conditionalFormatting sqref="M1:M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{3B876A06-6F02-4FD0-8583-C2A1507D7189}</x14:id>
        </ext>
      </extLst>
    </cfRule>
  </conditionalFormatting>
  <conditionalFormatting sqref="P1:P104857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{AA6E0F12-5BA0-478A-BB33-D1C563755942}</x14:id>
        </ext>
      </extLst>
    </cfRule>
  </conditionalFormatting>
  <conditionalFormatting sqref="B1:B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{04EDD5F7-3FAA-4EF8-8B56-F6194B1991A1}</x14:id>
        </ext>
      </extLst>
    </cfRule>
  </conditionalFormatting>
  <conditionalFormatting sqref="C1:C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{1E069324-2762-4628-A2C1-39B331A9EDE1}</x14:id>
        </ext>
      </extLst>
    </cfRule>
  </conditionalFormatting>
  <conditionalFormatting sqref="D1:D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{D2647E3F-5164-411F-8B8F-DDCB8A06E10F}</x14:id>
        </ext>
      </extLst>
    </cfRule>
  </conditionalFormatting>
  <conditionalFormatting sqref="E1:E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{756C4A5C-78C4-4B9C-AE27-C67EC3D6D00D}</x14:id>
        </ext>
      </extLst>
    </cfRule>
  </conditionalFormatting>
  <conditionalFormatting sqref="F1:F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{08364196-6A10-4059-980C-0E865DF262F3}</x14:id>
        </ext>
      </extLst>
    </cfRule>
  </conditionalFormatting>
  <pageMargins left="0.7" right="0.7" top="0.78740157499999996" bottom="0.78740157499999996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38EEFD-A0E1-4647-81DC-C315D2D827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9D4D1F08-894B-407E-A1BF-047E16E440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CF9B68F7-EE7E-4BD4-96D4-2ABC23DA5D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3B876A06-6F02-4FD0-8583-C2A1507D71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AA6E0F12-5BA0-478A-BB33-D1C56375594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04EDD5F7-3FAA-4EF8-8B56-F6194B1991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1E069324-2762-4628-A2C1-39B331A9EDE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D2647E3F-5164-411F-8B8F-DDCB8A06E1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756C4A5C-78C4-4B9C-AE27-C67EC3D6D00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08364196-6A10-4059-980C-0E865DF262F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655A1-4D96-47D8-95A0-326DFCAA9B3E}">
  <sheetPr codeName="Tabelle26">
    <tabColor theme="9"/>
  </sheetPr>
  <dimension ref="A1:AT40"/>
  <sheetViews>
    <sheetView zoomScale="80" zoomScaleNormal="80" workbookViewId="0">
      <selection activeCell="H27" sqref="H27"/>
    </sheetView>
  </sheetViews>
  <sheetFormatPr baseColWidth="10" defaultColWidth="11.5546875" defaultRowHeight="15.6" x14ac:dyDescent="0.3"/>
  <cols>
    <col min="1" max="1" width="6.33203125" style="132" bestFit="1" customWidth="1"/>
    <col min="2" max="2" width="8.5546875" style="132" bestFit="1" customWidth="1"/>
    <col min="3" max="4" width="9.5546875" style="132" bestFit="1" customWidth="1"/>
    <col min="5" max="5" width="10.5546875" style="132" bestFit="1" customWidth="1"/>
    <col min="6" max="6" width="9.5546875" style="132" bestFit="1" customWidth="1"/>
    <col min="7" max="7" width="8.33203125" style="132" bestFit="1" customWidth="1"/>
    <col min="8" max="8" width="56.6640625" style="132" bestFit="1" customWidth="1"/>
    <col min="9" max="9" width="10.5546875" style="132" bestFit="1" customWidth="1"/>
    <col min="10" max="10" width="10.6640625" style="132" bestFit="1" customWidth="1"/>
    <col min="11" max="11" width="16.44140625" style="132" bestFit="1" customWidth="1"/>
    <col min="12" max="12" width="7.5546875" style="132" bestFit="1" customWidth="1"/>
    <col min="13" max="13" width="12.6640625" style="132" bestFit="1" customWidth="1"/>
    <col min="14" max="14" width="12" style="132" bestFit="1" customWidth="1"/>
    <col min="15" max="15" width="12.6640625" style="132" bestFit="1" customWidth="1"/>
    <col min="16" max="18" width="12.6640625" style="132" customWidth="1"/>
    <col min="19" max="19" width="9.44140625" style="132" bestFit="1" customWidth="1"/>
    <col min="20" max="20" width="15.88671875" style="132" bestFit="1" customWidth="1"/>
    <col min="21" max="21" width="9.33203125" style="10" bestFit="1" customWidth="1"/>
    <col min="22" max="22" width="48" style="6" bestFit="1" customWidth="1"/>
    <col min="23" max="23" width="13.44140625" style="132" bestFit="1" customWidth="1"/>
    <col min="24" max="24" width="9.88671875" style="132" bestFit="1" customWidth="1"/>
    <col min="25" max="25" width="70.5546875" style="132" bestFit="1" customWidth="1"/>
    <col min="26" max="26" width="10.44140625" style="132" bestFit="1" customWidth="1"/>
    <col min="27" max="27" width="15.88671875" style="132" bestFit="1" customWidth="1"/>
    <col min="28" max="28" width="9.5546875" style="132" bestFit="1" customWidth="1"/>
    <col min="29" max="29" width="12.5546875" style="132" bestFit="1" customWidth="1"/>
    <col min="30" max="30" width="6" style="132" bestFit="1" customWidth="1"/>
    <col min="31" max="16384" width="11.5546875" style="132"/>
  </cols>
  <sheetData>
    <row r="1" spans="1:46" ht="14.4" x14ac:dyDescent="0.3">
      <c r="A1" s="439">
        <v>45454.395879629628</v>
      </c>
      <c r="B1" s="132" t="s">
        <v>3</v>
      </c>
      <c r="C1" s="132" t="s">
        <v>2</v>
      </c>
      <c r="D1" s="132" t="s">
        <v>1</v>
      </c>
      <c r="E1" s="132" t="s">
        <v>2475</v>
      </c>
      <c r="F1" s="132" t="s">
        <v>0</v>
      </c>
      <c r="G1" s="132" t="s">
        <v>5</v>
      </c>
      <c r="H1" s="132" t="s">
        <v>4</v>
      </c>
      <c r="I1" s="132" t="s">
        <v>7</v>
      </c>
      <c r="J1" s="132" t="s">
        <v>8</v>
      </c>
      <c r="K1" s="132" t="s">
        <v>9</v>
      </c>
      <c r="L1" s="132" t="s">
        <v>10</v>
      </c>
      <c r="M1" s="132" t="s">
        <v>11</v>
      </c>
      <c r="N1" s="132" t="s">
        <v>12</v>
      </c>
      <c r="O1" s="132" t="s">
        <v>13</v>
      </c>
      <c r="P1" s="132" t="s">
        <v>7701</v>
      </c>
      <c r="Q1" s="132" t="s">
        <v>7702</v>
      </c>
      <c r="R1" s="132" t="s">
        <v>7703</v>
      </c>
      <c r="S1" s="132" t="s">
        <v>6415</v>
      </c>
      <c r="T1" s="132" t="s">
        <v>6429</v>
      </c>
      <c r="U1" s="132" t="s">
        <v>492</v>
      </c>
      <c r="V1" s="132" t="s">
        <v>5690</v>
      </c>
      <c r="W1" s="132" t="s">
        <v>5708</v>
      </c>
      <c r="X1" s="132" t="s">
        <v>16</v>
      </c>
      <c r="Y1" s="132" t="s">
        <v>4</v>
      </c>
      <c r="Z1" s="132" t="s">
        <v>691</v>
      </c>
      <c r="AA1" s="132" t="s">
        <v>692</v>
      </c>
      <c r="AB1" s="132" t="s">
        <v>2477</v>
      </c>
      <c r="AC1" s="132" t="s">
        <v>2794</v>
      </c>
      <c r="AD1" s="132" t="s">
        <v>17</v>
      </c>
      <c r="AN1" s="132" t="s">
        <v>491</v>
      </c>
      <c r="AO1" s="132" t="s">
        <v>6630</v>
      </c>
      <c r="AP1" s="132" t="s">
        <v>3085</v>
      </c>
      <c r="AQ1" s="132" t="s">
        <v>2776</v>
      </c>
      <c r="AR1" s="132" t="s">
        <v>2782</v>
      </c>
      <c r="AS1" s="132" t="s">
        <v>2778</v>
      </c>
      <c r="AT1" s="132" t="s">
        <v>2780</v>
      </c>
    </row>
    <row r="2" spans="1:46" ht="14.4" x14ac:dyDescent="0.3">
      <c r="A2" s="439" t="s">
        <v>7642</v>
      </c>
      <c r="B2" s="132">
        <v>-1.48</v>
      </c>
      <c r="C2" s="132">
        <v>0.52</v>
      </c>
      <c r="D2" s="132">
        <v>5.45</v>
      </c>
      <c r="E2" s="132">
        <v>10.44</v>
      </c>
      <c r="F2" s="132">
        <v>9.26</v>
      </c>
      <c r="G2" s="132" t="s">
        <v>486</v>
      </c>
      <c r="H2" s="132" t="s">
        <v>7643</v>
      </c>
      <c r="I2" s="132">
        <v>9</v>
      </c>
      <c r="J2" s="132">
        <v>-33</v>
      </c>
      <c r="K2" s="132">
        <v>-21</v>
      </c>
      <c r="L2" s="132" t="b">
        <v>1</v>
      </c>
      <c r="M2" s="132">
        <v>27.917999999999999</v>
      </c>
      <c r="N2" s="132">
        <v>1.5169999999999999</v>
      </c>
      <c r="O2" s="132">
        <v>18.401</v>
      </c>
      <c r="P2" s="132">
        <v>30.529</v>
      </c>
      <c r="Q2" s="132">
        <v>0.82899999999999996</v>
      </c>
      <c r="R2" s="132">
        <v>25.317</v>
      </c>
      <c r="S2" s="132">
        <v>0.88</v>
      </c>
      <c r="T2" s="132">
        <v>-157.80199999999999</v>
      </c>
      <c r="U2" s="132">
        <v>19.36</v>
      </c>
      <c r="V2" s="132">
        <v>28</v>
      </c>
      <c r="W2" s="132">
        <v>18</v>
      </c>
      <c r="X2" s="132">
        <v>1168</v>
      </c>
      <c r="Y2" s="132" t="s">
        <v>7643</v>
      </c>
      <c r="Z2" s="132" t="b">
        <v>0</v>
      </c>
      <c r="AA2" s="132">
        <v>0</v>
      </c>
      <c r="AB2" s="132" t="b">
        <v>1</v>
      </c>
      <c r="AC2" s="132">
        <v>48</v>
      </c>
      <c r="AD2" s="132">
        <v>1</v>
      </c>
    </row>
    <row r="3" spans="1:46" ht="14.4" x14ac:dyDescent="0.3">
      <c r="A3" s="132" t="s">
        <v>7644</v>
      </c>
      <c r="B3" s="132">
        <v>-0.79</v>
      </c>
      <c r="C3" s="132">
        <v>-2.9</v>
      </c>
      <c r="D3" s="132">
        <v>8.41</v>
      </c>
      <c r="E3" s="132">
        <v>16.18</v>
      </c>
      <c r="F3" s="132">
        <v>17.48</v>
      </c>
      <c r="G3" s="132" t="s">
        <v>486</v>
      </c>
      <c r="H3" s="132" t="s">
        <v>7645</v>
      </c>
      <c r="I3" s="132">
        <v>9</v>
      </c>
      <c r="J3" s="132">
        <v>-62</v>
      </c>
      <c r="K3" s="132">
        <v>-54</v>
      </c>
      <c r="L3" s="132" t="b">
        <v>1</v>
      </c>
      <c r="M3" s="132">
        <v>51.926000000000002</v>
      </c>
      <c r="N3" s="132">
        <v>3.1840000000000002</v>
      </c>
      <c r="O3" s="132">
        <v>16.306000000000001</v>
      </c>
      <c r="P3" s="132">
        <v>59.341000000000001</v>
      </c>
      <c r="Q3" s="132">
        <v>0.79</v>
      </c>
      <c r="R3" s="132">
        <v>46.89</v>
      </c>
      <c r="S3" s="132">
        <v>1.26</v>
      </c>
      <c r="T3" s="132">
        <v>-141.23699999999999</v>
      </c>
      <c r="U3" s="132">
        <v>71.31</v>
      </c>
      <c r="V3" s="132">
        <v>-30</v>
      </c>
      <c r="W3" s="132">
        <v>-52</v>
      </c>
      <c r="X3" s="132">
        <v>222</v>
      </c>
      <c r="Y3" s="132" t="s">
        <v>7645</v>
      </c>
      <c r="Z3" s="132" t="b">
        <v>0</v>
      </c>
      <c r="AA3" s="132">
        <v>0</v>
      </c>
      <c r="AB3" s="132" t="b">
        <v>0</v>
      </c>
      <c r="AC3" s="132">
        <v>52</v>
      </c>
      <c r="AD3" s="132">
        <v>0.94399999999999995</v>
      </c>
    </row>
    <row r="4" spans="1:46" ht="14.4" x14ac:dyDescent="0.3">
      <c r="A4" s="132" t="s">
        <v>7636</v>
      </c>
      <c r="B4" s="132">
        <v>-4.41</v>
      </c>
      <c r="C4" s="132">
        <v>-1.01</v>
      </c>
      <c r="D4" s="132">
        <v>14.11</v>
      </c>
      <c r="E4" s="132">
        <v>21.12</v>
      </c>
      <c r="F4" s="132">
        <v>14.55</v>
      </c>
      <c r="G4" s="132" t="s">
        <v>486</v>
      </c>
      <c r="H4" s="132" t="s">
        <v>7637</v>
      </c>
      <c r="I4" s="132">
        <v>9</v>
      </c>
      <c r="J4" s="132">
        <v>-43</v>
      </c>
      <c r="K4" s="132">
        <v>-7</v>
      </c>
      <c r="L4" s="132" t="b">
        <v>1</v>
      </c>
      <c r="M4" s="132">
        <v>48.03</v>
      </c>
      <c r="N4" s="132">
        <v>4.4429999999999996</v>
      </c>
      <c r="O4" s="132">
        <v>10.81</v>
      </c>
      <c r="P4" s="132">
        <v>54.646000000000001</v>
      </c>
      <c r="Q4" s="132">
        <v>0.63300000000000001</v>
      </c>
      <c r="R4" s="132">
        <v>34.567</v>
      </c>
      <c r="S4" s="132">
        <v>1.73</v>
      </c>
      <c r="T4" s="132">
        <v>-107.28400000000001</v>
      </c>
      <c r="U4" s="132">
        <v>41.01</v>
      </c>
      <c r="V4" s="132">
        <v>-15</v>
      </c>
      <c r="W4" s="132">
        <v>9</v>
      </c>
      <c r="X4" s="132">
        <v>282</v>
      </c>
      <c r="Y4" s="132" t="s">
        <v>7637</v>
      </c>
      <c r="Z4" s="132" t="b">
        <v>0</v>
      </c>
      <c r="AA4" s="132">
        <v>0</v>
      </c>
      <c r="AB4" s="132" t="b">
        <v>1</v>
      </c>
      <c r="AC4" s="132">
        <v>47</v>
      </c>
      <c r="AD4" s="132">
        <v>0.88900000000000001</v>
      </c>
    </row>
    <row r="5" spans="1:46" ht="14.4" x14ac:dyDescent="0.3">
      <c r="A5" s="132" t="s">
        <v>7640</v>
      </c>
      <c r="B5" s="132">
        <v>0.61</v>
      </c>
      <c r="C5" s="132">
        <v>4.58</v>
      </c>
      <c r="D5" s="132">
        <v>5.09</v>
      </c>
      <c r="E5" s="132">
        <v>20.8</v>
      </c>
      <c r="F5" s="132">
        <v>14.58</v>
      </c>
      <c r="G5" s="132" t="s">
        <v>486</v>
      </c>
      <c r="H5" s="132" t="s">
        <v>7641</v>
      </c>
      <c r="I5" s="132">
        <v>9</v>
      </c>
      <c r="J5" s="132">
        <v>-41</v>
      </c>
      <c r="K5" s="132">
        <v>-25</v>
      </c>
      <c r="L5" s="132" t="b">
        <v>1</v>
      </c>
      <c r="M5" s="132">
        <v>27.462</v>
      </c>
      <c r="N5" s="132">
        <v>2.5680000000000001</v>
      </c>
      <c r="O5" s="132">
        <v>10.694000000000001</v>
      </c>
      <c r="P5" s="132">
        <v>29.204000000000001</v>
      </c>
      <c r="Q5" s="132">
        <v>0.61599999999999999</v>
      </c>
      <c r="R5" s="132">
        <v>17.981999999999999</v>
      </c>
      <c r="S5" s="132">
        <v>1.46</v>
      </c>
      <c r="T5" s="132">
        <v>-58.831000000000003</v>
      </c>
      <c r="U5" s="132">
        <v>51.16</v>
      </c>
      <c r="V5" s="132">
        <v>-36</v>
      </c>
      <c r="W5" s="132">
        <v>-32</v>
      </c>
      <c r="X5" s="132">
        <v>267</v>
      </c>
      <c r="Y5" s="132" t="s">
        <v>7641</v>
      </c>
      <c r="Z5" s="132" t="b">
        <v>0</v>
      </c>
      <c r="AA5" s="132">
        <v>0</v>
      </c>
      <c r="AB5" s="132" t="b">
        <v>1</v>
      </c>
      <c r="AC5" s="132">
        <v>55</v>
      </c>
      <c r="AD5" s="132">
        <v>0.83299999999999996</v>
      </c>
    </row>
    <row r="6" spans="1:46" ht="14.4" x14ac:dyDescent="0.3">
      <c r="A6" s="132" t="s">
        <v>7654</v>
      </c>
      <c r="B6" s="132">
        <v>-4.3899999999999997</v>
      </c>
      <c r="C6" s="132">
        <v>-5.16</v>
      </c>
      <c r="D6" s="132">
        <v>1.79</v>
      </c>
      <c r="E6" s="132">
        <v>6.83</v>
      </c>
      <c r="F6" s="132">
        <v>1.66</v>
      </c>
      <c r="G6" s="132" t="s">
        <v>486</v>
      </c>
      <c r="H6" s="132" t="s">
        <v>7655</v>
      </c>
      <c r="I6" s="132">
        <v>9</v>
      </c>
      <c r="J6" s="132">
        <v>-36</v>
      </c>
      <c r="K6" s="132">
        <v>-29</v>
      </c>
      <c r="L6" s="132" t="b">
        <v>0</v>
      </c>
      <c r="M6" s="132">
        <v>28.859000000000002</v>
      </c>
      <c r="N6" s="132">
        <v>3.1440000000000001</v>
      </c>
      <c r="O6" s="132">
        <v>9.1780000000000008</v>
      </c>
      <c r="P6" s="132">
        <v>32.47</v>
      </c>
      <c r="Q6" s="132">
        <v>0.54400000000000004</v>
      </c>
      <c r="R6" s="132">
        <v>17.673999999999999</v>
      </c>
      <c r="S6" s="132">
        <v>1.94</v>
      </c>
      <c r="T6" s="132">
        <v>-63.209000000000003</v>
      </c>
      <c r="U6" s="132">
        <v>39.869999999999997</v>
      </c>
      <c r="V6" s="132">
        <v>-62</v>
      </c>
      <c r="W6" s="132">
        <v>-48</v>
      </c>
      <c r="X6" s="132">
        <v>257</v>
      </c>
      <c r="Y6" s="132" t="s">
        <v>7655</v>
      </c>
      <c r="Z6" s="132" t="b">
        <v>0</v>
      </c>
      <c r="AA6" s="132">
        <v>0</v>
      </c>
      <c r="AB6" s="132" t="b">
        <v>0</v>
      </c>
      <c r="AC6" s="132">
        <v>46</v>
      </c>
      <c r="AD6" s="132">
        <v>0.77800000000000002</v>
      </c>
    </row>
    <row r="7" spans="1:46" ht="14.4" x14ac:dyDescent="0.3">
      <c r="A7" s="132" t="s">
        <v>488</v>
      </c>
      <c r="B7" s="132">
        <v>1.18</v>
      </c>
      <c r="C7" s="132">
        <v>2.66</v>
      </c>
      <c r="D7" s="132">
        <v>2.09</v>
      </c>
      <c r="E7" s="132">
        <v>13.07</v>
      </c>
      <c r="F7" s="132">
        <v>10.59</v>
      </c>
      <c r="G7" s="132" t="s">
        <v>486</v>
      </c>
      <c r="H7" s="132" t="s">
        <v>490</v>
      </c>
      <c r="I7" s="132">
        <v>9</v>
      </c>
      <c r="J7" s="132">
        <v>-25</v>
      </c>
      <c r="K7" s="132">
        <v>0</v>
      </c>
      <c r="L7" s="132" t="b">
        <v>1</v>
      </c>
      <c r="M7" s="132">
        <v>14.776</v>
      </c>
      <c r="N7" s="132">
        <v>1.64</v>
      </c>
      <c r="O7" s="132">
        <v>9.0079999999999991</v>
      </c>
      <c r="P7" s="132">
        <v>15.189</v>
      </c>
      <c r="Q7" s="132">
        <v>0.53100000000000003</v>
      </c>
      <c r="R7" s="132">
        <v>8.06</v>
      </c>
      <c r="S7" s="132">
        <v>0.91</v>
      </c>
      <c r="T7" s="132">
        <v>-13.425000000000001</v>
      </c>
      <c r="U7" s="132">
        <v>534.01</v>
      </c>
      <c r="V7" s="132">
        <v>-19</v>
      </c>
      <c r="W7" s="132">
        <v>-28</v>
      </c>
      <c r="X7" s="132">
        <v>41</v>
      </c>
      <c r="Y7" s="132" t="s">
        <v>490</v>
      </c>
      <c r="Z7" s="132" t="b">
        <v>1</v>
      </c>
      <c r="AA7" s="132">
        <v>0</v>
      </c>
      <c r="AB7" s="132" t="b">
        <v>1</v>
      </c>
      <c r="AC7" s="132">
        <v>50</v>
      </c>
      <c r="AD7" s="132">
        <v>0.72199999999999998</v>
      </c>
    </row>
    <row r="8" spans="1:46" ht="14.4" x14ac:dyDescent="0.3">
      <c r="A8" s="132" t="s">
        <v>7638</v>
      </c>
      <c r="B8" s="132">
        <v>-1.19</v>
      </c>
      <c r="C8" s="132">
        <v>5.57</v>
      </c>
      <c r="D8" s="132">
        <v>5.65</v>
      </c>
      <c r="E8" s="132">
        <v>10.44</v>
      </c>
      <c r="F8" s="132">
        <v>8.08</v>
      </c>
      <c r="G8" s="132" t="s">
        <v>486</v>
      </c>
      <c r="H8" s="132" t="s">
        <v>7639</v>
      </c>
      <c r="I8" s="132">
        <v>9</v>
      </c>
      <c r="J8" s="132">
        <v>-32</v>
      </c>
      <c r="K8" s="132">
        <v>-4</v>
      </c>
      <c r="L8" s="132" t="b">
        <v>1</v>
      </c>
      <c r="M8" s="132">
        <v>12.366</v>
      </c>
      <c r="N8" s="132">
        <v>1.4790000000000001</v>
      </c>
      <c r="O8" s="132">
        <v>8.3610000000000007</v>
      </c>
      <c r="P8" s="132">
        <v>12.561</v>
      </c>
      <c r="Q8" s="132">
        <v>0.496</v>
      </c>
      <c r="R8" s="132">
        <v>6.2309999999999999</v>
      </c>
      <c r="S8" s="132">
        <v>1.85</v>
      </c>
      <c r="T8" s="132">
        <v>59.353000000000002</v>
      </c>
      <c r="U8" s="132">
        <v>28.24</v>
      </c>
      <c r="V8" s="132">
        <v>-31</v>
      </c>
      <c r="W8" s="132">
        <v>-16</v>
      </c>
      <c r="X8" s="132">
        <v>382</v>
      </c>
      <c r="Y8" s="132" t="s">
        <v>7639</v>
      </c>
      <c r="Z8" s="132" t="b">
        <v>0</v>
      </c>
      <c r="AA8" s="132">
        <v>0</v>
      </c>
      <c r="AB8" s="132" t="b">
        <v>1</v>
      </c>
      <c r="AC8" s="132">
        <v>53</v>
      </c>
      <c r="AD8" s="132">
        <v>0.66700000000000004</v>
      </c>
    </row>
    <row r="9" spans="1:46" ht="14.4" x14ac:dyDescent="0.3">
      <c r="A9" s="132" t="s">
        <v>7652</v>
      </c>
      <c r="B9" s="132">
        <v>-0.28000000000000003</v>
      </c>
      <c r="C9" s="132">
        <v>1.02</v>
      </c>
      <c r="D9" s="132">
        <v>0.32</v>
      </c>
      <c r="E9" s="132">
        <v>8.27</v>
      </c>
      <c r="F9" s="132">
        <v>4.74</v>
      </c>
      <c r="G9" s="132" t="s">
        <v>486</v>
      </c>
      <c r="H9" s="132" t="s">
        <v>7653</v>
      </c>
      <c r="I9" s="132">
        <v>9</v>
      </c>
      <c r="J9" s="132">
        <v>-28</v>
      </c>
      <c r="K9" s="132">
        <v>-10</v>
      </c>
      <c r="L9" s="132" t="b">
        <v>1</v>
      </c>
      <c r="M9" s="132">
        <v>10.442</v>
      </c>
      <c r="N9" s="132">
        <v>1.8129999999999999</v>
      </c>
      <c r="O9" s="132">
        <v>5.76</v>
      </c>
      <c r="P9" s="132">
        <v>10.795</v>
      </c>
      <c r="Q9" s="132">
        <v>0.316</v>
      </c>
      <c r="R9" s="132">
        <v>3.4140000000000001</v>
      </c>
      <c r="S9" s="132">
        <v>1.23</v>
      </c>
      <c r="T9" s="132">
        <v>-118.694</v>
      </c>
      <c r="U9" s="132">
        <v>24.74</v>
      </c>
      <c r="V9" s="132">
        <v>-28</v>
      </c>
      <c r="W9" s="132">
        <v>-42</v>
      </c>
      <c r="X9" s="132">
        <v>659</v>
      </c>
      <c r="Y9" s="132" t="s">
        <v>7653</v>
      </c>
      <c r="Z9" s="132" t="b">
        <v>0</v>
      </c>
      <c r="AA9" s="132">
        <v>0</v>
      </c>
      <c r="AB9" s="132" t="b">
        <v>1</v>
      </c>
      <c r="AC9" s="132">
        <v>48</v>
      </c>
      <c r="AD9" s="132">
        <v>0.61099999999999999</v>
      </c>
    </row>
    <row r="10" spans="1:46" ht="14.4" x14ac:dyDescent="0.3">
      <c r="A10" s="132" t="s">
        <v>7664</v>
      </c>
      <c r="B10" s="132">
        <v>-1.02</v>
      </c>
      <c r="C10" s="132">
        <v>-3.34</v>
      </c>
      <c r="D10" s="132">
        <v>6.11</v>
      </c>
      <c r="E10" s="132">
        <v>6.11</v>
      </c>
      <c r="F10" s="132">
        <v>5.23</v>
      </c>
      <c r="G10" s="132" t="s">
        <v>486</v>
      </c>
      <c r="H10" s="132" t="s">
        <v>7665</v>
      </c>
      <c r="I10" s="132">
        <v>9</v>
      </c>
      <c r="J10" s="132">
        <v>-48</v>
      </c>
      <c r="K10" s="132">
        <v>-41</v>
      </c>
      <c r="L10" s="132" t="b">
        <v>0</v>
      </c>
      <c r="M10" s="132">
        <v>16.216999999999999</v>
      </c>
      <c r="N10" s="132">
        <v>4.3499999999999996</v>
      </c>
      <c r="O10" s="132">
        <v>3.7280000000000002</v>
      </c>
      <c r="P10" s="132">
        <v>16.452000000000002</v>
      </c>
      <c r="Q10" s="132">
        <v>0.16400000000000001</v>
      </c>
      <c r="R10" s="132">
        <v>2.7029999999999998</v>
      </c>
      <c r="S10" s="132">
        <v>1.37</v>
      </c>
      <c r="T10" s="132">
        <v>-167.62200000000001</v>
      </c>
      <c r="U10" s="132">
        <v>16.5</v>
      </c>
      <c r="V10" s="132">
        <v>-33</v>
      </c>
      <c r="W10" s="132">
        <v>-33</v>
      </c>
      <c r="X10" s="132">
        <v>882</v>
      </c>
      <c r="Y10" s="132" t="s">
        <v>7665</v>
      </c>
      <c r="Z10" s="132" t="b">
        <v>0</v>
      </c>
      <c r="AA10" s="132">
        <v>0</v>
      </c>
      <c r="AB10" s="132" t="b">
        <v>0</v>
      </c>
      <c r="AC10" s="132">
        <v>43</v>
      </c>
      <c r="AD10" s="132">
        <v>0.55600000000000005</v>
      </c>
    </row>
    <row r="11" spans="1:46" ht="14.4" x14ac:dyDescent="0.3">
      <c r="A11" s="132" t="s">
        <v>6691</v>
      </c>
      <c r="B11" s="132">
        <v>-0.97</v>
      </c>
      <c r="C11" s="132">
        <v>0.56999999999999995</v>
      </c>
      <c r="D11" s="132">
        <v>-3.67</v>
      </c>
      <c r="E11" s="132">
        <v>5.54</v>
      </c>
      <c r="F11" s="132">
        <v>3.81</v>
      </c>
      <c r="G11" s="132" t="s">
        <v>486</v>
      </c>
      <c r="H11" s="132" t="s">
        <v>6692</v>
      </c>
      <c r="I11" s="132">
        <v>9</v>
      </c>
      <c r="J11" s="132">
        <v>-35</v>
      </c>
      <c r="K11" s="132">
        <v>-7</v>
      </c>
      <c r="L11" s="132" t="b">
        <v>1</v>
      </c>
      <c r="M11" s="132">
        <v>1.2030000000000001</v>
      </c>
      <c r="N11" s="132">
        <v>2.2829999999999999</v>
      </c>
      <c r="O11" s="132">
        <v>0.52700000000000002</v>
      </c>
      <c r="P11" s="132">
        <v>1.2629999999999999</v>
      </c>
      <c r="Q11" s="132">
        <v>4.0000000000000001E-3</v>
      </c>
      <c r="R11" s="132">
        <v>5.0000000000000001E-3</v>
      </c>
      <c r="S11" s="132">
        <v>1.07</v>
      </c>
      <c r="T11" s="132">
        <v>-69.349999999999994</v>
      </c>
      <c r="U11" s="132">
        <v>68.73</v>
      </c>
      <c r="V11" s="132">
        <v>-25</v>
      </c>
      <c r="W11" s="132">
        <v>-35</v>
      </c>
      <c r="X11" s="132">
        <v>271</v>
      </c>
      <c r="Y11" s="132" t="s">
        <v>6692</v>
      </c>
      <c r="Z11" s="132" t="b">
        <v>1</v>
      </c>
      <c r="AA11" s="132">
        <v>0</v>
      </c>
      <c r="AB11" s="132" t="b">
        <v>1</v>
      </c>
      <c r="AC11" s="132">
        <v>47</v>
      </c>
      <c r="AD11" s="132">
        <v>0.5</v>
      </c>
    </row>
    <row r="12" spans="1:46" ht="14.4" x14ac:dyDescent="0.3">
      <c r="A12" s="132" t="s">
        <v>7648</v>
      </c>
      <c r="B12" s="132">
        <v>0.71</v>
      </c>
      <c r="C12" s="132">
        <v>-2.21</v>
      </c>
      <c r="D12" s="132">
        <v>-5.14</v>
      </c>
      <c r="E12" s="132">
        <v>10.79</v>
      </c>
      <c r="F12" s="132">
        <v>7.05</v>
      </c>
      <c r="G12" s="132" t="s">
        <v>486</v>
      </c>
      <c r="H12" s="132" t="s">
        <v>7649</v>
      </c>
      <c r="I12" s="132">
        <v>9</v>
      </c>
      <c r="J12" s="132">
        <v>-51</v>
      </c>
      <c r="K12" s="132">
        <v>-34</v>
      </c>
      <c r="L12" s="132" t="b">
        <v>0</v>
      </c>
      <c r="M12" s="132">
        <v>0.67800000000000005</v>
      </c>
      <c r="N12" s="132">
        <v>2.8980000000000001</v>
      </c>
      <c r="O12" s="132">
        <v>0.23400000000000001</v>
      </c>
      <c r="P12" s="132">
        <v>0.70799999999999996</v>
      </c>
      <c r="Q12" s="132">
        <v>1E-3</v>
      </c>
      <c r="R12" s="132">
        <v>0</v>
      </c>
      <c r="S12" s="132">
        <v>1.44</v>
      </c>
      <c r="T12" s="132">
        <v>-112.458</v>
      </c>
      <c r="U12" s="132">
        <v>63.66</v>
      </c>
      <c r="V12" s="132">
        <v>0</v>
      </c>
      <c r="W12" s="132">
        <v>0</v>
      </c>
      <c r="X12" s="132">
        <v>218</v>
      </c>
      <c r="Y12" s="132" t="s">
        <v>7649</v>
      </c>
      <c r="Z12" s="132" t="b">
        <v>1</v>
      </c>
      <c r="AA12" s="132">
        <v>0</v>
      </c>
      <c r="AB12" s="132" t="b">
        <v>0</v>
      </c>
      <c r="AC12" s="132">
        <v>44</v>
      </c>
      <c r="AD12" s="132">
        <v>0.44400000000000001</v>
      </c>
    </row>
    <row r="13" spans="1:46" ht="14.4" x14ac:dyDescent="0.3">
      <c r="A13" s="132" t="s">
        <v>7650</v>
      </c>
      <c r="B13" s="132">
        <v>-2.96</v>
      </c>
      <c r="C13" s="132">
        <v>-1.1000000000000001</v>
      </c>
      <c r="D13" s="132">
        <v>-5.35</v>
      </c>
      <c r="E13" s="132">
        <v>7.78</v>
      </c>
      <c r="F13" s="132">
        <v>2.89</v>
      </c>
      <c r="G13" s="132" t="s">
        <v>486</v>
      </c>
      <c r="H13" s="132" t="s">
        <v>7651</v>
      </c>
      <c r="I13" s="132">
        <v>9</v>
      </c>
      <c r="J13" s="132">
        <v>-44</v>
      </c>
      <c r="K13" s="132">
        <v>-24</v>
      </c>
      <c r="L13" s="132" t="b">
        <v>1</v>
      </c>
      <c r="M13" s="132">
        <v>-0.82399999999999995</v>
      </c>
      <c r="N13" s="132">
        <v>2.9350000000000001</v>
      </c>
      <c r="O13" s="132">
        <v>-0.28100000000000003</v>
      </c>
      <c r="P13" s="132">
        <v>-0.71699999999999997</v>
      </c>
      <c r="Q13" s="132">
        <v>1E-3</v>
      </c>
      <c r="R13" s="132">
        <v>-1E-3</v>
      </c>
      <c r="S13" s="132">
        <v>1.27</v>
      </c>
      <c r="T13" s="132">
        <v>-18.527999999999999</v>
      </c>
      <c r="U13" s="132">
        <v>60.357999999999997</v>
      </c>
      <c r="V13" s="132">
        <v>-82</v>
      </c>
      <c r="W13" s="132">
        <v>-86</v>
      </c>
      <c r="X13" s="132">
        <v>260</v>
      </c>
      <c r="Y13" s="132" t="s">
        <v>7651</v>
      </c>
      <c r="Z13" s="132" t="b">
        <v>1</v>
      </c>
      <c r="AA13" s="132">
        <v>0</v>
      </c>
      <c r="AB13" s="132" t="b">
        <v>0</v>
      </c>
      <c r="AC13" s="132">
        <v>48</v>
      </c>
      <c r="AD13" s="132">
        <v>0.38900000000000001</v>
      </c>
    </row>
    <row r="14" spans="1:46" ht="14.4" x14ac:dyDescent="0.3">
      <c r="A14" s="132" t="s">
        <v>7666</v>
      </c>
      <c r="B14" s="132">
        <v>-1.1599999999999999</v>
      </c>
      <c r="C14" s="132">
        <v>1.3</v>
      </c>
      <c r="D14" s="132">
        <v>0.84</v>
      </c>
      <c r="E14" s="132">
        <v>-1.33</v>
      </c>
      <c r="F14" s="132">
        <v>-0.39</v>
      </c>
      <c r="G14" s="132" t="s">
        <v>486</v>
      </c>
      <c r="H14" s="132" t="s">
        <v>7667</v>
      </c>
      <c r="I14" s="132">
        <v>9</v>
      </c>
      <c r="J14" s="132">
        <v>-44</v>
      </c>
      <c r="K14" s="132">
        <v>-36</v>
      </c>
      <c r="L14" s="132" t="b">
        <v>1</v>
      </c>
      <c r="M14" s="132">
        <v>-2.069</v>
      </c>
      <c r="N14" s="132">
        <v>1.569</v>
      </c>
      <c r="O14" s="132">
        <v>-1.319</v>
      </c>
      <c r="P14" s="132">
        <v>-2.1419999999999999</v>
      </c>
      <c r="Q14" s="132">
        <v>2.4E-2</v>
      </c>
      <c r="R14" s="132">
        <v>-5.0999999999999997E-2</v>
      </c>
      <c r="S14" s="132">
        <v>1.69</v>
      </c>
      <c r="T14" s="132">
        <v>-184.20699999999999</v>
      </c>
      <c r="U14" s="132">
        <v>45.87</v>
      </c>
      <c r="V14" s="132">
        <v>89</v>
      </c>
      <c r="W14" s="132">
        <v>150</v>
      </c>
      <c r="X14" s="132">
        <v>257</v>
      </c>
      <c r="Y14" s="132" t="s">
        <v>7667</v>
      </c>
      <c r="Z14" s="132" t="b">
        <v>0</v>
      </c>
      <c r="AA14" s="132">
        <v>0</v>
      </c>
      <c r="AB14" s="132" t="b">
        <v>0</v>
      </c>
      <c r="AC14" s="132">
        <v>41</v>
      </c>
      <c r="AD14" s="132">
        <v>0.33300000000000002</v>
      </c>
    </row>
    <row r="15" spans="1:46" ht="14.4" x14ac:dyDescent="0.3">
      <c r="A15" s="132" t="s">
        <v>7656</v>
      </c>
      <c r="B15" s="132">
        <v>0.16</v>
      </c>
      <c r="C15" s="132">
        <v>1.03</v>
      </c>
      <c r="D15" s="132">
        <v>-7.84</v>
      </c>
      <c r="E15" s="132">
        <v>1.43</v>
      </c>
      <c r="F15" s="132">
        <v>0.87</v>
      </c>
      <c r="G15" s="132" t="s">
        <v>486</v>
      </c>
      <c r="H15" s="132" t="s">
        <v>7657</v>
      </c>
      <c r="I15" s="132">
        <v>9</v>
      </c>
      <c r="J15" s="132">
        <v>-49</v>
      </c>
      <c r="K15" s="132">
        <v>-41</v>
      </c>
      <c r="L15" s="132" t="b">
        <v>0</v>
      </c>
      <c r="M15" s="132">
        <v>-16.149999999999999</v>
      </c>
      <c r="N15" s="132">
        <v>3.3029999999999999</v>
      </c>
      <c r="O15" s="132">
        <v>-4.8890000000000002</v>
      </c>
      <c r="P15" s="132">
        <v>-14.903</v>
      </c>
      <c r="Q15" s="132">
        <v>0.248</v>
      </c>
      <c r="R15" s="132">
        <v>-3.698</v>
      </c>
      <c r="S15" s="132">
        <v>1.06</v>
      </c>
      <c r="T15" s="132">
        <v>0</v>
      </c>
      <c r="U15" s="132">
        <v>12.81</v>
      </c>
      <c r="V15" s="132">
        <v>-34</v>
      </c>
      <c r="W15" s="132">
        <v>-40</v>
      </c>
      <c r="X15" s="132">
        <v>1472</v>
      </c>
      <c r="Y15" s="132" t="s">
        <v>7657</v>
      </c>
      <c r="Z15" s="132" t="b">
        <v>1</v>
      </c>
      <c r="AA15" s="132">
        <v>0</v>
      </c>
      <c r="AB15" s="132" t="b">
        <v>0</v>
      </c>
      <c r="AC15" s="132">
        <v>48</v>
      </c>
      <c r="AD15" s="132">
        <v>0.27800000000000002</v>
      </c>
    </row>
    <row r="16" spans="1:46" ht="14.4" x14ac:dyDescent="0.3">
      <c r="A16" s="132" t="s">
        <v>7658</v>
      </c>
      <c r="B16" s="132">
        <v>0.66</v>
      </c>
      <c r="C16" s="132">
        <v>-1.23</v>
      </c>
      <c r="D16" s="132">
        <v>-4.25</v>
      </c>
      <c r="E16" s="132">
        <v>-3.98</v>
      </c>
      <c r="F16" s="132">
        <v>-2.09</v>
      </c>
      <c r="G16" s="132" t="s">
        <v>486</v>
      </c>
      <c r="H16" s="132" t="s">
        <v>7659</v>
      </c>
      <c r="I16" s="132">
        <v>9</v>
      </c>
      <c r="J16" s="132">
        <v>-38</v>
      </c>
      <c r="K16" s="132">
        <v>-34</v>
      </c>
      <c r="L16" s="132" t="b">
        <v>0</v>
      </c>
      <c r="M16" s="132">
        <v>-10.896000000000001</v>
      </c>
      <c r="N16" s="132">
        <v>1.982</v>
      </c>
      <c r="O16" s="132">
        <v>-5.4980000000000002</v>
      </c>
      <c r="P16" s="132">
        <v>-10.337999999999999</v>
      </c>
      <c r="Q16" s="132">
        <v>0.29299999999999998</v>
      </c>
      <c r="R16" s="132">
        <v>-3.03</v>
      </c>
      <c r="S16" s="132">
        <v>1.06</v>
      </c>
      <c r="T16" s="132">
        <v>-78.125</v>
      </c>
      <c r="U16" s="132">
        <v>16.89</v>
      </c>
      <c r="V16" s="132">
        <v>-96</v>
      </c>
      <c r="W16" s="132">
        <v>-99</v>
      </c>
      <c r="X16" s="132">
        <v>1116</v>
      </c>
      <c r="Y16" s="132" t="s">
        <v>7659</v>
      </c>
      <c r="Z16" s="132" t="b">
        <v>1</v>
      </c>
      <c r="AA16" s="132">
        <v>0</v>
      </c>
      <c r="AB16" s="132" t="b">
        <v>0</v>
      </c>
      <c r="AC16" s="132">
        <v>45</v>
      </c>
      <c r="AD16" s="132">
        <v>0.222</v>
      </c>
    </row>
    <row r="17" spans="1:30" ht="14.4" x14ac:dyDescent="0.3">
      <c r="A17" s="132" t="s">
        <v>7646</v>
      </c>
      <c r="B17" s="132">
        <v>-1.23</v>
      </c>
      <c r="C17" s="132">
        <v>-6.04</v>
      </c>
      <c r="D17" s="132">
        <v>-8.7200000000000006</v>
      </c>
      <c r="E17" s="132">
        <v>-5.24</v>
      </c>
      <c r="F17" s="132">
        <v>-3.22</v>
      </c>
      <c r="G17" s="132" t="s">
        <v>486</v>
      </c>
      <c r="H17" s="132" t="s">
        <v>7647</v>
      </c>
      <c r="I17" s="132">
        <v>9</v>
      </c>
      <c r="J17" s="132">
        <v>-29</v>
      </c>
      <c r="K17" s="132">
        <v>-21</v>
      </c>
      <c r="L17" s="132" t="b">
        <v>0</v>
      </c>
      <c r="M17" s="132">
        <v>-16.922999999999998</v>
      </c>
      <c r="N17" s="132">
        <v>2.464</v>
      </c>
      <c r="O17" s="132">
        <v>-6.8680000000000003</v>
      </c>
      <c r="P17" s="132">
        <v>-15.561</v>
      </c>
      <c r="Q17" s="132">
        <v>0.38900000000000001</v>
      </c>
      <c r="R17" s="132">
        <v>-6.0490000000000004</v>
      </c>
      <c r="S17" s="132">
        <v>1.1200000000000001</v>
      </c>
      <c r="T17" s="132">
        <v>-46.408999999999999</v>
      </c>
      <c r="U17" s="132">
        <v>40.31</v>
      </c>
      <c r="V17" s="132">
        <v>-4</v>
      </c>
      <c r="W17" s="132">
        <v>66</v>
      </c>
      <c r="X17" s="132">
        <v>441</v>
      </c>
      <c r="Y17" s="132" t="s">
        <v>7647</v>
      </c>
      <c r="Z17" s="132" t="b">
        <v>1</v>
      </c>
      <c r="AA17" s="132">
        <v>0</v>
      </c>
      <c r="AB17" s="132" t="b">
        <v>0</v>
      </c>
      <c r="AC17" s="132">
        <v>46</v>
      </c>
      <c r="AD17" s="132">
        <v>0.16700000000000001</v>
      </c>
    </row>
    <row r="18" spans="1:30" ht="14.4" x14ac:dyDescent="0.3">
      <c r="A18" s="132" t="s">
        <v>7662</v>
      </c>
      <c r="B18" s="132">
        <v>0.36</v>
      </c>
      <c r="C18" s="132">
        <v>-5.93</v>
      </c>
      <c r="D18" s="132">
        <v>-6.76</v>
      </c>
      <c r="E18" s="132">
        <v>-8.49</v>
      </c>
      <c r="F18" s="132">
        <v>-6.45</v>
      </c>
      <c r="G18" s="132" t="s">
        <v>486</v>
      </c>
      <c r="H18" s="132" t="s">
        <v>7663</v>
      </c>
      <c r="I18" s="132">
        <v>9</v>
      </c>
      <c r="J18" s="132">
        <v>-31</v>
      </c>
      <c r="K18" s="132">
        <v>-29</v>
      </c>
      <c r="L18" s="132" t="b">
        <v>0</v>
      </c>
      <c r="M18" s="132">
        <v>-11.95</v>
      </c>
      <c r="N18" s="132">
        <v>1.732</v>
      </c>
      <c r="O18" s="132">
        <v>-6.8979999999999997</v>
      </c>
      <c r="P18" s="132">
        <v>-11.787000000000001</v>
      </c>
      <c r="Q18" s="132">
        <v>0.39400000000000002</v>
      </c>
      <c r="R18" s="132">
        <v>-4.6470000000000002</v>
      </c>
      <c r="S18" s="132">
        <v>1.02</v>
      </c>
      <c r="T18" s="132">
        <v>-14.205</v>
      </c>
      <c r="U18" s="132">
        <v>13.79</v>
      </c>
      <c r="V18" s="132">
        <v>-97</v>
      </c>
      <c r="W18" s="132">
        <v>-95</v>
      </c>
      <c r="X18" s="132">
        <v>1420</v>
      </c>
      <c r="Y18" s="132" t="s">
        <v>7663</v>
      </c>
      <c r="Z18" s="132" t="b">
        <v>1</v>
      </c>
      <c r="AA18" s="132">
        <v>0</v>
      </c>
      <c r="AB18" s="132" t="b">
        <v>0</v>
      </c>
      <c r="AC18" s="132">
        <v>43</v>
      </c>
      <c r="AD18" s="132">
        <v>0.111</v>
      </c>
    </row>
    <row r="19" spans="1:30" ht="14.4" x14ac:dyDescent="0.3">
      <c r="A19" s="132" t="s">
        <v>7660</v>
      </c>
      <c r="B19" s="132">
        <v>-1.4</v>
      </c>
      <c r="C19" s="132">
        <v>-4.03</v>
      </c>
      <c r="D19" s="132">
        <v>-12.25</v>
      </c>
      <c r="E19" s="132">
        <v>-10.66</v>
      </c>
      <c r="F19" s="132">
        <v>-9.56</v>
      </c>
      <c r="G19" s="132" t="s">
        <v>486</v>
      </c>
      <c r="H19" s="132" t="s">
        <v>7661</v>
      </c>
      <c r="I19" s="132">
        <v>9</v>
      </c>
      <c r="J19" s="132">
        <v>-23</v>
      </c>
      <c r="K19" s="132">
        <v>-23</v>
      </c>
      <c r="L19" s="132" t="b">
        <v>0</v>
      </c>
      <c r="M19" s="132">
        <v>-33.466999999999999</v>
      </c>
      <c r="N19" s="132">
        <v>2.331</v>
      </c>
      <c r="O19" s="132">
        <v>-14.358000000000001</v>
      </c>
      <c r="P19" s="132">
        <v>-28.81</v>
      </c>
      <c r="Q19" s="132">
        <v>0.73199999999999998</v>
      </c>
      <c r="R19" s="132">
        <v>-21.099</v>
      </c>
      <c r="S19" s="132">
        <v>1.34</v>
      </c>
      <c r="T19" s="132">
        <v>-127.916</v>
      </c>
      <c r="U19" s="132">
        <v>19.77</v>
      </c>
      <c r="V19" s="132">
        <v>-4</v>
      </c>
      <c r="W19" s="132">
        <v>14</v>
      </c>
      <c r="X19" s="132">
        <v>752</v>
      </c>
      <c r="Y19" s="132" t="s">
        <v>7661</v>
      </c>
      <c r="Z19" s="132" t="b">
        <v>1</v>
      </c>
      <c r="AA19" s="132">
        <v>0</v>
      </c>
      <c r="AB19" s="132" t="b">
        <v>0</v>
      </c>
      <c r="AC19" s="132">
        <v>45</v>
      </c>
      <c r="AD19" s="132">
        <v>5.6000000000000001E-2</v>
      </c>
    </row>
    <row r="20" spans="1:30" ht="14.4" x14ac:dyDescent="0.3">
      <c r="U20" s="132"/>
      <c r="V20" s="132"/>
      <c r="Z20" s="132" t="b">
        <v>0</v>
      </c>
      <c r="AA20" s="132">
        <v>0</v>
      </c>
      <c r="AB20" s="132" t="b">
        <v>1</v>
      </c>
      <c r="AC20" s="132">
        <v>52</v>
      </c>
      <c r="AD20" s="132">
        <v>0.47099999999999997</v>
      </c>
    </row>
    <row r="21" spans="1:30" ht="14.4" x14ac:dyDescent="0.3">
      <c r="U21" s="132"/>
      <c r="V21" s="132"/>
      <c r="Z21" s="132" t="b">
        <v>0</v>
      </c>
      <c r="AA21" s="132">
        <v>0</v>
      </c>
      <c r="AB21" s="132" t="b">
        <v>1</v>
      </c>
      <c r="AC21" s="132">
        <v>54</v>
      </c>
      <c r="AD21" s="132">
        <v>0.441</v>
      </c>
    </row>
    <row r="22" spans="1:30" ht="14.4" x14ac:dyDescent="0.3">
      <c r="U22" s="132"/>
      <c r="V22" s="132"/>
      <c r="Z22" s="132" t="b">
        <v>0</v>
      </c>
      <c r="AA22" s="132">
        <v>0</v>
      </c>
      <c r="AB22" s="132" t="b">
        <v>1</v>
      </c>
      <c r="AC22" s="132">
        <v>54</v>
      </c>
      <c r="AD22" s="132">
        <v>0.41199999999999998</v>
      </c>
    </row>
    <row r="23" spans="1:30" ht="14.4" x14ac:dyDescent="0.3">
      <c r="U23" s="132"/>
      <c r="V23" s="132"/>
      <c r="Z23" s="132" t="b">
        <v>0</v>
      </c>
      <c r="AA23" s="132">
        <v>0</v>
      </c>
      <c r="AB23" s="132" t="b">
        <v>1</v>
      </c>
      <c r="AC23" s="132">
        <v>52</v>
      </c>
      <c r="AD23" s="132">
        <v>0.38200000000000001</v>
      </c>
    </row>
    <row r="24" spans="1:30" ht="14.4" x14ac:dyDescent="0.3">
      <c r="U24" s="132"/>
      <c r="V24" s="132"/>
      <c r="Z24" s="132" t="b">
        <v>0</v>
      </c>
      <c r="AA24" s="132">
        <v>0</v>
      </c>
      <c r="AB24" s="132" t="b">
        <v>1</v>
      </c>
      <c r="AC24" s="132">
        <v>52</v>
      </c>
      <c r="AD24" s="132">
        <v>0.35299999999999998</v>
      </c>
    </row>
    <row r="25" spans="1:30" ht="14.4" x14ac:dyDescent="0.3">
      <c r="U25" s="132"/>
      <c r="V25" s="132"/>
      <c r="Z25" s="132" t="b">
        <v>0</v>
      </c>
      <c r="AA25" s="132">
        <v>0</v>
      </c>
      <c r="AB25" s="132" t="b">
        <v>1</v>
      </c>
      <c r="AC25" s="132">
        <v>54</v>
      </c>
      <c r="AD25" s="132">
        <v>0.32400000000000001</v>
      </c>
    </row>
    <row r="26" spans="1:30" ht="14.4" x14ac:dyDescent="0.3">
      <c r="U26" s="132"/>
      <c r="V26" s="132"/>
      <c r="Z26" s="132" t="b">
        <v>0</v>
      </c>
      <c r="AA26" s="132">
        <v>0</v>
      </c>
      <c r="AB26" s="132" t="b">
        <v>1</v>
      </c>
      <c r="AC26" s="132">
        <v>55</v>
      </c>
      <c r="AD26" s="132">
        <v>0.29399999999999998</v>
      </c>
    </row>
    <row r="27" spans="1:30" ht="14.4" x14ac:dyDescent="0.3">
      <c r="U27" s="132"/>
      <c r="V27" s="132"/>
      <c r="Z27" s="132" t="b">
        <v>0</v>
      </c>
      <c r="AA27" s="132">
        <v>0</v>
      </c>
      <c r="AB27" s="132" t="b">
        <v>1</v>
      </c>
      <c r="AC27" s="132">
        <v>45</v>
      </c>
      <c r="AD27" s="132">
        <v>0.26500000000000001</v>
      </c>
    </row>
    <row r="28" spans="1:30" ht="14.4" x14ac:dyDescent="0.3">
      <c r="U28" s="132"/>
      <c r="V28" s="132"/>
      <c r="Z28" s="132" t="b">
        <v>0</v>
      </c>
      <c r="AA28" s="132">
        <v>0</v>
      </c>
      <c r="AB28" s="132" t="b">
        <v>1</v>
      </c>
      <c r="AC28" s="132">
        <v>54</v>
      </c>
      <c r="AD28" s="132">
        <v>0.23499999999999999</v>
      </c>
    </row>
    <row r="29" spans="1:30" ht="14.4" x14ac:dyDescent="0.3">
      <c r="U29" s="132"/>
      <c r="V29" s="132"/>
      <c r="Z29" s="132" t="b">
        <v>0</v>
      </c>
      <c r="AA29" s="132">
        <v>0</v>
      </c>
      <c r="AB29" s="132" t="b">
        <v>1</v>
      </c>
      <c r="AC29" s="132">
        <v>53</v>
      </c>
      <c r="AD29" s="132">
        <v>0.20599999999999999</v>
      </c>
    </row>
    <row r="30" spans="1:30" ht="14.4" x14ac:dyDescent="0.3">
      <c r="U30" s="132"/>
      <c r="V30" s="132"/>
      <c r="Z30" s="132" t="b">
        <v>1</v>
      </c>
      <c r="AA30" s="132">
        <v>0</v>
      </c>
      <c r="AB30" s="132" t="b">
        <v>0</v>
      </c>
      <c r="AC30" s="132">
        <v>53</v>
      </c>
      <c r="AD30" s="132">
        <v>0.17599999999999999</v>
      </c>
    </row>
    <row r="31" spans="1:30" ht="14.4" x14ac:dyDescent="0.3">
      <c r="U31" s="132"/>
      <c r="V31" s="132"/>
      <c r="Z31" s="132" t="b">
        <v>1</v>
      </c>
      <c r="AA31" s="132">
        <v>0</v>
      </c>
      <c r="AB31" s="132" t="b">
        <v>1</v>
      </c>
      <c r="AC31" s="132">
        <v>53</v>
      </c>
      <c r="AD31" s="132">
        <v>0.14699999999999999</v>
      </c>
    </row>
    <row r="32" spans="1:30" ht="14.4" x14ac:dyDescent="0.3">
      <c r="U32" s="132"/>
      <c r="V32" s="132"/>
      <c r="Z32" s="132" t="b">
        <v>0</v>
      </c>
      <c r="AA32" s="132">
        <v>0</v>
      </c>
      <c r="AB32" s="132" t="b">
        <v>0</v>
      </c>
      <c r="AC32" s="132">
        <v>50</v>
      </c>
      <c r="AD32" s="132">
        <v>0.11799999999999999</v>
      </c>
    </row>
    <row r="33" spans="2:30" ht="14.4" x14ac:dyDescent="0.3">
      <c r="B33" s="132">
        <v>1.68</v>
      </c>
      <c r="C33" s="132">
        <v>-0.51</v>
      </c>
      <c r="D33" s="132">
        <v>-4.97</v>
      </c>
      <c r="E33" s="132">
        <v>4.16</v>
      </c>
      <c r="F33" s="132">
        <v>-3.2</v>
      </c>
      <c r="G33" s="132" t="s">
        <v>486</v>
      </c>
      <c r="H33" s="132" t="s">
        <v>491</v>
      </c>
      <c r="I33" s="132">
        <v>9</v>
      </c>
      <c r="J33" s="132">
        <v>-48</v>
      </c>
      <c r="K33" s="132">
        <v>-45</v>
      </c>
      <c r="L33" s="132" t="b">
        <v>0</v>
      </c>
      <c r="M33" s="132">
        <v>-8.0709999999999997</v>
      </c>
      <c r="N33" s="132">
        <v>3.5619999999999998</v>
      </c>
      <c r="O33" s="132">
        <v>-2.266</v>
      </c>
      <c r="S33" s="132">
        <v>1.76</v>
      </c>
      <c r="T33" s="132">
        <v>-2.3460000000000001</v>
      </c>
      <c r="U33" s="132">
        <v>7.2610000000000001</v>
      </c>
      <c r="V33" s="132">
        <v>13</v>
      </c>
      <c r="W33" s="132">
        <v>11</v>
      </c>
      <c r="X33" s="132">
        <v>1563</v>
      </c>
      <c r="Y33" s="132" t="s">
        <v>491</v>
      </c>
      <c r="Z33" s="132" t="b">
        <v>0</v>
      </c>
      <c r="AA33" s="132">
        <v>0</v>
      </c>
      <c r="AB33" s="132" t="b">
        <v>0</v>
      </c>
      <c r="AC33" s="132">
        <v>42</v>
      </c>
      <c r="AD33" s="132">
        <v>8.7999999999999995E-2</v>
      </c>
    </row>
    <row r="34" spans="2:30" ht="14.4" x14ac:dyDescent="0.3">
      <c r="B34" s="132">
        <v>1.72</v>
      </c>
      <c r="C34" s="132">
        <v>3.48</v>
      </c>
      <c r="D34" s="132">
        <v>2.17</v>
      </c>
      <c r="E34" s="132">
        <v>2.89</v>
      </c>
      <c r="F34" s="132">
        <v>0.95</v>
      </c>
      <c r="G34" s="132" t="s">
        <v>486</v>
      </c>
      <c r="H34" s="132" t="s">
        <v>6630</v>
      </c>
      <c r="I34" s="132">
        <v>9</v>
      </c>
      <c r="J34" s="132">
        <v>-21</v>
      </c>
      <c r="K34" s="132">
        <v>-14</v>
      </c>
      <c r="L34" s="132" t="b">
        <v>1</v>
      </c>
      <c r="M34" s="132">
        <v>-6.0030000000000001</v>
      </c>
      <c r="N34" s="132">
        <v>1.677</v>
      </c>
      <c r="O34" s="132">
        <v>-3.5790000000000002</v>
      </c>
      <c r="S34" s="132">
        <v>0.75</v>
      </c>
      <c r="T34" s="132">
        <v>50.040999999999997</v>
      </c>
      <c r="U34" s="132">
        <v>383.9</v>
      </c>
      <c r="V34" s="132">
        <v>-94</v>
      </c>
      <c r="W34" s="132">
        <v>-99</v>
      </c>
      <c r="X34" s="132">
        <v>69</v>
      </c>
      <c r="Y34" s="132" t="s">
        <v>6630</v>
      </c>
      <c r="Z34" s="132" t="b">
        <v>0</v>
      </c>
      <c r="AA34" s="132">
        <v>0</v>
      </c>
      <c r="AB34" s="132" t="b">
        <v>0</v>
      </c>
      <c r="AC34" s="132">
        <v>45</v>
      </c>
      <c r="AD34" s="132">
        <v>5.8999999999999997E-2</v>
      </c>
    </row>
    <row r="35" spans="2:30" ht="14.4" x14ac:dyDescent="0.3">
      <c r="B35" s="132">
        <v>0.09</v>
      </c>
      <c r="C35" s="132">
        <v>3.8</v>
      </c>
      <c r="D35" s="132">
        <v>0.5</v>
      </c>
      <c r="E35" s="132">
        <v>5.43</v>
      </c>
      <c r="F35" s="132">
        <v>-2.83</v>
      </c>
      <c r="G35" s="132" t="s">
        <v>486</v>
      </c>
      <c r="H35" s="132" t="s">
        <v>3085</v>
      </c>
      <c r="I35" s="132">
        <v>9</v>
      </c>
      <c r="J35" s="132">
        <v>-37</v>
      </c>
      <c r="K35" s="132">
        <v>-32</v>
      </c>
      <c r="L35" s="132" t="b">
        <v>0</v>
      </c>
      <c r="M35" s="132">
        <v>-13.443</v>
      </c>
      <c r="N35" s="132">
        <v>2.65</v>
      </c>
      <c r="O35" s="132">
        <v>-5.0730000000000004</v>
      </c>
      <c r="S35" s="132">
        <v>1.05</v>
      </c>
      <c r="T35" s="132">
        <v>-81.805999999999997</v>
      </c>
      <c r="U35" s="132">
        <v>29.22</v>
      </c>
      <c r="V35" s="132">
        <v>-11</v>
      </c>
      <c r="W35" s="132">
        <v>-20</v>
      </c>
      <c r="X35" s="132">
        <v>654</v>
      </c>
      <c r="Y35" s="132" t="s">
        <v>3085</v>
      </c>
      <c r="Z35" s="132" t="b">
        <v>0</v>
      </c>
      <c r="AA35" s="132">
        <v>0</v>
      </c>
      <c r="AB35" s="132" t="b">
        <v>0</v>
      </c>
      <c r="AC35" s="132">
        <v>44</v>
      </c>
      <c r="AD35" s="132">
        <v>2.9000000000000001E-2</v>
      </c>
    </row>
    <row r="36" spans="2:30" ht="14.4" x14ac:dyDescent="0.3">
      <c r="B36" s="132">
        <v>0.99</v>
      </c>
      <c r="C36" s="132">
        <v>-1.1499999999999999</v>
      </c>
      <c r="D36" s="132">
        <v>0.94</v>
      </c>
      <c r="E36" s="132">
        <v>-7.17</v>
      </c>
      <c r="F36" s="132">
        <v>-1.42</v>
      </c>
      <c r="G36" s="132" t="s">
        <v>486</v>
      </c>
      <c r="H36" s="132" t="s">
        <v>2776</v>
      </c>
      <c r="I36" s="132">
        <v>9</v>
      </c>
      <c r="J36" s="132">
        <v>-37</v>
      </c>
      <c r="K36" s="132">
        <v>-31</v>
      </c>
      <c r="L36" s="132" t="s">
        <v>45</v>
      </c>
      <c r="M36" s="132">
        <v>-5.7779999999999996</v>
      </c>
      <c r="N36" s="132">
        <v>1.5009999999999999</v>
      </c>
      <c r="O36" s="132">
        <v>-3.85</v>
      </c>
      <c r="S36" s="132">
        <v>0.36799999999999999</v>
      </c>
      <c r="T36" s="132">
        <v>-137.34</v>
      </c>
      <c r="U36" s="132">
        <v>38.835000000000001</v>
      </c>
      <c r="V36" s="132">
        <v>38.311</v>
      </c>
      <c r="W36" s="132">
        <v>1</v>
      </c>
      <c r="X36" s="132">
        <v>543</v>
      </c>
      <c r="Y36" s="132" t="s">
        <v>2776</v>
      </c>
      <c r="Z36" s="132" t="s">
        <v>45</v>
      </c>
      <c r="AA36" s="132">
        <v>0</v>
      </c>
      <c r="AB36" s="132" t="s">
        <v>45</v>
      </c>
      <c r="AC36" s="132">
        <v>0.105</v>
      </c>
    </row>
    <row r="37" spans="2:30" ht="14.4" x14ac:dyDescent="0.3">
      <c r="B37" s="132">
        <v>2.98</v>
      </c>
      <c r="C37" s="132">
        <v>8.65</v>
      </c>
      <c r="D37" s="132">
        <v>7.64</v>
      </c>
      <c r="E37" s="132">
        <v>-1.36</v>
      </c>
      <c r="F37" s="132">
        <v>0.56000000000000005</v>
      </c>
      <c r="G37" s="132" t="s">
        <v>486</v>
      </c>
      <c r="H37" s="132" t="s">
        <v>2782</v>
      </c>
      <c r="I37" s="132">
        <v>9</v>
      </c>
      <c r="J37" s="132">
        <v>-30</v>
      </c>
      <c r="K37" s="132">
        <v>-6</v>
      </c>
      <c r="L37" s="132" t="s">
        <v>25</v>
      </c>
      <c r="M37" s="132">
        <v>-17.803000000000001</v>
      </c>
      <c r="N37" s="132">
        <v>2.5209999999999999</v>
      </c>
      <c r="O37" s="132">
        <v>-7.0609999999999999</v>
      </c>
      <c r="S37" s="132">
        <v>1.163</v>
      </c>
      <c r="T37" s="132">
        <v>206.292</v>
      </c>
      <c r="U37" s="132">
        <v>146.47999999999999</v>
      </c>
      <c r="V37" s="132">
        <v>143.18</v>
      </c>
      <c r="W37" s="132">
        <v>1</v>
      </c>
      <c r="X37" s="132">
        <v>171</v>
      </c>
      <c r="Y37" s="132" t="s">
        <v>2782</v>
      </c>
      <c r="Z37" s="132" t="s">
        <v>45</v>
      </c>
      <c r="AA37" s="132">
        <v>0</v>
      </c>
      <c r="AB37" s="132" t="s">
        <v>45</v>
      </c>
      <c r="AC37" s="132">
        <v>7.9000000000000001E-2</v>
      </c>
    </row>
    <row r="38" spans="2:30" ht="14.4" x14ac:dyDescent="0.3">
      <c r="B38" s="132">
        <v>-1.21</v>
      </c>
      <c r="C38" s="132">
        <v>-10.54</v>
      </c>
      <c r="D38" s="132">
        <v>-13.91</v>
      </c>
      <c r="E38" s="132">
        <v>-19.41</v>
      </c>
      <c r="F38" s="132">
        <v>-12.63</v>
      </c>
      <c r="G38" s="132" t="s">
        <v>486</v>
      </c>
      <c r="H38" s="132" t="s">
        <v>2778</v>
      </c>
      <c r="I38" s="132">
        <v>9</v>
      </c>
      <c r="J38" s="132">
        <v>-52</v>
      </c>
      <c r="K38" s="132">
        <v>-49</v>
      </c>
      <c r="L38" s="132" t="s">
        <v>45</v>
      </c>
      <c r="M38" s="132">
        <v>-29.923999999999999</v>
      </c>
      <c r="N38" s="132">
        <v>2.621</v>
      </c>
      <c r="O38" s="132">
        <v>-11.414999999999999</v>
      </c>
      <c r="S38" s="132">
        <v>0.33100000000000002</v>
      </c>
      <c r="T38" s="132">
        <v>-155.68299999999999</v>
      </c>
      <c r="U38" s="132">
        <v>21.72</v>
      </c>
      <c r="V38" s="132">
        <v>22.788</v>
      </c>
      <c r="W38" s="132">
        <v>-1</v>
      </c>
      <c r="X38" s="132">
        <v>604</v>
      </c>
      <c r="Y38" s="132" t="s">
        <v>2778</v>
      </c>
      <c r="Z38" s="132" t="s">
        <v>25</v>
      </c>
      <c r="AA38" s="132">
        <v>0</v>
      </c>
      <c r="AB38" s="132" t="s">
        <v>45</v>
      </c>
      <c r="AC38" s="132">
        <v>5.2999999999999999E-2</v>
      </c>
    </row>
    <row r="39" spans="2:30" ht="14.4" x14ac:dyDescent="0.3">
      <c r="B39" s="132">
        <v>2.15</v>
      </c>
      <c r="C39" s="132">
        <v>-1.46</v>
      </c>
      <c r="D39" s="132">
        <v>-1.21</v>
      </c>
      <c r="E39" s="132">
        <v>-11.48</v>
      </c>
      <c r="F39" s="132">
        <v>-6.99</v>
      </c>
      <c r="G39" s="132" t="s">
        <v>486</v>
      </c>
      <c r="H39" s="132" t="s">
        <v>2780</v>
      </c>
      <c r="I39" s="132">
        <v>9</v>
      </c>
      <c r="J39" s="132">
        <v>-45</v>
      </c>
      <c r="K39" s="132">
        <v>-27</v>
      </c>
      <c r="L39" s="132" t="s">
        <v>45</v>
      </c>
      <c r="M39" s="132">
        <v>-34.89</v>
      </c>
      <c r="N39" s="132">
        <v>1.9890000000000001</v>
      </c>
      <c r="O39" s="132">
        <v>-17.539000000000001</v>
      </c>
      <c r="S39" s="132">
        <v>0.249</v>
      </c>
      <c r="T39" s="132">
        <v>-38.616</v>
      </c>
      <c r="U39" s="132">
        <v>18.876000000000001</v>
      </c>
      <c r="V39" s="132">
        <v>18.242000000000001</v>
      </c>
      <c r="W39" s="132">
        <v>1</v>
      </c>
      <c r="X39" s="132">
        <v>804</v>
      </c>
      <c r="Y39" s="132" t="s">
        <v>2780</v>
      </c>
      <c r="Z39" s="132" t="s">
        <v>25</v>
      </c>
      <c r="AA39" s="132">
        <v>0</v>
      </c>
      <c r="AB39" s="132" t="s">
        <v>45</v>
      </c>
      <c r="AC39" s="132">
        <v>2.5999999999999999E-2</v>
      </c>
    </row>
    <row r="40" spans="2:30" x14ac:dyDescent="0.3">
      <c r="B40" s="132">
        <v>-13.38</v>
      </c>
      <c r="C40" s="132">
        <v>-7.96</v>
      </c>
      <c r="D40" s="132">
        <v>-4.2</v>
      </c>
      <c r="E40" s="132">
        <v>-6.7299999999999898</v>
      </c>
      <c r="F40" s="132">
        <v>-3.61</v>
      </c>
      <c r="G40" s="132" t="s">
        <v>486</v>
      </c>
      <c r="I40" s="132">
        <v>9</v>
      </c>
      <c r="J40" s="132">
        <v>-32</v>
      </c>
      <c r="K40" s="132">
        <v>-32</v>
      </c>
      <c r="L40" s="132" t="s">
        <v>45</v>
      </c>
      <c r="M40" s="132">
        <v>-21.5005265523038</v>
      </c>
      <c r="N40" s="132">
        <v>2.0608948762702002</v>
      </c>
      <c r="O40" s="132">
        <v>-10.432616820910001</v>
      </c>
      <c r="S40" s="132">
        <v>0.1615</v>
      </c>
      <c r="T40" s="132">
        <v>-19.195046439628801</v>
      </c>
      <c r="U40" s="10">
        <v>619</v>
      </c>
      <c r="V40" s="6" t="s">
        <v>491</v>
      </c>
      <c r="W40" s="132">
        <v>2.5641025641025599E-2</v>
      </c>
    </row>
  </sheetData>
  <conditionalFormatting sqref="O1:R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{FC5A43B8-F964-464C-AA3F-CF073B1EEB9C}</x14:id>
        </ext>
      </extLst>
    </cfRule>
  </conditionalFormatting>
  <conditionalFormatting sqref="T1:T1048576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{C58DCB36-9E37-4F40-88F6-A65B10E3133F}</x14:id>
        </ext>
      </extLst>
    </cfRule>
  </conditionalFormatting>
  <conditionalFormatting sqref="N1:N1048576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{6521AF82-CE80-4184-90A4-28C02B808AEC}</x14:id>
        </ext>
      </extLst>
    </cfRule>
  </conditionalFormatting>
  <conditionalFormatting sqref="L1:L1048576">
    <cfRule type="containsText" dxfId="4" priority="8" operator="containsText" text="False">
      <formula>NOT(ISERROR(SEARCH("False",L1)))</formula>
    </cfRule>
  </conditionalFormatting>
  <conditionalFormatting sqref="M1:M10485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{1F7899AB-7BE4-4D22-A094-628B7C58A587}</x14:id>
        </ext>
      </extLst>
    </cfRule>
  </conditionalFormatting>
  <conditionalFormatting sqref="S1:S104857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{2CCA20F9-1AB8-4AB6-AF0F-AAD57674FDE5}</x14:id>
        </ext>
      </extLst>
    </cfRule>
  </conditionalFormatting>
  <conditionalFormatting sqref="B1:B104857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{3D2B991F-CB45-4C8C-9DA0-887BA68264F2}</x14:id>
        </ext>
      </extLst>
    </cfRule>
  </conditionalFormatting>
  <conditionalFormatting sqref="C1:C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{8DAC3BBC-86DA-4333-B3D3-4E8C8B20B6B0}</x14:id>
        </ext>
      </extLst>
    </cfRule>
  </conditionalFormatting>
  <conditionalFormatting sqref="D1:D104857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{B14C7831-4375-4171-BCB3-622FA1B03A00}</x14:id>
        </ext>
      </extLst>
    </cfRule>
  </conditionalFormatting>
  <conditionalFormatting sqref="E1:E104857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{5E6EF466-61F5-48FE-91A5-53FB9026A290}</x14:id>
        </ext>
      </extLst>
    </cfRule>
  </conditionalFormatting>
  <conditionalFormatting sqref="F1:F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{E8760B53-DFF6-4ECE-8A20-DFCB6D6EC37D}</x14:id>
        </ext>
      </extLst>
    </cfRule>
  </conditionalFormatting>
  <pageMargins left="0.7" right="0.7" top="0.78740157499999996" bottom="0.78740157499999996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5A43B8-F964-464C-AA3F-CF073B1EEB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C58DCB36-9E37-4F40-88F6-A65B10E3133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T1:T1048576</xm:sqref>
        </x14:conditionalFormatting>
        <x14:conditionalFormatting xmlns:xm="http://schemas.microsoft.com/office/excel/2006/main">
          <x14:cfRule type="dataBar" id="{6521AF82-CE80-4184-90A4-28C02B808A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N1:N1048576</xm:sqref>
        </x14:conditionalFormatting>
        <x14:conditionalFormatting xmlns:xm="http://schemas.microsoft.com/office/excel/2006/main">
          <x14:cfRule type="dataBar" id="{1F7899AB-7BE4-4D22-A094-628B7C58A5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  <x14:conditionalFormatting xmlns:xm="http://schemas.microsoft.com/office/excel/2006/main">
          <x14:cfRule type="dataBar" id="{2CCA20F9-1AB8-4AB6-AF0F-AAD57674FD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S1:S1048576</xm:sqref>
        </x14:conditionalFormatting>
        <x14:conditionalFormatting xmlns:xm="http://schemas.microsoft.com/office/excel/2006/main">
          <x14:cfRule type="dataBar" id="{3D2B991F-CB45-4C8C-9DA0-887BA68264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B1:B1048576</xm:sqref>
        </x14:conditionalFormatting>
        <x14:conditionalFormatting xmlns:xm="http://schemas.microsoft.com/office/excel/2006/main">
          <x14:cfRule type="dataBar" id="{8DAC3BBC-86DA-4333-B3D3-4E8C8B20B6B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C1:C1048576</xm:sqref>
        </x14:conditionalFormatting>
        <x14:conditionalFormatting xmlns:xm="http://schemas.microsoft.com/office/excel/2006/main">
          <x14:cfRule type="dataBar" id="{B14C7831-4375-4171-BCB3-622FA1B03A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5E6EF466-61F5-48FE-91A5-53FB9026A2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E8760B53-DFF6-4ECE-8A20-DFCB6D6EC37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6F749-A8C6-404C-85DD-08CBA257644B}">
  <sheetPr codeName="Tabelle3"/>
  <dimension ref="A1:M24"/>
  <sheetViews>
    <sheetView workbookViewId="0"/>
  </sheetViews>
  <sheetFormatPr baseColWidth="10" defaultRowHeight="14.4" x14ac:dyDescent="0.3"/>
  <sheetData>
    <row r="1" spans="1:13" x14ac:dyDescent="0.3">
      <c r="A1" t="s">
        <v>669</v>
      </c>
      <c r="B1" t="s">
        <v>670</v>
      </c>
      <c r="C1" t="s">
        <v>671</v>
      </c>
      <c r="D1" t="s">
        <v>672</v>
      </c>
      <c r="E1" t="s">
        <v>673</v>
      </c>
      <c r="F1" t="s">
        <v>674</v>
      </c>
      <c r="G1" t="s">
        <v>675</v>
      </c>
      <c r="H1" t="s">
        <v>676</v>
      </c>
      <c r="I1" t="s">
        <v>677</v>
      </c>
      <c r="J1" t="s">
        <v>678</v>
      </c>
      <c r="K1" t="s">
        <v>679</v>
      </c>
      <c r="L1" t="s">
        <v>680</v>
      </c>
      <c r="M1" t="s">
        <v>661</v>
      </c>
    </row>
    <row r="2" spans="1:13" x14ac:dyDescent="0.3">
      <c r="A2" t="s">
        <v>22</v>
      </c>
      <c r="B2" t="s">
        <v>689</v>
      </c>
      <c r="C2" t="s">
        <v>690</v>
      </c>
      <c r="D2" t="s">
        <v>681</v>
      </c>
      <c r="E2" t="s">
        <v>682</v>
      </c>
      <c r="F2" t="s">
        <v>683</v>
      </c>
      <c r="J2" t="s">
        <v>684</v>
      </c>
      <c r="K2" t="s">
        <v>685</v>
      </c>
      <c r="L2">
        <v>2</v>
      </c>
      <c r="M2" t="s">
        <v>686</v>
      </c>
    </row>
    <row r="3" spans="1:13" x14ac:dyDescent="0.3">
      <c r="A3" t="s">
        <v>38</v>
      </c>
      <c r="B3" t="s">
        <v>689</v>
      </c>
      <c r="C3" t="s">
        <v>690</v>
      </c>
      <c r="D3" t="s">
        <v>681</v>
      </c>
      <c r="E3" t="s">
        <v>682</v>
      </c>
      <c r="F3" t="s">
        <v>683</v>
      </c>
      <c r="J3" t="s">
        <v>684</v>
      </c>
      <c r="K3" t="s">
        <v>685</v>
      </c>
      <c r="L3">
        <v>0</v>
      </c>
      <c r="M3" t="s">
        <v>686</v>
      </c>
    </row>
    <row r="4" spans="1:13" x14ac:dyDescent="0.3">
      <c r="A4" t="s">
        <v>26</v>
      </c>
      <c r="B4" t="s">
        <v>689</v>
      </c>
      <c r="C4" t="s">
        <v>690</v>
      </c>
      <c r="D4" t="s">
        <v>681</v>
      </c>
      <c r="E4" t="s">
        <v>682</v>
      </c>
      <c r="F4" t="s">
        <v>683</v>
      </c>
      <c r="J4" t="s">
        <v>684</v>
      </c>
      <c r="K4" t="s">
        <v>685</v>
      </c>
      <c r="L4">
        <v>2</v>
      </c>
      <c r="M4" t="s">
        <v>687</v>
      </c>
    </row>
    <row r="5" spans="1:13" x14ac:dyDescent="0.3">
      <c r="A5" t="s">
        <v>34</v>
      </c>
      <c r="B5" t="s">
        <v>689</v>
      </c>
      <c r="C5" t="s">
        <v>690</v>
      </c>
      <c r="D5" t="s">
        <v>681</v>
      </c>
      <c r="E5" t="s">
        <v>682</v>
      </c>
      <c r="F5" t="s">
        <v>683</v>
      </c>
      <c r="J5" t="s">
        <v>684</v>
      </c>
      <c r="K5" t="s">
        <v>685</v>
      </c>
      <c r="L5">
        <v>3</v>
      </c>
      <c r="M5" t="s">
        <v>686</v>
      </c>
    </row>
    <row r="6" spans="1:13" x14ac:dyDescent="0.3">
      <c r="A6" t="s">
        <v>53</v>
      </c>
      <c r="B6" t="s">
        <v>689</v>
      </c>
      <c r="C6" t="s">
        <v>690</v>
      </c>
      <c r="D6" t="s">
        <v>681</v>
      </c>
      <c r="E6" t="s">
        <v>682</v>
      </c>
      <c r="F6" t="s">
        <v>683</v>
      </c>
      <c r="J6" t="s">
        <v>684</v>
      </c>
      <c r="K6" t="s">
        <v>685</v>
      </c>
      <c r="L6">
        <v>3</v>
      </c>
      <c r="M6" t="s">
        <v>686</v>
      </c>
    </row>
    <row r="7" spans="1:13" x14ac:dyDescent="0.3">
      <c r="A7" t="s">
        <v>49</v>
      </c>
      <c r="B7" t="s">
        <v>689</v>
      </c>
      <c r="C7" t="s">
        <v>690</v>
      </c>
      <c r="D7" t="s">
        <v>681</v>
      </c>
      <c r="E7" t="s">
        <v>682</v>
      </c>
      <c r="F7" t="s">
        <v>683</v>
      </c>
      <c r="J7" t="s">
        <v>684</v>
      </c>
      <c r="K7" t="s">
        <v>685</v>
      </c>
      <c r="L7">
        <v>1</v>
      </c>
      <c r="M7" t="s">
        <v>686</v>
      </c>
    </row>
    <row r="8" spans="1:13" x14ac:dyDescent="0.3">
      <c r="A8" t="s">
        <v>41</v>
      </c>
      <c r="B8" t="s">
        <v>689</v>
      </c>
      <c r="C8" t="s">
        <v>690</v>
      </c>
      <c r="D8" t="s">
        <v>681</v>
      </c>
      <c r="E8" t="s">
        <v>682</v>
      </c>
      <c r="F8" t="s">
        <v>683</v>
      </c>
      <c r="J8" t="s">
        <v>684</v>
      </c>
      <c r="K8" t="s">
        <v>685</v>
      </c>
      <c r="L8">
        <v>7</v>
      </c>
      <c r="M8" t="s">
        <v>686</v>
      </c>
    </row>
    <row r="9" spans="1:13" x14ac:dyDescent="0.3">
      <c r="A9" t="s">
        <v>55</v>
      </c>
      <c r="B9" t="s">
        <v>689</v>
      </c>
      <c r="C9" t="s">
        <v>690</v>
      </c>
      <c r="D9" t="s">
        <v>681</v>
      </c>
      <c r="E9" t="s">
        <v>682</v>
      </c>
      <c r="F9" t="s">
        <v>683</v>
      </c>
      <c r="J9" t="s">
        <v>684</v>
      </c>
      <c r="K9" t="s">
        <v>685</v>
      </c>
      <c r="L9">
        <v>1</v>
      </c>
      <c r="M9" t="s">
        <v>686</v>
      </c>
    </row>
    <row r="10" spans="1:13" x14ac:dyDescent="0.3">
      <c r="A10" t="s">
        <v>50</v>
      </c>
      <c r="B10" t="s">
        <v>689</v>
      </c>
      <c r="C10" t="s">
        <v>690</v>
      </c>
      <c r="D10" t="s">
        <v>681</v>
      </c>
      <c r="E10" t="s">
        <v>682</v>
      </c>
      <c r="F10" t="s">
        <v>683</v>
      </c>
      <c r="J10" t="s">
        <v>684</v>
      </c>
      <c r="K10" t="s">
        <v>685</v>
      </c>
      <c r="L10">
        <v>4</v>
      </c>
      <c r="M10" t="s">
        <v>687</v>
      </c>
    </row>
    <row r="11" spans="1:13" x14ac:dyDescent="0.3">
      <c r="A11" t="s">
        <v>73</v>
      </c>
      <c r="B11" t="s">
        <v>689</v>
      </c>
      <c r="C11" t="s">
        <v>690</v>
      </c>
      <c r="D11" t="s">
        <v>681</v>
      </c>
      <c r="E11" t="s">
        <v>682</v>
      </c>
      <c r="F11" t="s">
        <v>683</v>
      </c>
      <c r="J11" t="s">
        <v>684</v>
      </c>
      <c r="K11" t="s">
        <v>685</v>
      </c>
      <c r="L11">
        <v>1</v>
      </c>
      <c r="M11" t="s">
        <v>686</v>
      </c>
    </row>
    <row r="12" spans="1:13" x14ac:dyDescent="0.3">
      <c r="A12" t="s">
        <v>40</v>
      </c>
      <c r="B12" t="s">
        <v>689</v>
      </c>
      <c r="C12" t="s">
        <v>690</v>
      </c>
      <c r="D12" t="s">
        <v>681</v>
      </c>
      <c r="E12" t="s">
        <v>682</v>
      </c>
      <c r="F12" t="s">
        <v>683</v>
      </c>
      <c r="J12" t="s">
        <v>684</v>
      </c>
      <c r="K12" t="s">
        <v>685</v>
      </c>
      <c r="L12">
        <v>3</v>
      </c>
      <c r="M12" t="s">
        <v>686</v>
      </c>
    </row>
    <row r="13" spans="1:13" x14ac:dyDescent="0.3">
      <c r="A13" t="s">
        <v>51</v>
      </c>
      <c r="B13" t="s">
        <v>689</v>
      </c>
      <c r="C13" t="s">
        <v>690</v>
      </c>
      <c r="D13" t="s">
        <v>681</v>
      </c>
      <c r="E13" t="s">
        <v>682</v>
      </c>
      <c r="F13" t="s">
        <v>683</v>
      </c>
      <c r="J13" t="s">
        <v>684</v>
      </c>
      <c r="K13" t="s">
        <v>685</v>
      </c>
      <c r="L13">
        <v>4</v>
      </c>
      <c r="M13" t="s">
        <v>686</v>
      </c>
    </row>
    <row r="14" spans="1:13" x14ac:dyDescent="0.3">
      <c r="A14" t="s">
        <v>62</v>
      </c>
      <c r="B14" t="s">
        <v>689</v>
      </c>
      <c r="C14" t="s">
        <v>690</v>
      </c>
      <c r="D14" t="s">
        <v>681</v>
      </c>
      <c r="E14" t="s">
        <v>682</v>
      </c>
      <c r="F14" t="s">
        <v>683</v>
      </c>
      <c r="J14" t="s">
        <v>684</v>
      </c>
      <c r="K14" t="s">
        <v>685</v>
      </c>
      <c r="L14">
        <v>15</v>
      </c>
      <c r="M14" t="s">
        <v>687</v>
      </c>
    </row>
    <row r="15" spans="1:13" x14ac:dyDescent="0.3">
      <c r="A15" t="s">
        <v>78</v>
      </c>
      <c r="B15" t="s">
        <v>689</v>
      </c>
      <c r="C15" t="s">
        <v>690</v>
      </c>
      <c r="D15" t="s">
        <v>681</v>
      </c>
      <c r="E15" t="s">
        <v>682</v>
      </c>
      <c r="F15" t="s">
        <v>683</v>
      </c>
      <c r="J15" t="s">
        <v>684</v>
      </c>
      <c r="K15" t="s">
        <v>685</v>
      </c>
      <c r="L15">
        <v>4</v>
      </c>
      <c r="M15" t="s">
        <v>686</v>
      </c>
    </row>
    <row r="16" spans="1:13" x14ac:dyDescent="0.3">
      <c r="A16" t="s">
        <v>46</v>
      </c>
      <c r="B16" t="s">
        <v>689</v>
      </c>
      <c r="C16" t="s">
        <v>690</v>
      </c>
      <c r="D16" t="s">
        <v>681</v>
      </c>
      <c r="E16" t="s">
        <v>682</v>
      </c>
      <c r="F16" t="s">
        <v>683</v>
      </c>
      <c r="J16" t="s">
        <v>684</v>
      </c>
      <c r="K16" t="s">
        <v>685</v>
      </c>
      <c r="L16">
        <v>5</v>
      </c>
      <c r="M16" t="s">
        <v>686</v>
      </c>
    </row>
    <row r="17" spans="1:13" x14ac:dyDescent="0.3">
      <c r="A17" t="s">
        <v>32</v>
      </c>
      <c r="B17" t="s">
        <v>689</v>
      </c>
      <c r="C17" t="s">
        <v>690</v>
      </c>
      <c r="D17" t="s">
        <v>681</v>
      </c>
      <c r="E17" t="s">
        <v>682</v>
      </c>
      <c r="F17" t="s">
        <v>683</v>
      </c>
      <c r="J17" t="s">
        <v>684</v>
      </c>
      <c r="K17" t="s">
        <v>685</v>
      </c>
      <c r="L17">
        <v>6</v>
      </c>
      <c r="M17" t="s">
        <v>686</v>
      </c>
    </row>
    <row r="18" spans="1:13" x14ac:dyDescent="0.3">
      <c r="A18" t="s">
        <v>58</v>
      </c>
      <c r="B18" t="s">
        <v>689</v>
      </c>
      <c r="C18" t="s">
        <v>690</v>
      </c>
      <c r="D18" t="s">
        <v>681</v>
      </c>
      <c r="E18" t="s">
        <v>682</v>
      </c>
      <c r="F18" t="s">
        <v>683</v>
      </c>
      <c r="J18" t="s">
        <v>684</v>
      </c>
      <c r="K18" t="s">
        <v>685</v>
      </c>
      <c r="L18">
        <v>1</v>
      </c>
      <c r="M18" t="s">
        <v>686</v>
      </c>
    </row>
    <row r="19" spans="1:13" x14ac:dyDescent="0.3">
      <c r="A19" t="s">
        <v>72</v>
      </c>
      <c r="B19" t="s">
        <v>689</v>
      </c>
      <c r="C19" t="s">
        <v>690</v>
      </c>
      <c r="D19" t="s">
        <v>681</v>
      </c>
      <c r="E19" t="s">
        <v>682</v>
      </c>
      <c r="F19" t="s">
        <v>683</v>
      </c>
      <c r="J19" t="s">
        <v>684</v>
      </c>
      <c r="K19" t="s">
        <v>685</v>
      </c>
      <c r="L19">
        <v>5</v>
      </c>
      <c r="M19" t="s">
        <v>686</v>
      </c>
    </row>
    <row r="20" spans="1:13" x14ac:dyDescent="0.3">
      <c r="A20" t="s">
        <v>71</v>
      </c>
      <c r="B20" t="s">
        <v>689</v>
      </c>
      <c r="C20" t="s">
        <v>690</v>
      </c>
      <c r="D20" t="s">
        <v>681</v>
      </c>
      <c r="E20" t="s">
        <v>682</v>
      </c>
      <c r="F20" t="s">
        <v>683</v>
      </c>
      <c r="J20" t="s">
        <v>684</v>
      </c>
      <c r="K20" t="s">
        <v>685</v>
      </c>
      <c r="L20">
        <v>23</v>
      </c>
      <c r="M20" t="s">
        <v>687</v>
      </c>
    </row>
    <row r="21" spans="1:13" x14ac:dyDescent="0.3">
      <c r="A21" t="s">
        <v>67</v>
      </c>
      <c r="B21" t="s">
        <v>689</v>
      </c>
      <c r="C21" t="s">
        <v>690</v>
      </c>
      <c r="D21" t="s">
        <v>681</v>
      </c>
      <c r="E21" t="s">
        <v>682</v>
      </c>
      <c r="F21" t="s">
        <v>683</v>
      </c>
      <c r="J21" t="s">
        <v>684</v>
      </c>
      <c r="K21" t="s">
        <v>685</v>
      </c>
      <c r="L21">
        <v>2</v>
      </c>
      <c r="M21" t="s">
        <v>686</v>
      </c>
    </row>
    <row r="22" spans="1:13" x14ac:dyDescent="0.3">
      <c r="A22" t="s">
        <v>96</v>
      </c>
      <c r="B22" t="s">
        <v>689</v>
      </c>
      <c r="C22" t="s">
        <v>690</v>
      </c>
      <c r="D22" t="s">
        <v>681</v>
      </c>
      <c r="E22" t="s">
        <v>682</v>
      </c>
      <c r="F22" t="s">
        <v>683</v>
      </c>
      <c r="J22" t="s">
        <v>684</v>
      </c>
      <c r="K22" t="s">
        <v>685</v>
      </c>
      <c r="L22">
        <v>1</v>
      </c>
      <c r="M22" t="s">
        <v>686</v>
      </c>
    </row>
    <row r="23" spans="1:13" x14ac:dyDescent="0.3">
      <c r="A23" t="s">
        <v>29</v>
      </c>
      <c r="B23" t="s">
        <v>689</v>
      </c>
      <c r="C23" t="s">
        <v>690</v>
      </c>
      <c r="D23" t="s">
        <v>681</v>
      </c>
      <c r="E23" t="s">
        <v>682</v>
      </c>
      <c r="F23" t="s">
        <v>683</v>
      </c>
      <c r="J23" t="s">
        <v>684</v>
      </c>
      <c r="K23" t="s">
        <v>685</v>
      </c>
      <c r="L23">
        <v>29</v>
      </c>
      <c r="M23" t="s">
        <v>687</v>
      </c>
    </row>
    <row r="24" spans="1:13" x14ac:dyDescent="0.3">
      <c r="A24" t="s">
        <v>100</v>
      </c>
      <c r="B24" t="s">
        <v>689</v>
      </c>
      <c r="C24" t="s">
        <v>690</v>
      </c>
      <c r="D24" t="s">
        <v>681</v>
      </c>
      <c r="E24" t="s">
        <v>682</v>
      </c>
      <c r="F24" t="s">
        <v>683</v>
      </c>
      <c r="J24" t="s">
        <v>684</v>
      </c>
      <c r="K24" t="s">
        <v>685</v>
      </c>
      <c r="L24">
        <v>136</v>
      </c>
      <c r="M24" t="s">
        <v>687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4B78-CEBD-45B2-9B5E-F8F089315B47}">
  <sheetPr codeName="Tabelle6"/>
  <dimension ref="A1:K22"/>
  <sheetViews>
    <sheetView workbookViewId="0">
      <selection activeCell="B29" sqref="B29"/>
    </sheetView>
  </sheetViews>
  <sheetFormatPr baseColWidth="10" defaultRowHeight="14.4" x14ac:dyDescent="0.3"/>
  <cols>
    <col min="1" max="1" width="10.6640625" bestFit="1" customWidth="1"/>
    <col min="2" max="3" width="12.44140625" bestFit="1" customWidth="1"/>
    <col min="4" max="4" width="42.33203125" bestFit="1" customWidth="1"/>
    <col min="5" max="5" width="12.44140625" bestFit="1" customWidth="1"/>
    <col min="6" max="6" width="10.33203125" customWidth="1"/>
    <col min="7" max="7" width="15.33203125" bestFit="1" customWidth="1"/>
    <col min="8" max="8" width="17.44140625" bestFit="1" customWidth="1"/>
    <col min="9" max="9" width="12" bestFit="1" customWidth="1"/>
    <col min="10" max="10" width="16.44140625" bestFit="1" customWidth="1"/>
    <col min="11" max="11" width="12" bestFit="1" customWidth="1"/>
    <col min="13" max="13" width="12" bestFit="1" customWidth="1"/>
  </cols>
  <sheetData>
    <row r="1" spans="1:11" x14ac:dyDescent="0.3">
      <c r="B1" t="s">
        <v>479</v>
      </c>
      <c r="C1" t="s">
        <v>480</v>
      </c>
      <c r="D1" t="s">
        <v>514</v>
      </c>
      <c r="E1" t="s">
        <v>481</v>
      </c>
      <c r="F1" t="s">
        <v>482</v>
      </c>
      <c r="G1" t="s">
        <v>483</v>
      </c>
      <c r="H1" t="s">
        <v>484</v>
      </c>
      <c r="I1" t="s">
        <v>485</v>
      </c>
      <c r="J1" t="s">
        <v>485</v>
      </c>
    </row>
    <row r="2" spans="1:11" x14ac:dyDescent="0.3">
      <c r="A2" s="7" t="s">
        <v>520</v>
      </c>
      <c r="B2">
        <v>0.18238231235937999</v>
      </c>
      <c r="C2">
        <v>0.14455449581146201</v>
      </c>
      <c r="D2" t="s">
        <v>521</v>
      </c>
      <c r="E2">
        <v>0.47571897137423702</v>
      </c>
      <c r="F2">
        <v>1</v>
      </c>
      <c r="G2">
        <v>14.875</v>
      </c>
      <c r="H2">
        <v>0.78408580819242402</v>
      </c>
      <c r="I2" s="13">
        <v>0.62145899572124297</v>
      </c>
      <c r="J2">
        <v>0.62145899572124297</v>
      </c>
      <c r="K2" s="13" t="e">
        <f>$C$16/J2</f>
        <v>#VALUE!</v>
      </c>
    </row>
    <row r="3" spans="1:11" x14ac:dyDescent="0.3">
      <c r="A3" s="7" t="s">
        <v>522</v>
      </c>
      <c r="B3">
        <v>0.194062669579009</v>
      </c>
      <c r="C3">
        <v>0.140991926193237</v>
      </c>
      <c r="D3" t="s">
        <v>523</v>
      </c>
      <c r="E3">
        <v>0.28968561376380902</v>
      </c>
      <c r="F3">
        <v>1</v>
      </c>
      <c r="G3">
        <v>22.484375</v>
      </c>
      <c r="H3">
        <v>1.2610918602068</v>
      </c>
      <c r="I3" s="13">
        <v>0.91621830650319902</v>
      </c>
      <c r="J3">
        <v>0.91621830650319902</v>
      </c>
      <c r="K3" s="13" t="e">
        <f t="shared" ref="K3:K8" si="0">$C$16/J3</f>
        <v>#VALUE!</v>
      </c>
    </row>
    <row r="4" spans="1:11" x14ac:dyDescent="0.3">
      <c r="A4" s="7" t="s">
        <v>524</v>
      </c>
      <c r="B4">
        <v>0.31113492282272398</v>
      </c>
      <c r="C4">
        <v>0.169553533196449</v>
      </c>
      <c r="D4" t="s">
        <v>525</v>
      </c>
      <c r="E4">
        <v>0.127294011278868</v>
      </c>
      <c r="F4">
        <v>1</v>
      </c>
      <c r="G4">
        <v>15.0703125</v>
      </c>
      <c r="H4">
        <v>1.35517355971151</v>
      </c>
      <c r="I4" s="13">
        <v>0.73850425744208503</v>
      </c>
      <c r="J4">
        <v>0.73850425744208503</v>
      </c>
      <c r="K4" s="13" t="e">
        <f t="shared" si="0"/>
        <v>#VALUE!</v>
      </c>
    </row>
    <row r="5" spans="1:11" x14ac:dyDescent="0.3">
      <c r="A5" s="7" t="s">
        <v>526</v>
      </c>
      <c r="B5">
        <v>0.24424243591970199</v>
      </c>
      <c r="C5">
        <v>0.11042422056198101</v>
      </c>
      <c r="D5" t="s">
        <v>527</v>
      </c>
      <c r="E5">
        <v>0.40897238254046903</v>
      </c>
      <c r="F5">
        <v>1</v>
      </c>
      <c r="G5">
        <v>253.125</v>
      </c>
      <c r="H5">
        <v>17.868169535310599</v>
      </c>
      <c r="I5" s="13">
        <v>8.0783615114888701</v>
      </c>
      <c r="J5">
        <v>8.0783615114888701</v>
      </c>
      <c r="K5" s="13" t="e">
        <f t="shared" si="0"/>
        <v>#VALUE!</v>
      </c>
    </row>
    <row r="6" spans="1:11" x14ac:dyDescent="0.3">
      <c r="A6" s="7" t="s">
        <v>528</v>
      </c>
      <c r="B6">
        <v>0.184687959043254</v>
      </c>
      <c r="C6">
        <v>8.2627929747104603E-2</v>
      </c>
      <c r="D6" t="s">
        <v>529</v>
      </c>
      <c r="E6">
        <v>0.76037053159711698</v>
      </c>
      <c r="F6">
        <v>1</v>
      </c>
      <c r="G6">
        <v>424.25</v>
      </c>
      <c r="H6">
        <v>22.645626191936501</v>
      </c>
      <c r="I6" s="13">
        <v>10.1314737558407</v>
      </c>
      <c r="J6">
        <v>10.1314737558407</v>
      </c>
      <c r="K6" s="13" t="e">
        <f t="shared" si="0"/>
        <v>#VALUE!</v>
      </c>
    </row>
    <row r="7" spans="1:11" x14ac:dyDescent="0.3">
      <c r="A7" s="7" t="s">
        <v>530</v>
      </c>
      <c r="B7">
        <v>0.17879435653179199</v>
      </c>
      <c r="C7">
        <v>0.111274793744087</v>
      </c>
      <c r="D7" t="s">
        <v>531</v>
      </c>
      <c r="E7">
        <v>0.37777743430198801</v>
      </c>
      <c r="F7">
        <v>1</v>
      </c>
      <c r="G7">
        <v>207.75</v>
      </c>
      <c r="H7">
        <v>10.7354125923352</v>
      </c>
      <c r="I7" s="13">
        <v>6.6813116763971401</v>
      </c>
      <c r="J7">
        <v>6.6813116763971401</v>
      </c>
      <c r="K7" s="13" t="e">
        <f t="shared" si="0"/>
        <v>#VALUE!</v>
      </c>
    </row>
    <row r="8" spans="1:11" x14ac:dyDescent="0.3">
      <c r="A8" s="7" t="s">
        <v>532</v>
      </c>
      <c r="B8">
        <v>0.21541168723853699</v>
      </c>
      <c r="C8">
        <v>0.16464895009994501</v>
      </c>
      <c r="D8" t="s">
        <v>533</v>
      </c>
      <c r="E8">
        <v>0.56633505481108204</v>
      </c>
      <c r="F8">
        <v>1</v>
      </c>
      <c r="G8">
        <v>154.875</v>
      </c>
      <c r="H8">
        <v>9.6421633124475399</v>
      </c>
      <c r="I8" s="13">
        <v>7.3699439730430596</v>
      </c>
      <c r="J8">
        <v>7.3699439730430596</v>
      </c>
      <c r="K8" s="13" t="e">
        <f t="shared" si="0"/>
        <v>#VALUE!</v>
      </c>
    </row>
    <row r="9" spans="1:11" x14ac:dyDescent="0.3">
      <c r="A9" s="7" t="s">
        <v>549</v>
      </c>
      <c r="B9">
        <v>0.15258751618640301</v>
      </c>
      <c r="C9">
        <v>0.11665572971105501</v>
      </c>
      <c r="D9" t="s">
        <v>550</v>
      </c>
      <c r="E9">
        <v>0.43097572645318899</v>
      </c>
      <c r="F9">
        <v>1</v>
      </c>
      <c r="G9">
        <v>20.96875</v>
      </c>
      <c r="H9">
        <v>0.92473106359354096</v>
      </c>
      <c r="I9" s="13">
        <v>0.70697249490713798</v>
      </c>
      <c r="K9" s="13"/>
    </row>
    <row r="10" spans="1:11" s="14" customFormat="1" x14ac:dyDescent="0.3">
      <c r="A10" s="14" t="s">
        <v>488</v>
      </c>
      <c r="B10" s="14">
        <v>0.20286888019737701</v>
      </c>
      <c r="C10" s="14">
        <v>9.3475699424743597E-2</v>
      </c>
      <c r="D10" s="14" t="s">
        <v>490</v>
      </c>
      <c r="E10" s="14">
        <v>0.54697313012608895</v>
      </c>
      <c r="F10" s="14">
        <v>1</v>
      </c>
      <c r="G10" s="14">
        <v>445.75</v>
      </c>
      <c r="H10" s="14">
        <v>26.1354922971043</v>
      </c>
      <c r="I10" s="14">
        <v>12.0424257279131</v>
      </c>
    </row>
    <row r="11" spans="1:11" s="14" customFormat="1" x14ac:dyDescent="0.3">
      <c r="A11" s="14" t="s">
        <v>534</v>
      </c>
      <c r="B11" s="14">
        <v>0.221773400000806</v>
      </c>
      <c r="C11" s="14">
        <v>0.12587563693523399</v>
      </c>
      <c r="D11" s="14" t="s">
        <v>535</v>
      </c>
      <c r="E11" s="14">
        <v>0.50782423897427298</v>
      </c>
      <c r="F11" s="14">
        <v>1</v>
      </c>
      <c r="G11" s="14">
        <v>15832</v>
      </c>
      <c r="H11" s="14">
        <v>1014.77354589964</v>
      </c>
      <c r="I11" s="14">
        <v>575.97198958341698</v>
      </c>
    </row>
    <row r="12" spans="1:11" s="14" customFormat="1" x14ac:dyDescent="0.3">
      <c r="A12" s="14" t="s">
        <v>536</v>
      </c>
      <c r="B12" s="14">
        <v>0.178774384331535</v>
      </c>
      <c r="C12" s="14">
        <v>0.122049167752265</v>
      </c>
      <c r="D12" s="14" t="s">
        <v>537</v>
      </c>
      <c r="E12" s="14">
        <v>0.46580427612386499</v>
      </c>
      <c r="F12" s="14">
        <v>1</v>
      </c>
      <c r="G12" s="14">
        <v>459.25</v>
      </c>
      <c r="H12" s="14">
        <v>23.728941041692899</v>
      </c>
      <c r="I12" s="14">
        <v>16.199734187927199</v>
      </c>
    </row>
    <row r="13" spans="1:11" x14ac:dyDescent="0.3">
      <c r="A13" t="s">
        <v>538</v>
      </c>
      <c r="B13">
        <v>0.23239136253917</v>
      </c>
      <c r="C13">
        <v>0.174057587981224</v>
      </c>
      <c r="D13" t="s">
        <v>539</v>
      </c>
      <c r="E13">
        <v>0.53450448958721397</v>
      </c>
      <c r="F13">
        <v>1</v>
      </c>
      <c r="G13">
        <v>4320</v>
      </c>
      <c r="H13">
        <v>290.15337750555301</v>
      </c>
      <c r="I13">
        <v>217.32045667019801</v>
      </c>
    </row>
    <row r="15" spans="1:11" x14ac:dyDescent="0.3">
      <c r="C15" s="14"/>
      <c r="G15" s="28" t="s">
        <v>551</v>
      </c>
    </row>
    <row r="16" spans="1:11" x14ac:dyDescent="0.3">
      <c r="A16">
        <v>50</v>
      </c>
      <c r="B16" s="18">
        <v>0.7</v>
      </c>
      <c r="C16" s="18" t="s">
        <v>540</v>
      </c>
      <c r="D16" s="15">
        <v>0.5</v>
      </c>
      <c r="E16" s="23">
        <v>0.6</v>
      </c>
      <c r="F16" s="24" t="s">
        <v>545</v>
      </c>
      <c r="G16" s="29">
        <f>E16*D16*B16*A16</f>
        <v>10.5</v>
      </c>
    </row>
    <row r="17" spans="2:9" x14ac:dyDescent="0.3">
      <c r="B17" s="18"/>
      <c r="C17" s="18"/>
      <c r="D17" s="15"/>
      <c r="E17" s="25">
        <v>0.4</v>
      </c>
      <c r="F17" s="22" t="s">
        <v>546</v>
      </c>
      <c r="G17" s="30">
        <f>E17*D16*B16*A16</f>
        <v>6.9999999999999991</v>
      </c>
    </row>
    <row r="18" spans="2:9" x14ac:dyDescent="0.3">
      <c r="B18" s="18"/>
      <c r="C18" s="18"/>
      <c r="D18" s="16">
        <v>0.4</v>
      </c>
      <c r="E18" s="23">
        <v>0.65</v>
      </c>
      <c r="F18" s="24" t="s">
        <v>542</v>
      </c>
      <c r="G18" s="29">
        <f>E18*D18*B16*A16</f>
        <v>9.1</v>
      </c>
      <c r="H18">
        <v>50</v>
      </c>
      <c r="I18">
        <v>0.4</v>
      </c>
    </row>
    <row r="19" spans="2:9" x14ac:dyDescent="0.3">
      <c r="B19" s="18"/>
      <c r="C19" s="18"/>
      <c r="D19" s="16"/>
      <c r="E19" s="25">
        <v>0.35</v>
      </c>
      <c r="F19" s="22" t="s">
        <v>543</v>
      </c>
      <c r="G19" s="30">
        <f>E19*D18*B16*A16</f>
        <v>4.8999999999999995</v>
      </c>
      <c r="H19">
        <v>600</v>
      </c>
      <c r="I19">
        <v>0.6</v>
      </c>
    </row>
    <row r="20" spans="2:9" x14ac:dyDescent="0.3">
      <c r="B20" s="20"/>
      <c r="C20" s="20"/>
      <c r="D20" s="21">
        <v>0.1</v>
      </c>
      <c r="E20" s="26">
        <v>1</v>
      </c>
      <c r="F20" s="27" t="s">
        <v>544</v>
      </c>
      <c r="G20" s="31">
        <f>E20*D20*B16*A16</f>
        <v>3.4999999999999996</v>
      </c>
      <c r="H20" s="22"/>
    </row>
    <row r="21" spans="2:9" x14ac:dyDescent="0.3">
      <c r="B21" s="19">
        <v>0.3</v>
      </c>
      <c r="C21" s="19" t="s">
        <v>541</v>
      </c>
      <c r="D21" s="17">
        <v>1</v>
      </c>
      <c r="E21" s="23">
        <v>0.5</v>
      </c>
      <c r="F21" s="24" t="s">
        <v>548</v>
      </c>
      <c r="G21" s="29">
        <f>E21*D21*B21*A16</f>
        <v>7.5</v>
      </c>
    </row>
    <row r="22" spans="2:9" x14ac:dyDescent="0.3">
      <c r="B22" s="19"/>
      <c r="C22" s="19"/>
      <c r="D22" s="17"/>
      <c r="E22" s="25">
        <v>0.5</v>
      </c>
      <c r="F22" s="22" t="s">
        <v>547</v>
      </c>
      <c r="G22" s="30">
        <f>E22*D21*B21*A16</f>
        <v>7.5</v>
      </c>
    </row>
  </sheetData>
  <conditionalFormatting sqref="H2:H8 J2:J8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{FB433567-A930-45CC-B98A-036A01DE5403}</x14:id>
        </ext>
      </extLst>
    </cfRule>
  </conditionalFormatting>
  <conditionalFormatting sqref="B2:C8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{75CEC086-D9B0-4239-BF2C-20D68DD555EC}</x14:id>
        </ext>
      </extLst>
    </cfRule>
  </conditionalFormatting>
  <conditionalFormatting sqref="H9 J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{D256BD2D-5A6B-4B5B-8729-4D83D972F465}</x14:id>
        </ext>
      </extLst>
    </cfRule>
  </conditionalFormatting>
  <conditionalFormatting sqref="B9:C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{BDE91304-5A66-4F2A-A65F-262B603E0B7D}</x14:id>
        </ext>
      </extLst>
    </cfRule>
  </conditionalFormatting>
  <pageMargins left="0.7" right="0.7" top="0.78740157499999996" bottom="0.78740157499999996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433567-A930-45CC-B98A-036A01DE54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H2:H8 J2:J8</xm:sqref>
        </x14:conditionalFormatting>
        <x14:conditionalFormatting xmlns:xm="http://schemas.microsoft.com/office/excel/2006/main">
          <x14:cfRule type="dataBar" id="{75CEC086-D9B0-4239-BF2C-20D68DD555E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B2:C8</xm:sqref>
        </x14:conditionalFormatting>
        <x14:conditionalFormatting xmlns:xm="http://schemas.microsoft.com/office/excel/2006/main">
          <x14:cfRule type="dataBar" id="{D256BD2D-5A6B-4B5B-8729-4D83D972F46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H9 J9</xm:sqref>
        </x14:conditionalFormatting>
        <x14:conditionalFormatting xmlns:xm="http://schemas.microsoft.com/office/excel/2006/main">
          <x14:cfRule type="dataBar" id="{BDE91304-5A66-4F2A-A65F-262B603E0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B9:C9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D1316-7DB2-4DE6-8102-23D98AF7E68E}">
  <sheetPr codeName="Tabelle9"/>
  <dimension ref="A1:Q145"/>
  <sheetViews>
    <sheetView workbookViewId="0">
      <selection activeCell="L3" sqref="L3"/>
    </sheetView>
  </sheetViews>
  <sheetFormatPr baseColWidth="10" defaultRowHeight="14.4" x14ac:dyDescent="0.3"/>
  <sheetData>
    <row r="1" spans="1:17" x14ac:dyDescent="0.3">
      <c r="B1" t="s">
        <v>5839</v>
      </c>
      <c r="C1" t="s">
        <v>5840</v>
      </c>
      <c r="D1" t="s">
        <v>5841</v>
      </c>
      <c r="E1" t="s">
        <v>5842</v>
      </c>
      <c r="F1" t="s">
        <v>5843</v>
      </c>
      <c r="G1" t="s">
        <v>669</v>
      </c>
      <c r="H1" t="s">
        <v>5844</v>
      </c>
      <c r="I1" t="s">
        <v>5845</v>
      </c>
      <c r="J1" t="s">
        <v>5846</v>
      </c>
      <c r="K1" t="s">
        <v>5847</v>
      </c>
      <c r="L1" t="s">
        <v>5848</v>
      </c>
      <c r="M1" t="s">
        <v>5849</v>
      </c>
      <c r="N1" t="s">
        <v>5850</v>
      </c>
      <c r="O1" t="s">
        <v>5851</v>
      </c>
      <c r="P1" t="s">
        <v>5852</v>
      </c>
      <c r="Q1" t="s">
        <v>5853</v>
      </c>
    </row>
    <row r="2" spans="1:17" x14ac:dyDescent="0.3">
      <c r="A2" s="129">
        <v>0</v>
      </c>
      <c r="B2" t="s">
        <v>5839</v>
      </c>
      <c r="C2" t="s">
        <v>5854</v>
      </c>
      <c r="D2" t="s">
        <v>5855</v>
      </c>
      <c r="E2" t="s">
        <v>5856</v>
      </c>
      <c r="F2" t="s">
        <v>1386</v>
      </c>
      <c r="G2" t="s">
        <v>5857</v>
      </c>
      <c r="H2" t="s">
        <v>5858</v>
      </c>
      <c r="I2">
        <v>20</v>
      </c>
      <c r="J2">
        <v>137.6</v>
      </c>
      <c r="K2">
        <v>138.05000000000001</v>
      </c>
      <c r="L2">
        <v>-2752</v>
      </c>
      <c r="M2">
        <v>-4</v>
      </c>
      <c r="N2">
        <v>2756</v>
      </c>
      <c r="O2">
        <v>0</v>
      </c>
      <c r="P2">
        <v>9</v>
      </c>
      <c r="Q2" t="s">
        <v>1160</v>
      </c>
    </row>
    <row r="3" spans="1:17" x14ac:dyDescent="0.3">
      <c r="A3" s="129">
        <v>1</v>
      </c>
      <c r="B3" t="s">
        <v>5839</v>
      </c>
      <c r="C3" t="s">
        <v>5854</v>
      </c>
      <c r="D3" t="s">
        <v>5855</v>
      </c>
      <c r="E3" t="s">
        <v>5856</v>
      </c>
      <c r="F3" t="s">
        <v>1386</v>
      </c>
      <c r="G3" t="s">
        <v>5857</v>
      </c>
      <c r="H3" t="s">
        <v>5859</v>
      </c>
      <c r="I3">
        <v>-20</v>
      </c>
      <c r="J3">
        <v>133.55000000000001</v>
      </c>
      <c r="K3">
        <v>134.6</v>
      </c>
      <c r="L3">
        <v>2671</v>
      </c>
      <c r="M3">
        <v>-2.6709999999999998</v>
      </c>
      <c r="N3">
        <v>-2756</v>
      </c>
      <c r="O3">
        <v>-87.671000000000006</v>
      </c>
      <c r="P3">
        <v>-21</v>
      </c>
      <c r="Q3" t="s">
        <v>1146</v>
      </c>
    </row>
    <row r="4" spans="1:17" x14ac:dyDescent="0.3">
      <c r="A4" s="129">
        <v>3</v>
      </c>
      <c r="B4" t="s">
        <v>5839</v>
      </c>
      <c r="C4" t="s">
        <v>5854</v>
      </c>
      <c r="D4" t="s">
        <v>5855</v>
      </c>
      <c r="E4" t="s">
        <v>5856</v>
      </c>
      <c r="F4" t="s">
        <v>1386</v>
      </c>
      <c r="G4" t="s">
        <v>5860</v>
      </c>
      <c r="H4" t="s">
        <v>5861</v>
      </c>
      <c r="I4">
        <v>70</v>
      </c>
      <c r="J4">
        <v>12.722</v>
      </c>
      <c r="K4">
        <v>12.75</v>
      </c>
      <c r="L4">
        <v>-890.54</v>
      </c>
      <c r="M4">
        <v>-2</v>
      </c>
      <c r="N4">
        <v>892.54</v>
      </c>
      <c r="O4">
        <v>0</v>
      </c>
      <c r="P4">
        <v>1.96</v>
      </c>
      <c r="Q4" t="s">
        <v>1160</v>
      </c>
    </row>
    <row r="5" spans="1:17" x14ac:dyDescent="0.3">
      <c r="A5" s="129">
        <v>4</v>
      </c>
      <c r="B5" t="s">
        <v>5839</v>
      </c>
      <c r="C5" t="s">
        <v>5854</v>
      </c>
      <c r="D5" t="s">
        <v>5855</v>
      </c>
      <c r="E5" t="s">
        <v>5856</v>
      </c>
      <c r="F5" t="s">
        <v>1386</v>
      </c>
      <c r="G5" t="s">
        <v>5860</v>
      </c>
      <c r="H5" t="s">
        <v>5862</v>
      </c>
      <c r="I5">
        <v>-70</v>
      </c>
      <c r="J5">
        <v>12.36</v>
      </c>
      <c r="K5">
        <v>12.2</v>
      </c>
      <c r="L5">
        <v>865.2</v>
      </c>
      <c r="M5">
        <v>-2</v>
      </c>
      <c r="N5">
        <v>-892.54</v>
      </c>
      <c r="O5">
        <v>-29.34</v>
      </c>
      <c r="P5">
        <v>11.2</v>
      </c>
      <c r="Q5" t="s">
        <v>5863</v>
      </c>
    </row>
    <row r="6" spans="1:17" x14ac:dyDescent="0.3">
      <c r="A6" s="129">
        <v>6</v>
      </c>
      <c r="B6" t="s">
        <v>5839</v>
      </c>
      <c r="C6" t="s">
        <v>5854</v>
      </c>
      <c r="D6" t="s">
        <v>5855</v>
      </c>
      <c r="E6" t="s">
        <v>5856</v>
      </c>
      <c r="F6" t="s">
        <v>1386</v>
      </c>
      <c r="G6" t="s">
        <v>5864</v>
      </c>
      <c r="H6" t="s">
        <v>5865</v>
      </c>
      <c r="I6">
        <v>9</v>
      </c>
      <c r="J6">
        <v>81.3</v>
      </c>
      <c r="K6">
        <v>81.2</v>
      </c>
      <c r="L6">
        <v>-731.7</v>
      </c>
      <c r="M6">
        <v>-4</v>
      </c>
      <c r="N6">
        <v>735.7</v>
      </c>
      <c r="O6">
        <v>0</v>
      </c>
      <c r="P6">
        <v>-0.9</v>
      </c>
      <c r="Q6" t="s">
        <v>1160</v>
      </c>
    </row>
    <row r="7" spans="1:17" x14ac:dyDescent="0.3">
      <c r="A7" s="129">
        <v>7</v>
      </c>
      <c r="B7" t="s">
        <v>5839</v>
      </c>
      <c r="C7" t="s">
        <v>5854</v>
      </c>
      <c r="D7" t="s">
        <v>5855</v>
      </c>
      <c r="E7" t="s">
        <v>5856</v>
      </c>
      <c r="F7" t="s">
        <v>1386</v>
      </c>
      <c r="G7" t="s">
        <v>5864</v>
      </c>
      <c r="H7" t="s">
        <v>5866</v>
      </c>
      <c r="I7">
        <v>-9</v>
      </c>
      <c r="J7">
        <v>79</v>
      </c>
      <c r="K7">
        <v>80.8</v>
      </c>
      <c r="L7">
        <v>711</v>
      </c>
      <c r="M7">
        <v>-2</v>
      </c>
      <c r="N7">
        <v>-735.7</v>
      </c>
      <c r="O7">
        <v>-26.7</v>
      </c>
      <c r="P7">
        <v>-16.2</v>
      </c>
      <c r="Q7" t="s">
        <v>1146</v>
      </c>
    </row>
    <row r="8" spans="1:17" x14ac:dyDescent="0.3">
      <c r="A8" s="129">
        <v>9</v>
      </c>
      <c r="B8" t="s">
        <v>5839</v>
      </c>
      <c r="C8" t="s">
        <v>5854</v>
      </c>
      <c r="D8" t="s">
        <v>5855</v>
      </c>
      <c r="E8" t="s">
        <v>5856</v>
      </c>
      <c r="F8" t="s">
        <v>1386</v>
      </c>
      <c r="G8" t="s">
        <v>5867</v>
      </c>
      <c r="H8" t="s">
        <v>5868</v>
      </c>
      <c r="I8">
        <v>8</v>
      </c>
      <c r="J8">
        <v>217.3</v>
      </c>
      <c r="K8">
        <v>217.7</v>
      </c>
      <c r="L8">
        <v>-1738.4</v>
      </c>
      <c r="M8">
        <v>-2</v>
      </c>
      <c r="N8">
        <v>1740.4</v>
      </c>
      <c r="O8">
        <v>0</v>
      </c>
      <c r="P8">
        <v>3.2</v>
      </c>
      <c r="Q8" t="s">
        <v>1160</v>
      </c>
    </row>
    <row r="9" spans="1:17" x14ac:dyDescent="0.3">
      <c r="A9" s="129">
        <v>10</v>
      </c>
      <c r="B9" t="s">
        <v>5839</v>
      </c>
      <c r="C9" t="s">
        <v>5854</v>
      </c>
      <c r="D9" t="s">
        <v>5855</v>
      </c>
      <c r="E9" t="s">
        <v>5856</v>
      </c>
      <c r="F9" t="s">
        <v>1386</v>
      </c>
      <c r="G9" t="s">
        <v>5867</v>
      </c>
      <c r="H9" t="s">
        <v>5869</v>
      </c>
      <c r="I9">
        <v>-8</v>
      </c>
      <c r="J9">
        <v>213</v>
      </c>
      <c r="K9">
        <v>216.1</v>
      </c>
      <c r="L9">
        <v>1704</v>
      </c>
      <c r="M9">
        <v>-4</v>
      </c>
      <c r="N9">
        <v>-1740.4</v>
      </c>
      <c r="O9">
        <v>-40.4</v>
      </c>
      <c r="P9">
        <v>-24.8</v>
      </c>
      <c r="Q9" t="s">
        <v>1146</v>
      </c>
    </row>
    <row r="10" spans="1:17" x14ac:dyDescent="0.3">
      <c r="A10" s="129">
        <v>12</v>
      </c>
      <c r="B10" t="s">
        <v>5839</v>
      </c>
      <c r="C10" t="s">
        <v>5854</v>
      </c>
      <c r="D10" t="s">
        <v>5855</v>
      </c>
      <c r="E10" t="s">
        <v>5856</v>
      </c>
      <c r="F10" t="s">
        <v>1386</v>
      </c>
      <c r="G10" t="s">
        <v>5870</v>
      </c>
      <c r="H10" t="s">
        <v>5871</v>
      </c>
      <c r="I10">
        <v>3</v>
      </c>
      <c r="J10">
        <v>389.1</v>
      </c>
      <c r="K10">
        <v>391.3</v>
      </c>
      <c r="L10">
        <v>-1167.3</v>
      </c>
      <c r="M10">
        <v>-4</v>
      </c>
      <c r="N10">
        <v>1171.3</v>
      </c>
      <c r="O10">
        <v>0</v>
      </c>
      <c r="P10">
        <v>6.6</v>
      </c>
      <c r="Q10" t="s">
        <v>1160</v>
      </c>
    </row>
    <row r="11" spans="1:17" x14ac:dyDescent="0.3">
      <c r="A11" s="129">
        <v>13</v>
      </c>
      <c r="B11" t="s">
        <v>5839</v>
      </c>
      <c r="C11" t="s">
        <v>5854</v>
      </c>
      <c r="D11" t="s">
        <v>5855</v>
      </c>
      <c r="E11" t="s">
        <v>5856</v>
      </c>
      <c r="F11" t="s">
        <v>1386</v>
      </c>
      <c r="G11" t="s">
        <v>5870</v>
      </c>
      <c r="H11" t="s">
        <v>5872</v>
      </c>
      <c r="I11">
        <v>-3</v>
      </c>
      <c r="J11">
        <v>379.3</v>
      </c>
      <c r="K11">
        <v>376.6</v>
      </c>
      <c r="L11">
        <v>1137.9000000000001</v>
      </c>
      <c r="M11">
        <v>-2</v>
      </c>
      <c r="N11">
        <v>-1171.3</v>
      </c>
      <c r="O11">
        <v>-35.4</v>
      </c>
      <c r="P11">
        <v>8.1</v>
      </c>
      <c r="Q11" t="s">
        <v>5863</v>
      </c>
    </row>
    <row r="12" spans="1:17" x14ac:dyDescent="0.3">
      <c r="A12" s="129">
        <v>15</v>
      </c>
      <c r="B12" t="s">
        <v>5839</v>
      </c>
      <c r="C12" t="s">
        <v>5854</v>
      </c>
      <c r="D12" t="s">
        <v>5855</v>
      </c>
      <c r="E12" t="s">
        <v>5856</v>
      </c>
      <c r="F12" t="s">
        <v>1386</v>
      </c>
      <c r="G12" t="s">
        <v>5873</v>
      </c>
      <c r="H12" t="s">
        <v>5874</v>
      </c>
      <c r="I12">
        <v>25</v>
      </c>
      <c r="J12">
        <v>31.95</v>
      </c>
      <c r="K12">
        <v>32.799999999999997</v>
      </c>
      <c r="L12">
        <v>-798.75</v>
      </c>
      <c r="M12">
        <v>-4</v>
      </c>
      <c r="N12">
        <v>802.75</v>
      </c>
      <c r="O12">
        <v>0</v>
      </c>
      <c r="P12">
        <v>21.25</v>
      </c>
      <c r="Q12" t="s">
        <v>1160</v>
      </c>
    </row>
    <row r="13" spans="1:17" x14ac:dyDescent="0.3">
      <c r="A13" s="129">
        <v>16</v>
      </c>
      <c r="B13" t="s">
        <v>5839</v>
      </c>
      <c r="C13" t="s">
        <v>5854</v>
      </c>
      <c r="D13" t="s">
        <v>5855</v>
      </c>
      <c r="E13" t="s">
        <v>5856</v>
      </c>
      <c r="F13" t="s">
        <v>1386</v>
      </c>
      <c r="G13" t="s">
        <v>5873</v>
      </c>
      <c r="H13" t="s">
        <v>5875</v>
      </c>
      <c r="I13">
        <v>-25</v>
      </c>
      <c r="J13">
        <v>35.15</v>
      </c>
      <c r="K13">
        <v>35.9</v>
      </c>
      <c r="L13">
        <v>878.75</v>
      </c>
      <c r="M13">
        <v>-2</v>
      </c>
      <c r="N13">
        <v>-802.75</v>
      </c>
      <c r="O13">
        <v>74</v>
      </c>
      <c r="P13">
        <v>-18.75</v>
      </c>
      <c r="Q13" t="s">
        <v>1146</v>
      </c>
    </row>
    <row r="14" spans="1:17" x14ac:dyDescent="0.3">
      <c r="A14" s="129">
        <v>18</v>
      </c>
      <c r="B14" t="s">
        <v>5839</v>
      </c>
      <c r="C14" t="s">
        <v>5854</v>
      </c>
      <c r="D14" t="s">
        <v>5855</v>
      </c>
      <c r="E14" t="s">
        <v>5856</v>
      </c>
      <c r="F14" t="s">
        <v>1386</v>
      </c>
      <c r="G14" t="s">
        <v>5876</v>
      </c>
      <c r="H14" t="s">
        <v>5877</v>
      </c>
      <c r="I14">
        <v>80</v>
      </c>
      <c r="J14">
        <v>15.06</v>
      </c>
      <c r="K14">
        <v>15.16</v>
      </c>
      <c r="L14">
        <v>-1204.8</v>
      </c>
      <c r="M14">
        <v>-4</v>
      </c>
      <c r="N14">
        <v>1208.8</v>
      </c>
      <c r="O14">
        <v>0</v>
      </c>
      <c r="P14">
        <v>8</v>
      </c>
      <c r="Q14" t="s">
        <v>5878</v>
      </c>
    </row>
    <row r="15" spans="1:17" x14ac:dyDescent="0.3">
      <c r="A15" s="129">
        <v>21</v>
      </c>
      <c r="B15" t="s">
        <v>5839</v>
      </c>
      <c r="C15" t="s">
        <v>5854</v>
      </c>
      <c r="D15" t="s">
        <v>5855</v>
      </c>
      <c r="E15" t="s">
        <v>5856</v>
      </c>
      <c r="F15" t="s">
        <v>689</v>
      </c>
      <c r="G15" t="s">
        <v>1560</v>
      </c>
      <c r="H15" t="s">
        <v>5879</v>
      </c>
      <c r="I15">
        <v>20</v>
      </c>
      <c r="J15">
        <v>74.825000000000003</v>
      </c>
      <c r="K15">
        <v>74.2</v>
      </c>
      <c r="L15">
        <v>-1496.5</v>
      </c>
      <c r="M15">
        <v>-2</v>
      </c>
      <c r="N15">
        <v>1498.5</v>
      </c>
      <c r="O15">
        <v>0</v>
      </c>
      <c r="P15">
        <v>-12.5</v>
      </c>
      <c r="Q15" t="s">
        <v>1160</v>
      </c>
    </row>
    <row r="16" spans="1:17" x14ac:dyDescent="0.3">
      <c r="A16" s="129">
        <v>23</v>
      </c>
      <c r="B16" t="s">
        <v>5839</v>
      </c>
      <c r="C16" t="s">
        <v>5854</v>
      </c>
      <c r="D16" t="s">
        <v>5855</v>
      </c>
      <c r="E16" t="s">
        <v>5856</v>
      </c>
      <c r="F16" t="s">
        <v>689</v>
      </c>
      <c r="G16" t="s">
        <v>50</v>
      </c>
      <c r="H16" t="s">
        <v>5880</v>
      </c>
      <c r="I16">
        <v>24</v>
      </c>
      <c r="J16">
        <v>68.89</v>
      </c>
      <c r="K16">
        <v>68.61</v>
      </c>
      <c r="L16">
        <v>-1653.36</v>
      </c>
      <c r="M16">
        <v>-2</v>
      </c>
      <c r="N16">
        <v>1655.36</v>
      </c>
      <c r="O16">
        <v>0</v>
      </c>
      <c r="P16">
        <v>-6.72</v>
      </c>
      <c r="Q16" t="s">
        <v>1160</v>
      </c>
    </row>
    <row r="17" spans="1:17" x14ac:dyDescent="0.3">
      <c r="A17" s="129">
        <v>24</v>
      </c>
      <c r="B17" t="s">
        <v>5839</v>
      </c>
      <c r="C17" t="s">
        <v>5854</v>
      </c>
      <c r="D17" t="s">
        <v>5855</v>
      </c>
      <c r="E17" t="s">
        <v>5856</v>
      </c>
      <c r="F17" t="s">
        <v>689</v>
      </c>
      <c r="G17" t="s">
        <v>50</v>
      </c>
      <c r="H17" t="s">
        <v>5881</v>
      </c>
      <c r="I17">
        <v>-24</v>
      </c>
      <c r="J17">
        <v>68.061999999999998</v>
      </c>
      <c r="K17">
        <v>68.13</v>
      </c>
      <c r="L17">
        <v>1633.4880000000001</v>
      </c>
      <c r="M17">
        <v>-2</v>
      </c>
      <c r="N17">
        <v>-1655.36</v>
      </c>
      <c r="O17">
        <v>-23.872</v>
      </c>
      <c r="P17">
        <v>-1.6319999999999999</v>
      </c>
      <c r="Q17" t="s">
        <v>1146</v>
      </c>
    </row>
    <row r="18" spans="1:17" x14ac:dyDescent="0.3">
      <c r="A18" s="129">
        <v>26</v>
      </c>
      <c r="B18" t="s">
        <v>5839</v>
      </c>
      <c r="C18" t="s">
        <v>5854</v>
      </c>
      <c r="D18" t="s">
        <v>5855</v>
      </c>
      <c r="E18" t="s">
        <v>5856</v>
      </c>
      <c r="F18" t="s">
        <v>689</v>
      </c>
      <c r="G18" t="s">
        <v>652</v>
      </c>
      <c r="H18" t="s">
        <v>5882</v>
      </c>
      <c r="I18">
        <v>9</v>
      </c>
      <c r="J18">
        <v>173.185</v>
      </c>
      <c r="K18">
        <v>169.99</v>
      </c>
      <c r="L18">
        <v>-1558.665</v>
      </c>
      <c r="M18">
        <v>-2</v>
      </c>
      <c r="N18">
        <v>1560.665</v>
      </c>
      <c r="O18">
        <v>0</v>
      </c>
      <c r="P18">
        <v>-28.754999999999999</v>
      </c>
      <c r="Q18" t="s">
        <v>1160</v>
      </c>
    </row>
    <row r="19" spans="1:17" x14ac:dyDescent="0.3">
      <c r="A19" s="129">
        <v>27</v>
      </c>
      <c r="B19" t="s">
        <v>5839</v>
      </c>
      <c r="C19" t="s">
        <v>5854</v>
      </c>
      <c r="D19" t="s">
        <v>5855</v>
      </c>
      <c r="E19" t="s">
        <v>5856</v>
      </c>
      <c r="F19" t="s">
        <v>689</v>
      </c>
      <c r="G19" t="s">
        <v>652</v>
      </c>
      <c r="H19" t="s">
        <v>5883</v>
      </c>
      <c r="I19">
        <v>-9</v>
      </c>
      <c r="J19">
        <v>169.04</v>
      </c>
      <c r="K19">
        <v>169.15</v>
      </c>
      <c r="L19">
        <v>1521.36</v>
      </c>
      <c r="M19">
        <v>-2</v>
      </c>
      <c r="N19">
        <v>-1560.665</v>
      </c>
      <c r="O19">
        <v>-41.305</v>
      </c>
      <c r="P19">
        <v>-0.99</v>
      </c>
      <c r="Q19" t="s">
        <v>1146</v>
      </c>
    </row>
    <row r="20" spans="1:17" x14ac:dyDescent="0.3">
      <c r="A20" s="129">
        <v>29</v>
      </c>
      <c r="B20" t="s">
        <v>5839</v>
      </c>
      <c r="C20" t="s">
        <v>5854</v>
      </c>
      <c r="D20" t="s">
        <v>5855</v>
      </c>
      <c r="E20" t="s">
        <v>5856</v>
      </c>
      <c r="F20" t="s">
        <v>689</v>
      </c>
      <c r="G20" t="s">
        <v>1242</v>
      </c>
      <c r="H20" t="s">
        <v>5884</v>
      </c>
      <c r="I20">
        <v>12</v>
      </c>
      <c r="J20">
        <v>138.935</v>
      </c>
      <c r="K20">
        <v>139.32</v>
      </c>
      <c r="L20">
        <v>-1667.22</v>
      </c>
      <c r="M20">
        <v>-2</v>
      </c>
      <c r="N20">
        <v>1669.22</v>
      </c>
      <c r="O20">
        <v>0</v>
      </c>
      <c r="P20">
        <v>4.62</v>
      </c>
      <c r="Q20" t="s">
        <v>5878</v>
      </c>
    </row>
    <row r="21" spans="1:17" x14ac:dyDescent="0.3">
      <c r="A21" s="129">
        <v>31</v>
      </c>
      <c r="B21" t="s">
        <v>5839</v>
      </c>
      <c r="C21" t="s">
        <v>5854</v>
      </c>
      <c r="D21" t="s">
        <v>5855</v>
      </c>
      <c r="E21" t="s">
        <v>5856</v>
      </c>
      <c r="F21" t="s">
        <v>689</v>
      </c>
      <c r="G21" t="s">
        <v>744</v>
      </c>
      <c r="H21" t="s">
        <v>5885</v>
      </c>
      <c r="I21">
        <v>10</v>
      </c>
      <c r="J21">
        <v>176.79</v>
      </c>
      <c r="K21">
        <v>176.76</v>
      </c>
      <c r="L21">
        <v>-1767.9</v>
      </c>
      <c r="M21">
        <v>-2</v>
      </c>
      <c r="N21">
        <v>1769.9</v>
      </c>
      <c r="O21">
        <v>0</v>
      </c>
      <c r="P21">
        <v>-0.3</v>
      </c>
      <c r="Q21" t="s">
        <v>1160</v>
      </c>
    </row>
    <row r="22" spans="1:17" x14ac:dyDescent="0.3">
      <c r="A22" s="129">
        <v>32</v>
      </c>
      <c r="B22" t="s">
        <v>5839</v>
      </c>
      <c r="C22" t="s">
        <v>5854</v>
      </c>
      <c r="D22" t="s">
        <v>5855</v>
      </c>
      <c r="E22" t="s">
        <v>5856</v>
      </c>
      <c r="F22" t="s">
        <v>689</v>
      </c>
      <c r="G22" t="s">
        <v>744</v>
      </c>
      <c r="H22" t="s">
        <v>5886</v>
      </c>
      <c r="I22">
        <v>-10</v>
      </c>
      <c r="J22">
        <v>167.08</v>
      </c>
      <c r="K22">
        <v>165.69</v>
      </c>
      <c r="L22">
        <v>1670.8</v>
      </c>
      <c r="M22">
        <v>-2</v>
      </c>
      <c r="N22">
        <v>-1769.9</v>
      </c>
      <c r="O22">
        <v>-101.1</v>
      </c>
      <c r="P22">
        <v>13.9</v>
      </c>
      <c r="Q22" t="s">
        <v>1146</v>
      </c>
    </row>
    <row r="23" spans="1:17" x14ac:dyDescent="0.3">
      <c r="A23" s="129">
        <v>34</v>
      </c>
      <c r="B23" t="s">
        <v>5839</v>
      </c>
      <c r="C23" t="s">
        <v>5854</v>
      </c>
      <c r="D23" t="s">
        <v>5855</v>
      </c>
      <c r="E23" t="s">
        <v>5856</v>
      </c>
      <c r="F23" t="s">
        <v>689</v>
      </c>
      <c r="G23" t="s">
        <v>743</v>
      </c>
      <c r="H23" t="s">
        <v>5887</v>
      </c>
      <c r="I23">
        <v>8</v>
      </c>
      <c r="J23">
        <v>265.72000000000003</v>
      </c>
      <c r="K23">
        <v>266.5</v>
      </c>
      <c r="L23">
        <v>-2125.7600000000002</v>
      </c>
      <c r="M23">
        <v>-2</v>
      </c>
      <c r="N23">
        <v>2127.7600000000002</v>
      </c>
      <c r="O23">
        <v>0</v>
      </c>
      <c r="P23">
        <v>6.24</v>
      </c>
      <c r="Q23" t="s">
        <v>1160</v>
      </c>
    </row>
    <row r="24" spans="1:17" x14ac:dyDescent="0.3">
      <c r="A24">
        <v>36</v>
      </c>
      <c r="B24" t="s">
        <v>5839</v>
      </c>
      <c r="C24" t="s">
        <v>5854</v>
      </c>
      <c r="D24" t="s">
        <v>5855</v>
      </c>
      <c r="E24" t="s">
        <v>5856</v>
      </c>
      <c r="F24" t="s">
        <v>689</v>
      </c>
      <c r="G24" t="s">
        <v>1441</v>
      </c>
      <c r="H24" t="s">
        <v>5888</v>
      </c>
      <c r="I24">
        <v>10</v>
      </c>
      <c r="J24">
        <v>78.16</v>
      </c>
      <c r="K24">
        <v>78.650000000000006</v>
      </c>
      <c r="L24">
        <v>-781.6</v>
      </c>
      <c r="M24">
        <v>-2</v>
      </c>
      <c r="N24">
        <v>783.6</v>
      </c>
      <c r="O24">
        <v>0</v>
      </c>
      <c r="P24">
        <v>4.9000000000000004</v>
      </c>
      <c r="Q24" t="s">
        <v>1160</v>
      </c>
    </row>
    <row r="25" spans="1:17" x14ac:dyDescent="0.3">
      <c r="A25">
        <v>37</v>
      </c>
      <c r="B25" t="s">
        <v>5839</v>
      </c>
      <c r="C25" t="s">
        <v>5854</v>
      </c>
      <c r="D25" t="s">
        <v>5855</v>
      </c>
      <c r="E25" t="s">
        <v>5856</v>
      </c>
      <c r="F25" t="s">
        <v>689</v>
      </c>
      <c r="G25" t="s">
        <v>1441</v>
      </c>
      <c r="H25" t="s">
        <v>5889</v>
      </c>
      <c r="I25">
        <v>5</v>
      </c>
      <c r="J25">
        <v>86.07</v>
      </c>
      <c r="K25">
        <v>86.67</v>
      </c>
      <c r="L25">
        <v>-430.35</v>
      </c>
      <c r="M25">
        <v>-2</v>
      </c>
      <c r="N25">
        <v>432.35</v>
      </c>
      <c r="O25">
        <v>0</v>
      </c>
      <c r="P25">
        <v>3</v>
      </c>
      <c r="Q25" t="s">
        <v>1160</v>
      </c>
    </row>
    <row r="26" spans="1:17" x14ac:dyDescent="0.3">
      <c r="A26">
        <v>38</v>
      </c>
      <c r="B26" t="s">
        <v>5839</v>
      </c>
      <c r="C26" t="s">
        <v>5854</v>
      </c>
      <c r="D26" t="s">
        <v>5855</v>
      </c>
      <c r="E26" t="s">
        <v>5856</v>
      </c>
      <c r="F26" t="s">
        <v>689</v>
      </c>
      <c r="G26" t="s">
        <v>1441</v>
      </c>
      <c r="H26" t="s">
        <v>5890</v>
      </c>
      <c r="I26">
        <v>-6</v>
      </c>
      <c r="J26">
        <v>89.78</v>
      </c>
      <c r="K26">
        <v>88.76</v>
      </c>
      <c r="L26">
        <v>538.67999999999995</v>
      </c>
      <c r="M26">
        <v>-2</v>
      </c>
      <c r="N26">
        <v>-470.16</v>
      </c>
      <c r="O26">
        <v>66.52</v>
      </c>
      <c r="P26">
        <v>6.12</v>
      </c>
      <c r="Q26" t="s">
        <v>5891</v>
      </c>
    </row>
    <row r="27" spans="1:17" x14ac:dyDescent="0.3">
      <c r="A27">
        <v>40</v>
      </c>
      <c r="B27" t="s">
        <v>5839</v>
      </c>
      <c r="C27" t="s">
        <v>5854</v>
      </c>
      <c r="D27" t="s">
        <v>5855</v>
      </c>
      <c r="E27" t="s">
        <v>5856</v>
      </c>
      <c r="F27" t="s">
        <v>689</v>
      </c>
      <c r="G27" t="s">
        <v>1825</v>
      </c>
      <c r="H27" t="s">
        <v>5892</v>
      </c>
      <c r="I27">
        <v>100</v>
      </c>
      <c r="J27">
        <v>8.1750000000000007</v>
      </c>
      <c r="K27">
        <v>8.19</v>
      </c>
      <c r="L27">
        <v>-817.5</v>
      </c>
      <c r="M27">
        <v>-2</v>
      </c>
      <c r="N27">
        <v>819.5</v>
      </c>
      <c r="O27">
        <v>0</v>
      </c>
      <c r="P27">
        <v>1.5</v>
      </c>
      <c r="Q27" t="s">
        <v>1160</v>
      </c>
    </row>
    <row r="28" spans="1:17" x14ac:dyDescent="0.3">
      <c r="A28">
        <v>41</v>
      </c>
      <c r="B28" t="s">
        <v>5839</v>
      </c>
      <c r="C28" t="s">
        <v>5854</v>
      </c>
      <c r="D28" t="s">
        <v>5855</v>
      </c>
      <c r="E28" t="s">
        <v>5856</v>
      </c>
      <c r="F28" t="s">
        <v>689</v>
      </c>
      <c r="G28" t="s">
        <v>1825</v>
      </c>
      <c r="H28" t="s">
        <v>5893</v>
      </c>
      <c r="I28">
        <v>20</v>
      </c>
      <c r="J28">
        <v>7.8849999999999998</v>
      </c>
      <c r="K28">
        <v>7.78</v>
      </c>
      <c r="L28">
        <v>-157.69999999999999</v>
      </c>
      <c r="M28">
        <v>-2</v>
      </c>
      <c r="N28">
        <v>159.69999999999999</v>
      </c>
      <c r="O28">
        <v>0</v>
      </c>
      <c r="P28">
        <v>-2.1</v>
      </c>
      <c r="Q28" t="s">
        <v>1160</v>
      </c>
    </row>
    <row r="29" spans="1:17" x14ac:dyDescent="0.3">
      <c r="A29">
        <v>42</v>
      </c>
      <c r="B29" t="s">
        <v>5839</v>
      </c>
      <c r="C29" t="s">
        <v>5854</v>
      </c>
      <c r="D29" t="s">
        <v>5855</v>
      </c>
      <c r="E29" t="s">
        <v>5856</v>
      </c>
      <c r="F29" t="s">
        <v>689</v>
      </c>
      <c r="G29" t="s">
        <v>1825</v>
      </c>
      <c r="H29" t="s">
        <v>5894</v>
      </c>
      <c r="I29">
        <v>-120</v>
      </c>
      <c r="J29">
        <v>7.8120000000000003</v>
      </c>
      <c r="K29">
        <v>7.93</v>
      </c>
      <c r="L29">
        <v>937.44</v>
      </c>
      <c r="M29">
        <v>-2</v>
      </c>
      <c r="N29">
        <v>-979.2</v>
      </c>
      <c r="O29">
        <v>-43.76</v>
      </c>
      <c r="P29">
        <v>-14.16</v>
      </c>
      <c r="Q29" t="s">
        <v>1146</v>
      </c>
    </row>
    <row r="30" spans="1:17" x14ac:dyDescent="0.3">
      <c r="A30">
        <v>44</v>
      </c>
      <c r="B30" t="s">
        <v>5839</v>
      </c>
      <c r="C30" t="s">
        <v>5854</v>
      </c>
      <c r="D30" t="s">
        <v>5855</v>
      </c>
      <c r="E30" t="s">
        <v>5856</v>
      </c>
      <c r="F30" t="s">
        <v>689</v>
      </c>
      <c r="G30" t="s">
        <v>898</v>
      </c>
      <c r="H30" t="s">
        <v>5895</v>
      </c>
      <c r="I30">
        <v>21</v>
      </c>
      <c r="J30">
        <v>52.19</v>
      </c>
      <c r="K30">
        <v>52.9</v>
      </c>
      <c r="L30">
        <v>-1095.99</v>
      </c>
      <c r="M30">
        <v>-2</v>
      </c>
      <c r="N30">
        <v>1097.99</v>
      </c>
      <c r="O30">
        <v>0</v>
      </c>
      <c r="P30">
        <v>14.91</v>
      </c>
      <c r="Q30" t="s">
        <v>1160</v>
      </c>
    </row>
    <row r="31" spans="1:17" x14ac:dyDescent="0.3">
      <c r="A31">
        <v>45</v>
      </c>
      <c r="B31" t="s">
        <v>5839</v>
      </c>
      <c r="C31" t="s">
        <v>5854</v>
      </c>
      <c r="D31" t="s">
        <v>5855</v>
      </c>
      <c r="E31" t="s">
        <v>5856</v>
      </c>
      <c r="F31" t="s">
        <v>689</v>
      </c>
      <c r="G31" t="s">
        <v>898</v>
      </c>
      <c r="H31" t="s">
        <v>5890</v>
      </c>
      <c r="I31">
        <v>3</v>
      </c>
      <c r="J31">
        <v>51.13</v>
      </c>
      <c r="K31">
        <v>51.37</v>
      </c>
      <c r="L31">
        <v>-153.38999999999999</v>
      </c>
      <c r="M31">
        <v>-2</v>
      </c>
      <c r="N31">
        <v>155.38999999999999</v>
      </c>
      <c r="O31">
        <v>0</v>
      </c>
      <c r="P31">
        <v>0.72</v>
      </c>
      <c r="Q31" t="s">
        <v>1160</v>
      </c>
    </row>
    <row r="32" spans="1:17" x14ac:dyDescent="0.3">
      <c r="A32">
        <v>46</v>
      </c>
      <c r="B32" t="s">
        <v>5839</v>
      </c>
      <c r="C32" t="s">
        <v>5854</v>
      </c>
      <c r="D32" t="s">
        <v>5855</v>
      </c>
      <c r="E32" t="s">
        <v>5856</v>
      </c>
      <c r="F32" t="s">
        <v>689</v>
      </c>
      <c r="G32" t="s">
        <v>898</v>
      </c>
      <c r="H32" t="s">
        <v>5896</v>
      </c>
      <c r="I32">
        <v>-24</v>
      </c>
      <c r="J32">
        <v>57.917999999999999</v>
      </c>
      <c r="K32">
        <v>58.01</v>
      </c>
      <c r="L32">
        <v>1390.0319999999999</v>
      </c>
      <c r="M32">
        <v>-2</v>
      </c>
      <c r="N32">
        <v>-1253.3800000000001</v>
      </c>
      <c r="O32">
        <v>134.65199999999999</v>
      </c>
      <c r="P32">
        <v>-2.2080000000000002</v>
      </c>
      <c r="Q32" t="s">
        <v>1146</v>
      </c>
    </row>
    <row r="33" spans="1:17" x14ac:dyDescent="0.3">
      <c r="A33">
        <v>48</v>
      </c>
      <c r="B33" t="s">
        <v>5839</v>
      </c>
      <c r="C33" t="s">
        <v>5854</v>
      </c>
      <c r="D33" t="s">
        <v>5855</v>
      </c>
      <c r="E33" t="s">
        <v>5856</v>
      </c>
      <c r="F33" t="s">
        <v>689</v>
      </c>
      <c r="G33" t="s">
        <v>760</v>
      </c>
      <c r="H33" t="s">
        <v>5892</v>
      </c>
      <c r="I33">
        <v>11</v>
      </c>
      <c r="J33">
        <v>180.65</v>
      </c>
      <c r="K33">
        <v>182.19</v>
      </c>
      <c r="L33">
        <v>-1987.15</v>
      </c>
      <c r="M33">
        <v>-2</v>
      </c>
      <c r="N33">
        <v>1989.15</v>
      </c>
      <c r="O33">
        <v>0</v>
      </c>
      <c r="P33">
        <v>16.940000000000001</v>
      </c>
      <c r="Q33" t="s">
        <v>1160</v>
      </c>
    </row>
    <row r="34" spans="1:17" x14ac:dyDescent="0.3">
      <c r="A34">
        <v>49</v>
      </c>
      <c r="B34" t="s">
        <v>5839</v>
      </c>
      <c r="C34" t="s">
        <v>5854</v>
      </c>
      <c r="D34" t="s">
        <v>5855</v>
      </c>
      <c r="E34" t="s">
        <v>5856</v>
      </c>
      <c r="F34" t="s">
        <v>689</v>
      </c>
      <c r="G34" t="s">
        <v>760</v>
      </c>
      <c r="H34" t="s">
        <v>5897</v>
      </c>
      <c r="I34">
        <v>-11</v>
      </c>
      <c r="J34">
        <v>171.44</v>
      </c>
      <c r="K34">
        <v>172.28</v>
      </c>
      <c r="L34">
        <v>1885.84</v>
      </c>
      <c r="M34">
        <v>-2</v>
      </c>
      <c r="N34">
        <v>-1989.15</v>
      </c>
      <c r="O34">
        <v>-105.31</v>
      </c>
      <c r="P34">
        <v>-9.24</v>
      </c>
      <c r="Q34" t="s">
        <v>1146</v>
      </c>
    </row>
    <row r="35" spans="1:17" x14ac:dyDescent="0.3">
      <c r="A35">
        <v>50</v>
      </c>
      <c r="B35" t="s">
        <v>5839</v>
      </c>
      <c r="C35" t="s">
        <v>5854</v>
      </c>
      <c r="D35" t="s">
        <v>5855</v>
      </c>
      <c r="E35" t="s">
        <v>5856</v>
      </c>
      <c r="F35" t="s">
        <v>689</v>
      </c>
      <c r="G35" t="s">
        <v>760</v>
      </c>
      <c r="H35" t="s">
        <v>5898</v>
      </c>
      <c r="I35">
        <v>15</v>
      </c>
      <c r="J35">
        <v>176.08</v>
      </c>
      <c r="K35">
        <v>174.99</v>
      </c>
      <c r="L35">
        <v>-2641.2</v>
      </c>
      <c r="M35">
        <v>-2</v>
      </c>
      <c r="N35">
        <v>2643.2</v>
      </c>
      <c r="O35">
        <v>0</v>
      </c>
      <c r="P35">
        <v>-16.350000000000001</v>
      </c>
      <c r="Q35" t="s">
        <v>1160</v>
      </c>
    </row>
    <row r="36" spans="1:17" x14ac:dyDescent="0.3">
      <c r="A36">
        <v>51</v>
      </c>
      <c r="B36" t="s">
        <v>5839</v>
      </c>
      <c r="C36" t="s">
        <v>5854</v>
      </c>
      <c r="D36" t="s">
        <v>5855</v>
      </c>
      <c r="E36" t="s">
        <v>5856</v>
      </c>
      <c r="F36" t="s">
        <v>689</v>
      </c>
      <c r="G36" t="s">
        <v>760</v>
      </c>
      <c r="H36" t="s">
        <v>5899</v>
      </c>
      <c r="I36">
        <v>-1</v>
      </c>
      <c r="J36">
        <v>176.245</v>
      </c>
      <c r="K36">
        <v>176.11</v>
      </c>
      <c r="L36">
        <v>176.245</v>
      </c>
      <c r="M36">
        <v>-2</v>
      </c>
      <c r="N36">
        <v>-176.21333300000001</v>
      </c>
      <c r="O36">
        <v>-1.9683330000000001</v>
      </c>
      <c r="P36">
        <v>0.13500000000000001</v>
      </c>
      <c r="Q36" t="s">
        <v>1146</v>
      </c>
    </row>
    <row r="37" spans="1:17" x14ac:dyDescent="0.3">
      <c r="A37">
        <v>52</v>
      </c>
      <c r="B37" t="s">
        <v>5839</v>
      </c>
      <c r="C37" t="s">
        <v>5854</v>
      </c>
      <c r="D37" t="s">
        <v>5855</v>
      </c>
      <c r="E37" t="s">
        <v>5856</v>
      </c>
      <c r="F37" t="s">
        <v>689</v>
      </c>
      <c r="G37" t="s">
        <v>760</v>
      </c>
      <c r="H37" t="s">
        <v>5890</v>
      </c>
      <c r="I37">
        <v>-4</v>
      </c>
      <c r="J37">
        <v>177.20500000000001</v>
      </c>
      <c r="K37">
        <v>174.88</v>
      </c>
      <c r="L37">
        <v>708.82</v>
      </c>
      <c r="M37">
        <v>-2</v>
      </c>
      <c r="N37">
        <v>-704.85333300000002</v>
      </c>
      <c r="O37">
        <v>1.9666669999999999</v>
      </c>
      <c r="P37">
        <v>9.3000000000000007</v>
      </c>
      <c r="Q37" t="s">
        <v>1146</v>
      </c>
    </row>
    <row r="38" spans="1:17" x14ac:dyDescent="0.3">
      <c r="A38">
        <v>53</v>
      </c>
      <c r="B38" t="s">
        <v>5839</v>
      </c>
      <c r="C38" t="s">
        <v>5854</v>
      </c>
      <c r="D38" t="s">
        <v>5855</v>
      </c>
      <c r="E38" t="s">
        <v>5856</v>
      </c>
      <c r="F38" t="s">
        <v>689</v>
      </c>
      <c r="G38" t="s">
        <v>760</v>
      </c>
      <c r="H38" t="s">
        <v>5900</v>
      </c>
      <c r="I38">
        <v>-10</v>
      </c>
      <c r="J38">
        <v>185.22</v>
      </c>
      <c r="K38">
        <v>183.5</v>
      </c>
      <c r="L38">
        <v>1852.2</v>
      </c>
      <c r="M38">
        <v>-2</v>
      </c>
      <c r="N38">
        <v>-1762.1333340000001</v>
      </c>
      <c r="O38">
        <v>88.066665999999998</v>
      </c>
      <c r="P38">
        <v>17.2</v>
      </c>
      <c r="Q38" t="s">
        <v>1146</v>
      </c>
    </row>
    <row r="39" spans="1:17" x14ac:dyDescent="0.3">
      <c r="A39">
        <v>55</v>
      </c>
      <c r="B39" t="s">
        <v>5839</v>
      </c>
      <c r="C39" t="s">
        <v>5854</v>
      </c>
      <c r="D39" t="s">
        <v>5855</v>
      </c>
      <c r="E39" t="s">
        <v>5856</v>
      </c>
      <c r="F39" t="s">
        <v>689</v>
      </c>
      <c r="G39" t="s">
        <v>1591</v>
      </c>
      <c r="H39" t="s">
        <v>5901</v>
      </c>
      <c r="I39">
        <v>31</v>
      </c>
      <c r="J39">
        <v>32.479999999999997</v>
      </c>
      <c r="K39">
        <v>32.200000000000003</v>
      </c>
      <c r="L39">
        <v>-1006.88</v>
      </c>
      <c r="M39">
        <v>-2</v>
      </c>
      <c r="N39">
        <v>1008.88</v>
      </c>
      <c r="O39">
        <v>0</v>
      </c>
      <c r="P39">
        <v>-8.68</v>
      </c>
      <c r="Q39" t="s">
        <v>5878</v>
      </c>
    </row>
    <row r="40" spans="1:17" x14ac:dyDescent="0.3">
      <c r="A40">
        <v>56</v>
      </c>
      <c r="B40" t="s">
        <v>5839</v>
      </c>
      <c r="C40" t="s">
        <v>5854</v>
      </c>
      <c r="D40" t="s">
        <v>5855</v>
      </c>
      <c r="E40" t="s">
        <v>5856</v>
      </c>
      <c r="F40" t="s">
        <v>689</v>
      </c>
      <c r="G40" t="s">
        <v>1591</v>
      </c>
      <c r="H40" t="s">
        <v>5902</v>
      </c>
      <c r="I40">
        <v>30</v>
      </c>
      <c r="J40">
        <v>31.978999999999999</v>
      </c>
      <c r="K40">
        <v>32.369999999999997</v>
      </c>
      <c r="L40">
        <v>-959.37</v>
      </c>
      <c r="M40">
        <v>-2</v>
      </c>
      <c r="N40">
        <v>961.37</v>
      </c>
      <c r="O40">
        <v>0</v>
      </c>
      <c r="P40">
        <v>11.73</v>
      </c>
      <c r="Q40" t="s">
        <v>5878</v>
      </c>
    </row>
    <row r="41" spans="1:17" x14ac:dyDescent="0.3">
      <c r="A41">
        <v>57</v>
      </c>
      <c r="B41" t="s">
        <v>5839</v>
      </c>
      <c r="C41" t="s">
        <v>5854</v>
      </c>
      <c r="D41" t="s">
        <v>5855</v>
      </c>
      <c r="E41" t="s">
        <v>5856</v>
      </c>
      <c r="F41" t="s">
        <v>689</v>
      </c>
      <c r="G41" t="s">
        <v>1591</v>
      </c>
      <c r="H41" t="s">
        <v>5903</v>
      </c>
      <c r="I41">
        <v>-31</v>
      </c>
      <c r="J41">
        <v>32.03</v>
      </c>
      <c r="K41">
        <v>32.369999999999997</v>
      </c>
      <c r="L41">
        <v>992.93</v>
      </c>
      <c r="M41">
        <v>-2</v>
      </c>
      <c r="N41">
        <v>-1008.88</v>
      </c>
      <c r="O41">
        <v>-17.949998999999998</v>
      </c>
      <c r="P41">
        <v>-10.54</v>
      </c>
      <c r="Q41" t="s">
        <v>1146</v>
      </c>
    </row>
    <row r="42" spans="1:17" x14ac:dyDescent="0.3">
      <c r="A42">
        <v>58</v>
      </c>
      <c r="B42" t="s">
        <v>5839</v>
      </c>
      <c r="C42" t="s">
        <v>5854</v>
      </c>
      <c r="D42" t="s">
        <v>5855</v>
      </c>
      <c r="E42" t="s">
        <v>5856</v>
      </c>
      <c r="F42" t="s">
        <v>689</v>
      </c>
      <c r="G42" t="s">
        <v>1591</v>
      </c>
      <c r="H42" t="s">
        <v>5904</v>
      </c>
      <c r="I42">
        <v>6</v>
      </c>
      <c r="J42">
        <v>32.270000000000003</v>
      </c>
      <c r="K42">
        <v>31.53</v>
      </c>
      <c r="L42">
        <v>-193.62</v>
      </c>
      <c r="M42">
        <v>-2</v>
      </c>
      <c r="N42">
        <v>195.62</v>
      </c>
      <c r="O42">
        <v>0</v>
      </c>
      <c r="P42">
        <v>-4.4400000000000004</v>
      </c>
      <c r="Q42" t="s">
        <v>5878</v>
      </c>
    </row>
    <row r="43" spans="1:17" x14ac:dyDescent="0.3">
      <c r="A43">
        <v>60</v>
      </c>
      <c r="B43" t="s">
        <v>5839</v>
      </c>
      <c r="C43" t="s">
        <v>5854</v>
      </c>
      <c r="D43" t="s">
        <v>5855</v>
      </c>
      <c r="E43" t="s">
        <v>5856</v>
      </c>
      <c r="F43" t="s">
        <v>689</v>
      </c>
      <c r="G43" t="s">
        <v>949</v>
      </c>
      <c r="H43" t="s">
        <v>5905</v>
      </c>
      <c r="I43">
        <v>30</v>
      </c>
      <c r="J43">
        <v>163.82499999999999</v>
      </c>
      <c r="K43">
        <v>164.24</v>
      </c>
      <c r="L43">
        <v>-4914.75</v>
      </c>
      <c r="M43">
        <v>-2</v>
      </c>
      <c r="N43">
        <v>4916.75</v>
      </c>
      <c r="O43">
        <v>0</v>
      </c>
      <c r="P43">
        <v>12.45</v>
      </c>
      <c r="Q43" t="s">
        <v>1160</v>
      </c>
    </row>
    <row r="44" spans="1:17" x14ac:dyDescent="0.3">
      <c r="A44">
        <v>61</v>
      </c>
      <c r="B44" t="s">
        <v>5839</v>
      </c>
      <c r="C44" t="s">
        <v>5854</v>
      </c>
      <c r="D44" t="s">
        <v>5855</v>
      </c>
      <c r="E44" t="s">
        <v>5856</v>
      </c>
      <c r="F44" t="s">
        <v>689</v>
      </c>
      <c r="G44" t="s">
        <v>949</v>
      </c>
      <c r="H44" t="s">
        <v>5906</v>
      </c>
      <c r="I44">
        <v>-20</v>
      </c>
      <c r="J44">
        <v>161.47999999999999</v>
      </c>
      <c r="K44">
        <v>160.1</v>
      </c>
      <c r="L44">
        <v>3229.6</v>
      </c>
      <c r="M44">
        <v>-2</v>
      </c>
      <c r="N44">
        <v>-3277.833333</v>
      </c>
      <c r="O44">
        <v>-50.233333000000002</v>
      </c>
      <c r="P44">
        <v>27.6</v>
      </c>
      <c r="Q44" t="s">
        <v>1146</v>
      </c>
    </row>
    <row r="45" spans="1:17" x14ac:dyDescent="0.3">
      <c r="A45">
        <v>62</v>
      </c>
      <c r="B45" t="s">
        <v>5839</v>
      </c>
      <c r="C45" t="s">
        <v>5854</v>
      </c>
      <c r="D45" t="s">
        <v>5855</v>
      </c>
      <c r="E45" t="s">
        <v>5856</v>
      </c>
      <c r="F45" t="s">
        <v>689</v>
      </c>
      <c r="G45" t="s">
        <v>949</v>
      </c>
      <c r="H45" t="s">
        <v>5907</v>
      </c>
      <c r="I45">
        <v>-20</v>
      </c>
      <c r="J45">
        <v>151.21</v>
      </c>
      <c r="K45">
        <v>154.87</v>
      </c>
      <c r="L45">
        <v>3024.2</v>
      </c>
      <c r="M45">
        <v>-2</v>
      </c>
      <c r="N45">
        <v>-3151.0166669999999</v>
      </c>
      <c r="O45">
        <v>-128.816667</v>
      </c>
      <c r="P45">
        <v>-73.2</v>
      </c>
      <c r="Q45" t="s">
        <v>5908</v>
      </c>
    </row>
    <row r="46" spans="1:17" x14ac:dyDescent="0.3">
      <c r="A46">
        <v>63</v>
      </c>
      <c r="B46" t="s">
        <v>5839</v>
      </c>
      <c r="C46" t="s">
        <v>5854</v>
      </c>
      <c r="D46" t="s">
        <v>5855</v>
      </c>
      <c r="E46" t="s">
        <v>5856</v>
      </c>
      <c r="F46" t="s">
        <v>689</v>
      </c>
      <c r="G46" t="s">
        <v>949</v>
      </c>
      <c r="H46" t="s">
        <v>5909</v>
      </c>
      <c r="I46">
        <v>20</v>
      </c>
      <c r="J46">
        <v>150.065</v>
      </c>
      <c r="K46">
        <v>154.87</v>
      </c>
      <c r="L46">
        <v>-3001.3</v>
      </c>
      <c r="M46">
        <v>-2</v>
      </c>
      <c r="N46">
        <v>1512.1</v>
      </c>
      <c r="O46">
        <v>10.45</v>
      </c>
      <c r="P46">
        <v>96.1</v>
      </c>
      <c r="Q46" t="s">
        <v>5910</v>
      </c>
    </row>
    <row r="47" spans="1:17" x14ac:dyDescent="0.3">
      <c r="A47">
        <v>64</v>
      </c>
      <c r="B47" t="s">
        <v>5839</v>
      </c>
      <c r="C47" t="s">
        <v>5854</v>
      </c>
      <c r="D47" t="s">
        <v>5855</v>
      </c>
      <c r="E47" t="s">
        <v>5856</v>
      </c>
      <c r="F47" t="s">
        <v>689</v>
      </c>
      <c r="G47" t="s">
        <v>949</v>
      </c>
      <c r="H47" t="s">
        <v>5911</v>
      </c>
      <c r="I47">
        <v>-20</v>
      </c>
      <c r="J47">
        <v>150.19749999999999</v>
      </c>
      <c r="K47">
        <v>154.87</v>
      </c>
      <c r="L47">
        <v>3003.95</v>
      </c>
      <c r="M47">
        <v>-2</v>
      </c>
      <c r="N47">
        <v>-3002.75</v>
      </c>
      <c r="O47">
        <v>-0.8</v>
      </c>
      <c r="P47">
        <v>-93.45</v>
      </c>
      <c r="Q47" t="s">
        <v>5908</v>
      </c>
    </row>
    <row r="48" spans="1:17" x14ac:dyDescent="0.3">
      <c r="A48">
        <v>65</v>
      </c>
      <c r="B48" t="s">
        <v>5839</v>
      </c>
      <c r="C48" t="s">
        <v>5854</v>
      </c>
      <c r="D48" t="s">
        <v>5855</v>
      </c>
      <c r="E48" t="s">
        <v>5856</v>
      </c>
      <c r="F48" t="s">
        <v>689</v>
      </c>
      <c r="G48" t="s">
        <v>949</v>
      </c>
      <c r="H48" t="s">
        <v>5912</v>
      </c>
      <c r="I48">
        <v>20</v>
      </c>
      <c r="J48">
        <v>153.87</v>
      </c>
      <c r="K48">
        <v>154.87</v>
      </c>
      <c r="L48">
        <v>-3077.4</v>
      </c>
      <c r="M48">
        <v>-2</v>
      </c>
      <c r="N48">
        <v>1501.1</v>
      </c>
      <c r="O48">
        <v>-38.6</v>
      </c>
      <c r="P48">
        <v>20</v>
      </c>
      <c r="Q48" t="s">
        <v>5910</v>
      </c>
    </row>
    <row r="49" spans="1:17" x14ac:dyDescent="0.3">
      <c r="A49">
        <v>66</v>
      </c>
      <c r="B49" t="s">
        <v>5839</v>
      </c>
      <c r="C49" t="s">
        <v>5854</v>
      </c>
      <c r="D49" t="s">
        <v>5855</v>
      </c>
      <c r="E49" t="s">
        <v>5856</v>
      </c>
      <c r="F49" t="s">
        <v>689</v>
      </c>
      <c r="G49" t="s">
        <v>949</v>
      </c>
      <c r="H49" t="s">
        <v>5913</v>
      </c>
      <c r="I49">
        <v>-10</v>
      </c>
      <c r="J49">
        <v>156.18</v>
      </c>
      <c r="K49">
        <v>157.84</v>
      </c>
      <c r="L49">
        <v>1561.8</v>
      </c>
      <c r="M49">
        <v>-2</v>
      </c>
      <c r="N49">
        <v>-1539.7</v>
      </c>
      <c r="O49">
        <v>20.100000000000001</v>
      </c>
      <c r="P49">
        <v>-16.600000000000001</v>
      </c>
      <c r="Q49" t="s">
        <v>1146</v>
      </c>
    </row>
    <row r="50" spans="1:17" x14ac:dyDescent="0.3">
      <c r="A50">
        <v>68</v>
      </c>
      <c r="B50" t="s">
        <v>5839</v>
      </c>
      <c r="C50" t="s">
        <v>5854</v>
      </c>
      <c r="D50" t="s">
        <v>5855</v>
      </c>
      <c r="E50" t="s">
        <v>5856</v>
      </c>
      <c r="F50" t="s">
        <v>689</v>
      </c>
      <c r="G50" t="s">
        <v>558</v>
      </c>
      <c r="H50" t="s">
        <v>5914</v>
      </c>
      <c r="I50">
        <v>50</v>
      </c>
      <c r="J50">
        <v>47.4</v>
      </c>
      <c r="K50">
        <v>47.73</v>
      </c>
      <c r="L50">
        <v>-2370</v>
      </c>
      <c r="M50">
        <v>-2</v>
      </c>
      <c r="N50">
        <v>2372</v>
      </c>
      <c r="O50">
        <v>0</v>
      </c>
      <c r="P50">
        <v>16.5</v>
      </c>
      <c r="Q50" t="s">
        <v>1160</v>
      </c>
    </row>
    <row r="51" spans="1:17" x14ac:dyDescent="0.3">
      <c r="A51">
        <v>70</v>
      </c>
      <c r="B51" t="s">
        <v>5839</v>
      </c>
      <c r="C51" t="s">
        <v>5854</v>
      </c>
      <c r="D51" t="s">
        <v>5855</v>
      </c>
      <c r="E51" t="s">
        <v>5856</v>
      </c>
      <c r="F51" t="s">
        <v>689</v>
      </c>
      <c r="G51" t="s">
        <v>316</v>
      </c>
      <c r="H51" t="s">
        <v>5915</v>
      </c>
      <c r="I51">
        <v>20</v>
      </c>
      <c r="J51">
        <v>82.894999999999996</v>
      </c>
      <c r="K51">
        <v>84.31</v>
      </c>
      <c r="L51">
        <v>-1657.9</v>
      </c>
      <c r="M51">
        <v>-2</v>
      </c>
      <c r="N51">
        <v>1659.9</v>
      </c>
      <c r="O51">
        <v>0</v>
      </c>
      <c r="P51">
        <v>28.3</v>
      </c>
      <c r="Q51" t="s">
        <v>1160</v>
      </c>
    </row>
    <row r="52" spans="1:17" x14ac:dyDescent="0.3">
      <c r="A52">
        <v>72</v>
      </c>
      <c r="B52" t="s">
        <v>5839</v>
      </c>
      <c r="C52" t="s">
        <v>5854</v>
      </c>
      <c r="D52" t="s">
        <v>5855</v>
      </c>
      <c r="E52" t="s">
        <v>5856</v>
      </c>
      <c r="F52" t="s">
        <v>689</v>
      </c>
      <c r="G52" t="s">
        <v>379</v>
      </c>
      <c r="H52" t="s">
        <v>5916</v>
      </c>
      <c r="I52">
        <v>5</v>
      </c>
      <c r="J52">
        <v>240.26499999999999</v>
      </c>
      <c r="K52">
        <v>242.55</v>
      </c>
      <c r="L52">
        <v>-1201.325</v>
      </c>
      <c r="M52">
        <v>-2</v>
      </c>
      <c r="N52">
        <v>1203.325</v>
      </c>
      <c r="O52">
        <v>0</v>
      </c>
      <c r="P52">
        <v>11.425000000000001</v>
      </c>
      <c r="Q52" t="s">
        <v>1160</v>
      </c>
    </row>
    <row r="53" spans="1:17" x14ac:dyDescent="0.3">
      <c r="A53">
        <v>73</v>
      </c>
      <c r="B53" t="s">
        <v>5839</v>
      </c>
      <c r="C53" t="s">
        <v>5854</v>
      </c>
      <c r="D53" t="s">
        <v>5855</v>
      </c>
      <c r="E53" t="s">
        <v>5856</v>
      </c>
      <c r="F53" t="s">
        <v>689</v>
      </c>
      <c r="G53" t="s">
        <v>379</v>
      </c>
      <c r="H53" t="s">
        <v>5917</v>
      </c>
      <c r="I53">
        <v>-5</v>
      </c>
      <c r="J53">
        <v>302.41000000000003</v>
      </c>
      <c r="K53">
        <v>322.44</v>
      </c>
      <c r="L53">
        <v>1512.05</v>
      </c>
      <c r="M53">
        <v>-2</v>
      </c>
      <c r="N53">
        <v>-1203.325</v>
      </c>
      <c r="O53">
        <v>306.72500000000002</v>
      </c>
      <c r="P53">
        <v>-100.15</v>
      </c>
      <c r="Q53" t="s">
        <v>1146</v>
      </c>
    </row>
    <row r="54" spans="1:17" x14ac:dyDescent="0.3">
      <c r="A54">
        <v>75</v>
      </c>
      <c r="B54" t="s">
        <v>5839</v>
      </c>
      <c r="C54" t="s">
        <v>5854</v>
      </c>
      <c r="D54" t="s">
        <v>5855</v>
      </c>
      <c r="E54" t="s">
        <v>5856</v>
      </c>
      <c r="F54" t="s">
        <v>689</v>
      </c>
      <c r="G54" t="s">
        <v>1546</v>
      </c>
      <c r="H54" t="s">
        <v>5892</v>
      </c>
      <c r="I54">
        <v>64</v>
      </c>
      <c r="J54">
        <v>14.654999999999999</v>
      </c>
      <c r="K54">
        <v>14.47</v>
      </c>
      <c r="L54">
        <v>-937.92</v>
      </c>
      <c r="M54">
        <v>-2</v>
      </c>
      <c r="N54">
        <v>939.92</v>
      </c>
      <c r="O54">
        <v>0</v>
      </c>
      <c r="P54">
        <v>-11.84</v>
      </c>
      <c r="Q54" t="s">
        <v>1160</v>
      </c>
    </row>
    <row r="55" spans="1:17" x14ac:dyDescent="0.3">
      <c r="A55">
        <v>76</v>
      </c>
      <c r="B55" t="s">
        <v>5839</v>
      </c>
      <c r="C55" t="s">
        <v>5854</v>
      </c>
      <c r="D55" t="s">
        <v>5855</v>
      </c>
      <c r="E55" t="s">
        <v>5856</v>
      </c>
      <c r="F55" t="s">
        <v>689</v>
      </c>
      <c r="G55" t="s">
        <v>1546</v>
      </c>
      <c r="H55" t="s">
        <v>5918</v>
      </c>
      <c r="I55">
        <v>-64</v>
      </c>
      <c r="J55">
        <v>13.515000000000001</v>
      </c>
      <c r="K55">
        <v>13.89</v>
      </c>
      <c r="L55">
        <v>864.96</v>
      </c>
      <c r="M55">
        <v>-2</v>
      </c>
      <c r="N55">
        <v>-939.92</v>
      </c>
      <c r="O55">
        <v>-76.959999999999994</v>
      </c>
      <c r="P55">
        <v>-24</v>
      </c>
      <c r="Q55" t="s">
        <v>1146</v>
      </c>
    </row>
    <row r="56" spans="1:17" x14ac:dyDescent="0.3">
      <c r="A56">
        <v>78</v>
      </c>
      <c r="B56" t="s">
        <v>5839</v>
      </c>
      <c r="C56" t="s">
        <v>5854</v>
      </c>
      <c r="D56" t="s">
        <v>5855</v>
      </c>
      <c r="E56" t="s">
        <v>5856</v>
      </c>
      <c r="F56" t="s">
        <v>689</v>
      </c>
      <c r="G56" t="s">
        <v>629</v>
      </c>
      <c r="H56" t="s">
        <v>5919</v>
      </c>
      <c r="I56">
        <v>13</v>
      </c>
      <c r="J56">
        <v>236.4</v>
      </c>
      <c r="K56">
        <v>239.86</v>
      </c>
      <c r="L56">
        <v>-3073.2</v>
      </c>
      <c r="M56">
        <v>-2</v>
      </c>
      <c r="N56">
        <v>3075.2</v>
      </c>
      <c r="O56">
        <v>0</v>
      </c>
      <c r="P56">
        <v>44.98</v>
      </c>
      <c r="Q56" t="s">
        <v>1160</v>
      </c>
    </row>
    <row r="57" spans="1:17" x14ac:dyDescent="0.3">
      <c r="A57">
        <v>79</v>
      </c>
      <c r="B57" t="s">
        <v>5839</v>
      </c>
      <c r="C57" t="s">
        <v>5854</v>
      </c>
      <c r="D57" t="s">
        <v>5855</v>
      </c>
      <c r="E57" t="s">
        <v>5856</v>
      </c>
      <c r="F57" t="s">
        <v>689</v>
      </c>
      <c r="G57" t="s">
        <v>629</v>
      </c>
      <c r="H57" t="s">
        <v>5920</v>
      </c>
      <c r="I57">
        <v>-13</v>
      </c>
      <c r="J57">
        <v>255.63</v>
      </c>
      <c r="K57">
        <v>250</v>
      </c>
      <c r="L57">
        <v>3323.19</v>
      </c>
      <c r="M57">
        <v>-2</v>
      </c>
      <c r="N57">
        <v>-3075.2</v>
      </c>
      <c r="O57">
        <v>245.99</v>
      </c>
      <c r="P57">
        <v>73.19</v>
      </c>
      <c r="Q57" t="s">
        <v>1146</v>
      </c>
    </row>
    <row r="58" spans="1:17" x14ac:dyDescent="0.3">
      <c r="A58">
        <v>81</v>
      </c>
      <c r="B58" t="s">
        <v>5839</v>
      </c>
      <c r="C58" t="s">
        <v>5854</v>
      </c>
      <c r="D58" t="s">
        <v>5855</v>
      </c>
      <c r="E58" t="s">
        <v>5856</v>
      </c>
      <c r="F58" t="s">
        <v>689</v>
      </c>
      <c r="G58" t="s">
        <v>461</v>
      </c>
      <c r="H58" t="s">
        <v>5921</v>
      </c>
      <c r="I58">
        <v>10</v>
      </c>
      <c r="J58">
        <v>81.33</v>
      </c>
      <c r="K58">
        <v>81.38</v>
      </c>
      <c r="L58">
        <v>-813.3</v>
      </c>
      <c r="M58">
        <v>-2</v>
      </c>
      <c r="N58">
        <v>815.3</v>
      </c>
      <c r="O58">
        <v>0</v>
      </c>
      <c r="P58">
        <v>0.5</v>
      </c>
      <c r="Q58" t="s">
        <v>1160</v>
      </c>
    </row>
    <row r="59" spans="1:17" x14ac:dyDescent="0.3">
      <c r="A59">
        <v>82</v>
      </c>
      <c r="B59" t="s">
        <v>5839</v>
      </c>
      <c r="C59" t="s">
        <v>5854</v>
      </c>
      <c r="D59" t="s">
        <v>5855</v>
      </c>
      <c r="E59" t="s">
        <v>5856</v>
      </c>
      <c r="F59" t="s">
        <v>689</v>
      </c>
      <c r="G59" t="s">
        <v>461</v>
      </c>
      <c r="H59" t="s">
        <v>5922</v>
      </c>
      <c r="I59">
        <v>-10</v>
      </c>
      <c r="J59">
        <v>75.66</v>
      </c>
      <c r="K59">
        <v>76.069999999999993</v>
      </c>
      <c r="L59">
        <v>756.6</v>
      </c>
      <c r="M59">
        <v>-2</v>
      </c>
      <c r="N59">
        <v>-815.3</v>
      </c>
      <c r="O59">
        <v>-60.7</v>
      </c>
      <c r="P59">
        <v>-4.0999999999999996</v>
      </c>
      <c r="Q59" t="s">
        <v>1146</v>
      </c>
    </row>
    <row r="60" spans="1:17" x14ac:dyDescent="0.3">
      <c r="A60">
        <v>84</v>
      </c>
      <c r="B60" t="s">
        <v>5839</v>
      </c>
      <c r="C60" t="s">
        <v>5854</v>
      </c>
      <c r="D60" t="s">
        <v>5855</v>
      </c>
      <c r="E60" t="s">
        <v>5856</v>
      </c>
      <c r="F60" t="s">
        <v>689</v>
      </c>
      <c r="G60" t="s">
        <v>1083</v>
      </c>
      <c r="H60" t="s">
        <v>5923</v>
      </c>
      <c r="I60">
        <v>10</v>
      </c>
      <c r="J60">
        <v>115.09</v>
      </c>
      <c r="K60">
        <v>116</v>
      </c>
      <c r="L60">
        <v>-1150.9000000000001</v>
      </c>
      <c r="M60">
        <v>-2</v>
      </c>
      <c r="N60">
        <v>1152.9000000000001</v>
      </c>
      <c r="O60">
        <v>0</v>
      </c>
      <c r="P60">
        <v>9.1</v>
      </c>
      <c r="Q60" t="s">
        <v>1160</v>
      </c>
    </row>
    <row r="61" spans="1:17" x14ac:dyDescent="0.3">
      <c r="A61">
        <v>85</v>
      </c>
      <c r="B61" t="s">
        <v>5839</v>
      </c>
      <c r="C61" t="s">
        <v>5854</v>
      </c>
      <c r="D61" t="s">
        <v>5855</v>
      </c>
      <c r="E61" t="s">
        <v>5856</v>
      </c>
      <c r="F61" t="s">
        <v>689</v>
      </c>
      <c r="G61" t="s">
        <v>1083</v>
      </c>
      <c r="H61" t="s">
        <v>5924</v>
      </c>
      <c r="I61">
        <v>-10</v>
      </c>
      <c r="J61">
        <v>120.9</v>
      </c>
      <c r="K61">
        <v>121.9</v>
      </c>
      <c r="L61">
        <v>1209</v>
      </c>
      <c r="M61">
        <v>-2</v>
      </c>
      <c r="N61">
        <v>-1152.9000000000001</v>
      </c>
      <c r="O61">
        <v>54.1</v>
      </c>
      <c r="P61">
        <v>-10</v>
      </c>
      <c r="Q61" t="s">
        <v>1146</v>
      </c>
    </row>
    <row r="62" spans="1:17" x14ac:dyDescent="0.3">
      <c r="A62">
        <v>87</v>
      </c>
      <c r="B62" t="s">
        <v>5839</v>
      </c>
      <c r="C62" t="s">
        <v>5854</v>
      </c>
      <c r="D62" t="s">
        <v>5855</v>
      </c>
      <c r="E62" t="s">
        <v>5856</v>
      </c>
      <c r="F62" t="s">
        <v>689</v>
      </c>
      <c r="G62" t="s">
        <v>216</v>
      </c>
      <c r="H62" t="s">
        <v>5925</v>
      </c>
      <c r="I62">
        <v>20</v>
      </c>
      <c r="J62">
        <v>69.040000000000006</v>
      </c>
      <c r="K62">
        <v>68.84</v>
      </c>
      <c r="L62">
        <v>-1380.8</v>
      </c>
      <c r="M62">
        <v>-2</v>
      </c>
      <c r="N62">
        <v>1382.8</v>
      </c>
      <c r="O62">
        <v>0</v>
      </c>
      <c r="P62">
        <v>-4</v>
      </c>
      <c r="Q62" t="s">
        <v>1160</v>
      </c>
    </row>
    <row r="63" spans="1:17" x14ac:dyDescent="0.3">
      <c r="A63">
        <v>89</v>
      </c>
      <c r="B63" t="s">
        <v>5839</v>
      </c>
      <c r="C63" t="s">
        <v>5854</v>
      </c>
      <c r="D63" t="s">
        <v>5855</v>
      </c>
      <c r="E63" t="s">
        <v>5856</v>
      </c>
      <c r="F63" t="s">
        <v>689</v>
      </c>
      <c r="G63" t="s">
        <v>1418</v>
      </c>
      <c r="H63" t="s">
        <v>5926</v>
      </c>
      <c r="I63">
        <v>22</v>
      </c>
      <c r="J63">
        <v>55.2</v>
      </c>
      <c r="K63">
        <v>53.83</v>
      </c>
      <c r="L63">
        <v>-1214.4000000000001</v>
      </c>
      <c r="M63">
        <v>-2</v>
      </c>
      <c r="N63">
        <v>1216.4000000000001</v>
      </c>
      <c r="O63">
        <v>0</v>
      </c>
      <c r="P63">
        <v>-30.14</v>
      </c>
      <c r="Q63" t="s">
        <v>1160</v>
      </c>
    </row>
    <row r="64" spans="1:17" x14ac:dyDescent="0.3">
      <c r="A64">
        <v>90</v>
      </c>
      <c r="B64" t="s">
        <v>5839</v>
      </c>
      <c r="C64" t="s">
        <v>5854</v>
      </c>
      <c r="D64" t="s">
        <v>5855</v>
      </c>
      <c r="E64" t="s">
        <v>5856</v>
      </c>
      <c r="F64" t="s">
        <v>689</v>
      </c>
      <c r="G64" t="s">
        <v>1418</v>
      </c>
      <c r="H64" t="s">
        <v>5927</v>
      </c>
      <c r="I64">
        <v>-22</v>
      </c>
      <c r="J64">
        <v>52.56</v>
      </c>
      <c r="K64">
        <v>52.97</v>
      </c>
      <c r="L64">
        <v>1156.32</v>
      </c>
      <c r="M64">
        <v>-2</v>
      </c>
      <c r="N64">
        <v>-1216.4000000000001</v>
      </c>
      <c r="O64">
        <v>-62.08</v>
      </c>
      <c r="P64">
        <v>-9.02</v>
      </c>
      <c r="Q64" t="s">
        <v>1146</v>
      </c>
    </row>
    <row r="65" spans="1:17" x14ac:dyDescent="0.3">
      <c r="A65">
        <v>92</v>
      </c>
      <c r="B65" t="s">
        <v>5839</v>
      </c>
      <c r="C65" t="s">
        <v>5854</v>
      </c>
      <c r="D65" t="s">
        <v>5855</v>
      </c>
      <c r="E65" t="s">
        <v>5856</v>
      </c>
      <c r="F65" t="s">
        <v>689</v>
      </c>
      <c r="G65" t="s">
        <v>2329</v>
      </c>
      <c r="H65" t="s">
        <v>5892</v>
      </c>
      <c r="I65">
        <v>80</v>
      </c>
      <c r="J65">
        <v>10.42</v>
      </c>
      <c r="K65">
        <v>10.15</v>
      </c>
      <c r="L65">
        <v>-833.6</v>
      </c>
      <c r="M65">
        <v>-2</v>
      </c>
      <c r="N65">
        <v>835.6</v>
      </c>
      <c r="O65">
        <v>0</v>
      </c>
      <c r="P65">
        <v>-21.6</v>
      </c>
      <c r="Q65" t="s">
        <v>5878</v>
      </c>
    </row>
    <row r="66" spans="1:17" x14ac:dyDescent="0.3">
      <c r="A66">
        <v>93</v>
      </c>
      <c r="B66" t="s">
        <v>5839</v>
      </c>
      <c r="C66" t="s">
        <v>5854</v>
      </c>
      <c r="D66" t="s">
        <v>5855</v>
      </c>
      <c r="E66" t="s">
        <v>5856</v>
      </c>
      <c r="F66" t="s">
        <v>689</v>
      </c>
      <c r="G66" t="s">
        <v>2329</v>
      </c>
      <c r="H66" t="s">
        <v>5890</v>
      </c>
      <c r="I66">
        <v>4</v>
      </c>
      <c r="J66">
        <v>10.715</v>
      </c>
      <c r="K66">
        <v>10.76</v>
      </c>
      <c r="L66">
        <v>-42.86</v>
      </c>
      <c r="M66">
        <v>-2</v>
      </c>
      <c r="N66">
        <v>44.86</v>
      </c>
      <c r="O66">
        <v>0</v>
      </c>
      <c r="P66">
        <v>0.18</v>
      </c>
      <c r="Q66" t="s">
        <v>1160</v>
      </c>
    </row>
    <row r="67" spans="1:17" x14ac:dyDescent="0.3">
      <c r="A67">
        <v>94</v>
      </c>
      <c r="B67" t="s">
        <v>5839</v>
      </c>
      <c r="C67" t="s">
        <v>5854</v>
      </c>
      <c r="D67" t="s">
        <v>5855</v>
      </c>
      <c r="E67" t="s">
        <v>5856</v>
      </c>
      <c r="F67" t="s">
        <v>689</v>
      </c>
      <c r="G67" t="s">
        <v>2329</v>
      </c>
      <c r="H67" t="s">
        <v>5928</v>
      </c>
      <c r="I67">
        <v>-84</v>
      </c>
      <c r="J67">
        <v>11.21</v>
      </c>
      <c r="K67">
        <v>11.28</v>
      </c>
      <c r="L67">
        <v>941.64</v>
      </c>
      <c r="M67">
        <v>-2</v>
      </c>
      <c r="N67">
        <v>-880.46</v>
      </c>
      <c r="O67">
        <v>59.18</v>
      </c>
      <c r="P67">
        <v>-5.88</v>
      </c>
      <c r="Q67" t="s">
        <v>1146</v>
      </c>
    </row>
    <row r="68" spans="1:17" x14ac:dyDescent="0.3">
      <c r="A68">
        <v>96</v>
      </c>
      <c r="B68" t="s">
        <v>5839</v>
      </c>
      <c r="C68" t="s">
        <v>5854</v>
      </c>
      <c r="D68" t="s">
        <v>5855</v>
      </c>
      <c r="E68" t="s">
        <v>5856</v>
      </c>
      <c r="F68" t="s">
        <v>689</v>
      </c>
      <c r="G68" t="s">
        <v>2047</v>
      </c>
      <c r="H68" t="s">
        <v>5929</v>
      </c>
      <c r="I68">
        <v>2</v>
      </c>
      <c r="J68">
        <v>728.34</v>
      </c>
      <c r="K68">
        <v>720.4</v>
      </c>
      <c r="L68">
        <v>-1456.68</v>
      </c>
      <c r="M68">
        <v>-2</v>
      </c>
      <c r="N68">
        <v>1458.68</v>
      </c>
      <c r="O68">
        <v>0</v>
      </c>
      <c r="P68">
        <v>-15.88</v>
      </c>
      <c r="Q68" t="s">
        <v>1160</v>
      </c>
    </row>
    <row r="69" spans="1:17" x14ac:dyDescent="0.3">
      <c r="A69">
        <v>97</v>
      </c>
      <c r="B69" t="s">
        <v>5839</v>
      </c>
      <c r="C69" t="s">
        <v>5854</v>
      </c>
      <c r="D69" t="s">
        <v>5855</v>
      </c>
      <c r="E69" t="s">
        <v>5856</v>
      </c>
      <c r="F69" t="s">
        <v>689</v>
      </c>
      <c r="G69" t="s">
        <v>2047</v>
      </c>
      <c r="H69" t="s">
        <v>5930</v>
      </c>
      <c r="I69">
        <v>-2</v>
      </c>
      <c r="J69">
        <v>698</v>
      </c>
      <c r="K69">
        <v>707.15</v>
      </c>
      <c r="L69">
        <v>1396</v>
      </c>
      <c r="M69">
        <v>-2</v>
      </c>
      <c r="N69">
        <v>-1458.68</v>
      </c>
      <c r="O69">
        <v>-64.680000000000007</v>
      </c>
      <c r="P69">
        <v>-18.3</v>
      </c>
      <c r="Q69" t="s">
        <v>1146</v>
      </c>
    </row>
    <row r="70" spans="1:17" x14ac:dyDescent="0.3">
      <c r="A70">
        <v>99</v>
      </c>
      <c r="B70" t="s">
        <v>5839</v>
      </c>
      <c r="C70" t="s">
        <v>5854</v>
      </c>
      <c r="D70" t="s">
        <v>5855</v>
      </c>
      <c r="E70" t="s">
        <v>5856</v>
      </c>
      <c r="F70" t="s">
        <v>689</v>
      </c>
      <c r="G70" t="s">
        <v>1564</v>
      </c>
      <c r="H70" t="s">
        <v>5931</v>
      </c>
      <c r="I70">
        <v>25</v>
      </c>
      <c r="J70">
        <v>91.15</v>
      </c>
      <c r="K70">
        <v>90.57</v>
      </c>
      <c r="L70">
        <v>-2278.75</v>
      </c>
      <c r="M70">
        <v>-2</v>
      </c>
      <c r="N70">
        <v>2280.75</v>
      </c>
      <c r="O70">
        <v>0</v>
      </c>
      <c r="P70">
        <v>-14.5</v>
      </c>
      <c r="Q70" t="s">
        <v>1160</v>
      </c>
    </row>
    <row r="71" spans="1:17" x14ac:dyDescent="0.3">
      <c r="A71">
        <v>101</v>
      </c>
      <c r="B71" t="s">
        <v>5839</v>
      </c>
      <c r="C71" t="s">
        <v>5854</v>
      </c>
      <c r="D71" t="s">
        <v>5855</v>
      </c>
      <c r="E71" t="s">
        <v>5856</v>
      </c>
      <c r="F71" t="s">
        <v>689</v>
      </c>
      <c r="G71" t="s">
        <v>1511</v>
      </c>
      <c r="H71" t="s">
        <v>5932</v>
      </c>
      <c r="I71">
        <v>8</v>
      </c>
      <c r="J71">
        <v>134.82499999999999</v>
      </c>
      <c r="K71">
        <v>137.04</v>
      </c>
      <c r="L71">
        <v>-1078.5999999999999</v>
      </c>
      <c r="M71">
        <v>-2</v>
      </c>
      <c r="N71">
        <v>1080.5999999999999</v>
      </c>
      <c r="O71">
        <v>0</v>
      </c>
      <c r="P71">
        <v>17.72</v>
      </c>
      <c r="Q71" t="s">
        <v>1160</v>
      </c>
    </row>
    <row r="72" spans="1:17" x14ac:dyDescent="0.3">
      <c r="A72">
        <v>102</v>
      </c>
      <c r="B72" t="s">
        <v>5839</v>
      </c>
      <c r="C72" t="s">
        <v>5854</v>
      </c>
      <c r="D72" t="s">
        <v>5855</v>
      </c>
      <c r="E72" t="s">
        <v>5856</v>
      </c>
      <c r="F72" t="s">
        <v>689</v>
      </c>
      <c r="G72" t="s">
        <v>1511</v>
      </c>
      <c r="H72" t="s">
        <v>5933</v>
      </c>
      <c r="I72">
        <v>-8</v>
      </c>
      <c r="J72">
        <v>123.24124999999999</v>
      </c>
      <c r="K72">
        <v>125.86</v>
      </c>
      <c r="L72">
        <v>985.93</v>
      </c>
      <c r="M72">
        <v>-2</v>
      </c>
      <c r="N72">
        <v>-1080.5999999999999</v>
      </c>
      <c r="O72">
        <v>-96.67</v>
      </c>
      <c r="P72">
        <v>-20.95</v>
      </c>
      <c r="Q72" t="s">
        <v>5891</v>
      </c>
    </row>
    <row r="73" spans="1:17" x14ac:dyDescent="0.3">
      <c r="A73">
        <v>104</v>
      </c>
      <c r="B73" t="s">
        <v>5839</v>
      </c>
      <c r="C73" t="s">
        <v>5854</v>
      </c>
      <c r="D73" t="s">
        <v>5855</v>
      </c>
      <c r="E73" t="s">
        <v>5856</v>
      </c>
      <c r="F73" t="s">
        <v>689</v>
      </c>
      <c r="G73" t="s">
        <v>342</v>
      </c>
      <c r="H73" t="s">
        <v>5934</v>
      </c>
      <c r="I73">
        <v>1</v>
      </c>
      <c r="J73">
        <v>873.74</v>
      </c>
      <c r="K73">
        <v>872.2</v>
      </c>
      <c r="L73">
        <v>-873.74</v>
      </c>
      <c r="M73">
        <v>-2</v>
      </c>
      <c r="N73">
        <v>875.74</v>
      </c>
      <c r="O73">
        <v>0</v>
      </c>
      <c r="P73">
        <v>-1.54</v>
      </c>
      <c r="Q73" t="s">
        <v>1160</v>
      </c>
    </row>
    <row r="74" spans="1:17" x14ac:dyDescent="0.3">
      <c r="A74">
        <v>105</v>
      </c>
      <c r="B74" t="s">
        <v>5839</v>
      </c>
      <c r="C74" t="s">
        <v>5854</v>
      </c>
      <c r="D74" t="s">
        <v>5855</v>
      </c>
      <c r="E74" t="s">
        <v>5856</v>
      </c>
      <c r="F74" t="s">
        <v>689</v>
      </c>
      <c r="G74" t="s">
        <v>342</v>
      </c>
      <c r="H74" t="s">
        <v>5935</v>
      </c>
      <c r="I74">
        <v>1</v>
      </c>
      <c r="J74">
        <v>880.4</v>
      </c>
      <c r="K74">
        <v>881.45</v>
      </c>
      <c r="L74">
        <v>-880.4</v>
      </c>
      <c r="M74">
        <v>-2</v>
      </c>
      <c r="N74">
        <v>882.4</v>
      </c>
      <c r="O74">
        <v>0</v>
      </c>
      <c r="P74">
        <v>1.05</v>
      </c>
      <c r="Q74" t="s">
        <v>1160</v>
      </c>
    </row>
    <row r="75" spans="1:17" x14ac:dyDescent="0.3">
      <c r="A75">
        <v>107</v>
      </c>
      <c r="B75" t="s">
        <v>5839</v>
      </c>
      <c r="C75" t="s">
        <v>5854</v>
      </c>
      <c r="D75" t="s">
        <v>5855</v>
      </c>
      <c r="E75" t="s">
        <v>5856</v>
      </c>
      <c r="F75" t="s">
        <v>689</v>
      </c>
      <c r="G75" t="s">
        <v>1729</v>
      </c>
      <c r="H75" t="s">
        <v>5936</v>
      </c>
      <c r="I75">
        <v>18</v>
      </c>
      <c r="J75">
        <v>66.3</v>
      </c>
      <c r="K75">
        <v>67.459999999999994</v>
      </c>
      <c r="L75">
        <v>-1193.4000000000001</v>
      </c>
      <c r="M75">
        <v>-2</v>
      </c>
      <c r="N75">
        <v>1195.4000000000001</v>
      </c>
      <c r="O75">
        <v>0</v>
      </c>
      <c r="P75">
        <v>20.88</v>
      </c>
      <c r="Q75" t="s">
        <v>1160</v>
      </c>
    </row>
    <row r="76" spans="1:17" x14ac:dyDescent="0.3">
      <c r="A76">
        <v>108</v>
      </c>
      <c r="B76" t="s">
        <v>5839</v>
      </c>
      <c r="C76" t="s">
        <v>5854</v>
      </c>
      <c r="D76" t="s">
        <v>5855</v>
      </c>
      <c r="E76" t="s">
        <v>5856</v>
      </c>
      <c r="F76" t="s">
        <v>689</v>
      </c>
      <c r="G76" t="s">
        <v>1729</v>
      </c>
      <c r="H76" t="s">
        <v>5937</v>
      </c>
      <c r="I76">
        <v>-18</v>
      </c>
      <c r="J76">
        <v>61.75</v>
      </c>
      <c r="K76">
        <v>60.93</v>
      </c>
      <c r="L76">
        <v>1111.5</v>
      </c>
      <c r="M76">
        <v>-2</v>
      </c>
      <c r="N76">
        <v>-1195.4000000000001</v>
      </c>
      <c r="O76">
        <v>-85.9</v>
      </c>
      <c r="P76">
        <v>14.76</v>
      </c>
      <c r="Q76" t="s">
        <v>1146</v>
      </c>
    </row>
    <row r="77" spans="1:17" x14ac:dyDescent="0.3">
      <c r="A77">
        <v>110</v>
      </c>
      <c r="B77" t="s">
        <v>5839</v>
      </c>
      <c r="C77" t="s">
        <v>5854</v>
      </c>
      <c r="D77" t="s">
        <v>5855</v>
      </c>
      <c r="E77" t="s">
        <v>5856</v>
      </c>
      <c r="F77" t="s">
        <v>689</v>
      </c>
      <c r="G77" t="s">
        <v>392</v>
      </c>
      <c r="H77" t="s">
        <v>5938</v>
      </c>
      <c r="I77">
        <v>20</v>
      </c>
      <c r="J77">
        <v>89.88</v>
      </c>
      <c r="K77">
        <v>89.85</v>
      </c>
      <c r="L77">
        <v>-1797.6</v>
      </c>
      <c r="M77">
        <v>-2</v>
      </c>
      <c r="N77">
        <v>1799.6</v>
      </c>
      <c r="O77">
        <v>0</v>
      </c>
      <c r="P77">
        <v>-0.6</v>
      </c>
      <c r="Q77" t="s">
        <v>1160</v>
      </c>
    </row>
    <row r="78" spans="1:17" x14ac:dyDescent="0.3">
      <c r="A78">
        <v>112</v>
      </c>
      <c r="B78" t="s">
        <v>5839</v>
      </c>
      <c r="C78" t="s">
        <v>5854</v>
      </c>
      <c r="D78" t="s">
        <v>5855</v>
      </c>
      <c r="E78" t="s">
        <v>5856</v>
      </c>
      <c r="F78" t="s">
        <v>689</v>
      </c>
      <c r="G78" t="s">
        <v>2423</v>
      </c>
      <c r="H78" t="s">
        <v>5939</v>
      </c>
      <c r="I78">
        <v>30</v>
      </c>
      <c r="J78">
        <v>33.590000000000003</v>
      </c>
      <c r="K78">
        <v>33.450000000000003</v>
      </c>
      <c r="L78">
        <v>-1007.7</v>
      </c>
      <c r="M78">
        <v>-2</v>
      </c>
      <c r="N78">
        <v>1009.7</v>
      </c>
      <c r="O78">
        <v>0</v>
      </c>
      <c r="P78">
        <v>-4.2</v>
      </c>
      <c r="Q78" t="s">
        <v>1160</v>
      </c>
    </row>
    <row r="79" spans="1:17" x14ac:dyDescent="0.3">
      <c r="A79">
        <v>113</v>
      </c>
      <c r="B79" t="s">
        <v>5839</v>
      </c>
      <c r="C79" t="s">
        <v>5854</v>
      </c>
      <c r="D79" t="s">
        <v>5855</v>
      </c>
      <c r="E79" t="s">
        <v>5856</v>
      </c>
      <c r="F79" t="s">
        <v>689</v>
      </c>
      <c r="G79" t="s">
        <v>2423</v>
      </c>
      <c r="H79" t="s">
        <v>5940</v>
      </c>
      <c r="I79">
        <v>-30</v>
      </c>
      <c r="J79">
        <v>32.185000000000002</v>
      </c>
      <c r="K79">
        <v>32.53</v>
      </c>
      <c r="L79">
        <v>965.55</v>
      </c>
      <c r="M79">
        <v>-2</v>
      </c>
      <c r="N79">
        <v>-1009.7</v>
      </c>
      <c r="O79">
        <v>-46.15</v>
      </c>
      <c r="P79">
        <v>-10.35</v>
      </c>
      <c r="Q79" t="s">
        <v>1146</v>
      </c>
    </row>
    <row r="80" spans="1:17" x14ac:dyDescent="0.3">
      <c r="A80">
        <v>115</v>
      </c>
      <c r="B80" t="s">
        <v>5839</v>
      </c>
      <c r="C80" t="s">
        <v>5854</v>
      </c>
      <c r="D80" t="s">
        <v>5855</v>
      </c>
      <c r="E80" t="s">
        <v>5856</v>
      </c>
      <c r="F80" t="s">
        <v>689</v>
      </c>
      <c r="G80" t="s">
        <v>1529</v>
      </c>
      <c r="H80" t="s">
        <v>5941</v>
      </c>
      <c r="I80">
        <v>38</v>
      </c>
      <c r="J80">
        <v>38.914999999999999</v>
      </c>
      <c r="K80">
        <v>39.07</v>
      </c>
      <c r="L80">
        <v>-1478.77</v>
      </c>
      <c r="M80">
        <v>-2</v>
      </c>
      <c r="N80">
        <v>1480.77</v>
      </c>
      <c r="O80">
        <v>0</v>
      </c>
      <c r="P80">
        <v>5.89</v>
      </c>
      <c r="Q80" t="s">
        <v>1160</v>
      </c>
    </row>
    <row r="81" spans="1:17" x14ac:dyDescent="0.3">
      <c r="A81">
        <v>116</v>
      </c>
      <c r="B81" t="s">
        <v>5839</v>
      </c>
      <c r="C81" t="s">
        <v>5854</v>
      </c>
      <c r="D81" t="s">
        <v>5855</v>
      </c>
      <c r="E81" t="s">
        <v>5856</v>
      </c>
      <c r="F81" t="s">
        <v>689</v>
      </c>
      <c r="G81" t="s">
        <v>1529</v>
      </c>
      <c r="H81" t="s">
        <v>5942</v>
      </c>
      <c r="I81">
        <v>-38</v>
      </c>
      <c r="J81">
        <v>40.299999999999997</v>
      </c>
      <c r="K81">
        <v>40.51</v>
      </c>
      <c r="L81">
        <v>1531.4</v>
      </c>
      <c r="M81">
        <v>-2</v>
      </c>
      <c r="N81">
        <v>-1480.77</v>
      </c>
      <c r="O81">
        <v>48.63</v>
      </c>
      <c r="P81">
        <v>-7.98</v>
      </c>
      <c r="Q81" t="s">
        <v>1146</v>
      </c>
    </row>
    <row r="82" spans="1:17" x14ac:dyDescent="0.3">
      <c r="A82">
        <v>118</v>
      </c>
      <c r="B82" t="s">
        <v>5839</v>
      </c>
      <c r="C82" t="s">
        <v>5854</v>
      </c>
      <c r="D82" t="s">
        <v>5855</v>
      </c>
      <c r="E82" t="s">
        <v>5856</v>
      </c>
      <c r="F82" t="s">
        <v>689</v>
      </c>
      <c r="G82" t="s">
        <v>1658</v>
      </c>
      <c r="H82" t="s">
        <v>5943</v>
      </c>
      <c r="I82">
        <v>52</v>
      </c>
      <c r="J82">
        <v>22.837115385000001</v>
      </c>
      <c r="K82">
        <v>22.8</v>
      </c>
      <c r="L82">
        <v>-1187.53</v>
      </c>
      <c r="M82">
        <v>-2</v>
      </c>
      <c r="N82">
        <v>1189.53</v>
      </c>
      <c r="O82">
        <v>0</v>
      </c>
      <c r="P82">
        <v>-1.93</v>
      </c>
      <c r="Q82" t="s">
        <v>5878</v>
      </c>
    </row>
    <row r="83" spans="1:17" x14ac:dyDescent="0.3">
      <c r="A83">
        <v>119</v>
      </c>
      <c r="B83" t="s">
        <v>5839</v>
      </c>
      <c r="C83" t="s">
        <v>5854</v>
      </c>
      <c r="D83" t="s">
        <v>5855</v>
      </c>
      <c r="E83" t="s">
        <v>5856</v>
      </c>
      <c r="F83" t="s">
        <v>689</v>
      </c>
      <c r="G83" t="s">
        <v>1658</v>
      </c>
      <c r="H83" t="s">
        <v>5944</v>
      </c>
      <c r="I83">
        <v>-52</v>
      </c>
      <c r="J83">
        <v>24.703800000000001</v>
      </c>
      <c r="K83">
        <v>24.74</v>
      </c>
      <c r="L83">
        <v>1284.5976000000001</v>
      </c>
      <c r="M83">
        <v>-2</v>
      </c>
      <c r="N83">
        <v>-1189.53</v>
      </c>
      <c r="O83">
        <v>93.067600999999996</v>
      </c>
      <c r="P83">
        <v>-1.8824000000000001</v>
      </c>
      <c r="Q83" t="s">
        <v>1146</v>
      </c>
    </row>
    <row r="84" spans="1:17" x14ac:dyDescent="0.3">
      <c r="A84">
        <v>121</v>
      </c>
      <c r="B84" t="s">
        <v>5839</v>
      </c>
      <c r="C84" t="s">
        <v>5854</v>
      </c>
      <c r="D84" t="s">
        <v>5855</v>
      </c>
      <c r="E84" t="s">
        <v>5856</v>
      </c>
      <c r="F84" t="s">
        <v>689</v>
      </c>
      <c r="G84" t="s">
        <v>923</v>
      </c>
      <c r="H84" t="s">
        <v>5945</v>
      </c>
      <c r="I84">
        <v>28</v>
      </c>
      <c r="J84">
        <v>45.946785714000001</v>
      </c>
      <c r="K84">
        <v>45.42</v>
      </c>
      <c r="L84">
        <v>-1286.51</v>
      </c>
      <c r="M84">
        <v>-2</v>
      </c>
      <c r="N84">
        <v>1288.51</v>
      </c>
      <c r="O84">
        <v>0</v>
      </c>
      <c r="P84">
        <v>-14.75</v>
      </c>
      <c r="Q84" t="s">
        <v>5878</v>
      </c>
    </row>
    <row r="85" spans="1:17" x14ac:dyDescent="0.3">
      <c r="A85">
        <v>122</v>
      </c>
      <c r="B85" t="s">
        <v>5839</v>
      </c>
      <c r="C85" t="s">
        <v>5854</v>
      </c>
      <c r="D85" t="s">
        <v>5855</v>
      </c>
      <c r="E85" t="s">
        <v>5856</v>
      </c>
      <c r="F85" t="s">
        <v>689</v>
      </c>
      <c r="G85" t="s">
        <v>923</v>
      </c>
      <c r="H85" t="s">
        <v>5946</v>
      </c>
      <c r="I85">
        <v>-28</v>
      </c>
      <c r="J85">
        <v>45.59</v>
      </c>
      <c r="K85">
        <v>45.62</v>
      </c>
      <c r="L85">
        <v>1276.52</v>
      </c>
      <c r="M85">
        <v>-2</v>
      </c>
      <c r="N85">
        <v>-1288.51</v>
      </c>
      <c r="O85">
        <v>-13.990000999999999</v>
      </c>
      <c r="P85">
        <v>-0.84</v>
      </c>
      <c r="Q85" t="s">
        <v>1146</v>
      </c>
    </row>
    <row r="86" spans="1:17" x14ac:dyDescent="0.3">
      <c r="A86">
        <v>124</v>
      </c>
      <c r="B86" t="s">
        <v>5839</v>
      </c>
      <c r="C86" t="s">
        <v>5854</v>
      </c>
      <c r="D86" t="s">
        <v>5855</v>
      </c>
      <c r="E86" t="s">
        <v>5856</v>
      </c>
      <c r="F86" t="s">
        <v>689</v>
      </c>
      <c r="G86" t="s">
        <v>749</v>
      </c>
      <c r="H86" t="s">
        <v>5892</v>
      </c>
      <c r="I86">
        <v>19</v>
      </c>
      <c r="J86">
        <v>49.365000000000002</v>
      </c>
      <c r="K86">
        <v>49.47</v>
      </c>
      <c r="L86">
        <v>-937.93499999999995</v>
      </c>
      <c r="M86">
        <v>-2</v>
      </c>
      <c r="N86">
        <v>939.93499999999995</v>
      </c>
      <c r="O86">
        <v>0</v>
      </c>
      <c r="P86">
        <v>1.9950000000000001</v>
      </c>
      <c r="Q86" t="s">
        <v>5878</v>
      </c>
    </row>
    <row r="87" spans="1:17" x14ac:dyDescent="0.3">
      <c r="A87">
        <v>125</v>
      </c>
      <c r="B87" t="s">
        <v>5839</v>
      </c>
      <c r="C87" t="s">
        <v>5854</v>
      </c>
      <c r="D87" t="s">
        <v>5855</v>
      </c>
      <c r="E87" t="s">
        <v>5856</v>
      </c>
      <c r="F87" t="s">
        <v>689</v>
      </c>
      <c r="G87" t="s">
        <v>749</v>
      </c>
      <c r="H87" t="s">
        <v>5947</v>
      </c>
      <c r="I87">
        <v>-19</v>
      </c>
      <c r="J87">
        <v>50.24</v>
      </c>
      <c r="K87">
        <v>51.81</v>
      </c>
      <c r="L87">
        <v>954.56</v>
      </c>
      <c r="M87">
        <v>-2</v>
      </c>
      <c r="N87">
        <v>-939.93499999999995</v>
      </c>
      <c r="O87">
        <v>12.625</v>
      </c>
      <c r="P87">
        <v>-29.83</v>
      </c>
      <c r="Q87" t="s">
        <v>1146</v>
      </c>
    </row>
    <row r="88" spans="1:17" x14ac:dyDescent="0.3">
      <c r="A88">
        <v>127</v>
      </c>
      <c r="B88" t="s">
        <v>5839</v>
      </c>
      <c r="C88" t="s">
        <v>5854</v>
      </c>
      <c r="D88" t="s">
        <v>5855</v>
      </c>
      <c r="E88" t="s">
        <v>5856</v>
      </c>
      <c r="F88" t="s">
        <v>689</v>
      </c>
      <c r="G88" t="s">
        <v>340</v>
      </c>
      <c r="H88" t="s">
        <v>5948</v>
      </c>
      <c r="I88">
        <v>15</v>
      </c>
      <c r="J88">
        <v>121.28</v>
      </c>
      <c r="K88">
        <v>120.78</v>
      </c>
      <c r="L88">
        <v>-1819.2</v>
      </c>
      <c r="M88">
        <v>-2</v>
      </c>
      <c r="N88">
        <v>1821.2</v>
      </c>
      <c r="O88">
        <v>0</v>
      </c>
      <c r="P88">
        <v>-7.5</v>
      </c>
      <c r="Q88" t="s">
        <v>1160</v>
      </c>
    </row>
    <row r="89" spans="1:17" x14ac:dyDescent="0.3">
      <c r="A89">
        <v>128</v>
      </c>
      <c r="B89" t="s">
        <v>5839</v>
      </c>
      <c r="C89" t="s">
        <v>5854</v>
      </c>
      <c r="D89" t="s">
        <v>5855</v>
      </c>
      <c r="E89" t="s">
        <v>5856</v>
      </c>
      <c r="F89" t="s">
        <v>689</v>
      </c>
      <c r="G89" t="s">
        <v>340</v>
      </c>
      <c r="H89" t="s">
        <v>5949</v>
      </c>
      <c r="I89">
        <v>-15</v>
      </c>
      <c r="J89">
        <v>119.05</v>
      </c>
      <c r="K89">
        <v>119.62</v>
      </c>
      <c r="L89">
        <v>1785.75</v>
      </c>
      <c r="M89">
        <v>-2</v>
      </c>
      <c r="N89">
        <v>-1821.2</v>
      </c>
      <c r="O89">
        <v>-37.450000000000003</v>
      </c>
      <c r="P89">
        <v>-8.5500000000000007</v>
      </c>
      <c r="Q89" t="s">
        <v>5891</v>
      </c>
    </row>
    <row r="90" spans="1:17" x14ac:dyDescent="0.3">
      <c r="A90">
        <v>130</v>
      </c>
      <c r="B90" t="s">
        <v>5839</v>
      </c>
      <c r="C90" t="s">
        <v>5854</v>
      </c>
      <c r="D90" t="s">
        <v>5855</v>
      </c>
      <c r="E90" t="s">
        <v>5856</v>
      </c>
      <c r="F90" t="s">
        <v>689</v>
      </c>
      <c r="G90" t="s">
        <v>254</v>
      </c>
      <c r="H90" t="s">
        <v>5950</v>
      </c>
      <c r="I90">
        <v>2</v>
      </c>
      <c r="J90">
        <v>715</v>
      </c>
      <c r="K90">
        <v>705.03</v>
      </c>
      <c r="L90">
        <v>-1430</v>
      </c>
      <c r="M90">
        <v>-2</v>
      </c>
      <c r="N90">
        <v>1432</v>
      </c>
      <c r="O90">
        <v>0</v>
      </c>
      <c r="P90">
        <v>-19.940000000000001</v>
      </c>
      <c r="Q90" t="s">
        <v>1160</v>
      </c>
    </row>
    <row r="91" spans="1:17" x14ac:dyDescent="0.3">
      <c r="A91">
        <v>132</v>
      </c>
      <c r="B91" t="s">
        <v>5839</v>
      </c>
      <c r="C91" t="s">
        <v>5854</v>
      </c>
      <c r="D91" t="s">
        <v>5855</v>
      </c>
      <c r="E91" t="s">
        <v>5856</v>
      </c>
      <c r="F91" t="s">
        <v>689</v>
      </c>
      <c r="G91" t="s">
        <v>2244</v>
      </c>
      <c r="H91" t="s">
        <v>5951</v>
      </c>
      <c r="I91">
        <v>22</v>
      </c>
      <c r="J91">
        <v>60.363636364000001</v>
      </c>
      <c r="K91">
        <v>60.58</v>
      </c>
      <c r="L91">
        <v>-1328</v>
      </c>
      <c r="M91">
        <v>-2</v>
      </c>
      <c r="N91">
        <v>1330</v>
      </c>
      <c r="O91">
        <v>0</v>
      </c>
      <c r="P91">
        <v>4.76</v>
      </c>
      <c r="Q91" t="s">
        <v>5878</v>
      </c>
    </row>
    <row r="92" spans="1:17" x14ac:dyDescent="0.3">
      <c r="A92">
        <v>133</v>
      </c>
      <c r="B92" t="s">
        <v>5839</v>
      </c>
      <c r="C92" t="s">
        <v>5854</v>
      </c>
      <c r="D92" t="s">
        <v>5855</v>
      </c>
      <c r="E92" t="s">
        <v>5856</v>
      </c>
      <c r="F92" t="s">
        <v>689</v>
      </c>
      <c r="G92" t="s">
        <v>2244</v>
      </c>
      <c r="H92" t="s">
        <v>5952</v>
      </c>
      <c r="I92">
        <v>4</v>
      </c>
      <c r="J92">
        <v>60.865000000000002</v>
      </c>
      <c r="K92">
        <v>60.45</v>
      </c>
      <c r="L92">
        <v>-243.46</v>
      </c>
      <c r="M92">
        <v>-2</v>
      </c>
      <c r="N92">
        <v>245.46</v>
      </c>
      <c r="O92">
        <v>0</v>
      </c>
      <c r="P92">
        <v>-1.66</v>
      </c>
      <c r="Q92" t="s">
        <v>5878</v>
      </c>
    </row>
    <row r="93" spans="1:17" x14ac:dyDescent="0.3">
      <c r="A93">
        <v>134</v>
      </c>
      <c r="B93" t="s">
        <v>5839</v>
      </c>
      <c r="C93" t="s">
        <v>5854</v>
      </c>
      <c r="D93" t="s">
        <v>5855</v>
      </c>
      <c r="E93" t="s">
        <v>5856</v>
      </c>
      <c r="F93" t="s">
        <v>689</v>
      </c>
      <c r="G93" t="s">
        <v>2244</v>
      </c>
      <c r="H93" t="s">
        <v>5953</v>
      </c>
      <c r="I93">
        <v>-26</v>
      </c>
      <c r="J93">
        <v>61.22</v>
      </c>
      <c r="K93">
        <v>60.82</v>
      </c>
      <c r="L93">
        <v>1591.72</v>
      </c>
      <c r="M93">
        <v>-2</v>
      </c>
      <c r="N93">
        <v>-1575.46</v>
      </c>
      <c r="O93">
        <v>14.26</v>
      </c>
      <c r="P93">
        <v>10.4</v>
      </c>
      <c r="Q93" t="s">
        <v>1146</v>
      </c>
    </row>
    <row r="94" spans="1:17" x14ac:dyDescent="0.3">
      <c r="A94">
        <v>136</v>
      </c>
      <c r="B94" t="s">
        <v>5839</v>
      </c>
      <c r="C94" t="s">
        <v>5854</v>
      </c>
      <c r="D94" t="s">
        <v>5855</v>
      </c>
      <c r="E94" t="s">
        <v>5856</v>
      </c>
      <c r="F94" t="s">
        <v>689</v>
      </c>
      <c r="G94" t="s">
        <v>943</v>
      </c>
      <c r="H94" t="s">
        <v>5954</v>
      </c>
      <c r="I94">
        <v>3</v>
      </c>
      <c r="J94">
        <v>485.72500000000002</v>
      </c>
      <c r="K94">
        <v>489.64</v>
      </c>
      <c r="L94">
        <v>-1457.175</v>
      </c>
      <c r="M94">
        <v>-2</v>
      </c>
      <c r="N94">
        <v>1459.175</v>
      </c>
      <c r="O94">
        <v>0</v>
      </c>
      <c r="P94">
        <v>11.744999999999999</v>
      </c>
      <c r="Q94" t="s">
        <v>1160</v>
      </c>
    </row>
    <row r="95" spans="1:17" x14ac:dyDescent="0.3">
      <c r="A95">
        <v>137</v>
      </c>
      <c r="B95" t="s">
        <v>5839</v>
      </c>
      <c r="C95" t="s">
        <v>5854</v>
      </c>
      <c r="D95" t="s">
        <v>5855</v>
      </c>
      <c r="E95" t="s">
        <v>5856</v>
      </c>
      <c r="F95" t="s">
        <v>689</v>
      </c>
      <c r="G95" t="s">
        <v>943</v>
      </c>
      <c r="H95" t="s">
        <v>5955</v>
      </c>
      <c r="I95">
        <v>-3</v>
      </c>
      <c r="J95">
        <v>463.23</v>
      </c>
      <c r="K95">
        <v>453.82</v>
      </c>
      <c r="L95">
        <v>1389.69</v>
      </c>
      <c r="M95">
        <v>-2</v>
      </c>
      <c r="N95">
        <v>-1459.175</v>
      </c>
      <c r="O95">
        <v>-71.484999999999999</v>
      </c>
      <c r="P95">
        <v>28.23</v>
      </c>
      <c r="Q95" t="s">
        <v>1146</v>
      </c>
    </row>
    <row r="96" spans="1:17" x14ac:dyDescent="0.3">
      <c r="A96">
        <v>139</v>
      </c>
      <c r="B96" t="s">
        <v>5839</v>
      </c>
      <c r="C96" t="s">
        <v>5854</v>
      </c>
      <c r="D96" t="s">
        <v>5855</v>
      </c>
      <c r="E96" t="s">
        <v>5856</v>
      </c>
      <c r="F96" t="s">
        <v>689</v>
      </c>
      <c r="G96" t="s">
        <v>1423</v>
      </c>
      <c r="H96" t="s">
        <v>5956</v>
      </c>
      <c r="I96">
        <v>9</v>
      </c>
      <c r="J96">
        <v>124.22</v>
      </c>
      <c r="K96">
        <v>127.42</v>
      </c>
      <c r="L96">
        <v>-1117.98</v>
      </c>
      <c r="M96">
        <v>-2</v>
      </c>
      <c r="N96">
        <v>1119.98</v>
      </c>
      <c r="O96">
        <v>0</v>
      </c>
      <c r="P96">
        <v>28.8</v>
      </c>
      <c r="Q96" t="s">
        <v>1160</v>
      </c>
    </row>
    <row r="97" spans="1:17" x14ac:dyDescent="0.3">
      <c r="A97">
        <v>140</v>
      </c>
      <c r="B97" t="s">
        <v>5839</v>
      </c>
      <c r="C97" t="s">
        <v>5854</v>
      </c>
      <c r="D97" t="s">
        <v>5855</v>
      </c>
      <c r="E97" t="s">
        <v>5856</v>
      </c>
      <c r="F97" t="s">
        <v>689</v>
      </c>
      <c r="G97" t="s">
        <v>1423</v>
      </c>
      <c r="H97" t="s">
        <v>5957</v>
      </c>
      <c r="I97">
        <v>-9</v>
      </c>
      <c r="J97">
        <v>126.8</v>
      </c>
      <c r="K97">
        <v>128.88</v>
      </c>
      <c r="L97">
        <v>1141.2</v>
      </c>
      <c r="M97">
        <v>-2</v>
      </c>
      <c r="N97">
        <v>-1119.98</v>
      </c>
      <c r="O97">
        <v>19.22</v>
      </c>
      <c r="P97">
        <v>-18.72</v>
      </c>
      <c r="Q97" t="s">
        <v>1146</v>
      </c>
    </row>
    <row r="98" spans="1:17" x14ac:dyDescent="0.3">
      <c r="A98">
        <v>142</v>
      </c>
      <c r="B98" t="s">
        <v>5839</v>
      </c>
      <c r="C98" t="s">
        <v>5854</v>
      </c>
      <c r="D98" t="s">
        <v>5855</v>
      </c>
      <c r="E98" t="s">
        <v>5856</v>
      </c>
      <c r="F98" t="s">
        <v>689</v>
      </c>
      <c r="G98" t="s">
        <v>757</v>
      </c>
      <c r="H98" t="s">
        <v>5958</v>
      </c>
      <c r="I98">
        <v>3</v>
      </c>
      <c r="J98">
        <v>363.44499999999999</v>
      </c>
      <c r="K98">
        <v>365.56</v>
      </c>
      <c r="L98">
        <v>-1090.335</v>
      </c>
      <c r="M98">
        <v>-2</v>
      </c>
      <c r="N98">
        <v>1092.335</v>
      </c>
      <c r="O98">
        <v>0</v>
      </c>
      <c r="P98">
        <v>6.3449999999999998</v>
      </c>
      <c r="Q98" t="s">
        <v>1160</v>
      </c>
    </row>
    <row r="99" spans="1:17" x14ac:dyDescent="0.3">
      <c r="A99">
        <v>143</v>
      </c>
      <c r="B99" t="s">
        <v>5839</v>
      </c>
      <c r="C99" t="s">
        <v>5854</v>
      </c>
      <c r="D99" t="s">
        <v>5855</v>
      </c>
      <c r="E99" t="s">
        <v>5856</v>
      </c>
      <c r="F99" t="s">
        <v>689</v>
      </c>
      <c r="G99" t="s">
        <v>757</v>
      </c>
      <c r="H99" t="s">
        <v>5959</v>
      </c>
      <c r="I99">
        <v>-3</v>
      </c>
      <c r="J99">
        <v>357.71</v>
      </c>
      <c r="K99">
        <v>362.98</v>
      </c>
      <c r="L99">
        <v>1073.1300000000001</v>
      </c>
      <c r="M99">
        <v>-2</v>
      </c>
      <c r="N99">
        <v>-1092.335</v>
      </c>
      <c r="O99">
        <v>-21.204999999999998</v>
      </c>
      <c r="P99">
        <v>-15.81</v>
      </c>
      <c r="Q99" t="s">
        <v>1146</v>
      </c>
    </row>
    <row r="100" spans="1:17" x14ac:dyDescent="0.3">
      <c r="A100">
        <v>145</v>
      </c>
      <c r="B100" t="s">
        <v>5839</v>
      </c>
      <c r="C100" t="s">
        <v>5854</v>
      </c>
      <c r="D100" t="s">
        <v>5855</v>
      </c>
      <c r="E100" t="s">
        <v>5856</v>
      </c>
      <c r="F100" t="s">
        <v>689</v>
      </c>
      <c r="G100" t="s">
        <v>583</v>
      </c>
      <c r="H100" t="s">
        <v>5960</v>
      </c>
      <c r="I100">
        <v>4</v>
      </c>
      <c r="J100">
        <v>367.22</v>
      </c>
      <c r="K100">
        <v>369.55</v>
      </c>
      <c r="L100">
        <v>-1468.88</v>
      </c>
      <c r="M100">
        <v>-2</v>
      </c>
      <c r="N100">
        <v>1470.88</v>
      </c>
      <c r="O100">
        <v>0</v>
      </c>
      <c r="P100">
        <v>9.32</v>
      </c>
      <c r="Q100" t="s">
        <v>5878</v>
      </c>
    </row>
    <row r="101" spans="1:17" x14ac:dyDescent="0.3">
      <c r="A101">
        <v>146</v>
      </c>
      <c r="B101" t="s">
        <v>5839</v>
      </c>
      <c r="C101" t="s">
        <v>5854</v>
      </c>
      <c r="D101" t="s">
        <v>5855</v>
      </c>
      <c r="E101" t="s">
        <v>5856</v>
      </c>
      <c r="F101" t="s">
        <v>689</v>
      </c>
      <c r="G101" t="s">
        <v>583</v>
      </c>
      <c r="H101" t="s">
        <v>5961</v>
      </c>
      <c r="I101">
        <v>-4</v>
      </c>
      <c r="J101">
        <v>352.02</v>
      </c>
      <c r="K101">
        <v>358</v>
      </c>
      <c r="L101">
        <v>1408.08</v>
      </c>
      <c r="M101">
        <v>-2</v>
      </c>
      <c r="N101">
        <v>-1470.88</v>
      </c>
      <c r="O101">
        <v>-64.8</v>
      </c>
      <c r="P101">
        <v>-23.92</v>
      </c>
      <c r="Q101" t="s">
        <v>5891</v>
      </c>
    </row>
    <row r="102" spans="1:17" x14ac:dyDescent="0.3">
      <c r="A102">
        <v>148</v>
      </c>
      <c r="B102" t="s">
        <v>5839</v>
      </c>
      <c r="C102" t="s">
        <v>5854</v>
      </c>
      <c r="D102" t="s">
        <v>5855</v>
      </c>
      <c r="E102" t="s">
        <v>5856</v>
      </c>
      <c r="F102" t="s">
        <v>689</v>
      </c>
      <c r="G102" t="s">
        <v>219</v>
      </c>
      <c r="H102" t="s">
        <v>5962</v>
      </c>
      <c r="I102">
        <v>4</v>
      </c>
      <c r="J102">
        <v>774.18</v>
      </c>
      <c r="K102">
        <v>777.45</v>
      </c>
      <c r="L102">
        <v>-3096.72</v>
      </c>
      <c r="M102">
        <v>-2</v>
      </c>
      <c r="N102">
        <v>3098.72</v>
      </c>
      <c r="O102">
        <v>0</v>
      </c>
      <c r="P102">
        <v>13.08</v>
      </c>
      <c r="Q102" t="s">
        <v>1160</v>
      </c>
    </row>
    <row r="103" spans="1:17" x14ac:dyDescent="0.3">
      <c r="A103">
        <v>149</v>
      </c>
      <c r="B103" t="s">
        <v>5839</v>
      </c>
      <c r="C103" t="s">
        <v>5854</v>
      </c>
      <c r="D103" t="s">
        <v>5855</v>
      </c>
      <c r="E103" t="s">
        <v>5856</v>
      </c>
      <c r="F103" t="s">
        <v>689</v>
      </c>
      <c r="G103" t="s">
        <v>219</v>
      </c>
      <c r="H103" t="s">
        <v>5927</v>
      </c>
      <c r="I103">
        <v>-4</v>
      </c>
      <c r="J103">
        <v>757.8</v>
      </c>
      <c r="K103">
        <v>773.76</v>
      </c>
      <c r="L103">
        <v>3031.2</v>
      </c>
      <c r="M103">
        <v>-2</v>
      </c>
      <c r="N103">
        <v>-3098.72</v>
      </c>
      <c r="O103">
        <v>-69.52</v>
      </c>
      <c r="P103">
        <v>-63.84</v>
      </c>
      <c r="Q103" t="s">
        <v>1146</v>
      </c>
    </row>
    <row r="104" spans="1:17" x14ac:dyDescent="0.3">
      <c r="A104">
        <v>151</v>
      </c>
      <c r="B104" t="s">
        <v>5839</v>
      </c>
      <c r="C104" t="s">
        <v>5854</v>
      </c>
      <c r="D104" t="s">
        <v>5855</v>
      </c>
      <c r="E104" t="s">
        <v>5856</v>
      </c>
      <c r="F104" t="s">
        <v>689</v>
      </c>
      <c r="G104" t="s">
        <v>423</v>
      </c>
      <c r="H104" t="s">
        <v>5963</v>
      </c>
      <c r="I104">
        <v>38</v>
      </c>
      <c r="J104">
        <v>51.265000000000001</v>
      </c>
      <c r="K104">
        <v>51.67</v>
      </c>
      <c r="L104">
        <v>-1948.07</v>
      </c>
      <c r="M104">
        <v>-2</v>
      </c>
      <c r="N104">
        <v>1950.07</v>
      </c>
      <c r="O104">
        <v>0</v>
      </c>
      <c r="P104">
        <v>15.39</v>
      </c>
      <c r="Q104" t="s">
        <v>1160</v>
      </c>
    </row>
    <row r="105" spans="1:17" x14ac:dyDescent="0.3">
      <c r="A105">
        <v>153</v>
      </c>
      <c r="B105" t="s">
        <v>5839</v>
      </c>
      <c r="C105" t="s">
        <v>5854</v>
      </c>
      <c r="D105" t="s">
        <v>5855</v>
      </c>
      <c r="E105" t="s">
        <v>5856</v>
      </c>
      <c r="F105" t="s">
        <v>689</v>
      </c>
      <c r="G105" t="s">
        <v>631</v>
      </c>
      <c r="H105" t="s">
        <v>5964</v>
      </c>
      <c r="I105">
        <v>27</v>
      </c>
      <c r="J105">
        <v>42.75</v>
      </c>
      <c r="K105">
        <v>43.09</v>
      </c>
      <c r="L105">
        <v>-1154.25</v>
      </c>
      <c r="M105">
        <v>-2</v>
      </c>
      <c r="N105">
        <v>1156.25</v>
      </c>
      <c r="O105">
        <v>0</v>
      </c>
      <c r="P105">
        <v>9.18</v>
      </c>
      <c r="Q105" t="s">
        <v>1160</v>
      </c>
    </row>
    <row r="106" spans="1:17" x14ac:dyDescent="0.3">
      <c r="A106">
        <v>154</v>
      </c>
      <c r="B106" t="s">
        <v>5839</v>
      </c>
      <c r="C106" t="s">
        <v>5854</v>
      </c>
      <c r="D106" t="s">
        <v>5855</v>
      </c>
      <c r="E106" t="s">
        <v>5856</v>
      </c>
      <c r="F106" t="s">
        <v>689</v>
      </c>
      <c r="G106" t="s">
        <v>631</v>
      </c>
      <c r="H106" t="s">
        <v>5965</v>
      </c>
      <c r="I106">
        <v>-27</v>
      </c>
      <c r="J106">
        <v>53.5</v>
      </c>
      <c r="K106">
        <v>55.52</v>
      </c>
      <c r="L106">
        <v>1444.5</v>
      </c>
      <c r="M106">
        <v>-2</v>
      </c>
      <c r="N106">
        <v>-1156.25</v>
      </c>
      <c r="O106">
        <v>286.25</v>
      </c>
      <c r="P106">
        <v>-54.54</v>
      </c>
      <c r="Q106" t="s">
        <v>1146</v>
      </c>
    </row>
    <row r="107" spans="1:17" x14ac:dyDescent="0.3">
      <c r="A107">
        <v>155</v>
      </c>
      <c r="B107" t="s">
        <v>5839</v>
      </c>
      <c r="C107" t="s">
        <v>5854</v>
      </c>
      <c r="D107" t="s">
        <v>5855</v>
      </c>
      <c r="E107" t="s">
        <v>5856</v>
      </c>
      <c r="F107" t="s">
        <v>689</v>
      </c>
      <c r="G107" t="s">
        <v>631</v>
      </c>
      <c r="H107" t="s">
        <v>5966</v>
      </c>
      <c r="I107">
        <v>30</v>
      </c>
      <c r="J107">
        <v>61.54</v>
      </c>
      <c r="K107">
        <v>63.16</v>
      </c>
      <c r="L107">
        <v>-1846.2</v>
      </c>
      <c r="M107">
        <v>-2</v>
      </c>
      <c r="N107">
        <v>1848.2</v>
      </c>
      <c r="O107">
        <v>0</v>
      </c>
      <c r="P107">
        <v>48.6</v>
      </c>
      <c r="Q107" t="s">
        <v>1160</v>
      </c>
    </row>
    <row r="108" spans="1:17" x14ac:dyDescent="0.3">
      <c r="A108">
        <v>157</v>
      </c>
      <c r="B108" t="s">
        <v>5839</v>
      </c>
      <c r="C108" t="s">
        <v>5854</v>
      </c>
      <c r="D108" t="s">
        <v>5855</v>
      </c>
      <c r="E108" t="s">
        <v>5856</v>
      </c>
      <c r="F108" t="s">
        <v>689</v>
      </c>
      <c r="G108" t="s">
        <v>270</v>
      </c>
      <c r="H108" t="s">
        <v>5967</v>
      </c>
      <c r="I108">
        <v>7</v>
      </c>
      <c r="J108">
        <v>280.64999999999998</v>
      </c>
      <c r="K108">
        <v>282.08999999999997</v>
      </c>
      <c r="L108">
        <v>-1964.55</v>
      </c>
      <c r="M108">
        <v>-2</v>
      </c>
      <c r="N108">
        <v>1966.55</v>
      </c>
      <c r="O108">
        <v>0</v>
      </c>
      <c r="P108">
        <v>10.08</v>
      </c>
      <c r="Q108" t="s">
        <v>1160</v>
      </c>
    </row>
    <row r="109" spans="1:17" x14ac:dyDescent="0.3">
      <c r="A109">
        <v>158</v>
      </c>
      <c r="B109" t="s">
        <v>5839</v>
      </c>
      <c r="C109" t="s">
        <v>5854</v>
      </c>
      <c r="D109" t="s">
        <v>5855</v>
      </c>
      <c r="E109" t="s">
        <v>5856</v>
      </c>
      <c r="F109" t="s">
        <v>689</v>
      </c>
      <c r="G109" t="s">
        <v>270</v>
      </c>
      <c r="H109" t="s">
        <v>5968</v>
      </c>
      <c r="I109">
        <v>-7</v>
      </c>
      <c r="J109">
        <v>301.60000000000002</v>
      </c>
      <c r="K109">
        <v>302.39999999999998</v>
      </c>
      <c r="L109">
        <v>2111.1999999999998</v>
      </c>
      <c r="M109">
        <v>-2</v>
      </c>
      <c r="N109">
        <v>-1966.55</v>
      </c>
      <c r="O109">
        <v>142.65</v>
      </c>
      <c r="P109">
        <v>-5.6</v>
      </c>
      <c r="Q109" t="s">
        <v>1146</v>
      </c>
    </row>
    <row r="110" spans="1:17" x14ac:dyDescent="0.3">
      <c r="A110">
        <v>160</v>
      </c>
      <c r="B110" t="s">
        <v>5839</v>
      </c>
      <c r="C110" t="s">
        <v>5854</v>
      </c>
      <c r="D110" t="s">
        <v>5855</v>
      </c>
      <c r="E110" t="s">
        <v>5856</v>
      </c>
      <c r="F110" t="s">
        <v>689</v>
      </c>
      <c r="G110" t="s">
        <v>471</v>
      </c>
      <c r="H110" t="s">
        <v>5969</v>
      </c>
      <c r="I110">
        <v>4</v>
      </c>
      <c r="J110">
        <v>116</v>
      </c>
      <c r="K110">
        <v>117.34</v>
      </c>
      <c r="L110">
        <v>-464</v>
      </c>
      <c r="M110">
        <v>-2</v>
      </c>
      <c r="N110">
        <v>466</v>
      </c>
      <c r="O110">
        <v>0</v>
      </c>
      <c r="P110">
        <v>5.36</v>
      </c>
      <c r="Q110" t="s">
        <v>1160</v>
      </c>
    </row>
    <row r="111" spans="1:17" x14ac:dyDescent="0.3">
      <c r="A111">
        <v>161</v>
      </c>
      <c r="B111" t="s">
        <v>5839</v>
      </c>
      <c r="C111" t="s">
        <v>5854</v>
      </c>
      <c r="D111" t="s">
        <v>5855</v>
      </c>
      <c r="E111" t="s">
        <v>5856</v>
      </c>
      <c r="F111" t="s">
        <v>689</v>
      </c>
      <c r="G111" t="s">
        <v>471</v>
      </c>
      <c r="H111" t="s">
        <v>5970</v>
      </c>
      <c r="I111">
        <v>-4</v>
      </c>
      <c r="J111">
        <v>137.1437</v>
      </c>
      <c r="K111">
        <v>138.96</v>
      </c>
      <c r="L111">
        <v>548.57479999999998</v>
      </c>
      <c r="M111">
        <v>-2</v>
      </c>
      <c r="N111">
        <v>-466</v>
      </c>
      <c r="O111">
        <v>80.574799999999996</v>
      </c>
      <c r="P111">
        <v>-7.2652000000000001</v>
      </c>
      <c r="Q111" t="s">
        <v>1146</v>
      </c>
    </row>
    <row r="112" spans="1:17" x14ac:dyDescent="0.3">
      <c r="A112">
        <v>163</v>
      </c>
      <c r="B112" t="s">
        <v>5839</v>
      </c>
      <c r="C112" t="s">
        <v>5854</v>
      </c>
      <c r="D112" t="s">
        <v>5855</v>
      </c>
      <c r="E112" t="s">
        <v>5856</v>
      </c>
      <c r="F112" t="s">
        <v>689</v>
      </c>
      <c r="G112" t="s">
        <v>1234</v>
      </c>
      <c r="H112" t="s">
        <v>5971</v>
      </c>
      <c r="I112">
        <v>11</v>
      </c>
      <c r="J112">
        <v>163.05272727299999</v>
      </c>
      <c r="K112">
        <v>164.03</v>
      </c>
      <c r="L112">
        <v>-1793.58</v>
      </c>
      <c r="M112">
        <v>-2</v>
      </c>
      <c r="N112">
        <v>1795.58</v>
      </c>
      <c r="O112">
        <v>0</v>
      </c>
      <c r="P112">
        <v>10.75</v>
      </c>
      <c r="Q112" t="s">
        <v>5878</v>
      </c>
    </row>
    <row r="113" spans="1:17" x14ac:dyDescent="0.3">
      <c r="A113">
        <v>164</v>
      </c>
      <c r="B113" t="s">
        <v>5839</v>
      </c>
      <c r="C113" t="s">
        <v>5854</v>
      </c>
      <c r="D113" t="s">
        <v>5855</v>
      </c>
      <c r="E113" t="s">
        <v>5856</v>
      </c>
      <c r="F113" t="s">
        <v>689</v>
      </c>
      <c r="G113" t="s">
        <v>1234</v>
      </c>
      <c r="H113" t="s">
        <v>5972</v>
      </c>
      <c r="I113">
        <v>-11</v>
      </c>
      <c r="J113">
        <v>151.82</v>
      </c>
      <c r="K113">
        <v>153.41</v>
      </c>
      <c r="L113">
        <v>1670.02</v>
      </c>
      <c r="M113">
        <v>-2</v>
      </c>
      <c r="N113">
        <v>-1795.58</v>
      </c>
      <c r="O113">
        <v>-127.56</v>
      </c>
      <c r="P113">
        <v>-17.489999999999998</v>
      </c>
      <c r="Q113" t="s">
        <v>1146</v>
      </c>
    </row>
    <row r="114" spans="1:17" x14ac:dyDescent="0.3">
      <c r="A114">
        <v>166</v>
      </c>
      <c r="B114" t="s">
        <v>5839</v>
      </c>
      <c r="C114" t="s">
        <v>5854</v>
      </c>
      <c r="D114" t="s">
        <v>5855</v>
      </c>
      <c r="E114" t="s">
        <v>5856</v>
      </c>
      <c r="F114" t="s">
        <v>689</v>
      </c>
      <c r="G114" t="s">
        <v>1833</v>
      </c>
      <c r="H114" t="s">
        <v>5973</v>
      </c>
      <c r="I114">
        <v>44</v>
      </c>
      <c r="J114">
        <v>41.12</v>
      </c>
      <c r="K114">
        <v>41.22</v>
      </c>
      <c r="L114">
        <v>-1809.28</v>
      </c>
      <c r="M114">
        <v>-2</v>
      </c>
      <c r="N114">
        <v>1811.28</v>
      </c>
      <c r="O114">
        <v>0</v>
      </c>
      <c r="P114">
        <v>4.4000000000000004</v>
      </c>
      <c r="Q114" t="s">
        <v>5878</v>
      </c>
    </row>
    <row r="115" spans="1:17" x14ac:dyDescent="0.3">
      <c r="A115">
        <v>167</v>
      </c>
      <c r="B115" t="s">
        <v>5839</v>
      </c>
      <c r="C115" t="s">
        <v>5854</v>
      </c>
      <c r="D115" t="s">
        <v>5855</v>
      </c>
      <c r="E115" t="s">
        <v>5856</v>
      </c>
      <c r="F115" t="s">
        <v>689</v>
      </c>
      <c r="G115" t="s">
        <v>1833</v>
      </c>
      <c r="H115" t="s">
        <v>5974</v>
      </c>
      <c r="I115">
        <v>-44</v>
      </c>
      <c r="J115">
        <v>41.342272727000001</v>
      </c>
      <c r="K115">
        <v>41.43</v>
      </c>
      <c r="L115">
        <v>1819.06</v>
      </c>
      <c r="M115">
        <v>-2</v>
      </c>
      <c r="N115">
        <v>-1811.28</v>
      </c>
      <c r="O115">
        <v>5.78</v>
      </c>
      <c r="P115">
        <v>-3.86</v>
      </c>
      <c r="Q115" t="s">
        <v>5891</v>
      </c>
    </row>
    <row r="116" spans="1:17" x14ac:dyDescent="0.3">
      <c r="A116">
        <v>169</v>
      </c>
      <c r="B116" t="s">
        <v>5839</v>
      </c>
      <c r="C116" t="s">
        <v>5854</v>
      </c>
      <c r="D116" t="s">
        <v>5855</v>
      </c>
      <c r="E116" t="s">
        <v>5856</v>
      </c>
      <c r="F116" t="s">
        <v>689</v>
      </c>
      <c r="G116" t="s">
        <v>2365</v>
      </c>
      <c r="H116" t="s">
        <v>5975</v>
      </c>
      <c r="I116">
        <v>25</v>
      </c>
      <c r="J116">
        <v>31.91</v>
      </c>
      <c r="K116">
        <v>32.15</v>
      </c>
      <c r="L116">
        <v>-797.75</v>
      </c>
      <c r="M116">
        <v>-2</v>
      </c>
      <c r="N116">
        <v>799.75</v>
      </c>
      <c r="O116">
        <v>0</v>
      </c>
      <c r="P116">
        <v>6</v>
      </c>
      <c r="Q116" t="s">
        <v>1160</v>
      </c>
    </row>
    <row r="117" spans="1:17" x14ac:dyDescent="0.3">
      <c r="A117">
        <v>171</v>
      </c>
      <c r="B117" t="s">
        <v>5839</v>
      </c>
      <c r="C117" t="s">
        <v>5854</v>
      </c>
      <c r="D117" t="s">
        <v>5855</v>
      </c>
      <c r="E117" t="s">
        <v>5856</v>
      </c>
      <c r="F117" t="s">
        <v>689</v>
      </c>
      <c r="G117" t="s">
        <v>901</v>
      </c>
      <c r="H117" t="s">
        <v>5976</v>
      </c>
      <c r="I117">
        <v>10</v>
      </c>
      <c r="J117">
        <v>138.78</v>
      </c>
      <c r="K117">
        <v>139.31</v>
      </c>
      <c r="L117">
        <v>-1387.8</v>
      </c>
      <c r="M117">
        <v>-2</v>
      </c>
      <c r="N117">
        <v>1389.8</v>
      </c>
      <c r="O117">
        <v>0</v>
      </c>
      <c r="P117">
        <v>5.3</v>
      </c>
      <c r="Q117" t="s">
        <v>5878</v>
      </c>
    </row>
    <row r="118" spans="1:17" x14ac:dyDescent="0.3">
      <c r="A118">
        <v>172</v>
      </c>
      <c r="B118" t="s">
        <v>5839</v>
      </c>
      <c r="C118" t="s">
        <v>5854</v>
      </c>
      <c r="D118" t="s">
        <v>5855</v>
      </c>
      <c r="E118" t="s">
        <v>5856</v>
      </c>
      <c r="F118" t="s">
        <v>689</v>
      </c>
      <c r="G118" t="s">
        <v>901</v>
      </c>
      <c r="H118" t="s">
        <v>5977</v>
      </c>
      <c r="I118">
        <v>-10</v>
      </c>
      <c r="J118">
        <v>146.69</v>
      </c>
      <c r="K118">
        <v>145.97999999999999</v>
      </c>
      <c r="L118">
        <v>1466.9</v>
      </c>
      <c r="M118">
        <v>-2</v>
      </c>
      <c r="N118">
        <v>-1389.8</v>
      </c>
      <c r="O118">
        <v>75.099999999999994</v>
      </c>
      <c r="P118">
        <v>7.1</v>
      </c>
      <c r="Q118" t="s">
        <v>1146</v>
      </c>
    </row>
    <row r="119" spans="1:17" x14ac:dyDescent="0.3">
      <c r="A119">
        <v>174</v>
      </c>
      <c r="B119" t="s">
        <v>5839</v>
      </c>
      <c r="C119" t="s">
        <v>5854</v>
      </c>
      <c r="D119" t="s">
        <v>5855</v>
      </c>
      <c r="E119" t="s">
        <v>5856</v>
      </c>
      <c r="F119" t="s">
        <v>689</v>
      </c>
      <c r="G119" t="s">
        <v>658</v>
      </c>
      <c r="H119" t="s">
        <v>5978</v>
      </c>
      <c r="I119">
        <v>7</v>
      </c>
      <c r="J119">
        <v>182.3</v>
      </c>
      <c r="K119">
        <v>184.18</v>
      </c>
      <c r="L119">
        <v>-1276.0999999999999</v>
      </c>
      <c r="M119">
        <v>-2</v>
      </c>
      <c r="N119">
        <v>1278.0999999999999</v>
      </c>
      <c r="O119">
        <v>0</v>
      </c>
      <c r="P119">
        <v>13.16</v>
      </c>
      <c r="Q119" t="s">
        <v>1160</v>
      </c>
    </row>
    <row r="120" spans="1:17" x14ac:dyDescent="0.3">
      <c r="A120">
        <v>175</v>
      </c>
      <c r="B120" t="s">
        <v>5839</v>
      </c>
      <c r="C120" t="s">
        <v>5854</v>
      </c>
      <c r="D120" t="s">
        <v>5855</v>
      </c>
      <c r="E120" t="s">
        <v>5856</v>
      </c>
      <c r="F120" t="s">
        <v>689</v>
      </c>
      <c r="G120" t="s">
        <v>658</v>
      </c>
      <c r="H120" t="s">
        <v>5979</v>
      </c>
      <c r="I120">
        <v>-7</v>
      </c>
      <c r="J120">
        <v>190.02</v>
      </c>
      <c r="K120">
        <v>188.79</v>
      </c>
      <c r="L120">
        <v>1330.14</v>
      </c>
      <c r="M120">
        <v>-2</v>
      </c>
      <c r="N120">
        <v>-1278.0999999999999</v>
      </c>
      <c r="O120">
        <v>50.04</v>
      </c>
      <c r="P120">
        <v>8.61</v>
      </c>
      <c r="Q120" t="s">
        <v>1146</v>
      </c>
    </row>
    <row r="121" spans="1:17" x14ac:dyDescent="0.3">
      <c r="A121">
        <v>177</v>
      </c>
      <c r="B121" t="s">
        <v>5839</v>
      </c>
      <c r="C121" t="s">
        <v>5854</v>
      </c>
      <c r="D121" t="s">
        <v>5855</v>
      </c>
      <c r="E121" t="s">
        <v>5856</v>
      </c>
      <c r="F121" t="s">
        <v>689</v>
      </c>
      <c r="G121" t="s">
        <v>1719</v>
      </c>
      <c r="H121" t="s">
        <v>5980</v>
      </c>
      <c r="I121">
        <v>18</v>
      </c>
      <c r="J121">
        <v>42</v>
      </c>
      <c r="K121">
        <v>41.96</v>
      </c>
      <c r="L121">
        <v>-756</v>
      </c>
      <c r="M121">
        <v>-2</v>
      </c>
      <c r="N121">
        <v>758</v>
      </c>
      <c r="O121">
        <v>0</v>
      </c>
      <c r="P121">
        <v>-0.72</v>
      </c>
      <c r="Q121" t="s">
        <v>1160</v>
      </c>
    </row>
    <row r="122" spans="1:17" x14ac:dyDescent="0.3">
      <c r="A122">
        <v>178</v>
      </c>
      <c r="B122" t="s">
        <v>5839</v>
      </c>
      <c r="C122" t="s">
        <v>5854</v>
      </c>
      <c r="D122" t="s">
        <v>5855</v>
      </c>
      <c r="E122" t="s">
        <v>5856</v>
      </c>
      <c r="F122" t="s">
        <v>689</v>
      </c>
      <c r="G122" t="s">
        <v>1719</v>
      </c>
      <c r="H122" t="s">
        <v>5890</v>
      </c>
      <c r="I122">
        <v>8</v>
      </c>
      <c r="J122">
        <v>41.63</v>
      </c>
      <c r="K122">
        <v>40.9</v>
      </c>
      <c r="L122">
        <v>-333.04</v>
      </c>
      <c r="M122">
        <v>-2</v>
      </c>
      <c r="N122">
        <v>335.04</v>
      </c>
      <c r="O122">
        <v>0</v>
      </c>
      <c r="P122">
        <v>-5.84</v>
      </c>
      <c r="Q122" t="s">
        <v>1160</v>
      </c>
    </row>
    <row r="123" spans="1:17" x14ac:dyDescent="0.3">
      <c r="A123">
        <v>179</v>
      </c>
      <c r="B123" t="s">
        <v>5839</v>
      </c>
      <c r="C123" t="s">
        <v>5854</v>
      </c>
      <c r="D123" t="s">
        <v>5855</v>
      </c>
      <c r="E123" t="s">
        <v>5856</v>
      </c>
      <c r="F123" t="s">
        <v>689</v>
      </c>
      <c r="G123" t="s">
        <v>1719</v>
      </c>
      <c r="H123" t="s">
        <v>5981</v>
      </c>
      <c r="I123">
        <v>-26</v>
      </c>
      <c r="J123">
        <v>42.09</v>
      </c>
      <c r="K123">
        <v>42.79</v>
      </c>
      <c r="L123">
        <v>1094.3399999999999</v>
      </c>
      <c r="M123">
        <v>-2</v>
      </c>
      <c r="N123">
        <v>-1093.04</v>
      </c>
      <c r="O123">
        <v>-0.7</v>
      </c>
      <c r="P123">
        <v>-18.2</v>
      </c>
      <c r="Q123" t="s">
        <v>1146</v>
      </c>
    </row>
    <row r="124" spans="1:17" x14ac:dyDescent="0.3">
      <c r="A124">
        <v>181</v>
      </c>
      <c r="B124" t="s">
        <v>5839</v>
      </c>
      <c r="C124" t="s">
        <v>5854</v>
      </c>
      <c r="D124" t="s">
        <v>5855</v>
      </c>
      <c r="E124" t="s">
        <v>5856</v>
      </c>
      <c r="F124" t="s">
        <v>689</v>
      </c>
      <c r="G124" t="s">
        <v>307</v>
      </c>
      <c r="H124" t="s">
        <v>5982</v>
      </c>
      <c r="I124">
        <v>2</v>
      </c>
      <c r="J124">
        <v>560.57000000000005</v>
      </c>
      <c r="K124">
        <v>559.96</v>
      </c>
      <c r="L124">
        <v>-1121.1400000000001</v>
      </c>
      <c r="M124">
        <v>-2</v>
      </c>
      <c r="N124">
        <v>1123.1400000000001</v>
      </c>
      <c r="O124">
        <v>0</v>
      </c>
      <c r="P124">
        <v>-1.22</v>
      </c>
      <c r="Q124" t="s">
        <v>1160</v>
      </c>
    </row>
    <row r="125" spans="1:17" x14ac:dyDescent="0.3">
      <c r="A125">
        <v>182</v>
      </c>
      <c r="B125" t="s">
        <v>5839</v>
      </c>
      <c r="C125" t="s">
        <v>5854</v>
      </c>
      <c r="D125" t="s">
        <v>5855</v>
      </c>
      <c r="E125" t="s">
        <v>5856</v>
      </c>
      <c r="F125" t="s">
        <v>689</v>
      </c>
      <c r="G125" t="s">
        <v>307</v>
      </c>
      <c r="H125" t="s">
        <v>5983</v>
      </c>
      <c r="I125">
        <v>-2</v>
      </c>
      <c r="J125">
        <v>507.26</v>
      </c>
      <c r="K125">
        <v>498.97</v>
      </c>
      <c r="L125">
        <v>1014.52</v>
      </c>
      <c r="M125">
        <v>-2</v>
      </c>
      <c r="N125">
        <v>-1123.1400000000001</v>
      </c>
      <c r="O125">
        <v>-110.62</v>
      </c>
      <c r="P125">
        <v>16.579999999999998</v>
      </c>
      <c r="Q125" t="s">
        <v>1146</v>
      </c>
    </row>
    <row r="126" spans="1:17" x14ac:dyDescent="0.3">
      <c r="A126">
        <v>184</v>
      </c>
      <c r="B126" t="s">
        <v>5839</v>
      </c>
      <c r="C126" t="s">
        <v>5854</v>
      </c>
      <c r="D126" t="s">
        <v>5855</v>
      </c>
      <c r="E126" t="s">
        <v>5856</v>
      </c>
      <c r="F126" t="s">
        <v>689</v>
      </c>
      <c r="G126" t="s">
        <v>885</v>
      </c>
      <c r="H126" t="s">
        <v>5984</v>
      </c>
      <c r="I126">
        <v>7</v>
      </c>
      <c r="J126">
        <v>193.81</v>
      </c>
      <c r="K126">
        <v>192.85</v>
      </c>
      <c r="L126">
        <v>-1356.67</v>
      </c>
      <c r="M126">
        <v>-2</v>
      </c>
      <c r="N126">
        <v>1358.67</v>
      </c>
      <c r="O126">
        <v>0</v>
      </c>
      <c r="P126">
        <v>-6.72</v>
      </c>
      <c r="Q126" t="s">
        <v>1160</v>
      </c>
    </row>
    <row r="127" spans="1:17" x14ac:dyDescent="0.3">
      <c r="A127">
        <v>186</v>
      </c>
      <c r="B127" t="s">
        <v>5839</v>
      </c>
      <c r="C127" t="s">
        <v>5854</v>
      </c>
      <c r="D127" t="s">
        <v>5855</v>
      </c>
      <c r="E127" t="s">
        <v>5856</v>
      </c>
      <c r="F127" t="s">
        <v>689</v>
      </c>
      <c r="G127" t="s">
        <v>2290</v>
      </c>
      <c r="H127" t="s">
        <v>5985</v>
      </c>
      <c r="I127">
        <v>16</v>
      </c>
      <c r="J127">
        <v>93.515000000000001</v>
      </c>
      <c r="K127">
        <v>92.5</v>
      </c>
      <c r="L127">
        <v>-1496.24</v>
      </c>
      <c r="M127">
        <v>-2</v>
      </c>
      <c r="N127">
        <v>1498.24</v>
      </c>
      <c r="O127">
        <v>0</v>
      </c>
      <c r="P127">
        <v>-16.239999999999998</v>
      </c>
      <c r="Q127" t="s">
        <v>1160</v>
      </c>
    </row>
    <row r="128" spans="1:17" x14ac:dyDescent="0.3">
      <c r="A128">
        <v>187</v>
      </c>
      <c r="B128" t="s">
        <v>5839</v>
      </c>
      <c r="C128" t="s">
        <v>5854</v>
      </c>
      <c r="D128" t="s">
        <v>5855</v>
      </c>
      <c r="E128" t="s">
        <v>5856</v>
      </c>
      <c r="F128" t="s">
        <v>689</v>
      </c>
      <c r="G128" t="s">
        <v>2290</v>
      </c>
      <c r="H128" t="s">
        <v>5986</v>
      </c>
      <c r="I128">
        <v>-16</v>
      </c>
      <c r="J128">
        <v>94.62</v>
      </c>
      <c r="K128">
        <v>95.2</v>
      </c>
      <c r="L128">
        <v>1513.92</v>
      </c>
      <c r="M128">
        <v>-2</v>
      </c>
      <c r="N128">
        <v>-1498.24</v>
      </c>
      <c r="O128">
        <v>13.68</v>
      </c>
      <c r="P128">
        <v>-9.2799999999999994</v>
      </c>
      <c r="Q128" t="s">
        <v>1146</v>
      </c>
    </row>
    <row r="129" spans="1:17" x14ac:dyDescent="0.3">
      <c r="A129">
        <v>189</v>
      </c>
      <c r="B129" t="s">
        <v>5839</v>
      </c>
      <c r="C129" t="s">
        <v>5854</v>
      </c>
      <c r="D129" t="s">
        <v>5855</v>
      </c>
      <c r="E129" t="s">
        <v>5856</v>
      </c>
      <c r="F129" t="s">
        <v>689</v>
      </c>
      <c r="G129" t="s">
        <v>1253</v>
      </c>
      <c r="H129" t="s">
        <v>5987</v>
      </c>
      <c r="I129">
        <v>10</v>
      </c>
      <c r="J129">
        <v>219.31</v>
      </c>
      <c r="K129">
        <v>220.96</v>
      </c>
      <c r="L129">
        <v>-2193.1</v>
      </c>
      <c r="M129">
        <v>-2</v>
      </c>
      <c r="N129">
        <v>2195.1</v>
      </c>
      <c r="O129">
        <v>0</v>
      </c>
      <c r="P129">
        <v>16.5</v>
      </c>
      <c r="Q129" t="s">
        <v>1160</v>
      </c>
    </row>
    <row r="130" spans="1:17" x14ac:dyDescent="0.3">
      <c r="A130">
        <v>191</v>
      </c>
      <c r="B130" t="s">
        <v>5839</v>
      </c>
      <c r="C130" t="s">
        <v>5854</v>
      </c>
      <c r="D130" t="s">
        <v>5855</v>
      </c>
      <c r="E130" t="s">
        <v>5856</v>
      </c>
      <c r="F130" t="s">
        <v>689</v>
      </c>
      <c r="G130" t="s">
        <v>1435</v>
      </c>
      <c r="H130" t="s">
        <v>5980</v>
      </c>
      <c r="I130">
        <v>112</v>
      </c>
      <c r="J130">
        <v>6.375</v>
      </c>
      <c r="K130">
        <v>6.52</v>
      </c>
      <c r="L130">
        <v>-714</v>
      </c>
      <c r="M130">
        <v>-2</v>
      </c>
      <c r="N130">
        <v>716</v>
      </c>
      <c r="O130">
        <v>0</v>
      </c>
      <c r="P130">
        <v>16.239999999999998</v>
      </c>
      <c r="Q130" t="s">
        <v>5878</v>
      </c>
    </row>
    <row r="131" spans="1:17" x14ac:dyDescent="0.3">
      <c r="A131">
        <v>192</v>
      </c>
      <c r="B131" t="s">
        <v>5839</v>
      </c>
      <c r="C131" t="s">
        <v>5854</v>
      </c>
      <c r="D131" t="s">
        <v>5855</v>
      </c>
      <c r="E131" t="s">
        <v>5856</v>
      </c>
      <c r="F131" t="s">
        <v>689</v>
      </c>
      <c r="G131" t="s">
        <v>1435</v>
      </c>
      <c r="H131" t="s">
        <v>5988</v>
      </c>
      <c r="I131">
        <v>-112</v>
      </c>
      <c r="J131">
        <v>5.95</v>
      </c>
      <c r="K131">
        <v>6.34</v>
      </c>
      <c r="L131">
        <v>666.4</v>
      </c>
      <c r="M131">
        <v>-2</v>
      </c>
      <c r="N131">
        <v>-716</v>
      </c>
      <c r="O131">
        <v>-51.6</v>
      </c>
      <c r="P131">
        <v>-43.68</v>
      </c>
      <c r="Q131" t="s">
        <v>1146</v>
      </c>
    </row>
    <row r="132" spans="1:17" x14ac:dyDescent="0.3">
      <c r="A132">
        <v>194</v>
      </c>
      <c r="B132" t="s">
        <v>5839</v>
      </c>
      <c r="C132" t="s">
        <v>5854</v>
      </c>
      <c r="D132" t="s">
        <v>5855</v>
      </c>
      <c r="E132" t="s">
        <v>5856</v>
      </c>
      <c r="F132" t="s">
        <v>689</v>
      </c>
      <c r="G132" t="s">
        <v>328</v>
      </c>
      <c r="H132" t="s">
        <v>5989</v>
      </c>
      <c r="I132">
        <v>110</v>
      </c>
      <c r="J132">
        <v>10.845000000000001</v>
      </c>
      <c r="K132">
        <v>10.88</v>
      </c>
      <c r="L132">
        <v>-1192.95</v>
      </c>
      <c r="M132">
        <v>-2</v>
      </c>
      <c r="N132">
        <v>1194.95</v>
      </c>
      <c r="O132">
        <v>0</v>
      </c>
      <c r="P132">
        <v>3.85</v>
      </c>
      <c r="Q132" t="s">
        <v>5878</v>
      </c>
    </row>
    <row r="133" spans="1:17" x14ac:dyDescent="0.3">
      <c r="A133">
        <v>195</v>
      </c>
      <c r="B133" t="s">
        <v>5839</v>
      </c>
      <c r="C133" t="s">
        <v>5854</v>
      </c>
      <c r="D133" t="s">
        <v>5855</v>
      </c>
      <c r="E133" t="s">
        <v>5856</v>
      </c>
      <c r="F133" t="s">
        <v>689</v>
      </c>
      <c r="G133" t="s">
        <v>328</v>
      </c>
      <c r="H133" t="s">
        <v>5990</v>
      </c>
      <c r="I133">
        <v>-110</v>
      </c>
      <c r="J133">
        <v>10.240181818</v>
      </c>
      <c r="K133">
        <v>10.3</v>
      </c>
      <c r="L133">
        <v>1126.42</v>
      </c>
      <c r="M133">
        <v>-2</v>
      </c>
      <c r="N133">
        <v>-1194.95</v>
      </c>
      <c r="O133">
        <v>-70.53</v>
      </c>
      <c r="P133">
        <v>-6.58</v>
      </c>
      <c r="Q133" t="s">
        <v>5891</v>
      </c>
    </row>
    <row r="134" spans="1:17" x14ac:dyDescent="0.3">
      <c r="A134">
        <v>197</v>
      </c>
      <c r="B134" t="s">
        <v>5839</v>
      </c>
      <c r="C134" t="s">
        <v>5854</v>
      </c>
      <c r="D134" t="s">
        <v>5855</v>
      </c>
      <c r="E134" t="s">
        <v>5856</v>
      </c>
      <c r="F134" t="s">
        <v>689</v>
      </c>
      <c r="G134" t="s">
        <v>358</v>
      </c>
      <c r="H134" t="s">
        <v>5991</v>
      </c>
      <c r="I134">
        <v>13</v>
      </c>
      <c r="J134">
        <v>140.28</v>
      </c>
      <c r="K134">
        <v>141.29</v>
      </c>
      <c r="L134">
        <v>-1823.64</v>
      </c>
      <c r="M134">
        <v>-2</v>
      </c>
      <c r="N134">
        <v>1825.64</v>
      </c>
      <c r="O134">
        <v>0</v>
      </c>
      <c r="P134">
        <v>13.13</v>
      </c>
      <c r="Q134" t="s">
        <v>1160</v>
      </c>
    </row>
    <row r="135" spans="1:17" x14ac:dyDescent="0.3">
      <c r="A135">
        <v>199</v>
      </c>
      <c r="B135" t="s">
        <v>5839</v>
      </c>
      <c r="C135" t="s">
        <v>5854</v>
      </c>
      <c r="D135" t="s">
        <v>5855</v>
      </c>
      <c r="E135" t="s">
        <v>5856</v>
      </c>
      <c r="F135" t="s">
        <v>689</v>
      </c>
      <c r="G135" t="s">
        <v>1724</v>
      </c>
      <c r="H135" t="s">
        <v>5992</v>
      </c>
      <c r="I135">
        <v>3</v>
      </c>
      <c r="J135">
        <v>438.01</v>
      </c>
      <c r="K135">
        <v>430</v>
      </c>
      <c r="L135">
        <v>-1314.03</v>
      </c>
      <c r="M135">
        <v>-2</v>
      </c>
      <c r="N135">
        <v>1316.03</v>
      </c>
      <c r="O135">
        <v>0</v>
      </c>
      <c r="P135">
        <v>-24.03</v>
      </c>
      <c r="Q135" t="s">
        <v>1160</v>
      </c>
    </row>
    <row r="136" spans="1:17" x14ac:dyDescent="0.3">
      <c r="A136">
        <v>200</v>
      </c>
      <c r="B136" t="s">
        <v>5839</v>
      </c>
      <c r="C136" t="s">
        <v>5854</v>
      </c>
      <c r="D136" t="s">
        <v>5855</v>
      </c>
      <c r="E136" t="s">
        <v>5856</v>
      </c>
      <c r="F136" t="s">
        <v>689</v>
      </c>
      <c r="G136" t="s">
        <v>1724</v>
      </c>
      <c r="H136" t="s">
        <v>5993</v>
      </c>
      <c r="I136">
        <v>3</v>
      </c>
      <c r="J136">
        <v>444.15499999999997</v>
      </c>
      <c r="K136">
        <v>443.85</v>
      </c>
      <c r="L136">
        <v>-1332.4649999999999</v>
      </c>
      <c r="M136">
        <v>-2</v>
      </c>
      <c r="N136">
        <v>1334.4649999999999</v>
      </c>
      <c r="O136">
        <v>0</v>
      </c>
      <c r="P136">
        <v>-0.91500000000000004</v>
      </c>
      <c r="Q136" t="s">
        <v>1160</v>
      </c>
    </row>
    <row r="137" spans="1:17" x14ac:dyDescent="0.3">
      <c r="A137">
        <v>201</v>
      </c>
      <c r="B137" t="s">
        <v>5839</v>
      </c>
      <c r="C137" t="s">
        <v>5854</v>
      </c>
      <c r="D137" t="s">
        <v>5855</v>
      </c>
      <c r="E137" t="s">
        <v>5856</v>
      </c>
      <c r="F137" t="s">
        <v>689</v>
      </c>
      <c r="G137" t="s">
        <v>1724</v>
      </c>
      <c r="H137" t="s">
        <v>5994</v>
      </c>
      <c r="I137">
        <v>-3</v>
      </c>
      <c r="J137">
        <v>444.01499999999999</v>
      </c>
      <c r="K137">
        <v>443.85</v>
      </c>
      <c r="L137">
        <v>1332.0450000000001</v>
      </c>
      <c r="M137">
        <v>-2</v>
      </c>
      <c r="N137">
        <v>-1316.03</v>
      </c>
      <c r="O137">
        <v>14.015000000000001</v>
      </c>
      <c r="P137">
        <v>0.495</v>
      </c>
      <c r="Q137" t="s">
        <v>1146</v>
      </c>
    </row>
    <row r="138" spans="1:17" x14ac:dyDescent="0.3">
      <c r="A138">
        <v>202</v>
      </c>
      <c r="B138" t="s">
        <v>5839</v>
      </c>
      <c r="C138" t="s">
        <v>5854</v>
      </c>
      <c r="D138" t="s">
        <v>5855</v>
      </c>
      <c r="E138" t="s">
        <v>5856</v>
      </c>
      <c r="F138" t="s">
        <v>689</v>
      </c>
      <c r="G138" t="s">
        <v>1724</v>
      </c>
      <c r="H138" t="s">
        <v>5995</v>
      </c>
      <c r="I138">
        <v>-3</v>
      </c>
      <c r="J138">
        <v>402.1</v>
      </c>
      <c r="K138">
        <v>391.32</v>
      </c>
      <c r="L138">
        <v>1206.3</v>
      </c>
      <c r="M138">
        <v>-2</v>
      </c>
      <c r="N138">
        <v>-1334.4649999999999</v>
      </c>
      <c r="O138">
        <v>-130.16499999999999</v>
      </c>
      <c r="P138">
        <v>32.340000000000003</v>
      </c>
      <c r="Q138" t="s">
        <v>1146</v>
      </c>
    </row>
    <row r="139" spans="1:17" x14ac:dyDescent="0.3">
      <c r="A139">
        <v>204</v>
      </c>
      <c r="B139" t="s">
        <v>5839</v>
      </c>
      <c r="C139" t="s">
        <v>5854</v>
      </c>
      <c r="D139" t="s">
        <v>5855</v>
      </c>
      <c r="E139" t="s">
        <v>5856</v>
      </c>
      <c r="F139" t="s">
        <v>689</v>
      </c>
      <c r="G139" t="s">
        <v>2458</v>
      </c>
      <c r="H139" t="s">
        <v>5996</v>
      </c>
      <c r="I139">
        <v>5</v>
      </c>
      <c r="J139">
        <v>255.12</v>
      </c>
      <c r="K139">
        <v>259.42</v>
      </c>
      <c r="L139">
        <v>-1275.5999999999999</v>
      </c>
      <c r="M139">
        <v>-2</v>
      </c>
      <c r="N139">
        <v>1277.5999999999999</v>
      </c>
      <c r="O139">
        <v>0</v>
      </c>
      <c r="P139">
        <v>21.5</v>
      </c>
      <c r="Q139" t="s">
        <v>1160</v>
      </c>
    </row>
    <row r="140" spans="1:17" x14ac:dyDescent="0.3">
      <c r="A140">
        <v>205</v>
      </c>
      <c r="B140" t="s">
        <v>5839</v>
      </c>
      <c r="C140" t="s">
        <v>5854</v>
      </c>
      <c r="D140" t="s">
        <v>5855</v>
      </c>
      <c r="E140" t="s">
        <v>5856</v>
      </c>
      <c r="F140" t="s">
        <v>689</v>
      </c>
      <c r="G140" t="s">
        <v>2458</v>
      </c>
      <c r="H140" t="s">
        <v>5997</v>
      </c>
      <c r="I140">
        <v>-5</v>
      </c>
      <c r="J140">
        <v>255.24</v>
      </c>
      <c r="K140">
        <v>259.42</v>
      </c>
      <c r="L140">
        <v>1276.2</v>
      </c>
      <c r="M140">
        <v>-2</v>
      </c>
      <c r="N140">
        <v>-1277.5999999999999</v>
      </c>
      <c r="O140">
        <v>-3.4</v>
      </c>
      <c r="P140">
        <v>-20.9</v>
      </c>
      <c r="Q140" t="s">
        <v>1146</v>
      </c>
    </row>
    <row r="141" spans="1:17" x14ac:dyDescent="0.3">
      <c r="A141">
        <v>206</v>
      </c>
      <c r="B141" t="s">
        <v>5839</v>
      </c>
      <c r="C141" t="s">
        <v>5854</v>
      </c>
      <c r="D141" t="s">
        <v>5855</v>
      </c>
      <c r="E141" t="s">
        <v>5856</v>
      </c>
      <c r="F141" t="s">
        <v>689</v>
      </c>
      <c r="G141" t="s">
        <v>2458</v>
      </c>
      <c r="H141" t="s">
        <v>5998</v>
      </c>
      <c r="I141">
        <v>5</v>
      </c>
      <c r="J141">
        <v>274.70999999999998</v>
      </c>
      <c r="K141">
        <v>275.48</v>
      </c>
      <c r="L141">
        <v>-1373.55</v>
      </c>
      <c r="M141">
        <v>-2</v>
      </c>
      <c r="N141">
        <v>1375.55</v>
      </c>
      <c r="O141">
        <v>0</v>
      </c>
      <c r="P141">
        <v>3.85</v>
      </c>
      <c r="Q141" t="s">
        <v>1160</v>
      </c>
    </row>
    <row r="142" spans="1:17" x14ac:dyDescent="0.3">
      <c r="A142">
        <v>207</v>
      </c>
      <c r="B142" t="s">
        <v>5839</v>
      </c>
      <c r="C142" t="s">
        <v>5854</v>
      </c>
      <c r="D142" t="s">
        <v>5855</v>
      </c>
      <c r="E142" t="s">
        <v>5856</v>
      </c>
      <c r="F142" t="s">
        <v>689</v>
      </c>
      <c r="G142" t="s">
        <v>2458</v>
      </c>
      <c r="H142" t="s">
        <v>5999</v>
      </c>
      <c r="I142">
        <v>-5</v>
      </c>
      <c r="J142">
        <v>303</v>
      </c>
      <c r="K142">
        <v>310.32</v>
      </c>
      <c r="L142">
        <v>1515</v>
      </c>
      <c r="M142">
        <v>-2</v>
      </c>
      <c r="N142">
        <v>-1375.55</v>
      </c>
      <c r="O142">
        <v>137.44999999999999</v>
      </c>
      <c r="P142">
        <v>-36.6</v>
      </c>
      <c r="Q142" t="s">
        <v>1146</v>
      </c>
    </row>
    <row r="143" spans="1:17" x14ac:dyDescent="0.3">
      <c r="A143">
        <v>209</v>
      </c>
      <c r="B143" t="s">
        <v>5839</v>
      </c>
      <c r="C143" t="s">
        <v>5854</v>
      </c>
      <c r="D143" t="s">
        <v>5855</v>
      </c>
      <c r="E143" t="s">
        <v>5856</v>
      </c>
      <c r="F143" t="s">
        <v>689</v>
      </c>
      <c r="G143" t="s">
        <v>1091</v>
      </c>
      <c r="H143" t="s">
        <v>6000</v>
      </c>
      <c r="I143">
        <v>15</v>
      </c>
      <c r="J143">
        <v>198.685</v>
      </c>
      <c r="K143">
        <v>199.11</v>
      </c>
      <c r="L143">
        <v>-2980.2750000000001</v>
      </c>
      <c r="M143">
        <v>-2</v>
      </c>
      <c r="N143">
        <v>2982.2750000000001</v>
      </c>
      <c r="O143">
        <v>0</v>
      </c>
      <c r="P143">
        <v>6.375</v>
      </c>
      <c r="Q143" t="s">
        <v>1160</v>
      </c>
    </row>
    <row r="144" spans="1:17" x14ac:dyDescent="0.3">
      <c r="A144">
        <v>211</v>
      </c>
      <c r="B144" t="s">
        <v>5839</v>
      </c>
      <c r="C144" t="s">
        <v>5854</v>
      </c>
      <c r="D144" t="s">
        <v>5855</v>
      </c>
      <c r="E144" t="s">
        <v>5856</v>
      </c>
      <c r="F144" t="s">
        <v>689</v>
      </c>
      <c r="G144" t="s">
        <v>291</v>
      </c>
      <c r="H144" t="s">
        <v>6001</v>
      </c>
      <c r="I144">
        <v>5</v>
      </c>
      <c r="J144">
        <v>243.85</v>
      </c>
      <c r="K144">
        <v>241.38</v>
      </c>
      <c r="L144">
        <v>-1219.25</v>
      </c>
      <c r="M144">
        <v>-2</v>
      </c>
      <c r="N144">
        <v>1221.25</v>
      </c>
      <c r="O144">
        <v>0</v>
      </c>
      <c r="P144">
        <v>-12.35</v>
      </c>
      <c r="Q144" t="s">
        <v>1160</v>
      </c>
    </row>
    <row r="145" spans="1:17" x14ac:dyDescent="0.3">
      <c r="A145">
        <v>212</v>
      </c>
      <c r="B145" t="s">
        <v>5839</v>
      </c>
      <c r="C145" t="s">
        <v>5854</v>
      </c>
      <c r="D145" t="s">
        <v>5855</v>
      </c>
      <c r="E145" t="s">
        <v>5856</v>
      </c>
      <c r="F145" t="s">
        <v>689</v>
      </c>
      <c r="G145" t="s">
        <v>291</v>
      </c>
      <c r="H145" t="s">
        <v>6002</v>
      </c>
      <c r="I145">
        <v>-5</v>
      </c>
      <c r="J145">
        <v>212.12</v>
      </c>
      <c r="K145">
        <v>213.92</v>
      </c>
      <c r="L145">
        <v>1060.5999999999999</v>
      </c>
      <c r="M145">
        <v>-2</v>
      </c>
      <c r="N145">
        <v>-1221.25</v>
      </c>
      <c r="O145">
        <v>-162.65</v>
      </c>
      <c r="P145">
        <v>-9</v>
      </c>
      <c r="Q145" t="s">
        <v>5891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CF57C7-97C1-4D17-97A1-01801C4A72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8</vt:i4>
      </vt:variant>
    </vt:vector>
  </HeadingPairs>
  <TitlesOfParts>
    <vt:vector size="34" baseType="lpstr">
      <vt:lpstr>US_long freshly screened</vt:lpstr>
      <vt:lpstr>PROCESS</vt:lpstr>
      <vt:lpstr>US_long actual position</vt:lpstr>
      <vt:lpstr>TEMP US</vt:lpstr>
      <vt:lpstr>DUMMY</vt:lpstr>
      <vt:lpstr>Neugesch</vt:lpstr>
      <vt:lpstr>Newbis</vt:lpstr>
      <vt:lpstr>Deutschland500 freshly screened</vt:lpstr>
      <vt:lpstr>Deutschland500 freshly exp</vt:lpstr>
      <vt:lpstr>Deutschland500 actual position</vt:lpstr>
      <vt:lpstr>TEMP Deutschland500</vt:lpstr>
      <vt:lpstr>rs_stocks</vt:lpstr>
      <vt:lpstr>rs_industries</vt:lpstr>
      <vt:lpstr>worldthemes</vt:lpstr>
      <vt:lpstr>styles</vt:lpstr>
      <vt:lpstr>France</vt:lpstr>
      <vt:lpstr>Laender</vt:lpstr>
      <vt:lpstr>USSectors</vt:lpstr>
      <vt:lpstr>EUsektoren</vt:lpstr>
      <vt:lpstr>europa</vt:lpstr>
      <vt:lpstr>Indices</vt:lpstr>
      <vt:lpstr>Rohstoffe</vt:lpstr>
      <vt:lpstr>asiapacificeast</vt:lpstr>
      <vt:lpstr>Tabelle3</vt:lpstr>
      <vt:lpstr>Hannah</vt:lpstr>
      <vt:lpstr>Tabelle1</vt:lpstr>
      <vt:lpstr>asiapacificeast!Print_Area</vt:lpstr>
      <vt:lpstr>'Deutschland500 freshly screened'!Print_Area</vt:lpstr>
      <vt:lpstr>europa!Print_Area</vt:lpstr>
      <vt:lpstr>EUsektoren!Print_Area</vt:lpstr>
      <vt:lpstr>France!Print_Area</vt:lpstr>
      <vt:lpstr>Laender!Print_Area</vt:lpstr>
      <vt:lpstr>'US_long freshly screened'!Print_Area</vt:lpstr>
      <vt:lpstr>worldthemes!Print_Area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Schroeder, Michael</dc:creator>
  <cp:lastModifiedBy>Schroeder, Michael</cp:lastModifiedBy>
  <cp:lastPrinted>2024-05-14T14:03:48Z</cp:lastPrinted>
  <dcterms:created xsi:type="dcterms:W3CDTF">2023-08-04T13:50:07Z</dcterms:created>
  <dcterms:modified xsi:type="dcterms:W3CDTF">2024-06-12T13:55:44Z</dcterms:modified>
</cp:coreProperties>
</file>